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projects\New folder\workbook\"/>
    </mc:Choice>
  </mc:AlternateContent>
  <xr:revisionPtr revIDLastSave="0" documentId="13_ncr:1_{B5251E04-7BBD-46C2-8A5C-1ED6307BF328}" xr6:coauthVersionLast="47" xr6:coauthVersionMax="47" xr10:uidLastSave="{00000000-0000-0000-0000-000000000000}"/>
  <bookViews>
    <workbookView xWindow="-108" yWindow="-108" windowWidth="23256" windowHeight="12456" xr2:uid="{E39F1B53-3127-4D6C-88BD-079CCE5E8692}"/>
  </bookViews>
  <sheets>
    <sheet name="dashboard" sheetId="5" r:id="rId1"/>
    <sheet name="kpi_charts" sheetId="7" r:id="rId2"/>
    <sheet name="tips_dataset" sheetId="1" r:id="rId3"/>
  </sheets>
  <definedNames>
    <definedName name="_xlnm._FilterDatabase" localSheetId="2" hidden="1">tips_dataset!$I$1:$P$244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" i="1" l="1"/>
  <c r="AJ5" i="1"/>
  <c r="AJ6" i="1"/>
  <c r="AJ7" i="1"/>
  <c r="AJ8" i="1"/>
  <c r="AJ9" i="1"/>
  <c r="AJ3" i="1"/>
  <c r="AJ12" i="1" s="1"/>
  <c r="S8" i="1" l="1"/>
  <c r="S7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" i="1"/>
  <c r="I3" i="1"/>
  <c r="I4" i="1"/>
  <c r="I5" i="1"/>
  <c r="I6" i="1"/>
  <c r="I7" i="1"/>
  <c r="I8" i="1"/>
  <c r="P8" i="1" s="1"/>
  <c r="I9" i="1"/>
  <c r="I10" i="1"/>
  <c r="I11" i="1"/>
  <c r="I12" i="1"/>
  <c r="I13" i="1"/>
  <c r="I14" i="1"/>
  <c r="I15" i="1"/>
  <c r="I16" i="1"/>
  <c r="P16" i="1" s="1"/>
  <c r="I17" i="1"/>
  <c r="I18" i="1"/>
  <c r="I19" i="1"/>
  <c r="I20" i="1"/>
  <c r="I21" i="1"/>
  <c r="I22" i="1"/>
  <c r="I23" i="1"/>
  <c r="I24" i="1"/>
  <c r="P24" i="1" s="1"/>
  <c r="I25" i="1"/>
  <c r="I26" i="1"/>
  <c r="I27" i="1"/>
  <c r="I28" i="1"/>
  <c r="I29" i="1"/>
  <c r="I30" i="1"/>
  <c r="I31" i="1"/>
  <c r="I32" i="1"/>
  <c r="P32" i="1" s="1"/>
  <c r="I33" i="1"/>
  <c r="I34" i="1"/>
  <c r="I35" i="1"/>
  <c r="I36" i="1"/>
  <c r="I37" i="1"/>
  <c r="I38" i="1"/>
  <c r="I39" i="1"/>
  <c r="I40" i="1"/>
  <c r="P40" i="1" s="1"/>
  <c r="I41" i="1"/>
  <c r="I42" i="1"/>
  <c r="I43" i="1"/>
  <c r="I44" i="1"/>
  <c r="I45" i="1"/>
  <c r="I46" i="1"/>
  <c r="I47" i="1"/>
  <c r="I48" i="1"/>
  <c r="P48" i="1" s="1"/>
  <c r="I49" i="1"/>
  <c r="I50" i="1"/>
  <c r="I51" i="1"/>
  <c r="I52" i="1"/>
  <c r="I53" i="1"/>
  <c r="I54" i="1"/>
  <c r="I55" i="1"/>
  <c r="I56" i="1"/>
  <c r="P56" i="1" s="1"/>
  <c r="I57" i="1"/>
  <c r="I58" i="1"/>
  <c r="I59" i="1"/>
  <c r="I60" i="1"/>
  <c r="I61" i="1"/>
  <c r="I62" i="1"/>
  <c r="I63" i="1"/>
  <c r="I64" i="1"/>
  <c r="P64" i="1" s="1"/>
  <c r="I65" i="1"/>
  <c r="I66" i="1"/>
  <c r="I67" i="1"/>
  <c r="I68" i="1"/>
  <c r="I69" i="1"/>
  <c r="I70" i="1"/>
  <c r="I71" i="1"/>
  <c r="I72" i="1"/>
  <c r="P72" i="1" s="1"/>
  <c r="I73" i="1"/>
  <c r="I74" i="1"/>
  <c r="I75" i="1"/>
  <c r="I76" i="1"/>
  <c r="I77" i="1"/>
  <c r="I78" i="1"/>
  <c r="I79" i="1"/>
  <c r="I80" i="1"/>
  <c r="P80" i="1" s="1"/>
  <c r="I81" i="1"/>
  <c r="I82" i="1"/>
  <c r="I83" i="1"/>
  <c r="I84" i="1"/>
  <c r="I85" i="1"/>
  <c r="I86" i="1"/>
  <c r="I87" i="1"/>
  <c r="I88" i="1"/>
  <c r="P88" i="1" s="1"/>
  <c r="I89" i="1"/>
  <c r="I90" i="1"/>
  <c r="I91" i="1"/>
  <c r="I92" i="1"/>
  <c r="I93" i="1"/>
  <c r="I94" i="1"/>
  <c r="I95" i="1"/>
  <c r="I96" i="1"/>
  <c r="P96" i="1" s="1"/>
  <c r="I97" i="1"/>
  <c r="I98" i="1"/>
  <c r="I99" i="1"/>
  <c r="I100" i="1"/>
  <c r="I101" i="1"/>
  <c r="I102" i="1"/>
  <c r="I103" i="1"/>
  <c r="I104" i="1"/>
  <c r="P104" i="1" s="1"/>
  <c r="I105" i="1"/>
  <c r="I106" i="1"/>
  <c r="I107" i="1"/>
  <c r="I108" i="1"/>
  <c r="I109" i="1"/>
  <c r="I110" i="1"/>
  <c r="I111" i="1"/>
  <c r="I112" i="1"/>
  <c r="P112" i="1" s="1"/>
  <c r="I113" i="1"/>
  <c r="I114" i="1"/>
  <c r="I115" i="1"/>
  <c r="I116" i="1"/>
  <c r="I117" i="1"/>
  <c r="I118" i="1"/>
  <c r="I119" i="1"/>
  <c r="I120" i="1"/>
  <c r="P120" i="1" s="1"/>
  <c r="I121" i="1"/>
  <c r="I122" i="1"/>
  <c r="I123" i="1"/>
  <c r="I124" i="1"/>
  <c r="I125" i="1"/>
  <c r="I126" i="1"/>
  <c r="I127" i="1"/>
  <c r="I128" i="1"/>
  <c r="P128" i="1" s="1"/>
  <c r="I129" i="1"/>
  <c r="I130" i="1"/>
  <c r="I131" i="1"/>
  <c r="I132" i="1"/>
  <c r="I133" i="1"/>
  <c r="I134" i="1"/>
  <c r="I135" i="1"/>
  <c r="I136" i="1"/>
  <c r="P136" i="1" s="1"/>
  <c r="I137" i="1"/>
  <c r="I138" i="1"/>
  <c r="I139" i="1"/>
  <c r="I140" i="1"/>
  <c r="I141" i="1"/>
  <c r="I142" i="1"/>
  <c r="I143" i="1"/>
  <c r="I144" i="1"/>
  <c r="P144" i="1" s="1"/>
  <c r="I145" i="1"/>
  <c r="I146" i="1"/>
  <c r="I147" i="1"/>
  <c r="I148" i="1"/>
  <c r="I149" i="1"/>
  <c r="I150" i="1"/>
  <c r="I151" i="1"/>
  <c r="I152" i="1"/>
  <c r="P152" i="1" s="1"/>
  <c r="I153" i="1"/>
  <c r="I154" i="1"/>
  <c r="I155" i="1"/>
  <c r="I156" i="1"/>
  <c r="I157" i="1"/>
  <c r="I158" i="1"/>
  <c r="I159" i="1"/>
  <c r="I160" i="1"/>
  <c r="P160" i="1" s="1"/>
  <c r="I161" i="1"/>
  <c r="I162" i="1"/>
  <c r="I163" i="1"/>
  <c r="I164" i="1"/>
  <c r="I165" i="1"/>
  <c r="I166" i="1"/>
  <c r="I167" i="1"/>
  <c r="I168" i="1"/>
  <c r="P168" i="1" s="1"/>
  <c r="I169" i="1"/>
  <c r="I170" i="1"/>
  <c r="I171" i="1"/>
  <c r="I172" i="1"/>
  <c r="I173" i="1"/>
  <c r="I174" i="1"/>
  <c r="I175" i="1"/>
  <c r="I176" i="1"/>
  <c r="P176" i="1" s="1"/>
  <c r="I177" i="1"/>
  <c r="I178" i="1"/>
  <c r="I179" i="1"/>
  <c r="I180" i="1"/>
  <c r="I181" i="1"/>
  <c r="I182" i="1"/>
  <c r="I183" i="1"/>
  <c r="I184" i="1"/>
  <c r="P184" i="1" s="1"/>
  <c r="I185" i="1"/>
  <c r="I186" i="1"/>
  <c r="I187" i="1"/>
  <c r="I188" i="1"/>
  <c r="I189" i="1"/>
  <c r="I190" i="1"/>
  <c r="I191" i="1"/>
  <c r="I192" i="1"/>
  <c r="P192" i="1" s="1"/>
  <c r="I193" i="1"/>
  <c r="I194" i="1"/>
  <c r="I195" i="1"/>
  <c r="I196" i="1"/>
  <c r="I197" i="1"/>
  <c r="I198" i="1"/>
  <c r="I199" i="1"/>
  <c r="I200" i="1"/>
  <c r="P200" i="1" s="1"/>
  <c r="I201" i="1"/>
  <c r="I202" i="1"/>
  <c r="I203" i="1"/>
  <c r="I204" i="1"/>
  <c r="I205" i="1"/>
  <c r="I206" i="1"/>
  <c r="I207" i="1"/>
  <c r="I208" i="1"/>
  <c r="P208" i="1" s="1"/>
  <c r="I209" i="1"/>
  <c r="I210" i="1"/>
  <c r="I211" i="1"/>
  <c r="I212" i="1"/>
  <c r="I213" i="1"/>
  <c r="I214" i="1"/>
  <c r="I215" i="1"/>
  <c r="I216" i="1"/>
  <c r="P216" i="1" s="1"/>
  <c r="I217" i="1"/>
  <c r="I218" i="1"/>
  <c r="I219" i="1"/>
  <c r="I220" i="1"/>
  <c r="I221" i="1"/>
  <c r="I222" i="1"/>
  <c r="I223" i="1"/>
  <c r="I224" i="1"/>
  <c r="P224" i="1" s="1"/>
  <c r="I225" i="1"/>
  <c r="I226" i="1"/>
  <c r="I227" i="1"/>
  <c r="I228" i="1"/>
  <c r="I229" i="1"/>
  <c r="I230" i="1"/>
  <c r="I231" i="1"/>
  <c r="I232" i="1"/>
  <c r="P232" i="1" s="1"/>
  <c r="I233" i="1"/>
  <c r="I234" i="1"/>
  <c r="I235" i="1"/>
  <c r="I236" i="1"/>
  <c r="I237" i="1"/>
  <c r="I238" i="1"/>
  <c r="I239" i="1"/>
  <c r="I240" i="1"/>
  <c r="P240" i="1" s="1"/>
  <c r="I241" i="1"/>
  <c r="I242" i="1"/>
  <c r="I243" i="1"/>
  <c r="I244" i="1"/>
  <c r="I2" i="1"/>
  <c r="P238" i="1" l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237" i="1"/>
  <c r="P221" i="1"/>
  <c r="P205" i="1"/>
  <c r="P197" i="1"/>
  <c r="P181" i="1"/>
  <c r="P165" i="1"/>
  <c r="P149" i="1"/>
  <c r="P133" i="1"/>
  <c r="P125" i="1"/>
  <c r="P117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P2" i="1"/>
  <c r="P229" i="1"/>
  <c r="P213" i="1"/>
  <c r="P189" i="1"/>
  <c r="P173" i="1"/>
  <c r="P157" i="1"/>
  <c r="P141" i="1"/>
  <c r="P109" i="1"/>
  <c r="P242" i="1"/>
  <c r="P234" i="1"/>
  <c r="P226" i="1"/>
  <c r="P218" i="1"/>
  <c r="P210" i="1"/>
  <c r="P202" i="1"/>
  <c r="P194" i="1"/>
  <c r="P186" i="1"/>
  <c r="P178" i="1"/>
  <c r="P241" i="1"/>
  <c r="P233" i="1"/>
  <c r="P225" i="1"/>
  <c r="P217" i="1"/>
  <c r="P209" i="1"/>
  <c r="P201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P9" i="1"/>
  <c r="P239" i="1"/>
  <c r="P231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P220" i="1"/>
  <c r="P188" i="1"/>
  <c r="P148" i="1"/>
  <c r="P108" i="1"/>
  <c r="P76" i="1"/>
  <c r="P60" i="1"/>
  <c r="P28" i="1"/>
  <c r="P4" i="1"/>
  <c r="S5" i="1"/>
  <c r="P244" i="1"/>
  <c r="P228" i="1"/>
  <c r="P204" i="1"/>
  <c r="P180" i="1"/>
  <c r="P164" i="1"/>
  <c r="P140" i="1"/>
  <c r="P124" i="1"/>
  <c r="P100" i="1"/>
  <c r="P84" i="1"/>
  <c r="P68" i="1"/>
  <c r="P44" i="1"/>
  <c r="P36" i="1"/>
  <c r="P20" i="1"/>
  <c r="P12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  <c r="P236" i="1"/>
  <c r="P212" i="1"/>
  <c r="P196" i="1"/>
  <c r="P172" i="1"/>
  <c r="P156" i="1"/>
  <c r="P132" i="1"/>
  <c r="P116" i="1"/>
  <c r="P92" i="1"/>
  <c r="P52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0" i="1"/>
  <c r="S3" i="1"/>
  <c r="S4" i="1"/>
  <c r="S6" i="1"/>
</calcChain>
</file>

<file path=xl/sharedStrings.xml><?xml version="1.0" encoding="utf-8"?>
<sst xmlns="http://schemas.openxmlformats.org/spreadsheetml/2006/main" count="1064" uniqueCount="64">
  <si>
    <t>sex</t>
  </si>
  <si>
    <t>smoker</t>
  </si>
  <si>
    <t>day</t>
  </si>
  <si>
    <t>time</t>
  </si>
  <si>
    <t>size</t>
  </si>
  <si>
    <t>total_bill</t>
  </si>
  <si>
    <t>tip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</si>
  <si>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</si>
  <si>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</si>
  <si>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</si>
  <si>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</si>
  <si>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</si>
  <si>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</si>
  <si>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</si>
  <si>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</si>
  <si>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</si>
  <si>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</si>
  <si>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Row Labels</t>
  </si>
  <si>
    <t>Grand Total</t>
  </si>
  <si>
    <t>Sum of tip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</si>
  <si>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</si>
  <si>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</si>
  <si>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</si>
  <si>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</si>
  <si>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</si>
  <si>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</si>
  <si>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</si>
  <si>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</si>
  <si>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</si>
  <si>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</si>
  <si>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</si>
  <si>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</si>
  <si>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</si>
  <si>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</si>
  <si>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</si>
  <si>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</si>
  <si>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</si>
  <si>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</si>
  <si>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</si>
  <si>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</si>
  <si>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</si>
  <si>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</si>
  <si>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</si>
  <si>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</si>
  <si>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predicted_tip</t>
  </si>
  <si>
    <t>Tips Vs Gender Vs Time</t>
  </si>
  <si>
    <t>Sex</t>
  </si>
  <si>
    <t>Smoker</t>
  </si>
  <si>
    <t>Day</t>
  </si>
  <si>
    <t>Time</t>
  </si>
  <si>
    <t>Size</t>
  </si>
  <si>
    <t>Independent Variable</t>
  </si>
  <si>
    <t>Correlation with Tip</t>
  </si>
  <si>
    <t>Gender-Based Tip Analysis</t>
  </si>
  <si>
    <t>Relation</t>
  </si>
  <si>
    <t>Weak Negative</t>
  </si>
  <si>
    <t>Moderate Positive</t>
  </si>
  <si>
    <t>Strong Positive</t>
  </si>
  <si>
    <t>Total Amount</t>
  </si>
  <si>
    <t>Smoker-Based Tip Analysis</t>
  </si>
  <si>
    <t>Time-Based Gender Tip Analysis</t>
  </si>
  <si>
    <t>Correlation Analysis of Factors Affecting Tips</t>
  </si>
  <si>
    <t>Tip Prediction Model: Regression Equation</t>
  </si>
  <si>
    <t>Predicted vs. Actual Tip 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</si>
</sst>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pivotButton="1" applyBorder="1"/>
    <xf numFmtId="0" fontId="0" fillId="0" borderId="0" xfId="0" pivotButton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2" xfId="0" applyFont="1" applyBorder="1" applyAlignment="1">
      <alignment horizontal="centerContinuous"/>
    </xf>
    <xf numFmtId="2" fontId="0" fillId="0" borderId="0" xfId="0" applyNumberFormat="1"/>
    <xf numFmtId="0" fontId="0" fillId="0" borderId="5" xfId="0" pivotButton="1" applyBorder="1"/>
    <xf numFmtId="0" fontId="0" fillId="0" borderId="5" xfId="0" applyBorder="1"/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2" fontId="0" fillId="0" borderId="8" xfId="0" applyNumberFormat="1" applyBorder="1"/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27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FFEFD5"/>
      <color rgb="FF228B22"/>
      <color rgb="FF49796B"/>
      <color rgb="FFF0F8FF"/>
      <color rgb="FFCCCCFF"/>
      <color rgb="FFFF004F"/>
      <color rgb="FFDF73FF"/>
      <color rgb="FFFF00FF"/>
      <color rgb="FF66FF00"/>
      <color rgb="FFFDBC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dataset.xlsx]kpi_charts!PivotTable12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numFmt formatCode="\$#.##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Lato" panose="020F050202020403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DBCB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\$#.##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Lato" panose="020F050202020403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kpi_charts!$B$31:$B$32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numFmt formatCode="\$#.#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Lato" panose="020F050202020403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kpi_charts!$A$33:$A$34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kpi_charts!$B$33:$B$34</c:f>
              <c:numCache>
                <c:formatCode>General</c:formatCode>
                <c:ptCount val="2"/>
                <c:pt idx="0">
                  <c:v>156.10999999999999</c:v>
                </c:pt>
                <c:pt idx="1">
                  <c:v>389.96000000000004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6-4DE5-9B9A-A612DB6A1EEE}"/>
            </c:ext>
          </c:extLst>
        </c:ser>
        <c:ser>
          <c:idx val="1"/>
          <c:order val="1"/>
          <c:tx>
            <c:strRef>
              <c:f>kpi_charts!$C$31:$C$32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rgbClr val="FDBCB4"/>
            </a:solidFill>
            <a:ln>
              <a:noFill/>
            </a:ln>
            <a:effectLst/>
          </c:spPr>
          <c:invertIfNegative val="0"/>
          <c:dLbls>
            <c:numFmt formatCode="\$#.#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Lato" panose="020F050202020403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kpi_charts!$A$33:$A$34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kpi_charts!$C$33:$C$34</c:f>
              <c:numCache>
                <c:formatCode>General</c:formatCode>
                <c:ptCount val="2"/>
                <c:pt idx="0">
                  <c:v>88.40000000000002</c:v>
                </c:pt>
                <c:pt idx="1">
                  <c:v>95.11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6-4DE5-9B9A-A612DB6A1E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-10"/>
        <c:axId val="1945593999"/>
        <c:axId val="1945594479"/>
      </c:barChart>
      <c:catAx>
        <c:axId val="1945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Lato" panose="020F0502020204030203" pitchFamily="34" charset="0"/>
                <a:ea typeface="+mn-ea"/>
                <a:cs typeface="+mn-cs"/>
              </a:defRPr>
            </a:pPr>
            <a:endParaRPr lang="en-US"/>
          </a:p>
        </c:txPr>
        <c:crossAx val="1945594479"/>
        <c:crosses val="autoZero"/>
        <c:auto val="1"/>
        <c:lblAlgn val="ctr"/>
        <c:lblOffset val="100"/>
        <c:noMultiLvlLbl val="0"/>
      </c:catAx>
      <c:valAx>
        <c:axId val="19455944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559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Lato" panose="020F050202020403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tips_dataset!$P$1</c:f>
              <c:strCache>
                <c:ptCount val="1"/>
                <c:pt idx="0">
                  <c:v>predicted_tip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tips_dataset!$O$2:$O$244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xVal>
          <c:yVal>
            <c:numRef>
              <c:f>tips_dataset!$P$2:$P$244</c:f>
              <c:numCache>
                <c:formatCode>General</c:formatCode>
                <c:ptCount val="243"/>
                <c:pt idx="0">
                  <c:v>2.7356710949266256</c:v>
                </c:pt>
                <c:pt idx="1">
                  <c:v>2.2486611619400785</c:v>
                </c:pt>
                <c:pt idx="2">
                  <c:v>3.2525590258619839</c:v>
                </c:pt>
                <c:pt idx="3">
                  <c:v>3.3288238543872195</c:v>
                </c:pt>
                <c:pt idx="4">
                  <c:v>3.8006145736914729</c:v>
                </c:pt>
                <c:pt idx="5">
                  <c:v>3.8301920562174638</c:v>
                </c:pt>
                <c:pt idx="6">
                  <c:v>1.9260012535366475</c:v>
                </c:pt>
                <c:pt idx="7">
                  <c:v>3.9797888325657143</c:v>
                </c:pt>
                <c:pt idx="8">
                  <c:v>2.5159206168721999</c:v>
                </c:pt>
                <c:pt idx="9">
                  <c:v>2.4914582509284608</c:v>
                </c:pt>
                <c:pt idx="10">
                  <c:v>2.0671302878274496</c:v>
                </c:pt>
                <c:pt idx="11">
                  <c:v>4.8045124376133774</c:v>
                </c:pt>
                <c:pt idx="12">
                  <c:v>2.5516733055592029</c:v>
                </c:pt>
                <c:pt idx="13">
                  <c:v>3.1847619393941962</c:v>
                </c:pt>
                <c:pt idx="14">
                  <c:v>2.5324452855478707</c:v>
                </c:pt>
                <c:pt idx="15">
                  <c:v>3.1312432063800966</c:v>
                </c:pt>
                <c:pt idx="16">
                  <c:v>2.2840030351878564</c:v>
                </c:pt>
                <c:pt idx="17">
                  <c:v>2.8084729979602603</c:v>
                </c:pt>
                <c:pt idx="18">
                  <c:v>2.9087342269818066</c:v>
                </c:pt>
                <c:pt idx="19">
                  <c:v>3.1282941943149858</c:v>
                </c:pt>
                <c:pt idx="20">
                  <c:v>2.6964944993933351</c:v>
                </c:pt>
                <c:pt idx="21">
                  <c:v>2.9557611070491854</c:v>
                </c:pt>
                <c:pt idx="22">
                  <c:v>2.5304922837195685</c:v>
                </c:pt>
                <c:pt idx="23">
                  <c:v>5.069233695919614</c:v>
                </c:pt>
                <c:pt idx="24">
                  <c:v>2.8752579428283505</c:v>
                </c:pt>
                <c:pt idx="25">
                  <c:v>3.0360347419034595</c:v>
                </c:pt>
                <c:pt idx="26">
                  <c:v>2.2684030953779017</c:v>
                </c:pt>
                <c:pt idx="27">
                  <c:v>2.2044245998327381</c:v>
                </c:pt>
                <c:pt idx="28">
                  <c:v>3.0521396658061555</c:v>
                </c:pt>
                <c:pt idx="29">
                  <c:v>2.8955460524184433</c:v>
                </c:pt>
                <c:pt idx="30">
                  <c:v>1.9089944880506593</c:v>
                </c:pt>
                <c:pt idx="31">
                  <c:v>3.086841194248148</c:v>
                </c:pt>
                <c:pt idx="32">
                  <c:v>2.4636912074885888</c:v>
                </c:pt>
                <c:pt idx="33">
                  <c:v>3.3432852212181832</c:v>
                </c:pt>
                <c:pt idx="34">
                  <c:v>2.6833224561928599</c:v>
                </c:pt>
                <c:pt idx="35">
                  <c:v>3.4491275322694093</c:v>
                </c:pt>
                <c:pt idx="36">
                  <c:v>2.7199608551002656</c:v>
                </c:pt>
                <c:pt idx="37">
                  <c:v>2.8145769227501809</c:v>
                </c:pt>
                <c:pt idx="38">
                  <c:v>2.943885589508338</c:v>
                </c:pt>
                <c:pt idx="39">
                  <c:v>4.1274877570938644</c:v>
                </c:pt>
                <c:pt idx="40">
                  <c:v>2.6945576289279209</c:v>
                </c:pt>
                <c:pt idx="41">
                  <c:v>2.7436087921946939</c:v>
                </c:pt>
                <c:pt idx="42">
                  <c:v>2.4124259917256117</c:v>
                </c:pt>
                <c:pt idx="43">
                  <c:v>2.0116195343397338</c:v>
                </c:pt>
                <c:pt idx="44">
                  <c:v>4.3109716330347965</c:v>
                </c:pt>
                <c:pt idx="45">
                  <c:v>2.8217001911689374</c:v>
                </c:pt>
                <c:pt idx="46">
                  <c:v>3.1923991212394442</c:v>
                </c:pt>
                <c:pt idx="47">
                  <c:v>4.4991436787558658</c:v>
                </c:pt>
                <c:pt idx="48">
                  <c:v>3.9619676382304156</c:v>
                </c:pt>
                <c:pt idx="49">
                  <c:v>2.798178685453804</c:v>
                </c:pt>
                <c:pt idx="50">
                  <c:v>2.2807055597208632</c:v>
                </c:pt>
                <c:pt idx="51">
                  <c:v>2.1052947417610435</c:v>
                </c:pt>
                <c:pt idx="52">
                  <c:v>4.7621737273261378</c:v>
                </c:pt>
                <c:pt idx="53">
                  <c:v>2.0360819002834729</c:v>
                </c:pt>
                <c:pt idx="54">
                  <c:v>3.8555952823898085</c:v>
                </c:pt>
                <c:pt idx="55">
                  <c:v>2.9346034186015792</c:v>
                </c:pt>
                <c:pt idx="56">
                  <c:v>4.8716760387504552</c:v>
                </c:pt>
                <c:pt idx="57">
                  <c:v>3.5315675669556579</c:v>
                </c:pt>
                <c:pt idx="58">
                  <c:v>2.0031035017491581</c:v>
                </c:pt>
                <c:pt idx="59">
                  <c:v>5.9018949982353464</c:v>
                </c:pt>
                <c:pt idx="60">
                  <c:v>2.8545820086369975</c:v>
                </c:pt>
                <c:pt idx="61">
                  <c:v>2.2449045805007328</c:v>
                </c:pt>
                <c:pt idx="62">
                  <c:v>1.9824045767198406</c:v>
                </c:pt>
                <c:pt idx="63">
                  <c:v>3.0162996679407117</c:v>
                </c:pt>
                <c:pt idx="64">
                  <c:v>2.8403909643617498</c:v>
                </c:pt>
                <c:pt idx="65">
                  <c:v>3.0746651612844813</c:v>
                </c:pt>
                <c:pt idx="66">
                  <c:v>2.5944707792647321</c:v>
                </c:pt>
                <c:pt idx="67">
                  <c:v>1.0957585759425816</c:v>
                </c:pt>
                <c:pt idx="68">
                  <c:v>2.9138332122011699</c:v>
                </c:pt>
                <c:pt idx="69">
                  <c:v>2.3578078079333742</c:v>
                </c:pt>
                <c:pt idx="70">
                  <c:v>2.1413869645161796</c:v>
                </c:pt>
                <c:pt idx="71">
                  <c:v>2.8277489659506552</c:v>
                </c:pt>
                <c:pt idx="72">
                  <c:v>3.5090099123070937</c:v>
                </c:pt>
                <c:pt idx="73">
                  <c:v>3.3603539961874489</c:v>
                </c:pt>
                <c:pt idx="74">
                  <c:v>2.4326428199446126</c:v>
                </c:pt>
                <c:pt idx="75">
                  <c:v>1.9993170699967724</c:v>
                </c:pt>
                <c:pt idx="76">
                  <c:v>2.6315981344575303</c:v>
                </c:pt>
                <c:pt idx="77">
                  <c:v>3.9581581822857395</c:v>
                </c:pt>
                <c:pt idx="78">
                  <c:v>3.1905265357601822</c:v>
                </c:pt>
                <c:pt idx="79">
                  <c:v>2.6758759907130574</c:v>
                </c:pt>
                <c:pt idx="80">
                  <c:v>2.8132645749274023</c:v>
                </c:pt>
                <c:pt idx="81">
                  <c:v>2.6166017963109205</c:v>
                </c:pt>
                <c:pt idx="82">
                  <c:v>1.8579127866239884</c:v>
                </c:pt>
                <c:pt idx="83">
                  <c:v>4.0589635176008816</c:v>
                </c:pt>
                <c:pt idx="84">
                  <c:v>2.5526233007657568</c:v>
                </c:pt>
                <c:pt idx="85">
                  <c:v>4.7123172701880023</c:v>
                </c:pt>
                <c:pt idx="86">
                  <c:v>2.2750695333271795</c:v>
                </c:pt>
                <c:pt idx="87">
                  <c:v>2.7690211533449869</c:v>
                </c:pt>
                <c:pt idx="88">
                  <c:v>3.3739942803382248</c:v>
                </c:pt>
                <c:pt idx="89">
                  <c:v>3.0399888991833266</c:v>
                </c:pt>
                <c:pt idx="90">
                  <c:v>3.6863143309526394</c:v>
                </c:pt>
                <c:pt idx="91">
                  <c:v>3.1415332677521786</c:v>
                </c:pt>
                <c:pt idx="92">
                  <c:v>1.5379196136074071</c:v>
                </c:pt>
                <c:pt idx="93">
                  <c:v>2.5324088752432585</c:v>
                </c:pt>
                <c:pt idx="94">
                  <c:v>3.2022783671723021</c:v>
                </c:pt>
                <c:pt idx="95">
                  <c:v>5.0899674920154112</c:v>
                </c:pt>
                <c:pt idx="96">
                  <c:v>3.5273089523183359</c:v>
                </c:pt>
                <c:pt idx="97">
                  <c:v>2.0924971036951816</c:v>
                </c:pt>
                <c:pt idx="98">
                  <c:v>2.937389588982783</c:v>
                </c:pt>
                <c:pt idx="99">
                  <c:v>2.1978504584610161</c:v>
                </c:pt>
                <c:pt idx="100">
                  <c:v>2.0648013416264011</c:v>
                </c:pt>
                <c:pt idx="101">
                  <c:v>2.4439680137543562</c:v>
                </c:pt>
                <c:pt idx="102">
                  <c:v>5.3248150035072097</c:v>
                </c:pt>
                <c:pt idx="103">
                  <c:v>3.0912679708063195</c:v>
                </c:pt>
                <c:pt idx="104">
                  <c:v>3.0150353014513227</c:v>
                </c:pt>
                <c:pt idx="105">
                  <c:v>2.3907379159345612</c:v>
                </c:pt>
                <c:pt idx="106">
                  <c:v>2.8733992132091042</c:v>
                </c:pt>
                <c:pt idx="107">
                  <c:v>3.3174852411108278</c:v>
                </c:pt>
                <c:pt idx="108">
                  <c:v>2.7266020267087057</c:v>
                </c:pt>
                <c:pt idx="109">
                  <c:v>2.3282303254073833</c:v>
                </c:pt>
                <c:pt idx="110">
                  <c:v>2.3276772897800386</c:v>
                </c:pt>
                <c:pt idx="111">
                  <c:v>1.5539345164354212</c:v>
                </c:pt>
                <c:pt idx="112">
                  <c:v>4.857666575862706</c:v>
                </c:pt>
                <c:pt idx="113">
                  <c:v>3.3542270805595642</c:v>
                </c:pt>
                <c:pt idx="114">
                  <c:v>3.7310460667828802</c:v>
                </c:pt>
                <c:pt idx="115">
                  <c:v>2.7657786222419967</c:v>
                </c:pt>
                <c:pt idx="116">
                  <c:v>4.2667512022903447</c:v>
                </c:pt>
                <c:pt idx="117">
                  <c:v>2.0874275323954903</c:v>
                </c:pt>
                <c:pt idx="118">
                  <c:v>2.2549006530872422</c:v>
                </c:pt>
                <c:pt idx="119">
                  <c:v>3.700892524437255</c:v>
                </c:pt>
                <c:pt idx="120">
                  <c:v>2.148994262694063</c:v>
                </c:pt>
                <c:pt idx="121">
                  <c:v>2.3480458157191713</c:v>
                </c:pt>
                <c:pt idx="122">
                  <c:v>2.3907953414456373</c:v>
                </c:pt>
                <c:pt idx="123">
                  <c:v>2.5498007200799409</c:v>
                </c:pt>
                <c:pt idx="124">
                  <c:v>2.259604954230269</c:v>
                </c:pt>
                <c:pt idx="125">
                  <c:v>4.5889542802242973</c:v>
                </c:pt>
                <c:pt idx="126">
                  <c:v>1.8507415702261683</c:v>
                </c:pt>
                <c:pt idx="127">
                  <c:v>2.4515404408657595</c:v>
                </c:pt>
                <c:pt idx="128">
                  <c:v>2.1561103290836807</c:v>
                </c:pt>
                <c:pt idx="129">
                  <c:v>3.3711165496442059</c:v>
                </c:pt>
                <c:pt idx="130">
                  <c:v>2.8442899716334145</c:v>
                </c:pt>
                <c:pt idx="131">
                  <c:v>2.9925350723138342</c:v>
                </c:pt>
                <c:pt idx="132">
                  <c:v>2.1363522642829684</c:v>
                </c:pt>
                <c:pt idx="133">
                  <c:v>2.2389060292009511</c:v>
                </c:pt>
                <c:pt idx="134">
                  <c:v>2.8034221663641592</c:v>
                </c:pt>
                <c:pt idx="135">
                  <c:v>1.8860834434739462</c:v>
                </c:pt>
                <c:pt idx="136">
                  <c:v>2.0573200050801193</c:v>
                </c:pt>
                <c:pt idx="137">
                  <c:v>2.4167286124073621</c:v>
                </c:pt>
                <c:pt idx="138">
                  <c:v>2.4896086562871629</c:v>
                </c:pt>
                <c:pt idx="139">
                  <c:v>2.3235834497754322</c:v>
                </c:pt>
                <c:pt idx="140">
                  <c:v>2.7290942083043368</c:v>
                </c:pt>
                <c:pt idx="141">
                  <c:v>4.9760586496203194</c:v>
                </c:pt>
                <c:pt idx="142">
                  <c:v>5.4493664946170117</c:v>
                </c:pt>
                <c:pt idx="143">
                  <c:v>4.3302177173578267</c:v>
                </c:pt>
                <c:pt idx="144">
                  <c:v>2.631244744529381</c:v>
                </c:pt>
                <c:pt idx="145">
                  <c:v>1.8710296798162607</c:v>
                </c:pt>
                <c:pt idx="146">
                  <c:v>3.0141197075635544</c:v>
                </c:pt>
                <c:pt idx="147">
                  <c:v>2.2022124802853424</c:v>
                </c:pt>
                <c:pt idx="148">
                  <c:v>1.9692899590304418</c:v>
                </c:pt>
                <c:pt idx="149">
                  <c:v>1.7557146871370279</c:v>
                </c:pt>
                <c:pt idx="150">
                  <c:v>2.4246571746974812</c:v>
                </c:pt>
                <c:pt idx="151">
                  <c:v>2.3362163132085785</c:v>
                </c:pt>
                <c:pt idx="152">
                  <c:v>2.899736440134979</c:v>
                </c:pt>
                <c:pt idx="153">
                  <c:v>3.7605683993006682</c:v>
                </c:pt>
                <c:pt idx="154">
                  <c:v>3.3108372100273122</c:v>
                </c:pt>
                <c:pt idx="155">
                  <c:v>4.4704519064502772</c:v>
                </c:pt>
                <c:pt idx="156">
                  <c:v>6.3327699642912814</c:v>
                </c:pt>
                <c:pt idx="157">
                  <c:v>3.8391898430642923</c:v>
                </c:pt>
                <c:pt idx="158">
                  <c:v>2.3969614126287011</c:v>
                </c:pt>
                <c:pt idx="159">
                  <c:v>3.0022350550447587</c:v>
                </c:pt>
                <c:pt idx="160">
                  <c:v>3.4736060295760378</c:v>
                </c:pt>
                <c:pt idx="161">
                  <c:v>2.2919958824641276</c:v>
                </c:pt>
                <c:pt idx="162">
                  <c:v>2.8372288496078006</c:v>
                </c:pt>
                <c:pt idx="163">
                  <c:v>2.4001948087537421</c:v>
                </c:pt>
                <c:pt idx="164">
                  <c:v>2.7196994618782995</c:v>
                </c:pt>
                <c:pt idx="165">
                  <c:v>3.5828009661024609</c:v>
                </c:pt>
                <c:pt idx="166">
                  <c:v>3.0540926676344586</c:v>
                </c:pt>
                <c:pt idx="167">
                  <c:v>4.4342243229820966</c:v>
                </c:pt>
                <c:pt idx="168">
                  <c:v>1.9782303203661944</c:v>
                </c:pt>
                <c:pt idx="169">
                  <c:v>1.9819937612806156</c:v>
                </c:pt>
                <c:pt idx="170">
                  <c:v>5.9010322788529077</c:v>
                </c:pt>
                <c:pt idx="171">
                  <c:v>2.4330766262218022</c:v>
                </c:pt>
                <c:pt idx="172">
                  <c:v>1.7180941338528302</c:v>
                </c:pt>
                <c:pt idx="173">
                  <c:v>4.0326102962219839</c:v>
                </c:pt>
                <c:pt idx="174">
                  <c:v>2.6184973726281471</c:v>
                </c:pt>
                <c:pt idx="175">
                  <c:v>4.1314006202255449</c:v>
                </c:pt>
                <c:pt idx="176">
                  <c:v>2.7191694170889193</c:v>
                </c:pt>
                <c:pt idx="177">
                  <c:v>2.3983360791344959</c:v>
                </c:pt>
                <c:pt idx="178">
                  <c:v>1.9754790210514699</c:v>
                </c:pt>
                <c:pt idx="179">
                  <c:v>4.2941694397742705</c:v>
                </c:pt>
                <c:pt idx="180">
                  <c:v>4.6459408652562644</c:v>
                </c:pt>
                <c:pt idx="181">
                  <c:v>3.2309973814502277</c:v>
                </c:pt>
                <c:pt idx="182">
                  <c:v>5.477716457351594</c:v>
                </c:pt>
                <c:pt idx="183">
                  <c:v>3.5658333228173262</c:v>
                </c:pt>
                <c:pt idx="184">
                  <c:v>4.8511586951086354</c:v>
                </c:pt>
                <c:pt idx="185">
                  <c:v>3.5723412035713964</c:v>
                </c:pt>
                <c:pt idx="186">
                  <c:v>3.2135959318879035</c:v>
                </c:pt>
                <c:pt idx="187">
                  <c:v>4.4266652819830163</c:v>
                </c:pt>
                <c:pt idx="188">
                  <c:v>2.9548593690214333</c:v>
                </c:pt>
                <c:pt idx="189">
                  <c:v>3.3843024487046969</c:v>
                </c:pt>
                <c:pt idx="190">
                  <c:v>2.5121801667957429</c:v>
                </c:pt>
                <c:pt idx="191">
                  <c:v>2.8843591368621837</c:v>
                </c:pt>
                <c:pt idx="192">
                  <c:v>3.6600387806722146</c:v>
                </c:pt>
                <c:pt idx="193">
                  <c:v>2.4406839243996847</c:v>
                </c:pt>
                <c:pt idx="194">
                  <c:v>2.544178549546273</c:v>
                </c:pt>
                <c:pt idx="195">
                  <c:v>1.7604189882800547</c:v>
                </c:pt>
                <c:pt idx="196">
                  <c:v>1.9570817668965366</c:v>
                </c:pt>
                <c:pt idx="197">
                  <c:v>5.4264531745374258</c:v>
                </c:pt>
                <c:pt idx="198">
                  <c:v>2.2436333211819424</c:v>
                </c:pt>
                <c:pt idx="199">
                  <c:v>2.2553344593644313</c:v>
                </c:pt>
                <c:pt idx="200">
                  <c:v>2.9195266307516037</c:v>
                </c:pt>
                <c:pt idx="201">
                  <c:v>2.2191709552382033</c:v>
                </c:pt>
                <c:pt idx="202">
                  <c:v>2.5635257989077602</c:v>
                </c:pt>
                <c:pt idx="203">
                  <c:v>3.265708044870169</c:v>
                </c:pt>
                <c:pt idx="204">
                  <c:v>2.7450566730203896</c:v>
                </c:pt>
                <c:pt idx="205">
                  <c:v>3.6222688051707577</c:v>
                </c:pt>
                <c:pt idx="206">
                  <c:v>4.9394179752100404</c:v>
                </c:pt>
                <c:pt idx="207">
                  <c:v>3.229044379621925</c:v>
                </c:pt>
                <c:pt idx="208">
                  <c:v>2.1823969899735545</c:v>
                </c:pt>
                <c:pt idx="209">
                  <c:v>3.9487473044968127</c:v>
                </c:pt>
                <c:pt idx="210">
                  <c:v>3.731353441680775</c:v>
                </c:pt>
                <c:pt idx="211">
                  <c:v>5.9075401596069783</c:v>
                </c:pt>
                <c:pt idx="212">
                  <c:v>2.230380861632427</c:v>
                </c:pt>
                <c:pt idx="213">
                  <c:v>3.807207454766786</c:v>
                </c:pt>
                <c:pt idx="214">
                  <c:v>2.1955690331740296</c:v>
                </c:pt>
                <c:pt idx="215">
                  <c:v>4.1189327058579748</c:v>
                </c:pt>
                <c:pt idx="216">
                  <c:v>2.0360336097503455</c:v>
                </c:pt>
                <c:pt idx="217">
                  <c:v>1.6738024217372871</c:v>
                </c:pt>
                <c:pt idx="218">
                  <c:v>4.1675017723144308</c:v>
                </c:pt>
                <c:pt idx="219">
                  <c:v>2.1132526846165089</c:v>
                </c:pt>
                <c:pt idx="220">
                  <c:v>2.2680838068971658</c:v>
                </c:pt>
                <c:pt idx="221">
                  <c:v>1.601479870263403</c:v>
                </c:pt>
                <c:pt idx="222">
                  <c:v>2.7487852428683315</c:v>
                </c:pt>
                <c:pt idx="223">
                  <c:v>2.2318010734207827</c:v>
                </c:pt>
                <c:pt idx="224">
                  <c:v>2.5362289720496896</c:v>
                </c:pt>
                <c:pt idx="225">
                  <c:v>1.9547773507715853</c:v>
                </c:pt>
                <c:pt idx="226">
                  <c:v>3.2844218422552709</c:v>
                </c:pt>
                <c:pt idx="227">
                  <c:v>2.2599353533204534</c:v>
                </c:pt>
                <c:pt idx="228">
                  <c:v>3.0630421639481593</c:v>
                </c:pt>
                <c:pt idx="229">
                  <c:v>3.5544717187029704</c:v>
                </c:pt>
                <c:pt idx="230">
                  <c:v>2.5967311559909296</c:v>
                </c:pt>
                <c:pt idx="231">
                  <c:v>2.1028116951433606</c:v>
                </c:pt>
                <c:pt idx="232">
                  <c:v>2.0237794359405115</c:v>
                </c:pt>
                <c:pt idx="233">
                  <c:v>2.4067325398208519</c:v>
                </c:pt>
                <c:pt idx="234">
                  <c:v>1.9579192199381374</c:v>
                </c:pt>
                <c:pt idx="235">
                  <c:v>2.1310604928394854</c:v>
                </c:pt>
                <c:pt idx="236">
                  <c:v>4.0344207353081023</c:v>
                </c:pt>
                <c:pt idx="237">
                  <c:v>4.5928027548142865</c:v>
                </c:pt>
                <c:pt idx="238">
                  <c:v>3.9167350658862667</c:v>
                </c:pt>
                <c:pt idx="239">
                  <c:v>3.5391174396224647</c:v>
                </c:pt>
                <c:pt idx="240">
                  <c:v>3.0785067430450699</c:v>
                </c:pt>
                <c:pt idx="241">
                  <c:v>2.6870858971072811</c:v>
                </c:pt>
                <c:pt idx="242">
                  <c:v>2.84382250030218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1-46F6-899C-CFB51CE11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8880"/>
        <c:axId val="58838400"/>
      </c:scatterChart>
      <c:valAx>
        <c:axId val="5883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8400"/>
        <c:crosses val="autoZero"/>
        <c:crossBetween val="midCat"/>
      </c:valAx>
      <c:valAx>
        <c:axId val="5883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tips_dataset!$S$2</c:f>
              <c:strCache>
                <c:ptCount val="1"/>
                <c:pt idx="0">
                  <c:v>Correlation with Tip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1"/>
          <c:dLbls>
            <c:numFmt formatCode="0.000_ ;[Red]\-0.00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ato" panose="020F050202020403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tips_dataset!$R$3:$R$8</c:f>
              <c:strCache>
                <c:ptCount val="6"/>
                <c:pt idx="0">
                  <c:v>Sex</c:v>
                </c:pt>
                <c:pt idx="1">
                  <c:v>Smoker</c:v>
                </c:pt>
                <c:pt idx="2">
                  <c:v>Day</c:v>
                </c:pt>
                <c:pt idx="3">
                  <c:v>Time</c:v>
                </c:pt>
                <c:pt idx="4">
                  <c:v>Size</c:v>
                </c:pt>
                <c:pt idx="5">
                  <c:v>Total Amount</c:v>
                </c:pt>
              </c:strCache>
            </c:strRef>
          </c:cat>
          <c:val>
            <c:numRef>
              <c:f>tips_dataset!$S$3:$S$8</c:f>
              <c:numCache>
                <c:formatCode>General</c:formatCode>
                <c:ptCount val="6"/>
                <c:pt idx="0">
                  <c:v>8.5273975201494573E-2</c:v>
                </c:pt>
                <c:pt idx="1">
                  <c:v>9.7627499908010239E-3</c:v>
                </c:pt>
                <c:pt idx="2">
                  <c:v>-9.9046544068308512E-2</c:v>
                </c:pt>
                <c:pt idx="3">
                  <c:v>-0.117596390271059</c:v>
                </c:pt>
                <c:pt idx="4">
                  <c:v>0.48840039467488378</c:v>
                </c:pt>
                <c:pt idx="5">
                  <c:v>0.6749978565456074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DBCB4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220-455B-A6AF-B905988DC0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066561535"/>
        <c:axId val="2066559615"/>
      </c:barChart>
      <c:catAx>
        <c:axId val="2066561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Lato" panose="020F0502020204030203" pitchFamily="34" charset="0"/>
                <a:ea typeface="+mn-ea"/>
                <a:cs typeface="+mn-cs"/>
              </a:defRPr>
            </a:pPr>
            <a:endParaRPr lang="en-US"/>
          </a:p>
        </c:txPr>
        <c:crossAx val="2066559615"/>
        <c:crosses val="autoZero"/>
        <c:auto val="1"/>
        <c:lblAlgn val="ctr"/>
        <c:lblOffset val="100"/>
        <c:noMultiLvlLbl val="0"/>
      </c:catAx>
      <c:valAx>
        <c:axId val="20665596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656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dataset.xlsx]kpi_charts!PivotTable11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FF7F50"/>
          </a:solidFill>
          <a:ln w="19050">
            <a:noFill/>
          </a:ln>
          <a:effectLst/>
        </c:spPr>
        <c:marker>
          <c:symbol val="none"/>
        </c:marker>
        <c:dLbl>
          <c:idx val="0"/>
          <c:numFmt formatCode="\$#.##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CCCFF"/>
          </a:solidFill>
          <a:ln w="19050">
            <a:noFill/>
          </a:ln>
          <a:effectLst/>
        </c:spPr>
        <c:dLbl>
          <c:idx val="0"/>
          <c:numFmt formatCode="\$#.##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552579365079364"/>
                  <c:h val="8.3154761904761898E-2"/>
                </c:manualLayout>
              </c15:layout>
            </c:ext>
          </c:extLst>
        </c:dLbl>
      </c:pivotFmt>
      <c:pivotFmt>
        <c:idx val="6"/>
        <c:spPr>
          <a:solidFill>
            <a:srgbClr val="FDBCB4"/>
          </a:solidFill>
          <a:ln w="19050">
            <a:noFill/>
          </a:ln>
          <a:effectLst/>
        </c:spPr>
        <c:dLbl>
          <c:idx val="0"/>
          <c:numFmt formatCode="\$#.##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23938492063492064"/>
                  <c:h val="0.17512896825396826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335121669113395"/>
          <c:y val="0.13067701903709961"/>
          <c:w val="0.72905058054183902"/>
          <c:h val="0.81158493005890364"/>
        </c:manualLayout>
      </c:layout>
      <c:pieChart>
        <c:varyColors val="1"/>
        <c:ser>
          <c:idx val="0"/>
          <c:order val="0"/>
          <c:tx>
            <c:strRef>
              <c:f>kpi_charts!$B$3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7F50"/>
            </a:solidFill>
            <a:ln>
              <a:noFill/>
            </a:ln>
          </c:spPr>
          <c:explosion val="3"/>
          <c:dPt>
            <c:idx val="0"/>
            <c:bubble3D val="0"/>
            <c:spPr>
              <a:solidFill>
                <a:srgbClr val="CCCC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5-4DDE-98B0-686729414F5E}"/>
              </c:ext>
            </c:extLst>
          </c:dPt>
          <c:dPt>
            <c:idx val="1"/>
            <c:bubble3D val="0"/>
            <c:spPr>
              <a:solidFill>
                <a:srgbClr val="FDBCB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5-4DDE-98B0-686729414F5E}"/>
              </c:ext>
            </c:extLst>
          </c:dPt>
          <c:dLbls>
            <c:dLbl>
              <c:idx val="0"/>
              <c:numFmt formatCode="\$#.##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52579365079364"/>
                      <c:h val="8.31547619047618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AA5-4DDE-98B0-686729414F5E}"/>
                </c:ext>
              </c:extLst>
            </c:dLbl>
            <c:dLbl>
              <c:idx val="1"/>
              <c:numFmt formatCode="\$#.##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938492063492064"/>
                      <c:h val="0.175128968253968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AA5-4DDE-98B0-686729414F5E}"/>
                </c:ext>
              </c:extLst>
            </c:dLbl>
            <c:numFmt formatCode="\$#.##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kpi_charts!$A$4:$A$6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kpi_charts!$B$4:$B$6</c:f>
              <c:numCache>
                <c:formatCode>General</c:formatCode>
                <c:ptCount val="2"/>
                <c:pt idx="0">
                  <c:v>244.51</c:v>
                </c:pt>
                <c:pt idx="1">
                  <c:v>485.07000000000011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A5-4DDE-98B0-686729414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Lato" panose="020F050202020403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53414751727464"/>
          <c:y val="5.1085602251525787E-2"/>
          <c:w val="0.80257914189297763"/>
          <c:h val="0.81039538732357264"/>
        </c:manualLayout>
      </c:layout>
      <c:scatterChart>
        <c:scatterStyle val="lineMarker"/>
        <c:varyColors val="0"/>
        <c:ser>
          <c:idx val="0"/>
          <c:order val="0"/>
          <c:tx>
            <c:strRef>
              <c:f>tips_dataset!$P$1</c:f>
              <c:strCache>
                <c:ptCount val="1"/>
                <c:pt idx="0">
                  <c:v>predicted_tip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CCC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4F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23012130646992"/>
                  <c:y val="0.23807102425449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Segoe UI Semibold" panose="020B0702040204020203" pitchFamily="34" charset="0"/>
                      <a:ea typeface="+mn-ea"/>
                      <a:cs typeface="Segoe UI Semibold" panose="020B0702040204020203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tips_dataset!$O$2:$O$244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xVal>
          <c:yVal>
            <c:numRef>
              <c:f>tips_dataset!$P$2:$P$244</c:f>
              <c:numCache>
                <c:formatCode>General</c:formatCode>
                <c:ptCount val="243"/>
                <c:pt idx="0">
                  <c:v>2.7356710949266256</c:v>
                </c:pt>
                <c:pt idx="1">
                  <c:v>2.2486611619400785</c:v>
                </c:pt>
                <c:pt idx="2">
                  <c:v>3.2525590258619839</c:v>
                </c:pt>
                <c:pt idx="3">
                  <c:v>3.3288238543872195</c:v>
                </c:pt>
                <c:pt idx="4">
                  <c:v>3.8006145736914729</c:v>
                </c:pt>
                <c:pt idx="5">
                  <c:v>3.8301920562174638</c:v>
                </c:pt>
                <c:pt idx="6">
                  <c:v>1.9260012535366475</c:v>
                </c:pt>
                <c:pt idx="7">
                  <c:v>3.9797888325657143</c:v>
                </c:pt>
                <c:pt idx="8">
                  <c:v>2.5159206168721999</c:v>
                </c:pt>
                <c:pt idx="9">
                  <c:v>2.4914582509284608</c:v>
                </c:pt>
                <c:pt idx="10">
                  <c:v>2.0671302878274496</c:v>
                </c:pt>
                <c:pt idx="11">
                  <c:v>4.8045124376133774</c:v>
                </c:pt>
                <c:pt idx="12">
                  <c:v>2.5516733055592029</c:v>
                </c:pt>
                <c:pt idx="13">
                  <c:v>3.1847619393941962</c:v>
                </c:pt>
                <c:pt idx="14">
                  <c:v>2.5324452855478707</c:v>
                </c:pt>
                <c:pt idx="15">
                  <c:v>3.1312432063800966</c:v>
                </c:pt>
                <c:pt idx="16">
                  <c:v>2.2840030351878564</c:v>
                </c:pt>
                <c:pt idx="17">
                  <c:v>2.8084729979602603</c:v>
                </c:pt>
                <c:pt idx="18">
                  <c:v>2.9087342269818066</c:v>
                </c:pt>
                <c:pt idx="19">
                  <c:v>3.1282941943149858</c:v>
                </c:pt>
                <c:pt idx="20">
                  <c:v>2.6964944993933351</c:v>
                </c:pt>
                <c:pt idx="21">
                  <c:v>2.9557611070491854</c:v>
                </c:pt>
                <c:pt idx="22">
                  <c:v>2.5304922837195685</c:v>
                </c:pt>
                <c:pt idx="23">
                  <c:v>5.069233695919614</c:v>
                </c:pt>
                <c:pt idx="24">
                  <c:v>2.8752579428283505</c:v>
                </c:pt>
                <c:pt idx="25">
                  <c:v>3.0360347419034595</c:v>
                </c:pt>
                <c:pt idx="26">
                  <c:v>2.2684030953779017</c:v>
                </c:pt>
                <c:pt idx="27">
                  <c:v>2.2044245998327381</c:v>
                </c:pt>
                <c:pt idx="28">
                  <c:v>3.0521396658061555</c:v>
                </c:pt>
                <c:pt idx="29">
                  <c:v>2.8955460524184433</c:v>
                </c:pt>
                <c:pt idx="30">
                  <c:v>1.9089944880506593</c:v>
                </c:pt>
                <c:pt idx="31">
                  <c:v>3.086841194248148</c:v>
                </c:pt>
                <c:pt idx="32">
                  <c:v>2.4636912074885888</c:v>
                </c:pt>
                <c:pt idx="33">
                  <c:v>3.3432852212181832</c:v>
                </c:pt>
                <c:pt idx="34">
                  <c:v>2.6833224561928599</c:v>
                </c:pt>
                <c:pt idx="35">
                  <c:v>3.4491275322694093</c:v>
                </c:pt>
                <c:pt idx="36">
                  <c:v>2.7199608551002656</c:v>
                </c:pt>
                <c:pt idx="37">
                  <c:v>2.8145769227501809</c:v>
                </c:pt>
                <c:pt idx="38">
                  <c:v>2.943885589508338</c:v>
                </c:pt>
                <c:pt idx="39">
                  <c:v>4.1274877570938644</c:v>
                </c:pt>
                <c:pt idx="40">
                  <c:v>2.6945576289279209</c:v>
                </c:pt>
                <c:pt idx="41">
                  <c:v>2.7436087921946939</c:v>
                </c:pt>
                <c:pt idx="42">
                  <c:v>2.4124259917256117</c:v>
                </c:pt>
                <c:pt idx="43">
                  <c:v>2.0116195343397338</c:v>
                </c:pt>
                <c:pt idx="44">
                  <c:v>4.3109716330347965</c:v>
                </c:pt>
                <c:pt idx="45">
                  <c:v>2.8217001911689374</c:v>
                </c:pt>
                <c:pt idx="46">
                  <c:v>3.1923991212394442</c:v>
                </c:pt>
                <c:pt idx="47">
                  <c:v>4.4991436787558658</c:v>
                </c:pt>
                <c:pt idx="48">
                  <c:v>3.9619676382304156</c:v>
                </c:pt>
                <c:pt idx="49">
                  <c:v>2.798178685453804</c:v>
                </c:pt>
                <c:pt idx="50">
                  <c:v>2.2807055597208632</c:v>
                </c:pt>
                <c:pt idx="51">
                  <c:v>2.1052947417610435</c:v>
                </c:pt>
                <c:pt idx="52">
                  <c:v>4.7621737273261378</c:v>
                </c:pt>
                <c:pt idx="53">
                  <c:v>2.0360819002834729</c:v>
                </c:pt>
                <c:pt idx="54">
                  <c:v>3.8555952823898085</c:v>
                </c:pt>
                <c:pt idx="55">
                  <c:v>2.9346034186015792</c:v>
                </c:pt>
                <c:pt idx="56">
                  <c:v>4.8716760387504552</c:v>
                </c:pt>
                <c:pt idx="57">
                  <c:v>3.5315675669556579</c:v>
                </c:pt>
                <c:pt idx="58">
                  <c:v>2.0031035017491581</c:v>
                </c:pt>
                <c:pt idx="59">
                  <c:v>5.9018949982353464</c:v>
                </c:pt>
                <c:pt idx="60">
                  <c:v>2.8545820086369975</c:v>
                </c:pt>
                <c:pt idx="61">
                  <c:v>2.2449045805007328</c:v>
                </c:pt>
                <c:pt idx="62">
                  <c:v>1.9824045767198406</c:v>
                </c:pt>
                <c:pt idx="63">
                  <c:v>3.0162996679407117</c:v>
                </c:pt>
                <c:pt idx="64">
                  <c:v>2.8403909643617498</c:v>
                </c:pt>
                <c:pt idx="65">
                  <c:v>3.0746651612844813</c:v>
                </c:pt>
                <c:pt idx="66">
                  <c:v>2.5944707792647321</c:v>
                </c:pt>
                <c:pt idx="67">
                  <c:v>1.0957585759425816</c:v>
                </c:pt>
                <c:pt idx="68">
                  <c:v>2.9138332122011699</c:v>
                </c:pt>
                <c:pt idx="69">
                  <c:v>2.3578078079333742</c:v>
                </c:pt>
                <c:pt idx="70">
                  <c:v>2.1413869645161796</c:v>
                </c:pt>
                <c:pt idx="71">
                  <c:v>2.8277489659506552</c:v>
                </c:pt>
                <c:pt idx="72">
                  <c:v>3.5090099123070937</c:v>
                </c:pt>
                <c:pt idx="73">
                  <c:v>3.3603539961874489</c:v>
                </c:pt>
                <c:pt idx="74">
                  <c:v>2.4326428199446126</c:v>
                </c:pt>
                <c:pt idx="75">
                  <c:v>1.9993170699967724</c:v>
                </c:pt>
                <c:pt idx="76">
                  <c:v>2.6315981344575303</c:v>
                </c:pt>
                <c:pt idx="77">
                  <c:v>3.9581581822857395</c:v>
                </c:pt>
                <c:pt idx="78">
                  <c:v>3.1905265357601822</c:v>
                </c:pt>
                <c:pt idx="79">
                  <c:v>2.6758759907130574</c:v>
                </c:pt>
                <c:pt idx="80">
                  <c:v>2.8132645749274023</c:v>
                </c:pt>
                <c:pt idx="81">
                  <c:v>2.6166017963109205</c:v>
                </c:pt>
                <c:pt idx="82">
                  <c:v>1.8579127866239884</c:v>
                </c:pt>
                <c:pt idx="83">
                  <c:v>4.0589635176008816</c:v>
                </c:pt>
                <c:pt idx="84">
                  <c:v>2.5526233007657568</c:v>
                </c:pt>
                <c:pt idx="85">
                  <c:v>4.7123172701880023</c:v>
                </c:pt>
                <c:pt idx="86">
                  <c:v>2.2750695333271795</c:v>
                </c:pt>
                <c:pt idx="87">
                  <c:v>2.7690211533449869</c:v>
                </c:pt>
                <c:pt idx="88">
                  <c:v>3.3739942803382248</c:v>
                </c:pt>
                <c:pt idx="89">
                  <c:v>3.0399888991833266</c:v>
                </c:pt>
                <c:pt idx="90">
                  <c:v>3.6863143309526394</c:v>
                </c:pt>
                <c:pt idx="91">
                  <c:v>3.1415332677521786</c:v>
                </c:pt>
                <c:pt idx="92">
                  <c:v>1.5379196136074071</c:v>
                </c:pt>
                <c:pt idx="93">
                  <c:v>2.5324088752432585</c:v>
                </c:pt>
                <c:pt idx="94">
                  <c:v>3.2022783671723021</c:v>
                </c:pt>
                <c:pt idx="95">
                  <c:v>5.0899674920154112</c:v>
                </c:pt>
                <c:pt idx="96">
                  <c:v>3.5273089523183359</c:v>
                </c:pt>
                <c:pt idx="97">
                  <c:v>2.0924971036951816</c:v>
                </c:pt>
                <c:pt idx="98">
                  <c:v>2.937389588982783</c:v>
                </c:pt>
                <c:pt idx="99">
                  <c:v>2.1978504584610161</c:v>
                </c:pt>
                <c:pt idx="100">
                  <c:v>2.0648013416264011</c:v>
                </c:pt>
                <c:pt idx="101">
                  <c:v>2.4439680137543562</c:v>
                </c:pt>
                <c:pt idx="102">
                  <c:v>5.3248150035072097</c:v>
                </c:pt>
                <c:pt idx="103">
                  <c:v>3.0912679708063195</c:v>
                </c:pt>
                <c:pt idx="104">
                  <c:v>3.0150353014513227</c:v>
                </c:pt>
                <c:pt idx="105">
                  <c:v>2.3907379159345612</c:v>
                </c:pt>
                <c:pt idx="106">
                  <c:v>2.8733992132091042</c:v>
                </c:pt>
                <c:pt idx="107">
                  <c:v>3.3174852411108278</c:v>
                </c:pt>
                <c:pt idx="108">
                  <c:v>2.7266020267087057</c:v>
                </c:pt>
                <c:pt idx="109">
                  <c:v>2.3282303254073833</c:v>
                </c:pt>
                <c:pt idx="110">
                  <c:v>2.3276772897800386</c:v>
                </c:pt>
                <c:pt idx="111">
                  <c:v>1.5539345164354212</c:v>
                </c:pt>
                <c:pt idx="112">
                  <c:v>4.857666575862706</c:v>
                </c:pt>
                <c:pt idx="113">
                  <c:v>3.3542270805595642</c:v>
                </c:pt>
                <c:pt idx="114">
                  <c:v>3.7310460667828802</c:v>
                </c:pt>
                <c:pt idx="115">
                  <c:v>2.7657786222419967</c:v>
                </c:pt>
                <c:pt idx="116">
                  <c:v>4.2667512022903447</c:v>
                </c:pt>
                <c:pt idx="117">
                  <c:v>2.0874275323954903</c:v>
                </c:pt>
                <c:pt idx="118">
                  <c:v>2.2549006530872422</c:v>
                </c:pt>
                <c:pt idx="119">
                  <c:v>3.700892524437255</c:v>
                </c:pt>
                <c:pt idx="120">
                  <c:v>2.148994262694063</c:v>
                </c:pt>
                <c:pt idx="121">
                  <c:v>2.3480458157191713</c:v>
                </c:pt>
                <c:pt idx="122">
                  <c:v>2.3907953414456373</c:v>
                </c:pt>
                <c:pt idx="123">
                  <c:v>2.5498007200799409</c:v>
                </c:pt>
                <c:pt idx="124">
                  <c:v>2.259604954230269</c:v>
                </c:pt>
                <c:pt idx="125">
                  <c:v>4.5889542802242973</c:v>
                </c:pt>
                <c:pt idx="126">
                  <c:v>1.8507415702261683</c:v>
                </c:pt>
                <c:pt idx="127">
                  <c:v>2.4515404408657595</c:v>
                </c:pt>
                <c:pt idx="128">
                  <c:v>2.1561103290836807</c:v>
                </c:pt>
                <c:pt idx="129">
                  <c:v>3.3711165496442059</c:v>
                </c:pt>
                <c:pt idx="130">
                  <c:v>2.8442899716334145</c:v>
                </c:pt>
                <c:pt idx="131">
                  <c:v>2.9925350723138342</c:v>
                </c:pt>
                <c:pt idx="132">
                  <c:v>2.1363522642829684</c:v>
                </c:pt>
                <c:pt idx="133">
                  <c:v>2.2389060292009511</c:v>
                </c:pt>
                <c:pt idx="134">
                  <c:v>2.8034221663641592</c:v>
                </c:pt>
                <c:pt idx="135">
                  <c:v>1.8860834434739462</c:v>
                </c:pt>
                <c:pt idx="136">
                  <c:v>2.0573200050801193</c:v>
                </c:pt>
                <c:pt idx="137">
                  <c:v>2.4167286124073621</c:v>
                </c:pt>
                <c:pt idx="138">
                  <c:v>2.4896086562871629</c:v>
                </c:pt>
                <c:pt idx="139">
                  <c:v>2.3235834497754322</c:v>
                </c:pt>
                <c:pt idx="140">
                  <c:v>2.7290942083043368</c:v>
                </c:pt>
                <c:pt idx="141">
                  <c:v>4.9760586496203194</c:v>
                </c:pt>
                <c:pt idx="142">
                  <c:v>5.4493664946170117</c:v>
                </c:pt>
                <c:pt idx="143">
                  <c:v>4.3302177173578267</c:v>
                </c:pt>
                <c:pt idx="144">
                  <c:v>2.631244744529381</c:v>
                </c:pt>
                <c:pt idx="145">
                  <c:v>1.8710296798162607</c:v>
                </c:pt>
                <c:pt idx="146">
                  <c:v>3.0141197075635544</c:v>
                </c:pt>
                <c:pt idx="147">
                  <c:v>2.2022124802853424</c:v>
                </c:pt>
                <c:pt idx="148">
                  <c:v>1.9692899590304418</c:v>
                </c:pt>
                <c:pt idx="149">
                  <c:v>1.7557146871370279</c:v>
                </c:pt>
                <c:pt idx="150">
                  <c:v>2.4246571746974812</c:v>
                </c:pt>
                <c:pt idx="151">
                  <c:v>2.3362163132085785</c:v>
                </c:pt>
                <c:pt idx="152">
                  <c:v>2.899736440134979</c:v>
                </c:pt>
                <c:pt idx="153">
                  <c:v>3.7605683993006682</c:v>
                </c:pt>
                <c:pt idx="154">
                  <c:v>3.3108372100273122</c:v>
                </c:pt>
                <c:pt idx="155">
                  <c:v>4.4704519064502772</c:v>
                </c:pt>
                <c:pt idx="156">
                  <c:v>6.3327699642912814</c:v>
                </c:pt>
                <c:pt idx="157">
                  <c:v>3.8391898430642923</c:v>
                </c:pt>
                <c:pt idx="158">
                  <c:v>2.3969614126287011</c:v>
                </c:pt>
                <c:pt idx="159">
                  <c:v>3.0022350550447587</c:v>
                </c:pt>
                <c:pt idx="160">
                  <c:v>3.4736060295760378</c:v>
                </c:pt>
                <c:pt idx="161">
                  <c:v>2.2919958824641276</c:v>
                </c:pt>
                <c:pt idx="162">
                  <c:v>2.8372288496078006</c:v>
                </c:pt>
                <c:pt idx="163">
                  <c:v>2.4001948087537421</c:v>
                </c:pt>
                <c:pt idx="164">
                  <c:v>2.7196994618782995</c:v>
                </c:pt>
                <c:pt idx="165">
                  <c:v>3.5828009661024609</c:v>
                </c:pt>
                <c:pt idx="166">
                  <c:v>3.0540926676344586</c:v>
                </c:pt>
                <c:pt idx="167">
                  <c:v>4.4342243229820966</c:v>
                </c:pt>
                <c:pt idx="168">
                  <c:v>1.9782303203661944</c:v>
                </c:pt>
                <c:pt idx="169">
                  <c:v>1.9819937612806156</c:v>
                </c:pt>
                <c:pt idx="170">
                  <c:v>5.9010322788529077</c:v>
                </c:pt>
                <c:pt idx="171">
                  <c:v>2.4330766262218022</c:v>
                </c:pt>
                <c:pt idx="172">
                  <c:v>1.7180941338528302</c:v>
                </c:pt>
                <c:pt idx="173">
                  <c:v>4.0326102962219839</c:v>
                </c:pt>
                <c:pt idx="174">
                  <c:v>2.6184973726281471</c:v>
                </c:pt>
                <c:pt idx="175">
                  <c:v>4.1314006202255449</c:v>
                </c:pt>
                <c:pt idx="176">
                  <c:v>2.7191694170889193</c:v>
                </c:pt>
                <c:pt idx="177">
                  <c:v>2.3983360791344959</c:v>
                </c:pt>
                <c:pt idx="178">
                  <c:v>1.9754790210514699</c:v>
                </c:pt>
                <c:pt idx="179">
                  <c:v>4.2941694397742705</c:v>
                </c:pt>
                <c:pt idx="180">
                  <c:v>4.6459408652562644</c:v>
                </c:pt>
                <c:pt idx="181">
                  <c:v>3.2309973814502277</c:v>
                </c:pt>
                <c:pt idx="182">
                  <c:v>5.477716457351594</c:v>
                </c:pt>
                <c:pt idx="183">
                  <c:v>3.5658333228173262</c:v>
                </c:pt>
                <c:pt idx="184">
                  <c:v>4.8511586951086354</c:v>
                </c:pt>
                <c:pt idx="185">
                  <c:v>3.5723412035713964</c:v>
                </c:pt>
                <c:pt idx="186">
                  <c:v>3.2135959318879035</c:v>
                </c:pt>
                <c:pt idx="187">
                  <c:v>4.4266652819830163</c:v>
                </c:pt>
                <c:pt idx="188">
                  <c:v>2.9548593690214333</c:v>
                </c:pt>
                <c:pt idx="189">
                  <c:v>3.3843024487046969</c:v>
                </c:pt>
                <c:pt idx="190">
                  <c:v>2.5121801667957429</c:v>
                </c:pt>
                <c:pt idx="191">
                  <c:v>2.8843591368621837</c:v>
                </c:pt>
                <c:pt idx="192">
                  <c:v>3.6600387806722146</c:v>
                </c:pt>
                <c:pt idx="193">
                  <c:v>2.4406839243996847</c:v>
                </c:pt>
                <c:pt idx="194">
                  <c:v>2.544178549546273</c:v>
                </c:pt>
                <c:pt idx="195">
                  <c:v>1.7604189882800547</c:v>
                </c:pt>
                <c:pt idx="196">
                  <c:v>1.9570817668965366</c:v>
                </c:pt>
                <c:pt idx="197">
                  <c:v>5.4264531745374258</c:v>
                </c:pt>
                <c:pt idx="198">
                  <c:v>2.2436333211819424</c:v>
                </c:pt>
                <c:pt idx="199">
                  <c:v>2.2553344593644313</c:v>
                </c:pt>
                <c:pt idx="200">
                  <c:v>2.9195266307516037</c:v>
                </c:pt>
                <c:pt idx="201">
                  <c:v>2.2191709552382033</c:v>
                </c:pt>
                <c:pt idx="202">
                  <c:v>2.5635257989077602</c:v>
                </c:pt>
                <c:pt idx="203">
                  <c:v>3.265708044870169</c:v>
                </c:pt>
                <c:pt idx="204">
                  <c:v>2.7450566730203896</c:v>
                </c:pt>
                <c:pt idx="205">
                  <c:v>3.6222688051707577</c:v>
                </c:pt>
                <c:pt idx="206">
                  <c:v>4.9394179752100404</c:v>
                </c:pt>
                <c:pt idx="207">
                  <c:v>3.229044379621925</c:v>
                </c:pt>
                <c:pt idx="208">
                  <c:v>2.1823969899735545</c:v>
                </c:pt>
                <c:pt idx="209">
                  <c:v>3.9487473044968127</c:v>
                </c:pt>
                <c:pt idx="210">
                  <c:v>3.731353441680775</c:v>
                </c:pt>
                <c:pt idx="211">
                  <c:v>5.9075401596069783</c:v>
                </c:pt>
                <c:pt idx="212">
                  <c:v>2.230380861632427</c:v>
                </c:pt>
                <c:pt idx="213">
                  <c:v>3.807207454766786</c:v>
                </c:pt>
                <c:pt idx="214">
                  <c:v>2.1955690331740296</c:v>
                </c:pt>
                <c:pt idx="215">
                  <c:v>4.1189327058579748</c:v>
                </c:pt>
                <c:pt idx="216">
                  <c:v>2.0360336097503455</c:v>
                </c:pt>
                <c:pt idx="217">
                  <c:v>1.6738024217372871</c:v>
                </c:pt>
                <c:pt idx="218">
                  <c:v>4.1675017723144308</c:v>
                </c:pt>
                <c:pt idx="219">
                  <c:v>2.1132526846165089</c:v>
                </c:pt>
                <c:pt idx="220">
                  <c:v>2.2680838068971658</c:v>
                </c:pt>
                <c:pt idx="221">
                  <c:v>1.601479870263403</c:v>
                </c:pt>
                <c:pt idx="222">
                  <c:v>2.7487852428683315</c:v>
                </c:pt>
                <c:pt idx="223">
                  <c:v>2.2318010734207827</c:v>
                </c:pt>
                <c:pt idx="224">
                  <c:v>2.5362289720496896</c:v>
                </c:pt>
                <c:pt idx="225">
                  <c:v>1.9547773507715853</c:v>
                </c:pt>
                <c:pt idx="226">
                  <c:v>3.2844218422552709</c:v>
                </c:pt>
                <c:pt idx="227">
                  <c:v>2.2599353533204534</c:v>
                </c:pt>
                <c:pt idx="228">
                  <c:v>3.0630421639481593</c:v>
                </c:pt>
                <c:pt idx="229">
                  <c:v>3.5544717187029704</c:v>
                </c:pt>
                <c:pt idx="230">
                  <c:v>2.5967311559909296</c:v>
                </c:pt>
                <c:pt idx="231">
                  <c:v>2.1028116951433606</c:v>
                </c:pt>
                <c:pt idx="232">
                  <c:v>2.0237794359405115</c:v>
                </c:pt>
                <c:pt idx="233">
                  <c:v>2.4067325398208519</c:v>
                </c:pt>
                <c:pt idx="234">
                  <c:v>1.9579192199381374</c:v>
                </c:pt>
                <c:pt idx="235">
                  <c:v>2.1310604928394854</c:v>
                </c:pt>
                <c:pt idx="236">
                  <c:v>4.0344207353081023</c:v>
                </c:pt>
                <c:pt idx="237">
                  <c:v>4.5928027548142865</c:v>
                </c:pt>
                <c:pt idx="238">
                  <c:v>3.9167350658862667</c:v>
                </c:pt>
                <c:pt idx="239">
                  <c:v>3.5391174396224647</c:v>
                </c:pt>
                <c:pt idx="240">
                  <c:v>3.0785067430450699</c:v>
                </c:pt>
                <c:pt idx="241">
                  <c:v>2.6870858971072811</c:v>
                </c:pt>
                <c:pt idx="242">
                  <c:v>2.84382250030218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A-4985-B2C3-2D3AC7C1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8880"/>
        <c:axId val="58838400"/>
      </c:scatterChart>
      <c:valAx>
        <c:axId val="5883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IN" sz="800" b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Actual</a:t>
                </a:r>
                <a:r>
                  <a:rPr lang="en-IN" sz="800" b="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Tip Amounts</a:t>
                </a:r>
                <a:endParaRPr lang="en-IN" sz="800" b="0">
                  <a:solidFill>
                    <a:schemeClr val="tx1">
                      <a:lumMod val="95000"/>
                      <a:lumOff val="5000"/>
                    </a:schemeClr>
                  </a:solidFill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8400"/>
        <c:crosses val="autoZero"/>
        <c:crossBetween val="midCat"/>
      </c:valAx>
      <c:valAx>
        <c:axId val="58838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IN" sz="8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Predicted Tip Amounts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5883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dataset.xlsx]kpi_charts!PivotTable12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kpi_charts!$B$31:$B$32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kpi_charts!$A$33:$A$34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kpi_charts!$B$33:$B$34</c:f>
              <c:numCache>
                <c:formatCode>General</c:formatCode>
                <c:ptCount val="2"/>
                <c:pt idx="0">
                  <c:v>156.10999999999999</c:v>
                </c:pt>
                <c:pt idx="1">
                  <c:v>389.96000000000004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8-4C1F-9BD5-B50B02CAA257}"/>
            </c:ext>
          </c:extLst>
        </c:ser>
        <c:ser>
          <c:idx val="1"/>
          <c:order val="1"/>
          <c:tx>
            <c:strRef>
              <c:f>kpi_charts!$C$31:$C$32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kpi_charts!$A$33:$A$34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kpi_charts!$C$33:$C$34</c:f>
              <c:numCache>
                <c:formatCode>General</c:formatCode>
                <c:ptCount val="2"/>
                <c:pt idx="0">
                  <c:v>88.40000000000002</c:v>
                </c:pt>
                <c:pt idx="1">
                  <c:v>95.11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8-4C1F-9BD5-B50B02CAA2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45593999"/>
        <c:axId val="1945594479"/>
      </c:barChart>
      <c:catAx>
        <c:axId val="194559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94479"/>
        <c:crosses val="autoZero"/>
        <c:auto val="1"/>
        <c:lblAlgn val="ctr"/>
        <c:lblOffset val="100"/>
        <c:noMultiLvlLbl val="0"/>
      </c:catAx>
      <c:valAx>
        <c:axId val="19455944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559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dataset.xlsx]kpi_charts!PivotTable11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kpi_charts!$B$3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99-43ED-B403-69BF821944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99-43ED-B403-69BF821944AF}"/>
              </c:ext>
            </c:extLst>
          </c:dPt>
          <c:cat>
            <c:strRef>
              <c:f>kpi_charts!$A$4:$A$6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kpi_charts!$B$4:$B$6</c:f>
              <c:numCache>
                <c:formatCode>General</c:formatCode>
                <c:ptCount val="2"/>
                <c:pt idx="0">
                  <c:v>244.51</c:v>
                </c:pt>
                <c:pt idx="1">
                  <c:v>485.07000000000011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E-4F3A-AB74-FE8CAED55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dataset.xlsx]kpi_charts!PivotTable13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kpi_charts!$B$17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E5-467A-BDA0-E9574949ED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E5-467A-BDA0-E9574949EDC4}"/>
              </c:ext>
            </c:extLst>
          </c:dPt>
          <c:cat>
            <c:strRef>
              <c:f>kpi_charts!$A$18:$A$20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kpi_charts!$B$18:$B$20</c:f>
              <c:numCache>
                <c:formatCode>General</c:formatCode>
                <c:ptCount val="2"/>
                <c:pt idx="0">
                  <c:v>451.7700000000001</c:v>
                </c:pt>
                <c:pt idx="1">
                  <c:v>277.81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9-4874-B637-21078605B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 tips dataset.xlsx]kpi_charts!PivotTable14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kpi_charts!$B$46:$B$47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kpi_charts!$A$48:$A$49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kpi_charts!$B$48:$B$49</c:f>
              <c:numCache>
                <c:formatCode>General</c:formatCode>
                <c:ptCount val="2"/>
                <c:pt idx="0">
                  <c:v>331.4500000000001</c:v>
                </c:pt>
                <c:pt idx="1">
                  <c:v>214.61999999999998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C-4966-9822-8F61D9C5616C}"/>
            </c:ext>
          </c:extLst>
        </c:ser>
        <c:ser>
          <c:idx val="1"/>
          <c:order val="1"/>
          <c:tx>
            <c:strRef>
              <c:f>kpi_charts!$C$46:$C$47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kpi_charts!$A$48:$A$49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kpi_charts!$C$48:$C$49</c:f>
              <c:numCache>
                <c:formatCode>General</c:formatCode>
                <c:ptCount val="2"/>
                <c:pt idx="0">
                  <c:v>120.32000000000001</c:v>
                </c:pt>
                <c:pt idx="1">
                  <c:v>63.189999999999991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C-4966-9822-8F61D9C561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13104575"/>
        <c:axId val="2013107935"/>
      </c:barChart>
      <c:catAx>
        <c:axId val="201310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07935"/>
        <c:crosses val="autoZero"/>
        <c:auto val="1"/>
        <c:lblAlgn val="ctr"/>
        <c:lblOffset val="100"/>
        <c:noMultiLvlLbl val="0"/>
      </c:catAx>
      <c:valAx>
        <c:axId val="20131079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310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tips_dataset!$S$2</c:f>
              <c:strCache>
                <c:ptCount val="1"/>
                <c:pt idx="0">
                  <c:v>Correlation with Tip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tips_dataset!$R$3:$R$8</c:f>
              <c:strCache>
                <c:ptCount val="6"/>
                <c:pt idx="0">
                  <c:v>Sex</c:v>
                </c:pt>
                <c:pt idx="1">
                  <c:v>Smoker</c:v>
                </c:pt>
                <c:pt idx="2">
                  <c:v>Day</c:v>
                </c:pt>
                <c:pt idx="3">
                  <c:v>Time</c:v>
                </c:pt>
                <c:pt idx="4">
                  <c:v>Size</c:v>
                </c:pt>
                <c:pt idx="5">
                  <c:v>Total Amount</c:v>
                </c:pt>
              </c:strCache>
            </c:strRef>
          </c:cat>
          <c:val>
            <c:numRef>
              <c:f>tips_dataset!$S$3:$S$8</c:f>
              <c:numCache>
                <c:formatCode>General</c:formatCode>
                <c:ptCount val="6"/>
                <c:pt idx="0">
                  <c:v>8.5273975201494573E-2</c:v>
                </c:pt>
                <c:pt idx="1">
                  <c:v>9.7627499908010239E-3</c:v>
                </c:pt>
                <c:pt idx="2">
                  <c:v>-9.9046544068308512E-2</c:v>
                </c:pt>
                <c:pt idx="3">
                  <c:v>-0.117596390271059</c:v>
                </c:pt>
                <c:pt idx="4">
                  <c:v>0.48840039467488378</c:v>
                </c:pt>
                <c:pt idx="5">
                  <c:v>0.6749978565456074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1-4E54-AC75-84A154DF7A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66561535"/>
        <c:axId val="2066559615"/>
      </c:barChart>
      <c:catAx>
        <c:axId val="2066561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59615"/>
        <c:crosses val="autoZero"/>
        <c:auto val="1"/>
        <c:lblAlgn val="ctr"/>
        <c:lblOffset val="100"/>
        <c:noMultiLvlLbl val="0"/>
      </c:catAx>
      <c:valAx>
        <c:axId val="20665596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656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hyperlink" Target="#tips_dataset!A1"/><Relationship Id="rId7" Type="http://schemas.openxmlformats.org/officeDocument/2006/relationships/hyperlink" Target="#kpi_charts!A1"/><Relationship Id="rId2" Type="http://schemas.openxmlformats.org/officeDocument/2006/relationships/image" Target="../media/image1.png"/><Relationship Id="rId1" Type="http://schemas.openxmlformats.org/officeDocument/2006/relationships/hyperlink" Target="https://www.linkedin.com/in/mohsinbashirnajar/" TargetMode="Externa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123825</xdr:rowOff>
    </xdr:from>
    <xdr:to>
      <xdr:col>24</xdr:col>
      <xdr:colOff>104774</xdr:colOff>
      <xdr:row>40</xdr:row>
      <xdr:rowOff>142875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5155524-A8C2-455D-AE92-1D9617A1CEB7}"/>
            </a:ext>
          </a:extLst>
        </xdr:cNvPr>
        <xdr:cNvSpPr/>
      </xdr:nvSpPr>
      <xdr:spPr>
        <a:xfrm>
          <a:off x="2438399" y="123825"/>
          <a:ext cx="12296775" cy="7258050"/>
        </a:xfrm>
        <a:prstGeom prst="rect">
          <a:avLst/>
        </a:prstGeom>
        <a:solidFill>
          <a:srgbClr val="F0F8FF"/>
        </a:solidFill>
        <a:ln w="12700">
          <a:solidFill>
            <a:srgbClr val="F5F5F5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171451</xdr:colOff>
      <xdr:row>1</xdr:row>
      <xdr:rowOff>32243</xdr:rowOff>
    </xdr:from>
    <xdr:to>
      <xdr:col>23</xdr:col>
      <xdr:colOff>523875</xdr:colOff>
      <xdr:row>6</xdr:row>
      <xdr:rowOff>19049</xdr:rowOff>
    </xdr:to>
    <xdr:sp macro="" textlink="">
      <xdr:nvSpPr>
        <xdr:cNvPr id="3" name="Rectangle: Top Corners Rounded 2">
          <a:extLst>
            <a:ext uri="{FF2B5EF4-FFF2-40B4-BE49-F238E27FC236}">
              <a16:creationId xmlns:a16="http://schemas.microsoft.com/office/drawing/2014/main" id="{3CD23380-260E-427F-B5DE-F732EBB9D50E}"/>
            </a:ext>
          </a:extLst>
        </xdr:cNvPr>
        <xdr:cNvSpPr/>
      </xdr:nvSpPr>
      <xdr:spPr>
        <a:xfrm flipV="1">
          <a:off x="2609851" y="213218"/>
          <a:ext cx="11934824" cy="891681"/>
        </a:xfrm>
        <a:prstGeom prst="round2SameRect">
          <a:avLst>
            <a:gd name="adj1" fmla="val 13197"/>
            <a:gd name="adj2" fmla="val 434"/>
          </a:avLst>
        </a:prstGeom>
        <a:gradFill>
          <a:gsLst>
            <a:gs pos="0">
              <a:srgbClr val="FFEFD5"/>
            </a:gs>
            <a:gs pos="44000">
              <a:srgbClr val="FED8B1"/>
            </a:gs>
            <a:gs pos="100000">
              <a:srgbClr val="FDBCB4"/>
            </a:gs>
          </a:gsLst>
          <a:lin ang="0" scaled="1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19050</xdr:colOff>
      <xdr:row>0</xdr:row>
      <xdr:rowOff>120016</xdr:rowOff>
    </xdr:from>
    <xdr:to>
      <xdr:col>15</xdr:col>
      <xdr:colOff>352425</xdr:colOff>
      <xdr:row>7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10A0391-6F1B-4935-B76C-EC1AB4FB11C4}"/>
            </a:ext>
          </a:extLst>
        </xdr:cNvPr>
        <xdr:cNvSpPr txBox="1"/>
      </xdr:nvSpPr>
      <xdr:spPr>
        <a:xfrm>
          <a:off x="2457450" y="120016"/>
          <a:ext cx="7038975" cy="1289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>
              <a:solidFill>
                <a:schemeClr val="accent2">
                  <a:lumMod val="7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Restaurant</a:t>
          </a:r>
          <a:r>
            <a:rPr lang="en-IN" sz="2800" baseline="0">
              <a:solidFill>
                <a:schemeClr val="accent2">
                  <a:lumMod val="7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Tips Prediction &amp; Analysis</a:t>
          </a:r>
          <a:r>
            <a:rPr lang="en-IN" sz="2800">
              <a:solidFill>
                <a:schemeClr val="accent2">
                  <a:lumMod val="7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  <a:r>
            <a:rPr lang="en-IN" sz="2800">
              <a:solidFill>
                <a:schemeClr val="accent1">
                  <a:lumMod val="7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Dashboard</a:t>
          </a:r>
          <a:r>
            <a:rPr lang="en-IN" sz="2800" baseline="0">
              <a:solidFill>
                <a:schemeClr val="accent1">
                  <a:lumMod val="7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Project</a:t>
          </a:r>
          <a:endParaRPr lang="en-IN" sz="2800">
            <a:solidFill>
              <a:schemeClr val="accent1">
                <a:lumMod val="75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4</xdr:col>
      <xdr:colOff>171451</xdr:colOff>
      <xdr:row>12</xdr:row>
      <xdr:rowOff>131446</xdr:rowOff>
    </xdr:from>
    <xdr:to>
      <xdr:col>13</xdr:col>
      <xdr:colOff>466725</xdr:colOff>
      <xdr:row>25</xdr:row>
      <xdr:rowOff>40808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050F4EC-DECA-4726-9482-A03BB6FF30A0}"/>
            </a:ext>
          </a:extLst>
        </xdr:cNvPr>
        <xdr:cNvGrpSpPr/>
      </xdr:nvGrpSpPr>
      <xdr:grpSpPr>
        <a:xfrm>
          <a:off x="2609851" y="2303146"/>
          <a:ext cx="5781674" cy="2262037"/>
          <a:chOff x="4333875" y="714375"/>
          <a:chExt cx="5698275" cy="2309662"/>
        </a:xfrm>
      </xdr:grpSpPr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BAD6EB7E-57B5-9BAC-D239-75F3E1DD06B2}"/>
              </a:ext>
            </a:extLst>
          </xdr:cNvPr>
          <xdr:cNvSpPr/>
        </xdr:nvSpPr>
        <xdr:spPr>
          <a:xfrm>
            <a:off x="4333875" y="714375"/>
            <a:ext cx="2736000" cy="1047600"/>
          </a:xfrm>
          <a:prstGeom prst="roundRect">
            <a:avLst>
              <a:gd name="adj" fmla="val 10302"/>
            </a:avLst>
          </a:prstGeom>
          <a:gradFill>
            <a:gsLst>
              <a:gs pos="0">
                <a:srgbClr val="FFEFD5"/>
              </a:gs>
              <a:gs pos="44000">
                <a:srgbClr val="FED8B1"/>
              </a:gs>
              <a:gs pos="100000">
                <a:srgbClr val="FDBCB4"/>
              </a:gs>
            </a:gsLst>
            <a:lin ang="0" scaled="1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ED5A953A-1797-D98D-A215-782AA3953E15}"/>
              </a:ext>
            </a:extLst>
          </xdr:cNvPr>
          <xdr:cNvSpPr/>
        </xdr:nvSpPr>
        <xdr:spPr>
          <a:xfrm>
            <a:off x="7296150" y="714375"/>
            <a:ext cx="2736000" cy="1047600"/>
          </a:xfrm>
          <a:prstGeom prst="roundRect">
            <a:avLst>
              <a:gd name="adj" fmla="val 10302"/>
            </a:avLst>
          </a:prstGeom>
          <a:solidFill>
            <a:srgbClr val="FFEFD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EF926916-1653-60F5-12B0-02D647B99623}"/>
              </a:ext>
            </a:extLst>
          </xdr:cNvPr>
          <xdr:cNvSpPr/>
        </xdr:nvSpPr>
        <xdr:spPr>
          <a:xfrm>
            <a:off x="7296150" y="1976437"/>
            <a:ext cx="2736000" cy="1047600"/>
          </a:xfrm>
          <a:prstGeom prst="roundRect">
            <a:avLst>
              <a:gd name="adj" fmla="val 10302"/>
            </a:avLst>
          </a:prstGeom>
          <a:solidFill>
            <a:srgbClr val="FFEFD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7FE7DB34-5080-453E-705B-9C4A569D18B0}"/>
              </a:ext>
            </a:extLst>
          </xdr:cNvPr>
          <xdr:cNvSpPr/>
        </xdr:nvSpPr>
        <xdr:spPr>
          <a:xfrm>
            <a:off x="4333875" y="1976437"/>
            <a:ext cx="2736000" cy="1047600"/>
          </a:xfrm>
          <a:prstGeom prst="roundRect">
            <a:avLst>
              <a:gd name="adj" fmla="val 10302"/>
            </a:avLst>
          </a:prstGeom>
          <a:solidFill>
            <a:srgbClr val="FFEFD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419100</xdr:colOff>
      <xdr:row>13</xdr:row>
      <xdr:rowOff>39054</xdr:rowOff>
    </xdr:from>
    <xdr:to>
      <xdr:col>7</xdr:col>
      <xdr:colOff>38101</xdr:colOff>
      <xdr:row>17</xdr:row>
      <xdr:rowOff>54295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8F2955F-9DDB-4169-87B0-CFF4B74FF0EC}"/>
            </a:ext>
          </a:extLst>
        </xdr:cNvPr>
        <xdr:cNvGrpSpPr/>
      </xdr:nvGrpSpPr>
      <xdr:grpSpPr>
        <a:xfrm>
          <a:off x="2857500" y="2391729"/>
          <a:ext cx="1447801" cy="739141"/>
          <a:chOff x="4571999" y="809625"/>
          <a:chExt cx="1447801" cy="753592"/>
        </a:xfrm>
      </xdr:grpSpPr>
      <xdr:sp macro="" textlink="tips_dataset!Z5">
        <xdr:nvSpPr>
          <xdr:cNvPr id="12" name="TextBox 11">
            <a:extLst>
              <a:ext uri="{FF2B5EF4-FFF2-40B4-BE49-F238E27FC236}">
                <a16:creationId xmlns:a16="http://schemas.microsoft.com/office/drawing/2014/main" id="{6D9BF462-D39D-12DF-FBFA-43342768D569}"/>
              </a:ext>
            </a:extLst>
          </xdr:cNvPr>
          <xdr:cNvSpPr txBox="1"/>
        </xdr:nvSpPr>
        <xdr:spPr>
          <a:xfrm>
            <a:off x="4714875" y="809625"/>
            <a:ext cx="1304925" cy="523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FF9879FC-BB28-4EDC-B7D0-08D8DAEBE7A1}" type="TxLink">
              <a:rPr lang="en-US" sz="28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0.68</a:t>
            </a:fld>
            <a:endParaRPr lang="en-IN" sz="2800" b="1">
              <a:solidFill>
                <a:schemeClr val="tx1">
                  <a:lumMod val="95000"/>
                  <a:lumOff val="5000"/>
                </a:schemeClr>
              </a:solidFill>
              <a:latin typeface="Lato Black" panose="020F0A02020204030203" pitchFamily="34" charset="0"/>
            </a:endParaRPr>
          </a:p>
        </xdr:txBody>
      </xdr:sp>
      <xdr:sp macro="" textlink="tips_dataset!Y5">
        <xdr:nvSpPr>
          <xdr:cNvPr id="13" name="TextBox 12">
            <a:extLst>
              <a:ext uri="{FF2B5EF4-FFF2-40B4-BE49-F238E27FC236}">
                <a16:creationId xmlns:a16="http://schemas.microsoft.com/office/drawing/2014/main" id="{13FE5D44-5D43-4281-E867-35DBAB59213D}"/>
              </a:ext>
            </a:extLst>
          </xdr:cNvPr>
          <xdr:cNvSpPr txBox="1"/>
        </xdr:nvSpPr>
        <xdr:spPr>
          <a:xfrm>
            <a:off x="4571999" y="1229841"/>
            <a:ext cx="1209675" cy="3333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C996DDDD-9EE6-4192-B86A-47630AD9C82B}" type="TxLink">
              <a:rPr lang="en-US" sz="1600" b="0" i="0" u="none" strike="noStrike">
                <a:solidFill>
                  <a:srgbClr val="000000"/>
                </a:solidFill>
                <a:latin typeface="Lato" panose="020F0502020204030203" pitchFamily="34" charset="0"/>
                <a:ea typeface="Calibri"/>
                <a:cs typeface="Calibri"/>
              </a:rPr>
              <a:pPr marL="0" indent="0" algn="l"/>
              <a:t>Multiple R</a:t>
            </a:fld>
            <a:endParaRPr lang="en-IN" sz="1600" b="0" i="0" u="none" strike="noStrike">
              <a:solidFill>
                <a:sysClr val="windowText" lastClr="000000"/>
              </a:solidFill>
              <a:latin typeface="Lato" panose="020F0502020204030203" pitchFamily="34" charset="0"/>
              <a:ea typeface="Calibri"/>
              <a:cs typeface="Segoe UI Semibold" panose="020B0702040204020203" pitchFamily="34" charset="0"/>
            </a:endParaRPr>
          </a:p>
        </xdr:txBody>
      </xdr:sp>
    </xdr:grpSp>
    <xdr:clientData/>
  </xdr:twoCellAnchor>
  <xdr:twoCellAnchor>
    <xdr:from>
      <xdr:col>9</xdr:col>
      <xdr:colOff>228600</xdr:colOff>
      <xdr:row>13</xdr:row>
      <xdr:rowOff>15241</xdr:rowOff>
    </xdr:from>
    <xdr:to>
      <xdr:col>12</xdr:col>
      <xdr:colOff>1</xdr:colOff>
      <xdr:row>17</xdr:row>
      <xdr:rowOff>19051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1A84B9B-9E06-4F55-837C-5DB5F35C3B04}"/>
            </a:ext>
          </a:extLst>
        </xdr:cNvPr>
        <xdr:cNvGrpSpPr/>
      </xdr:nvGrpSpPr>
      <xdr:grpSpPr>
        <a:xfrm>
          <a:off x="5715000" y="2367916"/>
          <a:ext cx="1600201" cy="727710"/>
          <a:chOff x="7429499" y="800100"/>
          <a:chExt cx="1600201" cy="742950"/>
        </a:xfrm>
      </xdr:grpSpPr>
      <xdr:sp macro="" textlink="tips_dataset!Z6">
        <xdr:nvSpPr>
          <xdr:cNvPr id="16" name="TextBox 15">
            <a:extLst>
              <a:ext uri="{FF2B5EF4-FFF2-40B4-BE49-F238E27FC236}">
                <a16:creationId xmlns:a16="http://schemas.microsoft.com/office/drawing/2014/main" id="{AEEB8B20-87D1-FD0F-0377-C59D13197ECA}"/>
              </a:ext>
            </a:extLst>
          </xdr:cNvPr>
          <xdr:cNvSpPr txBox="1"/>
        </xdr:nvSpPr>
        <xdr:spPr>
          <a:xfrm>
            <a:off x="7467600" y="800100"/>
            <a:ext cx="1304925" cy="523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5EE989F0-A181-48D1-8DC3-A6E5191CD48C}" type="TxLink">
              <a:rPr lang="en-US" sz="2400" b="0" i="0" u="none" strike="noStrike">
                <a:solidFill>
                  <a:srgbClr val="000000"/>
                </a:solidFill>
                <a:latin typeface="Arial Black" panose="020B0A04020102020204" pitchFamily="34" charset="0"/>
                <a:ea typeface="Calibri"/>
                <a:cs typeface="Calibri"/>
              </a:rPr>
              <a:pPr marL="0" indent="0" algn="l"/>
              <a:t>0.47</a:t>
            </a:fld>
            <a:endParaRPr lang="en-US" sz="2400" b="0" i="0" u="none" strike="noStrike">
              <a:solidFill>
                <a:schemeClr val="tx1">
                  <a:lumMod val="95000"/>
                  <a:lumOff val="5000"/>
                </a:schemeClr>
              </a:solidFill>
              <a:latin typeface="Arial Black" panose="020B0A04020102020204" pitchFamily="34" charset="0"/>
              <a:ea typeface="Calibri"/>
              <a:cs typeface="Calibri"/>
            </a:endParaRPr>
          </a:p>
        </xdr:txBody>
      </xdr:sp>
      <xdr:sp macro="" textlink="tips_dataset!Y6">
        <xdr:nvSpPr>
          <xdr:cNvPr id="17" name="TextBox 16">
            <a:extLst>
              <a:ext uri="{FF2B5EF4-FFF2-40B4-BE49-F238E27FC236}">
                <a16:creationId xmlns:a16="http://schemas.microsoft.com/office/drawing/2014/main" id="{B577D4B1-21BF-F1E7-048F-0F9141683FC9}"/>
              </a:ext>
            </a:extLst>
          </xdr:cNvPr>
          <xdr:cNvSpPr txBox="1"/>
        </xdr:nvSpPr>
        <xdr:spPr>
          <a:xfrm>
            <a:off x="7429499" y="1209675"/>
            <a:ext cx="1600201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F6EF7292-2899-4411-B623-AB57BB3FD853}" type="TxLink">
              <a:rPr lang="en-US" sz="1600" b="0" i="0" u="none" strike="noStrike">
                <a:solidFill>
                  <a:srgbClr val="000000"/>
                </a:solidFill>
                <a:latin typeface="Lato" panose="020F0502020204030203" pitchFamily="34" charset="0"/>
                <a:ea typeface="Calibri"/>
                <a:cs typeface="Calibri"/>
              </a:rPr>
              <a:pPr marL="0" indent="0" algn="l"/>
              <a:t>R Square</a:t>
            </a:fld>
            <a:endParaRPr lang="en-IN" sz="1600" b="0" i="0" u="none" strike="noStrike">
              <a:solidFill>
                <a:sysClr val="windowText" lastClr="000000"/>
              </a:solidFill>
              <a:latin typeface="Lato" panose="020F0502020204030203" pitchFamily="34" charset="0"/>
              <a:ea typeface="Calibri"/>
              <a:cs typeface="Segoe UI Semibold" panose="020B0702040204020203" pitchFamily="34" charset="0"/>
            </a:endParaRPr>
          </a:p>
        </xdr:txBody>
      </xdr:sp>
    </xdr:grpSp>
    <xdr:clientData/>
  </xdr:twoCellAnchor>
  <xdr:twoCellAnchor>
    <xdr:from>
      <xdr:col>4</xdr:col>
      <xdr:colOff>304799</xdr:colOff>
      <xdr:row>19</xdr:row>
      <xdr:rowOff>161926</xdr:rowOff>
    </xdr:from>
    <xdr:to>
      <xdr:col>8</xdr:col>
      <xdr:colOff>142874</xdr:colOff>
      <xdr:row>23</xdr:row>
      <xdr:rowOff>175261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2AC5B8DA-274F-4176-B493-23B2EB138F86}"/>
            </a:ext>
          </a:extLst>
        </xdr:cNvPr>
        <xdr:cNvGrpSpPr/>
      </xdr:nvGrpSpPr>
      <xdr:grpSpPr>
        <a:xfrm>
          <a:off x="2743199" y="3600451"/>
          <a:ext cx="2276475" cy="737235"/>
          <a:chOff x="4457698" y="2066725"/>
          <a:chExt cx="2276475" cy="752675"/>
        </a:xfrm>
      </xdr:grpSpPr>
      <xdr:sp macro="" textlink="tips_dataset!Z7">
        <xdr:nvSpPr>
          <xdr:cNvPr id="19" name="TextBox 18">
            <a:extLst>
              <a:ext uri="{FF2B5EF4-FFF2-40B4-BE49-F238E27FC236}">
                <a16:creationId xmlns:a16="http://schemas.microsoft.com/office/drawing/2014/main" id="{EB016177-FEE9-9319-CFB2-DFA1CBA2F530}"/>
              </a:ext>
            </a:extLst>
          </xdr:cNvPr>
          <xdr:cNvSpPr txBox="1"/>
        </xdr:nvSpPr>
        <xdr:spPr>
          <a:xfrm>
            <a:off x="4886325" y="2066725"/>
            <a:ext cx="1304925" cy="523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D0207BC1-2B28-4859-A1DF-05D978A2A770}" type="TxLink">
              <a:rPr lang="en-US" sz="2400" b="0" i="0" u="none" strike="noStrike">
                <a:solidFill>
                  <a:srgbClr val="000000"/>
                </a:solidFill>
                <a:latin typeface="Lato Black" panose="020F0A02020204030203" pitchFamily="34" charset="0"/>
                <a:ea typeface="Calibri"/>
                <a:cs typeface="Calibri"/>
              </a:rPr>
              <a:pPr marL="0" indent="0" algn="l"/>
              <a:t>0.45</a:t>
            </a:fld>
            <a:endParaRPr lang="en-IN" sz="2400" b="0" i="0" u="none" strike="noStrike">
              <a:solidFill>
                <a:schemeClr val="tx1">
                  <a:lumMod val="95000"/>
                  <a:lumOff val="5000"/>
                </a:schemeClr>
              </a:solidFill>
              <a:latin typeface="Lato Black" panose="020F0A02020204030203" pitchFamily="34" charset="0"/>
              <a:ea typeface="Calibri"/>
              <a:cs typeface="Calibri"/>
            </a:endParaRPr>
          </a:p>
        </xdr:txBody>
      </xdr:sp>
      <xdr:sp macro="" textlink="tips_dataset!Y7">
        <xdr:nvSpPr>
          <xdr:cNvPr id="20" name="TextBox 19">
            <a:extLst>
              <a:ext uri="{FF2B5EF4-FFF2-40B4-BE49-F238E27FC236}">
                <a16:creationId xmlns:a16="http://schemas.microsoft.com/office/drawing/2014/main" id="{C98F18DE-2863-1903-C9E2-9269DEF41711}"/>
              </a:ext>
            </a:extLst>
          </xdr:cNvPr>
          <xdr:cNvSpPr txBox="1"/>
        </xdr:nvSpPr>
        <xdr:spPr>
          <a:xfrm>
            <a:off x="4457698" y="2486025"/>
            <a:ext cx="227647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AFD4A735-CB3F-439E-9389-D140841AF3AE}" type="TxLink">
              <a:rPr lang="en-US" sz="1600" b="0" i="0" u="none" strike="noStrike">
                <a:solidFill>
                  <a:srgbClr val="000000"/>
                </a:solidFill>
                <a:latin typeface="Lato" panose="020F0502020204030203" pitchFamily="34" charset="0"/>
                <a:ea typeface="Calibri"/>
                <a:cs typeface="Calibri"/>
              </a:rPr>
              <a:pPr marL="0" indent="0" algn="l"/>
              <a:t>Adjusted R Square</a:t>
            </a:fld>
            <a:endParaRPr lang="en-IN" sz="1600" b="0" i="0" u="none" strike="noStrike">
              <a:solidFill>
                <a:sysClr val="windowText" lastClr="000000"/>
              </a:solidFill>
              <a:latin typeface="Lato" panose="020F0502020204030203" pitchFamily="34" charset="0"/>
              <a:ea typeface="Calibri"/>
              <a:cs typeface="Segoe UI Semibold" panose="020B0702040204020203" pitchFamily="34" charset="0"/>
            </a:endParaRPr>
          </a:p>
        </xdr:txBody>
      </xdr:sp>
    </xdr:grpSp>
    <xdr:clientData/>
  </xdr:twoCellAnchor>
  <xdr:twoCellAnchor>
    <xdr:from>
      <xdr:col>9</xdr:col>
      <xdr:colOff>247650</xdr:colOff>
      <xdr:row>20</xdr:row>
      <xdr:rowOff>1</xdr:rowOff>
    </xdr:from>
    <xdr:to>
      <xdr:col>12</xdr:col>
      <xdr:colOff>85726</xdr:colOff>
      <xdr:row>23</xdr:row>
      <xdr:rowOff>175261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3ED1E9F5-7DE9-4F6C-A66E-E90DBE49C385}"/>
            </a:ext>
          </a:extLst>
        </xdr:cNvPr>
        <xdr:cNvGrpSpPr/>
      </xdr:nvGrpSpPr>
      <xdr:grpSpPr>
        <a:xfrm>
          <a:off x="5734050" y="3619501"/>
          <a:ext cx="1666876" cy="718185"/>
          <a:chOff x="7448549" y="2066925"/>
          <a:chExt cx="1666876" cy="733425"/>
        </a:xfrm>
      </xdr:grpSpPr>
      <xdr:sp macro="" textlink="tips_dataset!Z8">
        <xdr:nvSpPr>
          <xdr:cNvPr id="22" name="TextBox 21">
            <a:extLst>
              <a:ext uri="{FF2B5EF4-FFF2-40B4-BE49-F238E27FC236}">
                <a16:creationId xmlns:a16="http://schemas.microsoft.com/office/drawing/2014/main" id="{0B799BB2-E126-CD91-AB42-0204B157016E}"/>
              </a:ext>
            </a:extLst>
          </xdr:cNvPr>
          <xdr:cNvSpPr txBox="1"/>
        </xdr:nvSpPr>
        <xdr:spPr>
          <a:xfrm>
            <a:off x="7696200" y="2066925"/>
            <a:ext cx="1304925" cy="523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B2178815-85C5-40D4-8F24-88C3E8E93A44}" type="TxLink">
              <a:rPr lang="en-US" sz="2400" b="0" i="0" u="none" strike="noStrike">
                <a:solidFill>
                  <a:srgbClr val="000000"/>
                </a:solidFill>
                <a:latin typeface="Arial Black" panose="020B0A04020102020204" pitchFamily="34" charset="0"/>
                <a:ea typeface="Calibri"/>
                <a:cs typeface="Calibri"/>
              </a:rPr>
              <a:pPr marL="0" indent="0" algn="l"/>
              <a:t>1.02</a:t>
            </a:fld>
            <a:endParaRPr lang="en-IN" sz="2400" b="1" i="0" u="none" strike="noStrike">
              <a:solidFill>
                <a:schemeClr val="tx1">
                  <a:lumMod val="95000"/>
                  <a:lumOff val="5000"/>
                </a:schemeClr>
              </a:solidFill>
              <a:latin typeface="Arial Black" panose="020B0A04020102020204" pitchFamily="34" charset="0"/>
              <a:ea typeface="Calibri"/>
              <a:cs typeface="Calibri"/>
            </a:endParaRPr>
          </a:p>
        </xdr:txBody>
      </xdr:sp>
      <xdr:sp macro="" textlink="tips_dataset!Y8">
        <xdr:nvSpPr>
          <xdr:cNvPr id="23" name="TextBox 22">
            <a:extLst>
              <a:ext uri="{FF2B5EF4-FFF2-40B4-BE49-F238E27FC236}">
                <a16:creationId xmlns:a16="http://schemas.microsoft.com/office/drawing/2014/main" id="{B5F4B0AB-7D6F-B775-AE57-938A0F29FF09}"/>
              </a:ext>
            </a:extLst>
          </xdr:cNvPr>
          <xdr:cNvSpPr txBox="1"/>
        </xdr:nvSpPr>
        <xdr:spPr>
          <a:xfrm>
            <a:off x="7448549" y="2466975"/>
            <a:ext cx="1666876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FBA90552-6ADD-445D-8A70-009D1915596E}" type="TxLink">
              <a:rPr lang="en-US" sz="1600" b="0" i="0" u="none" strike="noStrike">
                <a:solidFill>
                  <a:srgbClr val="000000"/>
                </a:solidFill>
                <a:latin typeface="Lato" panose="020F0502020204030203" pitchFamily="34" charset="0"/>
                <a:ea typeface="Calibri"/>
                <a:cs typeface="Calibri"/>
              </a:rPr>
              <a:pPr marL="0" indent="0" algn="l"/>
              <a:t>Standard Error</a:t>
            </a:fld>
            <a:endParaRPr lang="en-IN" sz="1600" b="0" i="0" u="none" strike="noStrike">
              <a:solidFill>
                <a:sysClr val="windowText" lastClr="000000"/>
              </a:solidFill>
              <a:latin typeface="Lato" panose="020F0502020204030203" pitchFamily="34" charset="0"/>
              <a:ea typeface="Calibri"/>
              <a:cs typeface="Segoe UI Semibold" panose="020B0702040204020203" pitchFamily="34" charset="0"/>
            </a:endParaRPr>
          </a:p>
        </xdr:txBody>
      </xdr:sp>
    </xdr:grpSp>
    <xdr:clientData/>
  </xdr:twoCellAnchor>
  <xdr:twoCellAnchor>
    <xdr:from>
      <xdr:col>4</xdr:col>
      <xdr:colOff>152401</xdr:colOff>
      <xdr:row>26</xdr:row>
      <xdr:rowOff>78106</xdr:rowOff>
    </xdr:from>
    <xdr:to>
      <xdr:col>13</xdr:col>
      <xdr:colOff>457201</xdr:colOff>
      <xdr:row>39</xdr:row>
      <xdr:rowOff>142875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466C0737-DBBD-4755-9F50-BF84BA5F9C96}"/>
            </a:ext>
          </a:extLst>
        </xdr:cNvPr>
        <xdr:cNvSpPr/>
      </xdr:nvSpPr>
      <xdr:spPr>
        <a:xfrm>
          <a:off x="2590801" y="4783456"/>
          <a:ext cx="5791200" cy="2417444"/>
        </a:xfrm>
        <a:prstGeom prst="roundRect">
          <a:avLst>
            <a:gd name="adj" fmla="val 2162"/>
          </a:avLst>
        </a:prstGeom>
        <a:solidFill>
          <a:srgbClr val="FFEFD5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171449</xdr:colOff>
      <xdr:row>26</xdr:row>
      <xdr:rowOff>97156</xdr:rowOff>
    </xdr:from>
    <xdr:to>
      <xdr:col>10</xdr:col>
      <xdr:colOff>409574</xdr:colOff>
      <xdr:row>28</xdr:row>
      <xdr:rowOff>62866</xdr:rowOff>
    </xdr:to>
    <xdr:sp macro="" textlink="tips_dataset!R11">
      <xdr:nvSpPr>
        <xdr:cNvPr id="28" name="TextBox 27">
          <a:extLst>
            <a:ext uri="{FF2B5EF4-FFF2-40B4-BE49-F238E27FC236}">
              <a16:creationId xmlns:a16="http://schemas.microsoft.com/office/drawing/2014/main" id="{7C7CD2E6-B0D7-4397-9FEE-94A55F5B2D98}"/>
            </a:ext>
          </a:extLst>
        </xdr:cNvPr>
        <xdr:cNvSpPr txBox="1"/>
      </xdr:nvSpPr>
      <xdr:spPr>
        <a:xfrm>
          <a:off x="2609849" y="4802506"/>
          <a:ext cx="3895725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501095-5900-4B5C-ABDA-5E6646A83866}" type="TxLink">
            <a:rPr lang="en-US" sz="1400" b="0" i="0" u="none" strike="noStrike">
              <a:solidFill>
                <a:srgbClr val="000000"/>
              </a:solidFill>
              <a:latin typeface="Segoe UI Semibold" panose="020B0702040204020203" pitchFamily="34" charset="0"/>
              <a:ea typeface="Calibri"/>
              <a:cs typeface="Segoe UI Semibold" panose="020B0702040204020203" pitchFamily="34" charset="0"/>
            </a:rPr>
            <a:pPr marL="0" indent="0" algn="l"/>
            <a:t>Correlation Analysis of Factors Affecting Tips</a:t>
          </a:fld>
          <a:endParaRPr lang="en-IN" sz="2400" b="1" i="0" u="none" strike="noStrike">
            <a:solidFill>
              <a:sysClr val="windowText" lastClr="000000"/>
            </a:solidFill>
            <a:latin typeface="Segoe UI Semibold" panose="020B0702040204020203" pitchFamily="34" charset="0"/>
            <a:ea typeface="Calibri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14</xdr:col>
      <xdr:colOff>28576</xdr:colOff>
      <xdr:row>12</xdr:row>
      <xdr:rowOff>131446</xdr:rowOff>
    </xdr:from>
    <xdr:to>
      <xdr:col>23</xdr:col>
      <xdr:colOff>523876</xdr:colOff>
      <xdr:row>39</xdr:row>
      <xdr:rowOff>152400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ACF54A3F-F2A9-4F46-862B-093091A2BDB4}"/>
            </a:ext>
          </a:extLst>
        </xdr:cNvPr>
        <xdr:cNvSpPr/>
      </xdr:nvSpPr>
      <xdr:spPr>
        <a:xfrm>
          <a:off x="8562976" y="2303146"/>
          <a:ext cx="5981700" cy="4907279"/>
        </a:xfrm>
        <a:prstGeom prst="roundRect">
          <a:avLst>
            <a:gd name="adj" fmla="val 2162"/>
          </a:avLst>
        </a:prstGeom>
        <a:solidFill>
          <a:srgbClr val="FFEFD5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28574</xdr:colOff>
      <xdr:row>12</xdr:row>
      <xdr:rowOff>150497</xdr:rowOff>
    </xdr:from>
    <xdr:to>
      <xdr:col>20</xdr:col>
      <xdr:colOff>76199</xdr:colOff>
      <xdr:row>15</xdr:row>
      <xdr:rowOff>2</xdr:rowOff>
    </xdr:to>
    <xdr:sp macro="" textlink="tips_dataset!R26">
      <xdr:nvSpPr>
        <xdr:cNvPr id="32" name="TextBox 31">
          <a:extLst>
            <a:ext uri="{FF2B5EF4-FFF2-40B4-BE49-F238E27FC236}">
              <a16:creationId xmlns:a16="http://schemas.microsoft.com/office/drawing/2014/main" id="{5832D203-BD47-439B-A902-F99383FEE2FF}"/>
            </a:ext>
          </a:extLst>
        </xdr:cNvPr>
        <xdr:cNvSpPr txBox="1"/>
      </xdr:nvSpPr>
      <xdr:spPr>
        <a:xfrm>
          <a:off x="8562974" y="2322197"/>
          <a:ext cx="3705225" cy="3924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1298B2-BBC0-4A60-8DC6-35FBAB299041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l"/>
            <a:t>Predicted vs. Actual Tip Amounts</a:t>
          </a:fld>
          <a:endParaRPr lang="en-IN" sz="1400" b="1" i="0" u="none" strike="noStrike">
            <a:solidFill>
              <a:schemeClr val="tx1">
                <a:lumMod val="95000"/>
                <a:lumOff val="5000"/>
              </a:schemeClr>
            </a:solidFill>
            <a:latin typeface="Segoe UI Semibold" panose="020B0702040204020203" pitchFamily="34" charset="0"/>
            <a:ea typeface="Calibri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14</xdr:col>
      <xdr:colOff>38100</xdr:colOff>
      <xdr:row>28</xdr:row>
      <xdr:rowOff>5717</xdr:rowOff>
    </xdr:from>
    <xdr:to>
      <xdr:col>18</xdr:col>
      <xdr:colOff>590550</xdr:colOff>
      <xdr:row>30</xdr:row>
      <xdr:rowOff>36197</xdr:rowOff>
    </xdr:to>
    <xdr:sp macro="" textlink="kpi_charts!$A$30">
      <xdr:nvSpPr>
        <xdr:cNvPr id="33" name="TextBox 32">
          <a:extLst>
            <a:ext uri="{FF2B5EF4-FFF2-40B4-BE49-F238E27FC236}">
              <a16:creationId xmlns:a16="http://schemas.microsoft.com/office/drawing/2014/main" id="{C74FB5FC-899F-4CC0-BC73-01EC2424D3B8}"/>
            </a:ext>
          </a:extLst>
        </xdr:cNvPr>
        <xdr:cNvSpPr txBox="1"/>
      </xdr:nvSpPr>
      <xdr:spPr>
        <a:xfrm>
          <a:off x="8572500" y="5073017"/>
          <a:ext cx="2990850" cy="3924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0CDD29A-6D00-4E3D-B996-177E5144D24C}" type="TxLink">
            <a:rPr lang="en-US" sz="1400" b="0" i="0" u="none" strike="noStrike">
              <a:solidFill>
                <a:srgbClr val="000000"/>
              </a:solidFill>
              <a:latin typeface="Segoe UI Semibold" panose="020B0702040204020203" pitchFamily="34" charset="0"/>
              <a:ea typeface="Calibri"/>
              <a:cs typeface="Segoe UI Semibold" panose="020B0702040204020203" pitchFamily="34" charset="0"/>
            </a:rPr>
            <a:pPr marL="0" indent="0" algn="l"/>
            <a:t>Time-Based Gender Tip Analysis</a:t>
          </a:fld>
          <a:endParaRPr lang="en-IN" sz="1200" b="0" i="0" u="none" strike="noStrike">
            <a:solidFill>
              <a:sysClr val="windowText" lastClr="000000"/>
            </a:solidFill>
            <a:latin typeface="Segoe UI Semibold" panose="020B0702040204020203" pitchFamily="34" charset="0"/>
            <a:ea typeface="Calibri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20</xdr:col>
      <xdr:colOff>57151</xdr:colOff>
      <xdr:row>1</xdr:row>
      <xdr:rowOff>24767</xdr:rowOff>
    </xdr:from>
    <xdr:to>
      <xdr:col>23</xdr:col>
      <xdr:colOff>523877</xdr:colOff>
      <xdr:row>3</xdr:row>
      <xdr:rowOff>7621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9CF4250-4AAD-4066-ACDB-0791097B6B50}"/>
            </a:ext>
          </a:extLst>
        </xdr:cNvPr>
        <xdr:cNvSpPr txBox="1"/>
      </xdr:nvSpPr>
      <xdr:spPr>
        <a:xfrm>
          <a:off x="12249151" y="205742"/>
          <a:ext cx="2295526" cy="344804"/>
        </a:xfrm>
        <a:prstGeom prst="rect">
          <a:avLst/>
        </a:prstGeom>
        <a:solidFill>
          <a:srgbClr val="E5E4E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200" b="1" i="0" u="none" strike="noStrike" baseline="0">
              <a:solidFill>
                <a:srgbClr val="000000"/>
              </a:solidFill>
              <a:latin typeface="Segoe UI Semibold" panose="020B0702040204020203" pitchFamily="34" charset="0"/>
              <a:ea typeface="Calibri"/>
              <a:cs typeface="Segoe UI Semibold" panose="020B0702040204020203" pitchFamily="34" charset="0"/>
            </a:rPr>
            <a:t>Report Created by - Mohsin</a:t>
          </a:r>
          <a:endParaRPr lang="en-US" sz="1200" b="1" i="0" u="none" strike="noStrike">
            <a:solidFill>
              <a:srgbClr val="000000"/>
            </a:solidFill>
            <a:latin typeface="Segoe UI Semibold" panose="020B0702040204020203" pitchFamily="34" charset="0"/>
            <a:ea typeface="Calibri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20</xdr:col>
      <xdr:colOff>57151</xdr:colOff>
      <xdr:row>3</xdr:row>
      <xdr:rowOff>148591</xdr:rowOff>
    </xdr:from>
    <xdr:to>
      <xdr:col>23</xdr:col>
      <xdr:colOff>485775</xdr:colOff>
      <xdr:row>5</xdr:row>
      <xdr:rowOff>139021</xdr:rowOff>
    </xdr:to>
    <xdr:grpSp>
      <xdr:nvGrpSpPr>
        <xdr:cNvPr id="5141" name="Group 5140">
          <a:extLst>
            <a:ext uri="{FF2B5EF4-FFF2-40B4-BE49-F238E27FC236}">
              <a16:creationId xmlns:a16="http://schemas.microsoft.com/office/drawing/2014/main" id="{BA425492-D87D-4E9D-09D6-F92E4D5A7596}"/>
            </a:ext>
          </a:extLst>
        </xdr:cNvPr>
        <xdr:cNvGrpSpPr/>
      </xdr:nvGrpSpPr>
      <xdr:grpSpPr>
        <a:xfrm>
          <a:off x="12249151" y="691516"/>
          <a:ext cx="2257424" cy="352380"/>
          <a:chOff x="1504951" y="7054216"/>
          <a:chExt cx="2019299" cy="352380"/>
        </a:xfrm>
      </xdr:grpSpPr>
      <xdr:pic>
        <xdr:nvPicPr>
          <xdr:cNvPr id="39" name="Picture 3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6A1C08B3-0C25-4FB0-9FD7-877203F556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4951" y="7054216"/>
            <a:ext cx="360000" cy="352380"/>
          </a:xfrm>
          <a:prstGeom prst="rect">
            <a:avLst/>
          </a:prstGeom>
        </xdr:spPr>
      </xdr:pic>
      <xdr:sp macro="" textlink="">
        <xdr:nvSpPr>
          <xdr:cNvPr id="40" name="TextBox 39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358A34B4-FD56-4209-9E26-A9B2E4367F1D}"/>
              </a:ext>
            </a:extLst>
          </xdr:cNvPr>
          <xdr:cNvSpPr txBox="1"/>
        </xdr:nvSpPr>
        <xdr:spPr>
          <a:xfrm>
            <a:off x="1800225" y="7061835"/>
            <a:ext cx="1724025" cy="3105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r>
              <a:rPr lang="en-US" sz="1400" b="1" i="0" u="none" strike="noStrike">
                <a:solidFill>
                  <a:srgbClr val="000000"/>
                </a:solidFill>
                <a:latin typeface="Segoe UI Semibold" panose="020B0702040204020203" pitchFamily="34" charset="0"/>
                <a:ea typeface="Calibri"/>
                <a:cs typeface="Segoe UI Semibold" panose="020B0702040204020203" pitchFamily="34" charset="0"/>
              </a:rPr>
              <a:t>mohsinbashirnajar</a:t>
            </a:r>
          </a:p>
        </xdr:txBody>
      </xdr:sp>
    </xdr:grpSp>
    <xdr:clientData/>
  </xdr:twoCellAnchor>
  <xdr:twoCellAnchor>
    <xdr:from>
      <xdr:col>18</xdr:col>
      <xdr:colOff>38100</xdr:colOff>
      <xdr:row>1</xdr:row>
      <xdr:rowOff>85725</xdr:rowOff>
    </xdr:from>
    <xdr:to>
      <xdr:col>19</xdr:col>
      <xdr:colOff>352425</xdr:colOff>
      <xdr:row>5</xdr:row>
      <xdr:rowOff>66675</xdr:rowOff>
    </xdr:to>
    <xdr:grpSp>
      <xdr:nvGrpSpPr>
        <xdr:cNvPr id="49" name="Group 4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3D05106-811D-4292-B7C6-DBCA2D9F8D15}"/>
            </a:ext>
          </a:extLst>
        </xdr:cNvPr>
        <xdr:cNvGrpSpPr/>
      </xdr:nvGrpSpPr>
      <xdr:grpSpPr>
        <a:xfrm>
          <a:off x="11010900" y="266700"/>
          <a:ext cx="923925" cy="704850"/>
          <a:chOff x="9094456" y="1066192"/>
          <a:chExt cx="427164" cy="488067"/>
        </a:xfrm>
        <a:solidFill>
          <a:schemeClr val="tx1">
            <a:lumMod val="95000"/>
            <a:lumOff val="5000"/>
          </a:schemeClr>
        </a:solidFill>
      </xdr:grpSpPr>
      <xdr:sp macro="" textlink="">
        <xdr:nvSpPr>
          <xdr:cNvPr id="50" name="AutoShape 48">
            <a:extLst>
              <a:ext uri="{FF2B5EF4-FFF2-40B4-BE49-F238E27FC236}">
                <a16:creationId xmlns:a16="http://schemas.microsoft.com/office/drawing/2014/main" id="{29016D7D-BB3E-2B74-DF40-224B097576F0}"/>
              </a:ext>
            </a:extLst>
          </xdr:cNvPr>
          <xdr:cNvSpPr>
            <a:spLocks/>
          </xdr:cNvSpPr>
        </xdr:nvSpPr>
        <xdr:spPr bwMode="auto">
          <a:xfrm>
            <a:off x="9094456" y="1066192"/>
            <a:ext cx="427164" cy="488067"/>
          </a:xfrm>
          <a:custGeom>
            <a:avLst/>
            <a:gdLst>
              <a:gd name="T0" fmla="*/ 10800 w 21600"/>
              <a:gd name="T1" fmla="*/ 10800 h 21600"/>
              <a:gd name="T2" fmla="*/ 10800 w 21600"/>
              <a:gd name="T3" fmla="*/ 10800 h 21600"/>
              <a:gd name="T4" fmla="*/ 10800 w 21600"/>
              <a:gd name="T5" fmla="*/ 10800 h 21600"/>
              <a:gd name="T6" fmla="*/ 10800 w 21600"/>
              <a:gd name="T7" fmla="*/ 108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21600" h="21600">
                <a:moveTo>
                  <a:pt x="10800" y="7425"/>
                </a:moveTo>
                <a:cubicBezTo>
                  <a:pt x="5687" y="7425"/>
                  <a:pt x="1542" y="6064"/>
                  <a:pt x="1542" y="4387"/>
                </a:cubicBezTo>
                <a:cubicBezTo>
                  <a:pt x="1542" y="2709"/>
                  <a:pt x="5687" y="1350"/>
                  <a:pt x="10800" y="1350"/>
                </a:cubicBezTo>
                <a:cubicBezTo>
                  <a:pt x="15912" y="1350"/>
                  <a:pt x="20057" y="2709"/>
                  <a:pt x="20057" y="4387"/>
                </a:cubicBezTo>
                <a:cubicBezTo>
                  <a:pt x="20057" y="6064"/>
                  <a:pt x="15912" y="7425"/>
                  <a:pt x="10800" y="7425"/>
                </a:cubicBezTo>
                <a:moveTo>
                  <a:pt x="20057" y="9112"/>
                </a:moveTo>
                <a:lnTo>
                  <a:pt x="20054" y="9112"/>
                </a:lnTo>
                <a:cubicBezTo>
                  <a:pt x="20054" y="9119"/>
                  <a:pt x="20057" y="9127"/>
                  <a:pt x="20057" y="9133"/>
                </a:cubicBezTo>
                <a:cubicBezTo>
                  <a:pt x="20057" y="10800"/>
                  <a:pt x="15912" y="12150"/>
                  <a:pt x="10800" y="12150"/>
                </a:cubicBezTo>
                <a:cubicBezTo>
                  <a:pt x="5687" y="12150"/>
                  <a:pt x="1542" y="10800"/>
                  <a:pt x="1542" y="9133"/>
                </a:cubicBezTo>
                <a:cubicBezTo>
                  <a:pt x="1542" y="9127"/>
                  <a:pt x="1545" y="9119"/>
                  <a:pt x="1545" y="9112"/>
                </a:cubicBezTo>
                <a:lnTo>
                  <a:pt x="1542" y="9112"/>
                </a:lnTo>
                <a:lnTo>
                  <a:pt x="1542" y="6793"/>
                </a:lnTo>
                <a:cubicBezTo>
                  <a:pt x="3564" y="8140"/>
                  <a:pt x="7271" y="8774"/>
                  <a:pt x="10800" y="8774"/>
                </a:cubicBezTo>
                <a:cubicBezTo>
                  <a:pt x="14328" y="8774"/>
                  <a:pt x="18035" y="8140"/>
                  <a:pt x="20057" y="6793"/>
                </a:cubicBezTo>
                <a:cubicBezTo>
                  <a:pt x="20057" y="6793"/>
                  <a:pt x="20057" y="9112"/>
                  <a:pt x="20057" y="9112"/>
                </a:cubicBezTo>
                <a:close/>
                <a:moveTo>
                  <a:pt x="20057" y="13162"/>
                </a:moveTo>
                <a:lnTo>
                  <a:pt x="20054" y="13162"/>
                </a:lnTo>
                <a:cubicBezTo>
                  <a:pt x="20054" y="13169"/>
                  <a:pt x="20057" y="13177"/>
                  <a:pt x="20057" y="13183"/>
                </a:cubicBezTo>
                <a:cubicBezTo>
                  <a:pt x="20057" y="14850"/>
                  <a:pt x="15912" y="16200"/>
                  <a:pt x="10800" y="16200"/>
                </a:cubicBezTo>
                <a:cubicBezTo>
                  <a:pt x="5687" y="16200"/>
                  <a:pt x="1542" y="14850"/>
                  <a:pt x="1542" y="13183"/>
                </a:cubicBezTo>
                <a:cubicBezTo>
                  <a:pt x="1542" y="13177"/>
                  <a:pt x="1545" y="13169"/>
                  <a:pt x="1545" y="13162"/>
                </a:cubicBezTo>
                <a:lnTo>
                  <a:pt x="1542" y="13162"/>
                </a:lnTo>
                <a:lnTo>
                  <a:pt x="1542" y="10640"/>
                </a:lnTo>
                <a:cubicBezTo>
                  <a:pt x="3136" y="12077"/>
                  <a:pt x="6982" y="12825"/>
                  <a:pt x="10800" y="12825"/>
                </a:cubicBezTo>
                <a:cubicBezTo>
                  <a:pt x="14617" y="12825"/>
                  <a:pt x="18463" y="12077"/>
                  <a:pt x="20057" y="10640"/>
                </a:cubicBezTo>
                <a:cubicBezTo>
                  <a:pt x="20057" y="10640"/>
                  <a:pt x="20057" y="13162"/>
                  <a:pt x="20057" y="13162"/>
                </a:cubicBezTo>
                <a:close/>
                <a:moveTo>
                  <a:pt x="20057" y="17212"/>
                </a:moveTo>
                <a:cubicBezTo>
                  <a:pt x="20057" y="18889"/>
                  <a:pt x="15912" y="20249"/>
                  <a:pt x="10800" y="20249"/>
                </a:cubicBezTo>
                <a:cubicBezTo>
                  <a:pt x="5687" y="20249"/>
                  <a:pt x="1542" y="18889"/>
                  <a:pt x="1542" y="17212"/>
                </a:cubicBezTo>
                <a:lnTo>
                  <a:pt x="1542" y="14690"/>
                </a:lnTo>
                <a:cubicBezTo>
                  <a:pt x="3136" y="16127"/>
                  <a:pt x="6982" y="16875"/>
                  <a:pt x="10800" y="16875"/>
                </a:cubicBezTo>
                <a:cubicBezTo>
                  <a:pt x="14617" y="16875"/>
                  <a:pt x="18463" y="16127"/>
                  <a:pt x="20057" y="14690"/>
                </a:cubicBezTo>
                <a:cubicBezTo>
                  <a:pt x="20057" y="14690"/>
                  <a:pt x="20057" y="17212"/>
                  <a:pt x="20057" y="17212"/>
                </a:cubicBezTo>
                <a:close/>
                <a:moveTo>
                  <a:pt x="10800" y="0"/>
                </a:moveTo>
                <a:cubicBezTo>
                  <a:pt x="5598" y="0"/>
                  <a:pt x="0" y="1372"/>
                  <a:pt x="0" y="4387"/>
                </a:cubicBezTo>
                <a:lnTo>
                  <a:pt x="0" y="17212"/>
                </a:lnTo>
                <a:cubicBezTo>
                  <a:pt x="0" y="20226"/>
                  <a:pt x="5598" y="21599"/>
                  <a:pt x="10800" y="21599"/>
                </a:cubicBezTo>
                <a:cubicBezTo>
                  <a:pt x="16001" y="21599"/>
                  <a:pt x="21599" y="20226"/>
                  <a:pt x="21599" y="17212"/>
                </a:cubicBezTo>
                <a:lnTo>
                  <a:pt x="21599" y="4387"/>
                </a:lnTo>
                <a:cubicBezTo>
                  <a:pt x="21599" y="1372"/>
                  <a:pt x="16001" y="0"/>
                  <a:pt x="10800" y="0"/>
                </a:cubicBezTo>
              </a:path>
            </a:pathLst>
          </a:custGeom>
          <a:grpFill/>
          <a:ln>
            <a:noFill/>
          </a:ln>
          <a:effectLst/>
          <a:extLst>
            <a:ext uri="{91240B29-F687-4f45-9708-019B960494DF}">
              <a14:hiddenLine xmlns:lc="http://schemas.openxmlformats.org/drawingml/2006/lockedCanvas" xmlns:a14="http://schemas.microsoft.com/office/drawing/2010/main" xmlns="" xmlns:p="http://schemas.openxmlformats.org/presentationml/2006/main" xmlns:r="http://schemas.openxmlformats.org/officeDocument/2006/relationships" w="12700" cap="flat" cmpd="sng">
                <a:solidFill>
                  <a:srgbClr val="000000"/>
                </a:solidFill>
                <a:prstDash val="solid"/>
                <a:miter lim="0"/>
                <a:headEnd/>
                <a:tailEnd/>
              </a14:hiddenLine>
            </a:ext>
            <a:ext uri="{AF507438-7753-43e0-B8FC-AC1667EBCBE1}">
              <a14:hiddenEffects xmlns:lc="http://schemas.openxmlformats.org/drawingml/2006/lockedCanvas" xmlns:a14="http://schemas.microsoft.com/office/drawing/2010/main" xmlns="" xmlns:p="http://schemas.openxmlformats.org/presentationml/2006/main" xmlns:r="http://schemas.openxmlformats.org/officeDocument/2006/relationships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wrap="square" lIns="50800" tIns="50800" rIns="50800" bIns="50800" anchor="ctr"/>
          <a:lstStyle>
            <a:defPPr>
              <a:defRPr lang="pl-P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609585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sp macro="" textlink="">
        <xdr:nvSpPr>
          <xdr:cNvPr id="51" name="AutoShape 49">
            <a:extLst>
              <a:ext uri="{FF2B5EF4-FFF2-40B4-BE49-F238E27FC236}">
                <a16:creationId xmlns:a16="http://schemas.microsoft.com/office/drawing/2014/main" id="{FD9DBD9D-BB87-6CD1-3C05-EFDC204B9290}"/>
              </a:ext>
            </a:extLst>
          </xdr:cNvPr>
          <xdr:cNvSpPr>
            <a:spLocks/>
          </xdr:cNvSpPr>
        </xdr:nvSpPr>
        <xdr:spPr bwMode="auto">
          <a:xfrm>
            <a:off x="9429842" y="1447471"/>
            <a:ext cx="30869" cy="30035"/>
          </a:xfrm>
          <a:custGeom>
            <a:avLst/>
            <a:gdLst>
              <a:gd name="T0" fmla="*/ 10800 w 21600"/>
              <a:gd name="T1" fmla="*/ 10800 h 21600"/>
              <a:gd name="T2" fmla="*/ 10800 w 21600"/>
              <a:gd name="T3" fmla="*/ 10800 h 21600"/>
              <a:gd name="T4" fmla="*/ 10800 w 21600"/>
              <a:gd name="T5" fmla="*/ 10800 h 21600"/>
              <a:gd name="T6" fmla="*/ 10800 w 21600"/>
              <a:gd name="T7" fmla="*/ 108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21600" h="21600">
                <a:moveTo>
                  <a:pt x="10800" y="21599"/>
                </a:moveTo>
                <a:cubicBezTo>
                  <a:pt x="16769" y="21599"/>
                  <a:pt x="21600" y="16769"/>
                  <a:pt x="21600" y="10800"/>
                </a:cubicBezTo>
                <a:cubicBezTo>
                  <a:pt x="21600" y="4830"/>
                  <a:pt x="16769" y="0"/>
                  <a:pt x="10800" y="0"/>
                </a:cubicBezTo>
                <a:cubicBezTo>
                  <a:pt x="4830" y="0"/>
                  <a:pt x="0" y="4830"/>
                  <a:pt x="0" y="10800"/>
                </a:cubicBezTo>
                <a:cubicBezTo>
                  <a:pt x="0" y="16769"/>
                  <a:pt x="4830" y="21599"/>
                  <a:pt x="10800" y="21599"/>
                </a:cubicBezTo>
              </a:path>
            </a:pathLst>
          </a:custGeom>
          <a:grpFill/>
          <a:ln>
            <a:noFill/>
          </a:ln>
          <a:effectLst/>
          <a:extLst>
            <a:ext uri="{91240B29-F687-4f45-9708-019B960494DF}">
              <a14:hiddenLine xmlns:lc="http://schemas.openxmlformats.org/drawingml/2006/lockedCanvas" xmlns:a14="http://schemas.microsoft.com/office/drawing/2010/main" xmlns="" xmlns:p="http://schemas.openxmlformats.org/presentationml/2006/main" xmlns:r="http://schemas.openxmlformats.org/officeDocument/2006/relationships" w="12700" cap="flat" cmpd="sng">
                <a:solidFill>
                  <a:srgbClr val="000000"/>
                </a:solidFill>
                <a:prstDash val="solid"/>
                <a:miter lim="0"/>
                <a:headEnd/>
                <a:tailEnd/>
              </a14:hiddenLine>
            </a:ext>
            <a:ext uri="{AF507438-7753-43e0-B8FC-AC1667EBCBE1}">
              <a14:hiddenEffects xmlns:lc="http://schemas.openxmlformats.org/drawingml/2006/lockedCanvas" xmlns:a14="http://schemas.microsoft.com/office/drawing/2010/main" xmlns="" xmlns:p="http://schemas.openxmlformats.org/presentationml/2006/main" xmlns:r="http://schemas.openxmlformats.org/officeDocument/2006/relationships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wrap="square" lIns="50800" tIns="50800" rIns="50800" bIns="50800" anchor="ctr"/>
          <a:lstStyle>
            <a:defPPr>
              <a:defRPr lang="pl-P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609585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sp macro="" textlink="">
        <xdr:nvSpPr>
          <xdr:cNvPr id="52" name="AutoShape 50">
            <a:extLst>
              <a:ext uri="{FF2B5EF4-FFF2-40B4-BE49-F238E27FC236}">
                <a16:creationId xmlns:a16="http://schemas.microsoft.com/office/drawing/2014/main" id="{FF937110-5A51-12DF-1A2A-B200BC59BE91}"/>
              </a:ext>
            </a:extLst>
          </xdr:cNvPr>
          <xdr:cNvSpPr>
            <a:spLocks/>
          </xdr:cNvSpPr>
        </xdr:nvSpPr>
        <xdr:spPr bwMode="auto">
          <a:xfrm>
            <a:off x="9429842" y="1355695"/>
            <a:ext cx="30869" cy="30869"/>
          </a:xfrm>
          <a:custGeom>
            <a:avLst/>
            <a:gdLst>
              <a:gd name="T0" fmla="*/ 10800 w 21600"/>
              <a:gd name="T1" fmla="*/ 10800 h 21600"/>
              <a:gd name="T2" fmla="*/ 10800 w 21600"/>
              <a:gd name="T3" fmla="*/ 10800 h 21600"/>
              <a:gd name="T4" fmla="*/ 10800 w 21600"/>
              <a:gd name="T5" fmla="*/ 10800 h 21600"/>
              <a:gd name="T6" fmla="*/ 10800 w 21600"/>
              <a:gd name="T7" fmla="*/ 108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21600" h="21600">
                <a:moveTo>
                  <a:pt x="10800" y="21599"/>
                </a:moveTo>
                <a:cubicBezTo>
                  <a:pt x="16769" y="21599"/>
                  <a:pt x="21600" y="16769"/>
                  <a:pt x="21600" y="10800"/>
                </a:cubicBezTo>
                <a:cubicBezTo>
                  <a:pt x="21600" y="4830"/>
                  <a:pt x="16769" y="0"/>
                  <a:pt x="10800" y="0"/>
                </a:cubicBezTo>
                <a:cubicBezTo>
                  <a:pt x="4830" y="0"/>
                  <a:pt x="0" y="4830"/>
                  <a:pt x="0" y="10800"/>
                </a:cubicBezTo>
                <a:cubicBezTo>
                  <a:pt x="0" y="16769"/>
                  <a:pt x="4830" y="21599"/>
                  <a:pt x="10800" y="21599"/>
                </a:cubicBezTo>
              </a:path>
            </a:pathLst>
          </a:custGeom>
          <a:grpFill/>
          <a:ln>
            <a:noFill/>
          </a:ln>
          <a:effectLst/>
          <a:extLst>
            <a:ext uri="{91240B29-F687-4f45-9708-019B960494DF}">
              <a14:hiddenLine xmlns:lc="http://schemas.openxmlformats.org/drawingml/2006/lockedCanvas" xmlns:a14="http://schemas.microsoft.com/office/drawing/2010/main" xmlns="" xmlns:p="http://schemas.openxmlformats.org/presentationml/2006/main" xmlns:r="http://schemas.openxmlformats.org/officeDocument/2006/relationships" w="12700" cap="flat" cmpd="sng">
                <a:solidFill>
                  <a:srgbClr val="000000"/>
                </a:solidFill>
                <a:prstDash val="solid"/>
                <a:miter lim="0"/>
                <a:headEnd/>
                <a:tailEnd/>
              </a14:hiddenLine>
            </a:ext>
            <a:ext uri="{AF507438-7753-43e0-B8FC-AC1667EBCBE1}">
              <a14:hiddenEffects xmlns:lc="http://schemas.openxmlformats.org/drawingml/2006/lockedCanvas" xmlns:a14="http://schemas.microsoft.com/office/drawing/2010/main" xmlns="" xmlns:p="http://schemas.openxmlformats.org/presentationml/2006/main" xmlns:r="http://schemas.openxmlformats.org/officeDocument/2006/relationships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wrap="square" lIns="50800" tIns="50800" rIns="50800" bIns="50800" anchor="ctr"/>
          <a:lstStyle>
            <a:defPPr>
              <a:defRPr lang="pl-P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609585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sp macro="" textlink="">
        <xdr:nvSpPr>
          <xdr:cNvPr id="53" name="AutoShape 51">
            <a:extLst>
              <a:ext uri="{FF2B5EF4-FFF2-40B4-BE49-F238E27FC236}">
                <a16:creationId xmlns:a16="http://schemas.microsoft.com/office/drawing/2014/main" id="{A30705C2-68D1-F2D1-0392-38B2E168CC75}"/>
              </a:ext>
            </a:extLst>
          </xdr:cNvPr>
          <xdr:cNvSpPr>
            <a:spLocks/>
          </xdr:cNvSpPr>
        </xdr:nvSpPr>
        <xdr:spPr bwMode="auto">
          <a:xfrm>
            <a:off x="9429842" y="1263922"/>
            <a:ext cx="30869" cy="30869"/>
          </a:xfrm>
          <a:custGeom>
            <a:avLst/>
            <a:gdLst>
              <a:gd name="T0" fmla="*/ 10800 w 21600"/>
              <a:gd name="T1" fmla="*/ 10800 h 21600"/>
              <a:gd name="T2" fmla="*/ 10800 w 21600"/>
              <a:gd name="T3" fmla="*/ 10800 h 21600"/>
              <a:gd name="T4" fmla="*/ 10800 w 21600"/>
              <a:gd name="T5" fmla="*/ 10800 h 21600"/>
              <a:gd name="T6" fmla="*/ 10800 w 21600"/>
              <a:gd name="T7" fmla="*/ 108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21600" h="21600">
                <a:moveTo>
                  <a:pt x="10800" y="21599"/>
                </a:moveTo>
                <a:cubicBezTo>
                  <a:pt x="16769" y="21599"/>
                  <a:pt x="21600" y="16769"/>
                  <a:pt x="21600" y="10800"/>
                </a:cubicBezTo>
                <a:cubicBezTo>
                  <a:pt x="21600" y="4830"/>
                  <a:pt x="16769" y="0"/>
                  <a:pt x="10800" y="0"/>
                </a:cubicBezTo>
                <a:cubicBezTo>
                  <a:pt x="4830" y="0"/>
                  <a:pt x="0" y="4830"/>
                  <a:pt x="0" y="10800"/>
                </a:cubicBezTo>
                <a:cubicBezTo>
                  <a:pt x="0" y="16769"/>
                  <a:pt x="4830" y="21599"/>
                  <a:pt x="10800" y="21599"/>
                </a:cubicBezTo>
              </a:path>
            </a:pathLst>
          </a:custGeom>
          <a:grpFill/>
          <a:ln>
            <a:noFill/>
          </a:ln>
          <a:effectLst/>
          <a:extLst>
            <a:ext uri="{91240B29-F687-4f45-9708-019B960494DF}">
              <a14:hiddenLine xmlns:lc="http://schemas.openxmlformats.org/drawingml/2006/lockedCanvas" xmlns:a14="http://schemas.microsoft.com/office/drawing/2010/main" xmlns="" xmlns:p="http://schemas.openxmlformats.org/presentationml/2006/main" xmlns:r="http://schemas.openxmlformats.org/officeDocument/2006/relationships" w="12700" cap="flat" cmpd="sng">
                <a:solidFill>
                  <a:srgbClr val="000000"/>
                </a:solidFill>
                <a:prstDash val="solid"/>
                <a:miter lim="0"/>
                <a:headEnd/>
                <a:tailEnd/>
              </a14:hiddenLine>
            </a:ext>
            <a:ext uri="{AF507438-7753-43e0-B8FC-AC1667EBCBE1}">
              <a14:hiddenEffects xmlns:lc="http://schemas.openxmlformats.org/drawingml/2006/lockedCanvas" xmlns:a14="http://schemas.microsoft.com/office/drawing/2010/main" xmlns="" xmlns:p="http://schemas.openxmlformats.org/presentationml/2006/main" xmlns:r="http://schemas.openxmlformats.org/officeDocument/2006/relationships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wrap="square" lIns="50800" tIns="50800" rIns="50800" bIns="50800" anchor="ctr"/>
          <a:lstStyle>
            <a:defPPr>
              <a:defRPr lang="pl-P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609585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7</xdr:col>
      <xdr:colOff>561975</xdr:colOff>
      <xdr:row>13</xdr:row>
      <xdr:rowOff>38100</xdr:rowOff>
    </xdr:from>
    <xdr:to>
      <xdr:col>8</xdr:col>
      <xdr:colOff>381000</xdr:colOff>
      <xdr:row>14</xdr:row>
      <xdr:rowOff>171450</xdr:rowOff>
    </xdr:to>
    <xdr:sp macro="" textlink="">
      <xdr:nvSpPr>
        <xdr:cNvPr id="59" name="Shape 5190">
          <a:extLst>
            <a:ext uri="{FF2B5EF4-FFF2-40B4-BE49-F238E27FC236}">
              <a16:creationId xmlns:a16="http://schemas.microsoft.com/office/drawing/2014/main" id="{53F8A5DE-5BBF-7DDB-08A9-DCF17E7572FB}"/>
            </a:ext>
          </a:extLst>
        </xdr:cNvPr>
        <xdr:cNvSpPr/>
      </xdr:nvSpPr>
      <xdr:spPr>
        <a:xfrm>
          <a:off x="4829175" y="2390775"/>
          <a:ext cx="428625" cy="314325"/>
        </a:xfrm>
        <a:custGeom>
          <a:avLst/>
          <a:gdLst/>
          <a:ahLst/>
          <a:cxnLst/>
          <a:rect l="0" t="0" r="0" b="0"/>
          <a:pathLst>
            <a:path w="120000" h="120000" extrusionOk="0">
              <a:moveTo>
                <a:pt x="4104" y="69577"/>
              </a:moveTo>
              <a:lnTo>
                <a:pt x="4104" y="69577"/>
              </a:lnTo>
              <a:cubicBezTo>
                <a:pt x="12796" y="72112"/>
                <a:pt x="12796" y="72112"/>
                <a:pt x="12796" y="72112"/>
              </a:cubicBezTo>
              <a:cubicBezTo>
                <a:pt x="19315" y="59718"/>
                <a:pt x="19315" y="59718"/>
                <a:pt x="19315" y="59718"/>
              </a:cubicBezTo>
              <a:cubicBezTo>
                <a:pt x="6277" y="57183"/>
                <a:pt x="6277" y="57183"/>
                <a:pt x="6277" y="57183"/>
              </a:cubicBezTo>
              <a:cubicBezTo>
                <a:pt x="4104" y="57183"/>
                <a:pt x="0" y="59718"/>
                <a:pt x="0" y="62253"/>
              </a:cubicBezTo>
              <a:cubicBezTo>
                <a:pt x="0" y="64788"/>
                <a:pt x="2173" y="69577"/>
                <a:pt x="4104" y="69577"/>
              </a:cubicBezTo>
              <a:close/>
              <a:moveTo>
                <a:pt x="111066" y="72112"/>
              </a:moveTo>
              <a:lnTo>
                <a:pt x="111066" y="72112"/>
              </a:lnTo>
              <a:cubicBezTo>
                <a:pt x="83299" y="99718"/>
                <a:pt x="83299" y="99718"/>
                <a:pt x="83299" y="99718"/>
              </a:cubicBezTo>
              <a:cubicBezTo>
                <a:pt x="53360" y="72112"/>
                <a:pt x="53360" y="72112"/>
                <a:pt x="53360" y="72112"/>
              </a:cubicBezTo>
              <a:cubicBezTo>
                <a:pt x="51187" y="69577"/>
                <a:pt x="51187" y="69577"/>
                <a:pt x="51187" y="69577"/>
              </a:cubicBezTo>
              <a:cubicBezTo>
                <a:pt x="46841" y="69577"/>
                <a:pt x="46841" y="69577"/>
                <a:pt x="46841" y="69577"/>
              </a:cubicBezTo>
              <a:cubicBezTo>
                <a:pt x="40563" y="79718"/>
                <a:pt x="40563" y="79718"/>
                <a:pt x="40563" y="79718"/>
              </a:cubicBezTo>
              <a:cubicBezTo>
                <a:pt x="46841" y="82253"/>
                <a:pt x="46841" y="82253"/>
                <a:pt x="46841" y="82253"/>
              </a:cubicBezTo>
              <a:cubicBezTo>
                <a:pt x="81368" y="112112"/>
                <a:pt x="81368" y="112112"/>
                <a:pt x="81368" y="112112"/>
              </a:cubicBezTo>
              <a:cubicBezTo>
                <a:pt x="81368" y="114647"/>
                <a:pt x="83299" y="114647"/>
                <a:pt x="83299" y="114647"/>
              </a:cubicBezTo>
              <a:cubicBezTo>
                <a:pt x="85472" y="114647"/>
                <a:pt x="87645" y="114647"/>
                <a:pt x="87645" y="112112"/>
              </a:cubicBezTo>
              <a:cubicBezTo>
                <a:pt x="117585" y="82253"/>
                <a:pt x="117585" y="82253"/>
                <a:pt x="117585" y="82253"/>
              </a:cubicBezTo>
              <a:cubicBezTo>
                <a:pt x="119758" y="79718"/>
                <a:pt x="119758" y="74647"/>
                <a:pt x="117585" y="72112"/>
              </a:cubicBezTo>
              <a:cubicBezTo>
                <a:pt x="115412" y="69577"/>
                <a:pt x="113239" y="69577"/>
                <a:pt x="111066" y="72112"/>
              </a:cubicBezTo>
              <a:close/>
              <a:moveTo>
                <a:pt x="51187" y="39718"/>
              </a:moveTo>
              <a:lnTo>
                <a:pt x="51187" y="39718"/>
              </a:lnTo>
              <a:cubicBezTo>
                <a:pt x="81368" y="62253"/>
                <a:pt x="81368" y="62253"/>
                <a:pt x="81368" y="62253"/>
              </a:cubicBezTo>
              <a:cubicBezTo>
                <a:pt x="83299" y="64788"/>
                <a:pt x="87645" y="64788"/>
                <a:pt x="89818" y="59718"/>
              </a:cubicBezTo>
              <a:cubicBezTo>
                <a:pt x="119758" y="9859"/>
                <a:pt x="119758" y="9859"/>
                <a:pt x="119758" y="9859"/>
              </a:cubicBezTo>
              <a:cubicBezTo>
                <a:pt x="119758" y="7323"/>
                <a:pt x="119758" y="2535"/>
                <a:pt x="117585" y="2535"/>
              </a:cubicBezTo>
              <a:cubicBezTo>
                <a:pt x="115412" y="0"/>
                <a:pt x="111066" y="0"/>
                <a:pt x="109134" y="2535"/>
              </a:cubicBezTo>
              <a:cubicBezTo>
                <a:pt x="83299" y="49859"/>
                <a:pt x="83299" y="49859"/>
                <a:pt x="83299" y="49859"/>
              </a:cubicBezTo>
              <a:cubicBezTo>
                <a:pt x="53360" y="27323"/>
                <a:pt x="53360" y="27323"/>
                <a:pt x="53360" y="27323"/>
              </a:cubicBezTo>
              <a:cubicBezTo>
                <a:pt x="51187" y="24788"/>
                <a:pt x="51187" y="24788"/>
                <a:pt x="49014" y="24788"/>
              </a:cubicBezTo>
              <a:cubicBezTo>
                <a:pt x="46841" y="27323"/>
                <a:pt x="46841" y="27323"/>
                <a:pt x="44909" y="29859"/>
              </a:cubicBezTo>
              <a:cubicBezTo>
                <a:pt x="0" y="109859"/>
                <a:pt x="0" y="109859"/>
                <a:pt x="0" y="109859"/>
              </a:cubicBezTo>
              <a:cubicBezTo>
                <a:pt x="0" y="114647"/>
                <a:pt x="0" y="117183"/>
                <a:pt x="2173" y="119718"/>
              </a:cubicBezTo>
              <a:cubicBezTo>
                <a:pt x="4104" y="119718"/>
                <a:pt x="4104" y="119718"/>
                <a:pt x="6277" y="119718"/>
              </a:cubicBezTo>
              <a:cubicBezTo>
                <a:pt x="6277" y="119718"/>
                <a:pt x="8450" y="119718"/>
                <a:pt x="10623" y="117183"/>
              </a:cubicBezTo>
              <a:lnTo>
                <a:pt x="51187" y="39718"/>
              </a:lnTo>
              <a:close/>
            </a:path>
          </a:pathLst>
        </a:custGeom>
        <a:solidFill>
          <a:schemeClr val="tx1">
            <a:lumMod val="95000"/>
            <a:lumOff val="5000"/>
          </a:schemeClr>
        </a:solidFill>
        <a:ln>
          <a:noFill/>
        </a:ln>
      </xdr:spPr>
      <xdr:txBody>
        <a:bodyPr wrap="square" lIns="45700" tIns="22850" rIns="45700" bIns="22850" anchor="ctr" anchorCtr="0">
          <a:noAutofit/>
        </a:bodyPr>
        <a:lstStyle>
          <a:defPPr>
            <a:defRPr lang="pl-PL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Roboto"/>
            <a:cs typeface="Arial" panose="020B0604020202020204" pitchFamily="34" charset="0"/>
            <a:sym typeface="Roboto"/>
          </a:endParaRPr>
        </a:p>
      </xdr:txBody>
    </xdr:sp>
    <xdr:clientData/>
  </xdr:twoCellAnchor>
  <xdr:twoCellAnchor>
    <xdr:from>
      <xdr:col>12</xdr:col>
      <xdr:colOff>533400</xdr:colOff>
      <xdr:row>13</xdr:row>
      <xdr:rowOff>38100</xdr:rowOff>
    </xdr:from>
    <xdr:to>
      <xdr:col>13</xdr:col>
      <xdr:colOff>352425</xdr:colOff>
      <xdr:row>14</xdr:row>
      <xdr:rowOff>171450</xdr:rowOff>
    </xdr:to>
    <xdr:sp macro="" textlink="">
      <xdr:nvSpPr>
        <xdr:cNvPr id="60" name="Shape 5190">
          <a:extLst>
            <a:ext uri="{FF2B5EF4-FFF2-40B4-BE49-F238E27FC236}">
              <a16:creationId xmlns:a16="http://schemas.microsoft.com/office/drawing/2014/main" id="{D4BD9FE4-F6B3-4A56-8B3B-D511FE15439B}"/>
            </a:ext>
          </a:extLst>
        </xdr:cNvPr>
        <xdr:cNvSpPr/>
      </xdr:nvSpPr>
      <xdr:spPr>
        <a:xfrm>
          <a:off x="7848600" y="2390775"/>
          <a:ext cx="428625" cy="314325"/>
        </a:xfrm>
        <a:custGeom>
          <a:avLst/>
          <a:gdLst/>
          <a:ahLst/>
          <a:cxnLst/>
          <a:rect l="0" t="0" r="0" b="0"/>
          <a:pathLst>
            <a:path w="120000" h="120000" extrusionOk="0">
              <a:moveTo>
                <a:pt x="4104" y="69577"/>
              </a:moveTo>
              <a:lnTo>
                <a:pt x="4104" y="69577"/>
              </a:lnTo>
              <a:cubicBezTo>
                <a:pt x="12796" y="72112"/>
                <a:pt x="12796" y="72112"/>
                <a:pt x="12796" y="72112"/>
              </a:cubicBezTo>
              <a:cubicBezTo>
                <a:pt x="19315" y="59718"/>
                <a:pt x="19315" y="59718"/>
                <a:pt x="19315" y="59718"/>
              </a:cubicBezTo>
              <a:cubicBezTo>
                <a:pt x="6277" y="57183"/>
                <a:pt x="6277" y="57183"/>
                <a:pt x="6277" y="57183"/>
              </a:cubicBezTo>
              <a:cubicBezTo>
                <a:pt x="4104" y="57183"/>
                <a:pt x="0" y="59718"/>
                <a:pt x="0" y="62253"/>
              </a:cubicBezTo>
              <a:cubicBezTo>
                <a:pt x="0" y="64788"/>
                <a:pt x="2173" y="69577"/>
                <a:pt x="4104" y="69577"/>
              </a:cubicBezTo>
              <a:close/>
              <a:moveTo>
                <a:pt x="111066" y="72112"/>
              </a:moveTo>
              <a:lnTo>
                <a:pt x="111066" y="72112"/>
              </a:lnTo>
              <a:cubicBezTo>
                <a:pt x="83299" y="99718"/>
                <a:pt x="83299" y="99718"/>
                <a:pt x="83299" y="99718"/>
              </a:cubicBezTo>
              <a:cubicBezTo>
                <a:pt x="53360" y="72112"/>
                <a:pt x="53360" y="72112"/>
                <a:pt x="53360" y="72112"/>
              </a:cubicBezTo>
              <a:cubicBezTo>
                <a:pt x="51187" y="69577"/>
                <a:pt x="51187" y="69577"/>
                <a:pt x="51187" y="69577"/>
              </a:cubicBezTo>
              <a:cubicBezTo>
                <a:pt x="46841" y="69577"/>
                <a:pt x="46841" y="69577"/>
                <a:pt x="46841" y="69577"/>
              </a:cubicBezTo>
              <a:cubicBezTo>
                <a:pt x="40563" y="79718"/>
                <a:pt x="40563" y="79718"/>
                <a:pt x="40563" y="79718"/>
              </a:cubicBezTo>
              <a:cubicBezTo>
                <a:pt x="46841" y="82253"/>
                <a:pt x="46841" y="82253"/>
                <a:pt x="46841" y="82253"/>
              </a:cubicBezTo>
              <a:cubicBezTo>
                <a:pt x="81368" y="112112"/>
                <a:pt x="81368" y="112112"/>
                <a:pt x="81368" y="112112"/>
              </a:cubicBezTo>
              <a:cubicBezTo>
                <a:pt x="81368" y="114647"/>
                <a:pt x="83299" y="114647"/>
                <a:pt x="83299" y="114647"/>
              </a:cubicBezTo>
              <a:cubicBezTo>
                <a:pt x="85472" y="114647"/>
                <a:pt x="87645" y="114647"/>
                <a:pt x="87645" y="112112"/>
              </a:cubicBezTo>
              <a:cubicBezTo>
                <a:pt x="117585" y="82253"/>
                <a:pt x="117585" y="82253"/>
                <a:pt x="117585" y="82253"/>
              </a:cubicBezTo>
              <a:cubicBezTo>
                <a:pt x="119758" y="79718"/>
                <a:pt x="119758" y="74647"/>
                <a:pt x="117585" y="72112"/>
              </a:cubicBezTo>
              <a:cubicBezTo>
                <a:pt x="115412" y="69577"/>
                <a:pt x="113239" y="69577"/>
                <a:pt x="111066" y="72112"/>
              </a:cubicBezTo>
              <a:close/>
              <a:moveTo>
                <a:pt x="51187" y="39718"/>
              </a:moveTo>
              <a:lnTo>
                <a:pt x="51187" y="39718"/>
              </a:lnTo>
              <a:cubicBezTo>
                <a:pt x="81368" y="62253"/>
                <a:pt x="81368" y="62253"/>
                <a:pt x="81368" y="62253"/>
              </a:cubicBezTo>
              <a:cubicBezTo>
                <a:pt x="83299" y="64788"/>
                <a:pt x="87645" y="64788"/>
                <a:pt x="89818" y="59718"/>
              </a:cubicBezTo>
              <a:cubicBezTo>
                <a:pt x="119758" y="9859"/>
                <a:pt x="119758" y="9859"/>
                <a:pt x="119758" y="9859"/>
              </a:cubicBezTo>
              <a:cubicBezTo>
                <a:pt x="119758" y="7323"/>
                <a:pt x="119758" y="2535"/>
                <a:pt x="117585" y="2535"/>
              </a:cubicBezTo>
              <a:cubicBezTo>
                <a:pt x="115412" y="0"/>
                <a:pt x="111066" y="0"/>
                <a:pt x="109134" y="2535"/>
              </a:cubicBezTo>
              <a:cubicBezTo>
                <a:pt x="83299" y="49859"/>
                <a:pt x="83299" y="49859"/>
                <a:pt x="83299" y="49859"/>
              </a:cubicBezTo>
              <a:cubicBezTo>
                <a:pt x="53360" y="27323"/>
                <a:pt x="53360" y="27323"/>
                <a:pt x="53360" y="27323"/>
              </a:cubicBezTo>
              <a:cubicBezTo>
                <a:pt x="51187" y="24788"/>
                <a:pt x="51187" y="24788"/>
                <a:pt x="49014" y="24788"/>
              </a:cubicBezTo>
              <a:cubicBezTo>
                <a:pt x="46841" y="27323"/>
                <a:pt x="46841" y="27323"/>
                <a:pt x="44909" y="29859"/>
              </a:cubicBezTo>
              <a:cubicBezTo>
                <a:pt x="0" y="109859"/>
                <a:pt x="0" y="109859"/>
                <a:pt x="0" y="109859"/>
              </a:cubicBezTo>
              <a:cubicBezTo>
                <a:pt x="0" y="114647"/>
                <a:pt x="0" y="117183"/>
                <a:pt x="2173" y="119718"/>
              </a:cubicBezTo>
              <a:cubicBezTo>
                <a:pt x="4104" y="119718"/>
                <a:pt x="4104" y="119718"/>
                <a:pt x="6277" y="119718"/>
              </a:cubicBezTo>
              <a:cubicBezTo>
                <a:pt x="6277" y="119718"/>
                <a:pt x="8450" y="119718"/>
                <a:pt x="10623" y="117183"/>
              </a:cubicBezTo>
              <a:lnTo>
                <a:pt x="51187" y="39718"/>
              </a:lnTo>
              <a:close/>
            </a:path>
          </a:pathLst>
        </a:custGeom>
        <a:solidFill>
          <a:schemeClr val="tx1">
            <a:lumMod val="95000"/>
            <a:lumOff val="5000"/>
          </a:schemeClr>
        </a:solidFill>
        <a:ln>
          <a:noFill/>
        </a:ln>
      </xdr:spPr>
      <xdr:txBody>
        <a:bodyPr wrap="square" lIns="45700" tIns="22850" rIns="45700" bIns="22850" anchor="ctr" anchorCtr="0">
          <a:noAutofit/>
        </a:bodyPr>
        <a:lstStyle>
          <a:defPPr>
            <a:defRPr lang="pl-PL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Roboto"/>
            <a:cs typeface="Arial" panose="020B0604020202020204" pitchFamily="34" charset="0"/>
            <a:sym typeface="Roboto"/>
          </a:endParaRPr>
        </a:p>
      </xdr:txBody>
    </xdr:sp>
    <xdr:clientData/>
  </xdr:twoCellAnchor>
  <xdr:twoCellAnchor>
    <xdr:from>
      <xdr:col>12</xdr:col>
      <xdr:colOff>561975</xdr:colOff>
      <xdr:row>20</xdr:row>
      <xdr:rowOff>0</xdr:rowOff>
    </xdr:from>
    <xdr:to>
      <xdr:col>13</xdr:col>
      <xdr:colOff>381000</xdr:colOff>
      <xdr:row>21</xdr:row>
      <xdr:rowOff>133350</xdr:rowOff>
    </xdr:to>
    <xdr:sp macro="" textlink="">
      <xdr:nvSpPr>
        <xdr:cNvPr id="61" name="Shape 5190">
          <a:extLst>
            <a:ext uri="{FF2B5EF4-FFF2-40B4-BE49-F238E27FC236}">
              <a16:creationId xmlns:a16="http://schemas.microsoft.com/office/drawing/2014/main" id="{DF8B1A80-5835-4F1B-8F03-8E9AEBA74EA0}"/>
            </a:ext>
          </a:extLst>
        </xdr:cNvPr>
        <xdr:cNvSpPr/>
      </xdr:nvSpPr>
      <xdr:spPr>
        <a:xfrm>
          <a:off x="7877175" y="3619500"/>
          <a:ext cx="428625" cy="314325"/>
        </a:xfrm>
        <a:custGeom>
          <a:avLst/>
          <a:gdLst/>
          <a:ahLst/>
          <a:cxnLst/>
          <a:rect l="0" t="0" r="0" b="0"/>
          <a:pathLst>
            <a:path w="120000" h="120000" extrusionOk="0">
              <a:moveTo>
                <a:pt x="4104" y="69577"/>
              </a:moveTo>
              <a:lnTo>
                <a:pt x="4104" y="69577"/>
              </a:lnTo>
              <a:cubicBezTo>
                <a:pt x="12796" y="72112"/>
                <a:pt x="12796" y="72112"/>
                <a:pt x="12796" y="72112"/>
              </a:cubicBezTo>
              <a:cubicBezTo>
                <a:pt x="19315" y="59718"/>
                <a:pt x="19315" y="59718"/>
                <a:pt x="19315" y="59718"/>
              </a:cubicBezTo>
              <a:cubicBezTo>
                <a:pt x="6277" y="57183"/>
                <a:pt x="6277" y="57183"/>
                <a:pt x="6277" y="57183"/>
              </a:cubicBezTo>
              <a:cubicBezTo>
                <a:pt x="4104" y="57183"/>
                <a:pt x="0" y="59718"/>
                <a:pt x="0" y="62253"/>
              </a:cubicBezTo>
              <a:cubicBezTo>
                <a:pt x="0" y="64788"/>
                <a:pt x="2173" y="69577"/>
                <a:pt x="4104" y="69577"/>
              </a:cubicBezTo>
              <a:close/>
              <a:moveTo>
                <a:pt x="111066" y="72112"/>
              </a:moveTo>
              <a:lnTo>
                <a:pt x="111066" y="72112"/>
              </a:lnTo>
              <a:cubicBezTo>
                <a:pt x="83299" y="99718"/>
                <a:pt x="83299" y="99718"/>
                <a:pt x="83299" y="99718"/>
              </a:cubicBezTo>
              <a:cubicBezTo>
                <a:pt x="53360" y="72112"/>
                <a:pt x="53360" y="72112"/>
                <a:pt x="53360" y="72112"/>
              </a:cubicBezTo>
              <a:cubicBezTo>
                <a:pt x="51187" y="69577"/>
                <a:pt x="51187" y="69577"/>
                <a:pt x="51187" y="69577"/>
              </a:cubicBezTo>
              <a:cubicBezTo>
                <a:pt x="46841" y="69577"/>
                <a:pt x="46841" y="69577"/>
                <a:pt x="46841" y="69577"/>
              </a:cubicBezTo>
              <a:cubicBezTo>
                <a:pt x="40563" y="79718"/>
                <a:pt x="40563" y="79718"/>
                <a:pt x="40563" y="79718"/>
              </a:cubicBezTo>
              <a:cubicBezTo>
                <a:pt x="46841" y="82253"/>
                <a:pt x="46841" y="82253"/>
                <a:pt x="46841" y="82253"/>
              </a:cubicBezTo>
              <a:cubicBezTo>
                <a:pt x="81368" y="112112"/>
                <a:pt x="81368" y="112112"/>
                <a:pt x="81368" y="112112"/>
              </a:cubicBezTo>
              <a:cubicBezTo>
                <a:pt x="81368" y="114647"/>
                <a:pt x="83299" y="114647"/>
                <a:pt x="83299" y="114647"/>
              </a:cubicBezTo>
              <a:cubicBezTo>
                <a:pt x="85472" y="114647"/>
                <a:pt x="87645" y="114647"/>
                <a:pt x="87645" y="112112"/>
              </a:cubicBezTo>
              <a:cubicBezTo>
                <a:pt x="117585" y="82253"/>
                <a:pt x="117585" y="82253"/>
                <a:pt x="117585" y="82253"/>
              </a:cubicBezTo>
              <a:cubicBezTo>
                <a:pt x="119758" y="79718"/>
                <a:pt x="119758" y="74647"/>
                <a:pt x="117585" y="72112"/>
              </a:cubicBezTo>
              <a:cubicBezTo>
                <a:pt x="115412" y="69577"/>
                <a:pt x="113239" y="69577"/>
                <a:pt x="111066" y="72112"/>
              </a:cubicBezTo>
              <a:close/>
              <a:moveTo>
                <a:pt x="51187" y="39718"/>
              </a:moveTo>
              <a:lnTo>
                <a:pt x="51187" y="39718"/>
              </a:lnTo>
              <a:cubicBezTo>
                <a:pt x="81368" y="62253"/>
                <a:pt x="81368" y="62253"/>
                <a:pt x="81368" y="62253"/>
              </a:cubicBezTo>
              <a:cubicBezTo>
                <a:pt x="83299" y="64788"/>
                <a:pt x="87645" y="64788"/>
                <a:pt x="89818" y="59718"/>
              </a:cubicBezTo>
              <a:cubicBezTo>
                <a:pt x="119758" y="9859"/>
                <a:pt x="119758" y="9859"/>
                <a:pt x="119758" y="9859"/>
              </a:cubicBezTo>
              <a:cubicBezTo>
                <a:pt x="119758" y="7323"/>
                <a:pt x="119758" y="2535"/>
                <a:pt x="117585" y="2535"/>
              </a:cubicBezTo>
              <a:cubicBezTo>
                <a:pt x="115412" y="0"/>
                <a:pt x="111066" y="0"/>
                <a:pt x="109134" y="2535"/>
              </a:cubicBezTo>
              <a:cubicBezTo>
                <a:pt x="83299" y="49859"/>
                <a:pt x="83299" y="49859"/>
                <a:pt x="83299" y="49859"/>
              </a:cubicBezTo>
              <a:cubicBezTo>
                <a:pt x="53360" y="27323"/>
                <a:pt x="53360" y="27323"/>
                <a:pt x="53360" y="27323"/>
              </a:cubicBezTo>
              <a:cubicBezTo>
                <a:pt x="51187" y="24788"/>
                <a:pt x="51187" y="24788"/>
                <a:pt x="49014" y="24788"/>
              </a:cubicBezTo>
              <a:cubicBezTo>
                <a:pt x="46841" y="27323"/>
                <a:pt x="46841" y="27323"/>
                <a:pt x="44909" y="29859"/>
              </a:cubicBezTo>
              <a:cubicBezTo>
                <a:pt x="0" y="109859"/>
                <a:pt x="0" y="109859"/>
                <a:pt x="0" y="109859"/>
              </a:cubicBezTo>
              <a:cubicBezTo>
                <a:pt x="0" y="114647"/>
                <a:pt x="0" y="117183"/>
                <a:pt x="2173" y="119718"/>
              </a:cubicBezTo>
              <a:cubicBezTo>
                <a:pt x="4104" y="119718"/>
                <a:pt x="4104" y="119718"/>
                <a:pt x="6277" y="119718"/>
              </a:cubicBezTo>
              <a:cubicBezTo>
                <a:pt x="6277" y="119718"/>
                <a:pt x="8450" y="119718"/>
                <a:pt x="10623" y="117183"/>
              </a:cubicBezTo>
              <a:lnTo>
                <a:pt x="51187" y="39718"/>
              </a:lnTo>
              <a:close/>
            </a:path>
          </a:pathLst>
        </a:custGeom>
        <a:solidFill>
          <a:schemeClr val="tx1">
            <a:lumMod val="95000"/>
            <a:lumOff val="5000"/>
          </a:schemeClr>
        </a:solidFill>
        <a:ln>
          <a:noFill/>
        </a:ln>
      </xdr:spPr>
      <xdr:txBody>
        <a:bodyPr wrap="square" lIns="45700" tIns="22850" rIns="45700" bIns="22850" anchor="ctr" anchorCtr="0">
          <a:noAutofit/>
        </a:bodyPr>
        <a:lstStyle>
          <a:defPPr>
            <a:defRPr lang="pl-PL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Roboto"/>
            <a:cs typeface="Arial" panose="020B0604020202020204" pitchFamily="34" charset="0"/>
            <a:sym typeface="Roboto"/>
          </a:endParaRPr>
        </a:p>
      </xdr:txBody>
    </xdr: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428625</xdr:colOff>
      <xdr:row>21</xdr:row>
      <xdr:rowOff>133350</xdr:rowOff>
    </xdr:to>
    <xdr:sp macro="" textlink="">
      <xdr:nvSpPr>
        <xdr:cNvPr id="62" name="Shape 5190">
          <a:extLst>
            <a:ext uri="{FF2B5EF4-FFF2-40B4-BE49-F238E27FC236}">
              <a16:creationId xmlns:a16="http://schemas.microsoft.com/office/drawing/2014/main" id="{2599EAEF-8EAD-45D7-9C47-EA6B16A019FC}"/>
            </a:ext>
          </a:extLst>
        </xdr:cNvPr>
        <xdr:cNvSpPr/>
      </xdr:nvSpPr>
      <xdr:spPr>
        <a:xfrm>
          <a:off x="4876800" y="3619500"/>
          <a:ext cx="428625" cy="314325"/>
        </a:xfrm>
        <a:custGeom>
          <a:avLst/>
          <a:gdLst/>
          <a:ahLst/>
          <a:cxnLst/>
          <a:rect l="0" t="0" r="0" b="0"/>
          <a:pathLst>
            <a:path w="120000" h="120000" extrusionOk="0">
              <a:moveTo>
                <a:pt x="4104" y="69577"/>
              </a:moveTo>
              <a:lnTo>
                <a:pt x="4104" y="69577"/>
              </a:lnTo>
              <a:cubicBezTo>
                <a:pt x="12796" y="72112"/>
                <a:pt x="12796" y="72112"/>
                <a:pt x="12796" y="72112"/>
              </a:cubicBezTo>
              <a:cubicBezTo>
                <a:pt x="19315" y="59718"/>
                <a:pt x="19315" y="59718"/>
                <a:pt x="19315" y="59718"/>
              </a:cubicBezTo>
              <a:cubicBezTo>
                <a:pt x="6277" y="57183"/>
                <a:pt x="6277" y="57183"/>
                <a:pt x="6277" y="57183"/>
              </a:cubicBezTo>
              <a:cubicBezTo>
                <a:pt x="4104" y="57183"/>
                <a:pt x="0" y="59718"/>
                <a:pt x="0" y="62253"/>
              </a:cubicBezTo>
              <a:cubicBezTo>
                <a:pt x="0" y="64788"/>
                <a:pt x="2173" y="69577"/>
                <a:pt x="4104" y="69577"/>
              </a:cubicBezTo>
              <a:close/>
              <a:moveTo>
                <a:pt x="111066" y="72112"/>
              </a:moveTo>
              <a:lnTo>
                <a:pt x="111066" y="72112"/>
              </a:lnTo>
              <a:cubicBezTo>
                <a:pt x="83299" y="99718"/>
                <a:pt x="83299" y="99718"/>
                <a:pt x="83299" y="99718"/>
              </a:cubicBezTo>
              <a:cubicBezTo>
                <a:pt x="53360" y="72112"/>
                <a:pt x="53360" y="72112"/>
                <a:pt x="53360" y="72112"/>
              </a:cubicBezTo>
              <a:cubicBezTo>
                <a:pt x="51187" y="69577"/>
                <a:pt x="51187" y="69577"/>
                <a:pt x="51187" y="69577"/>
              </a:cubicBezTo>
              <a:cubicBezTo>
                <a:pt x="46841" y="69577"/>
                <a:pt x="46841" y="69577"/>
                <a:pt x="46841" y="69577"/>
              </a:cubicBezTo>
              <a:cubicBezTo>
                <a:pt x="40563" y="79718"/>
                <a:pt x="40563" y="79718"/>
                <a:pt x="40563" y="79718"/>
              </a:cubicBezTo>
              <a:cubicBezTo>
                <a:pt x="46841" y="82253"/>
                <a:pt x="46841" y="82253"/>
                <a:pt x="46841" y="82253"/>
              </a:cubicBezTo>
              <a:cubicBezTo>
                <a:pt x="81368" y="112112"/>
                <a:pt x="81368" y="112112"/>
                <a:pt x="81368" y="112112"/>
              </a:cubicBezTo>
              <a:cubicBezTo>
                <a:pt x="81368" y="114647"/>
                <a:pt x="83299" y="114647"/>
                <a:pt x="83299" y="114647"/>
              </a:cubicBezTo>
              <a:cubicBezTo>
                <a:pt x="85472" y="114647"/>
                <a:pt x="87645" y="114647"/>
                <a:pt x="87645" y="112112"/>
              </a:cubicBezTo>
              <a:cubicBezTo>
                <a:pt x="117585" y="82253"/>
                <a:pt x="117585" y="82253"/>
                <a:pt x="117585" y="82253"/>
              </a:cubicBezTo>
              <a:cubicBezTo>
                <a:pt x="119758" y="79718"/>
                <a:pt x="119758" y="74647"/>
                <a:pt x="117585" y="72112"/>
              </a:cubicBezTo>
              <a:cubicBezTo>
                <a:pt x="115412" y="69577"/>
                <a:pt x="113239" y="69577"/>
                <a:pt x="111066" y="72112"/>
              </a:cubicBezTo>
              <a:close/>
              <a:moveTo>
                <a:pt x="51187" y="39718"/>
              </a:moveTo>
              <a:lnTo>
                <a:pt x="51187" y="39718"/>
              </a:lnTo>
              <a:cubicBezTo>
                <a:pt x="81368" y="62253"/>
                <a:pt x="81368" y="62253"/>
                <a:pt x="81368" y="62253"/>
              </a:cubicBezTo>
              <a:cubicBezTo>
                <a:pt x="83299" y="64788"/>
                <a:pt x="87645" y="64788"/>
                <a:pt x="89818" y="59718"/>
              </a:cubicBezTo>
              <a:cubicBezTo>
                <a:pt x="119758" y="9859"/>
                <a:pt x="119758" y="9859"/>
                <a:pt x="119758" y="9859"/>
              </a:cubicBezTo>
              <a:cubicBezTo>
                <a:pt x="119758" y="7323"/>
                <a:pt x="119758" y="2535"/>
                <a:pt x="117585" y="2535"/>
              </a:cubicBezTo>
              <a:cubicBezTo>
                <a:pt x="115412" y="0"/>
                <a:pt x="111066" y="0"/>
                <a:pt x="109134" y="2535"/>
              </a:cubicBezTo>
              <a:cubicBezTo>
                <a:pt x="83299" y="49859"/>
                <a:pt x="83299" y="49859"/>
                <a:pt x="83299" y="49859"/>
              </a:cubicBezTo>
              <a:cubicBezTo>
                <a:pt x="53360" y="27323"/>
                <a:pt x="53360" y="27323"/>
                <a:pt x="53360" y="27323"/>
              </a:cubicBezTo>
              <a:cubicBezTo>
                <a:pt x="51187" y="24788"/>
                <a:pt x="51187" y="24788"/>
                <a:pt x="49014" y="24788"/>
              </a:cubicBezTo>
              <a:cubicBezTo>
                <a:pt x="46841" y="27323"/>
                <a:pt x="46841" y="27323"/>
                <a:pt x="44909" y="29859"/>
              </a:cubicBezTo>
              <a:cubicBezTo>
                <a:pt x="0" y="109859"/>
                <a:pt x="0" y="109859"/>
                <a:pt x="0" y="109859"/>
              </a:cubicBezTo>
              <a:cubicBezTo>
                <a:pt x="0" y="114647"/>
                <a:pt x="0" y="117183"/>
                <a:pt x="2173" y="119718"/>
              </a:cubicBezTo>
              <a:cubicBezTo>
                <a:pt x="4104" y="119718"/>
                <a:pt x="4104" y="119718"/>
                <a:pt x="6277" y="119718"/>
              </a:cubicBezTo>
              <a:cubicBezTo>
                <a:pt x="6277" y="119718"/>
                <a:pt x="8450" y="119718"/>
                <a:pt x="10623" y="117183"/>
              </a:cubicBezTo>
              <a:lnTo>
                <a:pt x="51187" y="39718"/>
              </a:lnTo>
              <a:close/>
            </a:path>
          </a:pathLst>
        </a:custGeom>
        <a:solidFill>
          <a:schemeClr val="tx1">
            <a:lumMod val="95000"/>
            <a:lumOff val="5000"/>
          </a:schemeClr>
        </a:solidFill>
        <a:ln>
          <a:noFill/>
        </a:ln>
      </xdr:spPr>
      <xdr:txBody>
        <a:bodyPr wrap="square" lIns="45700" tIns="22850" rIns="45700" bIns="22850" anchor="ctr" anchorCtr="0">
          <a:noAutofit/>
        </a:bodyPr>
        <a:lstStyle>
          <a:defPPr>
            <a:defRPr lang="pl-PL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Roboto"/>
            <a:cs typeface="Arial" panose="020B0604020202020204" pitchFamily="34" charset="0"/>
            <a:sym typeface="Roboto"/>
          </a:endParaRPr>
        </a:p>
      </xdr:txBody>
    </xdr:sp>
    <xdr:clientData/>
  </xdr:twoCellAnchor>
  <xdr:twoCellAnchor>
    <xdr:from>
      <xdr:col>20</xdr:col>
      <xdr:colOff>19050</xdr:colOff>
      <xdr:row>12</xdr:row>
      <xdr:rowOff>131447</xdr:rowOff>
    </xdr:from>
    <xdr:to>
      <xdr:col>24</xdr:col>
      <xdr:colOff>409576</xdr:colOff>
      <xdr:row>14</xdr:row>
      <xdr:rowOff>161927</xdr:rowOff>
    </xdr:to>
    <xdr:sp macro="" textlink="kpi_charts!A2">
      <xdr:nvSpPr>
        <xdr:cNvPr id="5126" name="TextBox 5125">
          <a:extLst>
            <a:ext uri="{FF2B5EF4-FFF2-40B4-BE49-F238E27FC236}">
              <a16:creationId xmlns:a16="http://schemas.microsoft.com/office/drawing/2014/main" id="{C5B2D0AB-F680-475D-ABF2-D6F11370F6AD}"/>
            </a:ext>
          </a:extLst>
        </xdr:cNvPr>
        <xdr:cNvSpPr txBox="1"/>
      </xdr:nvSpPr>
      <xdr:spPr>
        <a:xfrm>
          <a:off x="12211050" y="2303147"/>
          <a:ext cx="2828926" cy="3924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606170A-2F0F-4A55-BCCD-6BADD6EC52FC}" type="TxLink">
            <a:rPr lang="en-US" sz="1400" b="0" i="0" u="none" strike="noStrike">
              <a:solidFill>
                <a:srgbClr val="000000"/>
              </a:solidFill>
              <a:latin typeface="Segoe UI Semibold" panose="020B0702040204020203" pitchFamily="34" charset="0"/>
              <a:ea typeface="Calibri"/>
              <a:cs typeface="Segoe UI Semibold" panose="020B0702040204020203" pitchFamily="34" charset="0"/>
            </a:rPr>
            <a:pPr marL="0" indent="0" algn="l"/>
            <a:t>Gender-Based Tip Analysis</a:t>
          </a:fld>
          <a:endParaRPr lang="en-IN" sz="1600" b="1" i="0" u="none" strike="noStrike">
            <a:solidFill>
              <a:schemeClr val="tx1">
                <a:lumMod val="95000"/>
                <a:lumOff val="5000"/>
              </a:schemeClr>
            </a:solidFill>
            <a:latin typeface="Segoe UI Semibold" panose="020B0702040204020203" pitchFamily="34" charset="0"/>
            <a:ea typeface="Calibri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20</xdr:col>
      <xdr:colOff>38100</xdr:colOff>
      <xdr:row>12</xdr:row>
      <xdr:rowOff>123825</xdr:rowOff>
    </xdr:from>
    <xdr:to>
      <xdr:col>20</xdr:col>
      <xdr:colOff>47625</xdr:colOff>
      <xdr:row>27</xdr:row>
      <xdr:rowOff>152400</xdr:rowOff>
    </xdr:to>
    <xdr:cxnSp macro="">
      <xdr:nvCxnSpPr>
        <xdr:cNvPr id="5127" name="Straight Connector 5126">
          <a:extLst>
            <a:ext uri="{FF2B5EF4-FFF2-40B4-BE49-F238E27FC236}">
              <a16:creationId xmlns:a16="http://schemas.microsoft.com/office/drawing/2014/main" id="{9875A426-D823-49DC-B1AD-2651846AC7DA}"/>
            </a:ext>
          </a:extLst>
        </xdr:cNvPr>
        <xdr:cNvCxnSpPr/>
      </xdr:nvCxnSpPr>
      <xdr:spPr>
        <a:xfrm>
          <a:off x="12230100" y="2295525"/>
          <a:ext cx="9525" cy="2743200"/>
        </a:xfrm>
        <a:prstGeom prst="line">
          <a:avLst/>
        </a:prstGeom>
        <a:ln w="254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28574</xdr:colOff>
      <xdr:row>29</xdr:row>
      <xdr:rowOff>95251</xdr:rowOff>
    </xdr:from>
    <xdr:to>
      <xdr:col>23</xdr:col>
      <xdr:colOff>514349</xdr:colOff>
      <xdr:row>39</xdr:row>
      <xdr:rowOff>28575</xdr:rowOff>
    </xdr:to>
    <xdr:graphicFrame macro="">
      <xdr:nvGraphicFramePr>
        <xdr:cNvPr id="5133" name="Chart 5132">
          <a:extLst>
            <a:ext uri="{FF2B5EF4-FFF2-40B4-BE49-F238E27FC236}">
              <a16:creationId xmlns:a16="http://schemas.microsoft.com/office/drawing/2014/main" id="{6EE89ED7-3831-4CDC-8262-1CEF0E371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190501</xdr:colOff>
      <xdr:row>28</xdr:row>
      <xdr:rowOff>95249</xdr:rowOff>
    </xdr:from>
    <xdr:to>
      <xdr:col>13</xdr:col>
      <xdr:colOff>371475</xdr:colOff>
      <xdr:row>39</xdr:row>
      <xdr:rowOff>66675</xdr:rowOff>
    </xdr:to>
    <xdr:graphicFrame macro="">
      <xdr:nvGraphicFramePr>
        <xdr:cNvPr id="5134" name="Chart 5133">
          <a:extLst>
            <a:ext uri="{FF2B5EF4-FFF2-40B4-BE49-F238E27FC236}">
              <a16:creationId xmlns:a16="http://schemas.microsoft.com/office/drawing/2014/main" id="{52B2E4E7-3ECE-463A-95B9-A75CEFD23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14</xdr:row>
      <xdr:rowOff>133351</xdr:rowOff>
    </xdr:from>
    <xdr:to>
      <xdr:col>24</xdr:col>
      <xdr:colOff>228600</xdr:colOff>
      <xdr:row>28</xdr:row>
      <xdr:rowOff>0</xdr:rowOff>
    </xdr:to>
    <xdr:graphicFrame macro="">
      <xdr:nvGraphicFramePr>
        <xdr:cNvPr id="5120" name="Chart 5119">
          <a:extLst>
            <a:ext uri="{FF2B5EF4-FFF2-40B4-BE49-F238E27FC236}">
              <a16:creationId xmlns:a16="http://schemas.microsoft.com/office/drawing/2014/main" id="{F2BB2A7D-19A2-4583-9ACD-D27855F10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9525</xdr:colOff>
      <xdr:row>27</xdr:row>
      <xdr:rowOff>142875</xdr:rowOff>
    </xdr:from>
    <xdr:to>
      <xdr:col>23</xdr:col>
      <xdr:colOff>523875</xdr:colOff>
      <xdr:row>27</xdr:row>
      <xdr:rowOff>171450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B8E47711-33F9-40AF-BB62-CE2A47C9D6B5}"/>
            </a:ext>
          </a:extLst>
        </xdr:cNvPr>
        <xdr:cNvCxnSpPr/>
      </xdr:nvCxnSpPr>
      <xdr:spPr>
        <a:xfrm flipH="1" flipV="1">
          <a:off x="8543925" y="5029200"/>
          <a:ext cx="6000750" cy="28575"/>
        </a:xfrm>
        <a:prstGeom prst="line">
          <a:avLst/>
        </a:prstGeom>
        <a:ln w="254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6</xdr:row>
      <xdr:rowOff>150496</xdr:rowOff>
    </xdr:from>
    <xdr:to>
      <xdr:col>23</xdr:col>
      <xdr:colOff>514350</xdr:colOff>
      <xdr:row>11</xdr:row>
      <xdr:rowOff>152400</xdr:rowOff>
    </xdr:to>
    <xdr:sp macro="" textlink="">
      <xdr:nvSpPr>
        <xdr:cNvPr id="5142" name="Rectangle: Rounded Corners 5141">
          <a:extLst>
            <a:ext uri="{FF2B5EF4-FFF2-40B4-BE49-F238E27FC236}">
              <a16:creationId xmlns:a16="http://schemas.microsoft.com/office/drawing/2014/main" id="{10024073-9398-46FB-A6CE-EA47C63E12B2}"/>
            </a:ext>
          </a:extLst>
        </xdr:cNvPr>
        <xdr:cNvSpPr/>
      </xdr:nvSpPr>
      <xdr:spPr>
        <a:xfrm>
          <a:off x="2590800" y="1236346"/>
          <a:ext cx="11944350" cy="906779"/>
        </a:xfrm>
        <a:prstGeom prst="roundRect">
          <a:avLst>
            <a:gd name="adj" fmla="val 10302"/>
          </a:avLst>
        </a:prstGeom>
        <a:gradFill>
          <a:gsLst>
            <a:gs pos="0">
              <a:srgbClr val="FFEFD5"/>
            </a:gs>
            <a:gs pos="44000">
              <a:srgbClr val="FED8B1"/>
            </a:gs>
            <a:gs pos="100000">
              <a:srgbClr val="FDBCB4"/>
            </a:gs>
          </a:gsLst>
          <a:lin ang="0" scaled="1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171449</xdr:colOff>
      <xdr:row>8</xdr:row>
      <xdr:rowOff>124779</xdr:rowOff>
    </xdr:from>
    <xdr:to>
      <xdr:col>22</xdr:col>
      <xdr:colOff>523874</xdr:colOff>
      <xdr:row>11</xdr:row>
      <xdr:rowOff>95683</xdr:rowOff>
    </xdr:to>
    <xdr:sp macro="" textlink="">
      <xdr:nvSpPr>
        <xdr:cNvPr id="5143" name="TextBox 5142">
          <a:extLst>
            <a:ext uri="{FF2B5EF4-FFF2-40B4-BE49-F238E27FC236}">
              <a16:creationId xmlns:a16="http://schemas.microsoft.com/office/drawing/2014/main" id="{6BFB9764-AE79-42ED-8239-197FDB3310C9}"/>
            </a:ext>
          </a:extLst>
        </xdr:cNvPr>
        <xdr:cNvSpPr txBox="1"/>
      </xdr:nvSpPr>
      <xdr:spPr>
        <a:xfrm>
          <a:off x="2609849" y="1572579"/>
          <a:ext cx="11325225" cy="5138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rgbClr val="000000"/>
              </a:solidFill>
              <a:latin typeface="Lato" panose="020F0502020204030203" pitchFamily="34" charset="0"/>
              <a:ea typeface="Calibri"/>
              <a:cs typeface="Calibri"/>
            </a:rPr>
            <a:t>Tip = </a:t>
          </a:r>
          <a:r>
            <a:rPr lang="en-US" sz="2000" b="1" i="0" u="none" strike="noStrike">
              <a:solidFill>
                <a:schemeClr val="accent5">
                  <a:lumMod val="75000"/>
                </a:schemeClr>
              </a:solidFill>
              <a:latin typeface="Lato" panose="020F0502020204030203" pitchFamily="34" charset="0"/>
              <a:ea typeface="Calibri"/>
              <a:cs typeface="Calibri"/>
            </a:rPr>
            <a:t>0.8</a:t>
          </a:r>
          <a:r>
            <a:rPr lang="en-US" sz="2000" b="1" i="0" u="none" strike="noStrike">
              <a:solidFill>
                <a:srgbClr val="000000"/>
              </a:solidFill>
              <a:latin typeface="Lato" panose="020F0502020204030203" pitchFamily="34" charset="0"/>
              <a:ea typeface="Calibri"/>
              <a:cs typeface="Calibri"/>
            </a:rPr>
            <a:t> </a:t>
          </a:r>
          <a:r>
            <a:rPr lang="en-US" sz="2000" b="1" i="0" u="none" strike="noStrike">
              <a:solidFill>
                <a:srgbClr val="FF004F"/>
              </a:solidFill>
              <a:latin typeface="Lato" panose="020F0502020204030203" pitchFamily="34" charset="0"/>
              <a:ea typeface="Calibri"/>
              <a:cs typeface="Calibri"/>
            </a:rPr>
            <a:t>+</a:t>
          </a:r>
          <a:r>
            <a:rPr lang="en-US" sz="2000" b="1" i="0" u="none" strike="noStrike">
              <a:solidFill>
                <a:srgbClr val="000000"/>
              </a:solidFill>
              <a:latin typeface="Lato" panose="020F0502020204030203" pitchFamily="34" charset="0"/>
              <a:ea typeface="Calibri"/>
              <a:cs typeface="Calibri"/>
            </a:rPr>
            <a:t> </a:t>
          </a:r>
          <a:r>
            <a:rPr lang="en-US" sz="2000" b="1" i="0" u="none" strike="noStrike">
              <a:solidFill>
                <a:srgbClr val="228B22"/>
              </a:solidFill>
              <a:latin typeface="Lato" panose="020F0502020204030203" pitchFamily="34" charset="0"/>
              <a:ea typeface="Calibri"/>
              <a:cs typeface="Calibri"/>
            </a:rPr>
            <a:t>-0.04 </a:t>
          </a:r>
          <a:r>
            <a:rPr lang="en-US" sz="2000" b="1" i="0" u="none" strike="noStrike">
              <a:solidFill>
                <a:srgbClr val="FF004F"/>
              </a:solidFill>
              <a:latin typeface="Lato" panose="020F0502020204030203" pitchFamily="34" charset="0"/>
              <a:ea typeface="Calibri"/>
              <a:cs typeface="Calibri"/>
            </a:rPr>
            <a:t>*</a:t>
          </a:r>
          <a:r>
            <a:rPr lang="en-US" sz="2000" b="1" i="0" u="none" strike="noStrike">
              <a:solidFill>
                <a:srgbClr val="000000"/>
              </a:solidFill>
              <a:latin typeface="Lato" panose="020F0502020204030203" pitchFamily="34" charset="0"/>
              <a:ea typeface="Calibri"/>
              <a:cs typeface="Calibri"/>
            </a:rPr>
            <a:t> Sex </a:t>
          </a:r>
          <a:r>
            <a:rPr lang="en-US" sz="2000" b="1" i="0" u="none" strike="noStrike">
              <a:solidFill>
                <a:srgbClr val="FF004F"/>
              </a:solidFill>
              <a:latin typeface="Lato" panose="020F0502020204030203" pitchFamily="34" charset="0"/>
              <a:ea typeface="Calibri"/>
              <a:cs typeface="Calibri"/>
            </a:rPr>
            <a:t>+</a:t>
          </a:r>
          <a:r>
            <a:rPr lang="en-US" sz="2000" b="1" i="0" u="none" strike="noStrike">
              <a:solidFill>
                <a:srgbClr val="000000"/>
              </a:solidFill>
              <a:latin typeface="Lato" panose="020F0502020204030203" pitchFamily="34" charset="0"/>
              <a:ea typeface="Calibri"/>
              <a:cs typeface="Calibri"/>
            </a:rPr>
            <a:t> </a:t>
          </a:r>
          <a:r>
            <a:rPr lang="en-US" sz="2000" b="1" i="0" u="none" strike="noStrike">
              <a:solidFill>
                <a:srgbClr val="228B22"/>
              </a:solidFill>
              <a:latin typeface="Lato" panose="020F0502020204030203" pitchFamily="34" charset="0"/>
              <a:ea typeface="Calibri"/>
              <a:cs typeface="Calibri"/>
            </a:rPr>
            <a:t>-0.06 </a:t>
          </a:r>
          <a:r>
            <a:rPr lang="en-US" sz="2000" b="1" i="0" u="none" strike="noStrike">
              <a:solidFill>
                <a:srgbClr val="FF004F"/>
              </a:solidFill>
              <a:latin typeface="Lato" panose="020F0502020204030203" pitchFamily="34" charset="0"/>
              <a:ea typeface="Calibri"/>
              <a:cs typeface="Calibri"/>
            </a:rPr>
            <a:t>*</a:t>
          </a:r>
          <a:r>
            <a:rPr lang="en-US" sz="2000" b="1" i="0" u="none" strike="noStrike">
              <a:solidFill>
                <a:srgbClr val="000000"/>
              </a:solidFill>
              <a:latin typeface="Lato" panose="020F0502020204030203" pitchFamily="34" charset="0"/>
              <a:ea typeface="Calibri"/>
              <a:cs typeface="Calibri"/>
            </a:rPr>
            <a:t> Smoker + </a:t>
          </a:r>
          <a:r>
            <a:rPr lang="en-US" sz="2000" b="1" i="0" u="none" strike="noStrike">
              <a:solidFill>
                <a:srgbClr val="228B22"/>
              </a:solidFill>
              <a:latin typeface="Lato" panose="020F0502020204030203" pitchFamily="34" charset="0"/>
              <a:ea typeface="Calibri"/>
              <a:cs typeface="Calibri"/>
            </a:rPr>
            <a:t>-0.02 </a:t>
          </a:r>
          <a:r>
            <a:rPr lang="en-US" sz="2000" b="1" i="0" u="none" strike="noStrike">
              <a:solidFill>
                <a:srgbClr val="FF004F"/>
              </a:solidFill>
              <a:latin typeface="Lato" panose="020F0502020204030203" pitchFamily="34" charset="0"/>
              <a:ea typeface="Calibri"/>
              <a:cs typeface="Calibri"/>
            </a:rPr>
            <a:t>*</a:t>
          </a:r>
          <a:r>
            <a:rPr lang="en-US" sz="2000" b="1" i="0" u="none" strike="noStrike">
              <a:solidFill>
                <a:srgbClr val="000000"/>
              </a:solidFill>
              <a:latin typeface="Lato" panose="020F0502020204030203" pitchFamily="34" charset="0"/>
              <a:ea typeface="Calibri"/>
              <a:cs typeface="Calibri"/>
            </a:rPr>
            <a:t> Day </a:t>
          </a:r>
          <a:r>
            <a:rPr lang="en-US" sz="2000" b="1" i="0" u="none" strike="noStrike">
              <a:solidFill>
                <a:srgbClr val="FF004F"/>
              </a:solidFill>
              <a:latin typeface="Lato" panose="020F0502020204030203" pitchFamily="34" charset="0"/>
              <a:ea typeface="Calibri"/>
              <a:cs typeface="Calibri"/>
            </a:rPr>
            <a:t>+</a:t>
          </a:r>
          <a:r>
            <a:rPr lang="en-US" sz="2000" b="1" i="0" u="none" strike="noStrike">
              <a:solidFill>
                <a:srgbClr val="FF00FF"/>
              </a:solidFill>
              <a:latin typeface="Lato" panose="020F0502020204030203" pitchFamily="34" charset="0"/>
              <a:ea typeface="Calibri"/>
              <a:cs typeface="Calibri"/>
            </a:rPr>
            <a:t> </a:t>
          </a:r>
          <a:r>
            <a:rPr lang="en-US" sz="2000" b="1" i="0" u="none" strike="noStrike">
              <a:solidFill>
                <a:srgbClr val="228B22"/>
              </a:solidFill>
              <a:latin typeface="Lato" panose="020F0502020204030203" pitchFamily="34" charset="0"/>
              <a:ea typeface="Calibri"/>
              <a:cs typeface="Calibri"/>
            </a:rPr>
            <a:t>0.01</a:t>
          </a:r>
          <a:r>
            <a:rPr lang="en-US" sz="2000" b="1" i="0" u="none" strike="noStrike">
              <a:solidFill>
                <a:srgbClr val="000000"/>
              </a:solidFill>
              <a:latin typeface="Lato" panose="020F0502020204030203" pitchFamily="34" charset="0"/>
              <a:ea typeface="Calibri"/>
              <a:cs typeface="Calibri"/>
            </a:rPr>
            <a:t> </a:t>
          </a:r>
          <a:r>
            <a:rPr lang="en-US" sz="2000" b="1" i="0" u="none" strike="noStrike">
              <a:solidFill>
                <a:srgbClr val="FF004F"/>
              </a:solidFill>
              <a:latin typeface="Lato" panose="020F0502020204030203" pitchFamily="34" charset="0"/>
              <a:ea typeface="Calibri"/>
              <a:cs typeface="Calibri"/>
            </a:rPr>
            <a:t>*</a:t>
          </a:r>
          <a:r>
            <a:rPr lang="en-US" sz="2000" b="1" i="0" u="none" strike="noStrike">
              <a:solidFill>
                <a:srgbClr val="000000"/>
              </a:solidFill>
              <a:latin typeface="Lato" panose="020F0502020204030203" pitchFamily="34" charset="0"/>
              <a:ea typeface="Calibri"/>
              <a:cs typeface="Calibri"/>
            </a:rPr>
            <a:t> Time </a:t>
          </a:r>
          <a:r>
            <a:rPr lang="en-US" sz="2000" b="1" i="0" u="none" strike="noStrike">
              <a:solidFill>
                <a:srgbClr val="FF004F"/>
              </a:solidFill>
              <a:latin typeface="Lato" panose="020F0502020204030203" pitchFamily="34" charset="0"/>
              <a:ea typeface="Calibri"/>
              <a:cs typeface="Calibri"/>
            </a:rPr>
            <a:t>+</a:t>
          </a:r>
          <a:r>
            <a:rPr lang="en-US" sz="2000" b="1" i="0" u="none" strike="noStrike">
              <a:solidFill>
                <a:srgbClr val="000000"/>
              </a:solidFill>
              <a:latin typeface="Lato" panose="020F0502020204030203" pitchFamily="34" charset="0"/>
              <a:ea typeface="Calibri"/>
              <a:cs typeface="Calibri"/>
            </a:rPr>
            <a:t> </a:t>
          </a:r>
          <a:r>
            <a:rPr lang="en-US" sz="2000" b="1" i="0" u="none" strike="noStrike">
              <a:solidFill>
                <a:srgbClr val="228B22"/>
              </a:solidFill>
              <a:latin typeface="Lato" panose="020F0502020204030203" pitchFamily="34" charset="0"/>
              <a:ea typeface="Calibri"/>
              <a:cs typeface="Calibri"/>
            </a:rPr>
            <a:t>0.17</a:t>
          </a:r>
          <a:r>
            <a:rPr lang="en-US" sz="2000" b="1" i="0" u="none" strike="noStrike">
              <a:solidFill>
                <a:srgbClr val="000000"/>
              </a:solidFill>
              <a:latin typeface="Lato" panose="020F0502020204030203" pitchFamily="34" charset="0"/>
              <a:ea typeface="Calibri"/>
              <a:cs typeface="Calibri"/>
            </a:rPr>
            <a:t> </a:t>
          </a:r>
          <a:r>
            <a:rPr lang="en-US" sz="2000" b="1" i="0" u="none" strike="noStrike">
              <a:solidFill>
                <a:srgbClr val="FF004F"/>
              </a:solidFill>
              <a:latin typeface="Lato" panose="020F0502020204030203" pitchFamily="34" charset="0"/>
              <a:ea typeface="Calibri"/>
              <a:cs typeface="Calibri"/>
            </a:rPr>
            <a:t>*</a:t>
          </a:r>
          <a:r>
            <a:rPr lang="en-US" sz="2000" b="1" i="0" u="none" strike="noStrike">
              <a:solidFill>
                <a:srgbClr val="000000"/>
              </a:solidFill>
              <a:latin typeface="Lato" panose="020F0502020204030203" pitchFamily="34" charset="0"/>
              <a:ea typeface="Calibri"/>
              <a:cs typeface="Calibri"/>
            </a:rPr>
            <a:t> Size </a:t>
          </a:r>
          <a:r>
            <a:rPr lang="en-US" sz="2000" b="1" i="0" u="none" strike="noStrike">
              <a:solidFill>
                <a:srgbClr val="FF004F"/>
              </a:solidFill>
              <a:latin typeface="Lato" panose="020F0502020204030203" pitchFamily="34" charset="0"/>
              <a:ea typeface="Calibri"/>
              <a:cs typeface="Calibri"/>
            </a:rPr>
            <a:t>+</a:t>
          </a:r>
          <a:r>
            <a:rPr lang="en-US" sz="2000" b="1" i="0" u="none" strike="noStrike">
              <a:solidFill>
                <a:srgbClr val="000000"/>
              </a:solidFill>
              <a:latin typeface="Lato" panose="020F0502020204030203" pitchFamily="34" charset="0"/>
              <a:ea typeface="Calibri"/>
              <a:cs typeface="Calibri"/>
            </a:rPr>
            <a:t> </a:t>
          </a:r>
          <a:r>
            <a:rPr lang="en-US" sz="2000" b="1" i="0" u="none" strike="noStrike">
              <a:solidFill>
                <a:srgbClr val="228B22"/>
              </a:solidFill>
              <a:latin typeface="Lato" panose="020F0502020204030203" pitchFamily="34" charset="0"/>
              <a:ea typeface="Calibri"/>
              <a:cs typeface="Calibri"/>
            </a:rPr>
            <a:t>0.09</a:t>
          </a:r>
          <a:r>
            <a:rPr lang="en-US" sz="2000" b="1" i="0" u="none" strike="noStrike">
              <a:solidFill>
                <a:srgbClr val="000000"/>
              </a:solidFill>
              <a:latin typeface="Lato" panose="020F0502020204030203" pitchFamily="34" charset="0"/>
              <a:ea typeface="Calibri"/>
              <a:cs typeface="Calibri"/>
            </a:rPr>
            <a:t> </a:t>
          </a:r>
          <a:r>
            <a:rPr lang="en-US" sz="2000" b="1" i="0" u="none" strike="noStrike">
              <a:solidFill>
                <a:srgbClr val="FF004F"/>
              </a:solidFill>
              <a:latin typeface="Lato" panose="020F0502020204030203" pitchFamily="34" charset="0"/>
              <a:ea typeface="Calibri"/>
              <a:cs typeface="Calibri"/>
            </a:rPr>
            <a:t>*</a:t>
          </a:r>
          <a:r>
            <a:rPr lang="en-US" sz="2000" b="1" i="0" u="none" strike="noStrike">
              <a:solidFill>
                <a:srgbClr val="000000"/>
              </a:solidFill>
              <a:latin typeface="Lato" panose="020F0502020204030203" pitchFamily="34" charset="0"/>
              <a:ea typeface="Calibri"/>
              <a:cs typeface="Calibri"/>
            </a:rPr>
            <a:t> Total Bill</a:t>
          </a:r>
        </a:p>
      </xdr:txBody>
    </xdr:sp>
    <xdr:clientData/>
  </xdr:twoCellAnchor>
  <xdr:twoCellAnchor>
    <xdr:from>
      <xdr:col>4</xdr:col>
      <xdr:colOff>161924</xdr:colOff>
      <xdr:row>6</xdr:row>
      <xdr:rowOff>173356</xdr:rowOff>
    </xdr:from>
    <xdr:to>
      <xdr:col>11</xdr:col>
      <xdr:colOff>238125</xdr:colOff>
      <xdr:row>8</xdr:row>
      <xdr:rowOff>139066</xdr:rowOff>
    </xdr:to>
    <xdr:sp macro="" textlink="tips_dataset!AJ11">
      <xdr:nvSpPr>
        <xdr:cNvPr id="5144" name="TextBox 5143">
          <a:extLst>
            <a:ext uri="{FF2B5EF4-FFF2-40B4-BE49-F238E27FC236}">
              <a16:creationId xmlns:a16="http://schemas.microsoft.com/office/drawing/2014/main" id="{9CE3CFAF-A606-4DA7-9BEB-70B5B382797E}"/>
            </a:ext>
          </a:extLst>
        </xdr:cNvPr>
        <xdr:cNvSpPr txBox="1"/>
      </xdr:nvSpPr>
      <xdr:spPr>
        <a:xfrm>
          <a:off x="2600324" y="1259206"/>
          <a:ext cx="4343401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4E6BB1-9A9B-4D76-80B1-D318F2B2AE94}" type="TxLink">
            <a:rPr lang="en-US" sz="1600" b="1" i="0" u="none" strike="noStrike">
              <a:solidFill>
                <a:srgbClr val="000000"/>
              </a:solidFill>
              <a:latin typeface="Segoe UI Semibold" panose="020B0702040204020203" pitchFamily="34" charset="0"/>
              <a:ea typeface="Segoe UI Black" panose="020B0A02040204020203" pitchFamily="34" charset="0"/>
              <a:cs typeface="Segoe UI Semibold" panose="020B0702040204020203" pitchFamily="34" charset="0"/>
            </a:rPr>
            <a:pPr marL="0" indent="0" algn="l"/>
            <a:t>Tip Prediction Model: Regression Equation</a:t>
          </a:fld>
          <a:endParaRPr lang="en-IN" sz="3600" b="1" i="0" u="none" strike="noStrike">
            <a:solidFill>
              <a:sysClr val="windowText" lastClr="000000"/>
            </a:solidFill>
            <a:latin typeface="Segoe UI Semibold" panose="020B0702040204020203" pitchFamily="34" charset="0"/>
            <a:ea typeface="Segoe UI Black" panose="020B0A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15</xdr:col>
      <xdr:colOff>428625</xdr:colOff>
      <xdr:row>1</xdr:row>
      <xdr:rowOff>104775</xdr:rowOff>
    </xdr:from>
    <xdr:to>
      <xdr:col>17</xdr:col>
      <xdr:colOff>333375</xdr:colOff>
      <xdr:row>5</xdr:row>
      <xdr:rowOff>40006</xdr:rowOff>
    </xdr:to>
    <xdr:sp macro="" textlink="">
      <xdr:nvSpPr>
        <xdr:cNvPr id="48" name="Shape 515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07738FE-A92D-451B-A168-341D698566F1}"/>
            </a:ext>
          </a:extLst>
        </xdr:cNvPr>
        <xdr:cNvSpPr/>
      </xdr:nvSpPr>
      <xdr:spPr>
        <a:xfrm>
          <a:off x="9572625" y="285750"/>
          <a:ext cx="1123950" cy="659131"/>
        </a:xfrm>
        <a:custGeom>
          <a:avLst/>
          <a:gdLst/>
          <a:ahLst/>
          <a:cxnLst/>
          <a:rect l="0" t="0" r="0" b="0"/>
          <a:pathLst>
            <a:path w="120000" h="120000" extrusionOk="0">
              <a:moveTo>
                <a:pt x="49014" y="91513"/>
              </a:moveTo>
              <a:lnTo>
                <a:pt x="49014" y="91513"/>
              </a:lnTo>
              <a:cubicBezTo>
                <a:pt x="44909" y="100771"/>
                <a:pt x="46841" y="110385"/>
                <a:pt x="53360" y="116439"/>
              </a:cubicBezTo>
              <a:cubicBezTo>
                <a:pt x="57706" y="119643"/>
                <a:pt x="64225" y="119643"/>
                <a:pt x="68329" y="110385"/>
              </a:cubicBezTo>
              <a:cubicBezTo>
                <a:pt x="72676" y="97566"/>
                <a:pt x="98269" y="3204"/>
                <a:pt x="96096" y="3204"/>
              </a:cubicBezTo>
              <a:cubicBezTo>
                <a:pt x="93923" y="0"/>
                <a:pt x="53360" y="81899"/>
                <a:pt x="49014" y="91513"/>
              </a:cubicBezTo>
              <a:close/>
              <a:moveTo>
                <a:pt x="59879" y="25281"/>
              </a:moveTo>
              <a:lnTo>
                <a:pt x="59879" y="25281"/>
              </a:lnTo>
              <a:cubicBezTo>
                <a:pt x="62052" y="25281"/>
                <a:pt x="64225" y="25281"/>
                <a:pt x="66156" y="25281"/>
              </a:cubicBezTo>
              <a:cubicBezTo>
                <a:pt x="70503" y="18872"/>
                <a:pt x="72676" y="15667"/>
                <a:pt x="74849" y="9258"/>
              </a:cubicBezTo>
              <a:cubicBezTo>
                <a:pt x="70503" y="6053"/>
                <a:pt x="66156" y="6053"/>
                <a:pt x="59879" y="6053"/>
              </a:cubicBezTo>
              <a:cubicBezTo>
                <a:pt x="25593" y="6053"/>
                <a:pt x="0" y="47359"/>
                <a:pt x="0" y="100771"/>
              </a:cubicBezTo>
              <a:cubicBezTo>
                <a:pt x="0" y="103976"/>
                <a:pt x="0" y="107181"/>
                <a:pt x="0" y="110385"/>
              </a:cubicBezTo>
              <a:cubicBezTo>
                <a:pt x="0" y="116439"/>
                <a:pt x="4104" y="119643"/>
                <a:pt x="6277" y="119643"/>
              </a:cubicBezTo>
              <a:cubicBezTo>
                <a:pt x="10623" y="119643"/>
                <a:pt x="12796" y="113590"/>
                <a:pt x="12796" y="110385"/>
              </a:cubicBezTo>
              <a:cubicBezTo>
                <a:pt x="12796" y="107181"/>
                <a:pt x="12796" y="103976"/>
                <a:pt x="12796" y="100771"/>
              </a:cubicBezTo>
              <a:cubicBezTo>
                <a:pt x="12796" y="56973"/>
                <a:pt x="31871" y="25281"/>
                <a:pt x="59879" y="25281"/>
              </a:cubicBezTo>
              <a:close/>
              <a:moveTo>
                <a:pt x="102615" y="34896"/>
              </a:moveTo>
              <a:lnTo>
                <a:pt x="102615" y="34896"/>
              </a:lnTo>
              <a:cubicBezTo>
                <a:pt x="100442" y="40949"/>
                <a:pt x="100442" y="47359"/>
                <a:pt x="98269" y="53768"/>
              </a:cubicBezTo>
              <a:cubicBezTo>
                <a:pt x="104547" y="66231"/>
                <a:pt x="106720" y="85103"/>
                <a:pt x="106720" y="100771"/>
              </a:cubicBezTo>
              <a:cubicBezTo>
                <a:pt x="106720" y="103976"/>
                <a:pt x="106720" y="107181"/>
                <a:pt x="106720" y="110385"/>
              </a:cubicBezTo>
              <a:cubicBezTo>
                <a:pt x="106720" y="113590"/>
                <a:pt x="108893" y="119643"/>
                <a:pt x="113239" y="119643"/>
              </a:cubicBezTo>
              <a:lnTo>
                <a:pt x="113239" y="119643"/>
              </a:lnTo>
              <a:cubicBezTo>
                <a:pt x="115412" y="119643"/>
                <a:pt x="119758" y="116439"/>
                <a:pt x="119758" y="110385"/>
              </a:cubicBezTo>
              <a:cubicBezTo>
                <a:pt x="119758" y="107181"/>
                <a:pt x="119758" y="103976"/>
                <a:pt x="119758" y="100771"/>
              </a:cubicBezTo>
              <a:cubicBezTo>
                <a:pt x="119758" y="75845"/>
                <a:pt x="113239" y="53768"/>
                <a:pt x="102615" y="34896"/>
              </a:cubicBezTo>
              <a:close/>
            </a:path>
          </a:pathLst>
        </a:custGeom>
        <a:solidFill>
          <a:schemeClr val="tx1">
            <a:lumMod val="95000"/>
            <a:lumOff val="5000"/>
          </a:schemeClr>
        </a:solidFill>
        <a:ln>
          <a:noFill/>
        </a:ln>
      </xdr:spPr>
      <xdr:txBody>
        <a:bodyPr wrap="square" lIns="45700" tIns="22850" rIns="45700" bIns="22850" anchor="ctr" anchorCtr="0">
          <a:noAutofit/>
        </a:bodyPr>
        <a:lstStyle>
          <a:defPPr>
            <a:defRPr lang="pl-PL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sz="1800" b="0" i="0" u="none" strike="noStrike" kern="1200" cap="none" spc="0" normalizeH="0" baseline="0">
            <a:ln>
              <a:noFill/>
            </a:ln>
            <a:solidFill>
              <a:schemeClr val="tx1">
                <a:lumMod val="95000"/>
                <a:lumOff val="5000"/>
              </a:schemeClr>
            </a:solidFill>
            <a:effectLst/>
            <a:uLnTx/>
            <a:uFillTx/>
            <a:latin typeface="Arial" panose="020B0604020202020204" pitchFamily="34" charset="0"/>
            <a:ea typeface="Roboto"/>
            <a:cs typeface="Arial" panose="020B0604020202020204" pitchFamily="34" charset="0"/>
            <a:sym typeface="Roboto"/>
          </a:endParaRPr>
        </a:p>
      </xdr:txBody>
    </xdr:sp>
    <xdr:clientData/>
  </xdr:twoCellAnchor>
  <xdr:twoCellAnchor>
    <xdr:from>
      <xdr:col>13</xdr:col>
      <xdr:colOff>447675</xdr:colOff>
      <xdr:row>14</xdr:row>
      <xdr:rowOff>95250</xdr:rowOff>
    </xdr:from>
    <xdr:to>
      <xdr:col>20</xdr:col>
      <xdr:colOff>152400</xdr:colOff>
      <xdr:row>27</xdr:row>
      <xdr:rowOff>114300</xdr:rowOff>
    </xdr:to>
    <xdr:graphicFrame macro="">
      <xdr:nvGraphicFramePr>
        <xdr:cNvPr id="5145" name="Chart 5144">
          <a:extLst>
            <a:ext uri="{FF2B5EF4-FFF2-40B4-BE49-F238E27FC236}">
              <a16:creationId xmlns:a16="http://schemas.microsoft.com/office/drawing/2014/main" id="{FA9D33E0-16B9-4291-89EF-87EA4BBD3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30</xdr:row>
      <xdr:rowOff>26670</xdr:rowOff>
    </xdr:from>
    <xdr:to>
      <xdr:col>10</xdr:col>
      <xdr:colOff>388620</xdr:colOff>
      <xdr:row>41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586C8F-7CC9-0CF4-483F-F544B021D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403860</xdr:colOff>
      <xdr:row>1</xdr:row>
      <xdr:rowOff>175260</xdr:rowOff>
    </xdr:from>
    <xdr:to>
      <xdr:col>9</xdr:col>
      <xdr:colOff>259080</xdr:colOff>
      <xdr:row>11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67E320-4F1F-46FF-B1C6-407468EE5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16</xdr:row>
      <xdr:rowOff>15240</xdr:rowOff>
    </xdr:from>
    <xdr:to>
      <xdr:col>8</xdr:col>
      <xdr:colOff>533400</xdr:colOff>
      <xdr:row>26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86F17-C731-5CD8-8E8E-F692D4A20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541020</xdr:colOff>
      <xdr:row>44</xdr:row>
      <xdr:rowOff>182880</xdr:rowOff>
    </xdr:from>
    <xdr:to>
      <xdr:col>10</xdr:col>
      <xdr:colOff>22860</xdr:colOff>
      <xdr:row>54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161AA5-E5C8-A61C-101A-23B472E02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160020</xdr:colOff>
      <xdr:row>11</xdr:row>
      <xdr:rowOff>87630</xdr:rowOff>
    </xdr:from>
    <xdr:to>
      <xdr:col>21</xdr:col>
      <xdr:colOff>975360</xdr:colOff>
      <xdr:row>22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7A7487-EDAE-7077-FD9D-0398108DA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182880</xdr:colOff>
      <xdr:row>26</xdr:row>
      <xdr:rowOff>72390</xdr:rowOff>
    </xdr:from>
    <xdr:to>
      <xdr:col>21</xdr:col>
      <xdr:colOff>967740</xdr:colOff>
      <xdr:row>37</xdr:row>
      <xdr:rowOff>137160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39F3330-14FF-3F78-BF9C-15F00F11A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sin" refreshedDate="45675.600200000001" createdVersion="8" refreshedVersion="8" minRefreshableVersion="3" recordCount="243" xr:uid="{D3C20B9F-E0E8-4549-A744-122650860001}">
  <cacheSource type="worksheet">
    <worksheetSource ref="A1:G244" sheet="tips_dataset"/>
  </cacheSource>
  <cacheFields count="7">
    <cacheField name="sex" numFmtId="0">
      <sharedItems count="2">
        <s v="Female"/>
        <s v="Male"/>
      </sharedItems>
    </cacheField>
    <cacheField name="smoker" numFmtId="0">
      <sharedItems count="2">
        <s v="No"/>
        <s v="Yes"/>
      </sharedItems>
    </cacheField>
    <cacheField name="day" numFmtId="0">
      <sharedItems/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x v="0"/>
    <x v="0"/>
    <s v="Sun"/>
    <x v="0"/>
    <n v="2"/>
    <n v="16.989999999999998"/>
    <n v="1.01"/>
  </r>
  <r>
    <x v="1"/>
    <x v="0"/>
    <s v="Sun"/>
    <x v="0"/>
    <n v="3"/>
    <n v="10.34"/>
    <n v="1.66"/>
  </r>
  <r>
    <x v="1"/>
    <x v="0"/>
    <s v="Sun"/>
    <x v="0"/>
    <n v="3"/>
    <n v="21.01"/>
    <n v="3.5"/>
  </r>
  <r>
    <x v="1"/>
    <x v="0"/>
    <s v="Sun"/>
    <x v="0"/>
    <n v="2"/>
    <n v="23.68"/>
    <n v="3.31"/>
  </r>
  <r>
    <x v="0"/>
    <x v="0"/>
    <s v="Sun"/>
    <x v="0"/>
    <n v="4"/>
    <n v="24.59"/>
    <n v="3.61"/>
  </r>
  <r>
    <x v="1"/>
    <x v="0"/>
    <s v="Sun"/>
    <x v="0"/>
    <n v="4"/>
    <n v="25.29"/>
    <n v="4.71"/>
  </r>
  <r>
    <x v="1"/>
    <x v="0"/>
    <s v="Sun"/>
    <x v="0"/>
    <n v="2"/>
    <n v="8.77"/>
    <n v="2"/>
  </r>
  <r>
    <x v="1"/>
    <x v="0"/>
    <s v="Sun"/>
    <x v="0"/>
    <n v="4"/>
    <n v="26.88"/>
    <n v="3.12"/>
  </r>
  <r>
    <x v="1"/>
    <x v="0"/>
    <s v="Sun"/>
    <x v="0"/>
    <n v="2"/>
    <n v="15.04"/>
    <n v="1.96"/>
  </r>
  <r>
    <x v="1"/>
    <x v="0"/>
    <s v="Sun"/>
    <x v="0"/>
    <n v="2"/>
    <n v="14.78"/>
    <n v="3.23"/>
  </r>
  <r>
    <x v="1"/>
    <x v="0"/>
    <s v="Sun"/>
    <x v="0"/>
    <n v="2"/>
    <n v="10.27"/>
    <n v="1.71"/>
  </r>
  <r>
    <x v="0"/>
    <x v="0"/>
    <s v="Sun"/>
    <x v="0"/>
    <n v="4"/>
    <n v="35.26"/>
    <n v="5"/>
  </r>
  <r>
    <x v="1"/>
    <x v="0"/>
    <s v="Sun"/>
    <x v="0"/>
    <n v="2"/>
    <n v="15.42"/>
    <n v="1.57"/>
  </r>
  <r>
    <x v="1"/>
    <x v="0"/>
    <s v="Sun"/>
    <x v="0"/>
    <n v="4"/>
    <n v="18.43"/>
    <n v="3"/>
  </r>
  <r>
    <x v="0"/>
    <x v="0"/>
    <s v="Sun"/>
    <x v="0"/>
    <n v="2"/>
    <n v="14.83"/>
    <n v="3.02"/>
  </r>
  <r>
    <x v="1"/>
    <x v="0"/>
    <s v="Sun"/>
    <x v="0"/>
    <n v="2"/>
    <n v="21.58"/>
    <n v="3.92"/>
  </r>
  <r>
    <x v="0"/>
    <x v="0"/>
    <s v="Sun"/>
    <x v="0"/>
    <n v="3"/>
    <n v="10.33"/>
    <n v="1.67"/>
  </r>
  <r>
    <x v="1"/>
    <x v="0"/>
    <s v="Sun"/>
    <x v="0"/>
    <n v="3"/>
    <n v="16.29"/>
    <n v="3.71"/>
  </r>
  <r>
    <x v="0"/>
    <x v="0"/>
    <s v="Sun"/>
    <x v="0"/>
    <n v="3"/>
    <n v="16.97"/>
    <n v="3.5"/>
  </r>
  <r>
    <x v="1"/>
    <x v="0"/>
    <s v="Sat"/>
    <x v="0"/>
    <n v="3"/>
    <n v="20.65"/>
    <n v="3.35"/>
  </r>
  <r>
    <x v="1"/>
    <x v="0"/>
    <s v="Sat"/>
    <x v="0"/>
    <n v="2"/>
    <n v="17.920000000000002"/>
    <n v="4.08"/>
  </r>
  <r>
    <x v="0"/>
    <x v="0"/>
    <s v="Sat"/>
    <x v="0"/>
    <n v="2"/>
    <n v="20.29"/>
    <n v="2.75"/>
  </r>
  <r>
    <x v="0"/>
    <x v="0"/>
    <s v="Sat"/>
    <x v="0"/>
    <n v="2"/>
    <n v="15.77"/>
    <n v="2.23"/>
  </r>
  <r>
    <x v="1"/>
    <x v="0"/>
    <s v="Sat"/>
    <x v="0"/>
    <n v="4"/>
    <n v="39.42"/>
    <n v="7.58"/>
  </r>
  <r>
    <x v="1"/>
    <x v="0"/>
    <s v="Sat"/>
    <x v="0"/>
    <n v="2"/>
    <n v="19.82"/>
    <n v="3.18"/>
  </r>
  <r>
    <x v="1"/>
    <x v="0"/>
    <s v="Sat"/>
    <x v="0"/>
    <n v="4"/>
    <n v="17.809999999999999"/>
    <n v="2.34"/>
  </r>
  <r>
    <x v="1"/>
    <x v="0"/>
    <s v="Sat"/>
    <x v="0"/>
    <n v="2"/>
    <n v="13.37"/>
    <n v="2"/>
  </r>
  <r>
    <x v="1"/>
    <x v="0"/>
    <s v="Sat"/>
    <x v="0"/>
    <n v="2"/>
    <n v="12.69"/>
    <n v="2"/>
  </r>
  <r>
    <x v="1"/>
    <x v="0"/>
    <s v="Sat"/>
    <x v="0"/>
    <n v="2"/>
    <n v="21.7"/>
    <n v="4.3"/>
  </r>
  <r>
    <x v="0"/>
    <x v="0"/>
    <s v="Sat"/>
    <x v="0"/>
    <n v="2"/>
    <n v="19.649999999999999"/>
    <n v="3"/>
  </r>
  <r>
    <x v="1"/>
    <x v="0"/>
    <s v="Sat"/>
    <x v="0"/>
    <n v="2"/>
    <n v="9.5500000000000007"/>
    <n v="1.45"/>
  </r>
  <r>
    <x v="1"/>
    <x v="0"/>
    <s v="Sat"/>
    <x v="0"/>
    <n v="4"/>
    <n v="18.350000000000001"/>
    <n v="2.5"/>
  </r>
  <r>
    <x v="0"/>
    <x v="0"/>
    <s v="Sat"/>
    <x v="0"/>
    <n v="2"/>
    <n v="15.06"/>
    <n v="3"/>
  </r>
  <r>
    <x v="0"/>
    <x v="0"/>
    <s v="Sat"/>
    <x v="0"/>
    <n v="4"/>
    <n v="20.69"/>
    <n v="2.4500000000000002"/>
  </r>
  <r>
    <x v="1"/>
    <x v="0"/>
    <s v="Sat"/>
    <x v="0"/>
    <n v="2"/>
    <n v="17.78"/>
    <n v="3.27"/>
  </r>
  <r>
    <x v="1"/>
    <x v="0"/>
    <s v="Sat"/>
    <x v="0"/>
    <n v="3"/>
    <n v="24.06"/>
    <n v="3.6"/>
  </r>
  <r>
    <x v="1"/>
    <x v="0"/>
    <s v="Sat"/>
    <x v="0"/>
    <n v="3"/>
    <n v="16.309999999999999"/>
    <n v="2"/>
  </r>
  <r>
    <x v="0"/>
    <x v="0"/>
    <s v="Sat"/>
    <x v="0"/>
    <n v="3"/>
    <n v="16.93"/>
    <n v="3.07"/>
  </r>
  <r>
    <x v="1"/>
    <x v="0"/>
    <s v="Sat"/>
    <x v="0"/>
    <n v="3"/>
    <n v="18.690000000000001"/>
    <n v="2.31"/>
  </r>
  <r>
    <x v="1"/>
    <x v="0"/>
    <s v="Sat"/>
    <x v="0"/>
    <n v="3"/>
    <n v="31.27"/>
    <n v="5"/>
  </r>
  <r>
    <x v="1"/>
    <x v="0"/>
    <s v="Sat"/>
    <x v="0"/>
    <n v="3"/>
    <n v="16.04"/>
    <n v="2.2400000000000002"/>
  </r>
  <r>
    <x v="1"/>
    <x v="0"/>
    <s v="Sun"/>
    <x v="0"/>
    <n v="2"/>
    <n v="17.46"/>
    <n v="2.54"/>
  </r>
  <r>
    <x v="1"/>
    <x v="0"/>
    <s v="Sun"/>
    <x v="0"/>
    <n v="2"/>
    <n v="13.94"/>
    <n v="3.06"/>
  </r>
  <r>
    <x v="1"/>
    <x v="0"/>
    <s v="Sun"/>
    <x v="0"/>
    <n v="2"/>
    <n v="9.68"/>
    <n v="1.32"/>
  </r>
  <r>
    <x v="1"/>
    <x v="0"/>
    <s v="Sun"/>
    <x v="0"/>
    <n v="4"/>
    <n v="30.4"/>
    <n v="5.6"/>
  </r>
  <r>
    <x v="1"/>
    <x v="0"/>
    <s v="Sun"/>
    <x v="0"/>
    <n v="2"/>
    <n v="18.29"/>
    <n v="3"/>
  </r>
  <r>
    <x v="1"/>
    <x v="0"/>
    <s v="Sun"/>
    <x v="0"/>
    <n v="2"/>
    <n v="22.23"/>
    <n v="5"/>
  </r>
  <r>
    <x v="1"/>
    <x v="0"/>
    <s v="Sun"/>
    <x v="0"/>
    <n v="4"/>
    <n v="32.4"/>
    <n v="6"/>
  </r>
  <r>
    <x v="1"/>
    <x v="0"/>
    <s v="Sun"/>
    <x v="0"/>
    <n v="3"/>
    <n v="28.55"/>
    <n v="2.0499999999999998"/>
  </r>
  <r>
    <x v="1"/>
    <x v="0"/>
    <s v="Sun"/>
    <x v="0"/>
    <n v="2"/>
    <n v="18.04"/>
    <n v="3"/>
  </r>
  <r>
    <x v="1"/>
    <x v="0"/>
    <s v="Sun"/>
    <x v="0"/>
    <n v="2"/>
    <n v="12.54"/>
    <n v="2.5"/>
  </r>
  <r>
    <x v="0"/>
    <x v="0"/>
    <s v="Sun"/>
    <x v="0"/>
    <n v="2"/>
    <n v="10.29"/>
    <n v="2.6"/>
  </r>
  <r>
    <x v="0"/>
    <x v="0"/>
    <s v="Sun"/>
    <x v="0"/>
    <n v="4"/>
    <n v="34.81"/>
    <n v="5.2"/>
  </r>
  <r>
    <x v="1"/>
    <x v="0"/>
    <s v="Sun"/>
    <x v="0"/>
    <n v="2"/>
    <n v="9.94"/>
    <n v="1.56"/>
  </r>
  <r>
    <x v="1"/>
    <x v="0"/>
    <s v="Sun"/>
    <x v="0"/>
    <n v="4"/>
    <n v="25.56"/>
    <n v="4.34"/>
  </r>
  <r>
    <x v="1"/>
    <x v="0"/>
    <s v="Sun"/>
    <x v="0"/>
    <n v="2"/>
    <n v="19.489999999999998"/>
    <n v="3.51"/>
  </r>
  <r>
    <x v="1"/>
    <x v="1"/>
    <s v="Sat"/>
    <x v="0"/>
    <n v="4"/>
    <n v="38.01"/>
    <n v="3"/>
  </r>
  <r>
    <x v="0"/>
    <x v="0"/>
    <s v="Sat"/>
    <x v="0"/>
    <n v="2"/>
    <n v="26.41"/>
    <n v="1.5"/>
  </r>
  <r>
    <x v="1"/>
    <x v="1"/>
    <s v="Sat"/>
    <x v="0"/>
    <n v="2"/>
    <n v="11.24"/>
    <n v="1.76"/>
  </r>
  <r>
    <x v="1"/>
    <x v="0"/>
    <s v="Sat"/>
    <x v="0"/>
    <n v="4"/>
    <n v="48.27"/>
    <n v="6.73"/>
  </r>
  <r>
    <x v="1"/>
    <x v="1"/>
    <s v="Sat"/>
    <x v="0"/>
    <n v="2"/>
    <n v="20.29"/>
    <n v="3.21"/>
  </r>
  <r>
    <x v="1"/>
    <x v="1"/>
    <s v="Sat"/>
    <x v="0"/>
    <n v="2"/>
    <n v="13.81"/>
    <n v="2"/>
  </r>
  <r>
    <x v="1"/>
    <x v="1"/>
    <s v="Sat"/>
    <x v="0"/>
    <n v="2"/>
    <n v="11.02"/>
    <n v="1.98"/>
  </r>
  <r>
    <x v="1"/>
    <x v="1"/>
    <s v="Sat"/>
    <x v="0"/>
    <n v="4"/>
    <n v="18.29"/>
    <n v="3.76"/>
  </r>
  <r>
    <x v="1"/>
    <x v="0"/>
    <s v="Sat"/>
    <x v="0"/>
    <n v="3"/>
    <n v="17.59"/>
    <n v="2.64"/>
  </r>
  <r>
    <x v="1"/>
    <x v="0"/>
    <s v="Sat"/>
    <x v="0"/>
    <n v="3"/>
    <n v="20.079999999999998"/>
    <n v="3.15"/>
  </r>
  <r>
    <x v="0"/>
    <x v="0"/>
    <s v="Sat"/>
    <x v="0"/>
    <n v="2"/>
    <n v="16.45"/>
    <n v="2.4700000000000002"/>
  </r>
  <r>
    <x v="0"/>
    <x v="1"/>
    <s v="Sat"/>
    <x v="0"/>
    <n v="1"/>
    <n v="3.07"/>
    <n v="1"/>
  </r>
  <r>
    <x v="1"/>
    <x v="0"/>
    <s v="Sat"/>
    <x v="0"/>
    <n v="2"/>
    <n v="20.23"/>
    <n v="2.0099999999999998"/>
  </r>
  <r>
    <x v="1"/>
    <x v="1"/>
    <s v="Sat"/>
    <x v="0"/>
    <n v="2"/>
    <n v="15.01"/>
    <n v="2.09"/>
  </r>
  <r>
    <x v="1"/>
    <x v="0"/>
    <s v="Sat"/>
    <x v="0"/>
    <n v="2"/>
    <n v="12.02"/>
    <n v="1.97"/>
  </r>
  <r>
    <x v="0"/>
    <x v="0"/>
    <s v="Sat"/>
    <x v="0"/>
    <n v="3"/>
    <n v="17.07"/>
    <n v="3"/>
  </r>
  <r>
    <x v="0"/>
    <x v="1"/>
    <s v="Sat"/>
    <x v="0"/>
    <n v="2"/>
    <n v="26.86"/>
    <n v="3.14"/>
  </r>
  <r>
    <x v="0"/>
    <x v="1"/>
    <s v="Sat"/>
    <x v="0"/>
    <n v="2"/>
    <n v="25.28"/>
    <n v="5"/>
  </r>
  <r>
    <x v="0"/>
    <x v="0"/>
    <s v="Sat"/>
    <x v="0"/>
    <n v="2"/>
    <n v="14.73"/>
    <n v="2.2000000000000002"/>
  </r>
  <r>
    <x v="1"/>
    <x v="0"/>
    <s v="Sat"/>
    <x v="0"/>
    <n v="2"/>
    <n v="10.51"/>
    <n v="1.25"/>
  </r>
  <r>
    <x v="1"/>
    <x v="1"/>
    <s v="Sat"/>
    <x v="0"/>
    <n v="2"/>
    <n v="17.920000000000002"/>
    <n v="3.08"/>
  </r>
  <r>
    <x v="1"/>
    <x v="0"/>
    <s v="Thur"/>
    <x v="1"/>
    <n v="4"/>
    <n v="27.2"/>
    <n v="4"/>
  </r>
  <r>
    <x v="1"/>
    <x v="0"/>
    <s v="Thur"/>
    <x v="1"/>
    <n v="2"/>
    <n v="22.76"/>
    <n v="3"/>
  </r>
  <r>
    <x v="1"/>
    <x v="0"/>
    <s v="Thur"/>
    <x v="1"/>
    <n v="2"/>
    <n v="17.29"/>
    <n v="2.71"/>
  </r>
  <r>
    <x v="1"/>
    <x v="1"/>
    <s v="Thur"/>
    <x v="1"/>
    <n v="2"/>
    <n v="19.440000000000001"/>
    <n v="3"/>
  </r>
  <r>
    <x v="1"/>
    <x v="0"/>
    <s v="Thur"/>
    <x v="1"/>
    <n v="2"/>
    <n v="16.66"/>
    <n v="3.4"/>
  </r>
  <r>
    <x v="0"/>
    <x v="0"/>
    <s v="Thur"/>
    <x v="1"/>
    <n v="1"/>
    <n v="10.07"/>
    <n v="1.83"/>
  </r>
  <r>
    <x v="1"/>
    <x v="1"/>
    <s v="Thur"/>
    <x v="1"/>
    <n v="2"/>
    <n v="32.68"/>
    <n v="5"/>
  </r>
  <r>
    <x v="1"/>
    <x v="0"/>
    <s v="Thur"/>
    <x v="1"/>
    <n v="2"/>
    <n v="15.98"/>
    <n v="2.0299999999999998"/>
  </r>
  <r>
    <x v="0"/>
    <x v="0"/>
    <s v="Thur"/>
    <x v="1"/>
    <n v="4"/>
    <n v="34.83"/>
    <n v="5.17"/>
  </r>
  <r>
    <x v="1"/>
    <x v="0"/>
    <s v="Thur"/>
    <x v="1"/>
    <n v="2"/>
    <n v="13.03"/>
    <n v="2"/>
  </r>
  <r>
    <x v="1"/>
    <x v="0"/>
    <s v="Thur"/>
    <x v="1"/>
    <n v="2"/>
    <n v="18.28"/>
    <n v="4"/>
  </r>
  <r>
    <x v="1"/>
    <x v="0"/>
    <s v="Thur"/>
    <x v="1"/>
    <n v="2"/>
    <n v="24.71"/>
    <n v="5.85"/>
  </r>
  <r>
    <x v="1"/>
    <x v="0"/>
    <s v="Thur"/>
    <x v="1"/>
    <n v="2"/>
    <n v="21.16"/>
    <n v="3"/>
  </r>
  <r>
    <x v="1"/>
    <x v="1"/>
    <s v="Fri"/>
    <x v="0"/>
    <n v="2"/>
    <n v="28.97"/>
    <n v="3"/>
  </r>
  <r>
    <x v="1"/>
    <x v="0"/>
    <s v="Fri"/>
    <x v="0"/>
    <n v="2"/>
    <n v="22.49"/>
    <n v="3.5"/>
  </r>
  <r>
    <x v="0"/>
    <x v="1"/>
    <s v="Fri"/>
    <x v="0"/>
    <n v="2"/>
    <n v="5.75"/>
    <n v="1"/>
  </r>
  <r>
    <x v="0"/>
    <x v="1"/>
    <s v="Fri"/>
    <x v="0"/>
    <n v="2"/>
    <n v="16.32"/>
    <n v="4.3"/>
  </r>
  <r>
    <x v="0"/>
    <x v="0"/>
    <s v="Fri"/>
    <x v="0"/>
    <n v="2"/>
    <n v="22.75"/>
    <n v="3.25"/>
  </r>
  <r>
    <x v="1"/>
    <x v="1"/>
    <s v="Fri"/>
    <x v="0"/>
    <n v="4"/>
    <n v="40.17"/>
    <n v="4.7300000000000004"/>
  </r>
  <r>
    <x v="1"/>
    <x v="1"/>
    <s v="Fri"/>
    <x v="0"/>
    <n v="2"/>
    <n v="27.28"/>
    <n v="4"/>
  </r>
  <r>
    <x v="1"/>
    <x v="1"/>
    <s v="Fri"/>
    <x v="0"/>
    <n v="2"/>
    <n v="12.03"/>
    <n v="1.5"/>
  </r>
  <r>
    <x v="1"/>
    <x v="1"/>
    <s v="Fri"/>
    <x v="0"/>
    <n v="2"/>
    <n v="21.01"/>
    <n v="3"/>
  </r>
  <r>
    <x v="1"/>
    <x v="0"/>
    <s v="Fri"/>
    <x v="0"/>
    <n v="2"/>
    <n v="12.46"/>
    <n v="1.5"/>
  </r>
  <r>
    <x v="0"/>
    <x v="1"/>
    <s v="Fri"/>
    <x v="0"/>
    <n v="2"/>
    <n v="11.35"/>
    <n v="2.5"/>
  </r>
  <r>
    <x v="0"/>
    <x v="1"/>
    <s v="Fri"/>
    <x v="0"/>
    <n v="2"/>
    <n v="15.38"/>
    <n v="3"/>
  </r>
  <r>
    <x v="0"/>
    <x v="1"/>
    <s v="Sat"/>
    <x v="0"/>
    <n v="3"/>
    <n v="44.3"/>
    <n v="2.5"/>
  </r>
  <r>
    <x v="0"/>
    <x v="1"/>
    <s v="Sat"/>
    <x v="0"/>
    <n v="2"/>
    <n v="22.42"/>
    <n v="3.48"/>
  </r>
  <r>
    <x v="0"/>
    <x v="0"/>
    <s v="Sat"/>
    <x v="0"/>
    <n v="2"/>
    <n v="20.92"/>
    <n v="4.08"/>
  </r>
  <r>
    <x v="1"/>
    <x v="1"/>
    <s v="Sat"/>
    <x v="0"/>
    <n v="2"/>
    <n v="15.36"/>
    <n v="1.64"/>
  </r>
  <r>
    <x v="1"/>
    <x v="1"/>
    <s v="Sat"/>
    <x v="0"/>
    <n v="2"/>
    <n v="20.49"/>
    <n v="4.0599999999999996"/>
  </r>
  <r>
    <x v="1"/>
    <x v="1"/>
    <s v="Sat"/>
    <x v="0"/>
    <n v="2"/>
    <n v="25.21"/>
    <n v="4.29"/>
  </r>
  <r>
    <x v="1"/>
    <x v="0"/>
    <s v="Sat"/>
    <x v="0"/>
    <n v="2"/>
    <n v="18.239999999999998"/>
    <n v="3.76"/>
  </r>
  <r>
    <x v="0"/>
    <x v="1"/>
    <s v="Sat"/>
    <x v="0"/>
    <n v="2"/>
    <n v="14.31"/>
    <n v="4"/>
  </r>
  <r>
    <x v="1"/>
    <x v="0"/>
    <s v="Sat"/>
    <x v="0"/>
    <n v="2"/>
    <n v="14"/>
    <n v="3"/>
  </r>
  <r>
    <x v="0"/>
    <x v="0"/>
    <s v="Sat"/>
    <x v="0"/>
    <n v="1"/>
    <n v="7.25"/>
    <n v="1"/>
  </r>
  <r>
    <x v="1"/>
    <x v="0"/>
    <s v="Sun"/>
    <x v="0"/>
    <n v="3"/>
    <n v="38.07"/>
    <n v="4"/>
  </r>
  <r>
    <x v="1"/>
    <x v="0"/>
    <s v="Sun"/>
    <x v="0"/>
    <n v="2"/>
    <n v="23.95"/>
    <n v="2.5499999999999998"/>
  </r>
  <r>
    <x v="0"/>
    <x v="0"/>
    <s v="Sun"/>
    <x v="0"/>
    <n v="3"/>
    <n v="25.71"/>
    <n v="4"/>
  </r>
  <r>
    <x v="0"/>
    <x v="0"/>
    <s v="Sun"/>
    <x v="0"/>
    <n v="2"/>
    <n v="17.309999999999999"/>
    <n v="3.5"/>
  </r>
  <r>
    <x v="1"/>
    <x v="0"/>
    <s v="Sun"/>
    <x v="0"/>
    <n v="4"/>
    <n v="29.93"/>
    <n v="5.07"/>
  </r>
  <r>
    <x v="0"/>
    <x v="0"/>
    <s v="Thur"/>
    <x v="1"/>
    <n v="2"/>
    <n v="10.65"/>
    <n v="1.5"/>
  </r>
  <r>
    <x v="0"/>
    <x v="0"/>
    <s v="Thur"/>
    <x v="1"/>
    <n v="2"/>
    <n v="12.43"/>
    <n v="1.8"/>
  </r>
  <r>
    <x v="0"/>
    <x v="0"/>
    <s v="Thur"/>
    <x v="1"/>
    <n v="4"/>
    <n v="24.08"/>
    <n v="2.92"/>
  </r>
  <r>
    <x v="1"/>
    <x v="0"/>
    <s v="Thur"/>
    <x v="1"/>
    <n v="2"/>
    <n v="11.69"/>
    <n v="2.31"/>
  </r>
  <r>
    <x v="0"/>
    <x v="0"/>
    <s v="Thur"/>
    <x v="1"/>
    <n v="2"/>
    <n v="13.42"/>
    <n v="1.68"/>
  </r>
  <r>
    <x v="1"/>
    <x v="0"/>
    <s v="Thur"/>
    <x v="1"/>
    <n v="2"/>
    <n v="14.26"/>
    <n v="2.5"/>
  </r>
  <r>
    <x v="1"/>
    <x v="0"/>
    <s v="Thur"/>
    <x v="1"/>
    <n v="2"/>
    <n v="15.95"/>
    <n v="2"/>
  </r>
  <r>
    <x v="0"/>
    <x v="0"/>
    <s v="Thur"/>
    <x v="1"/>
    <n v="2"/>
    <n v="12.48"/>
    <n v="2.52"/>
  </r>
  <r>
    <x v="0"/>
    <x v="0"/>
    <s v="Thur"/>
    <x v="1"/>
    <n v="6"/>
    <n v="29.8"/>
    <n v="4.2"/>
  </r>
  <r>
    <x v="1"/>
    <x v="0"/>
    <s v="Thur"/>
    <x v="1"/>
    <n v="2"/>
    <n v="8.52"/>
    <n v="1.48"/>
  </r>
  <r>
    <x v="0"/>
    <x v="0"/>
    <s v="Thur"/>
    <x v="1"/>
    <n v="2"/>
    <n v="14.52"/>
    <n v="2"/>
  </r>
  <r>
    <x v="0"/>
    <x v="0"/>
    <s v="Thur"/>
    <x v="1"/>
    <n v="2"/>
    <n v="11.38"/>
    <n v="2"/>
  </r>
  <r>
    <x v="1"/>
    <x v="0"/>
    <s v="Thur"/>
    <x v="1"/>
    <n v="3"/>
    <n v="22.82"/>
    <n v="2.1800000000000002"/>
  </r>
  <r>
    <x v="1"/>
    <x v="0"/>
    <s v="Thur"/>
    <x v="1"/>
    <n v="2"/>
    <n v="19.079999999999998"/>
    <n v="1.5"/>
  </r>
  <r>
    <x v="0"/>
    <x v="0"/>
    <s v="Thur"/>
    <x v="1"/>
    <n v="2"/>
    <n v="20.27"/>
    <n v="2.83"/>
  </r>
  <r>
    <x v="0"/>
    <x v="0"/>
    <s v="Thur"/>
    <x v="1"/>
    <n v="2"/>
    <n v="11.17"/>
    <n v="1.5"/>
  </r>
  <r>
    <x v="0"/>
    <x v="0"/>
    <s v="Thur"/>
    <x v="1"/>
    <n v="2"/>
    <n v="12.26"/>
    <n v="2"/>
  </r>
  <r>
    <x v="0"/>
    <x v="0"/>
    <s v="Thur"/>
    <x v="1"/>
    <n v="2"/>
    <n v="18.260000000000002"/>
    <n v="3.25"/>
  </r>
  <r>
    <x v="0"/>
    <x v="0"/>
    <s v="Thur"/>
    <x v="1"/>
    <n v="2"/>
    <n v="8.51"/>
    <n v="1.25"/>
  </r>
  <r>
    <x v="0"/>
    <x v="0"/>
    <s v="Thur"/>
    <x v="1"/>
    <n v="2"/>
    <n v="10.33"/>
    <n v="2"/>
  </r>
  <r>
    <x v="0"/>
    <x v="0"/>
    <s v="Thur"/>
    <x v="1"/>
    <n v="2"/>
    <n v="14.15"/>
    <n v="2"/>
  </r>
  <r>
    <x v="1"/>
    <x v="1"/>
    <s v="Thur"/>
    <x v="1"/>
    <n v="2"/>
    <n v="16"/>
    <n v="2"/>
  </r>
  <r>
    <x v="0"/>
    <x v="0"/>
    <s v="Thur"/>
    <x v="1"/>
    <n v="2"/>
    <n v="13.16"/>
    <n v="2.75"/>
  </r>
  <r>
    <x v="0"/>
    <x v="0"/>
    <s v="Thur"/>
    <x v="1"/>
    <n v="2"/>
    <n v="17.47"/>
    <n v="3.5"/>
  </r>
  <r>
    <x v="1"/>
    <x v="0"/>
    <s v="Thur"/>
    <x v="1"/>
    <n v="6"/>
    <n v="34.299999999999997"/>
    <n v="6.7"/>
  </r>
  <r>
    <x v="1"/>
    <x v="0"/>
    <s v="Thur"/>
    <x v="1"/>
    <n v="5"/>
    <n v="41.19"/>
    <n v="5"/>
  </r>
  <r>
    <x v="0"/>
    <x v="0"/>
    <s v="Thur"/>
    <x v="1"/>
    <n v="6"/>
    <n v="27.05"/>
    <n v="5"/>
  </r>
  <r>
    <x v="0"/>
    <x v="0"/>
    <s v="Thur"/>
    <x v="1"/>
    <n v="2"/>
    <n v="16.43"/>
    <n v="2.2999999999999998"/>
  </r>
  <r>
    <x v="0"/>
    <x v="0"/>
    <s v="Thur"/>
    <x v="1"/>
    <n v="2"/>
    <n v="8.35"/>
    <n v="1.5"/>
  </r>
  <r>
    <x v="0"/>
    <x v="0"/>
    <s v="Thur"/>
    <x v="1"/>
    <n v="3"/>
    <n v="18.64"/>
    <n v="1.36"/>
  </r>
  <r>
    <x v="0"/>
    <x v="0"/>
    <s v="Thur"/>
    <x v="1"/>
    <n v="2"/>
    <n v="11.87"/>
    <n v="1.63"/>
  </r>
  <r>
    <x v="1"/>
    <x v="0"/>
    <s v="Thur"/>
    <x v="1"/>
    <n v="2"/>
    <n v="9.7799999999999994"/>
    <n v="1.73"/>
  </r>
  <r>
    <x v="1"/>
    <x v="0"/>
    <s v="Thur"/>
    <x v="1"/>
    <n v="2"/>
    <n v="7.51"/>
    <n v="2"/>
  </r>
  <r>
    <x v="1"/>
    <x v="0"/>
    <s v="Sun"/>
    <x v="0"/>
    <n v="2"/>
    <n v="14.07"/>
    <n v="2.5"/>
  </r>
  <r>
    <x v="1"/>
    <x v="0"/>
    <s v="Sun"/>
    <x v="0"/>
    <n v="2"/>
    <n v="13.13"/>
    <n v="2"/>
  </r>
  <r>
    <x v="1"/>
    <x v="0"/>
    <s v="Sun"/>
    <x v="0"/>
    <n v="3"/>
    <n v="17.260000000000002"/>
    <n v="2.74"/>
  </r>
  <r>
    <x v="1"/>
    <x v="0"/>
    <s v="Sun"/>
    <x v="0"/>
    <n v="4"/>
    <n v="24.55"/>
    <n v="2"/>
  </r>
  <r>
    <x v="1"/>
    <x v="0"/>
    <s v="Sun"/>
    <x v="0"/>
    <n v="4"/>
    <n v="19.77"/>
    <n v="2"/>
  </r>
  <r>
    <x v="0"/>
    <x v="0"/>
    <s v="Sun"/>
    <x v="0"/>
    <n v="5"/>
    <n v="29.85"/>
    <n v="5.14"/>
  </r>
  <r>
    <x v="1"/>
    <x v="0"/>
    <s v="Sun"/>
    <x v="0"/>
    <n v="6"/>
    <n v="48.17"/>
    <n v="5"/>
  </r>
  <r>
    <x v="0"/>
    <x v="0"/>
    <s v="Sun"/>
    <x v="0"/>
    <n v="4"/>
    <n v="25"/>
    <n v="3.75"/>
  </r>
  <r>
    <x v="0"/>
    <x v="0"/>
    <s v="Sun"/>
    <x v="0"/>
    <n v="2"/>
    <n v="13.39"/>
    <n v="2.61"/>
  </r>
  <r>
    <x v="1"/>
    <x v="0"/>
    <s v="Sun"/>
    <x v="0"/>
    <n v="4"/>
    <n v="16.489999999999998"/>
    <n v="2"/>
  </r>
  <r>
    <x v="1"/>
    <x v="0"/>
    <s v="Sun"/>
    <x v="0"/>
    <n v="4"/>
    <n v="21.5"/>
    <n v="3.5"/>
  </r>
  <r>
    <x v="1"/>
    <x v="0"/>
    <s v="Sun"/>
    <x v="0"/>
    <n v="2"/>
    <n v="12.66"/>
    <n v="2.5"/>
  </r>
  <r>
    <x v="0"/>
    <x v="0"/>
    <s v="Sun"/>
    <x v="0"/>
    <n v="3"/>
    <n v="16.21"/>
    <n v="2"/>
  </r>
  <r>
    <x v="1"/>
    <x v="0"/>
    <s v="Sun"/>
    <x v="0"/>
    <n v="2"/>
    <n v="13.81"/>
    <n v="2"/>
  </r>
  <r>
    <x v="0"/>
    <x v="1"/>
    <s v="Sun"/>
    <x v="0"/>
    <n v="2"/>
    <n v="17.510000000000002"/>
    <n v="3"/>
  </r>
  <r>
    <x v="1"/>
    <x v="0"/>
    <s v="Sun"/>
    <x v="0"/>
    <n v="3"/>
    <n v="24.52"/>
    <n v="3.48"/>
  </r>
  <r>
    <x v="1"/>
    <x v="0"/>
    <s v="Sun"/>
    <x v="0"/>
    <n v="2"/>
    <n v="20.76"/>
    <n v="2.2400000000000002"/>
  </r>
  <r>
    <x v="1"/>
    <x v="0"/>
    <s v="Sun"/>
    <x v="0"/>
    <n v="4"/>
    <n v="31.71"/>
    <n v="4.5"/>
  </r>
  <r>
    <x v="0"/>
    <x v="1"/>
    <s v="Sat"/>
    <x v="0"/>
    <n v="2"/>
    <n v="10.59"/>
    <n v="1.61"/>
  </r>
  <r>
    <x v="0"/>
    <x v="1"/>
    <s v="Sat"/>
    <x v="0"/>
    <n v="2"/>
    <n v="10.63"/>
    <n v="2"/>
  </r>
  <r>
    <x v="1"/>
    <x v="1"/>
    <s v="Sat"/>
    <x v="0"/>
    <n v="3"/>
    <n v="50.81"/>
    <n v="10"/>
  </r>
  <r>
    <x v="1"/>
    <x v="1"/>
    <s v="Sat"/>
    <x v="0"/>
    <n v="2"/>
    <n v="15.81"/>
    <n v="3.16"/>
  </r>
  <r>
    <x v="1"/>
    <x v="1"/>
    <s v="Sun"/>
    <x v="0"/>
    <n v="2"/>
    <n v="7.25"/>
    <n v="5.15"/>
  </r>
  <r>
    <x v="1"/>
    <x v="1"/>
    <s v="Sun"/>
    <x v="0"/>
    <n v="2"/>
    <n v="31.85"/>
    <n v="3.18"/>
  </r>
  <r>
    <x v="1"/>
    <x v="1"/>
    <s v="Sun"/>
    <x v="0"/>
    <n v="2"/>
    <n v="16.82"/>
    <n v="4"/>
  </r>
  <r>
    <x v="1"/>
    <x v="1"/>
    <s v="Sun"/>
    <x v="0"/>
    <n v="2"/>
    <n v="32.9"/>
    <n v="3.11"/>
  </r>
  <r>
    <x v="1"/>
    <x v="1"/>
    <s v="Sun"/>
    <x v="0"/>
    <n v="2"/>
    <n v="17.89"/>
    <n v="2"/>
  </r>
  <r>
    <x v="1"/>
    <x v="1"/>
    <s v="Sun"/>
    <x v="0"/>
    <n v="2"/>
    <n v="14.48"/>
    <n v="2"/>
  </r>
  <r>
    <x v="0"/>
    <x v="1"/>
    <s v="Sun"/>
    <x v="0"/>
    <n v="2"/>
    <n v="9.6"/>
    <n v="4"/>
  </r>
  <r>
    <x v="1"/>
    <x v="1"/>
    <s v="Sun"/>
    <x v="0"/>
    <n v="2"/>
    <n v="34.630000000000003"/>
    <n v="3.55"/>
  </r>
  <r>
    <x v="1"/>
    <x v="1"/>
    <s v="Sun"/>
    <x v="0"/>
    <n v="4"/>
    <n v="34.65"/>
    <n v="3.68"/>
  </r>
  <r>
    <x v="1"/>
    <x v="1"/>
    <s v="Sun"/>
    <x v="0"/>
    <n v="2"/>
    <n v="23.33"/>
    <n v="5.65"/>
  </r>
  <r>
    <x v="1"/>
    <x v="1"/>
    <s v="Sun"/>
    <x v="0"/>
    <n v="3"/>
    <n v="45.35"/>
    <n v="3.5"/>
  </r>
  <r>
    <x v="1"/>
    <x v="1"/>
    <s v="Sun"/>
    <x v="0"/>
    <n v="4"/>
    <n v="23.17"/>
    <n v="6.5"/>
  </r>
  <r>
    <x v="1"/>
    <x v="1"/>
    <s v="Sun"/>
    <x v="0"/>
    <n v="2"/>
    <n v="40.549999999999997"/>
    <n v="3"/>
  </r>
  <r>
    <x v="1"/>
    <x v="0"/>
    <s v="Sun"/>
    <x v="0"/>
    <n v="5"/>
    <n v="20.69"/>
    <n v="5"/>
  </r>
  <r>
    <x v="0"/>
    <x v="1"/>
    <s v="Sun"/>
    <x v="0"/>
    <n v="3"/>
    <n v="20.9"/>
    <n v="3.5"/>
  </r>
  <r>
    <x v="1"/>
    <x v="1"/>
    <s v="Sun"/>
    <x v="0"/>
    <n v="5"/>
    <n v="30.46"/>
    <n v="2"/>
  </r>
  <r>
    <x v="0"/>
    <x v="1"/>
    <s v="Sun"/>
    <x v="0"/>
    <n v="3"/>
    <n v="18.149999999999999"/>
    <n v="3.5"/>
  </r>
  <r>
    <x v="1"/>
    <x v="1"/>
    <s v="Sun"/>
    <x v="0"/>
    <n v="3"/>
    <n v="23.1"/>
    <n v="4"/>
  </r>
  <r>
    <x v="1"/>
    <x v="1"/>
    <s v="Sun"/>
    <x v="0"/>
    <n v="2"/>
    <n v="15.69"/>
    <n v="1.5"/>
  </r>
  <r>
    <x v="0"/>
    <x v="1"/>
    <s v="Thur"/>
    <x v="1"/>
    <n v="2"/>
    <n v="19.809999999999999"/>
    <n v="4.1900000000000004"/>
  </r>
  <r>
    <x v="1"/>
    <x v="1"/>
    <s v="Thur"/>
    <x v="1"/>
    <n v="2"/>
    <n v="28.44"/>
    <n v="2.56"/>
  </r>
  <r>
    <x v="1"/>
    <x v="1"/>
    <s v="Thur"/>
    <x v="1"/>
    <n v="2"/>
    <n v="15.48"/>
    <n v="2.02"/>
  </r>
  <r>
    <x v="1"/>
    <x v="1"/>
    <s v="Thur"/>
    <x v="1"/>
    <n v="2"/>
    <n v="16.579999999999998"/>
    <n v="4"/>
  </r>
  <r>
    <x v="1"/>
    <x v="0"/>
    <s v="Thur"/>
    <x v="1"/>
    <n v="2"/>
    <n v="7.56"/>
    <n v="1.44"/>
  </r>
  <r>
    <x v="1"/>
    <x v="1"/>
    <s v="Thur"/>
    <x v="1"/>
    <n v="2"/>
    <n v="10.34"/>
    <n v="2"/>
  </r>
  <r>
    <x v="0"/>
    <x v="1"/>
    <s v="Thur"/>
    <x v="1"/>
    <n v="4"/>
    <n v="43.11"/>
    <n v="5"/>
  </r>
  <r>
    <x v="0"/>
    <x v="1"/>
    <s v="Thur"/>
    <x v="1"/>
    <n v="2"/>
    <n v="13"/>
    <n v="2"/>
  </r>
  <r>
    <x v="1"/>
    <x v="1"/>
    <s v="Thur"/>
    <x v="1"/>
    <n v="2"/>
    <n v="13.51"/>
    <n v="2"/>
  </r>
  <r>
    <x v="1"/>
    <x v="1"/>
    <s v="Thur"/>
    <x v="1"/>
    <n v="3"/>
    <n v="18.71"/>
    <n v="4"/>
  </r>
  <r>
    <x v="0"/>
    <x v="1"/>
    <s v="Thur"/>
    <x v="1"/>
    <n v="2"/>
    <n v="12.74"/>
    <n v="2.0099999999999998"/>
  </r>
  <r>
    <x v="0"/>
    <x v="1"/>
    <s v="Thur"/>
    <x v="1"/>
    <n v="2"/>
    <n v="16.399999999999999"/>
    <n v="2.5"/>
  </r>
  <r>
    <x v="1"/>
    <x v="1"/>
    <s v="Thur"/>
    <x v="1"/>
    <n v="4"/>
    <n v="20.53"/>
    <n v="4"/>
  </r>
  <r>
    <x v="0"/>
    <x v="1"/>
    <s v="Thur"/>
    <x v="1"/>
    <n v="3"/>
    <n v="16.47"/>
    <n v="3.23"/>
  </r>
  <r>
    <x v="1"/>
    <x v="1"/>
    <s v="Sat"/>
    <x v="0"/>
    <n v="3"/>
    <n v="26.59"/>
    <n v="3.41"/>
  </r>
  <r>
    <x v="1"/>
    <x v="1"/>
    <s v="Sat"/>
    <x v="0"/>
    <n v="4"/>
    <n v="38.729999999999997"/>
    <n v="3"/>
  </r>
  <r>
    <x v="1"/>
    <x v="1"/>
    <s v="Sat"/>
    <x v="0"/>
    <n v="2"/>
    <n v="24.27"/>
    <n v="2.0299999999999998"/>
  </r>
  <r>
    <x v="0"/>
    <x v="1"/>
    <s v="Sat"/>
    <x v="0"/>
    <n v="2"/>
    <n v="12.76"/>
    <n v="2.23"/>
  </r>
  <r>
    <x v="1"/>
    <x v="1"/>
    <s v="Sat"/>
    <x v="0"/>
    <n v="3"/>
    <n v="30.06"/>
    <n v="2"/>
  </r>
  <r>
    <x v="1"/>
    <x v="1"/>
    <s v="Sat"/>
    <x v="0"/>
    <n v="4"/>
    <n v="25.89"/>
    <n v="5.16"/>
  </r>
  <r>
    <x v="1"/>
    <x v="0"/>
    <s v="Sat"/>
    <x v="0"/>
    <n v="4"/>
    <n v="48.33"/>
    <n v="9"/>
  </r>
  <r>
    <x v="0"/>
    <x v="1"/>
    <s v="Sat"/>
    <x v="0"/>
    <n v="2"/>
    <n v="13.27"/>
    <n v="2.5"/>
  </r>
  <r>
    <x v="0"/>
    <x v="1"/>
    <s v="Sat"/>
    <x v="0"/>
    <n v="3"/>
    <n v="28.17"/>
    <n v="6.5"/>
  </r>
  <r>
    <x v="0"/>
    <x v="1"/>
    <s v="Sat"/>
    <x v="0"/>
    <n v="2"/>
    <n v="12.9"/>
    <n v="1.1000000000000001"/>
  </r>
  <r>
    <x v="1"/>
    <x v="1"/>
    <s v="Sat"/>
    <x v="0"/>
    <n v="5"/>
    <n v="28.15"/>
    <n v="3"/>
  </r>
  <r>
    <x v="1"/>
    <x v="1"/>
    <s v="Sat"/>
    <x v="0"/>
    <n v="2"/>
    <n v="11.59"/>
    <n v="1.5"/>
  </r>
  <r>
    <x v="1"/>
    <x v="1"/>
    <s v="Sat"/>
    <x v="0"/>
    <n v="2"/>
    <n v="7.74"/>
    <n v="1.44"/>
  </r>
  <r>
    <x v="0"/>
    <x v="1"/>
    <s v="Sat"/>
    <x v="0"/>
    <n v="4"/>
    <n v="30.14"/>
    <n v="3.09"/>
  </r>
  <r>
    <x v="1"/>
    <x v="1"/>
    <s v="Fri"/>
    <x v="1"/>
    <n v="2"/>
    <n v="12.16"/>
    <n v="2.2000000000000002"/>
  </r>
  <r>
    <x v="0"/>
    <x v="1"/>
    <s v="Fri"/>
    <x v="1"/>
    <n v="2"/>
    <n v="13.42"/>
    <n v="3.48"/>
  </r>
  <r>
    <x v="1"/>
    <x v="1"/>
    <s v="Fri"/>
    <x v="1"/>
    <n v="1"/>
    <n v="8.58"/>
    <n v="1.92"/>
  </r>
  <r>
    <x v="0"/>
    <x v="0"/>
    <s v="Fri"/>
    <x v="1"/>
    <n v="3"/>
    <n v="15.98"/>
    <n v="3"/>
  </r>
  <r>
    <x v="1"/>
    <x v="1"/>
    <s v="Fri"/>
    <x v="1"/>
    <n v="2"/>
    <n v="13.42"/>
    <n v="1.58"/>
  </r>
  <r>
    <x v="0"/>
    <x v="1"/>
    <s v="Fri"/>
    <x v="1"/>
    <n v="2"/>
    <n v="16.27"/>
    <n v="2.5"/>
  </r>
  <r>
    <x v="0"/>
    <x v="1"/>
    <s v="Fri"/>
    <x v="1"/>
    <n v="2"/>
    <n v="10.09"/>
    <n v="2"/>
  </r>
  <r>
    <x v="1"/>
    <x v="0"/>
    <s v="Sat"/>
    <x v="0"/>
    <n v="4"/>
    <n v="20.45"/>
    <n v="3"/>
  </r>
  <r>
    <x v="1"/>
    <x v="0"/>
    <s v="Sat"/>
    <x v="0"/>
    <n v="2"/>
    <n v="13.28"/>
    <n v="2.72"/>
  </r>
  <r>
    <x v="0"/>
    <x v="1"/>
    <s v="Sat"/>
    <x v="0"/>
    <n v="2"/>
    <n v="22.12"/>
    <n v="2.88"/>
  </r>
  <r>
    <x v="1"/>
    <x v="1"/>
    <s v="Sat"/>
    <x v="0"/>
    <n v="4"/>
    <n v="24.01"/>
    <n v="2"/>
  </r>
  <r>
    <x v="1"/>
    <x v="1"/>
    <s v="Sat"/>
    <x v="0"/>
    <n v="3"/>
    <n v="15.69"/>
    <n v="3"/>
  </r>
  <r>
    <x v="1"/>
    <x v="0"/>
    <s v="Sat"/>
    <x v="0"/>
    <n v="2"/>
    <n v="11.61"/>
    <n v="3.39"/>
  </r>
  <r>
    <x v="1"/>
    <x v="0"/>
    <s v="Sat"/>
    <x v="0"/>
    <n v="2"/>
    <n v="10.77"/>
    <n v="1.47"/>
  </r>
  <r>
    <x v="1"/>
    <x v="1"/>
    <s v="Sat"/>
    <x v="0"/>
    <n v="2"/>
    <n v="15.53"/>
    <n v="3"/>
  </r>
  <r>
    <x v="1"/>
    <x v="0"/>
    <s v="Sat"/>
    <x v="0"/>
    <n v="2"/>
    <n v="10.07"/>
    <n v="1.25"/>
  </r>
  <r>
    <x v="1"/>
    <x v="1"/>
    <s v="Sat"/>
    <x v="0"/>
    <n v="2"/>
    <n v="12.6"/>
    <n v="1"/>
  </r>
  <r>
    <x v="1"/>
    <x v="1"/>
    <s v="Sat"/>
    <x v="0"/>
    <n v="2"/>
    <n v="32.83"/>
    <n v="1.17"/>
  </r>
  <r>
    <x v="0"/>
    <x v="0"/>
    <s v="Sat"/>
    <x v="0"/>
    <n v="3"/>
    <n v="35.83"/>
    <n v="4.67"/>
  </r>
  <r>
    <x v="1"/>
    <x v="0"/>
    <s v="Sat"/>
    <x v="0"/>
    <n v="3"/>
    <n v="29.03"/>
    <n v="5.92"/>
  </r>
  <r>
    <x v="0"/>
    <x v="1"/>
    <s v="Sat"/>
    <x v="0"/>
    <n v="2"/>
    <n v="27.18"/>
    <n v="2"/>
  </r>
  <r>
    <x v="1"/>
    <x v="1"/>
    <s v="Sat"/>
    <x v="0"/>
    <n v="2"/>
    <n v="22.67"/>
    <n v="2"/>
  </r>
  <r>
    <x v="1"/>
    <x v="0"/>
    <s v="Sat"/>
    <x v="0"/>
    <n v="2"/>
    <n v="17.82"/>
    <n v="1.75"/>
  </r>
  <r>
    <x v="0"/>
    <x v="0"/>
    <s v="Thur"/>
    <x v="0"/>
    <n v="2"/>
    <n v="18.78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DECA8A-71F4-4BDC-B363-1B8D860D178E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7:B20" firstHeaderRow="1" firstDataRow="1" firstDataCol="1"/>
  <pivotFields count="7"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tip" fld="6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2688E-0A0A-4B1C-A5BA-91C8C5615797}" name="PivotTable12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 chartFormat="8">
  <location ref="A31:C34" firstHeaderRow="1" firstDataRow="2" firstDataCol="1"/>
  <pivotFields count="7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Fields count="1">
    <field x="3"/>
  </colFields>
  <colItems count="2">
    <i>
      <x/>
    </i>
    <i>
      <x v="1"/>
    </i>
  </colItems>
  <dataFields count="1">
    <dataField name="Sum of tip" fld="6" baseField="0" baseItem="0"/>
  </dataFields>
  <formats count="8"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3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0" type="button" dataOnly="0" labelOnly="1" outline="0" axis="axisRow" fieldPosition="0"/>
    </format>
    <format dxfId="7">
      <pivotArea dataOnly="0" labelOnly="1" outline="0" fieldPosition="0">
        <references count="1">
          <reference field="0" count="0"/>
        </references>
      </pivotArea>
    </format>
    <format dxfId="6">
      <pivotArea dataOnly="0" labelOnly="1" outline="0" fieldPosition="0">
        <references count="1">
          <reference field="3" count="0"/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D5230-D288-4E5F-9219-411C2AE3799B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ip" fld="6" baseField="0" baseItem="0"/>
  </dataFields>
  <formats count="6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D0EF6-F2A8-4AD8-80C7-C3EB96FD14AF}" name="PivotTable14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 chartFormat="12">
  <location ref="A46:C49" firstHeaderRow="1" firstDataRow="2" firstDataCol="1"/>
  <pivotFields count="7"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Fields count="1">
    <field x="3"/>
  </colFields>
  <colItems count="2">
    <i>
      <x/>
    </i>
    <i>
      <x v="1"/>
    </i>
  </colItems>
  <dataFields count="1">
    <dataField name="Sum of tip" fld="6" baseField="0" baseItem="0"/>
  </dataFields>
  <formats count="7"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3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0" type="button" dataOnly="0" labelOnly="1" outline="0"/>
    </format>
    <format dxfId="20">
      <pivotArea dataOnly="0" labelOnly="1" outline="0" fieldPosition="0">
        <references count="1">
          <reference field="3" count="0"/>
        </references>
      </pivotArea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E9DF6-A63B-4485-9949-4F3924B9D98D}">
  <dimension ref="A1"/>
  <sheetViews>
    <sheetView tabSelected="1" zoomScale="80" zoomScaleNormal="80" workbookViewId="0">
      <selection activeCell="B10" sqref="B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67FD-E22C-4F34-996A-E19C9E0FD1FF}">
  <dimension ref="A1:K57"/>
  <sheetViews>
    <sheetView topLeftCell="A45" workbookViewId="0">
      <selection activeCell="A31" sqref="A31"/>
    </sheetView>
  </sheetViews>
  <sheetFormatPr defaultRowHeight="14.4" x14ac:dyDescent="0.3"/>
  <cols>
    <col min="1" max="1" width="9.6640625" bestFit="1" customWidth="1"/>
    <col min="2" max="3" width="7" bestFit="1" customWidth="1"/>
  </cols>
  <sheetData>
    <row r="1" spans="1:11" ht="15" thickBot="1" x14ac:dyDescent="0.35"/>
    <row r="2" spans="1:11" x14ac:dyDescent="0.3">
      <c r="A2" s="25" t="s">
        <v>53</v>
      </c>
      <c r="B2" s="26"/>
      <c r="C2" s="26"/>
      <c r="D2" s="26"/>
      <c r="E2" s="26"/>
      <c r="F2" s="26"/>
      <c r="G2" s="26"/>
      <c r="H2" s="26"/>
      <c r="I2" s="26"/>
      <c r="J2" s="26"/>
      <c r="K2" s="27"/>
    </row>
    <row r="3" spans="1:11" x14ac:dyDescent="0.3">
      <c r="A3" s="11" t="s">
        <v>17</v>
      </c>
      <c r="B3" t="s">
        <v>19</v>
      </c>
      <c r="K3" s="5"/>
    </row>
    <row r="4" spans="1:11" x14ac:dyDescent="0.3">
      <c r="A4" s="20" t="s">
        <v>7</v>
      </c>
      <c r="B4">
        <v>244.51</v>
      </c>
      <c r="K4" s="5"/>
    </row>
    <row r="5" spans="1:11" x14ac:dyDescent="0.3">
      <c r="A5" s="20" t="s">
        <v>11</v>
      </c>
      <c r="B5">
        <v>485.07000000000011</v>
      </c>
      <c r="K5" s="5"/>
    </row>
    <row r="6" spans="1:11" x14ac:dyDescent="0.3">
      <c r="A6" s="20" t="s">
        <v>18</v>
      </c>
      <c r="B6">
        <v>729.58000000000015</v>
      </c>
      <c r="K6" s="5"/>
    </row>
    <row r="7" spans="1:11" x14ac:dyDescent="0.3">
      <c r="A7" s="20"/>
      <c r="K7" s="5"/>
    </row>
    <row r="8" spans="1:11" x14ac:dyDescent="0.3">
      <c r="A8" s="20"/>
      <c r="K8" s="5"/>
    </row>
    <row r="9" spans="1:11" x14ac:dyDescent="0.3">
      <c r="A9" s="20"/>
      <c r="K9" s="5"/>
    </row>
    <row r="10" spans="1:11" x14ac:dyDescent="0.3">
      <c r="A10" s="20"/>
      <c r="K10" s="5"/>
    </row>
    <row r="11" spans="1:11" x14ac:dyDescent="0.3">
      <c r="A11" s="20"/>
      <c r="K11" s="5"/>
    </row>
    <row r="12" spans="1:11" x14ac:dyDescent="0.3">
      <c r="A12" s="20"/>
      <c r="K12" s="5"/>
    </row>
    <row r="13" spans="1:11" ht="15" thickBot="1" x14ac:dyDescent="0.35">
      <c r="A13" s="21"/>
      <c r="B13" s="2"/>
      <c r="C13" s="2"/>
      <c r="D13" s="2"/>
      <c r="E13" s="2"/>
      <c r="F13" s="2"/>
      <c r="G13" s="2"/>
      <c r="H13" s="2"/>
      <c r="I13" s="2"/>
      <c r="J13" s="2"/>
      <c r="K13" s="7"/>
    </row>
    <row r="15" spans="1:11" ht="15" thickBot="1" x14ac:dyDescent="0.35"/>
    <row r="16" spans="1:11" x14ac:dyDescent="0.3">
      <c r="A16" s="25" t="s">
        <v>59</v>
      </c>
      <c r="B16" s="26"/>
      <c r="C16" s="26"/>
      <c r="D16" s="26"/>
      <c r="E16" s="26"/>
      <c r="F16" s="26"/>
      <c r="G16" s="26"/>
      <c r="H16" s="26"/>
      <c r="I16" s="26"/>
      <c r="J16" s="26"/>
      <c r="K16" s="27"/>
    </row>
    <row r="17" spans="1:11" x14ac:dyDescent="0.3">
      <c r="A17" s="11" t="s">
        <v>17</v>
      </c>
      <c r="B17" t="s">
        <v>19</v>
      </c>
      <c r="K17" s="5"/>
    </row>
    <row r="18" spans="1:11" x14ac:dyDescent="0.3">
      <c r="A18" s="20" t="s">
        <v>8</v>
      </c>
      <c r="B18">
        <v>451.7700000000001</v>
      </c>
      <c r="K18" s="5"/>
    </row>
    <row r="19" spans="1:11" x14ac:dyDescent="0.3">
      <c r="A19" s="20" t="s">
        <v>13</v>
      </c>
      <c r="B19">
        <v>277.81</v>
      </c>
      <c r="K19" s="5"/>
    </row>
    <row r="20" spans="1:11" x14ac:dyDescent="0.3">
      <c r="A20" s="20" t="s">
        <v>18</v>
      </c>
      <c r="B20">
        <v>729.58000000000015</v>
      </c>
      <c r="K20" s="5"/>
    </row>
    <row r="21" spans="1:11" x14ac:dyDescent="0.3">
      <c r="A21" s="4"/>
      <c r="K21" s="5"/>
    </row>
    <row r="22" spans="1:11" x14ac:dyDescent="0.3">
      <c r="A22" s="4"/>
      <c r="K22" s="5"/>
    </row>
    <row r="23" spans="1:11" x14ac:dyDescent="0.3">
      <c r="A23" s="4"/>
      <c r="K23" s="5"/>
    </row>
    <row r="24" spans="1:11" x14ac:dyDescent="0.3">
      <c r="A24" s="4"/>
      <c r="K24" s="5"/>
    </row>
    <row r="25" spans="1:11" x14ac:dyDescent="0.3">
      <c r="A25" s="4"/>
      <c r="K25" s="5"/>
    </row>
    <row r="26" spans="1:11" x14ac:dyDescent="0.3">
      <c r="A26" s="4"/>
      <c r="K26" s="5"/>
    </row>
    <row r="27" spans="1:11" ht="15" thickBot="1" x14ac:dyDescent="0.35">
      <c r="A27" s="6"/>
      <c r="B27" s="2"/>
      <c r="C27" s="2"/>
      <c r="D27" s="2"/>
      <c r="E27" s="2"/>
      <c r="F27" s="2"/>
      <c r="G27" s="2"/>
      <c r="H27" s="2"/>
      <c r="I27" s="2"/>
      <c r="J27" s="2"/>
      <c r="K27" s="7"/>
    </row>
    <row r="29" spans="1:11" ht="15" thickBot="1" x14ac:dyDescent="0.35"/>
    <row r="30" spans="1:11" x14ac:dyDescent="0.3">
      <c r="A30" s="25" t="s">
        <v>60</v>
      </c>
      <c r="B30" s="26"/>
      <c r="C30" s="26"/>
      <c r="D30" s="26"/>
      <c r="E30" s="26"/>
      <c r="F30" s="26"/>
      <c r="G30" s="26"/>
      <c r="H30" s="26"/>
      <c r="I30" s="26"/>
      <c r="J30" s="26"/>
      <c r="K30" s="27"/>
    </row>
    <row r="31" spans="1:11" x14ac:dyDescent="0.3">
      <c r="A31" s="11" t="s">
        <v>19</v>
      </c>
      <c r="B31" s="12" t="s">
        <v>3</v>
      </c>
      <c r="K31" s="5"/>
    </row>
    <row r="32" spans="1:11" x14ac:dyDescent="0.3">
      <c r="A32" s="11" t="s">
        <v>0</v>
      </c>
      <c r="B32" t="s">
        <v>10</v>
      </c>
      <c r="C32" t="s">
        <v>15</v>
      </c>
      <c r="K32" s="5"/>
    </row>
    <row r="33" spans="1:11" x14ac:dyDescent="0.3">
      <c r="A33" s="4" t="s">
        <v>7</v>
      </c>
      <c r="B33">
        <v>156.10999999999999</v>
      </c>
      <c r="C33">
        <v>88.40000000000002</v>
      </c>
      <c r="K33" s="5"/>
    </row>
    <row r="34" spans="1:11" x14ac:dyDescent="0.3">
      <c r="A34" s="4" t="s">
        <v>11</v>
      </c>
      <c r="B34">
        <v>389.96000000000004</v>
      </c>
      <c r="C34">
        <v>95.11</v>
      </c>
      <c r="K34" s="5"/>
    </row>
    <row r="35" spans="1:11" x14ac:dyDescent="0.3">
      <c r="A35" s="4"/>
      <c r="K35" s="5"/>
    </row>
    <row r="36" spans="1:11" x14ac:dyDescent="0.3">
      <c r="A36" s="4"/>
      <c r="K36" s="5"/>
    </row>
    <row r="37" spans="1:11" x14ac:dyDescent="0.3">
      <c r="A37" s="4"/>
      <c r="K37" s="5"/>
    </row>
    <row r="38" spans="1:11" x14ac:dyDescent="0.3">
      <c r="A38" s="4"/>
      <c r="K38" s="5"/>
    </row>
    <row r="39" spans="1:11" x14ac:dyDescent="0.3">
      <c r="A39" s="4"/>
      <c r="K39" s="5"/>
    </row>
    <row r="40" spans="1:11" x14ac:dyDescent="0.3">
      <c r="A40" s="4"/>
      <c r="K40" s="5"/>
    </row>
    <row r="41" spans="1:11" x14ac:dyDescent="0.3">
      <c r="A41" s="4"/>
      <c r="K41" s="5"/>
    </row>
    <row r="42" spans="1:11" ht="15" thickBot="1" x14ac:dyDescent="0.35">
      <c r="A42" s="6"/>
      <c r="B42" s="2"/>
      <c r="C42" s="2"/>
      <c r="D42" s="2"/>
      <c r="E42" s="2"/>
      <c r="F42" s="2"/>
      <c r="G42" s="2"/>
      <c r="H42" s="2"/>
      <c r="I42" s="2"/>
      <c r="J42" s="2"/>
      <c r="K42" s="7"/>
    </row>
    <row r="44" spans="1:11" ht="15" thickBot="1" x14ac:dyDescent="0.35"/>
    <row r="45" spans="1:11" ht="15" thickBot="1" x14ac:dyDescent="0.35">
      <c r="A45" s="25" t="s">
        <v>45</v>
      </c>
      <c r="B45" s="26"/>
      <c r="C45" s="26"/>
      <c r="D45" s="26"/>
      <c r="E45" s="26"/>
      <c r="F45" s="26"/>
      <c r="G45" s="26"/>
      <c r="H45" s="26"/>
      <c r="I45" s="26"/>
      <c r="J45" s="26"/>
      <c r="K45" s="27"/>
    </row>
    <row r="46" spans="1:11" ht="15" thickBot="1" x14ac:dyDescent="0.35">
      <c r="A46" s="18" t="s">
        <v>19</v>
      </c>
      <c r="B46" s="18" t="s">
        <v>3</v>
      </c>
      <c r="C46" s="19"/>
      <c r="K46" s="5"/>
    </row>
    <row r="47" spans="1:11" ht="15" thickBot="1" x14ac:dyDescent="0.35">
      <c r="A47" s="11" t="s">
        <v>1</v>
      </c>
      <c r="B47" s="22" t="s">
        <v>10</v>
      </c>
      <c r="C47" s="23" t="s">
        <v>15</v>
      </c>
      <c r="K47" s="5"/>
    </row>
    <row r="48" spans="1:11" x14ac:dyDescent="0.3">
      <c r="A48" s="4" t="s">
        <v>8</v>
      </c>
      <c r="B48" s="8">
        <v>331.4500000000001</v>
      </c>
      <c r="C48" s="9">
        <v>120.32000000000001</v>
      </c>
      <c r="K48" s="5"/>
    </row>
    <row r="49" spans="1:11" ht="15" thickBot="1" x14ac:dyDescent="0.35">
      <c r="A49" s="6" t="s">
        <v>13</v>
      </c>
      <c r="B49" s="6">
        <v>214.61999999999998</v>
      </c>
      <c r="C49" s="7">
        <v>63.189999999999991</v>
      </c>
      <c r="K49" s="5"/>
    </row>
    <row r="50" spans="1:11" x14ac:dyDescent="0.3">
      <c r="A50" s="4"/>
      <c r="K50" s="5"/>
    </row>
    <row r="51" spans="1:11" x14ac:dyDescent="0.3">
      <c r="A51" s="4"/>
      <c r="K51" s="5"/>
    </row>
    <row r="52" spans="1:11" x14ac:dyDescent="0.3">
      <c r="A52" s="4"/>
      <c r="K52" s="5"/>
    </row>
    <row r="53" spans="1:11" x14ac:dyDescent="0.3">
      <c r="A53" s="4"/>
      <c r="K53" s="5"/>
    </row>
    <row r="54" spans="1:11" x14ac:dyDescent="0.3">
      <c r="A54" s="4"/>
      <c r="K54" s="5"/>
    </row>
    <row r="55" spans="1:11" x14ac:dyDescent="0.3">
      <c r="A55" s="4"/>
      <c r="K55" s="5"/>
    </row>
    <row r="56" spans="1:11" x14ac:dyDescent="0.3">
      <c r="A56" s="4"/>
      <c r="K56" s="5"/>
    </row>
    <row r="57" spans="1:11" ht="15" thickBot="1" x14ac:dyDescent="0.35">
      <c r="A57" s="6"/>
      <c r="B57" s="2"/>
      <c r="C57" s="2"/>
      <c r="D57" s="2"/>
      <c r="E57" s="2"/>
      <c r="F57" s="2"/>
      <c r="G57" s="2"/>
      <c r="H57" s="2"/>
      <c r="I57" s="2"/>
      <c r="J57" s="2"/>
      <c r="K57" s="7"/>
    </row>
  </sheetData>
  <mergeCells count="4">
    <mergeCell ref="A2:K2"/>
    <mergeCell ref="A16:K16"/>
    <mergeCell ref="A30:K30"/>
    <mergeCell ref="A45:K45"/>
  </mergeCell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AO244"/>
  <sheetViews>
    <sheetView topLeftCell="A17" zoomScaleNormal="100" workbookViewId="0">
      <selection activeCell="W36" sqref="W36"/>
    </sheetView>
  </sheetViews>
  <sheetFormatPr defaultColWidth="13.44140625" defaultRowHeight="14.4" x14ac:dyDescent="0.3"/>
  <cols>
    <col min="1" max="1" width="6.88671875" bestFit="1" customWidth="1"/>
    <col min="2" max="2" width="7" bestFit="1" customWidth="1"/>
    <col min="3" max="3" width="4.6640625" bestFit="1" customWidth="1"/>
    <col min="4" max="4" width="6.33203125" bestFit="1" customWidth="1"/>
    <col min="5" max="5" width="4" bestFit="1" customWidth="1"/>
    <col min="6" max="6" width="8.21875" bestFit="1" customWidth="1"/>
    <col min="7" max="7" width="5" bestFit="1" customWidth="1"/>
    <col min="8" max="8" width="7.77734375" customWidth="1"/>
    <col min="9" max="9" width="3.6640625" bestFit="1" customWidth="1"/>
    <col min="10" max="10" width="7" bestFit="1" customWidth="1"/>
    <col min="11" max="11" width="3.88671875" bestFit="1" customWidth="1"/>
    <col min="12" max="12" width="4.6640625" bestFit="1" customWidth="1"/>
    <col min="13" max="13" width="4" bestFit="1" customWidth="1"/>
    <col min="14" max="14" width="8.21875" bestFit="1" customWidth="1"/>
    <col min="15" max="15" width="5" bestFit="1" customWidth="1"/>
    <col min="16" max="16" width="12" bestFit="1" customWidth="1"/>
    <col min="17" max="17" width="10" customWidth="1"/>
    <col min="18" max="18" width="12.109375" bestFit="1" customWidth="1"/>
    <col min="19" max="19" width="17.33203125" bestFit="1" customWidth="1"/>
    <col min="20" max="20" width="16" bestFit="1" customWidth="1"/>
    <col min="21" max="22" width="16" customWidth="1"/>
    <col min="23" max="23" width="8.33203125" customWidth="1"/>
    <col min="24" max="24" width="5.88671875" customWidth="1"/>
    <col min="25" max="25" width="17.44140625" bestFit="1" customWidth="1"/>
    <col min="26" max="26" width="12.6640625" bestFit="1" customWidth="1"/>
    <col min="27" max="27" width="13.44140625" bestFit="1" customWidth="1"/>
    <col min="28" max="28" width="12.6640625" bestFit="1" customWidth="1"/>
    <col min="29" max="29" width="12" bestFit="1" customWidth="1"/>
    <col min="30" max="30" width="12.6640625" bestFit="1" customWidth="1"/>
    <col min="31" max="31" width="12" bestFit="1" customWidth="1"/>
    <col min="32" max="32" width="12.6640625" bestFit="1" customWidth="1"/>
    <col min="33" max="33" width="12.109375" bestFit="1" customWidth="1"/>
    <col min="34" max="34" width="6.77734375" customWidth="1"/>
  </cols>
  <sheetData>
    <row r="1" spans="1:41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44</v>
      </c>
      <c r="X1" s="15"/>
    </row>
    <row r="2" spans="1:41" ht="28.8" x14ac:dyDescent="0.3">
      <c r="A2" s="1" t="s">
        <v>7</v>
      </c>
      <c r="B2" s="1" t="s">
        <v>8</v>
      </c>
      <c r="C2" s="1" t="s">
        <v>9</v>
      </c>
      <c r="D2" s="1" t="s">
        <v>10</v>
      </c>
      <c r="E2" s="1">
        <v>2</v>
      </c>
      <c r="F2" s="1">
        <v>16.989999999999998</v>
      </c>
      <c r="G2" s="1">
        <v>1.01</v>
      </c>
      <c r="I2" s="1">
        <f>IF(A2 = "Male", 1, 0)</f>
        <v>0</v>
      </c>
      <c r="J2" s="1">
        <f>IF(B2 = "Yes", 1, 0)</f>
        <v>0</v>
      </c>
      <c r="K2" s="1">
        <f>IF(C2 = "Sun", 1, IF(C2 = "Mon", 2, IF(C2 = "Tue", 3, IF(C2 = "Wed", 4, IF(C2 = "Thur", 5, IF(C2 = "Fri", 6, 7))))))</f>
        <v>1</v>
      </c>
      <c r="L2" s="1">
        <f>IF(D2 = "Lunch", 1, 0)</f>
        <v>0</v>
      </c>
      <c r="M2" s="1">
        <v>2</v>
      </c>
      <c r="N2" s="1">
        <v>16.989999999999998</v>
      </c>
      <c r="O2" s="1">
        <v>1.01</v>
      </c>
      <c r="P2" s="1">
        <f>$Z$18 + $Z$19 * I2 + $Z$20 * J2 + $Z$21 * K2 + $Z$22 * L2 + $Z$23 * M2 + $Z$24 * N2</f>
        <v>2.7356710949266256</v>
      </c>
      <c r="R2" s="13" t="s">
        <v>51</v>
      </c>
      <c r="S2" s="14" t="s">
        <v>52</v>
      </c>
      <c r="T2" s="14" t="s">
        <v>54</v>
      </c>
      <c r="U2" s="15"/>
      <c r="V2" s="15"/>
      <c r="W2" s="15"/>
      <c r="X2" s="8"/>
      <c r="Y2" s="10" t="s">
        <v>20</v>
      </c>
      <c r="Z2" s="10"/>
      <c r="AA2" s="10"/>
      <c r="AB2" s="10"/>
      <c r="AC2" s="10"/>
      <c r="AD2" s="10"/>
      <c r="AE2" s="10"/>
      <c r="AF2" s="10"/>
      <c r="AG2" s="10"/>
      <c r="AH2" s="9"/>
      <c r="AJ2" s="8"/>
      <c r="AK2" s="10"/>
      <c r="AL2" s="10"/>
      <c r="AM2" s="10"/>
      <c r="AN2" s="10"/>
      <c r="AO2" s="9"/>
    </row>
    <row r="3" spans="1:41" x14ac:dyDescent="0.3">
      <c r="A3" s="1" t="s">
        <v>11</v>
      </c>
      <c r="B3" s="1" t="s">
        <v>8</v>
      </c>
      <c r="C3" s="1" t="s">
        <v>9</v>
      </c>
      <c r="D3" s="1" t="s">
        <v>10</v>
      </c>
      <c r="E3" s="1">
        <v>3</v>
      </c>
      <c r="F3" s="1">
        <v>10.34</v>
      </c>
      <c r="G3" s="1">
        <v>1.66</v>
      </c>
      <c r="I3" s="1">
        <f t="shared" ref="I3:I66" si="0">IF(A3 = "Male", 1, 0)</f>
        <v>1</v>
      </c>
      <c r="J3" s="1">
        <f t="shared" ref="J3:J66" si="1">IF(B3 = "Yes", 1, 0)</f>
        <v>0</v>
      </c>
      <c r="K3" s="1">
        <f t="shared" ref="K3:K66" si="2">IF(C3 = "Sun", 1, IF(C3 = "Mon", 2, IF(C3 = "Tue", 3, IF(C3 = "Wed", 4, IF(C3 = "Thur", 5, IF(C3 = "Fri", 6, 7))))))</f>
        <v>1</v>
      </c>
      <c r="L3" s="1">
        <f t="shared" ref="L3:L66" si="3">IF(D3 = "Lunch", 1, 0)</f>
        <v>0</v>
      </c>
      <c r="M3" s="1">
        <v>3</v>
      </c>
      <c r="N3" s="1">
        <v>10.34</v>
      </c>
      <c r="O3" s="1">
        <v>1.66</v>
      </c>
      <c r="P3" s="1">
        <f t="shared" ref="P3:P66" si="4">$Z$18 + $Z$19 * I3 + $Z$20 * J3 + $Z$21 * K3 + $Z$22 * L3 + $Z$23 * M3 + $Z$24 * N3</f>
        <v>2.2486611619400785</v>
      </c>
      <c r="R3" s="1" t="s">
        <v>46</v>
      </c>
      <c r="S3" s="1">
        <f>CORREL(O2:O244, I2:I244)</f>
        <v>8.5273975201494573E-2</v>
      </c>
      <c r="T3" s="1" t="s">
        <v>8</v>
      </c>
      <c r="X3" s="4"/>
      <c r="AH3" s="5"/>
      <c r="AJ3" s="24">
        <f>ROUND(Z18, 2)</f>
        <v>0.8</v>
      </c>
      <c r="AO3" s="5"/>
    </row>
    <row r="4" spans="1:41" x14ac:dyDescent="0.3">
      <c r="A4" s="1" t="s">
        <v>11</v>
      </c>
      <c r="B4" s="1" t="s">
        <v>8</v>
      </c>
      <c r="C4" s="1" t="s">
        <v>9</v>
      </c>
      <c r="D4" s="1" t="s">
        <v>10</v>
      </c>
      <c r="E4" s="1">
        <v>3</v>
      </c>
      <c r="F4" s="1">
        <v>21.01</v>
      </c>
      <c r="G4" s="1">
        <v>3.5</v>
      </c>
      <c r="I4" s="1">
        <f t="shared" si="0"/>
        <v>1</v>
      </c>
      <c r="J4" s="1">
        <f t="shared" si="1"/>
        <v>0</v>
      </c>
      <c r="K4" s="1">
        <f t="shared" si="2"/>
        <v>1</v>
      </c>
      <c r="L4" s="1">
        <f t="shared" si="3"/>
        <v>0</v>
      </c>
      <c r="M4" s="1">
        <v>3</v>
      </c>
      <c r="N4" s="1">
        <v>21.01</v>
      </c>
      <c r="O4" s="1">
        <v>3.5</v>
      </c>
      <c r="P4" s="1">
        <f t="shared" si="4"/>
        <v>3.2525590258619839</v>
      </c>
      <c r="R4" s="1" t="s">
        <v>47</v>
      </c>
      <c r="S4" s="1">
        <f>CORREL(O2:O244, J2:J244)</f>
        <v>9.7627499908010239E-3</v>
      </c>
      <c r="T4" s="1" t="s">
        <v>8</v>
      </c>
      <c r="X4" s="4"/>
      <c r="Y4" s="16" t="s">
        <v>21</v>
      </c>
      <c r="Z4" s="16"/>
      <c r="AH4" s="5"/>
      <c r="AJ4" s="24">
        <f t="shared" ref="AJ4:AJ9" si="5">ROUND(Z19, 2)</f>
        <v>-0.04</v>
      </c>
      <c r="AO4" s="5"/>
    </row>
    <row r="5" spans="1:41" x14ac:dyDescent="0.3">
      <c r="A5" s="1" t="s">
        <v>11</v>
      </c>
      <c r="B5" s="1" t="s">
        <v>8</v>
      </c>
      <c r="C5" s="1" t="s">
        <v>9</v>
      </c>
      <c r="D5" s="1" t="s">
        <v>10</v>
      </c>
      <c r="E5" s="1">
        <v>2</v>
      </c>
      <c r="F5" s="1">
        <v>23.68</v>
      </c>
      <c r="G5" s="1">
        <v>3.31</v>
      </c>
      <c r="I5" s="1">
        <f t="shared" si="0"/>
        <v>1</v>
      </c>
      <c r="J5" s="1">
        <f t="shared" si="1"/>
        <v>0</v>
      </c>
      <c r="K5" s="1">
        <f t="shared" si="2"/>
        <v>1</v>
      </c>
      <c r="L5" s="1">
        <f t="shared" si="3"/>
        <v>0</v>
      </c>
      <c r="M5" s="1">
        <v>2</v>
      </c>
      <c r="N5" s="1">
        <v>23.68</v>
      </c>
      <c r="O5" s="1">
        <v>3.31</v>
      </c>
      <c r="P5" s="1">
        <f t="shared" si="4"/>
        <v>3.3288238543872195</v>
      </c>
      <c r="R5" s="1" t="s">
        <v>48</v>
      </c>
      <c r="S5" s="1">
        <f>CORREL(O2:O244, K2:K244)</f>
        <v>-9.9046544068308512E-2</v>
      </c>
      <c r="T5" s="1" t="s">
        <v>55</v>
      </c>
      <c r="X5" s="4"/>
      <c r="Y5" t="s">
        <v>22</v>
      </c>
      <c r="Z5" s="17">
        <v>0.68440407351892651</v>
      </c>
      <c r="AH5" s="5"/>
      <c r="AJ5" s="24">
        <f t="shared" si="5"/>
        <v>-0.06</v>
      </c>
      <c r="AO5" s="5"/>
    </row>
    <row r="6" spans="1:41" x14ac:dyDescent="0.3">
      <c r="A6" s="1" t="s">
        <v>7</v>
      </c>
      <c r="B6" s="1" t="s">
        <v>8</v>
      </c>
      <c r="C6" s="1" t="s">
        <v>9</v>
      </c>
      <c r="D6" s="1" t="s">
        <v>10</v>
      </c>
      <c r="E6" s="1">
        <v>4</v>
      </c>
      <c r="F6" s="1">
        <v>24.59</v>
      </c>
      <c r="G6" s="1">
        <v>3.61</v>
      </c>
      <c r="I6" s="1">
        <f t="shared" si="0"/>
        <v>0</v>
      </c>
      <c r="J6" s="1">
        <f t="shared" si="1"/>
        <v>0</v>
      </c>
      <c r="K6" s="1">
        <f t="shared" si="2"/>
        <v>1</v>
      </c>
      <c r="L6" s="1">
        <f t="shared" si="3"/>
        <v>0</v>
      </c>
      <c r="M6" s="1">
        <v>4</v>
      </c>
      <c r="N6" s="1">
        <v>24.59</v>
      </c>
      <c r="O6" s="1">
        <v>3.61</v>
      </c>
      <c r="P6" s="1">
        <f t="shared" si="4"/>
        <v>3.8006145736914729</v>
      </c>
      <c r="R6" s="1" t="s">
        <v>49</v>
      </c>
      <c r="S6" s="1">
        <f>CORREL(O2:O244, L2:L244)</f>
        <v>-0.117596390271059</v>
      </c>
      <c r="T6" s="1" t="s">
        <v>55</v>
      </c>
      <c r="X6" s="4"/>
      <c r="Y6" t="s">
        <v>23</v>
      </c>
      <c r="Z6" s="17">
        <v>0.46840893584930021</v>
      </c>
      <c r="AH6" s="5"/>
      <c r="AJ6" s="24">
        <f t="shared" si="5"/>
        <v>-0.02</v>
      </c>
      <c r="AO6" s="5"/>
    </row>
    <row r="7" spans="1:41" x14ac:dyDescent="0.3">
      <c r="A7" s="1" t="s">
        <v>11</v>
      </c>
      <c r="B7" s="1" t="s">
        <v>8</v>
      </c>
      <c r="C7" s="1" t="s">
        <v>9</v>
      </c>
      <c r="D7" s="1" t="s">
        <v>10</v>
      </c>
      <c r="E7" s="1">
        <v>4</v>
      </c>
      <c r="F7" s="1">
        <v>25.29</v>
      </c>
      <c r="G7" s="1">
        <v>4.71</v>
      </c>
      <c r="I7" s="1">
        <f t="shared" si="0"/>
        <v>1</v>
      </c>
      <c r="J7" s="1">
        <f t="shared" si="1"/>
        <v>0</v>
      </c>
      <c r="K7" s="1">
        <f t="shared" si="2"/>
        <v>1</v>
      </c>
      <c r="L7" s="1">
        <f t="shared" si="3"/>
        <v>0</v>
      </c>
      <c r="M7" s="1">
        <v>4</v>
      </c>
      <c r="N7" s="1">
        <v>25.29</v>
      </c>
      <c r="O7" s="1">
        <v>4.71</v>
      </c>
      <c r="P7" s="1">
        <f t="shared" si="4"/>
        <v>3.8301920562174638</v>
      </c>
      <c r="R7" s="1" t="s">
        <v>50</v>
      </c>
      <c r="S7" s="1">
        <f>CORREL(O2:O244, M2:M244)</f>
        <v>0.48840039467488378</v>
      </c>
      <c r="T7" s="1" t="s">
        <v>56</v>
      </c>
      <c r="X7" s="4"/>
      <c r="Y7" t="s">
        <v>24</v>
      </c>
      <c r="Z7" s="17">
        <v>0.45489390879462144</v>
      </c>
      <c r="AH7" s="5"/>
      <c r="AJ7" s="24">
        <f t="shared" si="5"/>
        <v>0.01</v>
      </c>
      <c r="AO7" s="5"/>
    </row>
    <row r="8" spans="1:41" x14ac:dyDescent="0.3">
      <c r="A8" s="1" t="s">
        <v>11</v>
      </c>
      <c r="B8" s="1" t="s">
        <v>8</v>
      </c>
      <c r="C8" s="1" t="s">
        <v>9</v>
      </c>
      <c r="D8" s="1" t="s">
        <v>10</v>
      </c>
      <c r="E8" s="1">
        <v>2</v>
      </c>
      <c r="F8" s="1">
        <v>8.77</v>
      </c>
      <c r="G8" s="1">
        <v>2</v>
      </c>
      <c r="I8" s="1">
        <f t="shared" si="0"/>
        <v>1</v>
      </c>
      <c r="J8" s="1">
        <f t="shared" si="1"/>
        <v>0</v>
      </c>
      <c r="K8" s="1">
        <f t="shared" si="2"/>
        <v>1</v>
      </c>
      <c r="L8" s="1">
        <f t="shared" si="3"/>
        <v>0</v>
      </c>
      <c r="M8" s="1">
        <v>2</v>
      </c>
      <c r="N8" s="1">
        <v>8.77</v>
      </c>
      <c r="O8" s="1">
        <v>2</v>
      </c>
      <c r="P8" s="1">
        <f t="shared" si="4"/>
        <v>1.9260012535366475</v>
      </c>
      <c r="R8" s="1" t="s">
        <v>58</v>
      </c>
      <c r="S8" s="1">
        <f>CORREL(O2:O244, N2:N244)</f>
        <v>0.6749978565456074</v>
      </c>
      <c r="T8" s="1" t="s">
        <v>57</v>
      </c>
      <c r="X8" s="4"/>
      <c r="Y8" t="s">
        <v>25</v>
      </c>
      <c r="Z8" s="17">
        <v>1.022565014024964</v>
      </c>
      <c r="AH8" s="5"/>
      <c r="AJ8" s="24">
        <f t="shared" si="5"/>
        <v>0.17</v>
      </c>
      <c r="AO8" s="5"/>
    </row>
    <row r="9" spans="1:41" ht="15" thickBot="1" x14ac:dyDescent="0.35">
      <c r="A9" s="1" t="s">
        <v>11</v>
      </c>
      <c r="B9" s="1" t="s">
        <v>8</v>
      </c>
      <c r="C9" s="1" t="s">
        <v>9</v>
      </c>
      <c r="D9" s="1" t="s">
        <v>10</v>
      </c>
      <c r="E9" s="1">
        <v>4</v>
      </c>
      <c r="F9" s="1">
        <v>26.88</v>
      </c>
      <c r="G9" s="1">
        <v>3.12</v>
      </c>
      <c r="I9" s="1">
        <f t="shared" si="0"/>
        <v>1</v>
      </c>
      <c r="J9" s="1">
        <f t="shared" si="1"/>
        <v>0</v>
      </c>
      <c r="K9" s="1">
        <f t="shared" si="2"/>
        <v>1</v>
      </c>
      <c r="L9" s="1">
        <f t="shared" si="3"/>
        <v>0</v>
      </c>
      <c r="M9" s="1">
        <v>4</v>
      </c>
      <c r="N9" s="1">
        <v>26.88</v>
      </c>
      <c r="O9" s="1">
        <v>3.12</v>
      </c>
      <c r="P9" s="1">
        <f t="shared" si="4"/>
        <v>3.9797888325657143</v>
      </c>
      <c r="X9" s="4"/>
      <c r="Y9" s="2" t="s">
        <v>26</v>
      </c>
      <c r="Z9" s="2">
        <v>243</v>
      </c>
      <c r="AH9" s="5"/>
      <c r="AJ9" s="24">
        <f t="shared" si="5"/>
        <v>0.09</v>
      </c>
      <c r="AO9" s="5"/>
    </row>
    <row r="10" spans="1:41" ht="15" thickBot="1" x14ac:dyDescent="0.35">
      <c r="A10" s="1" t="s">
        <v>11</v>
      </c>
      <c r="B10" s="1" t="s">
        <v>8</v>
      </c>
      <c r="C10" s="1" t="s">
        <v>9</v>
      </c>
      <c r="D10" s="1" t="s">
        <v>10</v>
      </c>
      <c r="E10" s="1">
        <v>2</v>
      </c>
      <c r="F10" s="1">
        <v>15.04</v>
      </c>
      <c r="G10" s="1">
        <v>1.96</v>
      </c>
      <c r="I10" s="1">
        <f t="shared" si="0"/>
        <v>1</v>
      </c>
      <c r="J10" s="1">
        <f t="shared" si="1"/>
        <v>0</v>
      </c>
      <c r="K10" s="1">
        <f t="shared" si="2"/>
        <v>1</v>
      </c>
      <c r="L10" s="1">
        <f t="shared" si="3"/>
        <v>0</v>
      </c>
      <c r="M10" s="1">
        <v>2</v>
      </c>
      <c r="N10" s="1">
        <v>15.04</v>
      </c>
      <c r="O10" s="1">
        <v>1.96</v>
      </c>
      <c r="P10" s="1">
        <f t="shared" si="4"/>
        <v>2.5159206168721999</v>
      </c>
      <c r="X10" s="4"/>
      <c r="AH10" s="5"/>
      <c r="AJ10" s="4"/>
      <c r="AO10" s="5"/>
    </row>
    <row r="11" spans="1:41" ht="15" thickBot="1" x14ac:dyDescent="0.35">
      <c r="A11" s="1" t="s">
        <v>11</v>
      </c>
      <c r="B11" s="1" t="s">
        <v>8</v>
      </c>
      <c r="C11" s="1" t="s">
        <v>9</v>
      </c>
      <c r="D11" s="1" t="s">
        <v>10</v>
      </c>
      <c r="E11" s="1">
        <v>2</v>
      </c>
      <c r="F11" s="1">
        <v>14.78</v>
      </c>
      <c r="G11" s="1">
        <v>3.23</v>
      </c>
      <c r="I11" s="1">
        <f t="shared" si="0"/>
        <v>1</v>
      </c>
      <c r="J11" s="1">
        <f t="shared" si="1"/>
        <v>0</v>
      </c>
      <c r="K11" s="1">
        <f t="shared" si="2"/>
        <v>1</v>
      </c>
      <c r="L11" s="1">
        <f t="shared" si="3"/>
        <v>0</v>
      </c>
      <c r="M11" s="1">
        <v>2</v>
      </c>
      <c r="N11" s="1">
        <v>14.78</v>
      </c>
      <c r="O11" s="1">
        <v>3.23</v>
      </c>
      <c r="P11" s="1">
        <f t="shared" si="4"/>
        <v>2.4914582509284608</v>
      </c>
      <c r="R11" s="38" t="s">
        <v>61</v>
      </c>
      <c r="S11" s="39"/>
      <c r="T11" s="39"/>
      <c r="U11" s="39"/>
      <c r="V11" s="40"/>
      <c r="X11" s="4"/>
      <c r="Y11" t="s">
        <v>27</v>
      </c>
      <c r="AH11" s="5"/>
      <c r="AJ11" s="31" t="s">
        <v>62</v>
      </c>
      <c r="AK11" s="32"/>
      <c r="AL11" s="32"/>
      <c r="AM11" s="32"/>
      <c r="AN11" s="32"/>
      <c r="AO11" s="33"/>
    </row>
    <row r="12" spans="1:41" ht="15" thickBot="1" x14ac:dyDescent="0.35">
      <c r="A12" s="1" t="s">
        <v>11</v>
      </c>
      <c r="B12" s="1" t="s">
        <v>8</v>
      </c>
      <c r="C12" s="1" t="s">
        <v>9</v>
      </c>
      <c r="D12" s="1" t="s">
        <v>10</v>
      </c>
      <c r="E12" s="1">
        <v>2</v>
      </c>
      <c r="F12" s="1">
        <v>10.27</v>
      </c>
      <c r="G12" s="1">
        <v>1.71</v>
      </c>
      <c r="I12" s="1">
        <f t="shared" si="0"/>
        <v>1</v>
      </c>
      <c r="J12" s="1">
        <f t="shared" si="1"/>
        <v>0</v>
      </c>
      <c r="K12" s="1">
        <f t="shared" si="2"/>
        <v>1</v>
      </c>
      <c r="L12" s="1">
        <f t="shared" si="3"/>
        <v>0</v>
      </c>
      <c r="M12" s="1">
        <v>2</v>
      </c>
      <c r="N12" s="1">
        <v>10.27</v>
      </c>
      <c r="O12" s="1">
        <v>1.71</v>
      </c>
      <c r="P12" s="1">
        <f t="shared" si="4"/>
        <v>2.0671302878274496</v>
      </c>
      <c r="R12" s="4"/>
      <c r="V12" s="5"/>
      <c r="X12" s="4"/>
      <c r="Y12" s="3"/>
      <c r="Z12" s="3" t="s">
        <v>32</v>
      </c>
      <c r="AA12" s="3" t="s">
        <v>33</v>
      </c>
      <c r="AB12" s="3" t="s">
        <v>34</v>
      </c>
      <c r="AC12" s="3" t="s">
        <v>35</v>
      </c>
      <c r="AD12" s="3" t="s">
        <v>36</v>
      </c>
      <c r="AH12" s="5"/>
      <c r="AJ12" s="34" t="str">
        <f>_xlfn.CONCAT("Tip = ", $AJ$3, " + ", $AJ$4, " * Sex + ", $AJ$5, " * Smoker + ", $AJ$6, " * Day + ", $AJ$7, " * Time + ", $AJ$8, " * Size + ", $AJ$9, " * Total Bill")</f>
        <v>Tip = 0.8 + -0.04 * Sex + -0.06 * Smoker + -0.02 * Day + 0.01 * Time + 0.17 * Size + 0.09 * Total Bill</v>
      </c>
      <c r="AK12" s="35"/>
      <c r="AL12" s="35"/>
      <c r="AM12" s="35"/>
      <c r="AN12" s="35"/>
      <c r="AO12" s="36"/>
    </row>
    <row r="13" spans="1:41" x14ac:dyDescent="0.3">
      <c r="A13" s="1" t="s">
        <v>7</v>
      </c>
      <c r="B13" s="1" t="s">
        <v>8</v>
      </c>
      <c r="C13" s="1" t="s">
        <v>9</v>
      </c>
      <c r="D13" s="1" t="s">
        <v>10</v>
      </c>
      <c r="E13" s="1">
        <v>4</v>
      </c>
      <c r="F13" s="1">
        <v>35.26</v>
      </c>
      <c r="G13" s="1">
        <v>5</v>
      </c>
      <c r="I13" s="1">
        <f t="shared" si="0"/>
        <v>0</v>
      </c>
      <c r="J13" s="1">
        <f t="shared" si="1"/>
        <v>0</v>
      </c>
      <c r="K13" s="1">
        <f t="shared" si="2"/>
        <v>1</v>
      </c>
      <c r="L13" s="1">
        <f t="shared" si="3"/>
        <v>0</v>
      </c>
      <c r="M13" s="1">
        <v>4</v>
      </c>
      <c r="N13" s="1">
        <v>35.26</v>
      </c>
      <c r="O13" s="1">
        <v>5</v>
      </c>
      <c r="P13" s="1">
        <f t="shared" si="4"/>
        <v>4.8045124376133774</v>
      </c>
      <c r="R13" s="4"/>
      <c r="V13" s="5"/>
      <c r="X13" s="4"/>
      <c r="Y13" t="s">
        <v>28</v>
      </c>
      <c r="Z13">
        <v>6</v>
      </c>
      <c r="AA13">
        <v>217.44096257160157</v>
      </c>
      <c r="AB13">
        <v>36.240160428600262</v>
      </c>
      <c r="AC13">
        <v>34.658379443431478</v>
      </c>
      <c r="AD13">
        <v>6.6282109815477011E-30</v>
      </c>
      <c r="AH13" s="5"/>
    </row>
    <row r="14" spans="1:41" x14ac:dyDescent="0.3">
      <c r="A14" s="1" t="s">
        <v>11</v>
      </c>
      <c r="B14" s="1" t="s">
        <v>8</v>
      </c>
      <c r="C14" s="1" t="s">
        <v>9</v>
      </c>
      <c r="D14" s="1" t="s">
        <v>10</v>
      </c>
      <c r="E14" s="1">
        <v>2</v>
      </c>
      <c r="F14" s="1">
        <v>15.42</v>
      </c>
      <c r="G14" s="1">
        <v>1.57</v>
      </c>
      <c r="I14" s="1">
        <f t="shared" si="0"/>
        <v>1</v>
      </c>
      <c r="J14" s="1">
        <f t="shared" si="1"/>
        <v>0</v>
      </c>
      <c r="K14" s="1">
        <f t="shared" si="2"/>
        <v>1</v>
      </c>
      <c r="L14" s="1">
        <f t="shared" si="3"/>
        <v>0</v>
      </c>
      <c r="M14" s="1">
        <v>2</v>
      </c>
      <c r="N14" s="1">
        <v>15.42</v>
      </c>
      <c r="O14" s="1">
        <v>1.57</v>
      </c>
      <c r="P14" s="1">
        <f t="shared" si="4"/>
        <v>2.5516733055592029</v>
      </c>
      <c r="R14" s="4"/>
      <c r="V14" s="5"/>
      <c r="X14" s="4"/>
      <c r="Y14" t="s">
        <v>29</v>
      </c>
      <c r="Z14">
        <v>236</v>
      </c>
      <c r="AA14">
        <v>246.7708530662585</v>
      </c>
      <c r="AB14">
        <v>1.0456392079078749</v>
      </c>
      <c r="AH14" s="5"/>
    </row>
    <row r="15" spans="1:41" ht="15" thickBot="1" x14ac:dyDescent="0.35">
      <c r="A15" s="1" t="s">
        <v>11</v>
      </c>
      <c r="B15" s="1" t="s">
        <v>8</v>
      </c>
      <c r="C15" s="1" t="s">
        <v>9</v>
      </c>
      <c r="D15" s="1" t="s">
        <v>10</v>
      </c>
      <c r="E15" s="1">
        <v>4</v>
      </c>
      <c r="F15" s="1">
        <v>18.43</v>
      </c>
      <c r="G15" s="1">
        <v>3</v>
      </c>
      <c r="I15" s="1">
        <f t="shared" si="0"/>
        <v>1</v>
      </c>
      <c r="J15" s="1">
        <f t="shared" si="1"/>
        <v>0</v>
      </c>
      <c r="K15" s="1">
        <f t="shared" si="2"/>
        <v>1</v>
      </c>
      <c r="L15" s="1">
        <f t="shared" si="3"/>
        <v>0</v>
      </c>
      <c r="M15" s="1">
        <v>4</v>
      </c>
      <c r="N15" s="1">
        <v>18.43</v>
      </c>
      <c r="O15" s="1">
        <v>3</v>
      </c>
      <c r="P15" s="1">
        <f t="shared" si="4"/>
        <v>3.1847619393941962</v>
      </c>
      <c r="R15" s="4"/>
      <c r="V15" s="5"/>
      <c r="X15" s="4"/>
      <c r="Y15" s="2" t="s">
        <v>30</v>
      </c>
      <c r="Z15" s="2">
        <v>242</v>
      </c>
      <c r="AA15" s="2">
        <v>464.21181563786007</v>
      </c>
      <c r="AB15" s="2"/>
      <c r="AC15" s="2"/>
      <c r="AD15" s="2"/>
      <c r="AH15" s="5"/>
    </row>
    <row r="16" spans="1:41" ht="15" thickBot="1" x14ac:dyDescent="0.35">
      <c r="A16" s="1" t="s">
        <v>7</v>
      </c>
      <c r="B16" s="1" t="s">
        <v>8</v>
      </c>
      <c r="C16" s="1" t="s">
        <v>9</v>
      </c>
      <c r="D16" s="1" t="s">
        <v>10</v>
      </c>
      <c r="E16" s="1">
        <v>2</v>
      </c>
      <c r="F16" s="1">
        <v>14.83</v>
      </c>
      <c r="G16" s="1">
        <v>3.02</v>
      </c>
      <c r="I16" s="1">
        <f t="shared" si="0"/>
        <v>0</v>
      </c>
      <c r="J16" s="1">
        <f t="shared" si="1"/>
        <v>0</v>
      </c>
      <c r="K16" s="1">
        <f t="shared" si="2"/>
        <v>1</v>
      </c>
      <c r="L16" s="1">
        <f t="shared" si="3"/>
        <v>0</v>
      </c>
      <c r="M16" s="1">
        <v>2</v>
      </c>
      <c r="N16" s="1">
        <v>14.83</v>
      </c>
      <c r="O16" s="1">
        <v>3.02</v>
      </c>
      <c r="P16" s="1">
        <f t="shared" si="4"/>
        <v>2.5324452855478707</v>
      </c>
      <c r="R16" s="4"/>
      <c r="V16" s="5"/>
      <c r="X16" s="4"/>
      <c r="AH16" s="5"/>
    </row>
    <row r="17" spans="1:34" x14ac:dyDescent="0.3">
      <c r="A17" s="1" t="s">
        <v>11</v>
      </c>
      <c r="B17" s="1" t="s">
        <v>8</v>
      </c>
      <c r="C17" s="1" t="s">
        <v>9</v>
      </c>
      <c r="D17" s="1" t="s">
        <v>10</v>
      </c>
      <c r="E17" s="1">
        <v>2</v>
      </c>
      <c r="F17" s="1">
        <v>21.58</v>
      </c>
      <c r="G17" s="1">
        <v>3.92</v>
      </c>
      <c r="I17" s="1">
        <f t="shared" si="0"/>
        <v>1</v>
      </c>
      <c r="J17" s="1">
        <f t="shared" si="1"/>
        <v>0</v>
      </c>
      <c r="K17" s="1">
        <f t="shared" si="2"/>
        <v>1</v>
      </c>
      <c r="L17" s="1">
        <f t="shared" si="3"/>
        <v>0</v>
      </c>
      <c r="M17" s="1">
        <v>2</v>
      </c>
      <c r="N17" s="1">
        <v>21.58</v>
      </c>
      <c r="O17" s="1">
        <v>3.92</v>
      </c>
      <c r="P17" s="1">
        <f t="shared" si="4"/>
        <v>3.1312432063800966</v>
      </c>
      <c r="R17" s="4"/>
      <c r="V17" s="5"/>
      <c r="X17" s="4"/>
      <c r="Y17" s="3"/>
      <c r="Z17" s="3" t="s">
        <v>37</v>
      </c>
      <c r="AA17" s="3" t="s">
        <v>25</v>
      </c>
      <c r="AB17" s="3" t="s">
        <v>38</v>
      </c>
      <c r="AC17" s="3" t="s">
        <v>39</v>
      </c>
      <c r="AD17" s="3" t="s">
        <v>40</v>
      </c>
      <c r="AE17" s="3" t="s">
        <v>41</v>
      </c>
      <c r="AF17" s="3" t="s">
        <v>42</v>
      </c>
      <c r="AG17" s="3" t="s">
        <v>43</v>
      </c>
      <c r="AH17" s="5"/>
    </row>
    <row r="18" spans="1:34" x14ac:dyDescent="0.3">
      <c r="A18" s="1" t="s">
        <v>7</v>
      </c>
      <c r="B18" s="1" t="s">
        <v>8</v>
      </c>
      <c r="C18" s="1" t="s">
        <v>9</v>
      </c>
      <c r="D18" s="1" t="s">
        <v>10</v>
      </c>
      <c r="E18" s="1">
        <v>3</v>
      </c>
      <c r="F18" s="1">
        <v>10.33</v>
      </c>
      <c r="G18" s="1">
        <v>1.67</v>
      </c>
      <c r="I18" s="1">
        <f t="shared" si="0"/>
        <v>0</v>
      </c>
      <c r="J18" s="1">
        <f t="shared" si="1"/>
        <v>0</v>
      </c>
      <c r="K18" s="1">
        <f t="shared" si="2"/>
        <v>1</v>
      </c>
      <c r="L18" s="1">
        <f t="shared" si="3"/>
        <v>0</v>
      </c>
      <c r="M18" s="1">
        <v>3</v>
      </c>
      <c r="N18" s="1">
        <v>10.33</v>
      </c>
      <c r="O18" s="1">
        <v>1.67</v>
      </c>
      <c r="P18" s="1">
        <f t="shared" si="4"/>
        <v>2.2840030351878564</v>
      </c>
      <c r="R18" s="4"/>
      <c r="V18" s="5"/>
      <c r="X18" s="4"/>
      <c r="Y18" t="s">
        <v>31</v>
      </c>
      <c r="Z18">
        <v>0.80232550538755887</v>
      </c>
      <c r="AA18">
        <v>0.27126319907512764</v>
      </c>
      <c r="AB18">
        <v>2.9577381234280549</v>
      </c>
      <c r="AC18">
        <v>3.414007479416364E-3</v>
      </c>
      <c r="AD18">
        <v>0.26791886842320722</v>
      </c>
      <c r="AE18">
        <v>1.3367321423519105</v>
      </c>
      <c r="AF18">
        <v>0.26791886842320722</v>
      </c>
      <c r="AG18">
        <v>1.3367321423519105</v>
      </c>
      <c r="AH18" s="5"/>
    </row>
    <row r="19" spans="1:34" x14ac:dyDescent="0.3">
      <c r="A19" s="1" t="s">
        <v>11</v>
      </c>
      <c r="B19" s="1" t="s">
        <v>8</v>
      </c>
      <c r="C19" s="1" t="s">
        <v>9</v>
      </c>
      <c r="D19" s="1" t="s">
        <v>10</v>
      </c>
      <c r="E19" s="1">
        <v>3</v>
      </c>
      <c r="F19" s="1">
        <v>16.29</v>
      </c>
      <c r="G19" s="1">
        <v>3.71</v>
      </c>
      <c r="I19" s="1">
        <f t="shared" si="0"/>
        <v>1</v>
      </c>
      <c r="J19" s="1">
        <f t="shared" si="1"/>
        <v>0</v>
      </c>
      <c r="K19" s="1">
        <f t="shared" si="2"/>
        <v>1</v>
      </c>
      <c r="L19" s="1">
        <f t="shared" si="3"/>
        <v>0</v>
      </c>
      <c r="M19" s="1">
        <v>3</v>
      </c>
      <c r="N19" s="1">
        <v>16.29</v>
      </c>
      <c r="O19" s="1">
        <v>3.71</v>
      </c>
      <c r="P19" s="1">
        <f t="shared" si="4"/>
        <v>2.8084729979602603</v>
      </c>
      <c r="R19" s="4"/>
      <c r="V19" s="5"/>
      <c r="X19" s="4"/>
      <c r="Y19" t="s">
        <v>0</v>
      </c>
      <c r="Z19">
        <v>-3.628273347638343E-2</v>
      </c>
      <c r="AA19">
        <v>0.14127718012318874</v>
      </c>
      <c r="AB19">
        <v>-0.25681949090961587</v>
      </c>
      <c r="AC19">
        <v>0.79754187679367994</v>
      </c>
      <c r="AD19">
        <v>-0.3146082231368158</v>
      </c>
      <c r="AE19">
        <v>0.24204275618404891</v>
      </c>
      <c r="AF19">
        <v>-0.3146082231368158</v>
      </c>
      <c r="AG19">
        <v>0.24204275618404891</v>
      </c>
      <c r="AH19" s="5"/>
    </row>
    <row r="20" spans="1:34" x14ac:dyDescent="0.3">
      <c r="A20" s="1" t="s">
        <v>7</v>
      </c>
      <c r="B20" s="1" t="s">
        <v>8</v>
      </c>
      <c r="C20" s="1" t="s">
        <v>9</v>
      </c>
      <c r="D20" s="1" t="s">
        <v>10</v>
      </c>
      <c r="E20" s="1">
        <v>3</v>
      </c>
      <c r="F20" s="1">
        <v>16.97</v>
      </c>
      <c r="G20" s="1">
        <v>3.5</v>
      </c>
      <c r="I20" s="1">
        <f t="shared" si="0"/>
        <v>0</v>
      </c>
      <c r="J20" s="1">
        <f t="shared" si="1"/>
        <v>0</v>
      </c>
      <c r="K20" s="1">
        <f t="shared" si="2"/>
        <v>1</v>
      </c>
      <c r="L20" s="1">
        <f t="shared" si="3"/>
        <v>0</v>
      </c>
      <c r="M20" s="1">
        <v>3</v>
      </c>
      <c r="N20" s="1">
        <v>16.97</v>
      </c>
      <c r="O20" s="1">
        <v>3.5</v>
      </c>
      <c r="P20" s="1">
        <f t="shared" si="4"/>
        <v>2.9087342269818066</v>
      </c>
      <c r="R20" s="4"/>
      <c r="V20" s="5"/>
      <c r="X20" s="4"/>
      <c r="Y20" t="s">
        <v>1</v>
      </c>
      <c r="Z20">
        <v>-6.4896364935804612E-2</v>
      </c>
      <c r="AA20">
        <v>0.14285367352404749</v>
      </c>
      <c r="AB20">
        <v>-0.45428558702678506</v>
      </c>
      <c r="AC20">
        <v>0.65004082163519761</v>
      </c>
      <c r="AD20">
        <v>-0.34632765198940296</v>
      </c>
      <c r="AE20">
        <v>0.21653492211779377</v>
      </c>
      <c r="AF20">
        <v>-0.34632765198940296</v>
      </c>
      <c r="AG20">
        <v>0.21653492211779377</v>
      </c>
      <c r="AH20" s="5"/>
    </row>
    <row r="21" spans="1:34" x14ac:dyDescent="0.3">
      <c r="A21" s="1" t="s">
        <v>11</v>
      </c>
      <c r="B21" s="1" t="s">
        <v>8</v>
      </c>
      <c r="C21" s="1" t="s">
        <v>12</v>
      </c>
      <c r="D21" s="1" t="s">
        <v>10</v>
      </c>
      <c r="E21" s="1">
        <v>3</v>
      </c>
      <c r="F21" s="1">
        <v>20.65</v>
      </c>
      <c r="G21" s="1">
        <v>3.35</v>
      </c>
      <c r="I21" s="1">
        <f t="shared" si="0"/>
        <v>1</v>
      </c>
      <c r="J21" s="1">
        <f t="shared" si="1"/>
        <v>0</v>
      </c>
      <c r="K21" s="1">
        <f t="shared" si="2"/>
        <v>7</v>
      </c>
      <c r="L21" s="1">
        <f t="shared" si="3"/>
        <v>0</v>
      </c>
      <c r="M21" s="1">
        <v>3</v>
      </c>
      <c r="N21" s="1">
        <v>20.65</v>
      </c>
      <c r="O21" s="1">
        <v>3.35</v>
      </c>
      <c r="P21" s="1">
        <f t="shared" si="4"/>
        <v>3.1282941943149858</v>
      </c>
      <c r="R21" s="4"/>
      <c r="V21" s="5"/>
      <c r="X21" s="4"/>
      <c r="Y21" t="s">
        <v>2</v>
      </c>
      <c r="Z21">
        <v>-1.5065643886200842E-2</v>
      </c>
      <c r="AA21">
        <v>2.7449576366670076E-2</v>
      </c>
      <c r="AB21">
        <v>-0.54884795615621607</v>
      </c>
      <c r="AC21">
        <v>0.5836286732763285</v>
      </c>
      <c r="AD21">
        <v>-6.914314441787299E-2</v>
      </c>
      <c r="AE21">
        <v>3.9011856645471299E-2</v>
      </c>
      <c r="AF21">
        <v>-6.914314441787299E-2</v>
      </c>
      <c r="AG21">
        <v>3.9011856645471299E-2</v>
      </c>
      <c r="AH21" s="5"/>
    </row>
    <row r="22" spans="1:34" x14ac:dyDescent="0.3">
      <c r="A22" s="1" t="s">
        <v>11</v>
      </c>
      <c r="B22" s="1" t="s">
        <v>8</v>
      </c>
      <c r="C22" s="1" t="s">
        <v>12</v>
      </c>
      <c r="D22" s="1" t="s">
        <v>10</v>
      </c>
      <c r="E22" s="1">
        <v>2</v>
      </c>
      <c r="F22" s="1">
        <v>17.920000000000002</v>
      </c>
      <c r="G22" s="1">
        <v>4.08</v>
      </c>
      <c r="I22" s="1">
        <f t="shared" si="0"/>
        <v>1</v>
      </c>
      <c r="J22" s="1">
        <f t="shared" si="1"/>
        <v>0</v>
      </c>
      <c r="K22" s="1">
        <f t="shared" si="2"/>
        <v>7</v>
      </c>
      <c r="L22" s="1">
        <f t="shared" si="3"/>
        <v>0</v>
      </c>
      <c r="M22" s="1">
        <v>2</v>
      </c>
      <c r="N22" s="1">
        <v>17.920000000000002</v>
      </c>
      <c r="O22" s="1">
        <v>4.08</v>
      </c>
      <c r="P22" s="1">
        <f t="shared" si="4"/>
        <v>2.6964944993933351</v>
      </c>
      <c r="R22" s="4"/>
      <c r="V22" s="5"/>
      <c r="X22" s="4"/>
      <c r="Y22" t="s">
        <v>3</v>
      </c>
      <c r="Z22">
        <v>8.5243979494577481E-3</v>
      </c>
      <c r="AA22">
        <v>0.15302529208012605</v>
      </c>
      <c r="AB22">
        <v>5.5705810677324254E-2</v>
      </c>
      <c r="AC22">
        <v>0.9556233016454424</v>
      </c>
      <c r="AD22">
        <v>-0.29294565766386954</v>
      </c>
      <c r="AE22">
        <v>0.30999445356278504</v>
      </c>
      <c r="AF22">
        <v>-0.29294565766386954</v>
      </c>
      <c r="AG22">
        <v>0.30999445356278504</v>
      </c>
      <c r="AH22" s="5"/>
    </row>
    <row r="23" spans="1:34" ht="15" thickBot="1" x14ac:dyDescent="0.35">
      <c r="A23" s="1" t="s">
        <v>7</v>
      </c>
      <c r="B23" s="1" t="s">
        <v>8</v>
      </c>
      <c r="C23" s="1" t="s">
        <v>12</v>
      </c>
      <c r="D23" s="1" t="s">
        <v>10</v>
      </c>
      <c r="E23" s="1">
        <v>2</v>
      </c>
      <c r="F23" s="1">
        <v>20.29</v>
      </c>
      <c r="G23" s="1">
        <v>2.75</v>
      </c>
      <c r="I23" s="1">
        <f t="shared" si="0"/>
        <v>0</v>
      </c>
      <c r="J23" s="1">
        <f t="shared" si="1"/>
        <v>0</v>
      </c>
      <c r="K23" s="1">
        <f t="shared" si="2"/>
        <v>7</v>
      </c>
      <c r="L23" s="1">
        <f t="shared" si="3"/>
        <v>0</v>
      </c>
      <c r="M23" s="1">
        <v>2</v>
      </c>
      <c r="N23" s="1">
        <v>20.29</v>
      </c>
      <c r="O23" s="1">
        <v>2.75</v>
      </c>
      <c r="P23" s="1">
        <f t="shared" si="4"/>
        <v>2.9557611070491854</v>
      </c>
      <c r="R23" s="6"/>
      <c r="S23" s="2"/>
      <c r="T23" s="2"/>
      <c r="U23" s="2"/>
      <c r="V23" s="7"/>
      <c r="X23" s="4"/>
      <c r="Y23" t="s">
        <v>4</v>
      </c>
      <c r="Z23">
        <v>0.17494485251239178</v>
      </c>
      <c r="AA23">
        <v>8.9040711405137501E-2</v>
      </c>
      <c r="AB23">
        <v>1.964773750699141</v>
      </c>
      <c r="AC23">
        <v>5.061370044410312E-2</v>
      </c>
      <c r="AD23">
        <v>-4.7130160350183914E-4</v>
      </c>
      <c r="AE23">
        <v>0.3503610066282854</v>
      </c>
      <c r="AF23">
        <v>-4.7130160350183914E-4</v>
      </c>
      <c r="AG23">
        <v>0.3503610066282854</v>
      </c>
      <c r="AH23" s="5"/>
    </row>
    <row r="24" spans="1:34" x14ac:dyDescent="0.3">
      <c r="A24" s="1" t="s">
        <v>7</v>
      </c>
      <c r="B24" s="1" t="s">
        <v>8</v>
      </c>
      <c r="C24" s="1" t="s">
        <v>12</v>
      </c>
      <c r="D24" s="1" t="s">
        <v>10</v>
      </c>
      <c r="E24" s="1">
        <v>2</v>
      </c>
      <c r="F24" s="1">
        <v>15.77</v>
      </c>
      <c r="G24" s="1">
        <v>2.23</v>
      </c>
      <c r="I24" s="1">
        <f t="shared" si="0"/>
        <v>0</v>
      </c>
      <c r="J24" s="1">
        <f t="shared" si="1"/>
        <v>0</v>
      </c>
      <c r="K24" s="1">
        <f t="shared" si="2"/>
        <v>7</v>
      </c>
      <c r="L24" s="1">
        <f t="shared" si="3"/>
        <v>0</v>
      </c>
      <c r="M24" s="1">
        <v>2</v>
      </c>
      <c r="N24" s="1">
        <v>15.77</v>
      </c>
      <c r="O24" s="1">
        <v>2.23</v>
      </c>
      <c r="P24" s="1">
        <f t="shared" si="4"/>
        <v>2.5304922837195685</v>
      </c>
      <c r="R24" s="37"/>
      <c r="S24" s="37"/>
      <c r="T24" s="37"/>
      <c r="U24" s="15"/>
      <c r="V24" s="15"/>
      <c r="X24" s="4"/>
      <c r="Y24" t="s">
        <v>5</v>
      </c>
      <c r="Z24">
        <v>9.408602286053469E-2</v>
      </c>
      <c r="AA24">
        <v>9.5423932888342045E-3</v>
      </c>
      <c r="AB24">
        <v>9.8597930322812335</v>
      </c>
      <c r="AC24">
        <v>1.9963475596438357E-19</v>
      </c>
      <c r="AD24">
        <v>7.5286870142938264E-2</v>
      </c>
      <c r="AE24">
        <v>0.11288517557813112</v>
      </c>
      <c r="AF24">
        <v>7.5286870142938264E-2</v>
      </c>
      <c r="AG24">
        <v>0.11288517557813112</v>
      </c>
      <c r="AH24" s="5"/>
    </row>
    <row r="25" spans="1:34" ht="15" thickBot="1" x14ac:dyDescent="0.35">
      <c r="A25" s="1" t="s">
        <v>11</v>
      </c>
      <c r="B25" s="1" t="s">
        <v>8</v>
      </c>
      <c r="C25" s="1" t="s">
        <v>12</v>
      </c>
      <c r="D25" s="1" t="s">
        <v>10</v>
      </c>
      <c r="E25" s="1">
        <v>4</v>
      </c>
      <c r="F25" s="1">
        <v>39.42</v>
      </c>
      <c r="G25" s="1">
        <v>7.58</v>
      </c>
      <c r="I25" s="1">
        <f t="shared" si="0"/>
        <v>1</v>
      </c>
      <c r="J25" s="1">
        <f t="shared" si="1"/>
        <v>0</v>
      </c>
      <c r="K25" s="1">
        <f t="shared" si="2"/>
        <v>7</v>
      </c>
      <c r="L25" s="1">
        <f t="shared" si="3"/>
        <v>0</v>
      </c>
      <c r="M25" s="1">
        <v>4</v>
      </c>
      <c r="N25" s="1">
        <v>39.42</v>
      </c>
      <c r="O25" s="1">
        <v>7.58</v>
      </c>
      <c r="P25" s="1">
        <f t="shared" si="4"/>
        <v>5.069233695919614</v>
      </c>
      <c r="X25" s="6"/>
      <c r="Y25" s="2"/>
      <c r="Z25" s="2"/>
      <c r="AA25" s="2"/>
      <c r="AB25" s="2"/>
      <c r="AC25" s="2"/>
      <c r="AD25" s="2"/>
      <c r="AE25" s="2"/>
      <c r="AF25" s="2"/>
      <c r="AG25" s="2"/>
      <c r="AH25" s="7"/>
    </row>
    <row r="26" spans="1:34" x14ac:dyDescent="0.3">
      <c r="A26" s="1" t="s">
        <v>11</v>
      </c>
      <c r="B26" s="1" t="s">
        <v>8</v>
      </c>
      <c r="C26" s="1" t="s">
        <v>12</v>
      </c>
      <c r="D26" s="1" t="s">
        <v>10</v>
      </c>
      <c r="E26" s="1">
        <v>2</v>
      </c>
      <c r="F26" s="1">
        <v>19.82</v>
      </c>
      <c r="G26" s="1">
        <v>3.18</v>
      </c>
      <c r="I26" s="1">
        <f t="shared" si="0"/>
        <v>1</v>
      </c>
      <c r="J26" s="1">
        <f t="shared" si="1"/>
        <v>0</v>
      </c>
      <c r="K26" s="1">
        <f t="shared" si="2"/>
        <v>7</v>
      </c>
      <c r="L26" s="1">
        <f t="shared" si="3"/>
        <v>0</v>
      </c>
      <c r="M26" s="1">
        <v>2</v>
      </c>
      <c r="N26" s="1">
        <v>19.82</v>
      </c>
      <c r="O26" s="1">
        <v>3.18</v>
      </c>
      <c r="P26" s="1">
        <f t="shared" si="4"/>
        <v>2.8752579428283505</v>
      </c>
      <c r="R26" s="28" t="s">
        <v>63</v>
      </c>
      <c r="S26" s="29"/>
      <c r="T26" s="29"/>
      <c r="U26" s="29"/>
      <c r="V26" s="30"/>
    </row>
    <row r="27" spans="1:34" x14ac:dyDescent="0.3">
      <c r="A27" s="1" t="s">
        <v>11</v>
      </c>
      <c r="B27" s="1" t="s">
        <v>8</v>
      </c>
      <c r="C27" s="1" t="s">
        <v>12</v>
      </c>
      <c r="D27" s="1" t="s">
        <v>10</v>
      </c>
      <c r="E27" s="1">
        <v>4</v>
      </c>
      <c r="F27" s="1">
        <v>17.809999999999999</v>
      </c>
      <c r="G27" s="1">
        <v>2.34</v>
      </c>
      <c r="I27" s="1">
        <f t="shared" si="0"/>
        <v>1</v>
      </c>
      <c r="J27" s="1">
        <f t="shared" si="1"/>
        <v>0</v>
      </c>
      <c r="K27" s="1">
        <f t="shared" si="2"/>
        <v>7</v>
      </c>
      <c r="L27" s="1">
        <f t="shared" si="3"/>
        <v>0</v>
      </c>
      <c r="M27" s="1">
        <v>4</v>
      </c>
      <c r="N27" s="1">
        <v>17.809999999999999</v>
      </c>
      <c r="O27" s="1">
        <v>2.34</v>
      </c>
      <c r="P27" s="1">
        <f t="shared" si="4"/>
        <v>3.0360347419034595</v>
      </c>
      <c r="R27" s="4"/>
      <c r="V27" s="5"/>
    </row>
    <row r="28" spans="1:34" x14ac:dyDescent="0.3">
      <c r="A28" s="1" t="s">
        <v>11</v>
      </c>
      <c r="B28" s="1" t="s">
        <v>8</v>
      </c>
      <c r="C28" s="1" t="s">
        <v>12</v>
      </c>
      <c r="D28" s="1" t="s">
        <v>10</v>
      </c>
      <c r="E28" s="1">
        <v>2</v>
      </c>
      <c r="F28" s="1">
        <v>13.37</v>
      </c>
      <c r="G28" s="1">
        <v>2</v>
      </c>
      <c r="I28" s="1">
        <f t="shared" si="0"/>
        <v>1</v>
      </c>
      <c r="J28" s="1">
        <f t="shared" si="1"/>
        <v>0</v>
      </c>
      <c r="K28" s="1">
        <f t="shared" si="2"/>
        <v>7</v>
      </c>
      <c r="L28" s="1">
        <f t="shared" si="3"/>
        <v>0</v>
      </c>
      <c r="M28" s="1">
        <v>2</v>
      </c>
      <c r="N28" s="1">
        <v>13.37</v>
      </c>
      <c r="O28" s="1">
        <v>2</v>
      </c>
      <c r="P28" s="1">
        <f t="shared" si="4"/>
        <v>2.2684030953779017</v>
      </c>
      <c r="R28" s="4"/>
      <c r="V28" s="5"/>
    </row>
    <row r="29" spans="1:34" x14ac:dyDescent="0.3">
      <c r="A29" s="1" t="s">
        <v>11</v>
      </c>
      <c r="B29" s="1" t="s">
        <v>8</v>
      </c>
      <c r="C29" s="1" t="s">
        <v>12</v>
      </c>
      <c r="D29" s="1" t="s">
        <v>10</v>
      </c>
      <c r="E29" s="1">
        <v>2</v>
      </c>
      <c r="F29" s="1">
        <v>12.69</v>
      </c>
      <c r="G29" s="1">
        <v>2</v>
      </c>
      <c r="I29" s="1">
        <f t="shared" si="0"/>
        <v>1</v>
      </c>
      <c r="J29" s="1">
        <f t="shared" si="1"/>
        <v>0</v>
      </c>
      <c r="K29" s="1">
        <f t="shared" si="2"/>
        <v>7</v>
      </c>
      <c r="L29" s="1">
        <f t="shared" si="3"/>
        <v>0</v>
      </c>
      <c r="M29" s="1">
        <v>2</v>
      </c>
      <c r="N29" s="1">
        <v>12.69</v>
      </c>
      <c r="O29" s="1">
        <v>2</v>
      </c>
      <c r="P29" s="1">
        <f t="shared" si="4"/>
        <v>2.2044245998327381</v>
      </c>
      <c r="R29" s="4"/>
      <c r="V29" s="5"/>
    </row>
    <row r="30" spans="1:34" x14ac:dyDescent="0.3">
      <c r="A30" s="1" t="s">
        <v>11</v>
      </c>
      <c r="B30" s="1" t="s">
        <v>8</v>
      </c>
      <c r="C30" s="1" t="s">
        <v>12</v>
      </c>
      <c r="D30" s="1" t="s">
        <v>10</v>
      </c>
      <c r="E30" s="1">
        <v>2</v>
      </c>
      <c r="F30" s="1">
        <v>21.7</v>
      </c>
      <c r="G30" s="1">
        <v>4.3</v>
      </c>
      <c r="I30" s="1">
        <f t="shared" si="0"/>
        <v>1</v>
      </c>
      <c r="J30" s="1">
        <f t="shared" si="1"/>
        <v>0</v>
      </c>
      <c r="K30" s="1">
        <f t="shared" si="2"/>
        <v>7</v>
      </c>
      <c r="L30" s="1">
        <f t="shared" si="3"/>
        <v>0</v>
      </c>
      <c r="M30" s="1">
        <v>2</v>
      </c>
      <c r="N30" s="1">
        <v>21.7</v>
      </c>
      <c r="O30" s="1">
        <v>4.3</v>
      </c>
      <c r="P30" s="1">
        <f t="shared" si="4"/>
        <v>3.0521396658061555</v>
      </c>
      <c r="R30" s="4"/>
      <c r="V30" s="5"/>
    </row>
    <row r="31" spans="1:34" x14ac:dyDescent="0.3">
      <c r="A31" s="1" t="s">
        <v>7</v>
      </c>
      <c r="B31" s="1" t="s">
        <v>8</v>
      </c>
      <c r="C31" s="1" t="s">
        <v>12</v>
      </c>
      <c r="D31" s="1" t="s">
        <v>10</v>
      </c>
      <c r="E31" s="1">
        <v>2</v>
      </c>
      <c r="F31" s="1">
        <v>19.649999999999999</v>
      </c>
      <c r="G31" s="1">
        <v>3</v>
      </c>
      <c r="I31" s="1">
        <f t="shared" si="0"/>
        <v>0</v>
      </c>
      <c r="J31" s="1">
        <f t="shared" si="1"/>
        <v>0</v>
      </c>
      <c r="K31" s="1">
        <f t="shared" si="2"/>
        <v>7</v>
      </c>
      <c r="L31" s="1">
        <f t="shared" si="3"/>
        <v>0</v>
      </c>
      <c r="M31" s="1">
        <v>2</v>
      </c>
      <c r="N31" s="1">
        <v>19.649999999999999</v>
      </c>
      <c r="O31" s="1">
        <v>3</v>
      </c>
      <c r="P31" s="1">
        <f t="shared" si="4"/>
        <v>2.8955460524184433</v>
      </c>
      <c r="R31" s="4"/>
      <c r="V31" s="5"/>
    </row>
    <row r="32" spans="1:34" x14ac:dyDescent="0.3">
      <c r="A32" s="1" t="s">
        <v>11</v>
      </c>
      <c r="B32" s="1" t="s">
        <v>8</v>
      </c>
      <c r="C32" s="1" t="s">
        <v>12</v>
      </c>
      <c r="D32" s="1" t="s">
        <v>10</v>
      </c>
      <c r="E32" s="1">
        <v>2</v>
      </c>
      <c r="F32" s="1">
        <v>9.5500000000000007</v>
      </c>
      <c r="G32" s="1">
        <v>1.45</v>
      </c>
      <c r="I32" s="1">
        <f t="shared" si="0"/>
        <v>1</v>
      </c>
      <c r="J32" s="1">
        <f t="shared" si="1"/>
        <v>0</v>
      </c>
      <c r="K32" s="1">
        <f t="shared" si="2"/>
        <v>7</v>
      </c>
      <c r="L32" s="1">
        <f t="shared" si="3"/>
        <v>0</v>
      </c>
      <c r="M32" s="1">
        <v>2</v>
      </c>
      <c r="N32" s="1">
        <v>9.5500000000000007</v>
      </c>
      <c r="O32" s="1">
        <v>1.45</v>
      </c>
      <c r="P32" s="1">
        <f t="shared" si="4"/>
        <v>1.9089944880506593</v>
      </c>
      <c r="R32" s="4"/>
      <c r="V32" s="5"/>
    </row>
    <row r="33" spans="1:22" x14ac:dyDescent="0.3">
      <c r="A33" s="1" t="s">
        <v>11</v>
      </c>
      <c r="B33" s="1" t="s">
        <v>8</v>
      </c>
      <c r="C33" s="1" t="s">
        <v>12</v>
      </c>
      <c r="D33" s="1" t="s">
        <v>10</v>
      </c>
      <c r="E33" s="1">
        <v>4</v>
      </c>
      <c r="F33" s="1">
        <v>18.350000000000001</v>
      </c>
      <c r="G33" s="1">
        <v>2.5</v>
      </c>
      <c r="I33" s="1">
        <f t="shared" si="0"/>
        <v>1</v>
      </c>
      <c r="J33" s="1">
        <f t="shared" si="1"/>
        <v>0</v>
      </c>
      <c r="K33" s="1">
        <f t="shared" si="2"/>
        <v>7</v>
      </c>
      <c r="L33" s="1">
        <f t="shared" si="3"/>
        <v>0</v>
      </c>
      <c r="M33" s="1">
        <v>4</v>
      </c>
      <c r="N33" s="1">
        <v>18.350000000000001</v>
      </c>
      <c r="O33" s="1">
        <v>2.5</v>
      </c>
      <c r="P33" s="1">
        <f t="shared" si="4"/>
        <v>3.086841194248148</v>
      </c>
      <c r="R33" s="4"/>
      <c r="V33" s="5"/>
    </row>
    <row r="34" spans="1:22" x14ac:dyDescent="0.3">
      <c r="A34" s="1" t="s">
        <v>7</v>
      </c>
      <c r="B34" s="1" t="s">
        <v>8</v>
      </c>
      <c r="C34" s="1" t="s">
        <v>12</v>
      </c>
      <c r="D34" s="1" t="s">
        <v>10</v>
      </c>
      <c r="E34" s="1">
        <v>2</v>
      </c>
      <c r="F34" s="1">
        <v>15.06</v>
      </c>
      <c r="G34" s="1">
        <v>3</v>
      </c>
      <c r="I34" s="1">
        <f t="shared" si="0"/>
        <v>0</v>
      </c>
      <c r="J34" s="1">
        <f t="shared" si="1"/>
        <v>0</v>
      </c>
      <c r="K34" s="1">
        <f t="shared" si="2"/>
        <v>7</v>
      </c>
      <c r="L34" s="1">
        <f t="shared" si="3"/>
        <v>0</v>
      </c>
      <c r="M34" s="1">
        <v>2</v>
      </c>
      <c r="N34" s="1">
        <v>15.06</v>
      </c>
      <c r="O34" s="1">
        <v>3</v>
      </c>
      <c r="P34" s="1">
        <f t="shared" si="4"/>
        <v>2.4636912074885888</v>
      </c>
      <c r="R34" s="4"/>
      <c r="V34" s="5"/>
    </row>
    <row r="35" spans="1:22" x14ac:dyDescent="0.3">
      <c r="A35" s="1" t="s">
        <v>7</v>
      </c>
      <c r="B35" s="1" t="s">
        <v>8</v>
      </c>
      <c r="C35" s="1" t="s">
        <v>12</v>
      </c>
      <c r="D35" s="1" t="s">
        <v>10</v>
      </c>
      <c r="E35" s="1">
        <v>4</v>
      </c>
      <c r="F35" s="1">
        <v>20.69</v>
      </c>
      <c r="G35" s="1">
        <v>2.4500000000000002</v>
      </c>
      <c r="I35" s="1">
        <f t="shared" si="0"/>
        <v>0</v>
      </c>
      <c r="J35" s="1">
        <f t="shared" si="1"/>
        <v>0</v>
      </c>
      <c r="K35" s="1">
        <f t="shared" si="2"/>
        <v>7</v>
      </c>
      <c r="L35" s="1">
        <f t="shared" si="3"/>
        <v>0</v>
      </c>
      <c r="M35" s="1">
        <v>4</v>
      </c>
      <c r="N35" s="1">
        <v>20.69</v>
      </c>
      <c r="O35" s="1">
        <v>2.4500000000000002</v>
      </c>
      <c r="P35" s="1">
        <f t="shared" si="4"/>
        <v>3.3432852212181832</v>
      </c>
      <c r="R35" s="4"/>
      <c r="V35" s="5"/>
    </row>
    <row r="36" spans="1:22" x14ac:dyDescent="0.3">
      <c r="A36" s="1" t="s">
        <v>11</v>
      </c>
      <c r="B36" s="1" t="s">
        <v>8</v>
      </c>
      <c r="C36" s="1" t="s">
        <v>12</v>
      </c>
      <c r="D36" s="1" t="s">
        <v>10</v>
      </c>
      <c r="E36" s="1">
        <v>2</v>
      </c>
      <c r="F36" s="1">
        <v>17.78</v>
      </c>
      <c r="G36" s="1">
        <v>3.27</v>
      </c>
      <c r="I36" s="1">
        <f t="shared" si="0"/>
        <v>1</v>
      </c>
      <c r="J36" s="1">
        <f t="shared" si="1"/>
        <v>0</v>
      </c>
      <c r="K36" s="1">
        <f t="shared" si="2"/>
        <v>7</v>
      </c>
      <c r="L36" s="1">
        <f t="shared" si="3"/>
        <v>0</v>
      </c>
      <c r="M36" s="1">
        <v>2</v>
      </c>
      <c r="N36" s="1">
        <v>17.78</v>
      </c>
      <c r="O36" s="1">
        <v>3.27</v>
      </c>
      <c r="P36" s="1">
        <f t="shared" si="4"/>
        <v>2.6833224561928599</v>
      </c>
      <c r="R36" s="4"/>
      <c r="V36" s="5"/>
    </row>
    <row r="37" spans="1:22" x14ac:dyDescent="0.3">
      <c r="A37" s="1" t="s">
        <v>11</v>
      </c>
      <c r="B37" s="1" t="s">
        <v>8</v>
      </c>
      <c r="C37" s="1" t="s">
        <v>12</v>
      </c>
      <c r="D37" s="1" t="s">
        <v>10</v>
      </c>
      <c r="E37" s="1">
        <v>3</v>
      </c>
      <c r="F37" s="1">
        <v>24.06</v>
      </c>
      <c r="G37" s="1">
        <v>3.6</v>
      </c>
      <c r="I37" s="1">
        <f t="shared" si="0"/>
        <v>1</v>
      </c>
      <c r="J37" s="1">
        <f t="shared" si="1"/>
        <v>0</v>
      </c>
      <c r="K37" s="1">
        <f t="shared" si="2"/>
        <v>7</v>
      </c>
      <c r="L37" s="1">
        <f t="shared" si="3"/>
        <v>0</v>
      </c>
      <c r="M37" s="1">
        <v>3</v>
      </c>
      <c r="N37" s="1">
        <v>24.06</v>
      </c>
      <c r="O37" s="1">
        <v>3.6</v>
      </c>
      <c r="P37" s="1">
        <f t="shared" si="4"/>
        <v>3.4491275322694093</v>
      </c>
      <c r="R37" s="4"/>
      <c r="V37" s="5"/>
    </row>
    <row r="38" spans="1:22" x14ac:dyDescent="0.3">
      <c r="A38" s="1" t="s">
        <v>11</v>
      </c>
      <c r="B38" s="1" t="s">
        <v>8</v>
      </c>
      <c r="C38" s="1" t="s">
        <v>12</v>
      </c>
      <c r="D38" s="1" t="s">
        <v>10</v>
      </c>
      <c r="E38" s="1">
        <v>3</v>
      </c>
      <c r="F38" s="1">
        <v>16.309999999999999</v>
      </c>
      <c r="G38" s="1">
        <v>2</v>
      </c>
      <c r="I38" s="1">
        <f t="shared" si="0"/>
        <v>1</v>
      </c>
      <c r="J38" s="1">
        <f t="shared" si="1"/>
        <v>0</v>
      </c>
      <c r="K38" s="1">
        <f t="shared" si="2"/>
        <v>7</v>
      </c>
      <c r="L38" s="1">
        <f t="shared" si="3"/>
        <v>0</v>
      </c>
      <c r="M38" s="1">
        <v>3</v>
      </c>
      <c r="N38" s="1">
        <v>16.309999999999999</v>
      </c>
      <c r="O38" s="1">
        <v>2</v>
      </c>
      <c r="P38" s="1">
        <f t="shared" si="4"/>
        <v>2.7199608551002656</v>
      </c>
      <c r="R38" s="4"/>
      <c r="V38" s="5"/>
    </row>
    <row r="39" spans="1:22" ht="15" thickBot="1" x14ac:dyDescent="0.35">
      <c r="A39" s="1" t="s">
        <v>7</v>
      </c>
      <c r="B39" s="1" t="s">
        <v>8</v>
      </c>
      <c r="C39" s="1" t="s">
        <v>12</v>
      </c>
      <c r="D39" s="1" t="s">
        <v>10</v>
      </c>
      <c r="E39" s="1">
        <v>3</v>
      </c>
      <c r="F39" s="1">
        <v>16.93</v>
      </c>
      <c r="G39" s="1">
        <v>3.07</v>
      </c>
      <c r="I39" s="1">
        <f t="shared" si="0"/>
        <v>0</v>
      </c>
      <c r="J39" s="1">
        <f t="shared" si="1"/>
        <v>0</v>
      </c>
      <c r="K39" s="1">
        <f t="shared" si="2"/>
        <v>7</v>
      </c>
      <c r="L39" s="1">
        <f t="shared" si="3"/>
        <v>0</v>
      </c>
      <c r="M39" s="1">
        <v>3</v>
      </c>
      <c r="N39" s="1">
        <v>16.93</v>
      </c>
      <c r="O39" s="1">
        <v>3.07</v>
      </c>
      <c r="P39" s="1">
        <f t="shared" si="4"/>
        <v>2.8145769227501809</v>
      </c>
      <c r="R39" s="6"/>
      <c r="S39" s="2"/>
      <c r="T39" s="2"/>
      <c r="U39" s="2"/>
      <c r="V39" s="7"/>
    </row>
    <row r="40" spans="1:22" x14ac:dyDescent="0.3">
      <c r="A40" s="1" t="s">
        <v>11</v>
      </c>
      <c r="B40" s="1" t="s">
        <v>8</v>
      </c>
      <c r="C40" s="1" t="s">
        <v>12</v>
      </c>
      <c r="D40" s="1" t="s">
        <v>10</v>
      </c>
      <c r="E40" s="1">
        <v>3</v>
      </c>
      <c r="F40" s="1">
        <v>18.690000000000001</v>
      </c>
      <c r="G40" s="1">
        <v>2.31</v>
      </c>
      <c r="I40" s="1">
        <f t="shared" si="0"/>
        <v>1</v>
      </c>
      <c r="J40" s="1">
        <f t="shared" si="1"/>
        <v>0</v>
      </c>
      <c r="K40" s="1">
        <f t="shared" si="2"/>
        <v>7</v>
      </c>
      <c r="L40" s="1">
        <f t="shared" si="3"/>
        <v>0</v>
      </c>
      <c r="M40" s="1">
        <v>3</v>
      </c>
      <c r="N40" s="1">
        <v>18.690000000000001</v>
      </c>
      <c r="O40" s="1">
        <v>2.31</v>
      </c>
      <c r="P40" s="1">
        <f t="shared" si="4"/>
        <v>2.943885589508338</v>
      </c>
    </row>
    <row r="41" spans="1:22" x14ac:dyDescent="0.3">
      <c r="A41" s="1" t="s">
        <v>11</v>
      </c>
      <c r="B41" s="1" t="s">
        <v>8</v>
      </c>
      <c r="C41" s="1" t="s">
        <v>12</v>
      </c>
      <c r="D41" s="1" t="s">
        <v>10</v>
      </c>
      <c r="E41" s="1">
        <v>3</v>
      </c>
      <c r="F41" s="1">
        <v>31.27</v>
      </c>
      <c r="G41" s="1">
        <v>5</v>
      </c>
      <c r="I41" s="1">
        <f t="shared" si="0"/>
        <v>1</v>
      </c>
      <c r="J41" s="1">
        <f t="shared" si="1"/>
        <v>0</v>
      </c>
      <c r="K41" s="1">
        <f t="shared" si="2"/>
        <v>7</v>
      </c>
      <c r="L41" s="1">
        <f t="shared" si="3"/>
        <v>0</v>
      </c>
      <c r="M41" s="1">
        <v>3</v>
      </c>
      <c r="N41" s="1">
        <v>31.27</v>
      </c>
      <c r="O41" s="1">
        <v>5</v>
      </c>
      <c r="P41" s="1">
        <f t="shared" si="4"/>
        <v>4.1274877570938644</v>
      </c>
    </row>
    <row r="42" spans="1:22" x14ac:dyDescent="0.3">
      <c r="A42" s="1" t="s">
        <v>11</v>
      </c>
      <c r="B42" s="1" t="s">
        <v>8</v>
      </c>
      <c r="C42" s="1" t="s">
        <v>12</v>
      </c>
      <c r="D42" s="1" t="s">
        <v>10</v>
      </c>
      <c r="E42" s="1">
        <v>3</v>
      </c>
      <c r="F42" s="1">
        <v>16.04</v>
      </c>
      <c r="G42" s="1">
        <v>2.2400000000000002</v>
      </c>
      <c r="I42" s="1">
        <f t="shared" si="0"/>
        <v>1</v>
      </c>
      <c r="J42" s="1">
        <f t="shared" si="1"/>
        <v>0</v>
      </c>
      <c r="K42" s="1">
        <f t="shared" si="2"/>
        <v>7</v>
      </c>
      <c r="L42" s="1">
        <f t="shared" si="3"/>
        <v>0</v>
      </c>
      <c r="M42" s="1">
        <v>3</v>
      </c>
      <c r="N42" s="1">
        <v>16.04</v>
      </c>
      <c r="O42" s="1">
        <v>2.2400000000000002</v>
      </c>
      <c r="P42" s="1">
        <f t="shared" si="4"/>
        <v>2.6945576289279209</v>
      </c>
    </row>
    <row r="43" spans="1:22" x14ac:dyDescent="0.3">
      <c r="A43" s="1" t="s">
        <v>11</v>
      </c>
      <c r="B43" s="1" t="s">
        <v>8</v>
      </c>
      <c r="C43" s="1" t="s">
        <v>9</v>
      </c>
      <c r="D43" s="1" t="s">
        <v>10</v>
      </c>
      <c r="E43" s="1">
        <v>2</v>
      </c>
      <c r="F43" s="1">
        <v>17.46</v>
      </c>
      <c r="G43" s="1">
        <v>2.54</v>
      </c>
      <c r="I43" s="1">
        <f t="shared" si="0"/>
        <v>1</v>
      </c>
      <c r="J43" s="1">
        <f t="shared" si="1"/>
        <v>0</v>
      </c>
      <c r="K43" s="1">
        <f t="shared" si="2"/>
        <v>1</v>
      </c>
      <c r="L43" s="1">
        <f t="shared" si="3"/>
        <v>0</v>
      </c>
      <c r="M43" s="1">
        <v>2</v>
      </c>
      <c r="N43" s="1">
        <v>17.46</v>
      </c>
      <c r="O43" s="1">
        <v>2.54</v>
      </c>
      <c r="P43" s="1">
        <f t="shared" si="4"/>
        <v>2.7436087921946939</v>
      </c>
    </row>
    <row r="44" spans="1:22" x14ac:dyDescent="0.3">
      <c r="A44" s="1" t="s">
        <v>11</v>
      </c>
      <c r="B44" s="1" t="s">
        <v>8</v>
      </c>
      <c r="C44" s="1" t="s">
        <v>9</v>
      </c>
      <c r="D44" s="1" t="s">
        <v>10</v>
      </c>
      <c r="E44" s="1">
        <v>2</v>
      </c>
      <c r="F44" s="1">
        <v>13.94</v>
      </c>
      <c r="G44" s="1">
        <v>3.06</v>
      </c>
      <c r="I44" s="1">
        <f t="shared" si="0"/>
        <v>1</v>
      </c>
      <c r="J44" s="1">
        <f t="shared" si="1"/>
        <v>0</v>
      </c>
      <c r="K44" s="1">
        <f t="shared" si="2"/>
        <v>1</v>
      </c>
      <c r="L44" s="1">
        <f t="shared" si="3"/>
        <v>0</v>
      </c>
      <c r="M44" s="1">
        <v>2</v>
      </c>
      <c r="N44" s="1">
        <v>13.94</v>
      </c>
      <c r="O44" s="1">
        <v>3.06</v>
      </c>
      <c r="P44" s="1">
        <f t="shared" si="4"/>
        <v>2.4124259917256117</v>
      </c>
    </row>
    <row r="45" spans="1:22" x14ac:dyDescent="0.3">
      <c r="A45" s="1" t="s">
        <v>11</v>
      </c>
      <c r="B45" s="1" t="s">
        <v>8</v>
      </c>
      <c r="C45" s="1" t="s">
        <v>9</v>
      </c>
      <c r="D45" s="1" t="s">
        <v>10</v>
      </c>
      <c r="E45" s="1">
        <v>2</v>
      </c>
      <c r="F45" s="1">
        <v>9.68</v>
      </c>
      <c r="G45" s="1">
        <v>1.32</v>
      </c>
      <c r="I45" s="1">
        <f t="shared" si="0"/>
        <v>1</v>
      </c>
      <c r="J45" s="1">
        <f t="shared" si="1"/>
        <v>0</v>
      </c>
      <c r="K45" s="1">
        <f t="shared" si="2"/>
        <v>1</v>
      </c>
      <c r="L45" s="1">
        <f t="shared" si="3"/>
        <v>0</v>
      </c>
      <c r="M45" s="1">
        <v>2</v>
      </c>
      <c r="N45" s="1">
        <v>9.68</v>
      </c>
      <c r="O45" s="1">
        <v>1.32</v>
      </c>
      <c r="P45" s="1">
        <f t="shared" si="4"/>
        <v>2.0116195343397338</v>
      </c>
    </row>
    <row r="46" spans="1:22" x14ac:dyDescent="0.3">
      <c r="A46" s="1" t="s">
        <v>11</v>
      </c>
      <c r="B46" s="1" t="s">
        <v>8</v>
      </c>
      <c r="C46" s="1" t="s">
        <v>9</v>
      </c>
      <c r="D46" s="1" t="s">
        <v>10</v>
      </c>
      <c r="E46" s="1">
        <v>4</v>
      </c>
      <c r="F46" s="1">
        <v>30.4</v>
      </c>
      <c r="G46" s="1">
        <v>5.6</v>
      </c>
      <c r="I46" s="1">
        <f t="shared" si="0"/>
        <v>1</v>
      </c>
      <c r="J46" s="1">
        <f t="shared" si="1"/>
        <v>0</v>
      </c>
      <c r="K46" s="1">
        <f t="shared" si="2"/>
        <v>1</v>
      </c>
      <c r="L46" s="1">
        <f t="shared" si="3"/>
        <v>0</v>
      </c>
      <c r="M46" s="1">
        <v>4</v>
      </c>
      <c r="N46" s="1">
        <v>30.4</v>
      </c>
      <c r="O46" s="1">
        <v>5.6</v>
      </c>
      <c r="P46" s="1">
        <f t="shared" si="4"/>
        <v>4.3109716330347965</v>
      </c>
    </row>
    <row r="47" spans="1:22" x14ac:dyDescent="0.3">
      <c r="A47" s="1" t="s">
        <v>11</v>
      </c>
      <c r="B47" s="1" t="s">
        <v>8</v>
      </c>
      <c r="C47" s="1" t="s">
        <v>9</v>
      </c>
      <c r="D47" s="1" t="s">
        <v>10</v>
      </c>
      <c r="E47" s="1">
        <v>2</v>
      </c>
      <c r="F47" s="1">
        <v>18.29</v>
      </c>
      <c r="G47" s="1">
        <v>3</v>
      </c>
      <c r="I47" s="1">
        <f t="shared" si="0"/>
        <v>1</v>
      </c>
      <c r="J47" s="1">
        <f t="shared" si="1"/>
        <v>0</v>
      </c>
      <c r="K47" s="1">
        <f t="shared" si="2"/>
        <v>1</v>
      </c>
      <c r="L47" s="1">
        <f t="shared" si="3"/>
        <v>0</v>
      </c>
      <c r="M47" s="1">
        <v>2</v>
      </c>
      <c r="N47" s="1">
        <v>18.29</v>
      </c>
      <c r="O47" s="1">
        <v>3</v>
      </c>
      <c r="P47" s="1">
        <f t="shared" si="4"/>
        <v>2.8217001911689374</v>
      </c>
    </row>
    <row r="48" spans="1:22" x14ac:dyDescent="0.3">
      <c r="A48" s="1" t="s">
        <v>11</v>
      </c>
      <c r="B48" s="1" t="s">
        <v>8</v>
      </c>
      <c r="C48" s="1" t="s">
        <v>9</v>
      </c>
      <c r="D48" s="1" t="s">
        <v>10</v>
      </c>
      <c r="E48" s="1">
        <v>2</v>
      </c>
      <c r="F48" s="1">
        <v>22.23</v>
      </c>
      <c r="G48" s="1">
        <v>5</v>
      </c>
      <c r="I48" s="1">
        <f t="shared" si="0"/>
        <v>1</v>
      </c>
      <c r="J48" s="1">
        <f t="shared" si="1"/>
        <v>0</v>
      </c>
      <c r="K48" s="1">
        <f t="shared" si="2"/>
        <v>1</v>
      </c>
      <c r="L48" s="1">
        <f t="shared" si="3"/>
        <v>0</v>
      </c>
      <c r="M48" s="1">
        <v>2</v>
      </c>
      <c r="N48" s="1">
        <v>22.23</v>
      </c>
      <c r="O48" s="1">
        <v>5</v>
      </c>
      <c r="P48" s="1">
        <f t="shared" si="4"/>
        <v>3.1923991212394442</v>
      </c>
    </row>
    <row r="49" spans="1:16" x14ac:dyDescent="0.3">
      <c r="A49" s="1" t="s">
        <v>11</v>
      </c>
      <c r="B49" s="1" t="s">
        <v>8</v>
      </c>
      <c r="C49" s="1" t="s">
        <v>9</v>
      </c>
      <c r="D49" s="1" t="s">
        <v>10</v>
      </c>
      <c r="E49" s="1">
        <v>4</v>
      </c>
      <c r="F49" s="1">
        <v>32.4</v>
      </c>
      <c r="G49" s="1">
        <v>6</v>
      </c>
      <c r="I49" s="1">
        <f t="shared" si="0"/>
        <v>1</v>
      </c>
      <c r="J49" s="1">
        <f t="shared" si="1"/>
        <v>0</v>
      </c>
      <c r="K49" s="1">
        <f t="shared" si="2"/>
        <v>1</v>
      </c>
      <c r="L49" s="1">
        <f t="shared" si="3"/>
        <v>0</v>
      </c>
      <c r="M49" s="1">
        <v>4</v>
      </c>
      <c r="N49" s="1">
        <v>32.4</v>
      </c>
      <c r="O49" s="1">
        <v>6</v>
      </c>
      <c r="P49" s="1">
        <f t="shared" si="4"/>
        <v>4.4991436787558658</v>
      </c>
    </row>
    <row r="50" spans="1:16" x14ac:dyDescent="0.3">
      <c r="A50" s="1" t="s">
        <v>11</v>
      </c>
      <c r="B50" s="1" t="s">
        <v>8</v>
      </c>
      <c r="C50" s="1" t="s">
        <v>9</v>
      </c>
      <c r="D50" s="1" t="s">
        <v>10</v>
      </c>
      <c r="E50" s="1">
        <v>3</v>
      </c>
      <c r="F50" s="1">
        <v>28.55</v>
      </c>
      <c r="G50" s="1">
        <v>2.0499999999999998</v>
      </c>
      <c r="I50" s="1">
        <f t="shared" si="0"/>
        <v>1</v>
      </c>
      <c r="J50" s="1">
        <f t="shared" si="1"/>
        <v>0</v>
      </c>
      <c r="K50" s="1">
        <f t="shared" si="2"/>
        <v>1</v>
      </c>
      <c r="L50" s="1">
        <f t="shared" si="3"/>
        <v>0</v>
      </c>
      <c r="M50" s="1">
        <v>3</v>
      </c>
      <c r="N50" s="1">
        <v>28.55</v>
      </c>
      <c r="O50" s="1">
        <v>2.0499999999999998</v>
      </c>
      <c r="P50" s="1">
        <f t="shared" si="4"/>
        <v>3.9619676382304156</v>
      </c>
    </row>
    <row r="51" spans="1:16" x14ac:dyDescent="0.3">
      <c r="A51" s="1" t="s">
        <v>11</v>
      </c>
      <c r="B51" s="1" t="s">
        <v>8</v>
      </c>
      <c r="C51" s="1" t="s">
        <v>9</v>
      </c>
      <c r="D51" s="1" t="s">
        <v>10</v>
      </c>
      <c r="E51" s="1">
        <v>2</v>
      </c>
      <c r="F51" s="1">
        <v>18.04</v>
      </c>
      <c r="G51" s="1">
        <v>3</v>
      </c>
      <c r="I51" s="1">
        <f t="shared" si="0"/>
        <v>1</v>
      </c>
      <c r="J51" s="1">
        <f t="shared" si="1"/>
        <v>0</v>
      </c>
      <c r="K51" s="1">
        <f t="shared" si="2"/>
        <v>1</v>
      </c>
      <c r="L51" s="1">
        <f t="shared" si="3"/>
        <v>0</v>
      </c>
      <c r="M51" s="1">
        <v>2</v>
      </c>
      <c r="N51" s="1">
        <v>18.04</v>
      </c>
      <c r="O51" s="1">
        <v>3</v>
      </c>
      <c r="P51" s="1">
        <f t="shared" si="4"/>
        <v>2.798178685453804</v>
      </c>
    </row>
    <row r="52" spans="1:16" x14ac:dyDescent="0.3">
      <c r="A52" s="1" t="s">
        <v>11</v>
      </c>
      <c r="B52" s="1" t="s">
        <v>8</v>
      </c>
      <c r="C52" s="1" t="s">
        <v>9</v>
      </c>
      <c r="D52" s="1" t="s">
        <v>10</v>
      </c>
      <c r="E52" s="1">
        <v>2</v>
      </c>
      <c r="F52" s="1">
        <v>12.54</v>
      </c>
      <c r="G52" s="1">
        <v>2.5</v>
      </c>
      <c r="I52" s="1">
        <f t="shared" si="0"/>
        <v>1</v>
      </c>
      <c r="J52" s="1">
        <f t="shared" si="1"/>
        <v>0</v>
      </c>
      <c r="K52" s="1">
        <f t="shared" si="2"/>
        <v>1</v>
      </c>
      <c r="L52" s="1">
        <f t="shared" si="3"/>
        <v>0</v>
      </c>
      <c r="M52" s="1">
        <v>2</v>
      </c>
      <c r="N52" s="1">
        <v>12.54</v>
      </c>
      <c r="O52" s="1">
        <v>2.5</v>
      </c>
      <c r="P52" s="1">
        <f t="shared" si="4"/>
        <v>2.2807055597208632</v>
      </c>
    </row>
    <row r="53" spans="1:16" x14ac:dyDescent="0.3">
      <c r="A53" s="1" t="s">
        <v>7</v>
      </c>
      <c r="B53" s="1" t="s">
        <v>8</v>
      </c>
      <c r="C53" s="1" t="s">
        <v>9</v>
      </c>
      <c r="D53" s="1" t="s">
        <v>10</v>
      </c>
      <c r="E53" s="1">
        <v>2</v>
      </c>
      <c r="F53" s="1">
        <v>10.29</v>
      </c>
      <c r="G53" s="1">
        <v>2.6</v>
      </c>
      <c r="I53" s="1">
        <f t="shared" si="0"/>
        <v>0</v>
      </c>
      <c r="J53" s="1">
        <f t="shared" si="1"/>
        <v>0</v>
      </c>
      <c r="K53" s="1">
        <f t="shared" si="2"/>
        <v>1</v>
      </c>
      <c r="L53" s="1">
        <f t="shared" si="3"/>
        <v>0</v>
      </c>
      <c r="M53" s="1">
        <v>2</v>
      </c>
      <c r="N53" s="1">
        <v>10.29</v>
      </c>
      <c r="O53" s="1">
        <v>2.6</v>
      </c>
      <c r="P53" s="1">
        <f t="shared" si="4"/>
        <v>2.1052947417610435</v>
      </c>
    </row>
    <row r="54" spans="1:16" x14ac:dyDescent="0.3">
      <c r="A54" s="1" t="s">
        <v>7</v>
      </c>
      <c r="B54" s="1" t="s">
        <v>8</v>
      </c>
      <c r="C54" s="1" t="s">
        <v>9</v>
      </c>
      <c r="D54" s="1" t="s">
        <v>10</v>
      </c>
      <c r="E54" s="1">
        <v>4</v>
      </c>
      <c r="F54" s="1">
        <v>34.81</v>
      </c>
      <c r="G54" s="1">
        <v>5.2</v>
      </c>
      <c r="I54" s="1">
        <f t="shared" si="0"/>
        <v>0</v>
      </c>
      <c r="J54" s="1">
        <f t="shared" si="1"/>
        <v>0</v>
      </c>
      <c r="K54" s="1">
        <f t="shared" si="2"/>
        <v>1</v>
      </c>
      <c r="L54" s="1">
        <f t="shared" si="3"/>
        <v>0</v>
      </c>
      <c r="M54" s="1">
        <v>4</v>
      </c>
      <c r="N54" s="1">
        <v>34.81</v>
      </c>
      <c r="O54" s="1">
        <v>5.2</v>
      </c>
      <c r="P54" s="1">
        <f t="shared" si="4"/>
        <v>4.7621737273261378</v>
      </c>
    </row>
    <row r="55" spans="1:16" x14ac:dyDescent="0.3">
      <c r="A55" s="1" t="s">
        <v>11</v>
      </c>
      <c r="B55" s="1" t="s">
        <v>8</v>
      </c>
      <c r="C55" s="1" t="s">
        <v>9</v>
      </c>
      <c r="D55" s="1" t="s">
        <v>10</v>
      </c>
      <c r="E55" s="1">
        <v>2</v>
      </c>
      <c r="F55" s="1">
        <v>9.94</v>
      </c>
      <c r="G55" s="1">
        <v>1.56</v>
      </c>
      <c r="I55" s="1">
        <f t="shared" si="0"/>
        <v>1</v>
      </c>
      <c r="J55" s="1">
        <f t="shared" si="1"/>
        <v>0</v>
      </c>
      <c r="K55" s="1">
        <f t="shared" si="2"/>
        <v>1</v>
      </c>
      <c r="L55" s="1">
        <f t="shared" si="3"/>
        <v>0</v>
      </c>
      <c r="M55" s="1">
        <v>2</v>
      </c>
      <c r="N55" s="1">
        <v>9.94</v>
      </c>
      <c r="O55" s="1">
        <v>1.56</v>
      </c>
      <c r="P55" s="1">
        <f t="shared" si="4"/>
        <v>2.0360819002834729</v>
      </c>
    </row>
    <row r="56" spans="1:16" x14ac:dyDescent="0.3">
      <c r="A56" s="1" t="s">
        <v>11</v>
      </c>
      <c r="B56" s="1" t="s">
        <v>8</v>
      </c>
      <c r="C56" s="1" t="s">
        <v>9</v>
      </c>
      <c r="D56" s="1" t="s">
        <v>10</v>
      </c>
      <c r="E56" s="1">
        <v>4</v>
      </c>
      <c r="F56" s="1">
        <v>25.56</v>
      </c>
      <c r="G56" s="1">
        <v>4.34</v>
      </c>
      <c r="I56" s="1">
        <f t="shared" si="0"/>
        <v>1</v>
      </c>
      <c r="J56" s="1">
        <f t="shared" si="1"/>
        <v>0</v>
      </c>
      <c r="K56" s="1">
        <f t="shared" si="2"/>
        <v>1</v>
      </c>
      <c r="L56" s="1">
        <f t="shared" si="3"/>
        <v>0</v>
      </c>
      <c r="M56" s="1">
        <v>4</v>
      </c>
      <c r="N56" s="1">
        <v>25.56</v>
      </c>
      <c r="O56" s="1">
        <v>4.34</v>
      </c>
      <c r="P56" s="1">
        <f t="shared" si="4"/>
        <v>3.8555952823898085</v>
      </c>
    </row>
    <row r="57" spans="1:16" x14ac:dyDescent="0.3">
      <c r="A57" s="1" t="s">
        <v>11</v>
      </c>
      <c r="B57" s="1" t="s">
        <v>8</v>
      </c>
      <c r="C57" s="1" t="s">
        <v>9</v>
      </c>
      <c r="D57" s="1" t="s">
        <v>10</v>
      </c>
      <c r="E57" s="1">
        <v>2</v>
      </c>
      <c r="F57" s="1">
        <v>19.489999999999998</v>
      </c>
      <c r="G57" s="1">
        <v>3.51</v>
      </c>
      <c r="I57" s="1">
        <f t="shared" si="0"/>
        <v>1</v>
      </c>
      <c r="J57" s="1">
        <f t="shared" si="1"/>
        <v>0</v>
      </c>
      <c r="K57" s="1">
        <f t="shared" si="2"/>
        <v>1</v>
      </c>
      <c r="L57" s="1">
        <f t="shared" si="3"/>
        <v>0</v>
      </c>
      <c r="M57" s="1">
        <v>2</v>
      </c>
      <c r="N57" s="1">
        <v>19.489999999999998</v>
      </c>
      <c r="O57" s="1">
        <v>3.51</v>
      </c>
      <c r="P57" s="1">
        <f t="shared" si="4"/>
        <v>2.9346034186015792</v>
      </c>
    </row>
    <row r="58" spans="1:16" x14ac:dyDescent="0.3">
      <c r="A58" s="1" t="s">
        <v>11</v>
      </c>
      <c r="B58" s="1" t="s">
        <v>13</v>
      </c>
      <c r="C58" s="1" t="s">
        <v>12</v>
      </c>
      <c r="D58" s="1" t="s">
        <v>10</v>
      </c>
      <c r="E58" s="1">
        <v>4</v>
      </c>
      <c r="F58" s="1">
        <v>38.01</v>
      </c>
      <c r="G58" s="1">
        <v>3</v>
      </c>
      <c r="I58" s="1">
        <f t="shared" si="0"/>
        <v>1</v>
      </c>
      <c r="J58" s="1">
        <f t="shared" si="1"/>
        <v>1</v>
      </c>
      <c r="K58" s="1">
        <f t="shared" si="2"/>
        <v>7</v>
      </c>
      <c r="L58" s="1">
        <f t="shared" si="3"/>
        <v>0</v>
      </c>
      <c r="M58" s="1">
        <v>4</v>
      </c>
      <c r="N58" s="1">
        <v>38.01</v>
      </c>
      <c r="O58" s="1">
        <v>3</v>
      </c>
      <c r="P58" s="1">
        <f t="shared" si="4"/>
        <v>4.8716760387504552</v>
      </c>
    </row>
    <row r="59" spans="1:16" x14ac:dyDescent="0.3">
      <c r="A59" s="1" t="s">
        <v>7</v>
      </c>
      <c r="B59" s="1" t="s">
        <v>8</v>
      </c>
      <c r="C59" s="1" t="s">
        <v>12</v>
      </c>
      <c r="D59" s="1" t="s">
        <v>10</v>
      </c>
      <c r="E59" s="1">
        <v>2</v>
      </c>
      <c r="F59" s="1">
        <v>26.41</v>
      </c>
      <c r="G59" s="1">
        <v>1.5</v>
      </c>
      <c r="I59" s="1">
        <f t="shared" si="0"/>
        <v>0</v>
      </c>
      <c r="J59" s="1">
        <f t="shared" si="1"/>
        <v>0</v>
      </c>
      <c r="K59" s="1">
        <f t="shared" si="2"/>
        <v>7</v>
      </c>
      <c r="L59" s="1">
        <f t="shared" si="3"/>
        <v>0</v>
      </c>
      <c r="M59" s="1">
        <v>2</v>
      </c>
      <c r="N59" s="1">
        <v>26.41</v>
      </c>
      <c r="O59" s="1">
        <v>1.5</v>
      </c>
      <c r="P59" s="1">
        <f t="shared" si="4"/>
        <v>3.5315675669556579</v>
      </c>
    </row>
    <row r="60" spans="1:16" x14ac:dyDescent="0.3">
      <c r="A60" s="1" t="s">
        <v>11</v>
      </c>
      <c r="B60" s="1" t="s">
        <v>13</v>
      </c>
      <c r="C60" s="1" t="s">
        <v>12</v>
      </c>
      <c r="D60" s="1" t="s">
        <v>10</v>
      </c>
      <c r="E60" s="1">
        <v>2</v>
      </c>
      <c r="F60" s="1">
        <v>11.24</v>
      </c>
      <c r="G60" s="1">
        <v>1.76</v>
      </c>
      <c r="I60" s="1">
        <f t="shared" si="0"/>
        <v>1</v>
      </c>
      <c r="J60" s="1">
        <f t="shared" si="1"/>
        <v>1</v>
      </c>
      <c r="K60" s="1">
        <f t="shared" si="2"/>
        <v>7</v>
      </c>
      <c r="L60" s="1">
        <f t="shared" si="3"/>
        <v>0</v>
      </c>
      <c r="M60" s="1">
        <v>2</v>
      </c>
      <c r="N60" s="1">
        <v>11.24</v>
      </c>
      <c r="O60" s="1">
        <v>1.76</v>
      </c>
      <c r="P60" s="1">
        <f t="shared" si="4"/>
        <v>2.0031035017491581</v>
      </c>
    </row>
    <row r="61" spans="1:16" x14ac:dyDescent="0.3">
      <c r="A61" s="1" t="s">
        <v>11</v>
      </c>
      <c r="B61" s="1" t="s">
        <v>8</v>
      </c>
      <c r="C61" s="1" t="s">
        <v>12</v>
      </c>
      <c r="D61" s="1" t="s">
        <v>10</v>
      </c>
      <c r="E61" s="1">
        <v>4</v>
      </c>
      <c r="F61" s="1">
        <v>48.27</v>
      </c>
      <c r="G61" s="1">
        <v>6.73</v>
      </c>
      <c r="I61" s="1">
        <f t="shared" si="0"/>
        <v>1</v>
      </c>
      <c r="J61" s="1">
        <f t="shared" si="1"/>
        <v>0</v>
      </c>
      <c r="K61" s="1">
        <f t="shared" si="2"/>
        <v>7</v>
      </c>
      <c r="L61" s="1">
        <f t="shared" si="3"/>
        <v>0</v>
      </c>
      <c r="M61" s="1">
        <v>4</v>
      </c>
      <c r="N61" s="1">
        <v>48.27</v>
      </c>
      <c r="O61" s="1">
        <v>6.73</v>
      </c>
      <c r="P61" s="1">
        <f t="shared" si="4"/>
        <v>5.9018949982353464</v>
      </c>
    </row>
    <row r="62" spans="1:16" x14ac:dyDescent="0.3">
      <c r="A62" s="1" t="s">
        <v>11</v>
      </c>
      <c r="B62" s="1" t="s">
        <v>13</v>
      </c>
      <c r="C62" s="1" t="s">
        <v>12</v>
      </c>
      <c r="D62" s="1" t="s">
        <v>10</v>
      </c>
      <c r="E62" s="1">
        <v>2</v>
      </c>
      <c r="F62" s="1">
        <v>20.29</v>
      </c>
      <c r="G62" s="1">
        <v>3.21</v>
      </c>
      <c r="I62" s="1">
        <f t="shared" si="0"/>
        <v>1</v>
      </c>
      <c r="J62" s="1">
        <f t="shared" si="1"/>
        <v>1</v>
      </c>
      <c r="K62" s="1">
        <f t="shared" si="2"/>
        <v>7</v>
      </c>
      <c r="L62" s="1">
        <f t="shared" si="3"/>
        <v>0</v>
      </c>
      <c r="M62" s="1">
        <v>2</v>
      </c>
      <c r="N62" s="1">
        <v>20.29</v>
      </c>
      <c r="O62" s="1">
        <v>3.21</v>
      </c>
      <c r="P62" s="1">
        <f t="shared" si="4"/>
        <v>2.8545820086369975</v>
      </c>
    </row>
    <row r="63" spans="1:16" x14ac:dyDescent="0.3">
      <c r="A63" s="1" t="s">
        <v>11</v>
      </c>
      <c r="B63" s="1" t="s">
        <v>13</v>
      </c>
      <c r="C63" s="1" t="s">
        <v>12</v>
      </c>
      <c r="D63" s="1" t="s">
        <v>10</v>
      </c>
      <c r="E63" s="1">
        <v>2</v>
      </c>
      <c r="F63" s="1">
        <v>13.81</v>
      </c>
      <c r="G63" s="1">
        <v>2</v>
      </c>
      <c r="I63" s="1">
        <f t="shared" si="0"/>
        <v>1</v>
      </c>
      <c r="J63" s="1">
        <f t="shared" si="1"/>
        <v>1</v>
      </c>
      <c r="K63" s="1">
        <f t="shared" si="2"/>
        <v>7</v>
      </c>
      <c r="L63" s="1">
        <f t="shared" si="3"/>
        <v>0</v>
      </c>
      <c r="M63" s="1">
        <v>2</v>
      </c>
      <c r="N63" s="1">
        <v>13.81</v>
      </c>
      <c r="O63" s="1">
        <v>2</v>
      </c>
      <c r="P63" s="1">
        <f t="shared" si="4"/>
        <v>2.2449045805007328</v>
      </c>
    </row>
    <row r="64" spans="1:16" x14ac:dyDescent="0.3">
      <c r="A64" s="1" t="s">
        <v>11</v>
      </c>
      <c r="B64" s="1" t="s">
        <v>13</v>
      </c>
      <c r="C64" s="1" t="s">
        <v>12</v>
      </c>
      <c r="D64" s="1" t="s">
        <v>10</v>
      </c>
      <c r="E64" s="1">
        <v>2</v>
      </c>
      <c r="F64" s="1">
        <v>11.02</v>
      </c>
      <c r="G64" s="1">
        <v>1.98</v>
      </c>
      <c r="I64" s="1">
        <f t="shared" si="0"/>
        <v>1</v>
      </c>
      <c r="J64" s="1">
        <f t="shared" si="1"/>
        <v>1</v>
      </c>
      <c r="K64" s="1">
        <f t="shared" si="2"/>
        <v>7</v>
      </c>
      <c r="L64" s="1">
        <f t="shared" si="3"/>
        <v>0</v>
      </c>
      <c r="M64" s="1">
        <v>2</v>
      </c>
      <c r="N64" s="1">
        <v>11.02</v>
      </c>
      <c r="O64" s="1">
        <v>1.98</v>
      </c>
      <c r="P64" s="1">
        <f t="shared" si="4"/>
        <v>1.9824045767198406</v>
      </c>
    </row>
    <row r="65" spans="1:16" x14ac:dyDescent="0.3">
      <c r="A65" s="1" t="s">
        <v>11</v>
      </c>
      <c r="B65" s="1" t="s">
        <v>13</v>
      </c>
      <c r="C65" s="1" t="s">
        <v>12</v>
      </c>
      <c r="D65" s="1" t="s">
        <v>10</v>
      </c>
      <c r="E65" s="1">
        <v>4</v>
      </c>
      <c r="F65" s="1">
        <v>18.29</v>
      </c>
      <c r="G65" s="1">
        <v>3.76</v>
      </c>
      <c r="I65" s="1">
        <f t="shared" si="0"/>
        <v>1</v>
      </c>
      <c r="J65" s="1">
        <f t="shared" si="1"/>
        <v>1</v>
      </c>
      <c r="K65" s="1">
        <f t="shared" si="2"/>
        <v>7</v>
      </c>
      <c r="L65" s="1">
        <f t="shared" si="3"/>
        <v>0</v>
      </c>
      <c r="M65" s="1">
        <v>4</v>
      </c>
      <c r="N65" s="1">
        <v>18.29</v>
      </c>
      <c r="O65" s="1">
        <v>3.76</v>
      </c>
      <c r="P65" s="1">
        <f t="shared" si="4"/>
        <v>3.0162996679407117</v>
      </c>
    </row>
    <row r="66" spans="1:16" x14ac:dyDescent="0.3">
      <c r="A66" s="1" t="s">
        <v>11</v>
      </c>
      <c r="B66" s="1" t="s">
        <v>8</v>
      </c>
      <c r="C66" s="1" t="s">
        <v>12</v>
      </c>
      <c r="D66" s="1" t="s">
        <v>10</v>
      </c>
      <c r="E66" s="1">
        <v>3</v>
      </c>
      <c r="F66" s="1">
        <v>17.59</v>
      </c>
      <c r="G66" s="1">
        <v>2.64</v>
      </c>
      <c r="I66" s="1">
        <f t="shared" si="0"/>
        <v>1</v>
      </c>
      <c r="J66" s="1">
        <f t="shared" si="1"/>
        <v>0</v>
      </c>
      <c r="K66" s="1">
        <f t="shared" si="2"/>
        <v>7</v>
      </c>
      <c r="L66" s="1">
        <f t="shared" si="3"/>
        <v>0</v>
      </c>
      <c r="M66" s="1">
        <v>3</v>
      </c>
      <c r="N66" s="1">
        <v>17.59</v>
      </c>
      <c r="O66" s="1">
        <v>2.64</v>
      </c>
      <c r="P66" s="1">
        <f t="shared" si="4"/>
        <v>2.8403909643617498</v>
      </c>
    </row>
    <row r="67" spans="1:16" x14ac:dyDescent="0.3">
      <c r="A67" s="1" t="s">
        <v>11</v>
      </c>
      <c r="B67" s="1" t="s">
        <v>8</v>
      </c>
      <c r="C67" s="1" t="s">
        <v>12</v>
      </c>
      <c r="D67" s="1" t="s">
        <v>10</v>
      </c>
      <c r="E67" s="1">
        <v>3</v>
      </c>
      <c r="F67" s="1">
        <v>20.079999999999998</v>
      </c>
      <c r="G67" s="1">
        <v>3.15</v>
      </c>
      <c r="I67" s="1">
        <f t="shared" ref="I67:I130" si="6">IF(A67 = "Male", 1, 0)</f>
        <v>1</v>
      </c>
      <c r="J67" s="1">
        <f t="shared" ref="J67:J130" si="7">IF(B67 = "Yes", 1, 0)</f>
        <v>0</v>
      </c>
      <c r="K67" s="1">
        <f t="shared" ref="K67:K130" si="8">IF(C67 = "Sun", 1, IF(C67 = "Mon", 2, IF(C67 = "Tue", 3, IF(C67 = "Wed", 4, IF(C67 = "Thur", 5, IF(C67 = "Fri", 6, 7))))))</f>
        <v>7</v>
      </c>
      <c r="L67" s="1">
        <f t="shared" ref="L67:L130" si="9">IF(D67 = "Lunch", 1, 0)</f>
        <v>0</v>
      </c>
      <c r="M67" s="1">
        <v>3</v>
      </c>
      <c r="N67" s="1">
        <v>20.079999999999998</v>
      </c>
      <c r="O67" s="1">
        <v>3.15</v>
      </c>
      <c r="P67" s="1">
        <f t="shared" ref="P67:P130" si="10">$Z$18 + $Z$19 * I67 + $Z$20 * J67 + $Z$21 * K67 + $Z$22 * L67 + $Z$23 * M67 + $Z$24 * N67</f>
        <v>3.0746651612844813</v>
      </c>
    </row>
    <row r="68" spans="1:16" x14ac:dyDescent="0.3">
      <c r="A68" s="1" t="s">
        <v>7</v>
      </c>
      <c r="B68" s="1" t="s">
        <v>8</v>
      </c>
      <c r="C68" s="1" t="s">
        <v>12</v>
      </c>
      <c r="D68" s="1" t="s">
        <v>10</v>
      </c>
      <c r="E68" s="1">
        <v>2</v>
      </c>
      <c r="F68" s="1">
        <v>16.45</v>
      </c>
      <c r="G68" s="1">
        <v>2.4700000000000002</v>
      </c>
      <c r="I68" s="1">
        <f t="shared" si="6"/>
        <v>0</v>
      </c>
      <c r="J68" s="1">
        <f t="shared" si="7"/>
        <v>0</v>
      </c>
      <c r="K68" s="1">
        <f t="shared" si="8"/>
        <v>7</v>
      </c>
      <c r="L68" s="1">
        <f t="shared" si="9"/>
        <v>0</v>
      </c>
      <c r="M68" s="1">
        <v>2</v>
      </c>
      <c r="N68" s="1">
        <v>16.45</v>
      </c>
      <c r="O68" s="1">
        <v>2.4700000000000002</v>
      </c>
      <c r="P68" s="1">
        <f t="shared" si="10"/>
        <v>2.5944707792647321</v>
      </c>
    </row>
    <row r="69" spans="1:16" x14ac:dyDescent="0.3">
      <c r="A69" s="1" t="s">
        <v>7</v>
      </c>
      <c r="B69" s="1" t="s">
        <v>13</v>
      </c>
      <c r="C69" s="1" t="s">
        <v>12</v>
      </c>
      <c r="D69" s="1" t="s">
        <v>10</v>
      </c>
      <c r="E69" s="1">
        <v>1</v>
      </c>
      <c r="F69" s="1">
        <v>3.07</v>
      </c>
      <c r="G69" s="1">
        <v>1</v>
      </c>
      <c r="I69" s="1">
        <f t="shared" si="6"/>
        <v>0</v>
      </c>
      <c r="J69" s="1">
        <f t="shared" si="7"/>
        <v>1</v>
      </c>
      <c r="K69" s="1">
        <f t="shared" si="8"/>
        <v>7</v>
      </c>
      <c r="L69" s="1">
        <f t="shared" si="9"/>
        <v>0</v>
      </c>
      <c r="M69" s="1">
        <v>1</v>
      </c>
      <c r="N69" s="1">
        <v>3.07</v>
      </c>
      <c r="O69" s="1">
        <v>1</v>
      </c>
      <c r="P69" s="1">
        <f t="shared" si="10"/>
        <v>1.0957585759425816</v>
      </c>
    </row>
    <row r="70" spans="1:16" x14ac:dyDescent="0.3">
      <c r="A70" s="1" t="s">
        <v>11</v>
      </c>
      <c r="B70" s="1" t="s">
        <v>8</v>
      </c>
      <c r="C70" s="1" t="s">
        <v>12</v>
      </c>
      <c r="D70" s="1" t="s">
        <v>10</v>
      </c>
      <c r="E70" s="1">
        <v>2</v>
      </c>
      <c r="F70" s="1">
        <v>20.23</v>
      </c>
      <c r="G70" s="1">
        <v>2.0099999999999998</v>
      </c>
      <c r="I70" s="1">
        <f t="shared" si="6"/>
        <v>1</v>
      </c>
      <c r="J70" s="1">
        <f t="shared" si="7"/>
        <v>0</v>
      </c>
      <c r="K70" s="1">
        <f t="shared" si="8"/>
        <v>7</v>
      </c>
      <c r="L70" s="1">
        <f t="shared" si="9"/>
        <v>0</v>
      </c>
      <c r="M70" s="1">
        <v>2</v>
      </c>
      <c r="N70" s="1">
        <v>20.23</v>
      </c>
      <c r="O70" s="1">
        <v>2.0099999999999998</v>
      </c>
      <c r="P70" s="1">
        <f t="shared" si="10"/>
        <v>2.9138332122011699</v>
      </c>
    </row>
    <row r="71" spans="1:16" x14ac:dyDescent="0.3">
      <c r="A71" s="1" t="s">
        <v>11</v>
      </c>
      <c r="B71" s="1" t="s">
        <v>13</v>
      </c>
      <c r="C71" s="1" t="s">
        <v>12</v>
      </c>
      <c r="D71" s="1" t="s">
        <v>10</v>
      </c>
      <c r="E71" s="1">
        <v>2</v>
      </c>
      <c r="F71" s="1">
        <v>15.01</v>
      </c>
      <c r="G71" s="1">
        <v>2.09</v>
      </c>
      <c r="I71" s="1">
        <f t="shared" si="6"/>
        <v>1</v>
      </c>
      <c r="J71" s="1">
        <f t="shared" si="7"/>
        <v>1</v>
      </c>
      <c r="K71" s="1">
        <f t="shared" si="8"/>
        <v>7</v>
      </c>
      <c r="L71" s="1">
        <f t="shared" si="9"/>
        <v>0</v>
      </c>
      <c r="M71" s="1">
        <v>2</v>
      </c>
      <c r="N71" s="1">
        <v>15.01</v>
      </c>
      <c r="O71" s="1">
        <v>2.09</v>
      </c>
      <c r="P71" s="1">
        <f t="shared" si="10"/>
        <v>2.3578078079333742</v>
      </c>
    </row>
    <row r="72" spans="1:16" x14ac:dyDescent="0.3">
      <c r="A72" s="1" t="s">
        <v>11</v>
      </c>
      <c r="B72" s="1" t="s">
        <v>8</v>
      </c>
      <c r="C72" s="1" t="s">
        <v>12</v>
      </c>
      <c r="D72" s="1" t="s">
        <v>10</v>
      </c>
      <c r="E72" s="1">
        <v>2</v>
      </c>
      <c r="F72" s="1">
        <v>12.02</v>
      </c>
      <c r="G72" s="1">
        <v>1.97</v>
      </c>
      <c r="I72" s="1">
        <f t="shared" si="6"/>
        <v>1</v>
      </c>
      <c r="J72" s="1">
        <f t="shared" si="7"/>
        <v>0</v>
      </c>
      <c r="K72" s="1">
        <f t="shared" si="8"/>
        <v>7</v>
      </c>
      <c r="L72" s="1">
        <f t="shared" si="9"/>
        <v>0</v>
      </c>
      <c r="M72" s="1">
        <v>2</v>
      </c>
      <c r="N72" s="1">
        <v>12.02</v>
      </c>
      <c r="O72" s="1">
        <v>1.97</v>
      </c>
      <c r="P72" s="1">
        <f t="shared" si="10"/>
        <v>2.1413869645161796</v>
      </c>
    </row>
    <row r="73" spans="1:16" x14ac:dyDescent="0.3">
      <c r="A73" s="1" t="s">
        <v>7</v>
      </c>
      <c r="B73" s="1" t="s">
        <v>8</v>
      </c>
      <c r="C73" s="1" t="s">
        <v>12</v>
      </c>
      <c r="D73" s="1" t="s">
        <v>10</v>
      </c>
      <c r="E73" s="1">
        <v>3</v>
      </c>
      <c r="F73" s="1">
        <v>17.07</v>
      </c>
      <c r="G73" s="1">
        <v>3</v>
      </c>
      <c r="I73" s="1">
        <f t="shared" si="6"/>
        <v>0</v>
      </c>
      <c r="J73" s="1">
        <f t="shared" si="7"/>
        <v>0</v>
      </c>
      <c r="K73" s="1">
        <f t="shared" si="8"/>
        <v>7</v>
      </c>
      <c r="L73" s="1">
        <f t="shared" si="9"/>
        <v>0</v>
      </c>
      <c r="M73" s="1">
        <v>3</v>
      </c>
      <c r="N73" s="1">
        <v>17.07</v>
      </c>
      <c r="O73" s="1">
        <v>3</v>
      </c>
      <c r="P73" s="1">
        <f t="shared" si="10"/>
        <v>2.8277489659506552</v>
      </c>
    </row>
    <row r="74" spans="1:16" x14ac:dyDescent="0.3">
      <c r="A74" s="1" t="s">
        <v>7</v>
      </c>
      <c r="B74" s="1" t="s">
        <v>13</v>
      </c>
      <c r="C74" s="1" t="s">
        <v>12</v>
      </c>
      <c r="D74" s="1" t="s">
        <v>10</v>
      </c>
      <c r="E74" s="1">
        <v>2</v>
      </c>
      <c r="F74" s="1">
        <v>26.86</v>
      </c>
      <c r="G74" s="1">
        <v>3.14</v>
      </c>
      <c r="I74" s="1">
        <f t="shared" si="6"/>
        <v>0</v>
      </c>
      <c r="J74" s="1">
        <f t="shared" si="7"/>
        <v>1</v>
      </c>
      <c r="K74" s="1">
        <f t="shared" si="8"/>
        <v>7</v>
      </c>
      <c r="L74" s="1">
        <f t="shared" si="9"/>
        <v>0</v>
      </c>
      <c r="M74" s="1">
        <v>2</v>
      </c>
      <c r="N74" s="1">
        <v>26.86</v>
      </c>
      <c r="O74" s="1">
        <v>3.14</v>
      </c>
      <c r="P74" s="1">
        <f t="shared" si="10"/>
        <v>3.5090099123070937</v>
      </c>
    </row>
    <row r="75" spans="1:16" x14ac:dyDescent="0.3">
      <c r="A75" s="1" t="s">
        <v>7</v>
      </c>
      <c r="B75" s="1" t="s">
        <v>13</v>
      </c>
      <c r="C75" s="1" t="s">
        <v>12</v>
      </c>
      <c r="D75" s="1" t="s">
        <v>10</v>
      </c>
      <c r="E75" s="1">
        <v>2</v>
      </c>
      <c r="F75" s="1">
        <v>25.28</v>
      </c>
      <c r="G75" s="1">
        <v>5</v>
      </c>
      <c r="I75" s="1">
        <f t="shared" si="6"/>
        <v>0</v>
      </c>
      <c r="J75" s="1">
        <f t="shared" si="7"/>
        <v>1</v>
      </c>
      <c r="K75" s="1">
        <f t="shared" si="8"/>
        <v>7</v>
      </c>
      <c r="L75" s="1">
        <f t="shared" si="9"/>
        <v>0</v>
      </c>
      <c r="M75" s="1">
        <v>2</v>
      </c>
      <c r="N75" s="1">
        <v>25.28</v>
      </c>
      <c r="O75" s="1">
        <v>5</v>
      </c>
      <c r="P75" s="1">
        <f t="shared" si="10"/>
        <v>3.3603539961874489</v>
      </c>
    </row>
    <row r="76" spans="1:16" x14ac:dyDescent="0.3">
      <c r="A76" s="1" t="s">
        <v>7</v>
      </c>
      <c r="B76" s="1" t="s">
        <v>8</v>
      </c>
      <c r="C76" s="1" t="s">
        <v>12</v>
      </c>
      <c r="D76" s="1" t="s">
        <v>10</v>
      </c>
      <c r="E76" s="1">
        <v>2</v>
      </c>
      <c r="F76" s="1">
        <v>14.73</v>
      </c>
      <c r="G76" s="1">
        <v>2.2000000000000002</v>
      </c>
      <c r="I76" s="1">
        <f t="shared" si="6"/>
        <v>0</v>
      </c>
      <c r="J76" s="1">
        <f t="shared" si="7"/>
        <v>0</v>
      </c>
      <c r="K76" s="1">
        <f t="shared" si="8"/>
        <v>7</v>
      </c>
      <c r="L76" s="1">
        <f t="shared" si="9"/>
        <v>0</v>
      </c>
      <c r="M76" s="1">
        <v>2</v>
      </c>
      <c r="N76" s="1">
        <v>14.73</v>
      </c>
      <c r="O76" s="1">
        <v>2.2000000000000002</v>
      </c>
      <c r="P76" s="1">
        <f t="shared" si="10"/>
        <v>2.4326428199446126</v>
      </c>
    </row>
    <row r="77" spans="1:16" x14ac:dyDescent="0.3">
      <c r="A77" s="1" t="s">
        <v>11</v>
      </c>
      <c r="B77" s="1" t="s">
        <v>8</v>
      </c>
      <c r="C77" s="1" t="s">
        <v>12</v>
      </c>
      <c r="D77" s="1" t="s">
        <v>10</v>
      </c>
      <c r="E77" s="1">
        <v>2</v>
      </c>
      <c r="F77" s="1">
        <v>10.51</v>
      </c>
      <c r="G77" s="1">
        <v>1.25</v>
      </c>
      <c r="I77" s="1">
        <f t="shared" si="6"/>
        <v>1</v>
      </c>
      <c r="J77" s="1">
        <f t="shared" si="7"/>
        <v>0</v>
      </c>
      <c r="K77" s="1">
        <f t="shared" si="8"/>
        <v>7</v>
      </c>
      <c r="L77" s="1">
        <f t="shared" si="9"/>
        <v>0</v>
      </c>
      <c r="M77" s="1">
        <v>2</v>
      </c>
      <c r="N77" s="1">
        <v>10.51</v>
      </c>
      <c r="O77" s="1">
        <v>1.25</v>
      </c>
      <c r="P77" s="1">
        <f t="shared" si="10"/>
        <v>1.9993170699967724</v>
      </c>
    </row>
    <row r="78" spans="1:16" x14ac:dyDescent="0.3">
      <c r="A78" s="1" t="s">
        <v>11</v>
      </c>
      <c r="B78" s="1" t="s">
        <v>13</v>
      </c>
      <c r="C78" s="1" t="s">
        <v>12</v>
      </c>
      <c r="D78" s="1" t="s">
        <v>10</v>
      </c>
      <c r="E78" s="1">
        <v>2</v>
      </c>
      <c r="F78" s="1">
        <v>17.920000000000002</v>
      </c>
      <c r="G78" s="1">
        <v>3.08</v>
      </c>
      <c r="I78" s="1">
        <f t="shared" si="6"/>
        <v>1</v>
      </c>
      <c r="J78" s="1">
        <f t="shared" si="7"/>
        <v>1</v>
      </c>
      <c r="K78" s="1">
        <f t="shared" si="8"/>
        <v>7</v>
      </c>
      <c r="L78" s="1">
        <f t="shared" si="9"/>
        <v>0</v>
      </c>
      <c r="M78" s="1">
        <v>2</v>
      </c>
      <c r="N78" s="1">
        <v>17.920000000000002</v>
      </c>
      <c r="O78" s="1">
        <v>3.08</v>
      </c>
      <c r="P78" s="1">
        <f t="shared" si="10"/>
        <v>2.6315981344575303</v>
      </c>
    </row>
    <row r="79" spans="1:16" x14ac:dyDescent="0.3">
      <c r="A79" s="1" t="s">
        <v>11</v>
      </c>
      <c r="B79" s="1" t="s">
        <v>8</v>
      </c>
      <c r="C79" s="1" t="s">
        <v>14</v>
      </c>
      <c r="D79" s="1" t="s">
        <v>15</v>
      </c>
      <c r="E79" s="1">
        <v>4</v>
      </c>
      <c r="F79" s="1">
        <v>27.2</v>
      </c>
      <c r="G79" s="1">
        <v>4</v>
      </c>
      <c r="I79" s="1">
        <f t="shared" si="6"/>
        <v>1</v>
      </c>
      <c r="J79" s="1">
        <f t="shared" si="7"/>
        <v>0</v>
      </c>
      <c r="K79" s="1">
        <f t="shared" si="8"/>
        <v>5</v>
      </c>
      <c r="L79" s="1">
        <f t="shared" si="9"/>
        <v>1</v>
      </c>
      <c r="M79" s="1">
        <v>4</v>
      </c>
      <c r="N79" s="1">
        <v>27.2</v>
      </c>
      <c r="O79" s="1">
        <v>4</v>
      </c>
      <c r="P79" s="1">
        <f t="shared" si="10"/>
        <v>3.9581581822857395</v>
      </c>
    </row>
    <row r="80" spans="1:16" x14ac:dyDescent="0.3">
      <c r="A80" s="1" t="s">
        <v>11</v>
      </c>
      <c r="B80" s="1" t="s">
        <v>8</v>
      </c>
      <c r="C80" s="1" t="s">
        <v>14</v>
      </c>
      <c r="D80" s="1" t="s">
        <v>15</v>
      </c>
      <c r="E80" s="1">
        <v>2</v>
      </c>
      <c r="F80" s="1">
        <v>22.76</v>
      </c>
      <c r="G80" s="1">
        <v>3</v>
      </c>
      <c r="I80" s="1">
        <f t="shared" si="6"/>
        <v>1</v>
      </c>
      <c r="J80" s="1">
        <f t="shared" si="7"/>
        <v>0</v>
      </c>
      <c r="K80" s="1">
        <f t="shared" si="8"/>
        <v>5</v>
      </c>
      <c r="L80" s="1">
        <f t="shared" si="9"/>
        <v>1</v>
      </c>
      <c r="M80" s="1">
        <v>2</v>
      </c>
      <c r="N80" s="1">
        <v>22.76</v>
      </c>
      <c r="O80" s="1">
        <v>3</v>
      </c>
      <c r="P80" s="1">
        <f t="shared" si="10"/>
        <v>3.1905265357601822</v>
      </c>
    </row>
    <row r="81" spans="1:16" x14ac:dyDescent="0.3">
      <c r="A81" s="1" t="s">
        <v>11</v>
      </c>
      <c r="B81" s="1" t="s">
        <v>8</v>
      </c>
      <c r="C81" s="1" t="s">
        <v>14</v>
      </c>
      <c r="D81" s="1" t="s">
        <v>15</v>
      </c>
      <c r="E81" s="1">
        <v>2</v>
      </c>
      <c r="F81" s="1">
        <v>17.29</v>
      </c>
      <c r="G81" s="1">
        <v>2.71</v>
      </c>
      <c r="I81" s="1">
        <f t="shared" si="6"/>
        <v>1</v>
      </c>
      <c r="J81" s="1">
        <f t="shared" si="7"/>
        <v>0</v>
      </c>
      <c r="K81" s="1">
        <f t="shared" si="8"/>
        <v>5</v>
      </c>
      <c r="L81" s="1">
        <f t="shared" si="9"/>
        <v>1</v>
      </c>
      <c r="M81" s="1">
        <v>2</v>
      </c>
      <c r="N81" s="1">
        <v>17.29</v>
      </c>
      <c r="O81" s="1">
        <v>2.71</v>
      </c>
      <c r="P81" s="1">
        <f t="shared" si="10"/>
        <v>2.6758759907130574</v>
      </c>
    </row>
    <row r="82" spans="1:16" x14ac:dyDescent="0.3">
      <c r="A82" s="1" t="s">
        <v>11</v>
      </c>
      <c r="B82" s="1" t="s">
        <v>13</v>
      </c>
      <c r="C82" s="1" t="s">
        <v>14</v>
      </c>
      <c r="D82" s="1" t="s">
        <v>15</v>
      </c>
      <c r="E82" s="1">
        <v>2</v>
      </c>
      <c r="F82" s="1">
        <v>19.440000000000001</v>
      </c>
      <c r="G82" s="1">
        <v>3</v>
      </c>
      <c r="I82" s="1">
        <f t="shared" si="6"/>
        <v>1</v>
      </c>
      <c r="J82" s="1">
        <f t="shared" si="7"/>
        <v>1</v>
      </c>
      <c r="K82" s="1">
        <f t="shared" si="8"/>
        <v>5</v>
      </c>
      <c r="L82" s="1">
        <f t="shared" si="9"/>
        <v>1</v>
      </c>
      <c r="M82" s="1">
        <v>2</v>
      </c>
      <c r="N82" s="1">
        <v>19.440000000000001</v>
      </c>
      <c r="O82" s="1">
        <v>3</v>
      </c>
      <c r="P82" s="1">
        <f t="shared" si="10"/>
        <v>2.8132645749274023</v>
      </c>
    </row>
    <row r="83" spans="1:16" x14ac:dyDescent="0.3">
      <c r="A83" s="1" t="s">
        <v>11</v>
      </c>
      <c r="B83" s="1" t="s">
        <v>8</v>
      </c>
      <c r="C83" s="1" t="s">
        <v>14</v>
      </c>
      <c r="D83" s="1" t="s">
        <v>15</v>
      </c>
      <c r="E83" s="1">
        <v>2</v>
      </c>
      <c r="F83" s="1">
        <v>16.66</v>
      </c>
      <c r="G83" s="1">
        <v>3.4</v>
      </c>
      <c r="I83" s="1">
        <f t="shared" si="6"/>
        <v>1</v>
      </c>
      <c r="J83" s="1">
        <f t="shared" si="7"/>
        <v>0</v>
      </c>
      <c r="K83" s="1">
        <f t="shared" si="8"/>
        <v>5</v>
      </c>
      <c r="L83" s="1">
        <f t="shared" si="9"/>
        <v>1</v>
      </c>
      <c r="M83" s="1">
        <v>2</v>
      </c>
      <c r="N83" s="1">
        <v>16.66</v>
      </c>
      <c r="O83" s="1">
        <v>3.4</v>
      </c>
      <c r="P83" s="1">
        <f t="shared" si="10"/>
        <v>2.6166017963109205</v>
      </c>
    </row>
    <row r="84" spans="1:16" x14ac:dyDescent="0.3">
      <c r="A84" s="1" t="s">
        <v>7</v>
      </c>
      <c r="B84" s="1" t="s">
        <v>8</v>
      </c>
      <c r="C84" s="1" t="s">
        <v>14</v>
      </c>
      <c r="D84" s="1" t="s">
        <v>15</v>
      </c>
      <c r="E84" s="1">
        <v>1</v>
      </c>
      <c r="F84" s="1">
        <v>10.07</v>
      </c>
      <c r="G84" s="1">
        <v>1.83</v>
      </c>
      <c r="I84" s="1">
        <f t="shared" si="6"/>
        <v>0</v>
      </c>
      <c r="J84" s="1">
        <f t="shared" si="7"/>
        <v>0</v>
      </c>
      <c r="K84" s="1">
        <f t="shared" si="8"/>
        <v>5</v>
      </c>
      <c r="L84" s="1">
        <f t="shared" si="9"/>
        <v>1</v>
      </c>
      <c r="M84" s="1">
        <v>1</v>
      </c>
      <c r="N84" s="1">
        <v>10.07</v>
      </c>
      <c r="O84" s="1">
        <v>1.83</v>
      </c>
      <c r="P84" s="1">
        <f t="shared" si="10"/>
        <v>1.8579127866239884</v>
      </c>
    </row>
    <row r="85" spans="1:16" x14ac:dyDescent="0.3">
      <c r="A85" s="1" t="s">
        <v>11</v>
      </c>
      <c r="B85" s="1" t="s">
        <v>13</v>
      </c>
      <c r="C85" s="1" t="s">
        <v>14</v>
      </c>
      <c r="D85" s="1" t="s">
        <v>15</v>
      </c>
      <c r="E85" s="1">
        <v>2</v>
      </c>
      <c r="F85" s="1">
        <v>32.68</v>
      </c>
      <c r="G85" s="1">
        <v>5</v>
      </c>
      <c r="I85" s="1">
        <f t="shared" si="6"/>
        <v>1</v>
      </c>
      <c r="J85" s="1">
        <f t="shared" si="7"/>
        <v>1</v>
      </c>
      <c r="K85" s="1">
        <f t="shared" si="8"/>
        <v>5</v>
      </c>
      <c r="L85" s="1">
        <f t="shared" si="9"/>
        <v>1</v>
      </c>
      <c r="M85" s="1">
        <v>2</v>
      </c>
      <c r="N85" s="1">
        <v>32.68</v>
      </c>
      <c r="O85" s="1">
        <v>5</v>
      </c>
      <c r="P85" s="1">
        <f t="shared" si="10"/>
        <v>4.0589635176008816</v>
      </c>
    </row>
    <row r="86" spans="1:16" x14ac:dyDescent="0.3">
      <c r="A86" s="1" t="s">
        <v>11</v>
      </c>
      <c r="B86" s="1" t="s">
        <v>8</v>
      </c>
      <c r="C86" s="1" t="s">
        <v>14</v>
      </c>
      <c r="D86" s="1" t="s">
        <v>15</v>
      </c>
      <c r="E86" s="1">
        <v>2</v>
      </c>
      <c r="F86" s="1">
        <v>15.98</v>
      </c>
      <c r="G86" s="1">
        <v>2.0299999999999998</v>
      </c>
      <c r="I86" s="1">
        <f t="shared" si="6"/>
        <v>1</v>
      </c>
      <c r="J86" s="1">
        <f t="shared" si="7"/>
        <v>0</v>
      </c>
      <c r="K86" s="1">
        <f t="shared" si="8"/>
        <v>5</v>
      </c>
      <c r="L86" s="1">
        <f t="shared" si="9"/>
        <v>1</v>
      </c>
      <c r="M86" s="1">
        <v>2</v>
      </c>
      <c r="N86" s="1">
        <v>15.98</v>
      </c>
      <c r="O86" s="1">
        <v>2.0299999999999998</v>
      </c>
      <c r="P86" s="1">
        <f t="shared" si="10"/>
        <v>2.5526233007657568</v>
      </c>
    </row>
    <row r="87" spans="1:16" x14ac:dyDescent="0.3">
      <c r="A87" s="1" t="s">
        <v>7</v>
      </c>
      <c r="B87" s="1" t="s">
        <v>8</v>
      </c>
      <c r="C87" s="1" t="s">
        <v>14</v>
      </c>
      <c r="D87" s="1" t="s">
        <v>15</v>
      </c>
      <c r="E87" s="1">
        <v>4</v>
      </c>
      <c r="F87" s="1">
        <v>34.83</v>
      </c>
      <c r="G87" s="1">
        <v>5.17</v>
      </c>
      <c r="I87" s="1">
        <f t="shared" si="6"/>
        <v>0</v>
      </c>
      <c r="J87" s="1">
        <f t="shared" si="7"/>
        <v>0</v>
      </c>
      <c r="K87" s="1">
        <f t="shared" si="8"/>
        <v>5</v>
      </c>
      <c r="L87" s="1">
        <f t="shared" si="9"/>
        <v>1</v>
      </c>
      <c r="M87" s="1">
        <v>4</v>
      </c>
      <c r="N87" s="1">
        <v>34.83</v>
      </c>
      <c r="O87" s="1">
        <v>5.17</v>
      </c>
      <c r="P87" s="1">
        <f t="shared" si="10"/>
        <v>4.7123172701880023</v>
      </c>
    </row>
    <row r="88" spans="1:16" x14ac:dyDescent="0.3">
      <c r="A88" s="1" t="s">
        <v>11</v>
      </c>
      <c r="B88" s="1" t="s">
        <v>8</v>
      </c>
      <c r="C88" s="1" t="s">
        <v>14</v>
      </c>
      <c r="D88" s="1" t="s">
        <v>15</v>
      </c>
      <c r="E88" s="1">
        <v>2</v>
      </c>
      <c r="F88" s="1">
        <v>13.03</v>
      </c>
      <c r="G88" s="1">
        <v>2</v>
      </c>
      <c r="I88" s="1">
        <f t="shared" si="6"/>
        <v>1</v>
      </c>
      <c r="J88" s="1">
        <f t="shared" si="7"/>
        <v>0</v>
      </c>
      <c r="K88" s="1">
        <f t="shared" si="8"/>
        <v>5</v>
      </c>
      <c r="L88" s="1">
        <f t="shared" si="9"/>
        <v>1</v>
      </c>
      <c r="M88" s="1">
        <v>2</v>
      </c>
      <c r="N88" s="1">
        <v>13.03</v>
      </c>
      <c r="O88" s="1">
        <v>2</v>
      </c>
      <c r="P88" s="1">
        <f t="shared" si="10"/>
        <v>2.2750695333271795</v>
      </c>
    </row>
    <row r="89" spans="1:16" x14ac:dyDescent="0.3">
      <c r="A89" s="1" t="s">
        <v>11</v>
      </c>
      <c r="B89" s="1" t="s">
        <v>8</v>
      </c>
      <c r="C89" s="1" t="s">
        <v>14</v>
      </c>
      <c r="D89" s="1" t="s">
        <v>15</v>
      </c>
      <c r="E89" s="1">
        <v>2</v>
      </c>
      <c r="F89" s="1">
        <v>18.28</v>
      </c>
      <c r="G89" s="1">
        <v>4</v>
      </c>
      <c r="I89" s="1">
        <f t="shared" si="6"/>
        <v>1</v>
      </c>
      <c r="J89" s="1">
        <f t="shared" si="7"/>
        <v>0</v>
      </c>
      <c r="K89" s="1">
        <f t="shared" si="8"/>
        <v>5</v>
      </c>
      <c r="L89" s="1">
        <f t="shared" si="9"/>
        <v>1</v>
      </c>
      <c r="M89" s="1">
        <v>2</v>
      </c>
      <c r="N89" s="1">
        <v>18.28</v>
      </c>
      <c r="O89" s="1">
        <v>4</v>
      </c>
      <c r="P89" s="1">
        <f t="shared" si="10"/>
        <v>2.7690211533449869</v>
      </c>
    </row>
    <row r="90" spans="1:16" x14ac:dyDescent="0.3">
      <c r="A90" s="1" t="s">
        <v>11</v>
      </c>
      <c r="B90" s="1" t="s">
        <v>8</v>
      </c>
      <c r="C90" s="1" t="s">
        <v>14</v>
      </c>
      <c r="D90" s="1" t="s">
        <v>15</v>
      </c>
      <c r="E90" s="1">
        <v>2</v>
      </c>
      <c r="F90" s="1">
        <v>24.71</v>
      </c>
      <c r="G90" s="1">
        <v>5.85</v>
      </c>
      <c r="I90" s="1">
        <f t="shared" si="6"/>
        <v>1</v>
      </c>
      <c r="J90" s="1">
        <f t="shared" si="7"/>
        <v>0</v>
      </c>
      <c r="K90" s="1">
        <f t="shared" si="8"/>
        <v>5</v>
      </c>
      <c r="L90" s="1">
        <f t="shared" si="9"/>
        <v>1</v>
      </c>
      <c r="M90" s="1">
        <v>2</v>
      </c>
      <c r="N90" s="1">
        <v>24.71</v>
      </c>
      <c r="O90" s="1">
        <v>5.85</v>
      </c>
      <c r="P90" s="1">
        <f t="shared" si="10"/>
        <v>3.3739942803382248</v>
      </c>
    </row>
    <row r="91" spans="1:16" x14ac:dyDescent="0.3">
      <c r="A91" s="1" t="s">
        <v>11</v>
      </c>
      <c r="B91" s="1" t="s">
        <v>8</v>
      </c>
      <c r="C91" s="1" t="s">
        <v>14</v>
      </c>
      <c r="D91" s="1" t="s">
        <v>15</v>
      </c>
      <c r="E91" s="1">
        <v>2</v>
      </c>
      <c r="F91" s="1">
        <v>21.16</v>
      </c>
      <c r="G91" s="1">
        <v>3</v>
      </c>
      <c r="I91" s="1">
        <f t="shared" si="6"/>
        <v>1</v>
      </c>
      <c r="J91" s="1">
        <f t="shared" si="7"/>
        <v>0</v>
      </c>
      <c r="K91" s="1">
        <f t="shared" si="8"/>
        <v>5</v>
      </c>
      <c r="L91" s="1">
        <f t="shared" si="9"/>
        <v>1</v>
      </c>
      <c r="M91" s="1">
        <v>2</v>
      </c>
      <c r="N91" s="1">
        <v>21.16</v>
      </c>
      <c r="O91" s="1">
        <v>3</v>
      </c>
      <c r="P91" s="1">
        <f t="shared" si="10"/>
        <v>3.0399888991833266</v>
      </c>
    </row>
    <row r="92" spans="1:16" x14ac:dyDescent="0.3">
      <c r="A92" s="1" t="s">
        <v>11</v>
      </c>
      <c r="B92" s="1" t="s">
        <v>13</v>
      </c>
      <c r="C92" s="1" t="s">
        <v>16</v>
      </c>
      <c r="D92" s="1" t="s">
        <v>10</v>
      </c>
      <c r="E92" s="1">
        <v>2</v>
      </c>
      <c r="F92" s="1">
        <v>28.97</v>
      </c>
      <c r="G92" s="1">
        <v>3</v>
      </c>
      <c r="I92" s="1">
        <f t="shared" si="6"/>
        <v>1</v>
      </c>
      <c r="J92" s="1">
        <f t="shared" si="7"/>
        <v>1</v>
      </c>
      <c r="K92" s="1">
        <f t="shared" si="8"/>
        <v>6</v>
      </c>
      <c r="L92" s="1">
        <f t="shared" si="9"/>
        <v>0</v>
      </c>
      <c r="M92" s="1">
        <v>2</v>
      </c>
      <c r="N92" s="1">
        <v>28.97</v>
      </c>
      <c r="O92" s="1">
        <v>3</v>
      </c>
      <c r="P92" s="1">
        <f t="shared" si="10"/>
        <v>3.6863143309526394</v>
      </c>
    </row>
    <row r="93" spans="1:16" x14ac:dyDescent="0.3">
      <c r="A93" s="1" t="s">
        <v>11</v>
      </c>
      <c r="B93" s="1" t="s">
        <v>8</v>
      </c>
      <c r="C93" s="1" t="s">
        <v>16</v>
      </c>
      <c r="D93" s="1" t="s">
        <v>10</v>
      </c>
      <c r="E93" s="1">
        <v>2</v>
      </c>
      <c r="F93" s="1">
        <v>22.49</v>
      </c>
      <c r="G93" s="1">
        <v>3.5</v>
      </c>
      <c r="I93" s="1">
        <f t="shared" si="6"/>
        <v>1</v>
      </c>
      <c r="J93" s="1">
        <f t="shared" si="7"/>
        <v>0</v>
      </c>
      <c r="K93" s="1">
        <f t="shared" si="8"/>
        <v>6</v>
      </c>
      <c r="L93" s="1">
        <f t="shared" si="9"/>
        <v>0</v>
      </c>
      <c r="M93" s="1">
        <v>2</v>
      </c>
      <c r="N93" s="1">
        <v>22.49</v>
      </c>
      <c r="O93" s="1">
        <v>3.5</v>
      </c>
      <c r="P93" s="1">
        <f t="shared" si="10"/>
        <v>3.1415332677521786</v>
      </c>
    </row>
    <row r="94" spans="1:16" x14ac:dyDescent="0.3">
      <c r="A94" s="1" t="s">
        <v>7</v>
      </c>
      <c r="B94" s="1" t="s">
        <v>13</v>
      </c>
      <c r="C94" s="1" t="s">
        <v>16</v>
      </c>
      <c r="D94" s="1" t="s">
        <v>10</v>
      </c>
      <c r="E94" s="1">
        <v>2</v>
      </c>
      <c r="F94" s="1">
        <v>5.75</v>
      </c>
      <c r="G94" s="1">
        <v>1</v>
      </c>
      <c r="I94" s="1">
        <f t="shared" si="6"/>
        <v>0</v>
      </c>
      <c r="J94" s="1">
        <f t="shared" si="7"/>
        <v>1</v>
      </c>
      <c r="K94" s="1">
        <f t="shared" si="8"/>
        <v>6</v>
      </c>
      <c r="L94" s="1">
        <f t="shared" si="9"/>
        <v>0</v>
      </c>
      <c r="M94" s="1">
        <v>2</v>
      </c>
      <c r="N94" s="1">
        <v>5.75</v>
      </c>
      <c r="O94" s="1">
        <v>1</v>
      </c>
      <c r="P94" s="1">
        <f t="shared" si="10"/>
        <v>1.5379196136074071</v>
      </c>
    </row>
    <row r="95" spans="1:16" x14ac:dyDescent="0.3">
      <c r="A95" s="1" t="s">
        <v>7</v>
      </c>
      <c r="B95" s="1" t="s">
        <v>13</v>
      </c>
      <c r="C95" s="1" t="s">
        <v>16</v>
      </c>
      <c r="D95" s="1" t="s">
        <v>10</v>
      </c>
      <c r="E95" s="1">
        <v>2</v>
      </c>
      <c r="F95" s="1">
        <v>16.32</v>
      </c>
      <c r="G95" s="1">
        <v>4.3</v>
      </c>
      <c r="I95" s="1">
        <f t="shared" si="6"/>
        <v>0</v>
      </c>
      <c r="J95" s="1">
        <f t="shared" si="7"/>
        <v>1</v>
      </c>
      <c r="K95" s="1">
        <f t="shared" si="8"/>
        <v>6</v>
      </c>
      <c r="L95" s="1">
        <f t="shared" si="9"/>
        <v>0</v>
      </c>
      <c r="M95" s="1">
        <v>2</v>
      </c>
      <c r="N95" s="1">
        <v>16.32</v>
      </c>
      <c r="O95" s="1">
        <v>4.3</v>
      </c>
      <c r="P95" s="1">
        <f t="shared" si="10"/>
        <v>2.5324088752432585</v>
      </c>
    </row>
    <row r="96" spans="1:16" x14ac:dyDescent="0.3">
      <c r="A96" s="1" t="s">
        <v>7</v>
      </c>
      <c r="B96" s="1" t="s">
        <v>8</v>
      </c>
      <c r="C96" s="1" t="s">
        <v>16</v>
      </c>
      <c r="D96" s="1" t="s">
        <v>10</v>
      </c>
      <c r="E96" s="1">
        <v>2</v>
      </c>
      <c r="F96" s="1">
        <v>22.75</v>
      </c>
      <c r="G96" s="1">
        <v>3.25</v>
      </c>
      <c r="I96" s="1">
        <f t="shared" si="6"/>
        <v>0</v>
      </c>
      <c r="J96" s="1">
        <f t="shared" si="7"/>
        <v>0</v>
      </c>
      <c r="K96" s="1">
        <f t="shared" si="8"/>
        <v>6</v>
      </c>
      <c r="L96" s="1">
        <f t="shared" si="9"/>
        <v>0</v>
      </c>
      <c r="M96" s="1">
        <v>2</v>
      </c>
      <c r="N96" s="1">
        <v>22.75</v>
      </c>
      <c r="O96" s="1">
        <v>3.25</v>
      </c>
      <c r="P96" s="1">
        <f t="shared" si="10"/>
        <v>3.2022783671723021</v>
      </c>
    </row>
    <row r="97" spans="1:16" x14ac:dyDescent="0.3">
      <c r="A97" s="1" t="s">
        <v>11</v>
      </c>
      <c r="B97" s="1" t="s">
        <v>13</v>
      </c>
      <c r="C97" s="1" t="s">
        <v>16</v>
      </c>
      <c r="D97" s="1" t="s">
        <v>10</v>
      </c>
      <c r="E97" s="1">
        <v>4</v>
      </c>
      <c r="F97" s="1">
        <v>40.17</v>
      </c>
      <c r="G97" s="1">
        <v>4.7300000000000004</v>
      </c>
      <c r="I97" s="1">
        <f t="shared" si="6"/>
        <v>1</v>
      </c>
      <c r="J97" s="1">
        <f t="shared" si="7"/>
        <v>1</v>
      </c>
      <c r="K97" s="1">
        <f t="shared" si="8"/>
        <v>6</v>
      </c>
      <c r="L97" s="1">
        <f t="shared" si="9"/>
        <v>0</v>
      </c>
      <c r="M97" s="1">
        <v>4</v>
      </c>
      <c r="N97" s="1">
        <v>40.17</v>
      </c>
      <c r="O97" s="1">
        <v>4.7300000000000004</v>
      </c>
      <c r="P97" s="1">
        <f t="shared" si="10"/>
        <v>5.0899674920154112</v>
      </c>
    </row>
    <row r="98" spans="1:16" x14ac:dyDescent="0.3">
      <c r="A98" s="1" t="s">
        <v>11</v>
      </c>
      <c r="B98" s="1" t="s">
        <v>13</v>
      </c>
      <c r="C98" s="1" t="s">
        <v>16</v>
      </c>
      <c r="D98" s="1" t="s">
        <v>10</v>
      </c>
      <c r="E98" s="1">
        <v>2</v>
      </c>
      <c r="F98" s="1">
        <v>27.28</v>
      </c>
      <c r="G98" s="1">
        <v>4</v>
      </c>
      <c r="I98" s="1">
        <f t="shared" si="6"/>
        <v>1</v>
      </c>
      <c r="J98" s="1">
        <f t="shared" si="7"/>
        <v>1</v>
      </c>
      <c r="K98" s="1">
        <f t="shared" si="8"/>
        <v>6</v>
      </c>
      <c r="L98" s="1">
        <f t="shared" si="9"/>
        <v>0</v>
      </c>
      <c r="M98" s="1">
        <v>2</v>
      </c>
      <c r="N98" s="1">
        <v>27.28</v>
      </c>
      <c r="O98" s="1">
        <v>4</v>
      </c>
      <c r="P98" s="1">
        <f t="shared" si="10"/>
        <v>3.5273089523183359</v>
      </c>
    </row>
    <row r="99" spans="1:16" x14ac:dyDescent="0.3">
      <c r="A99" s="1" t="s">
        <v>11</v>
      </c>
      <c r="B99" s="1" t="s">
        <v>13</v>
      </c>
      <c r="C99" s="1" t="s">
        <v>16</v>
      </c>
      <c r="D99" s="1" t="s">
        <v>10</v>
      </c>
      <c r="E99" s="1">
        <v>2</v>
      </c>
      <c r="F99" s="1">
        <v>12.03</v>
      </c>
      <c r="G99" s="1">
        <v>1.5</v>
      </c>
      <c r="I99" s="1">
        <f t="shared" si="6"/>
        <v>1</v>
      </c>
      <c r="J99" s="1">
        <f t="shared" si="7"/>
        <v>1</v>
      </c>
      <c r="K99" s="1">
        <f t="shared" si="8"/>
        <v>6</v>
      </c>
      <c r="L99" s="1">
        <f t="shared" si="9"/>
        <v>0</v>
      </c>
      <c r="M99" s="1">
        <v>2</v>
      </c>
      <c r="N99" s="1">
        <v>12.03</v>
      </c>
      <c r="O99" s="1">
        <v>1.5</v>
      </c>
      <c r="P99" s="1">
        <f t="shared" si="10"/>
        <v>2.0924971036951816</v>
      </c>
    </row>
    <row r="100" spans="1:16" x14ac:dyDescent="0.3">
      <c r="A100" s="1" t="s">
        <v>11</v>
      </c>
      <c r="B100" s="1" t="s">
        <v>13</v>
      </c>
      <c r="C100" s="1" t="s">
        <v>16</v>
      </c>
      <c r="D100" s="1" t="s">
        <v>10</v>
      </c>
      <c r="E100" s="1">
        <v>2</v>
      </c>
      <c r="F100" s="1">
        <v>21.01</v>
      </c>
      <c r="G100" s="1">
        <v>3</v>
      </c>
      <c r="I100" s="1">
        <f t="shared" si="6"/>
        <v>1</v>
      </c>
      <c r="J100" s="1">
        <f t="shared" si="7"/>
        <v>1</v>
      </c>
      <c r="K100" s="1">
        <f t="shared" si="8"/>
        <v>6</v>
      </c>
      <c r="L100" s="1">
        <f t="shared" si="9"/>
        <v>0</v>
      </c>
      <c r="M100" s="1">
        <v>2</v>
      </c>
      <c r="N100" s="1">
        <v>21.01</v>
      </c>
      <c r="O100" s="1">
        <v>3</v>
      </c>
      <c r="P100" s="1">
        <f t="shared" si="10"/>
        <v>2.937389588982783</v>
      </c>
    </row>
    <row r="101" spans="1:16" x14ac:dyDescent="0.3">
      <c r="A101" s="1" t="s">
        <v>11</v>
      </c>
      <c r="B101" s="1" t="s">
        <v>8</v>
      </c>
      <c r="C101" s="1" t="s">
        <v>16</v>
      </c>
      <c r="D101" s="1" t="s">
        <v>10</v>
      </c>
      <c r="E101" s="1">
        <v>2</v>
      </c>
      <c r="F101" s="1">
        <v>12.46</v>
      </c>
      <c r="G101" s="1">
        <v>1.5</v>
      </c>
      <c r="I101" s="1">
        <f t="shared" si="6"/>
        <v>1</v>
      </c>
      <c r="J101" s="1">
        <f t="shared" si="7"/>
        <v>0</v>
      </c>
      <c r="K101" s="1">
        <f t="shared" si="8"/>
        <v>6</v>
      </c>
      <c r="L101" s="1">
        <f t="shared" si="9"/>
        <v>0</v>
      </c>
      <c r="M101" s="1">
        <v>2</v>
      </c>
      <c r="N101" s="1">
        <v>12.46</v>
      </c>
      <c r="O101" s="1">
        <v>1.5</v>
      </c>
      <c r="P101" s="1">
        <f t="shared" si="10"/>
        <v>2.1978504584610161</v>
      </c>
    </row>
    <row r="102" spans="1:16" x14ac:dyDescent="0.3">
      <c r="A102" s="1" t="s">
        <v>7</v>
      </c>
      <c r="B102" s="1" t="s">
        <v>13</v>
      </c>
      <c r="C102" s="1" t="s">
        <v>16</v>
      </c>
      <c r="D102" s="1" t="s">
        <v>10</v>
      </c>
      <c r="E102" s="1">
        <v>2</v>
      </c>
      <c r="F102" s="1">
        <v>11.35</v>
      </c>
      <c r="G102" s="1">
        <v>2.5</v>
      </c>
      <c r="I102" s="1">
        <f t="shared" si="6"/>
        <v>0</v>
      </c>
      <c r="J102" s="1">
        <f t="shared" si="7"/>
        <v>1</v>
      </c>
      <c r="K102" s="1">
        <f t="shared" si="8"/>
        <v>6</v>
      </c>
      <c r="L102" s="1">
        <f t="shared" si="9"/>
        <v>0</v>
      </c>
      <c r="M102" s="1">
        <v>2</v>
      </c>
      <c r="N102" s="1">
        <v>11.35</v>
      </c>
      <c r="O102" s="1">
        <v>2.5</v>
      </c>
      <c r="P102" s="1">
        <f t="shared" si="10"/>
        <v>2.0648013416264011</v>
      </c>
    </row>
    <row r="103" spans="1:16" x14ac:dyDescent="0.3">
      <c r="A103" s="1" t="s">
        <v>7</v>
      </c>
      <c r="B103" s="1" t="s">
        <v>13</v>
      </c>
      <c r="C103" s="1" t="s">
        <v>16</v>
      </c>
      <c r="D103" s="1" t="s">
        <v>10</v>
      </c>
      <c r="E103" s="1">
        <v>2</v>
      </c>
      <c r="F103" s="1">
        <v>15.38</v>
      </c>
      <c r="G103" s="1">
        <v>3</v>
      </c>
      <c r="I103" s="1">
        <f t="shared" si="6"/>
        <v>0</v>
      </c>
      <c r="J103" s="1">
        <f t="shared" si="7"/>
        <v>1</v>
      </c>
      <c r="K103" s="1">
        <f t="shared" si="8"/>
        <v>6</v>
      </c>
      <c r="L103" s="1">
        <f t="shared" si="9"/>
        <v>0</v>
      </c>
      <c r="M103" s="1">
        <v>2</v>
      </c>
      <c r="N103" s="1">
        <v>15.38</v>
      </c>
      <c r="O103" s="1">
        <v>3</v>
      </c>
      <c r="P103" s="1">
        <f t="shared" si="10"/>
        <v>2.4439680137543562</v>
      </c>
    </row>
    <row r="104" spans="1:16" x14ac:dyDescent="0.3">
      <c r="A104" s="1" t="s">
        <v>7</v>
      </c>
      <c r="B104" s="1" t="s">
        <v>13</v>
      </c>
      <c r="C104" s="1" t="s">
        <v>12</v>
      </c>
      <c r="D104" s="1" t="s">
        <v>10</v>
      </c>
      <c r="E104" s="1">
        <v>3</v>
      </c>
      <c r="F104" s="1">
        <v>44.3</v>
      </c>
      <c r="G104" s="1">
        <v>2.5</v>
      </c>
      <c r="I104" s="1">
        <f t="shared" si="6"/>
        <v>0</v>
      </c>
      <c r="J104" s="1">
        <f t="shared" si="7"/>
        <v>1</v>
      </c>
      <c r="K104" s="1">
        <f t="shared" si="8"/>
        <v>7</v>
      </c>
      <c r="L104" s="1">
        <f t="shared" si="9"/>
        <v>0</v>
      </c>
      <c r="M104" s="1">
        <v>3</v>
      </c>
      <c r="N104" s="1">
        <v>44.3</v>
      </c>
      <c r="O104" s="1">
        <v>2.5</v>
      </c>
      <c r="P104" s="1">
        <f t="shared" si="10"/>
        <v>5.3248150035072097</v>
      </c>
    </row>
    <row r="105" spans="1:16" x14ac:dyDescent="0.3">
      <c r="A105" s="1" t="s">
        <v>7</v>
      </c>
      <c r="B105" s="1" t="s">
        <v>13</v>
      </c>
      <c r="C105" s="1" t="s">
        <v>12</v>
      </c>
      <c r="D105" s="1" t="s">
        <v>10</v>
      </c>
      <c r="E105" s="1">
        <v>2</v>
      </c>
      <c r="F105" s="1">
        <v>22.42</v>
      </c>
      <c r="G105" s="1">
        <v>3.48</v>
      </c>
      <c r="I105" s="1">
        <f t="shared" si="6"/>
        <v>0</v>
      </c>
      <c r="J105" s="1">
        <f t="shared" si="7"/>
        <v>1</v>
      </c>
      <c r="K105" s="1">
        <f t="shared" si="8"/>
        <v>7</v>
      </c>
      <c r="L105" s="1">
        <f t="shared" si="9"/>
        <v>0</v>
      </c>
      <c r="M105" s="1">
        <v>2</v>
      </c>
      <c r="N105" s="1">
        <v>22.42</v>
      </c>
      <c r="O105" s="1">
        <v>3.48</v>
      </c>
      <c r="P105" s="1">
        <f t="shared" si="10"/>
        <v>3.0912679708063195</v>
      </c>
    </row>
    <row r="106" spans="1:16" x14ac:dyDescent="0.3">
      <c r="A106" s="1" t="s">
        <v>7</v>
      </c>
      <c r="B106" s="1" t="s">
        <v>8</v>
      </c>
      <c r="C106" s="1" t="s">
        <v>12</v>
      </c>
      <c r="D106" s="1" t="s">
        <v>10</v>
      </c>
      <c r="E106" s="1">
        <v>2</v>
      </c>
      <c r="F106" s="1">
        <v>20.92</v>
      </c>
      <c r="G106" s="1">
        <v>4.08</v>
      </c>
      <c r="I106" s="1">
        <f t="shared" si="6"/>
        <v>0</v>
      </c>
      <c r="J106" s="1">
        <f t="shared" si="7"/>
        <v>0</v>
      </c>
      <c r="K106" s="1">
        <f t="shared" si="8"/>
        <v>7</v>
      </c>
      <c r="L106" s="1">
        <f t="shared" si="9"/>
        <v>0</v>
      </c>
      <c r="M106" s="1">
        <v>2</v>
      </c>
      <c r="N106" s="1">
        <v>20.92</v>
      </c>
      <c r="O106" s="1">
        <v>4.08</v>
      </c>
      <c r="P106" s="1">
        <f t="shared" si="10"/>
        <v>3.0150353014513227</v>
      </c>
    </row>
    <row r="107" spans="1:16" x14ac:dyDescent="0.3">
      <c r="A107" s="1" t="s">
        <v>11</v>
      </c>
      <c r="B107" s="1" t="s">
        <v>13</v>
      </c>
      <c r="C107" s="1" t="s">
        <v>12</v>
      </c>
      <c r="D107" s="1" t="s">
        <v>10</v>
      </c>
      <c r="E107" s="1">
        <v>2</v>
      </c>
      <c r="F107" s="1">
        <v>15.36</v>
      </c>
      <c r="G107" s="1">
        <v>1.64</v>
      </c>
      <c r="I107" s="1">
        <f t="shared" si="6"/>
        <v>1</v>
      </c>
      <c r="J107" s="1">
        <f t="shared" si="7"/>
        <v>1</v>
      </c>
      <c r="K107" s="1">
        <f t="shared" si="8"/>
        <v>7</v>
      </c>
      <c r="L107" s="1">
        <f t="shared" si="9"/>
        <v>0</v>
      </c>
      <c r="M107" s="1">
        <v>2</v>
      </c>
      <c r="N107" s="1">
        <v>15.36</v>
      </c>
      <c r="O107" s="1">
        <v>1.64</v>
      </c>
      <c r="P107" s="1">
        <f t="shared" si="10"/>
        <v>2.3907379159345612</v>
      </c>
    </row>
    <row r="108" spans="1:16" x14ac:dyDescent="0.3">
      <c r="A108" s="1" t="s">
        <v>11</v>
      </c>
      <c r="B108" s="1" t="s">
        <v>13</v>
      </c>
      <c r="C108" s="1" t="s">
        <v>12</v>
      </c>
      <c r="D108" s="1" t="s">
        <v>10</v>
      </c>
      <c r="E108" s="1">
        <v>2</v>
      </c>
      <c r="F108" s="1">
        <v>20.49</v>
      </c>
      <c r="G108" s="1">
        <v>4.0599999999999996</v>
      </c>
      <c r="I108" s="1">
        <f t="shared" si="6"/>
        <v>1</v>
      </c>
      <c r="J108" s="1">
        <f t="shared" si="7"/>
        <v>1</v>
      </c>
      <c r="K108" s="1">
        <f t="shared" si="8"/>
        <v>7</v>
      </c>
      <c r="L108" s="1">
        <f t="shared" si="9"/>
        <v>0</v>
      </c>
      <c r="M108" s="1">
        <v>2</v>
      </c>
      <c r="N108" s="1">
        <v>20.49</v>
      </c>
      <c r="O108" s="1">
        <v>4.0599999999999996</v>
      </c>
      <c r="P108" s="1">
        <f t="shared" si="10"/>
        <v>2.8733992132091042</v>
      </c>
    </row>
    <row r="109" spans="1:16" x14ac:dyDescent="0.3">
      <c r="A109" s="1" t="s">
        <v>11</v>
      </c>
      <c r="B109" s="1" t="s">
        <v>13</v>
      </c>
      <c r="C109" s="1" t="s">
        <v>12</v>
      </c>
      <c r="D109" s="1" t="s">
        <v>10</v>
      </c>
      <c r="E109" s="1">
        <v>2</v>
      </c>
      <c r="F109" s="1">
        <v>25.21</v>
      </c>
      <c r="G109" s="1">
        <v>4.29</v>
      </c>
      <c r="I109" s="1">
        <f t="shared" si="6"/>
        <v>1</v>
      </c>
      <c r="J109" s="1">
        <f t="shared" si="7"/>
        <v>1</v>
      </c>
      <c r="K109" s="1">
        <f t="shared" si="8"/>
        <v>7</v>
      </c>
      <c r="L109" s="1">
        <f t="shared" si="9"/>
        <v>0</v>
      </c>
      <c r="M109" s="1">
        <v>2</v>
      </c>
      <c r="N109" s="1">
        <v>25.21</v>
      </c>
      <c r="O109" s="1">
        <v>4.29</v>
      </c>
      <c r="P109" s="1">
        <f t="shared" si="10"/>
        <v>3.3174852411108278</v>
      </c>
    </row>
    <row r="110" spans="1:16" x14ac:dyDescent="0.3">
      <c r="A110" s="1" t="s">
        <v>11</v>
      </c>
      <c r="B110" s="1" t="s">
        <v>8</v>
      </c>
      <c r="C110" s="1" t="s">
        <v>12</v>
      </c>
      <c r="D110" s="1" t="s">
        <v>10</v>
      </c>
      <c r="E110" s="1">
        <v>2</v>
      </c>
      <c r="F110" s="1">
        <v>18.239999999999998</v>
      </c>
      <c r="G110" s="1">
        <v>3.76</v>
      </c>
      <c r="I110" s="1">
        <f t="shared" si="6"/>
        <v>1</v>
      </c>
      <c r="J110" s="1">
        <f t="shared" si="7"/>
        <v>0</v>
      </c>
      <c r="K110" s="1">
        <f t="shared" si="8"/>
        <v>7</v>
      </c>
      <c r="L110" s="1">
        <f t="shared" si="9"/>
        <v>0</v>
      </c>
      <c r="M110" s="1">
        <v>2</v>
      </c>
      <c r="N110" s="1">
        <v>18.239999999999998</v>
      </c>
      <c r="O110" s="1">
        <v>3.76</v>
      </c>
      <c r="P110" s="1">
        <f t="shared" si="10"/>
        <v>2.7266020267087057</v>
      </c>
    </row>
    <row r="111" spans="1:16" x14ac:dyDescent="0.3">
      <c r="A111" s="1" t="s">
        <v>7</v>
      </c>
      <c r="B111" s="1" t="s">
        <v>13</v>
      </c>
      <c r="C111" s="1" t="s">
        <v>12</v>
      </c>
      <c r="D111" s="1" t="s">
        <v>10</v>
      </c>
      <c r="E111" s="1">
        <v>2</v>
      </c>
      <c r="F111" s="1">
        <v>14.31</v>
      </c>
      <c r="G111" s="1">
        <v>4</v>
      </c>
      <c r="I111" s="1">
        <f t="shared" si="6"/>
        <v>0</v>
      </c>
      <c r="J111" s="1">
        <f t="shared" si="7"/>
        <v>1</v>
      </c>
      <c r="K111" s="1">
        <f t="shared" si="8"/>
        <v>7</v>
      </c>
      <c r="L111" s="1">
        <f t="shared" si="9"/>
        <v>0</v>
      </c>
      <c r="M111" s="1">
        <v>2</v>
      </c>
      <c r="N111" s="1">
        <v>14.31</v>
      </c>
      <c r="O111" s="1">
        <v>4</v>
      </c>
      <c r="P111" s="1">
        <f t="shared" si="10"/>
        <v>2.3282303254073833</v>
      </c>
    </row>
    <row r="112" spans="1:16" x14ac:dyDescent="0.3">
      <c r="A112" s="1" t="s">
        <v>11</v>
      </c>
      <c r="B112" s="1" t="s">
        <v>8</v>
      </c>
      <c r="C112" s="1" t="s">
        <v>12</v>
      </c>
      <c r="D112" s="1" t="s">
        <v>10</v>
      </c>
      <c r="E112" s="1">
        <v>2</v>
      </c>
      <c r="F112" s="1">
        <v>14</v>
      </c>
      <c r="G112" s="1">
        <v>3</v>
      </c>
      <c r="I112" s="1">
        <f t="shared" si="6"/>
        <v>1</v>
      </c>
      <c r="J112" s="1">
        <f t="shared" si="7"/>
        <v>0</v>
      </c>
      <c r="K112" s="1">
        <f t="shared" si="8"/>
        <v>7</v>
      </c>
      <c r="L112" s="1">
        <f t="shared" si="9"/>
        <v>0</v>
      </c>
      <c r="M112" s="1">
        <v>2</v>
      </c>
      <c r="N112" s="1">
        <v>14</v>
      </c>
      <c r="O112" s="1">
        <v>3</v>
      </c>
      <c r="P112" s="1">
        <f t="shared" si="10"/>
        <v>2.3276772897800386</v>
      </c>
    </row>
    <row r="113" spans="1:16" x14ac:dyDescent="0.3">
      <c r="A113" s="1" t="s">
        <v>7</v>
      </c>
      <c r="B113" s="1" t="s">
        <v>8</v>
      </c>
      <c r="C113" s="1" t="s">
        <v>12</v>
      </c>
      <c r="D113" s="1" t="s">
        <v>10</v>
      </c>
      <c r="E113" s="1">
        <v>1</v>
      </c>
      <c r="F113" s="1">
        <v>7.25</v>
      </c>
      <c r="G113" s="1">
        <v>1</v>
      </c>
      <c r="I113" s="1">
        <f t="shared" si="6"/>
        <v>0</v>
      </c>
      <c r="J113" s="1">
        <f t="shared" si="7"/>
        <v>0</v>
      </c>
      <c r="K113" s="1">
        <f t="shared" si="8"/>
        <v>7</v>
      </c>
      <c r="L113" s="1">
        <f t="shared" si="9"/>
        <v>0</v>
      </c>
      <c r="M113" s="1">
        <v>1</v>
      </c>
      <c r="N113" s="1">
        <v>7.25</v>
      </c>
      <c r="O113" s="1">
        <v>1</v>
      </c>
      <c r="P113" s="1">
        <f t="shared" si="10"/>
        <v>1.5539345164354212</v>
      </c>
    </row>
    <row r="114" spans="1:16" x14ac:dyDescent="0.3">
      <c r="A114" s="1" t="s">
        <v>11</v>
      </c>
      <c r="B114" s="1" t="s">
        <v>8</v>
      </c>
      <c r="C114" s="1" t="s">
        <v>9</v>
      </c>
      <c r="D114" s="1" t="s">
        <v>10</v>
      </c>
      <c r="E114" s="1">
        <v>3</v>
      </c>
      <c r="F114" s="1">
        <v>38.07</v>
      </c>
      <c r="G114" s="1">
        <v>4</v>
      </c>
      <c r="I114" s="1">
        <f t="shared" si="6"/>
        <v>1</v>
      </c>
      <c r="J114" s="1">
        <f t="shared" si="7"/>
        <v>0</v>
      </c>
      <c r="K114" s="1">
        <f t="shared" si="8"/>
        <v>1</v>
      </c>
      <c r="L114" s="1">
        <f t="shared" si="9"/>
        <v>0</v>
      </c>
      <c r="M114" s="1">
        <v>3</v>
      </c>
      <c r="N114" s="1">
        <v>38.07</v>
      </c>
      <c r="O114" s="1">
        <v>4</v>
      </c>
      <c r="P114" s="1">
        <f t="shared" si="10"/>
        <v>4.857666575862706</v>
      </c>
    </row>
    <row r="115" spans="1:16" x14ac:dyDescent="0.3">
      <c r="A115" s="1" t="s">
        <v>11</v>
      </c>
      <c r="B115" s="1" t="s">
        <v>8</v>
      </c>
      <c r="C115" s="1" t="s">
        <v>9</v>
      </c>
      <c r="D115" s="1" t="s">
        <v>10</v>
      </c>
      <c r="E115" s="1">
        <v>2</v>
      </c>
      <c r="F115" s="1">
        <v>23.95</v>
      </c>
      <c r="G115" s="1">
        <v>2.5499999999999998</v>
      </c>
      <c r="I115" s="1">
        <f t="shared" si="6"/>
        <v>1</v>
      </c>
      <c r="J115" s="1">
        <f t="shared" si="7"/>
        <v>0</v>
      </c>
      <c r="K115" s="1">
        <f t="shared" si="8"/>
        <v>1</v>
      </c>
      <c r="L115" s="1">
        <f t="shared" si="9"/>
        <v>0</v>
      </c>
      <c r="M115" s="1">
        <v>2</v>
      </c>
      <c r="N115" s="1">
        <v>23.95</v>
      </c>
      <c r="O115" s="1">
        <v>2.5499999999999998</v>
      </c>
      <c r="P115" s="1">
        <f t="shared" si="10"/>
        <v>3.3542270805595642</v>
      </c>
    </row>
    <row r="116" spans="1:16" x14ac:dyDescent="0.3">
      <c r="A116" s="1" t="s">
        <v>7</v>
      </c>
      <c r="B116" s="1" t="s">
        <v>8</v>
      </c>
      <c r="C116" s="1" t="s">
        <v>9</v>
      </c>
      <c r="D116" s="1" t="s">
        <v>10</v>
      </c>
      <c r="E116" s="1">
        <v>3</v>
      </c>
      <c r="F116" s="1">
        <v>25.71</v>
      </c>
      <c r="G116" s="1">
        <v>4</v>
      </c>
      <c r="I116" s="1">
        <f t="shared" si="6"/>
        <v>0</v>
      </c>
      <c r="J116" s="1">
        <f t="shared" si="7"/>
        <v>0</v>
      </c>
      <c r="K116" s="1">
        <f t="shared" si="8"/>
        <v>1</v>
      </c>
      <c r="L116" s="1">
        <f t="shared" si="9"/>
        <v>0</v>
      </c>
      <c r="M116" s="1">
        <v>3</v>
      </c>
      <c r="N116" s="1">
        <v>25.71</v>
      </c>
      <c r="O116" s="1">
        <v>4</v>
      </c>
      <c r="P116" s="1">
        <f t="shared" si="10"/>
        <v>3.7310460667828802</v>
      </c>
    </row>
    <row r="117" spans="1:16" x14ac:dyDescent="0.3">
      <c r="A117" s="1" t="s">
        <v>7</v>
      </c>
      <c r="B117" s="1" t="s">
        <v>8</v>
      </c>
      <c r="C117" s="1" t="s">
        <v>9</v>
      </c>
      <c r="D117" s="1" t="s">
        <v>10</v>
      </c>
      <c r="E117" s="1">
        <v>2</v>
      </c>
      <c r="F117" s="1">
        <v>17.309999999999999</v>
      </c>
      <c r="G117" s="1">
        <v>3.5</v>
      </c>
      <c r="I117" s="1">
        <f t="shared" si="6"/>
        <v>0</v>
      </c>
      <c r="J117" s="1">
        <f t="shared" si="7"/>
        <v>0</v>
      </c>
      <c r="K117" s="1">
        <f t="shared" si="8"/>
        <v>1</v>
      </c>
      <c r="L117" s="1">
        <f t="shared" si="9"/>
        <v>0</v>
      </c>
      <c r="M117" s="1">
        <v>2</v>
      </c>
      <c r="N117" s="1">
        <v>17.309999999999999</v>
      </c>
      <c r="O117" s="1">
        <v>3.5</v>
      </c>
      <c r="P117" s="1">
        <f t="shared" si="10"/>
        <v>2.7657786222419967</v>
      </c>
    </row>
    <row r="118" spans="1:16" x14ac:dyDescent="0.3">
      <c r="A118" s="1" t="s">
        <v>11</v>
      </c>
      <c r="B118" s="1" t="s">
        <v>8</v>
      </c>
      <c r="C118" s="1" t="s">
        <v>9</v>
      </c>
      <c r="D118" s="1" t="s">
        <v>10</v>
      </c>
      <c r="E118" s="1">
        <v>4</v>
      </c>
      <c r="F118" s="1">
        <v>29.93</v>
      </c>
      <c r="G118" s="1">
        <v>5.07</v>
      </c>
      <c r="I118" s="1">
        <f t="shared" si="6"/>
        <v>1</v>
      </c>
      <c r="J118" s="1">
        <f t="shared" si="7"/>
        <v>0</v>
      </c>
      <c r="K118" s="1">
        <f t="shared" si="8"/>
        <v>1</v>
      </c>
      <c r="L118" s="1">
        <f t="shared" si="9"/>
        <v>0</v>
      </c>
      <c r="M118" s="1">
        <v>4</v>
      </c>
      <c r="N118" s="1">
        <v>29.93</v>
      </c>
      <c r="O118" s="1">
        <v>5.07</v>
      </c>
      <c r="P118" s="1">
        <f t="shared" si="10"/>
        <v>4.2667512022903447</v>
      </c>
    </row>
    <row r="119" spans="1:16" x14ac:dyDescent="0.3">
      <c r="A119" s="1" t="s">
        <v>7</v>
      </c>
      <c r="B119" s="1" t="s">
        <v>8</v>
      </c>
      <c r="C119" s="1" t="s">
        <v>14</v>
      </c>
      <c r="D119" s="1" t="s">
        <v>15</v>
      </c>
      <c r="E119" s="1">
        <v>2</v>
      </c>
      <c r="F119" s="1">
        <v>10.65</v>
      </c>
      <c r="G119" s="1">
        <v>1.5</v>
      </c>
      <c r="I119" s="1">
        <f t="shared" si="6"/>
        <v>0</v>
      </c>
      <c r="J119" s="1">
        <f t="shared" si="7"/>
        <v>0</v>
      </c>
      <c r="K119" s="1">
        <f t="shared" si="8"/>
        <v>5</v>
      </c>
      <c r="L119" s="1">
        <f t="shared" si="9"/>
        <v>1</v>
      </c>
      <c r="M119" s="1">
        <v>2</v>
      </c>
      <c r="N119" s="1">
        <v>10.65</v>
      </c>
      <c r="O119" s="1">
        <v>1.5</v>
      </c>
      <c r="P119" s="1">
        <f t="shared" si="10"/>
        <v>2.0874275323954903</v>
      </c>
    </row>
    <row r="120" spans="1:16" x14ac:dyDescent="0.3">
      <c r="A120" s="1" t="s">
        <v>7</v>
      </c>
      <c r="B120" s="1" t="s">
        <v>8</v>
      </c>
      <c r="C120" s="1" t="s">
        <v>14</v>
      </c>
      <c r="D120" s="1" t="s">
        <v>15</v>
      </c>
      <c r="E120" s="1">
        <v>2</v>
      </c>
      <c r="F120" s="1">
        <v>12.43</v>
      </c>
      <c r="G120" s="1">
        <v>1.8</v>
      </c>
      <c r="I120" s="1">
        <f t="shared" si="6"/>
        <v>0</v>
      </c>
      <c r="J120" s="1">
        <f t="shared" si="7"/>
        <v>0</v>
      </c>
      <c r="K120" s="1">
        <f t="shared" si="8"/>
        <v>5</v>
      </c>
      <c r="L120" s="1">
        <f t="shared" si="9"/>
        <v>1</v>
      </c>
      <c r="M120" s="1">
        <v>2</v>
      </c>
      <c r="N120" s="1">
        <v>12.43</v>
      </c>
      <c r="O120" s="1">
        <v>1.8</v>
      </c>
      <c r="P120" s="1">
        <f t="shared" si="10"/>
        <v>2.2549006530872422</v>
      </c>
    </row>
    <row r="121" spans="1:16" x14ac:dyDescent="0.3">
      <c r="A121" s="1" t="s">
        <v>7</v>
      </c>
      <c r="B121" s="1" t="s">
        <v>8</v>
      </c>
      <c r="C121" s="1" t="s">
        <v>14</v>
      </c>
      <c r="D121" s="1" t="s">
        <v>15</v>
      </c>
      <c r="E121" s="1">
        <v>4</v>
      </c>
      <c r="F121" s="1">
        <v>24.08</v>
      </c>
      <c r="G121" s="1">
        <v>2.92</v>
      </c>
      <c r="I121" s="1">
        <f t="shared" si="6"/>
        <v>0</v>
      </c>
      <c r="J121" s="1">
        <f t="shared" si="7"/>
        <v>0</v>
      </c>
      <c r="K121" s="1">
        <f t="shared" si="8"/>
        <v>5</v>
      </c>
      <c r="L121" s="1">
        <f t="shared" si="9"/>
        <v>1</v>
      </c>
      <c r="M121" s="1">
        <v>4</v>
      </c>
      <c r="N121" s="1">
        <v>24.08</v>
      </c>
      <c r="O121" s="1">
        <v>2.92</v>
      </c>
      <c r="P121" s="1">
        <f t="shared" si="10"/>
        <v>3.700892524437255</v>
      </c>
    </row>
    <row r="122" spans="1:16" x14ac:dyDescent="0.3">
      <c r="A122" s="1" t="s">
        <v>11</v>
      </c>
      <c r="B122" s="1" t="s">
        <v>8</v>
      </c>
      <c r="C122" s="1" t="s">
        <v>14</v>
      </c>
      <c r="D122" s="1" t="s">
        <v>15</v>
      </c>
      <c r="E122" s="1">
        <v>2</v>
      </c>
      <c r="F122" s="1">
        <v>11.69</v>
      </c>
      <c r="G122" s="1">
        <v>2.31</v>
      </c>
      <c r="I122" s="1">
        <f t="shared" si="6"/>
        <v>1</v>
      </c>
      <c r="J122" s="1">
        <f t="shared" si="7"/>
        <v>0</v>
      </c>
      <c r="K122" s="1">
        <f t="shared" si="8"/>
        <v>5</v>
      </c>
      <c r="L122" s="1">
        <f t="shared" si="9"/>
        <v>1</v>
      </c>
      <c r="M122" s="1">
        <v>2</v>
      </c>
      <c r="N122" s="1">
        <v>11.69</v>
      </c>
      <c r="O122" s="1">
        <v>2.31</v>
      </c>
      <c r="P122" s="1">
        <f t="shared" si="10"/>
        <v>2.148994262694063</v>
      </c>
    </row>
    <row r="123" spans="1:16" x14ac:dyDescent="0.3">
      <c r="A123" s="1" t="s">
        <v>7</v>
      </c>
      <c r="B123" s="1" t="s">
        <v>8</v>
      </c>
      <c r="C123" s="1" t="s">
        <v>14</v>
      </c>
      <c r="D123" s="1" t="s">
        <v>15</v>
      </c>
      <c r="E123" s="1">
        <v>2</v>
      </c>
      <c r="F123" s="1">
        <v>13.42</v>
      </c>
      <c r="G123" s="1">
        <v>1.68</v>
      </c>
      <c r="I123" s="1">
        <f t="shared" si="6"/>
        <v>0</v>
      </c>
      <c r="J123" s="1">
        <f t="shared" si="7"/>
        <v>0</v>
      </c>
      <c r="K123" s="1">
        <f t="shared" si="8"/>
        <v>5</v>
      </c>
      <c r="L123" s="1">
        <f t="shared" si="9"/>
        <v>1</v>
      </c>
      <c r="M123" s="1">
        <v>2</v>
      </c>
      <c r="N123" s="1">
        <v>13.42</v>
      </c>
      <c r="O123" s="1">
        <v>1.68</v>
      </c>
      <c r="P123" s="1">
        <f t="shared" si="10"/>
        <v>2.3480458157191713</v>
      </c>
    </row>
    <row r="124" spans="1:16" x14ac:dyDescent="0.3">
      <c r="A124" s="1" t="s">
        <v>11</v>
      </c>
      <c r="B124" s="1" t="s">
        <v>8</v>
      </c>
      <c r="C124" s="1" t="s">
        <v>14</v>
      </c>
      <c r="D124" s="1" t="s">
        <v>15</v>
      </c>
      <c r="E124" s="1">
        <v>2</v>
      </c>
      <c r="F124" s="1">
        <v>14.26</v>
      </c>
      <c r="G124" s="1">
        <v>2.5</v>
      </c>
      <c r="I124" s="1">
        <f t="shared" si="6"/>
        <v>1</v>
      </c>
      <c r="J124" s="1">
        <f t="shared" si="7"/>
        <v>0</v>
      </c>
      <c r="K124" s="1">
        <f t="shared" si="8"/>
        <v>5</v>
      </c>
      <c r="L124" s="1">
        <f t="shared" si="9"/>
        <v>1</v>
      </c>
      <c r="M124" s="1">
        <v>2</v>
      </c>
      <c r="N124" s="1">
        <v>14.26</v>
      </c>
      <c r="O124" s="1">
        <v>2.5</v>
      </c>
      <c r="P124" s="1">
        <f t="shared" si="10"/>
        <v>2.3907953414456373</v>
      </c>
    </row>
    <row r="125" spans="1:16" x14ac:dyDescent="0.3">
      <c r="A125" s="1" t="s">
        <v>11</v>
      </c>
      <c r="B125" s="1" t="s">
        <v>8</v>
      </c>
      <c r="C125" s="1" t="s">
        <v>14</v>
      </c>
      <c r="D125" s="1" t="s">
        <v>15</v>
      </c>
      <c r="E125" s="1">
        <v>2</v>
      </c>
      <c r="F125" s="1">
        <v>15.95</v>
      </c>
      <c r="G125" s="1">
        <v>2</v>
      </c>
      <c r="I125" s="1">
        <f t="shared" si="6"/>
        <v>1</v>
      </c>
      <c r="J125" s="1">
        <f t="shared" si="7"/>
        <v>0</v>
      </c>
      <c r="K125" s="1">
        <f t="shared" si="8"/>
        <v>5</v>
      </c>
      <c r="L125" s="1">
        <f t="shared" si="9"/>
        <v>1</v>
      </c>
      <c r="M125" s="1">
        <v>2</v>
      </c>
      <c r="N125" s="1">
        <v>15.95</v>
      </c>
      <c r="O125" s="1">
        <v>2</v>
      </c>
      <c r="P125" s="1">
        <f t="shared" si="10"/>
        <v>2.5498007200799409</v>
      </c>
    </row>
    <row r="126" spans="1:16" x14ac:dyDescent="0.3">
      <c r="A126" s="1" t="s">
        <v>7</v>
      </c>
      <c r="B126" s="1" t="s">
        <v>8</v>
      </c>
      <c r="C126" s="1" t="s">
        <v>14</v>
      </c>
      <c r="D126" s="1" t="s">
        <v>15</v>
      </c>
      <c r="E126" s="1">
        <v>2</v>
      </c>
      <c r="F126" s="1">
        <v>12.48</v>
      </c>
      <c r="G126" s="1">
        <v>2.52</v>
      </c>
      <c r="I126" s="1">
        <f t="shared" si="6"/>
        <v>0</v>
      </c>
      <c r="J126" s="1">
        <f t="shared" si="7"/>
        <v>0</v>
      </c>
      <c r="K126" s="1">
        <f t="shared" si="8"/>
        <v>5</v>
      </c>
      <c r="L126" s="1">
        <f t="shared" si="9"/>
        <v>1</v>
      </c>
      <c r="M126" s="1">
        <v>2</v>
      </c>
      <c r="N126" s="1">
        <v>12.48</v>
      </c>
      <c r="O126" s="1">
        <v>2.52</v>
      </c>
      <c r="P126" s="1">
        <f t="shared" si="10"/>
        <v>2.259604954230269</v>
      </c>
    </row>
    <row r="127" spans="1:16" x14ac:dyDescent="0.3">
      <c r="A127" s="1" t="s">
        <v>7</v>
      </c>
      <c r="B127" s="1" t="s">
        <v>8</v>
      </c>
      <c r="C127" s="1" t="s">
        <v>14</v>
      </c>
      <c r="D127" s="1" t="s">
        <v>15</v>
      </c>
      <c r="E127" s="1">
        <v>6</v>
      </c>
      <c r="F127" s="1">
        <v>29.8</v>
      </c>
      <c r="G127" s="1">
        <v>4.2</v>
      </c>
      <c r="I127" s="1">
        <f t="shared" si="6"/>
        <v>0</v>
      </c>
      <c r="J127" s="1">
        <f t="shared" si="7"/>
        <v>0</v>
      </c>
      <c r="K127" s="1">
        <f t="shared" si="8"/>
        <v>5</v>
      </c>
      <c r="L127" s="1">
        <f t="shared" si="9"/>
        <v>1</v>
      </c>
      <c r="M127" s="1">
        <v>6</v>
      </c>
      <c r="N127" s="1">
        <v>29.8</v>
      </c>
      <c r="O127" s="1">
        <v>4.2</v>
      </c>
      <c r="P127" s="1">
        <f t="shared" si="10"/>
        <v>4.5889542802242973</v>
      </c>
    </row>
    <row r="128" spans="1:16" x14ac:dyDescent="0.3">
      <c r="A128" s="1" t="s">
        <v>11</v>
      </c>
      <c r="B128" s="1" t="s">
        <v>8</v>
      </c>
      <c r="C128" s="1" t="s">
        <v>14</v>
      </c>
      <c r="D128" s="1" t="s">
        <v>15</v>
      </c>
      <c r="E128" s="1">
        <v>2</v>
      </c>
      <c r="F128" s="1">
        <v>8.52</v>
      </c>
      <c r="G128" s="1">
        <v>1.48</v>
      </c>
      <c r="I128" s="1">
        <f t="shared" si="6"/>
        <v>1</v>
      </c>
      <c r="J128" s="1">
        <f t="shared" si="7"/>
        <v>0</v>
      </c>
      <c r="K128" s="1">
        <f t="shared" si="8"/>
        <v>5</v>
      </c>
      <c r="L128" s="1">
        <f t="shared" si="9"/>
        <v>1</v>
      </c>
      <c r="M128" s="1">
        <v>2</v>
      </c>
      <c r="N128" s="1">
        <v>8.52</v>
      </c>
      <c r="O128" s="1">
        <v>1.48</v>
      </c>
      <c r="P128" s="1">
        <f t="shared" si="10"/>
        <v>1.8507415702261683</v>
      </c>
    </row>
    <row r="129" spans="1:16" x14ac:dyDescent="0.3">
      <c r="A129" s="1" t="s">
        <v>7</v>
      </c>
      <c r="B129" s="1" t="s">
        <v>8</v>
      </c>
      <c r="C129" s="1" t="s">
        <v>14</v>
      </c>
      <c r="D129" s="1" t="s">
        <v>15</v>
      </c>
      <c r="E129" s="1">
        <v>2</v>
      </c>
      <c r="F129" s="1">
        <v>14.52</v>
      </c>
      <c r="G129" s="1">
        <v>2</v>
      </c>
      <c r="I129" s="1">
        <f t="shared" si="6"/>
        <v>0</v>
      </c>
      <c r="J129" s="1">
        <f t="shared" si="7"/>
        <v>0</v>
      </c>
      <c r="K129" s="1">
        <f t="shared" si="8"/>
        <v>5</v>
      </c>
      <c r="L129" s="1">
        <f t="shared" si="9"/>
        <v>1</v>
      </c>
      <c r="M129" s="1">
        <v>2</v>
      </c>
      <c r="N129" s="1">
        <v>14.52</v>
      </c>
      <c r="O129" s="1">
        <v>2</v>
      </c>
      <c r="P129" s="1">
        <f t="shared" si="10"/>
        <v>2.4515404408657595</v>
      </c>
    </row>
    <row r="130" spans="1:16" x14ac:dyDescent="0.3">
      <c r="A130" s="1" t="s">
        <v>7</v>
      </c>
      <c r="B130" s="1" t="s">
        <v>8</v>
      </c>
      <c r="C130" s="1" t="s">
        <v>14</v>
      </c>
      <c r="D130" s="1" t="s">
        <v>15</v>
      </c>
      <c r="E130" s="1">
        <v>2</v>
      </c>
      <c r="F130" s="1">
        <v>11.38</v>
      </c>
      <c r="G130" s="1">
        <v>2</v>
      </c>
      <c r="I130" s="1">
        <f t="shared" si="6"/>
        <v>0</v>
      </c>
      <c r="J130" s="1">
        <f t="shared" si="7"/>
        <v>0</v>
      </c>
      <c r="K130" s="1">
        <f t="shared" si="8"/>
        <v>5</v>
      </c>
      <c r="L130" s="1">
        <f t="shared" si="9"/>
        <v>1</v>
      </c>
      <c r="M130" s="1">
        <v>2</v>
      </c>
      <c r="N130" s="1">
        <v>11.38</v>
      </c>
      <c r="O130" s="1">
        <v>2</v>
      </c>
      <c r="P130" s="1">
        <f t="shared" si="10"/>
        <v>2.1561103290836807</v>
      </c>
    </row>
    <row r="131" spans="1:16" x14ac:dyDescent="0.3">
      <c r="A131" s="1" t="s">
        <v>11</v>
      </c>
      <c r="B131" s="1" t="s">
        <v>8</v>
      </c>
      <c r="C131" s="1" t="s">
        <v>14</v>
      </c>
      <c r="D131" s="1" t="s">
        <v>15</v>
      </c>
      <c r="E131" s="1">
        <v>3</v>
      </c>
      <c r="F131" s="1">
        <v>22.82</v>
      </c>
      <c r="G131" s="1">
        <v>2.1800000000000002</v>
      </c>
      <c r="I131" s="1">
        <f t="shared" ref="I131:I194" si="11">IF(A131 = "Male", 1, 0)</f>
        <v>1</v>
      </c>
      <c r="J131" s="1">
        <f t="shared" ref="J131:J194" si="12">IF(B131 = "Yes", 1, 0)</f>
        <v>0</v>
      </c>
      <c r="K131" s="1">
        <f t="shared" ref="K131:K194" si="13">IF(C131 = "Sun", 1, IF(C131 = "Mon", 2, IF(C131 = "Tue", 3, IF(C131 = "Wed", 4, IF(C131 = "Thur", 5, IF(C131 = "Fri", 6, 7))))))</f>
        <v>5</v>
      </c>
      <c r="L131" s="1">
        <f t="shared" ref="L131:L194" si="14">IF(D131 = "Lunch", 1, 0)</f>
        <v>1</v>
      </c>
      <c r="M131" s="1">
        <v>3</v>
      </c>
      <c r="N131" s="1">
        <v>22.82</v>
      </c>
      <c r="O131" s="1">
        <v>2.1800000000000002</v>
      </c>
      <c r="P131" s="1">
        <f t="shared" ref="P131:P194" si="15">$Z$18 + $Z$19 * I131 + $Z$20 * J131 + $Z$21 * K131 + $Z$22 * L131 + $Z$23 * M131 + $Z$24 * N131</f>
        <v>3.3711165496442059</v>
      </c>
    </row>
    <row r="132" spans="1:16" x14ac:dyDescent="0.3">
      <c r="A132" s="1" t="s">
        <v>11</v>
      </c>
      <c r="B132" s="1" t="s">
        <v>8</v>
      </c>
      <c r="C132" s="1" t="s">
        <v>14</v>
      </c>
      <c r="D132" s="1" t="s">
        <v>15</v>
      </c>
      <c r="E132" s="1">
        <v>2</v>
      </c>
      <c r="F132" s="1">
        <v>19.079999999999998</v>
      </c>
      <c r="G132" s="1">
        <v>1.5</v>
      </c>
      <c r="I132" s="1">
        <f t="shared" si="11"/>
        <v>1</v>
      </c>
      <c r="J132" s="1">
        <f t="shared" si="12"/>
        <v>0</v>
      </c>
      <c r="K132" s="1">
        <f t="shared" si="13"/>
        <v>5</v>
      </c>
      <c r="L132" s="1">
        <f t="shared" si="14"/>
        <v>1</v>
      </c>
      <c r="M132" s="1">
        <v>2</v>
      </c>
      <c r="N132" s="1">
        <v>19.079999999999998</v>
      </c>
      <c r="O132" s="1">
        <v>1.5</v>
      </c>
      <c r="P132" s="1">
        <f t="shared" si="15"/>
        <v>2.8442899716334145</v>
      </c>
    </row>
    <row r="133" spans="1:16" x14ac:dyDescent="0.3">
      <c r="A133" s="1" t="s">
        <v>7</v>
      </c>
      <c r="B133" s="1" t="s">
        <v>8</v>
      </c>
      <c r="C133" s="1" t="s">
        <v>14</v>
      </c>
      <c r="D133" s="1" t="s">
        <v>15</v>
      </c>
      <c r="E133" s="1">
        <v>2</v>
      </c>
      <c r="F133" s="1">
        <v>20.27</v>
      </c>
      <c r="G133" s="1">
        <v>2.83</v>
      </c>
      <c r="I133" s="1">
        <f t="shared" si="11"/>
        <v>0</v>
      </c>
      <c r="J133" s="1">
        <f t="shared" si="12"/>
        <v>0</v>
      </c>
      <c r="K133" s="1">
        <f t="shared" si="13"/>
        <v>5</v>
      </c>
      <c r="L133" s="1">
        <f t="shared" si="14"/>
        <v>1</v>
      </c>
      <c r="M133" s="1">
        <v>2</v>
      </c>
      <c r="N133" s="1">
        <v>20.27</v>
      </c>
      <c r="O133" s="1">
        <v>2.83</v>
      </c>
      <c r="P133" s="1">
        <f t="shared" si="15"/>
        <v>2.9925350723138342</v>
      </c>
    </row>
    <row r="134" spans="1:16" x14ac:dyDescent="0.3">
      <c r="A134" s="1" t="s">
        <v>7</v>
      </c>
      <c r="B134" s="1" t="s">
        <v>8</v>
      </c>
      <c r="C134" s="1" t="s">
        <v>14</v>
      </c>
      <c r="D134" s="1" t="s">
        <v>15</v>
      </c>
      <c r="E134" s="1">
        <v>2</v>
      </c>
      <c r="F134" s="1">
        <v>11.17</v>
      </c>
      <c r="G134" s="1">
        <v>1.5</v>
      </c>
      <c r="I134" s="1">
        <f t="shared" si="11"/>
        <v>0</v>
      </c>
      <c r="J134" s="1">
        <f t="shared" si="12"/>
        <v>0</v>
      </c>
      <c r="K134" s="1">
        <f t="shared" si="13"/>
        <v>5</v>
      </c>
      <c r="L134" s="1">
        <f t="shared" si="14"/>
        <v>1</v>
      </c>
      <c r="M134" s="1">
        <v>2</v>
      </c>
      <c r="N134" s="1">
        <v>11.17</v>
      </c>
      <c r="O134" s="1">
        <v>1.5</v>
      </c>
      <c r="P134" s="1">
        <f t="shared" si="15"/>
        <v>2.1363522642829684</v>
      </c>
    </row>
    <row r="135" spans="1:16" x14ac:dyDescent="0.3">
      <c r="A135" s="1" t="s">
        <v>7</v>
      </c>
      <c r="B135" s="1" t="s">
        <v>8</v>
      </c>
      <c r="C135" s="1" t="s">
        <v>14</v>
      </c>
      <c r="D135" s="1" t="s">
        <v>15</v>
      </c>
      <c r="E135" s="1">
        <v>2</v>
      </c>
      <c r="F135" s="1">
        <v>12.26</v>
      </c>
      <c r="G135" s="1">
        <v>2</v>
      </c>
      <c r="I135" s="1">
        <f t="shared" si="11"/>
        <v>0</v>
      </c>
      <c r="J135" s="1">
        <f t="shared" si="12"/>
        <v>0</v>
      </c>
      <c r="K135" s="1">
        <f t="shared" si="13"/>
        <v>5</v>
      </c>
      <c r="L135" s="1">
        <f t="shared" si="14"/>
        <v>1</v>
      </c>
      <c r="M135" s="1">
        <v>2</v>
      </c>
      <c r="N135" s="1">
        <v>12.26</v>
      </c>
      <c r="O135" s="1">
        <v>2</v>
      </c>
      <c r="P135" s="1">
        <f t="shared" si="15"/>
        <v>2.2389060292009511</v>
      </c>
    </row>
    <row r="136" spans="1:16" x14ac:dyDescent="0.3">
      <c r="A136" s="1" t="s">
        <v>7</v>
      </c>
      <c r="B136" s="1" t="s">
        <v>8</v>
      </c>
      <c r="C136" s="1" t="s">
        <v>14</v>
      </c>
      <c r="D136" s="1" t="s">
        <v>15</v>
      </c>
      <c r="E136" s="1">
        <v>2</v>
      </c>
      <c r="F136" s="1">
        <v>18.260000000000002</v>
      </c>
      <c r="G136" s="1">
        <v>3.25</v>
      </c>
      <c r="I136" s="1">
        <f t="shared" si="11"/>
        <v>0</v>
      </c>
      <c r="J136" s="1">
        <f t="shared" si="12"/>
        <v>0</v>
      </c>
      <c r="K136" s="1">
        <f t="shared" si="13"/>
        <v>5</v>
      </c>
      <c r="L136" s="1">
        <f t="shared" si="14"/>
        <v>1</v>
      </c>
      <c r="M136" s="1">
        <v>2</v>
      </c>
      <c r="N136" s="1">
        <v>18.260000000000002</v>
      </c>
      <c r="O136" s="1">
        <v>3.25</v>
      </c>
      <c r="P136" s="1">
        <f t="shared" si="15"/>
        <v>2.8034221663641592</v>
      </c>
    </row>
    <row r="137" spans="1:16" x14ac:dyDescent="0.3">
      <c r="A137" s="1" t="s">
        <v>7</v>
      </c>
      <c r="B137" s="1" t="s">
        <v>8</v>
      </c>
      <c r="C137" s="1" t="s">
        <v>14</v>
      </c>
      <c r="D137" s="1" t="s">
        <v>15</v>
      </c>
      <c r="E137" s="1">
        <v>2</v>
      </c>
      <c r="F137" s="1">
        <v>8.51</v>
      </c>
      <c r="G137" s="1">
        <v>1.25</v>
      </c>
      <c r="I137" s="1">
        <f t="shared" si="11"/>
        <v>0</v>
      </c>
      <c r="J137" s="1">
        <f t="shared" si="12"/>
        <v>0</v>
      </c>
      <c r="K137" s="1">
        <f t="shared" si="13"/>
        <v>5</v>
      </c>
      <c r="L137" s="1">
        <f t="shared" si="14"/>
        <v>1</v>
      </c>
      <c r="M137" s="1">
        <v>2</v>
      </c>
      <c r="N137" s="1">
        <v>8.51</v>
      </c>
      <c r="O137" s="1">
        <v>1.25</v>
      </c>
      <c r="P137" s="1">
        <f t="shared" si="15"/>
        <v>1.8860834434739462</v>
      </c>
    </row>
    <row r="138" spans="1:16" x14ac:dyDescent="0.3">
      <c r="A138" s="1" t="s">
        <v>7</v>
      </c>
      <c r="B138" s="1" t="s">
        <v>8</v>
      </c>
      <c r="C138" s="1" t="s">
        <v>14</v>
      </c>
      <c r="D138" s="1" t="s">
        <v>15</v>
      </c>
      <c r="E138" s="1">
        <v>2</v>
      </c>
      <c r="F138" s="1">
        <v>10.33</v>
      </c>
      <c r="G138" s="1">
        <v>2</v>
      </c>
      <c r="I138" s="1">
        <f t="shared" si="11"/>
        <v>0</v>
      </c>
      <c r="J138" s="1">
        <f t="shared" si="12"/>
        <v>0</v>
      </c>
      <c r="K138" s="1">
        <f t="shared" si="13"/>
        <v>5</v>
      </c>
      <c r="L138" s="1">
        <f t="shared" si="14"/>
        <v>1</v>
      </c>
      <c r="M138" s="1">
        <v>2</v>
      </c>
      <c r="N138" s="1">
        <v>10.33</v>
      </c>
      <c r="O138" s="1">
        <v>2</v>
      </c>
      <c r="P138" s="1">
        <f t="shared" si="15"/>
        <v>2.0573200050801193</v>
      </c>
    </row>
    <row r="139" spans="1:16" x14ac:dyDescent="0.3">
      <c r="A139" s="1" t="s">
        <v>7</v>
      </c>
      <c r="B139" s="1" t="s">
        <v>8</v>
      </c>
      <c r="C139" s="1" t="s">
        <v>14</v>
      </c>
      <c r="D139" s="1" t="s">
        <v>15</v>
      </c>
      <c r="E139" s="1">
        <v>2</v>
      </c>
      <c r="F139" s="1">
        <v>14.15</v>
      </c>
      <c r="G139" s="1">
        <v>2</v>
      </c>
      <c r="I139" s="1">
        <f t="shared" si="11"/>
        <v>0</v>
      </c>
      <c r="J139" s="1">
        <f t="shared" si="12"/>
        <v>0</v>
      </c>
      <c r="K139" s="1">
        <f t="shared" si="13"/>
        <v>5</v>
      </c>
      <c r="L139" s="1">
        <f t="shared" si="14"/>
        <v>1</v>
      </c>
      <c r="M139" s="1">
        <v>2</v>
      </c>
      <c r="N139" s="1">
        <v>14.15</v>
      </c>
      <c r="O139" s="1">
        <v>2</v>
      </c>
      <c r="P139" s="1">
        <f t="shared" si="15"/>
        <v>2.4167286124073621</v>
      </c>
    </row>
    <row r="140" spans="1:16" x14ac:dyDescent="0.3">
      <c r="A140" s="1" t="s">
        <v>11</v>
      </c>
      <c r="B140" s="1" t="s">
        <v>13</v>
      </c>
      <c r="C140" s="1" t="s">
        <v>14</v>
      </c>
      <c r="D140" s="1" t="s">
        <v>15</v>
      </c>
      <c r="E140" s="1">
        <v>2</v>
      </c>
      <c r="F140" s="1">
        <v>16</v>
      </c>
      <c r="G140" s="1">
        <v>2</v>
      </c>
      <c r="I140" s="1">
        <f t="shared" si="11"/>
        <v>1</v>
      </c>
      <c r="J140" s="1">
        <f t="shared" si="12"/>
        <v>1</v>
      </c>
      <c r="K140" s="1">
        <f t="shared" si="13"/>
        <v>5</v>
      </c>
      <c r="L140" s="1">
        <f t="shared" si="14"/>
        <v>1</v>
      </c>
      <c r="M140" s="1">
        <v>2</v>
      </c>
      <c r="N140" s="1">
        <v>16</v>
      </c>
      <c r="O140" s="1">
        <v>2</v>
      </c>
      <c r="P140" s="1">
        <f t="shared" si="15"/>
        <v>2.4896086562871629</v>
      </c>
    </row>
    <row r="141" spans="1:16" x14ac:dyDescent="0.3">
      <c r="A141" s="1" t="s">
        <v>7</v>
      </c>
      <c r="B141" s="1" t="s">
        <v>8</v>
      </c>
      <c r="C141" s="1" t="s">
        <v>14</v>
      </c>
      <c r="D141" s="1" t="s">
        <v>15</v>
      </c>
      <c r="E141" s="1">
        <v>2</v>
      </c>
      <c r="F141" s="1">
        <v>13.16</v>
      </c>
      <c r="G141" s="1">
        <v>2.75</v>
      </c>
      <c r="I141" s="1">
        <f t="shared" si="11"/>
        <v>0</v>
      </c>
      <c r="J141" s="1">
        <f t="shared" si="12"/>
        <v>0</v>
      </c>
      <c r="K141" s="1">
        <f t="shared" si="13"/>
        <v>5</v>
      </c>
      <c r="L141" s="1">
        <f t="shared" si="14"/>
        <v>1</v>
      </c>
      <c r="M141" s="1">
        <v>2</v>
      </c>
      <c r="N141" s="1">
        <v>13.16</v>
      </c>
      <c r="O141" s="1">
        <v>2.75</v>
      </c>
      <c r="P141" s="1">
        <f t="shared" si="15"/>
        <v>2.3235834497754322</v>
      </c>
    </row>
    <row r="142" spans="1:16" x14ac:dyDescent="0.3">
      <c r="A142" s="1" t="s">
        <v>7</v>
      </c>
      <c r="B142" s="1" t="s">
        <v>8</v>
      </c>
      <c r="C142" s="1" t="s">
        <v>14</v>
      </c>
      <c r="D142" s="1" t="s">
        <v>15</v>
      </c>
      <c r="E142" s="1">
        <v>2</v>
      </c>
      <c r="F142" s="1">
        <v>17.47</v>
      </c>
      <c r="G142" s="1">
        <v>3.5</v>
      </c>
      <c r="I142" s="1">
        <f t="shared" si="11"/>
        <v>0</v>
      </c>
      <c r="J142" s="1">
        <f t="shared" si="12"/>
        <v>0</v>
      </c>
      <c r="K142" s="1">
        <f t="shared" si="13"/>
        <v>5</v>
      </c>
      <c r="L142" s="1">
        <f t="shared" si="14"/>
        <v>1</v>
      </c>
      <c r="M142" s="1">
        <v>2</v>
      </c>
      <c r="N142" s="1">
        <v>17.47</v>
      </c>
      <c r="O142" s="1">
        <v>3.5</v>
      </c>
      <c r="P142" s="1">
        <f t="shared" si="15"/>
        <v>2.7290942083043368</v>
      </c>
    </row>
    <row r="143" spans="1:16" x14ac:dyDescent="0.3">
      <c r="A143" s="1" t="s">
        <v>11</v>
      </c>
      <c r="B143" s="1" t="s">
        <v>8</v>
      </c>
      <c r="C143" s="1" t="s">
        <v>14</v>
      </c>
      <c r="D143" s="1" t="s">
        <v>15</v>
      </c>
      <c r="E143" s="1">
        <v>6</v>
      </c>
      <c r="F143" s="1">
        <v>34.299999999999997</v>
      </c>
      <c r="G143" s="1">
        <v>6.7</v>
      </c>
      <c r="I143" s="1">
        <f t="shared" si="11"/>
        <v>1</v>
      </c>
      <c r="J143" s="1">
        <f t="shared" si="12"/>
        <v>0</v>
      </c>
      <c r="K143" s="1">
        <f t="shared" si="13"/>
        <v>5</v>
      </c>
      <c r="L143" s="1">
        <f t="shared" si="14"/>
        <v>1</v>
      </c>
      <c r="M143" s="1">
        <v>6</v>
      </c>
      <c r="N143" s="1">
        <v>34.299999999999997</v>
      </c>
      <c r="O143" s="1">
        <v>6.7</v>
      </c>
      <c r="P143" s="1">
        <f t="shared" si="15"/>
        <v>4.9760586496203194</v>
      </c>
    </row>
    <row r="144" spans="1:16" x14ac:dyDescent="0.3">
      <c r="A144" s="1" t="s">
        <v>11</v>
      </c>
      <c r="B144" s="1" t="s">
        <v>8</v>
      </c>
      <c r="C144" s="1" t="s">
        <v>14</v>
      </c>
      <c r="D144" s="1" t="s">
        <v>15</v>
      </c>
      <c r="E144" s="1">
        <v>5</v>
      </c>
      <c r="F144" s="1">
        <v>41.19</v>
      </c>
      <c r="G144" s="1">
        <v>5</v>
      </c>
      <c r="I144" s="1">
        <f t="shared" si="11"/>
        <v>1</v>
      </c>
      <c r="J144" s="1">
        <f t="shared" si="12"/>
        <v>0</v>
      </c>
      <c r="K144" s="1">
        <f t="shared" si="13"/>
        <v>5</v>
      </c>
      <c r="L144" s="1">
        <f t="shared" si="14"/>
        <v>1</v>
      </c>
      <c r="M144" s="1">
        <v>5</v>
      </c>
      <c r="N144" s="1">
        <v>41.19</v>
      </c>
      <c r="O144" s="1">
        <v>5</v>
      </c>
      <c r="P144" s="1">
        <f t="shared" si="15"/>
        <v>5.4493664946170117</v>
      </c>
    </row>
    <row r="145" spans="1:16" x14ac:dyDescent="0.3">
      <c r="A145" s="1" t="s">
        <v>7</v>
      </c>
      <c r="B145" s="1" t="s">
        <v>8</v>
      </c>
      <c r="C145" s="1" t="s">
        <v>14</v>
      </c>
      <c r="D145" s="1" t="s">
        <v>15</v>
      </c>
      <c r="E145" s="1">
        <v>6</v>
      </c>
      <c r="F145" s="1">
        <v>27.05</v>
      </c>
      <c r="G145" s="1">
        <v>5</v>
      </c>
      <c r="I145" s="1">
        <f t="shared" si="11"/>
        <v>0</v>
      </c>
      <c r="J145" s="1">
        <f t="shared" si="12"/>
        <v>0</v>
      </c>
      <c r="K145" s="1">
        <f t="shared" si="13"/>
        <v>5</v>
      </c>
      <c r="L145" s="1">
        <f t="shared" si="14"/>
        <v>1</v>
      </c>
      <c r="M145" s="1">
        <v>6</v>
      </c>
      <c r="N145" s="1">
        <v>27.05</v>
      </c>
      <c r="O145" s="1">
        <v>5</v>
      </c>
      <c r="P145" s="1">
        <f t="shared" si="15"/>
        <v>4.3302177173578267</v>
      </c>
    </row>
    <row r="146" spans="1:16" x14ac:dyDescent="0.3">
      <c r="A146" s="1" t="s">
        <v>7</v>
      </c>
      <c r="B146" s="1" t="s">
        <v>8</v>
      </c>
      <c r="C146" s="1" t="s">
        <v>14</v>
      </c>
      <c r="D146" s="1" t="s">
        <v>15</v>
      </c>
      <c r="E146" s="1">
        <v>2</v>
      </c>
      <c r="F146" s="1">
        <v>16.43</v>
      </c>
      <c r="G146" s="1">
        <v>2.2999999999999998</v>
      </c>
      <c r="I146" s="1">
        <f t="shared" si="11"/>
        <v>0</v>
      </c>
      <c r="J146" s="1">
        <f t="shared" si="12"/>
        <v>0</v>
      </c>
      <c r="K146" s="1">
        <f t="shared" si="13"/>
        <v>5</v>
      </c>
      <c r="L146" s="1">
        <f t="shared" si="14"/>
        <v>1</v>
      </c>
      <c r="M146" s="1">
        <v>2</v>
      </c>
      <c r="N146" s="1">
        <v>16.43</v>
      </c>
      <c r="O146" s="1">
        <v>2.2999999999999998</v>
      </c>
      <c r="P146" s="1">
        <f t="shared" si="15"/>
        <v>2.631244744529381</v>
      </c>
    </row>
    <row r="147" spans="1:16" x14ac:dyDescent="0.3">
      <c r="A147" s="1" t="s">
        <v>7</v>
      </c>
      <c r="B147" s="1" t="s">
        <v>8</v>
      </c>
      <c r="C147" s="1" t="s">
        <v>14</v>
      </c>
      <c r="D147" s="1" t="s">
        <v>15</v>
      </c>
      <c r="E147" s="1">
        <v>2</v>
      </c>
      <c r="F147" s="1">
        <v>8.35</v>
      </c>
      <c r="G147" s="1">
        <v>1.5</v>
      </c>
      <c r="I147" s="1">
        <f t="shared" si="11"/>
        <v>0</v>
      </c>
      <c r="J147" s="1">
        <f t="shared" si="12"/>
        <v>0</v>
      </c>
      <c r="K147" s="1">
        <f t="shared" si="13"/>
        <v>5</v>
      </c>
      <c r="L147" s="1">
        <f t="shared" si="14"/>
        <v>1</v>
      </c>
      <c r="M147" s="1">
        <v>2</v>
      </c>
      <c r="N147" s="1">
        <v>8.35</v>
      </c>
      <c r="O147" s="1">
        <v>1.5</v>
      </c>
      <c r="P147" s="1">
        <f t="shared" si="15"/>
        <v>1.8710296798162607</v>
      </c>
    </row>
    <row r="148" spans="1:16" x14ac:dyDescent="0.3">
      <c r="A148" s="1" t="s">
        <v>7</v>
      </c>
      <c r="B148" s="1" t="s">
        <v>8</v>
      </c>
      <c r="C148" s="1" t="s">
        <v>14</v>
      </c>
      <c r="D148" s="1" t="s">
        <v>15</v>
      </c>
      <c r="E148" s="1">
        <v>3</v>
      </c>
      <c r="F148" s="1">
        <v>18.64</v>
      </c>
      <c r="G148" s="1">
        <v>1.36</v>
      </c>
      <c r="I148" s="1">
        <f t="shared" si="11"/>
        <v>0</v>
      </c>
      <c r="J148" s="1">
        <f t="shared" si="12"/>
        <v>0</v>
      </c>
      <c r="K148" s="1">
        <f t="shared" si="13"/>
        <v>5</v>
      </c>
      <c r="L148" s="1">
        <f t="shared" si="14"/>
        <v>1</v>
      </c>
      <c r="M148" s="1">
        <v>3</v>
      </c>
      <c r="N148" s="1">
        <v>18.64</v>
      </c>
      <c r="O148" s="1">
        <v>1.36</v>
      </c>
      <c r="P148" s="1">
        <f t="shared" si="15"/>
        <v>3.0141197075635544</v>
      </c>
    </row>
    <row r="149" spans="1:16" x14ac:dyDescent="0.3">
      <c r="A149" s="1" t="s">
        <v>7</v>
      </c>
      <c r="B149" s="1" t="s">
        <v>8</v>
      </c>
      <c r="C149" s="1" t="s">
        <v>14</v>
      </c>
      <c r="D149" s="1" t="s">
        <v>15</v>
      </c>
      <c r="E149" s="1">
        <v>2</v>
      </c>
      <c r="F149" s="1">
        <v>11.87</v>
      </c>
      <c r="G149" s="1">
        <v>1.63</v>
      </c>
      <c r="I149" s="1">
        <f t="shared" si="11"/>
        <v>0</v>
      </c>
      <c r="J149" s="1">
        <f t="shared" si="12"/>
        <v>0</v>
      </c>
      <c r="K149" s="1">
        <f t="shared" si="13"/>
        <v>5</v>
      </c>
      <c r="L149" s="1">
        <f t="shared" si="14"/>
        <v>1</v>
      </c>
      <c r="M149" s="1">
        <v>2</v>
      </c>
      <c r="N149" s="1">
        <v>11.87</v>
      </c>
      <c r="O149" s="1">
        <v>1.63</v>
      </c>
      <c r="P149" s="1">
        <f t="shared" si="15"/>
        <v>2.2022124802853424</v>
      </c>
    </row>
    <row r="150" spans="1:16" x14ac:dyDescent="0.3">
      <c r="A150" s="1" t="s">
        <v>11</v>
      </c>
      <c r="B150" s="1" t="s">
        <v>8</v>
      </c>
      <c r="C150" s="1" t="s">
        <v>14</v>
      </c>
      <c r="D150" s="1" t="s">
        <v>15</v>
      </c>
      <c r="E150" s="1">
        <v>2</v>
      </c>
      <c r="F150" s="1">
        <v>9.7799999999999994</v>
      </c>
      <c r="G150" s="1">
        <v>1.73</v>
      </c>
      <c r="I150" s="1">
        <f t="shared" si="11"/>
        <v>1</v>
      </c>
      <c r="J150" s="1">
        <f t="shared" si="12"/>
        <v>0</v>
      </c>
      <c r="K150" s="1">
        <f t="shared" si="13"/>
        <v>5</v>
      </c>
      <c r="L150" s="1">
        <f t="shared" si="14"/>
        <v>1</v>
      </c>
      <c r="M150" s="1">
        <v>2</v>
      </c>
      <c r="N150" s="1">
        <v>9.7799999999999994</v>
      </c>
      <c r="O150" s="1">
        <v>1.73</v>
      </c>
      <c r="P150" s="1">
        <f t="shared" si="15"/>
        <v>1.9692899590304418</v>
      </c>
    </row>
    <row r="151" spans="1:16" x14ac:dyDescent="0.3">
      <c r="A151" s="1" t="s">
        <v>11</v>
      </c>
      <c r="B151" s="1" t="s">
        <v>8</v>
      </c>
      <c r="C151" s="1" t="s">
        <v>14</v>
      </c>
      <c r="D151" s="1" t="s">
        <v>15</v>
      </c>
      <c r="E151" s="1">
        <v>2</v>
      </c>
      <c r="F151" s="1">
        <v>7.51</v>
      </c>
      <c r="G151" s="1">
        <v>2</v>
      </c>
      <c r="I151" s="1">
        <f t="shared" si="11"/>
        <v>1</v>
      </c>
      <c r="J151" s="1">
        <f t="shared" si="12"/>
        <v>0</v>
      </c>
      <c r="K151" s="1">
        <f t="shared" si="13"/>
        <v>5</v>
      </c>
      <c r="L151" s="1">
        <f t="shared" si="14"/>
        <v>1</v>
      </c>
      <c r="M151" s="1">
        <v>2</v>
      </c>
      <c r="N151" s="1">
        <v>7.51</v>
      </c>
      <c r="O151" s="1">
        <v>2</v>
      </c>
      <c r="P151" s="1">
        <f t="shared" si="15"/>
        <v>1.7557146871370279</v>
      </c>
    </row>
    <row r="152" spans="1:16" x14ac:dyDescent="0.3">
      <c r="A152" s="1" t="s">
        <v>11</v>
      </c>
      <c r="B152" s="1" t="s">
        <v>8</v>
      </c>
      <c r="C152" s="1" t="s">
        <v>9</v>
      </c>
      <c r="D152" s="1" t="s">
        <v>10</v>
      </c>
      <c r="E152" s="1">
        <v>2</v>
      </c>
      <c r="F152" s="1">
        <v>14.07</v>
      </c>
      <c r="G152" s="1">
        <v>2.5</v>
      </c>
      <c r="I152" s="1">
        <f t="shared" si="11"/>
        <v>1</v>
      </c>
      <c r="J152" s="1">
        <f t="shared" si="12"/>
        <v>0</v>
      </c>
      <c r="K152" s="1">
        <f t="shared" si="13"/>
        <v>1</v>
      </c>
      <c r="L152" s="1">
        <f t="shared" si="14"/>
        <v>0</v>
      </c>
      <c r="M152" s="1">
        <v>2</v>
      </c>
      <c r="N152" s="1">
        <v>14.07</v>
      </c>
      <c r="O152" s="1">
        <v>2.5</v>
      </c>
      <c r="P152" s="1">
        <f t="shared" si="15"/>
        <v>2.4246571746974812</v>
      </c>
    </row>
    <row r="153" spans="1:16" x14ac:dyDescent="0.3">
      <c r="A153" s="1" t="s">
        <v>11</v>
      </c>
      <c r="B153" s="1" t="s">
        <v>8</v>
      </c>
      <c r="C153" s="1" t="s">
        <v>9</v>
      </c>
      <c r="D153" s="1" t="s">
        <v>10</v>
      </c>
      <c r="E153" s="1">
        <v>2</v>
      </c>
      <c r="F153" s="1">
        <v>13.13</v>
      </c>
      <c r="G153" s="1">
        <v>2</v>
      </c>
      <c r="I153" s="1">
        <f t="shared" si="11"/>
        <v>1</v>
      </c>
      <c r="J153" s="1">
        <f t="shared" si="12"/>
        <v>0</v>
      </c>
      <c r="K153" s="1">
        <f t="shared" si="13"/>
        <v>1</v>
      </c>
      <c r="L153" s="1">
        <f t="shared" si="14"/>
        <v>0</v>
      </c>
      <c r="M153" s="1">
        <v>2</v>
      </c>
      <c r="N153" s="1">
        <v>13.13</v>
      </c>
      <c r="O153" s="1">
        <v>2</v>
      </c>
      <c r="P153" s="1">
        <f t="shared" si="15"/>
        <v>2.3362163132085785</v>
      </c>
    </row>
    <row r="154" spans="1:16" x14ac:dyDescent="0.3">
      <c r="A154" s="1" t="s">
        <v>11</v>
      </c>
      <c r="B154" s="1" t="s">
        <v>8</v>
      </c>
      <c r="C154" s="1" t="s">
        <v>9</v>
      </c>
      <c r="D154" s="1" t="s">
        <v>10</v>
      </c>
      <c r="E154" s="1">
        <v>3</v>
      </c>
      <c r="F154" s="1">
        <v>17.260000000000002</v>
      </c>
      <c r="G154" s="1">
        <v>2.74</v>
      </c>
      <c r="I154" s="1">
        <f t="shared" si="11"/>
        <v>1</v>
      </c>
      <c r="J154" s="1">
        <f t="shared" si="12"/>
        <v>0</v>
      </c>
      <c r="K154" s="1">
        <f t="shared" si="13"/>
        <v>1</v>
      </c>
      <c r="L154" s="1">
        <f t="shared" si="14"/>
        <v>0</v>
      </c>
      <c r="M154" s="1">
        <v>3</v>
      </c>
      <c r="N154" s="1">
        <v>17.260000000000002</v>
      </c>
      <c r="O154" s="1">
        <v>2.74</v>
      </c>
      <c r="P154" s="1">
        <f t="shared" si="15"/>
        <v>2.899736440134979</v>
      </c>
    </row>
    <row r="155" spans="1:16" x14ac:dyDescent="0.3">
      <c r="A155" s="1" t="s">
        <v>11</v>
      </c>
      <c r="B155" s="1" t="s">
        <v>8</v>
      </c>
      <c r="C155" s="1" t="s">
        <v>9</v>
      </c>
      <c r="D155" s="1" t="s">
        <v>10</v>
      </c>
      <c r="E155" s="1">
        <v>4</v>
      </c>
      <c r="F155" s="1">
        <v>24.55</v>
      </c>
      <c r="G155" s="1">
        <v>2</v>
      </c>
      <c r="I155" s="1">
        <f t="shared" si="11"/>
        <v>1</v>
      </c>
      <c r="J155" s="1">
        <f t="shared" si="12"/>
        <v>0</v>
      </c>
      <c r="K155" s="1">
        <f t="shared" si="13"/>
        <v>1</v>
      </c>
      <c r="L155" s="1">
        <f t="shared" si="14"/>
        <v>0</v>
      </c>
      <c r="M155" s="1">
        <v>4</v>
      </c>
      <c r="N155" s="1">
        <v>24.55</v>
      </c>
      <c r="O155" s="1">
        <v>2</v>
      </c>
      <c r="P155" s="1">
        <f t="shared" si="15"/>
        <v>3.7605683993006682</v>
      </c>
    </row>
    <row r="156" spans="1:16" x14ac:dyDescent="0.3">
      <c r="A156" s="1" t="s">
        <v>11</v>
      </c>
      <c r="B156" s="1" t="s">
        <v>8</v>
      </c>
      <c r="C156" s="1" t="s">
        <v>9</v>
      </c>
      <c r="D156" s="1" t="s">
        <v>10</v>
      </c>
      <c r="E156" s="1">
        <v>4</v>
      </c>
      <c r="F156" s="1">
        <v>19.77</v>
      </c>
      <c r="G156" s="1">
        <v>2</v>
      </c>
      <c r="I156" s="1">
        <f t="shared" si="11"/>
        <v>1</v>
      </c>
      <c r="J156" s="1">
        <f t="shared" si="12"/>
        <v>0</v>
      </c>
      <c r="K156" s="1">
        <f t="shared" si="13"/>
        <v>1</v>
      </c>
      <c r="L156" s="1">
        <f t="shared" si="14"/>
        <v>0</v>
      </c>
      <c r="M156" s="1">
        <v>4</v>
      </c>
      <c r="N156" s="1">
        <v>19.77</v>
      </c>
      <c r="O156" s="1">
        <v>2</v>
      </c>
      <c r="P156" s="1">
        <f t="shared" si="15"/>
        <v>3.3108372100273122</v>
      </c>
    </row>
    <row r="157" spans="1:16" x14ac:dyDescent="0.3">
      <c r="A157" s="1" t="s">
        <v>7</v>
      </c>
      <c r="B157" s="1" t="s">
        <v>8</v>
      </c>
      <c r="C157" s="1" t="s">
        <v>9</v>
      </c>
      <c r="D157" s="1" t="s">
        <v>10</v>
      </c>
      <c r="E157" s="1">
        <v>5</v>
      </c>
      <c r="F157" s="1">
        <v>29.85</v>
      </c>
      <c r="G157" s="1">
        <v>5.14</v>
      </c>
      <c r="I157" s="1">
        <f t="shared" si="11"/>
        <v>0</v>
      </c>
      <c r="J157" s="1">
        <f t="shared" si="12"/>
        <v>0</v>
      </c>
      <c r="K157" s="1">
        <f t="shared" si="13"/>
        <v>1</v>
      </c>
      <c r="L157" s="1">
        <f t="shared" si="14"/>
        <v>0</v>
      </c>
      <c r="M157" s="1">
        <v>5</v>
      </c>
      <c r="N157" s="1">
        <v>29.85</v>
      </c>
      <c r="O157" s="1">
        <v>5.14</v>
      </c>
      <c r="P157" s="1">
        <f t="shared" si="15"/>
        <v>4.4704519064502772</v>
      </c>
    </row>
    <row r="158" spans="1:16" x14ac:dyDescent="0.3">
      <c r="A158" s="1" t="s">
        <v>11</v>
      </c>
      <c r="B158" s="1" t="s">
        <v>8</v>
      </c>
      <c r="C158" s="1" t="s">
        <v>9</v>
      </c>
      <c r="D158" s="1" t="s">
        <v>10</v>
      </c>
      <c r="E158" s="1">
        <v>6</v>
      </c>
      <c r="F158" s="1">
        <v>48.17</v>
      </c>
      <c r="G158" s="1">
        <v>5</v>
      </c>
      <c r="I158" s="1">
        <f t="shared" si="11"/>
        <v>1</v>
      </c>
      <c r="J158" s="1">
        <f t="shared" si="12"/>
        <v>0</v>
      </c>
      <c r="K158" s="1">
        <f t="shared" si="13"/>
        <v>1</v>
      </c>
      <c r="L158" s="1">
        <f t="shared" si="14"/>
        <v>0</v>
      </c>
      <c r="M158" s="1">
        <v>6</v>
      </c>
      <c r="N158" s="1">
        <v>48.17</v>
      </c>
      <c r="O158" s="1">
        <v>5</v>
      </c>
      <c r="P158" s="1">
        <f t="shared" si="15"/>
        <v>6.3327699642912814</v>
      </c>
    </row>
    <row r="159" spans="1:16" x14ac:dyDescent="0.3">
      <c r="A159" s="1" t="s">
        <v>7</v>
      </c>
      <c r="B159" s="1" t="s">
        <v>8</v>
      </c>
      <c r="C159" s="1" t="s">
        <v>9</v>
      </c>
      <c r="D159" s="1" t="s">
        <v>10</v>
      </c>
      <c r="E159" s="1">
        <v>4</v>
      </c>
      <c r="F159" s="1">
        <v>25</v>
      </c>
      <c r="G159" s="1">
        <v>3.75</v>
      </c>
      <c r="I159" s="1">
        <f t="shared" si="11"/>
        <v>0</v>
      </c>
      <c r="J159" s="1">
        <f t="shared" si="12"/>
        <v>0</v>
      </c>
      <c r="K159" s="1">
        <f t="shared" si="13"/>
        <v>1</v>
      </c>
      <c r="L159" s="1">
        <f t="shared" si="14"/>
        <v>0</v>
      </c>
      <c r="M159" s="1">
        <v>4</v>
      </c>
      <c r="N159" s="1">
        <v>25</v>
      </c>
      <c r="O159" s="1">
        <v>3.75</v>
      </c>
      <c r="P159" s="1">
        <f t="shared" si="15"/>
        <v>3.8391898430642923</v>
      </c>
    </row>
    <row r="160" spans="1:16" x14ac:dyDescent="0.3">
      <c r="A160" s="1" t="s">
        <v>7</v>
      </c>
      <c r="B160" s="1" t="s">
        <v>8</v>
      </c>
      <c r="C160" s="1" t="s">
        <v>9</v>
      </c>
      <c r="D160" s="1" t="s">
        <v>10</v>
      </c>
      <c r="E160" s="1">
        <v>2</v>
      </c>
      <c r="F160" s="1">
        <v>13.39</v>
      </c>
      <c r="G160" s="1">
        <v>2.61</v>
      </c>
      <c r="I160" s="1">
        <f t="shared" si="11"/>
        <v>0</v>
      </c>
      <c r="J160" s="1">
        <f t="shared" si="12"/>
        <v>0</v>
      </c>
      <c r="K160" s="1">
        <f t="shared" si="13"/>
        <v>1</v>
      </c>
      <c r="L160" s="1">
        <f t="shared" si="14"/>
        <v>0</v>
      </c>
      <c r="M160" s="1">
        <v>2</v>
      </c>
      <c r="N160" s="1">
        <v>13.39</v>
      </c>
      <c r="O160" s="1">
        <v>2.61</v>
      </c>
      <c r="P160" s="1">
        <f t="shared" si="15"/>
        <v>2.3969614126287011</v>
      </c>
    </row>
    <row r="161" spans="1:16" x14ac:dyDescent="0.3">
      <c r="A161" s="1" t="s">
        <v>11</v>
      </c>
      <c r="B161" s="1" t="s">
        <v>8</v>
      </c>
      <c r="C161" s="1" t="s">
        <v>9</v>
      </c>
      <c r="D161" s="1" t="s">
        <v>10</v>
      </c>
      <c r="E161" s="1">
        <v>4</v>
      </c>
      <c r="F161" s="1">
        <v>16.489999999999998</v>
      </c>
      <c r="G161" s="1">
        <v>2</v>
      </c>
      <c r="I161" s="1">
        <f t="shared" si="11"/>
        <v>1</v>
      </c>
      <c r="J161" s="1">
        <f t="shared" si="12"/>
        <v>0</v>
      </c>
      <c r="K161" s="1">
        <f t="shared" si="13"/>
        <v>1</v>
      </c>
      <c r="L161" s="1">
        <f t="shared" si="14"/>
        <v>0</v>
      </c>
      <c r="M161" s="1">
        <v>4</v>
      </c>
      <c r="N161" s="1">
        <v>16.489999999999998</v>
      </c>
      <c r="O161" s="1">
        <v>2</v>
      </c>
      <c r="P161" s="1">
        <f t="shared" si="15"/>
        <v>3.0022350550447587</v>
      </c>
    </row>
    <row r="162" spans="1:16" x14ac:dyDescent="0.3">
      <c r="A162" s="1" t="s">
        <v>11</v>
      </c>
      <c r="B162" s="1" t="s">
        <v>8</v>
      </c>
      <c r="C162" s="1" t="s">
        <v>9</v>
      </c>
      <c r="D162" s="1" t="s">
        <v>10</v>
      </c>
      <c r="E162" s="1">
        <v>4</v>
      </c>
      <c r="F162" s="1">
        <v>21.5</v>
      </c>
      <c r="G162" s="1">
        <v>3.5</v>
      </c>
      <c r="I162" s="1">
        <f t="shared" si="11"/>
        <v>1</v>
      </c>
      <c r="J162" s="1">
        <f t="shared" si="12"/>
        <v>0</v>
      </c>
      <c r="K162" s="1">
        <f t="shared" si="13"/>
        <v>1</v>
      </c>
      <c r="L162" s="1">
        <f t="shared" si="14"/>
        <v>0</v>
      </c>
      <c r="M162" s="1">
        <v>4</v>
      </c>
      <c r="N162" s="1">
        <v>21.5</v>
      </c>
      <c r="O162" s="1">
        <v>3.5</v>
      </c>
      <c r="P162" s="1">
        <f t="shared" si="15"/>
        <v>3.4736060295760378</v>
      </c>
    </row>
    <row r="163" spans="1:16" x14ac:dyDescent="0.3">
      <c r="A163" s="1" t="s">
        <v>11</v>
      </c>
      <c r="B163" s="1" t="s">
        <v>8</v>
      </c>
      <c r="C163" s="1" t="s">
        <v>9</v>
      </c>
      <c r="D163" s="1" t="s">
        <v>10</v>
      </c>
      <c r="E163" s="1">
        <v>2</v>
      </c>
      <c r="F163" s="1">
        <v>12.66</v>
      </c>
      <c r="G163" s="1">
        <v>2.5</v>
      </c>
      <c r="I163" s="1">
        <f t="shared" si="11"/>
        <v>1</v>
      </c>
      <c r="J163" s="1">
        <f t="shared" si="12"/>
        <v>0</v>
      </c>
      <c r="K163" s="1">
        <f t="shared" si="13"/>
        <v>1</v>
      </c>
      <c r="L163" s="1">
        <f t="shared" si="14"/>
        <v>0</v>
      </c>
      <c r="M163" s="1">
        <v>2</v>
      </c>
      <c r="N163" s="1">
        <v>12.66</v>
      </c>
      <c r="O163" s="1">
        <v>2.5</v>
      </c>
      <c r="P163" s="1">
        <f t="shared" si="15"/>
        <v>2.2919958824641276</v>
      </c>
    </row>
    <row r="164" spans="1:16" x14ac:dyDescent="0.3">
      <c r="A164" s="1" t="s">
        <v>7</v>
      </c>
      <c r="B164" s="1" t="s">
        <v>8</v>
      </c>
      <c r="C164" s="1" t="s">
        <v>9</v>
      </c>
      <c r="D164" s="1" t="s">
        <v>10</v>
      </c>
      <c r="E164" s="1">
        <v>3</v>
      </c>
      <c r="F164" s="1">
        <v>16.21</v>
      </c>
      <c r="G164" s="1">
        <v>2</v>
      </c>
      <c r="I164" s="1">
        <f t="shared" si="11"/>
        <v>0</v>
      </c>
      <c r="J164" s="1">
        <f t="shared" si="12"/>
        <v>0</v>
      </c>
      <c r="K164" s="1">
        <f t="shared" si="13"/>
        <v>1</v>
      </c>
      <c r="L164" s="1">
        <f t="shared" si="14"/>
        <v>0</v>
      </c>
      <c r="M164" s="1">
        <v>3</v>
      </c>
      <c r="N164" s="1">
        <v>16.21</v>
      </c>
      <c r="O164" s="1">
        <v>2</v>
      </c>
      <c r="P164" s="1">
        <f t="shared" si="15"/>
        <v>2.8372288496078006</v>
      </c>
    </row>
    <row r="165" spans="1:16" x14ac:dyDescent="0.3">
      <c r="A165" s="1" t="s">
        <v>11</v>
      </c>
      <c r="B165" s="1" t="s">
        <v>8</v>
      </c>
      <c r="C165" s="1" t="s">
        <v>9</v>
      </c>
      <c r="D165" s="1" t="s">
        <v>10</v>
      </c>
      <c r="E165" s="1">
        <v>2</v>
      </c>
      <c r="F165" s="1">
        <v>13.81</v>
      </c>
      <c r="G165" s="1">
        <v>2</v>
      </c>
      <c r="I165" s="1">
        <f t="shared" si="11"/>
        <v>1</v>
      </c>
      <c r="J165" s="1">
        <f t="shared" si="12"/>
        <v>0</v>
      </c>
      <c r="K165" s="1">
        <f t="shared" si="13"/>
        <v>1</v>
      </c>
      <c r="L165" s="1">
        <f t="shared" si="14"/>
        <v>0</v>
      </c>
      <c r="M165" s="1">
        <v>2</v>
      </c>
      <c r="N165" s="1">
        <v>13.81</v>
      </c>
      <c r="O165" s="1">
        <v>2</v>
      </c>
      <c r="P165" s="1">
        <f t="shared" si="15"/>
        <v>2.4001948087537421</v>
      </c>
    </row>
    <row r="166" spans="1:16" x14ac:dyDescent="0.3">
      <c r="A166" s="1" t="s">
        <v>7</v>
      </c>
      <c r="B166" s="1" t="s">
        <v>13</v>
      </c>
      <c r="C166" s="1" t="s">
        <v>9</v>
      </c>
      <c r="D166" s="1" t="s">
        <v>10</v>
      </c>
      <c r="E166" s="1">
        <v>2</v>
      </c>
      <c r="F166" s="1">
        <v>17.510000000000002</v>
      </c>
      <c r="G166" s="1">
        <v>3</v>
      </c>
      <c r="I166" s="1">
        <f t="shared" si="11"/>
        <v>0</v>
      </c>
      <c r="J166" s="1">
        <f t="shared" si="12"/>
        <v>1</v>
      </c>
      <c r="K166" s="1">
        <f t="shared" si="13"/>
        <v>1</v>
      </c>
      <c r="L166" s="1">
        <f t="shared" si="14"/>
        <v>0</v>
      </c>
      <c r="M166" s="1">
        <v>2</v>
      </c>
      <c r="N166" s="1">
        <v>17.510000000000002</v>
      </c>
      <c r="O166" s="1">
        <v>3</v>
      </c>
      <c r="P166" s="1">
        <f t="shared" si="15"/>
        <v>2.7196994618782995</v>
      </c>
    </row>
    <row r="167" spans="1:16" x14ac:dyDescent="0.3">
      <c r="A167" s="1" t="s">
        <v>11</v>
      </c>
      <c r="B167" s="1" t="s">
        <v>8</v>
      </c>
      <c r="C167" s="1" t="s">
        <v>9</v>
      </c>
      <c r="D167" s="1" t="s">
        <v>10</v>
      </c>
      <c r="E167" s="1">
        <v>3</v>
      </c>
      <c r="F167" s="1">
        <v>24.52</v>
      </c>
      <c r="G167" s="1">
        <v>3.48</v>
      </c>
      <c r="I167" s="1">
        <f t="shared" si="11"/>
        <v>1</v>
      </c>
      <c r="J167" s="1">
        <f t="shared" si="12"/>
        <v>0</v>
      </c>
      <c r="K167" s="1">
        <f t="shared" si="13"/>
        <v>1</v>
      </c>
      <c r="L167" s="1">
        <f t="shared" si="14"/>
        <v>0</v>
      </c>
      <c r="M167" s="1">
        <v>3</v>
      </c>
      <c r="N167" s="1">
        <v>24.52</v>
      </c>
      <c r="O167" s="1">
        <v>3.48</v>
      </c>
      <c r="P167" s="1">
        <f t="shared" si="15"/>
        <v>3.5828009661024609</v>
      </c>
    </row>
    <row r="168" spans="1:16" x14ac:dyDescent="0.3">
      <c r="A168" s="1" t="s">
        <v>11</v>
      </c>
      <c r="B168" s="1" t="s">
        <v>8</v>
      </c>
      <c r="C168" s="1" t="s">
        <v>9</v>
      </c>
      <c r="D168" s="1" t="s">
        <v>10</v>
      </c>
      <c r="E168" s="1">
        <v>2</v>
      </c>
      <c r="F168" s="1">
        <v>20.76</v>
      </c>
      <c r="G168" s="1">
        <v>2.2400000000000002</v>
      </c>
      <c r="I168" s="1">
        <f t="shared" si="11"/>
        <v>1</v>
      </c>
      <c r="J168" s="1">
        <f t="shared" si="12"/>
        <v>0</v>
      </c>
      <c r="K168" s="1">
        <f t="shared" si="13"/>
        <v>1</v>
      </c>
      <c r="L168" s="1">
        <f t="shared" si="14"/>
        <v>0</v>
      </c>
      <c r="M168" s="1">
        <v>2</v>
      </c>
      <c r="N168" s="1">
        <v>20.76</v>
      </c>
      <c r="O168" s="1">
        <v>2.2400000000000002</v>
      </c>
      <c r="P168" s="1">
        <f t="shared" si="15"/>
        <v>3.0540926676344586</v>
      </c>
    </row>
    <row r="169" spans="1:16" x14ac:dyDescent="0.3">
      <c r="A169" s="1" t="s">
        <v>11</v>
      </c>
      <c r="B169" s="1" t="s">
        <v>8</v>
      </c>
      <c r="C169" s="1" t="s">
        <v>9</v>
      </c>
      <c r="D169" s="1" t="s">
        <v>10</v>
      </c>
      <c r="E169" s="1">
        <v>4</v>
      </c>
      <c r="F169" s="1">
        <v>31.71</v>
      </c>
      <c r="G169" s="1">
        <v>4.5</v>
      </c>
      <c r="I169" s="1">
        <f t="shared" si="11"/>
        <v>1</v>
      </c>
      <c r="J169" s="1">
        <f t="shared" si="12"/>
        <v>0</v>
      </c>
      <c r="K169" s="1">
        <f t="shared" si="13"/>
        <v>1</v>
      </c>
      <c r="L169" s="1">
        <f t="shared" si="14"/>
        <v>0</v>
      </c>
      <c r="M169" s="1">
        <v>4</v>
      </c>
      <c r="N169" s="1">
        <v>31.71</v>
      </c>
      <c r="O169" s="1">
        <v>4.5</v>
      </c>
      <c r="P169" s="1">
        <f t="shared" si="15"/>
        <v>4.4342243229820966</v>
      </c>
    </row>
    <row r="170" spans="1:16" x14ac:dyDescent="0.3">
      <c r="A170" s="1" t="s">
        <v>7</v>
      </c>
      <c r="B170" s="1" t="s">
        <v>13</v>
      </c>
      <c r="C170" s="1" t="s">
        <v>12</v>
      </c>
      <c r="D170" s="1" t="s">
        <v>10</v>
      </c>
      <c r="E170" s="1">
        <v>2</v>
      </c>
      <c r="F170" s="1">
        <v>10.59</v>
      </c>
      <c r="G170" s="1">
        <v>1.61</v>
      </c>
      <c r="I170" s="1">
        <f t="shared" si="11"/>
        <v>0</v>
      </c>
      <c r="J170" s="1">
        <f t="shared" si="12"/>
        <v>1</v>
      </c>
      <c r="K170" s="1">
        <f t="shared" si="13"/>
        <v>7</v>
      </c>
      <c r="L170" s="1">
        <f t="shared" si="14"/>
        <v>0</v>
      </c>
      <c r="M170" s="1">
        <v>2</v>
      </c>
      <c r="N170" s="1">
        <v>10.59</v>
      </c>
      <c r="O170" s="1">
        <v>1.61</v>
      </c>
      <c r="P170" s="1">
        <f t="shared" si="15"/>
        <v>1.9782303203661944</v>
      </c>
    </row>
    <row r="171" spans="1:16" x14ac:dyDescent="0.3">
      <c r="A171" s="1" t="s">
        <v>7</v>
      </c>
      <c r="B171" s="1" t="s">
        <v>13</v>
      </c>
      <c r="C171" s="1" t="s">
        <v>12</v>
      </c>
      <c r="D171" s="1" t="s">
        <v>10</v>
      </c>
      <c r="E171" s="1">
        <v>2</v>
      </c>
      <c r="F171" s="1">
        <v>10.63</v>
      </c>
      <c r="G171" s="1">
        <v>2</v>
      </c>
      <c r="I171" s="1">
        <f t="shared" si="11"/>
        <v>0</v>
      </c>
      <c r="J171" s="1">
        <f t="shared" si="12"/>
        <v>1</v>
      </c>
      <c r="K171" s="1">
        <f t="shared" si="13"/>
        <v>7</v>
      </c>
      <c r="L171" s="1">
        <f t="shared" si="14"/>
        <v>0</v>
      </c>
      <c r="M171" s="1">
        <v>2</v>
      </c>
      <c r="N171" s="1">
        <v>10.63</v>
      </c>
      <c r="O171" s="1">
        <v>2</v>
      </c>
      <c r="P171" s="1">
        <f t="shared" si="15"/>
        <v>1.9819937612806156</v>
      </c>
    </row>
    <row r="172" spans="1:16" x14ac:dyDescent="0.3">
      <c r="A172" s="1" t="s">
        <v>11</v>
      </c>
      <c r="B172" s="1" t="s">
        <v>13</v>
      </c>
      <c r="C172" s="1" t="s">
        <v>12</v>
      </c>
      <c r="D172" s="1" t="s">
        <v>10</v>
      </c>
      <c r="E172" s="1">
        <v>3</v>
      </c>
      <c r="F172" s="1">
        <v>50.81</v>
      </c>
      <c r="G172" s="1">
        <v>10</v>
      </c>
      <c r="I172" s="1">
        <f t="shared" si="11"/>
        <v>1</v>
      </c>
      <c r="J172" s="1">
        <f t="shared" si="12"/>
        <v>1</v>
      </c>
      <c r="K172" s="1">
        <f t="shared" si="13"/>
        <v>7</v>
      </c>
      <c r="L172" s="1">
        <f t="shared" si="14"/>
        <v>0</v>
      </c>
      <c r="M172" s="1">
        <v>3</v>
      </c>
      <c r="N172" s="1">
        <v>50.81</v>
      </c>
      <c r="O172" s="1">
        <v>10</v>
      </c>
      <c r="P172" s="1">
        <f t="shared" si="15"/>
        <v>5.9010322788529077</v>
      </c>
    </row>
    <row r="173" spans="1:16" x14ac:dyDescent="0.3">
      <c r="A173" s="1" t="s">
        <v>11</v>
      </c>
      <c r="B173" s="1" t="s">
        <v>13</v>
      </c>
      <c r="C173" s="1" t="s">
        <v>12</v>
      </c>
      <c r="D173" s="1" t="s">
        <v>10</v>
      </c>
      <c r="E173" s="1">
        <v>2</v>
      </c>
      <c r="F173" s="1">
        <v>15.81</v>
      </c>
      <c r="G173" s="1">
        <v>3.16</v>
      </c>
      <c r="I173" s="1">
        <f t="shared" si="11"/>
        <v>1</v>
      </c>
      <c r="J173" s="1">
        <f t="shared" si="12"/>
        <v>1</v>
      </c>
      <c r="K173" s="1">
        <f t="shared" si="13"/>
        <v>7</v>
      </c>
      <c r="L173" s="1">
        <f t="shared" si="14"/>
        <v>0</v>
      </c>
      <c r="M173" s="1">
        <v>2</v>
      </c>
      <c r="N173" s="1">
        <v>15.81</v>
      </c>
      <c r="O173" s="1">
        <v>3.16</v>
      </c>
      <c r="P173" s="1">
        <f t="shared" si="15"/>
        <v>2.4330766262218022</v>
      </c>
    </row>
    <row r="174" spans="1:16" x14ac:dyDescent="0.3">
      <c r="A174" s="1" t="s">
        <v>11</v>
      </c>
      <c r="B174" s="1" t="s">
        <v>13</v>
      </c>
      <c r="C174" s="1" t="s">
        <v>9</v>
      </c>
      <c r="D174" s="1" t="s">
        <v>10</v>
      </c>
      <c r="E174" s="1">
        <v>2</v>
      </c>
      <c r="F174" s="1">
        <v>7.25</v>
      </c>
      <c r="G174" s="1">
        <v>5.15</v>
      </c>
      <c r="I174" s="1">
        <f t="shared" si="11"/>
        <v>1</v>
      </c>
      <c r="J174" s="1">
        <f t="shared" si="12"/>
        <v>1</v>
      </c>
      <c r="K174" s="1">
        <f t="shared" si="13"/>
        <v>1</v>
      </c>
      <c r="L174" s="1">
        <f t="shared" si="14"/>
        <v>0</v>
      </c>
      <c r="M174" s="1">
        <v>2</v>
      </c>
      <c r="N174" s="1">
        <v>7.25</v>
      </c>
      <c r="O174" s="1">
        <v>5.15</v>
      </c>
      <c r="P174" s="1">
        <f t="shared" si="15"/>
        <v>1.7180941338528302</v>
      </c>
    </row>
    <row r="175" spans="1:16" x14ac:dyDescent="0.3">
      <c r="A175" s="1" t="s">
        <v>11</v>
      </c>
      <c r="B175" s="1" t="s">
        <v>13</v>
      </c>
      <c r="C175" s="1" t="s">
        <v>9</v>
      </c>
      <c r="D175" s="1" t="s">
        <v>10</v>
      </c>
      <c r="E175" s="1">
        <v>2</v>
      </c>
      <c r="F175" s="1">
        <v>31.85</v>
      </c>
      <c r="G175" s="1">
        <v>3.18</v>
      </c>
      <c r="I175" s="1">
        <f t="shared" si="11"/>
        <v>1</v>
      </c>
      <c r="J175" s="1">
        <f t="shared" si="12"/>
        <v>1</v>
      </c>
      <c r="K175" s="1">
        <f t="shared" si="13"/>
        <v>1</v>
      </c>
      <c r="L175" s="1">
        <f t="shared" si="14"/>
        <v>0</v>
      </c>
      <c r="M175" s="1">
        <v>2</v>
      </c>
      <c r="N175" s="1">
        <v>31.85</v>
      </c>
      <c r="O175" s="1">
        <v>3.18</v>
      </c>
      <c r="P175" s="1">
        <f t="shared" si="15"/>
        <v>4.0326102962219839</v>
      </c>
    </row>
    <row r="176" spans="1:16" x14ac:dyDescent="0.3">
      <c r="A176" s="1" t="s">
        <v>11</v>
      </c>
      <c r="B176" s="1" t="s">
        <v>13</v>
      </c>
      <c r="C176" s="1" t="s">
        <v>9</v>
      </c>
      <c r="D176" s="1" t="s">
        <v>10</v>
      </c>
      <c r="E176" s="1">
        <v>2</v>
      </c>
      <c r="F176" s="1">
        <v>16.82</v>
      </c>
      <c r="G176" s="1">
        <v>4</v>
      </c>
      <c r="I176" s="1">
        <f t="shared" si="11"/>
        <v>1</v>
      </c>
      <c r="J176" s="1">
        <f t="shared" si="12"/>
        <v>1</v>
      </c>
      <c r="K176" s="1">
        <f t="shared" si="13"/>
        <v>1</v>
      </c>
      <c r="L176" s="1">
        <f t="shared" si="14"/>
        <v>0</v>
      </c>
      <c r="M176" s="1">
        <v>2</v>
      </c>
      <c r="N176" s="1">
        <v>16.82</v>
      </c>
      <c r="O176" s="1">
        <v>4</v>
      </c>
      <c r="P176" s="1">
        <f t="shared" si="15"/>
        <v>2.6184973726281471</v>
      </c>
    </row>
    <row r="177" spans="1:16" x14ac:dyDescent="0.3">
      <c r="A177" s="1" t="s">
        <v>11</v>
      </c>
      <c r="B177" s="1" t="s">
        <v>13</v>
      </c>
      <c r="C177" s="1" t="s">
        <v>9</v>
      </c>
      <c r="D177" s="1" t="s">
        <v>10</v>
      </c>
      <c r="E177" s="1">
        <v>2</v>
      </c>
      <c r="F177" s="1">
        <v>32.9</v>
      </c>
      <c r="G177" s="1">
        <v>3.11</v>
      </c>
      <c r="I177" s="1">
        <f t="shared" si="11"/>
        <v>1</v>
      </c>
      <c r="J177" s="1">
        <f t="shared" si="12"/>
        <v>1</v>
      </c>
      <c r="K177" s="1">
        <f t="shared" si="13"/>
        <v>1</v>
      </c>
      <c r="L177" s="1">
        <f t="shared" si="14"/>
        <v>0</v>
      </c>
      <c r="M177" s="1">
        <v>2</v>
      </c>
      <c r="N177" s="1">
        <v>32.9</v>
      </c>
      <c r="O177" s="1">
        <v>3.11</v>
      </c>
      <c r="P177" s="1">
        <f t="shared" si="15"/>
        <v>4.1314006202255449</v>
      </c>
    </row>
    <row r="178" spans="1:16" x14ac:dyDescent="0.3">
      <c r="A178" s="1" t="s">
        <v>11</v>
      </c>
      <c r="B178" s="1" t="s">
        <v>13</v>
      </c>
      <c r="C178" s="1" t="s">
        <v>9</v>
      </c>
      <c r="D178" s="1" t="s">
        <v>10</v>
      </c>
      <c r="E178" s="1">
        <v>2</v>
      </c>
      <c r="F178" s="1">
        <v>17.89</v>
      </c>
      <c r="G178" s="1">
        <v>2</v>
      </c>
      <c r="I178" s="1">
        <f t="shared" si="11"/>
        <v>1</v>
      </c>
      <c r="J178" s="1">
        <f t="shared" si="12"/>
        <v>1</v>
      </c>
      <c r="K178" s="1">
        <f t="shared" si="13"/>
        <v>1</v>
      </c>
      <c r="L178" s="1">
        <f t="shared" si="14"/>
        <v>0</v>
      </c>
      <c r="M178" s="1">
        <v>2</v>
      </c>
      <c r="N178" s="1">
        <v>17.89</v>
      </c>
      <c r="O178" s="1">
        <v>2</v>
      </c>
      <c r="P178" s="1">
        <f t="shared" si="15"/>
        <v>2.7191694170889193</v>
      </c>
    </row>
    <row r="179" spans="1:16" x14ac:dyDescent="0.3">
      <c r="A179" s="1" t="s">
        <v>11</v>
      </c>
      <c r="B179" s="1" t="s">
        <v>13</v>
      </c>
      <c r="C179" s="1" t="s">
        <v>9</v>
      </c>
      <c r="D179" s="1" t="s">
        <v>10</v>
      </c>
      <c r="E179" s="1">
        <v>2</v>
      </c>
      <c r="F179" s="1">
        <v>14.48</v>
      </c>
      <c r="G179" s="1">
        <v>2</v>
      </c>
      <c r="I179" s="1">
        <f t="shared" si="11"/>
        <v>1</v>
      </c>
      <c r="J179" s="1">
        <f t="shared" si="12"/>
        <v>1</v>
      </c>
      <c r="K179" s="1">
        <f t="shared" si="13"/>
        <v>1</v>
      </c>
      <c r="L179" s="1">
        <f t="shared" si="14"/>
        <v>0</v>
      </c>
      <c r="M179" s="1">
        <v>2</v>
      </c>
      <c r="N179" s="1">
        <v>14.48</v>
      </c>
      <c r="O179" s="1">
        <v>2</v>
      </c>
      <c r="P179" s="1">
        <f t="shared" si="15"/>
        <v>2.3983360791344959</v>
      </c>
    </row>
    <row r="180" spans="1:16" x14ac:dyDescent="0.3">
      <c r="A180" s="1" t="s">
        <v>7</v>
      </c>
      <c r="B180" s="1" t="s">
        <v>13</v>
      </c>
      <c r="C180" s="1" t="s">
        <v>9</v>
      </c>
      <c r="D180" s="1" t="s">
        <v>10</v>
      </c>
      <c r="E180" s="1">
        <v>2</v>
      </c>
      <c r="F180" s="1">
        <v>9.6</v>
      </c>
      <c r="G180" s="1">
        <v>4</v>
      </c>
      <c r="I180" s="1">
        <f t="shared" si="11"/>
        <v>0</v>
      </c>
      <c r="J180" s="1">
        <f t="shared" si="12"/>
        <v>1</v>
      </c>
      <c r="K180" s="1">
        <f t="shared" si="13"/>
        <v>1</v>
      </c>
      <c r="L180" s="1">
        <f t="shared" si="14"/>
        <v>0</v>
      </c>
      <c r="M180" s="1">
        <v>2</v>
      </c>
      <c r="N180" s="1">
        <v>9.6</v>
      </c>
      <c r="O180" s="1">
        <v>4</v>
      </c>
      <c r="P180" s="1">
        <f t="shared" si="15"/>
        <v>1.9754790210514699</v>
      </c>
    </row>
    <row r="181" spans="1:16" x14ac:dyDescent="0.3">
      <c r="A181" s="1" t="s">
        <v>11</v>
      </c>
      <c r="B181" s="1" t="s">
        <v>13</v>
      </c>
      <c r="C181" s="1" t="s">
        <v>9</v>
      </c>
      <c r="D181" s="1" t="s">
        <v>10</v>
      </c>
      <c r="E181" s="1">
        <v>2</v>
      </c>
      <c r="F181" s="1">
        <v>34.630000000000003</v>
      </c>
      <c r="G181" s="1">
        <v>3.55</v>
      </c>
      <c r="I181" s="1">
        <f t="shared" si="11"/>
        <v>1</v>
      </c>
      <c r="J181" s="1">
        <f t="shared" si="12"/>
        <v>1</v>
      </c>
      <c r="K181" s="1">
        <f t="shared" si="13"/>
        <v>1</v>
      </c>
      <c r="L181" s="1">
        <f t="shared" si="14"/>
        <v>0</v>
      </c>
      <c r="M181" s="1">
        <v>2</v>
      </c>
      <c r="N181" s="1">
        <v>34.630000000000003</v>
      </c>
      <c r="O181" s="1">
        <v>3.55</v>
      </c>
      <c r="P181" s="1">
        <f t="shared" si="15"/>
        <v>4.2941694397742705</v>
      </c>
    </row>
    <row r="182" spans="1:16" x14ac:dyDescent="0.3">
      <c r="A182" s="1" t="s">
        <v>11</v>
      </c>
      <c r="B182" s="1" t="s">
        <v>13</v>
      </c>
      <c r="C182" s="1" t="s">
        <v>9</v>
      </c>
      <c r="D182" s="1" t="s">
        <v>10</v>
      </c>
      <c r="E182" s="1">
        <v>4</v>
      </c>
      <c r="F182" s="1">
        <v>34.65</v>
      </c>
      <c r="G182" s="1">
        <v>3.68</v>
      </c>
      <c r="I182" s="1">
        <f t="shared" si="11"/>
        <v>1</v>
      </c>
      <c r="J182" s="1">
        <f t="shared" si="12"/>
        <v>1</v>
      </c>
      <c r="K182" s="1">
        <f t="shared" si="13"/>
        <v>1</v>
      </c>
      <c r="L182" s="1">
        <f t="shared" si="14"/>
        <v>0</v>
      </c>
      <c r="M182" s="1">
        <v>4</v>
      </c>
      <c r="N182" s="1">
        <v>34.65</v>
      </c>
      <c r="O182" s="1">
        <v>3.68</v>
      </c>
      <c r="P182" s="1">
        <f t="shared" si="15"/>
        <v>4.6459408652562644</v>
      </c>
    </row>
    <row r="183" spans="1:16" x14ac:dyDescent="0.3">
      <c r="A183" s="1" t="s">
        <v>11</v>
      </c>
      <c r="B183" s="1" t="s">
        <v>13</v>
      </c>
      <c r="C183" s="1" t="s">
        <v>9</v>
      </c>
      <c r="D183" s="1" t="s">
        <v>10</v>
      </c>
      <c r="E183" s="1">
        <v>2</v>
      </c>
      <c r="F183" s="1">
        <v>23.33</v>
      </c>
      <c r="G183" s="1">
        <v>5.65</v>
      </c>
      <c r="I183" s="1">
        <f t="shared" si="11"/>
        <v>1</v>
      </c>
      <c r="J183" s="1">
        <f t="shared" si="12"/>
        <v>1</v>
      </c>
      <c r="K183" s="1">
        <f t="shared" si="13"/>
        <v>1</v>
      </c>
      <c r="L183" s="1">
        <f t="shared" si="14"/>
        <v>0</v>
      </c>
      <c r="M183" s="1">
        <v>2</v>
      </c>
      <c r="N183" s="1">
        <v>23.33</v>
      </c>
      <c r="O183" s="1">
        <v>5.65</v>
      </c>
      <c r="P183" s="1">
        <f t="shared" si="15"/>
        <v>3.2309973814502277</v>
      </c>
    </row>
    <row r="184" spans="1:16" x14ac:dyDescent="0.3">
      <c r="A184" s="1" t="s">
        <v>11</v>
      </c>
      <c r="B184" s="1" t="s">
        <v>13</v>
      </c>
      <c r="C184" s="1" t="s">
        <v>9</v>
      </c>
      <c r="D184" s="1" t="s">
        <v>10</v>
      </c>
      <c r="E184" s="1">
        <v>3</v>
      </c>
      <c r="F184" s="1">
        <v>45.35</v>
      </c>
      <c r="G184" s="1">
        <v>3.5</v>
      </c>
      <c r="I184" s="1">
        <f t="shared" si="11"/>
        <v>1</v>
      </c>
      <c r="J184" s="1">
        <f t="shared" si="12"/>
        <v>1</v>
      </c>
      <c r="K184" s="1">
        <f t="shared" si="13"/>
        <v>1</v>
      </c>
      <c r="L184" s="1">
        <f t="shared" si="14"/>
        <v>0</v>
      </c>
      <c r="M184" s="1">
        <v>3</v>
      </c>
      <c r="N184" s="1">
        <v>45.35</v>
      </c>
      <c r="O184" s="1">
        <v>3.5</v>
      </c>
      <c r="P184" s="1">
        <f t="shared" si="15"/>
        <v>5.477716457351594</v>
      </c>
    </row>
    <row r="185" spans="1:16" x14ac:dyDescent="0.3">
      <c r="A185" s="1" t="s">
        <v>11</v>
      </c>
      <c r="B185" s="1" t="s">
        <v>13</v>
      </c>
      <c r="C185" s="1" t="s">
        <v>9</v>
      </c>
      <c r="D185" s="1" t="s">
        <v>10</v>
      </c>
      <c r="E185" s="1">
        <v>4</v>
      </c>
      <c r="F185" s="1">
        <v>23.17</v>
      </c>
      <c r="G185" s="1">
        <v>6.5</v>
      </c>
      <c r="I185" s="1">
        <f t="shared" si="11"/>
        <v>1</v>
      </c>
      <c r="J185" s="1">
        <f t="shared" si="12"/>
        <v>1</v>
      </c>
      <c r="K185" s="1">
        <f t="shared" si="13"/>
        <v>1</v>
      </c>
      <c r="L185" s="1">
        <f t="shared" si="14"/>
        <v>0</v>
      </c>
      <c r="M185" s="1">
        <v>4</v>
      </c>
      <c r="N185" s="1">
        <v>23.17</v>
      </c>
      <c r="O185" s="1">
        <v>6.5</v>
      </c>
      <c r="P185" s="1">
        <f t="shared" si="15"/>
        <v>3.5658333228173262</v>
      </c>
    </row>
    <row r="186" spans="1:16" x14ac:dyDescent="0.3">
      <c r="A186" s="1" t="s">
        <v>11</v>
      </c>
      <c r="B186" s="1" t="s">
        <v>13</v>
      </c>
      <c r="C186" s="1" t="s">
        <v>9</v>
      </c>
      <c r="D186" s="1" t="s">
        <v>10</v>
      </c>
      <c r="E186" s="1">
        <v>2</v>
      </c>
      <c r="F186" s="1">
        <v>40.549999999999997</v>
      </c>
      <c r="G186" s="1">
        <v>3</v>
      </c>
      <c r="I186" s="1">
        <f t="shared" si="11"/>
        <v>1</v>
      </c>
      <c r="J186" s="1">
        <f t="shared" si="12"/>
        <v>1</v>
      </c>
      <c r="K186" s="1">
        <f t="shared" si="13"/>
        <v>1</v>
      </c>
      <c r="L186" s="1">
        <f t="shared" si="14"/>
        <v>0</v>
      </c>
      <c r="M186" s="1">
        <v>2</v>
      </c>
      <c r="N186" s="1">
        <v>40.549999999999997</v>
      </c>
      <c r="O186" s="1">
        <v>3</v>
      </c>
      <c r="P186" s="1">
        <f t="shared" si="15"/>
        <v>4.8511586951086354</v>
      </c>
    </row>
    <row r="187" spans="1:16" x14ac:dyDescent="0.3">
      <c r="A187" s="1" t="s">
        <v>11</v>
      </c>
      <c r="B187" s="1" t="s">
        <v>8</v>
      </c>
      <c r="C187" s="1" t="s">
        <v>9</v>
      </c>
      <c r="D187" s="1" t="s">
        <v>10</v>
      </c>
      <c r="E187" s="1">
        <v>5</v>
      </c>
      <c r="F187" s="1">
        <v>20.69</v>
      </c>
      <c r="G187" s="1">
        <v>5</v>
      </c>
      <c r="I187" s="1">
        <f t="shared" si="11"/>
        <v>1</v>
      </c>
      <c r="J187" s="1">
        <f t="shared" si="12"/>
        <v>0</v>
      </c>
      <c r="K187" s="1">
        <f t="shared" si="13"/>
        <v>1</v>
      </c>
      <c r="L187" s="1">
        <f t="shared" si="14"/>
        <v>0</v>
      </c>
      <c r="M187" s="1">
        <v>5</v>
      </c>
      <c r="N187" s="1">
        <v>20.69</v>
      </c>
      <c r="O187" s="1">
        <v>5</v>
      </c>
      <c r="P187" s="1">
        <f t="shared" si="15"/>
        <v>3.5723412035713964</v>
      </c>
    </row>
    <row r="188" spans="1:16" x14ac:dyDescent="0.3">
      <c r="A188" s="1" t="s">
        <v>7</v>
      </c>
      <c r="B188" s="1" t="s">
        <v>13</v>
      </c>
      <c r="C188" s="1" t="s">
        <v>9</v>
      </c>
      <c r="D188" s="1" t="s">
        <v>10</v>
      </c>
      <c r="E188" s="1">
        <v>3</v>
      </c>
      <c r="F188" s="1">
        <v>20.9</v>
      </c>
      <c r="G188" s="1">
        <v>3.5</v>
      </c>
      <c r="I188" s="1">
        <f t="shared" si="11"/>
        <v>0</v>
      </c>
      <c r="J188" s="1">
        <f t="shared" si="12"/>
        <v>1</v>
      </c>
      <c r="K188" s="1">
        <f t="shared" si="13"/>
        <v>1</v>
      </c>
      <c r="L188" s="1">
        <f t="shared" si="14"/>
        <v>0</v>
      </c>
      <c r="M188" s="1">
        <v>3</v>
      </c>
      <c r="N188" s="1">
        <v>20.9</v>
      </c>
      <c r="O188" s="1">
        <v>3.5</v>
      </c>
      <c r="P188" s="1">
        <f t="shared" si="15"/>
        <v>3.2135959318879035</v>
      </c>
    </row>
    <row r="189" spans="1:16" x14ac:dyDescent="0.3">
      <c r="A189" s="1" t="s">
        <v>11</v>
      </c>
      <c r="B189" s="1" t="s">
        <v>13</v>
      </c>
      <c r="C189" s="1" t="s">
        <v>9</v>
      </c>
      <c r="D189" s="1" t="s">
        <v>10</v>
      </c>
      <c r="E189" s="1">
        <v>5</v>
      </c>
      <c r="F189" s="1">
        <v>30.46</v>
      </c>
      <c r="G189" s="1">
        <v>2</v>
      </c>
      <c r="I189" s="1">
        <f t="shared" si="11"/>
        <v>1</v>
      </c>
      <c r="J189" s="1">
        <f t="shared" si="12"/>
        <v>1</v>
      </c>
      <c r="K189" s="1">
        <f t="shared" si="13"/>
        <v>1</v>
      </c>
      <c r="L189" s="1">
        <f t="shared" si="14"/>
        <v>0</v>
      </c>
      <c r="M189" s="1">
        <v>5</v>
      </c>
      <c r="N189" s="1">
        <v>30.46</v>
      </c>
      <c r="O189" s="1">
        <v>2</v>
      </c>
      <c r="P189" s="1">
        <f t="shared" si="15"/>
        <v>4.4266652819830163</v>
      </c>
    </row>
    <row r="190" spans="1:16" x14ac:dyDescent="0.3">
      <c r="A190" s="1" t="s">
        <v>7</v>
      </c>
      <c r="B190" s="1" t="s">
        <v>13</v>
      </c>
      <c r="C190" s="1" t="s">
        <v>9</v>
      </c>
      <c r="D190" s="1" t="s">
        <v>10</v>
      </c>
      <c r="E190" s="1">
        <v>3</v>
      </c>
      <c r="F190" s="1">
        <v>18.149999999999999</v>
      </c>
      <c r="G190" s="1">
        <v>3.5</v>
      </c>
      <c r="I190" s="1">
        <f t="shared" si="11"/>
        <v>0</v>
      </c>
      <c r="J190" s="1">
        <f t="shared" si="12"/>
        <v>1</v>
      </c>
      <c r="K190" s="1">
        <f t="shared" si="13"/>
        <v>1</v>
      </c>
      <c r="L190" s="1">
        <f t="shared" si="14"/>
        <v>0</v>
      </c>
      <c r="M190" s="1">
        <v>3</v>
      </c>
      <c r="N190" s="1">
        <v>18.149999999999999</v>
      </c>
      <c r="O190" s="1">
        <v>3.5</v>
      </c>
      <c r="P190" s="1">
        <f t="shared" si="15"/>
        <v>2.9548593690214333</v>
      </c>
    </row>
    <row r="191" spans="1:16" x14ac:dyDescent="0.3">
      <c r="A191" s="1" t="s">
        <v>11</v>
      </c>
      <c r="B191" s="1" t="s">
        <v>13</v>
      </c>
      <c r="C191" s="1" t="s">
        <v>9</v>
      </c>
      <c r="D191" s="1" t="s">
        <v>10</v>
      </c>
      <c r="E191" s="1">
        <v>3</v>
      </c>
      <c r="F191" s="1">
        <v>23.1</v>
      </c>
      <c r="G191" s="1">
        <v>4</v>
      </c>
      <c r="I191" s="1">
        <f t="shared" si="11"/>
        <v>1</v>
      </c>
      <c r="J191" s="1">
        <f t="shared" si="12"/>
        <v>1</v>
      </c>
      <c r="K191" s="1">
        <f t="shared" si="13"/>
        <v>1</v>
      </c>
      <c r="L191" s="1">
        <f t="shared" si="14"/>
        <v>0</v>
      </c>
      <c r="M191" s="1">
        <v>3</v>
      </c>
      <c r="N191" s="1">
        <v>23.1</v>
      </c>
      <c r="O191" s="1">
        <v>4</v>
      </c>
      <c r="P191" s="1">
        <f t="shared" si="15"/>
        <v>3.3843024487046969</v>
      </c>
    </row>
    <row r="192" spans="1:16" x14ac:dyDescent="0.3">
      <c r="A192" s="1" t="s">
        <v>11</v>
      </c>
      <c r="B192" s="1" t="s">
        <v>13</v>
      </c>
      <c r="C192" s="1" t="s">
        <v>9</v>
      </c>
      <c r="D192" s="1" t="s">
        <v>10</v>
      </c>
      <c r="E192" s="1">
        <v>2</v>
      </c>
      <c r="F192" s="1">
        <v>15.69</v>
      </c>
      <c r="G192" s="1">
        <v>1.5</v>
      </c>
      <c r="I192" s="1">
        <f t="shared" si="11"/>
        <v>1</v>
      </c>
      <c r="J192" s="1">
        <f t="shared" si="12"/>
        <v>1</v>
      </c>
      <c r="K192" s="1">
        <f t="shared" si="13"/>
        <v>1</v>
      </c>
      <c r="L192" s="1">
        <f t="shared" si="14"/>
        <v>0</v>
      </c>
      <c r="M192" s="1">
        <v>2</v>
      </c>
      <c r="N192" s="1">
        <v>15.69</v>
      </c>
      <c r="O192" s="1">
        <v>1.5</v>
      </c>
      <c r="P192" s="1">
        <f t="shared" si="15"/>
        <v>2.5121801667957429</v>
      </c>
    </row>
    <row r="193" spans="1:16" x14ac:dyDescent="0.3">
      <c r="A193" s="1" t="s">
        <v>7</v>
      </c>
      <c r="B193" s="1" t="s">
        <v>13</v>
      </c>
      <c r="C193" s="1" t="s">
        <v>14</v>
      </c>
      <c r="D193" s="1" t="s">
        <v>15</v>
      </c>
      <c r="E193" s="1">
        <v>2</v>
      </c>
      <c r="F193" s="1">
        <v>19.809999999999999</v>
      </c>
      <c r="G193" s="1">
        <v>4.1900000000000004</v>
      </c>
      <c r="I193" s="1">
        <f t="shared" si="11"/>
        <v>0</v>
      </c>
      <c r="J193" s="1">
        <f t="shared" si="12"/>
        <v>1</v>
      </c>
      <c r="K193" s="1">
        <f t="shared" si="13"/>
        <v>5</v>
      </c>
      <c r="L193" s="1">
        <f t="shared" si="14"/>
        <v>1</v>
      </c>
      <c r="M193" s="1">
        <v>2</v>
      </c>
      <c r="N193" s="1">
        <v>19.809999999999999</v>
      </c>
      <c r="O193" s="1">
        <v>4.1900000000000004</v>
      </c>
      <c r="P193" s="1">
        <f t="shared" si="15"/>
        <v>2.8843591368621837</v>
      </c>
    </row>
    <row r="194" spans="1:16" x14ac:dyDescent="0.3">
      <c r="A194" s="1" t="s">
        <v>11</v>
      </c>
      <c r="B194" s="1" t="s">
        <v>13</v>
      </c>
      <c r="C194" s="1" t="s">
        <v>14</v>
      </c>
      <c r="D194" s="1" t="s">
        <v>15</v>
      </c>
      <c r="E194" s="1">
        <v>2</v>
      </c>
      <c r="F194" s="1">
        <v>28.44</v>
      </c>
      <c r="G194" s="1">
        <v>2.56</v>
      </c>
      <c r="I194" s="1">
        <f t="shared" si="11"/>
        <v>1</v>
      </c>
      <c r="J194" s="1">
        <f t="shared" si="12"/>
        <v>1</v>
      </c>
      <c r="K194" s="1">
        <f t="shared" si="13"/>
        <v>5</v>
      </c>
      <c r="L194" s="1">
        <f t="shared" si="14"/>
        <v>1</v>
      </c>
      <c r="M194" s="1">
        <v>2</v>
      </c>
      <c r="N194" s="1">
        <v>28.44</v>
      </c>
      <c r="O194" s="1">
        <v>2.56</v>
      </c>
      <c r="P194" s="1">
        <f t="shared" si="15"/>
        <v>3.6600387806722146</v>
      </c>
    </row>
    <row r="195" spans="1:16" x14ac:dyDescent="0.3">
      <c r="A195" s="1" t="s">
        <v>11</v>
      </c>
      <c r="B195" s="1" t="s">
        <v>13</v>
      </c>
      <c r="C195" s="1" t="s">
        <v>14</v>
      </c>
      <c r="D195" s="1" t="s">
        <v>15</v>
      </c>
      <c r="E195" s="1">
        <v>2</v>
      </c>
      <c r="F195" s="1">
        <v>15.48</v>
      </c>
      <c r="G195" s="1">
        <v>2.02</v>
      </c>
      <c r="I195" s="1">
        <f t="shared" ref="I195:I244" si="16">IF(A195 = "Male", 1, 0)</f>
        <v>1</v>
      </c>
      <c r="J195" s="1">
        <f t="shared" ref="J195:J244" si="17">IF(B195 = "Yes", 1, 0)</f>
        <v>1</v>
      </c>
      <c r="K195" s="1">
        <f t="shared" ref="K195:K244" si="18">IF(C195 = "Sun", 1, IF(C195 = "Mon", 2, IF(C195 = "Tue", 3, IF(C195 = "Wed", 4, IF(C195 = "Thur", 5, IF(C195 = "Fri", 6, 7))))))</f>
        <v>5</v>
      </c>
      <c r="L195" s="1">
        <f t="shared" ref="L195:L244" si="19">IF(D195 = "Lunch", 1, 0)</f>
        <v>1</v>
      </c>
      <c r="M195" s="1">
        <v>2</v>
      </c>
      <c r="N195" s="1">
        <v>15.48</v>
      </c>
      <c r="O195" s="1">
        <v>2.02</v>
      </c>
      <c r="P195" s="1">
        <f t="shared" ref="P195:P244" si="20">$Z$18 + $Z$19 * I195 + $Z$20 * J195 + $Z$21 * K195 + $Z$22 * L195 + $Z$23 * M195 + $Z$24 * N195</f>
        <v>2.4406839243996847</v>
      </c>
    </row>
    <row r="196" spans="1:16" x14ac:dyDescent="0.3">
      <c r="A196" s="1" t="s">
        <v>11</v>
      </c>
      <c r="B196" s="1" t="s">
        <v>13</v>
      </c>
      <c r="C196" s="1" t="s">
        <v>14</v>
      </c>
      <c r="D196" s="1" t="s">
        <v>15</v>
      </c>
      <c r="E196" s="1">
        <v>2</v>
      </c>
      <c r="F196" s="1">
        <v>16.579999999999998</v>
      </c>
      <c r="G196" s="1">
        <v>4</v>
      </c>
      <c r="I196" s="1">
        <f t="shared" si="16"/>
        <v>1</v>
      </c>
      <c r="J196" s="1">
        <f t="shared" si="17"/>
        <v>1</v>
      </c>
      <c r="K196" s="1">
        <f t="shared" si="18"/>
        <v>5</v>
      </c>
      <c r="L196" s="1">
        <f t="shared" si="19"/>
        <v>1</v>
      </c>
      <c r="M196" s="1">
        <v>2</v>
      </c>
      <c r="N196" s="1">
        <v>16.579999999999998</v>
      </c>
      <c r="O196" s="1">
        <v>4</v>
      </c>
      <c r="P196" s="1">
        <f t="shared" si="20"/>
        <v>2.544178549546273</v>
      </c>
    </row>
    <row r="197" spans="1:16" x14ac:dyDescent="0.3">
      <c r="A197" s="1" t="s">
        <v>11</v>
      </c>
      <c r="B197" s="1" t="s">
        <v>8</v>
      </c>
      <c r="C197" s="1" t="s">
        <v>14</v>
      </c>
      <c r="D197" s="1" t="s">
        <v>15</v>
      </c>
      <c r="E197" s="1">
        <v>2</v>
      </c>
      <c r="F197" s="1">
        <v>7.56</v>
      </c>
      <c r="G197" s="1">
        <v>1.44</v>
      </c>
      <c r="I197" s="1">
        <f t="shared" si="16"/>
        <v>1</v>
      </c>
      <c r="J197" s="1">
        <f t="shared" si="17"/>
        <v>0</v>
      </c>
      <c r="K197" s="1">
        <f t="shared" si="18"/>
        <v>5</v>
      </c>
      <c r="L197" s="1">
        <f t="shared" si="19"/>
        <v>1</v>
      </c>
      <c r="M197" s="1">
        <v>2</v>
      </c>
      <c r="N197" s="1">
        <v>7.56</v>
      </c>
      <c r="O197" s="1">
        <v>1.44</v>
      </c>
      <c r="P197" s="1">
        <f t="shared" si="20"/>
        <v>1.7604189882800547</v>
      </c>
    </row>
    <row r="198" spans="1:16" x14ac:dyDescent="0.3">
      <c r="A198" s="1" t="s">
        <v>11</v>
      </c>
      <c r="B198" s="1" t="s">
        <v>13</v>
      </c>
      <c r="C198" s="1" t="s">
        <v>14</v>
      </c>
      <c r="D198" s="1" t="s">
        <v>15</v>
      </c>
      <c r="E198" s="1">
        <v>2</v>
      </c>
      <c r="F198" s="1">
        <v>10.34</v>
      </c>
      <c r="G198" s="1">
        <v>2</v>
      </c>
      <c r="I198" s="1">
        <f t="shared" si="16"/>
        <v>1</v>
      </c>
      <c r="J198" s="1">
        <f t="shared" si="17"/>
        <v>1</v>
      </c>
      <c r="K198" s="1">
        <f t="shared" si="18"/>
        <v>5</v>
      </c>
      <c r="L198" s="1">
        <f t="shared" si="19"/>
        <v>1</v>
      </c>
      <c r="M198" s="1">
        <v>2</v>
      </c>
      <c r="N198" s="1">
        <v>10.34</v>
      </c>
      <c r="O198" s="1">
        <v>2</v>
      </c>
      <c r="P198" s="1">
        <f t="shared" si="20"/>
        <v>1.9570817668965366</v>
      </c>
    </row>
    <row r="199" spans="1:16" x14ac:dyDescent="0.3">
      <c r="A199" s="1" t="s">
        <v>7</v>
      </c>
      <c r="B199" s="1" t="s">
        <v>13</v>
      </c>
      <c r="C199" s="1" t="s">
        <v>14</v>
      </c>
      <c r="D199" s="1" t="s">
        <v>15</v>
      </c>
      <c r="E199" s="1">
        <v>4</v>
      </c>
      <c r="F199" s="1">
        <v>43.11</v>
      </c>
      <c r="G199" s="1">
        <v>5</v>
      </c>
      <c r="I199" s="1">
        <f t="shared" si="16"/>
        <v>0</v>
      </c>
      <c r="J199" s="1">
        <f t="shared" si="17"/>
        <v>1</v>
      </c>
      <c r="K199" s="1">
        <f t="shared" si="18"/>
        <v>5</v>
      </c>
      <c r="L199" s="1">
        <f t="shared" si="19"/>
        <v>1</v>
      </c>
      <c r="M199" s="1">
        <v>4</v>
      </c>
      <c r="N199" s="1">
        <v>43.11</v>
      </c>
      <c r="O199" s="1">
        <v>5</v>
      </c>
      <c r="P199" s="1">
        <f t="shared" si="20"/>
        <v>5.4264531745374258</v>
      </c>
    </row>
    <row r="200" spans="1:16" x14ac:dyDescent="0.3">
      <c r="A200" s="1" t="s">
        <v>7</v>
      </c>
      <c r="B200" s="1" t="s">
        <v>13</v>
      </c>
      <c r="C200" s="1" t="s">
        <v>14</v>
      </c>
      <c r="D200" s="1" t="s">
        <v>15</v>
      </c>
      <c r="E200" s="1">
        <v>2</v>
      </c>
      <c r="F200" s="1">
        <v>13</v>
      </c>
      <c r="G200" s="1">
        <v>2</v>
      </c>
      <c r="I200" s="1">
        <f t="shared" si="16"/>
        <v>0</v>
      </c>
      <c r="J200" s="1">
        <f t="shared" si="17"/>
        <v>1</v>
      </c>
      <c r="K200" s="1">
        <f t="shared" si="18"/>
        <v>5</v>
      </c>
      <c r="L200" s="1">
        <f t="shared" si="19"/>
        <v>1</v>
      </c>
      <c r="M200" s="1">
        <v>2</v>
      </c>
      <c r="N200" s="1">
        <v>13</v>
      </c>
      <c r="O200" s="1">
        <v>2</v>
      </c>
      <c r="P200" s="1">
        <f t="shared" si="20"/>
        <v>2.2436333211819424</v>
      </c>
    </row>
    <row r="201" spans="1:16" x14ac:dyDescent="0.3">
      <c r="A201" s="1" t="s">
        <v>11</v>
      </c>
      <c r="B201" s="1" t="s">
        <v>13</v>
      </c>
      <c r="C201" s="1" t="s">
        <v>14</v>
      </c>
      <c r="D201" s="1" t="s">
        <v>15</v>
      </c>
      <c r="E201" s="1">
        <v>2</v>
      </c>
      <c r="F201" s="1">
        <v>13.51</v>
      </c>
      <c r="G201" s="1">
        <v>2</v>
      </c>
      <c r="I201" s="1">
        <f t="shared" si="16"/>
        <v>1</v>
      </c>
      <c r="J201" s="1">
        <f t="shared" si="17"/>
        <v>1</v>
      </c>
      <c r="K201" s="1">
        <f t="shared" si="18"/>
        <v>5</v>
      </c>
      <c r="L201" s="1">
        <f t="shared" si="19"/>
        <v>1</v>
      </c>
      <c r="M201" s="1">
        <v>2</v>
      </c>
      <c r="N201" s="1">
        <v>13.51</v>
      </c>
      <c r="O201" s="1">
        <v>2</v>
      </c>
      <c r="P201" s="1">
        <f t="shared" si="20"/>
        <v>2.2553344593644313</v>
      </c>
    </row>
    <row r="202" spans="1:16" x14ac:dyDescent="0.3">
      <c r="A202" s="1" t="s">
        <v>11</v>
      </c>
      <c r="B202" s="1" t="s">
        <v>13</v>
      </c>
      <c r="C202" s="1" t="s">
        <v>14</v>
      </c>
      <c r="D202" s="1" t="s">
        <v>15</v>
      </c>
      <c r="E202" s="1">
        <v>3</v>
      </c>
      <c r="F202" s="1">
        <v>18.71</v>
      </c>
      <c r="G202" s="1">
        <v>4</v>
      </c>
      <c r="I202" s="1">
        <f t="shared" si="16"/>
        <v>1</v>
      </c>
      <c r="J202" s="1">
        <f t="shared" si="17"/>
        <v>1</v>
      </c>
      <c r="K202" s="1">
        <f t="shared" si="18"/>
        <v>5</v>
      </c>
      <c r="L202" s="1">
        <f t="shared" si="19"/>
        <v>1</v>
      </c>
      <c r="M202" s="1">
        <v>3</v>
      </c>
      <c r="N202" s="1">
        <v>18.71</v>
      </c>
      <c r="O202" s="1">
        <v>4</v>
      </c>
      <c r="P202" s="1">
        <f t="shared" si="20"/>
        <v>2.9195266307516037</v>
      </c>
    </row>
    <row r="203" spans="1:16" x14ac:dyDescent="0.3">
      <c r="A203" s="1" t="s">
        <v>7</v>
      </c>
      <c r="B203" s="1" t="s">
        <v>13</v>
      </c>
      <c r="C203" s="1" t="s">
        <v>14</v>
      </c>
      <c r="D203" s="1" t="s">
        <v>15</v>
      </c>
      <c r="E203" s="1">
        <v>2</v>
      </c>
      <c r="F203" s="1">
        <v>12.74</v>
      </c>
      <c r="G203" s="1">
        <v>2.0099999999999998</v>
      </c>
      <c r="I203" s="1">
        <f t="shared" si="16"/>
        <v>0</v>
      </c>
      <c r="J203" s="1">
        <f t="shared" si="17"/>
        <v>1</v>
      </c>
      <c r="K203" s="1">
        <f t="shared" si="18"/>
        <v>5</v>
      </c>
      <c r="L203" s="1">
        <f t="shared" si="19"/>
        <v>1</v>
      </c>
      <c r="M203" s="1">
        <v>2</v>
      </c>
      <c r="N203" s="1">
        <v>12.74</v>
      </c>
      <c r="O203" s="1">
        <v>2.0099999999999998</v>
      </c>
      <c r="P203" s="1">
        <f t="shared" si="20"/>
        <v>2.2191709552382033</v>
      </c>
    </row>
    <row r="204" spans="1:16" x14ac:dyDescent="0.3">
      <c r="A204" s="1" t="s">
        <v>7</v>
      </c>
      <c r="B204" s="1" t="s">
        <v>13</v>
      </c>
      <c r="C204" s="1" t="s">
        <v>14</v>
      </c>
      <c r="D204" s="1" t="s">
        <v>15</v>
      </c>
      <c r="E204" s="1">
        <v>2</v>
      </c>
      <c r="F204" s="1">
        <v>16.399999999999999</v>
      </c>
      <c r="G204" s="1">
        <v>2.5</v>
      </c>
      <c r="I204" s="1">
        <f t="shared" si="16"/>
        <v>0</v>
      </c>
      <c r="J204" s="1">
        <f t="shared" si="17"/>
        <v>1</v>
      </c>
      <c r="K204" s="1">
        <f t="shared" si="18"/>
        <v>5</v>
      </c>
      <c r="L204" s="1">
        <f t="shared" si="19"/>
        <v>1</v>
      </c>
      <c r="M204" s="1">
        <v>2</v>
      </c>
      <c r="N204" s="1">
        <v>16.399999999999999</v>
      </c>
      <c r="O204" s="1">
        <v>2.5</v>
      </c>
      <c r="P204" s="1">
        <f t="shared" si="20"/>
        <v>2.5635257989077602</v>
      </c>
    </row>
    <row r="205" spans="1:16" x14ac:dyDescent="0.3">
      <c r="A205" s="1" t="s">
        <v>11</v>
      </c>
      <c r="B205" s="1" t="s">
        <v>13</v>
      </c>
      <c r="C205" s="1" t="s">
        <v>14</v>
      </c>
      <c r="D205" s="1" t="s">
        <v>15</v>
      </c>
      <c r="E205" s="1">
        <v>4</v>
      </c>
      <c r="F205" s="1">
        <v>20.53</v>
      </c>
      <c r="G205" s="1">
        <v>4</v>
      </c>
      <c r="I205" s="1">
        <f t="shared" si="16"/>
        <v>1</v>
      </c>
      <c r="J205" s="1">
        <f t="shared" si="17"/>
        <v>1</v>
      </c>
      <c r="K205" s="1">
        <f t="shared" si="18"/>
        <v>5</v>
      </c>
      <c r="L205" s="1">
        <f t="shared" si="19"/>
        <v>1</v>
      </c>
      <c r="M205" s="1">
        <v>4</v>
      </c>
      <c r="N205" s="1">
        <v>20.53</v>
      </c>
      <c r="O205" s="1">
        <v>4</v>
      </c>
      <c r="P205" s="1">
        <f t="shared" si="20"/>
        <v>3.265708044870169</v>
      </c>
    </row>
    <row r="206" spans="1:16" x14ac:dyDescent="0.3">
      <c r="A206" s="1" t="s">
        <v>7</v>
      </c>
      <c r="B206" s="1" t="s">
        <v>13</v>
      </c>
      <c r="C206" s="1" t="s">
        <v>14</v>
      </c>
      <c r="D206" s="1" t="s">
        <v>15</v>
      </c>
      <c r="E206" s="1">
        <v>3</v>
      </c>
      <c r="F206" s="1">
        <v>16.47</v>
      </c>
      <c r="G206" s="1">
        <v>3.23</v>
      </c>
      <c r="I206" s="1">
        <f t="shared" si="16"/>
        <v>0</v>
      </c>
      <c r="J206" s="1">
        <f t="shared" si="17"/>
        <v>1</v>
      </c>
      <c r="K206" s="1">
        <f t="shared" si="18"/>
        <v>5</v>
      </c>
      <c r="L206" s="1">
        <f t="shared" si="19"/>
        <v>1</v>
      </c>
      <c r="M206" s="1">
        <v>3</v>
      </c>
      <c r="N206" s="1">
        <v>16.47</v>
      </c>
      <c r="O206" s="1">
        <v>3.23</v>
      </c>
      <c r="P206" s="1">
        <f t="shared" si="20"/>
        <v>2.7450566730203896</v>
      </c>
    </row>
    <row r="207" spans="1:16" x14ac:dyDescent="0.3">
      <c r="A207" s="1" t="s">
        <v>11</v>
      </c>
      <c r="B207" s="1" t="s">
        <v>13</v>
      </c>
      <c r="C207" s="1" t="s">
        <v>12</v>
      </c>
      <c r="D207" s="1" t="s">
        <v>10</v>
      </c>
      <c r="E207" s="1">
        <v>3</v>
      </c>
      <c r="F207" s="1">
        <v>26.59</v>
      </c>
      <c r="G207" s="1">
        <v>3.41</v>
      </c>
      <c r="I207" s="1">
        <f t="shared" si="16"/>
        <v>1</v>
      </c>
      <c r="J207" s="1">
        <f t="shared" si="17"/>
        <v>1</v>
      </c>
      <c r="K207" s="1">
        <f t="shared" si="18"/>
        <v>7</v>
      </c>
      <c r="L207" s="1">
        <f t="shared" si="19"/>
        <v>0</v>
      </c>
      <c r="M207" s="1">
        <v>3</v>
      </c>
      <c r="N207" s="1">
        <v>26.59</v>
      </c>
      <c r="O207" s="1">
        <v>3.41</v>
      </c>
      <c r="P207" s="1">
        <f t="shared" si="20"/>
        <v>3.6222688051707577</v>
      </c>
    </row>
    <row r="208" spans="1:16" x14ac:dyDescent="0.3">
      <c r="A208" s="1" t="s">
        <v>11</v>
      </c>
      <c r="B208" s="1" t="s">
        <v>13</v>
      </c>
      <c r="C208" s="1" t="s">
        <v>12</v>
      </c>
      <c r="D208" s="1" t="s">
        <v>10</v>
      </c>
      <c r="E208" s="1">
        <v>4</v>
      </c>
      <c r="F208" s="1">
        <v>38.729999999999997</v>
      </c>
      <c r="G208" s="1">
        <v>3</v>
      </c>
      <c r="I208" s="1">
        <f t="shared" si="16"/>
        <v>1</v>
      </c>
      <c r="J208" s="1">
        <f t="shared" si="17"/>
        <v>1</v>
      </c>
      <c r="K208" s="1">
        <f t="shared" si="18"/>
        <v>7</v>
      </c>
      <c r="L208" s="1">
        <f t="shared" si="19"/>
        <v>0</v>
      </c>
      <c r="M208" s="1">
        <v>4</v>
      </c>
      <c r="N208" s="1">
        <v>38.729999999999997</v>
      </c>
      <c r="O208" s="1">
        <v>3</v>
      </c>
      <c r="P208" s="1">
        <f t="shared" si="20"/>
        <v>4.9394179752100404</v>
      </c>
    </row>
    <row r="209" spans="1:16" x14ac:dyDescent="0.3">
      <c r="A209" s="1" t="s">
        <v>11</v>
      </c>
      <c r="B209" s="1" t="s">
        <v>13</v>
      </c>
      <c r="C209" s="1" t="s">
        <v>12</v>
      </c>
      <c r="D209" s="1" t="s">
        <v>10</v>
      </c>
      <c r="E209" s="1">
        <v>2</v>
      </c>
      <c r="F209" s="1">
        <v>24.27</v>
      </c>
      <c r="G209" s="1">
        <v>2.0299999999999998</v>
      </c>
      <c r="I209" s="1">
        <f t="shared" si="16"/>
        <v>1</v>
      </c>
      <c r="J209" s="1">
        <f t="shared" si="17"/>
        <v>1</v>
      </c>
      <c r="K209" s="1">
        <f t="shared" si="18"/>
        <v>7</v>
      </c>
      <c r="L209" s="1">
        <f t="shared" si="19"/>
        <v>0</v>
      </c>
      <c r="M209" s="1">
        <v>2</v>
      </c>
      <c r="N209" s="1">
        <v>24.27</v>
      </c>
      <c r="O209" s="1">
        <v>2.0299999999999998</v>
      </c>
      <c r="P209" s="1">
        <f t="shared" si="20"/>
        <v>3.229044379621925</v>
      </c>
    </row>
    <row r="210" spans="1:16" x14ac:dyDescent="0.3">
      <c r="A210" s="1" t="s">
        <v>7</v>
      </c>
      <c r="B210" s="1" t="s">
        <v>13</v>
      </c>
      <c r="C210" s="1" t="s">
        <v>12</v>
      </c>
      <c r="D210" s="1" t="s">
        <v>10</v>
      </c>
      <c r="E210" s="1">
        <v>2</v>
      </c>
      <c r="F210" s="1">
        <v>12.76</v>
      </c>
      <c r="G210" s="1">
        <v>2.23</v>
      </c>
      <c r="I210" s="1">
        <f t="shared" si="16"/>
        <v>0</v>
      </c>
      <c r="J210" s="1">
        <f t="shared" si="17"/>
        <v>1</v>
      </c>
      <c r="K210" s="1">
        <f t="shared" si="18"/>
        <v>7</v>
      </c>
      <c r="L210" s="1">
        <f t="shared" si="19"/>
        <v>0</v>
      </c>
      <c r="M210" s="1">
        <v>2</v>
      </c>
      <c r="N210" s="1">
        <v>12.76</v>
      </c>
      <c r="O210" s="1">
        <v>2.23</v>
      </c>
      <c r="P210" s="1">
        <f t="shared" si="20"/>
        <v>2.1823969899735545</v>
      </c>
    </row>
    <row r="211" spans="1:16" x14ac:dyDescent="0.3">
      <c r="A211" s="1" t="s">
        <v>11</v>
      </c>
      <c r="B211" s="1" t="s">
        <v>13</v>
      </c>
      <c r="C211" s="1" t="s">
        <v>12</v>
      </c>
      <c r="D211" s="1" t="s">
        <v>10</v>
      </c>
      <c r="E211" s="1">
        <v>3</v>
      </c>
      <c r="F211" s="1">
        <v>30.06</v>
      </c>
      <c r="G211" s="1">
        <v>2</v>
      </c>
      <c r="I211" s="1">
        <f t="shared" si="16"/>
        <v>1</v>
      </c>
      <c r="J211" s="1">
        <f t="shared" si="17"/>
        <v>1</v>
      </c>
      <c r="K211" s="1">
        <f t="shared" si="18"/>
        <v>7</v>
      </c>
      <c r="L211" s="1">
        <f t="shared" si="19"/>
        <v>0</v>
      </c>
      <c r="M211" s="1">
        <v>3</v>
      </c>
      <c r="N211" s="1">
        <v>30.06</v>
      </c>
      <c r="O211" s="1">
        <v>2</v>
      </c>
      <c r="P211" s="1">
        <f t="shared" si="20"/>
        <v>3.9487473044968127</v>
      </c>
    </row>
    <row r="212" spans="1:16" x14ac:dyDescent="0.3">
      <c r="A212" s="1" t="s">
        <v>11</v>
      </c>
      <c r="B212" s="1" t="s">
        <v>13</v>
      </c>
      <c r="C212" s="1" t="s">
        <v>12</v>
      </c>
      <c r="D212" s="1" t="s">
        <v>10</v>
      </c>
      <c r="E212" s="1">
        <v>4</v>
      </c>
      <c r="F212" s="1">
        <v>25.89</v>
      </c>
      <c r="G212" s="1">
        <v>5.16</v>
      </c>
      <c r="I212" s="1">
        <f t="shared" si="16"/>
        <v>1</v>
      </c>
      <c r="J212" s="1">
        <f t="shared" si="17"/>
        <v>1</v>
      </c>
      <c r="K212" s="1">
        <f t="shared" si="18"/>
        <v>7</v>
      </c>
      <c r="L212" s="1">
        <f t="shared" si="19"/>
        <v>0</v>
      </c>
      <c r="M212" s="1">
        <v>4</v>
      </c>
      <c r="N212" s="1">
        <v>25.89</v>
      </c>
      <c r="O212" s="1">
        <v>5.16</v>
      </c>
      <c r="P212" s="1">
        <f t="shared" si="20"/>
        <v>3.731353441680775</v>
      </c>
    </row>
    <row r="213" spans="1:16" x14ac:dyDescent="0.3">
      <c r="A213" s="1" t="s">
        <v>11</v>
      </c>
      <c r="B213" s="1" t="s">
        <v>8</v>
      </c>
      <c r="C213" s="1" t="s">
        <v>12</v>
      </c>
      <c r="D213" s="1" t="s">
        <v>10</v>
      </c>
      <c r="E213" s="1">
        <v>4</v>
      </c>
      <c r="F213" s="1">
        <v>48.33</v>
      </c>
      <c r="G213" s="1">
        <v>9</v>
      </c>
      <c r="I213" s="1">
        <f t="shared" si="16"/>
        <v>1</v>
      </c>
      <c r="J213" s="1">
        <f t="shared" si="17"/>
        <v>0</v>
      </c>
      <c r="K213" s="1">
        <f t="shared" si="18"/>
        <v>7</v>
      </c>
      <c r="L213" s="1">
        <f t="shared" si="19"/>
        <v>0</v>
      </c>
      <c r="M213" s="1">
        <v>4</v>
      </c>
      <c r="N213" s="1">
        <v>48.33</v>
      </c>
      <c r="O213" s="1">
        <v>9</v>
      </c>
      <c r="P213" s="1">
        <f t="shared" si="20"/>
        <v>5.9075401596069783</v>
      </c>
    </row>
    <row r="214" spans="1:16" x14ac:dyDescent="0.3">
      <c r="A214" s="1" t="s">
        <v>7</v>
      </c>
      <c r="B214" s="1" t="s">
        <v>13</v>
      </c>
      <c r="C214" s="1" t="s">
        <v>12</v>
      </c>
      <c r="D214" s="1" t="s">
        <v>10</v>
      </c>
      <c r="E214" s="1">
        <v>2</v>
      </c>
      <c r="F214" s="1">
        <v>13.27</v>
      </c>
      <c r="G214" s="1">
        <v>2.5</v>
      </c>
      <c r="I214" s="1">
        <f t="shared" si="16"/>
        <v>0</v>
      </c>
      <c r="J214" s="1">
        <f t="shared" si="17"/>
        <v>1</v>
      </c>
      <c r="K214" s="1">
        <f t="shared" si="18"/>
        <v>7</v>
      </c>
      <c r="L214" s="1">
        <f t="shared" si="19"/>
        <v>0</v>
      </c>
      <c r="M214" s="1">
        <v>2</v>
      </c>
      <c r="N214" s="1">
        <v>13.27</v>
      </c>
      <c r="O214" s="1">
        <v>2.5</v>
      </c>
      <c r="P214" s="1">
        <f t="shared" si="20"/>
        <v>2.230380861632427</v>
      </c>
    </row>
    <row r="215" spans="1:16" x14ac:dyDescent="0.3">
      <c r="A215" s="1" t="s">
        <v>7</v>
      </c>
      <c r="B215" s="1" t="s">
        <v>13</v>
      </c>
      <c r="C215" s="1" t="s">
        <v>12</v>
      </c>
      <c r="D215" s="1" t="s">
        <v>10</v>
      </c>
      <c r="E215" s="1">
        <v>3</v>
      </c>
      <c r="F215" s="1">
        <v>28.17</v>
      </c>
      <c r="G215" s="1">
        <v>6.5</v>
      </c>
      <c r="I215" s="1">
        <f t="shared" si="16"/>
        <v>0</v>
      </c>
      <c r="J215" s="1">
        <f t="shared" si="17"/>
        <v>1</v>
      </c>
      <c r="K215" s="1">
        <f t="shared" si="18"/>
        <v>7</v>
      </c>
      <c r="L215" s="1">
        <f t="shared" si="19"/>
        <v>0</v>
      </c>
      <c r="M215" s="1">
        <v>3</v>
      </c>
      <c r="N215" s="1">
        <v>28.17</v>
      </c>
      <c r="O215" s="1">
        <v>6.5</v>
      </c>
      <c r="P215" s="1">
        <f t="shared" si="20"/>
        <v>3.807207454766786</v>
      </c>
    </row>
    <row r="216" spans="1:16" x14ac:dyDescent="0.3">
      <c r="A216" s="1" t="s">
        <v>7</v>
      </c>
      <c r="B216" s="1" t="s">
        <v>13</v>
      </c>
      <c r="C216" s="1" t="s">
        <v>12</v>
      </c>
      <c r="D216" s="1" t="s">
        <v>10</v>
      </c>
      <c r="E216" s="1">
        <v>2</v>
      </c>
      <c r="F216" s="1">
        <v>12.9</v>
      </c>
      <c r="G216" s="1">
        <v>1.1000000000000001</v>
      </c>
      <c r="I216" s="1">
        <f t="shared" si="16"/>
        <v>0</v>
      </c>
      <c r="J216" s="1">
        <f t="shared" si="17"/>
        <v>1</v>
      </c>
      <c r="K216" s="1">
        <f t="shared" si="18"/>
        <v>7</v>
      </c>
      <c r="L216" s="1">
        <f t="shared" si="19"/>
        <v>0</v>
      </c>
      <c r="M216" s="1">
        <v>2</v>
      </c>
      <c r="N216" s="1">
        <v>12.9</v>
      </c>
      <c r="O216" s="1">
        <v>1.1000000000000001</v>
      </c>
      <c r="P216" s="1">
        <f t="shared" si="20"/>
        <v>2.1955690331740296</v>
      </c>
    </row>
    <row r="217" spans="1:16" x14ac:dyDescent="0.3">
      <c r="A217" s="1" t="s">
        <v>11</v>
      </c>
      <c r="B217" s="1" t="s">
        <v>13</v>
      </c>
      <c r="C217" s="1" t="s">
        <v>12</v>
      </c>
      <c r="D217" s="1" t="s">
        <v>10</v>
      </c>
      <c r="E217" s="1">
        <v>5</v>
      </c>
      <c r="F217" s="1">
        <v>28.15</v>
      </c>
      <c r="G217" s="1">
        <v>3</v>
      </c>
      <c r="I217" s="1">
        <f t="shared" si="16"/>
        <v>1</v>
      </c>
      <c r="J217" s="1">
        <f t="shared" si="17"/>
        <v>1</v>
      </c>
      <c r="K217" s="1">
        <f t="shared" si="18"/>
        <v>7</v>
      </c>
      <c r="L217" s="1">
        <f t="shared" si="19"/>
        <v>0</v>
      </c>
      <c r="M217" s="1">
        <v>5</v>
      </c>
      <c r="N217" s="1">
        <v>28.15</v>
      </c>
      <c r="O217" s="1">
        <v>3</v>
      </c>
      <c r="P217" s="1">
        <f t="shared" si="20"/>
        <v>4.1189327058579748</v>
      </c>
    </row>
    <row r="218" spans="1:16" x14ac:dyDescent="0.3">
      <c r="A218" s="1" t="s">
        <v>11</v>
      </c>
      <c r="B218" s="1" t="s">
        <v>13</v>
      </c>
      <c r="C218" s="1" t="s">
        <v>12</v>
      </c>
      <c r="D218" s="1" t="s">
        <v>10</v>
      </c>
      <c r="E218" s="1">
        <v>2</v>
      </c>
      <c r="F218" s="1">
        <v>11.59</v>
      </c>
      <c r="G218" s="1">
        <v>1.5</v>
      </c>
      <c r="I218" s="1">
        <f t="shared" si="16"/>
        <v>1</v>
      </c>
      <c r="J218" s="1">
        <f t="shared" si="17"/>
        <v>1</v>
      </c>
      <c r="K218" s="1">
        <f t="shared" si="18"/>
        <v>7</v>
      </c>
      <c r="L218" s="1">
        <f t="shared" si="19"/>
        <v>0</v>
      </c>
      <c r="M218" s="1">
        <v>2</v>
      </c>
      <c r="N218" s="1">
        <v>11.59</v>
      </c>
      <c r="O218" s="1">
        <v>1.5</v>
      </c>
      <c r="P218" s="1">
        <f t="shared" si="20"/>
        <v>2.0360336097503455</v>
      </c>
    </row>
    <row r="219" spans="1:16" x14ac:dyDescent="0.3">
      <c r="A219" s="1" t="s">
        <v>11</v>
      </c>
      <c r="B219" s="1" t="s">
        <v>13</v>
      </c>
      <c r="C219" s="1" t="s">
        <v>12</v>
      </c>
      <c r="D219" s="1" t="s">
        <v>10</v>
      </c>
      <c r="E219" s="1">
        <v>2</v>
      </c>
      <c r="F219" s="1">
        <v>7.74</v>
      </c>
      <c r="G219" s="1">
        <v>1.44</v>
      </c>
      <c r="I219" s="1">
        <f t="shared" si="16"/>
        <v>1</v>
      </c>
      <c r="J219" s="1">
        <f t="shared" si="17"/>
        <v>1</v>
      </c>
      <c r="K219" s="1">
        <f t="shared" si="18"/>
        <v>7</v>
      </c>
      <c r="L219" s="1">
        <f t="shared" si="19"/>
        <v>0</v>
      </c>
      <c r="M219" s="1">
        <v>2</v>
      </c>
      <c r="N219" s="1">
        <v>7.74</v>
      </c>
      <c r="O219" s="1">
        <v>1.44</v>
      </c>
      <c r="P219" s="1">
        <f t="shared" si="20"/>
        <v>1.6738024217372871</v>
      </c>
    </row>
    <row r="220" spans="1:16" x14ac:dyDescent="0.3">
      <c r="A220" s="1" t="s">
        <v>7</v>
      </c>
      <c r="B220" s="1" t="s">
        <v>13</v>
      </c>
      <c r="C220" s="1" t="s">
        <v>12</v>
      </c>
      <c r="D220" s="1" t="s">
        <v>10</v>
      </c>
      <c r="E220" s="1">
        <v>4</v>
      </c>
      <c r="F220" s="1">
        <v>30.14</v>
      </c>
      <c r="G220" s="1">
        <v>3.09</v>
      </c>
      <c r="I220" s="1">
        <f t="shared" si="16"/>
        <v>0</v>
      </c>
      <c r="J220" s="1">
        <f t="shared" si="17"/>
        <v>1</v>
      </c>
      <c r="K220" s="1">
        <f t="shared" si="18"/>
        <v>7</v>
      </c>
      <c r="L220" s="1">
        <f t="shared" si="19"/>
        <v>0</v>
      </c>
      <c r="M220" s="1">
        <v>4</v>
      </c>
      <c r="N220" s="1">
        <v>30.14</v>
      </c>
      <c r="O220" s="1">
        <v>3.09</v>
      </c>
      <c r="P220" s="1">
        <f t="shared" si="20"/>
        <v>4.1675017723144308</v>
      </c>
    </row>
    <row r="221" spans="1:16" x14ac:dyDescent="0.3">
      <c r="A221" s="1" t="s">
        <v>11</v>
      </c>
      <c r="B221" s="1" t="s">
        <v>13</v>
      </c>
      <c r="C221" s="1" t="s">
        <v>16</v>
      </c>
      <c r="D221" s="1" t="s">
        <v>15</v>
      </c>
      <c r="E221" s="1">
        <v>2</v>
      </c>
      <c r="F221" s="1">
        <v>12.16</v>
      </c>
      <c r="G221" s="1">
        <v>2.2000000000000002</v>
      </c>
      <c r="I221" s="1">
        <f t="shared" si="16"/>
        <v>1</v>
      </c>
      <c r="J221" s="1">
        <f t="shared" si="17"/>
        <v>1</v>
      </c>
      <c r="K221" s="1">
        <f t="shared" si="18"/>
        <v>6</v>
      </c>
      <c r="L221" s="1">
        <f t="shared" si="19"/>
        <v>1</v>
      </c>
      <c r="M221" s="1">
        <v>2</v>
      </c>
      <c r="N221" s="1">
        <v>12.16</v>
      </c>
      <c r="O221" s="1">
        <v>2.2000000000000002</v>
      </c>
      <c r="P221" s="1">
        <f t="shared" si="20"/>
        <v>2.1132526846165089</v>
      </c>
    </row>
    <row r="222" spans="1:16" x14ac:dyDescent="0.3">
      <c r="A222" s="1" t="s">
        <v>7</v>
      </c>
      <c r="B222" s="1" t="s">
        <v>13</v>
      </c>
      <c r="C222" s="1" t="s">
        <v>16</v>
      </c>
      <c r="D222" s="1" t="s">
        <v>15</v>
      </c>
      <c r="E222" s="1">
        <v>2</v>
      </c>
      <c r="F222" s="1">
        <v>13.42</v>
      </c>
      <c r="G222" s="1">
        <v>3.48</v>
      </c>
      <c r="I222" s="1">
        <f t="shared" si="16"/>
        <v>0</v>
      </c>
      <c r="J222" s="1">
        <f t="shared" si="17"/>
        <v>1</v>
      </c>
      <c r="K222" s="1">
        <f t="shared" si="18"/>
        <v>6</v>
      </c>
      <c r="L222" s="1">
        <f t="shared" si="19"/>
        <v>1</v>
      </c>
      <c r="M222" s="1">
        <v>2</v>
      </c>
      <c r="N222" s="1">
        <v>13.42</v>
      </c>
      <c r="O222" s="1">
        <v>3.48</v>
      </c>
      <c r="P222" s="1">
        <f t="shared" si="20"/>
        <v>2.2680838068971658</v>
      </c>
    </row>
    <row r="223" spans="1:16" x14ac:dyDescent="0.3">
      <c r="A223" s="1" t="s">
        <v>11</v>
      </c>
      <c r="B223" s="1" t="s">
        <v>13</v>
      </c>
      <c r="C223" s="1" t="s">
        <v>16</v>
      </c>
      <c r="D223" s="1" t="s">
        <v>15</v>
      </c>
      <c r="E223" s="1">
        <v>1</v>
      </c>
      <c r="F223" s="1">
        <v>8.58</v>
      </c>
      <c r="G223" s="1">
        <v>1.92</v>
      </c>
      <c r="I223" s="1">
        <f t="shared" si="16"/>
        <v>1</v>
      </c>
      <c r="J223" s="1">
        <f t="shared" si="17"/>
        <v>1</v>
      </c>
      <c r="K223" s="1">
        <f t="shared" si="18"/>
        <v>6</v>
      </c>
      <c r="L223" s="1">
        <f t="shared" si="19"/>
        <v>1</v>
      </c>
      <c r="M223" s="1">
        <v>1</v>
      </c>
      <c r="N223" s="1">
        <v>8.58</v>
      </c>
      <c r="O223" s="1">
        <v>1.92</v>
      </c>
      <c r="P223" s="1">
        <f t="shared" si="20"/>
        <v>1.601479870263403</v>
      </c>
    </row>
    <row r="224" spans="1:16" x14ac:dyDescent="0.3">
      <c r="A224" s="1" t="s">
        <v>7</v>
      </c>
      <c r="B224" s="1" t="s">
        <v>8</v>
      </c>
      <c r="C224" s="1" t="s">
        <v>16</v>
      </c>
      <c r="D224" s="1" t="s">
        <v>15</v>
      </c>
      <c r="E224" s="1">
        <v>3</v>
      </c>
      <c r="F224" s="1">
        <v>15.98</v>
      </c>
      <c r="G224" s="1">
        <v>3</v>
      </c>
      <c r="I224" s="1">
        <f t="shared" si="16"/>
        <v>0</v>
      </c>
      <c r="J224" s="1">
        <f t="shared" si="17"/>
        <v>0</v>
      </c>
      <c r="K224" s="1">
        <f t="shared" si="18"/>
        <v>6</v>
      </c>
      <c r="L224" s="1">
        <f t="shared" si="19"/>
        <v>1</v>
      </c>
      <c r="M224" s="1">
        <v>3</v>
      </c>
      <c r="N224" s="1">
        <v>15.98</v>
      </c>
      <c r="O224" s="1">
        <v>3</v>
      </c>
      <c r="P224" s="1">
        <f t="shared" si="20"/>
        <v>2.7487852428683315</v>
      </c>
    </row>
    <row r="225" spans="1:16" x14ac:dyDescent="0.3">
      <c r="A225" s="1" t="s">
        <v>11</v>
      </c>
      <c r="B225" s="1" t="s">
        <v>13</v>
      </c>
      <c r="C225" s="1" t="s">
        <v>16</v>
      </c>
      <c r="D225" s="1" t="s">
        <v>15</v>
      </c>
      <c r="E225" s="1">
        <v>2</v>
      </c>
      <c r="F225" s="1">
        <v>13.42</v>
      </c>
      <c r="G225" s="1">
        <v>1.58</v>
      </c>
      <c r="I225" s="1">
        <f t="shared" si="16"/>
        <v>1</v>
      </c>
      <c r="J225" s="1">
        <f t="shared" si="17"/>
        <v>1</v>
      </c>
      <c r="K225" s="1">
        <f t="shared" si="18"/>
        <v>6</v>
      </c>
      <c r="L225" s="1">
        <f t="shared" si="19"/>
        <v>1</v>
      </c>
      <c r="M225" s="1">
        <v>2</v>
      </c>
      <c r="N225" s="1">
        <v>13.42</v>
      </c>
      <c r="O225" s="1">
        <v>1.58</v>
      </c>
      <c r="P225" s="1">
        <f t="shared" si="20"/>
        <v>2.2318010734207827</v>
      </c>
    </row>
    <row r="226" spans="1:16" x14ac:dyDescent="0.3">
      <c r="A226" s="1" t="s">
        <v>7</v>
      </c>
      <c r="B226" s="1" t="s">
        <v>13</v>
      </c>
      <c r="C226" s="1" t="s">
        <v>16</v>
      </c>
      <c r="D226" s="1" t="s">
        <v>15</v>
      </c>
      <c r="E226" s="1">
        <v>2</v>
      </c>
      <c r="F226" s="1">
        <v>16.27</v>
      </c>
      <c r="G226" s="1">
        <v>2.5</v>
      </c>
      <c r="I226" s="1">
        <f t="shared" si="16"/>
        <v>0</v>
      </c>
      <c r="J226" s="1">
        <f t="shared" si="17"/>
        <v>1</v>
      </c>
      <c r="K226" s="1">
        <f t="shared" si="18"/>
        <v>6</v>
      </c>
      <c r="L226" s="1">
        <f t="shared" si="19"/>
        <v>1</v>
      </c>
      <c r="M226" s="1">
        <v>2</v>
      </c>
      <c r="N226" s="1">
        <v>16.27</v>
      </c>
      <c r="O226" s="1">
        <v>2.5</v>
      </c>
      <c r="P226" s="1">
        <f t="shared" si="20"/>
        <v>2.5362289720496896</v>
      </c>
    </row>
    <row r="227" spans="1:16" x14ac:dyDescent="0.3">
      <c r="A227" s="1" t="s">
        <v>7</v>
      </c>
      <c r="B227" s="1" t="s">
        <v>13</v>
      </c>
      <c r="C227" s="1" t="s">
        <v>16</v>
      </c>
      <c r="D227" s="1" t="s">
        <v>15</v>
      </c>
      <c r="E227" s="1">
        <v>2</v>
      </c>
      <c r="F227" s="1">
        <v>10.09</v>
      </c>
      <c r="G227" s="1">
        <v>2</v>
      </c>
      <c r="I227" s="1">
        <f t="shared" si="16"/>
        <v>0</v>
      </c>
      <c r="J227" s="1">
        <f t="shared" si="17"/>
        <v>1</v>
      </c>
      <c r="K227" s="1">
        <f t="shared" si="18"/>
        <v>6</v>
      </c>
      <c r="L227" s="1">
        <f t="shared" si="19"/>
        <v>1</v>
      </c>
      <c r="M227" s="1">
        <v>2</v>
      </c>
      <c r="N227" s="1">
        <v>10.09</v>
      </c>
      <c r="O227" s="1">
        <v>2</v>
      </c>
      <c r="P227" s="1">
        <f t="shared" si="20"/>
        <v>1.9547773507715853</v>
      </c>
    </row>
    <row r="228" spans="1:16" x14ac:dyDescent="0.3">
      <c r="A228" s="1" t="s">
        <v>11</v>
      </c>
      <c r="B228" s="1" t="s">
        <v>8</v>
      </c>
      <c r="C228" s="1" t="s">
        <v>12</v>
      </c>
      <c r="D228" s="1" t="s">
        <v>10</v>
      </c>
      <c r="E228" s="1">
        <v>4</v>
      </c>
      <c r="F228" s="1">
        <v>20.45</v>
      </c>
      <c r="G228" s="1">
        <v>3</v>
      </c>
      <c r="I228" s="1">
        <f t="shared" si="16"/>
        <v>1</v>
      </c>
      <c r="J228" s="1">
        <f t="shared" si="17"/>
        <v>0</v>
      </c>
      <c r="K228" s="1">
        <f t="shared" si="18"/>
        <v>7</v>
      </c>
      <c r="L228" s="1">
        <f t="shared" si="19"/>
        <v>0</v>
      </c>
      <c r="M228" s="1">
        <v>4</v>
      </c>
      <c r="N228" s="1">
        <v>20.45</v>
      </c>
      <c r="O228" s="1">
        <v>3</v>
      </c>
      <c r="P228" s="1">
        <f t="shared" si="20"/>
        <v>3.2844218422552709</v>
      </c>
    </row>
    <row r="229" spans="1:16" x14ac:dyDescent="0.3">
      <c r="A229" s="1" t="s">
        <v>11</v>
      </c>
      <c r="B229" s="1" t="s">
        <v>8</v>
      </c>
      <c r="C229" s="1" t="s">
        <v>12</v>
      </c>
      <c r="D229" s="1" t="s">
        <v>10</v>
      </c>
      <c r="E229" s="1">
        <v>2</v>
      </c>
      <c r="F229" s="1">
        <v>13.28</v>
      </c>
      <c r="G229" s="1">
        <v>2.72</v>
      </c>
      <c r="I229" s="1">
        <f t="shared" si="16"/>
        <v>1</v>
      </c>
      <c r="J229" s="1">
        <f t="shared" si="17"/>
        <v>0</v>
      </c>
      <c r="K229" s="1">
        <f t="shared" si="18"/>
        <v>7</v>
      </c>
      <c r="L229" s="1">
        <f t="shared" si="19"/>
        <v>0</v>
      </c>
      <c r="M229" s="1">
        <v>2</v>
      </c>
      <c r="N229" s="1">
        <v>13.28</v>
      </c>
      <c r="O229" s="1">
        <v>2.72</v>
      </c>
      <c r="P229" s="1">
        <f t="shared" si="20"/>
        <v>2.2599353533204534</v>
      </c>
    </row>
    <row r="230" spans="1:16" x14ac:dyDescent="0.3">
      <c r="A230" s="1" t="s">
        <v>7</v>
      </c>
      <c r="B230" s="1" t="s">
        <v>13</v>
      </c>
      <c r="C230" s="1" t="s">
        <v>12</v>
      </c>
      <c r="D230" s="1" t="s">
        <v>10</v>
      </c>
      <c r="E230" s="1">
        <v>2</v>
      </c>
      <c r="F230" s="1">
        <v>22.12</v>
      </c>
      <c r="G230" s="1">
        <v>2.88</v>
      </c>
      <c r="I230" s="1">
        <f t="shared" si="16"/>
        <v>0</v>
      </c>
      <c r="J230" s="1">
        <f t="shared" si="17"/>
        <v>1</v>
      </c>
      <c r="K230" s="1">
        <f t="shared" si="18"/>
        <v>7</v>
      </c>
      <c r="L230" s="1">
        <f t="shared" si="19"/>
        <v>0</v>
      </c>
      <c r="M230" s="1">
        <v>2</v>
      </c>
      <c r="N230" s="1">
        <v>22.12</v>
      </c>
      <c r="O230" s="1">
        <v>2.88</v>
      </c>
      <c r="P230" s="1">
        <f t="shared" si="20"/>
        <v>3.0630421639481593</v>
      </c>
    </row>
    <row r="231" spans="1:16" x14ac:dyDescent="0.3">
      <c r="A231" s="1" t="s">
        <v>11</v>
      </c>
      <c r="B231" s="1" t="s">
        <v>13</v>
      </c>
      <c r="C231" s="1" t="s">
        <v>12</v>
      </c>
      <c r="D231" s="1" t="s">
        <v>10</v>
      </c>
      <c r="E231" s="1">
        <v>4</v>
      </c>
      <c r="F231" s="1">
        <v>24.01</v>
      </c>
      <c r="G231" s="1">
        <v>2</v>
      </c>
      <c r="I231" s="1">
        <f t="shared" si="16"/>
        <v>1</v>
      </c>
      <c r="J231" s="1">
        <f t="shared" si="17"/>
        <v>1</v>
      </c>
      <c r="K231" s="1">
        <f t="shared" si="18"/>
        <v>7</v>
      </c>
      <c r="L231" s="1">
        <f t="shared" si="19"/>
        <v>0</v>
      </c>
      <c r="M231" s="1">
        <v>4</v>
      </c>
      <c r="N231" s="1">
        <v>24.01</v>
      </c>
      <c r="O231" s="1">
        <v>2</v>
      </c>
      <c r="P231" s="1">
        <f t="shared" si="20"/>
        <v>3.5544717187029704</v>
      </c>
    </row>
    <row r="232" spans="1:16" x14ac:dyDescent="0.3">
      <c r="A232" s="1" t="s">
        <v>11</v>
      </c>
      <c r="B232" s="1" t="s">
        <v>13</v>
      </c>
      <c r="C232" s="1" t="s">
        <v>12</v>
      </c>
      <c r="D232" s="1" t="s">
        <v>10</v>
      </c>
      <c r="E232" s="1">
        <v>3</v>
      </c>
      <c r="F232" s="1">
        <v>15.69</v>
      </c>
      <c r="G232" s="1">
        <v>3</v>
      </c>
      <c r="I232" s="1">
        <f t="shared" si="16"/>
        <v>1</v>
      </c>
      <c r="J232" s="1">
        <f t="shared" si="17"/>
        <v>1</v>
      </c>
      <c r="K232" s="1">
        <f t="shared" si="18"/>
        <v>7</v>
      </c>
      <c r="L232" s="1">
        <f t="shared" si="19"/>
        <v>0</v>
      </c>
      <c r="M232" s="1">
        <v>3</v>
      </c>
      <c r="N232" s="1">
        <v>15.69</v>
      </c>
      <c r="O232" s="1">
        <v>3</v>
      </c>
      <c r="P232" s="1">
        <f t="shared" si="20"/>
        <v>2.5967311559909296</v>
      </c>
    </row>
    <row r="233" spans="1:16" x14ac:dyDescent="0.3">
      <c r="A233" s="1" t="s">
        <v>11</v>
      </c>
      <c r="B233" s="1" t="s">
        <v>8</v>
      </c>
      <c r="C233" s="1" t="s">
        <v>12</v>
      </c>
      <c r="D233" s="1" t="s">
        <v>10</v>
      </c>
      <c r="E233" s="1">
        <v>2</v>
      </c>
      <c r="F233" s="1">
        <v>11.61</v>
      </c>
      <c r="G233" s="1">
        <v>3.39</v>
      </c>
      <c r="I233" s="1">
        <f t="shared" si="16"/>
        <v>1</v>
      </c>
      <c r="J233" s="1">
        <f t="shared" si="17"/>
        <v>0</v>
      </c>
      <c r="K233" s="1">
        <f t="shared" si="18"/>
        <v>7</v>
      </c>
      <c r="L233" s="1">
        <f t="shared" si="19"/>
        <v>0</v>
      </c>
      <c r="M233" s="1">
        <v>2</v>
      </c>
      <c r="N233" s="1">
        <v>11.61</v>
      </c>
      <c r="O233" s="1">
        <v>3.39</v>
      </c>
      <c r="P233" s="1">
        <f t="shared" si="20"/>
        <v>2.1028116951433606</v>
      </c>
    </row>
    <row r="234" spans="1:16" x14ac:dyDescent="0.3">
      <c r="A234" s="1" t="s">
        <v>11</v>
      </c>
      <c r="B234" s="1" t="s">
        <v>8</v>
      </c>
      <c r="C234" s="1" t="s">
        <v>12</v>
      </c>
      <c r="D234" s="1" t="s">
        <v>10</v>
      </c>
      <c r="E234" s="1">
        <v>2</v>
      </c>
      <c r="F234" s="1">
        <v>10.77</v>
      </c>
      <c r="G234" s="1">
        <v>1.47</v>
      </c>
      <c r="I234" s="1">
        <f t="shared" si="16"/>
        <v>1</v>
      </c>
      <c r="J234" s="1">
        <f t="shared" si="17"/>
        <v>0</v>
      </c>
      <c r="K234" s="1">
        <f t="shared" si="18"/>
        <v>7</v>
      </c>
      <c r="L234" s="1">
        <f t="shared" si="19"/>
        <v>0</v>
      </c>
      <c r="M234" s="1">
        <v>2</v>
      </c>
      <c r="N234" s="1">
        <v>10.77</v>
      </c>
      <c r="O234" s="1">
        <v>1.47</v>
      </c>
      <c r="P234" s="1">
        <f t="shared" si="20"/>
        <v>2.0237794359405115</v>
      </c>
    </row>
    <row r="235" spans="1:16" x14ac:dyDescent="0.3">
      <c r="A235" s="1" t="s">
        <v>11</v>
      </c>
      <c r="B235" s="1" t="s">
        <v>13</v>
      </c>
      <c r="C235" s="1" t="s">
        <v>12</v>
      </c>
      <c r="D235" s="1" t="s">
        <v>10</v>
      </c>
      <c r="E235" s="1">
        <v>2</v>
      </c>
      <c r="F235" s="1">
        <v>15.53</v>
      </c>
      <c r="G235" s="1">
        <v>3</v>
      </c>
      <c r="I235" s="1">
        <f t="shared" si="16"/>
        <v>1</v>
      </c>
      <c r="J235" s="1">
        <f t="shared" si="17"/>
        <v>1</v>
      </c>
      <c r="K235" s="1">
        <f t="shared" si="18"/>
        <v>7</v>
      </c>
      <c r="L235" s="1">
        <f t="shared" si="19"/>
        <v>0</v>
      </c>
      <c r="M235" s="1">
        <v>2</v>
      </c>
      <c r="N235" s="1">
        <v>15.53</v>
      </c>
      <c r="O235" s="1">
        <v>3</v>
      </c>
      <c r="P235" s="1">
        <f t="shared" si="20"/>
        <v>2.4067325398208519</v>
      </c>
    </row>
    <row r="236" spans="1:16" x14ac:dyDescent="0.3">
      <c r="A236" s="1" t="s">
        <v>11</v>
      </c>
      <c r="B236" s="1" t="s">
        <v>8</v>
      </c>
      <c r="C236" s="1" t="s">
        <v>12</v>
      </c>
      <c r="D236" s="1" t="s">
        <v>10</v>
      </c>
      <c r="E236" s="1">
        <v>2</v>
      </c>
      <c r="F236" s="1">
        <v>10.07</v>
      </c>
      <c r="G236" s="1">
        <v>1.25</v>
      </c>
      <c r="I236" s="1">
        <f t="shared" si="16"/>
        <v>1</v>
      </c>
      <c r="J236" s="1">
        <f t="shared" si="17"/>
        <v>0</v>
      </c>
      <c r="K236" s="1">
        <f t="shared" si="18"/>
        <v>7</v>
      </c>
      <c r="L236" s="1">
        <f t="shared" si="19"/>
        <v>0</v>
      </c>
      <c r="M236" s="1">
        <v>2</v>
      </c>
      <c r="N236" s="1">
        <v>10.07</v>
      </c>
      <c r="O236" s="1">
        <v>1.25</v>
      </c>
      <c r="P236" s="1">
        <f t="shared" si="20"/>
        <v>1.9579192199381374</v>
      </c>
    </row>
    <row r="237" spans="1:16" x14ac:dyDescent="0.3">
      <c r="A237" s="1" t="s">
        <v>11</v>
      </c>
      <c r="B237" s="1" t="s">
        <v>13</v>
      </c>
      <c r="C237" s="1" t="s">
        <v>12</v>
      </c>
      <c r="D237" s="1" t="s">
        <v>10</v>
      </c>
      <c r="E237" s="1">
        <v>2</v>
      </c>
      <c r="F237" s="1">
        <v>12.6</v>
      </c>
      <c r="G237" s="1">
        <v>1</v>
      </c>
      <c r="I237" s="1">
        <f t="shared" si="16"/>
        <v>1</v>
      </c>
      <c r="J237" s="1">
        <f t="shared" si="17"/>
        <v>1</v>
      </c>
      <c r="K237" s="1">
        <f t="shared" si="18"/>
        <v>7</v>
      </c>
      <c r="L237" s="1">
        <f t="shared" si="19"/>
        <v>0</v>
      </c>
      <c r="M237" s="1">
        <v>2</v>
      </c>
      <c r="N237" s="1">
        <v>12.6</v>
      </c>
      <c r="O237" s="1">
        <v>1</v>
      </c>
      <c r="P237" s="1">
        <f t="shared" si="20"/>
        <v>2.1310604928394854</v>
      </c>
    </row>
    <row r="238" spans="1:16" x14ac:dyDescent="0.3">
      <c r="A238" s="1" t="s">
        <v>11</v>
      </c>
      <c r="B238" s="1" t="s">
        <v>13</v>
      </c>
      <c r="C238" s="1" t="s">
        <v>12</v>
      </c>
      <c r="D238" s="1" t="s">
        <v>10</v>
      </c>
      <c r="E238" s="1">
        <v>2</v>
      </c>
      <c r="F238" s="1">
        <v>32.83</v>
      </c>
      <c r="G238" s="1">
        <v>1.17</v>
      </c>
      <c r="I238" s="1">
        <f t="shared" si="16"/>
        <v>1</v>
      </c>
      <c r="J238" s="1">
        <f t="shared" si="17"/>
        <v>1</v>
      </c>
      <c r="K238" s="1">
        <f t="shared" si="18"/>
        <v>7</v>
      </c>
      <c r="L238" s="1">
        <f t="shared" si="19"/>
        <v>0</v>
      </c>
      <c r="M238" s="1">
        <v>2</v>
      </c>
      <c r="N238" s="1">
        <v>32.83</v>
      </c>
      <c r="O238" s="1">
        <v>1.17</v>
      </c>
      <c r="P238" s="1">
        <f t="shared" si="20"/>
        <v>4.0344207353081023</v>
      </c>
    </row>
    <row r="239" spans="1:16" x14ac:dyDescent="0.3">
      <c r="A239" s="1" t="s">
        <v>7</v>
      </c>
      <c r="B239" s="1" t="s">
        <v>8</v>
      </c>
      <c r="C239" s="1" t="s">
        <v>12</v>
      </c>
      <c r="D239" s="1" t="s">
        <v>10</v>
      </c>
      <c r="E239" s="1">
        <v>3</v>
      </c>
      <c r="F239" s="1">
        <v>35.83</v>
      </c>
      <c r="G239" s="1">
        <v>4.67</v>
      </c>
      <c r="I239" s="1">
        <f t="shared" si="16"/>
        <v>0</v>
      </c>
      <c r="J239" s="1">
        <f t="shared" si="17"/>
        <v>0</v>
      </c>
      <c r="K239" s="1">
        <f t="shared" si="18"/>
        <v>7</v>
      </c>
      <c r="L239" s="1">
        <f t="shared" si="19"/>
        <v>0</v>
      </c>
      <c r="M239" s="1">
        <v>3</v>
      </c>
      <c r="N239" s="1">
        <v>35.83</v>
      </c>
      <c r="O239" s="1">
        <v>4.67</v>
      </c>
      <c r="P239" s="1">
        <f t="shared" si="20"/>
        <v>4.5928027548142865</v>
      </c>
    </row>
    <row r="240" spans="1:16" x14ac:dyDescent="0.3">
      <c r="A240" s="1" t="s">
        <v>11</v>
      </c>
      <c r="B240" s="1" t="s">
        <v>8</v>
      </c>
      <c r="C240" s="1" t="s">
        <v>12</v>
      </c>
      <c r="D240" s="1" t="s">
        <v>10</v>
      </c>
      <c r="E240" s="1">
        <v>3</v>
      </c>
      <c r="F240" s="1">
        <v>29.03</v>
      </c>
      <c r="G240" s="1">
        <v>5.92</v>
      </c>
      <c r="I240" s="1">
        <f t="shared" si="16"/>
        <v>1</v>
      </c>
      <c r="J240" s="1">
        <f t="shared" si="17"/>
        <v>0</v>
      </c>
      <c r="K240" s="1">
        <f t="shared" si="18"/>
        <v>7</v>
      </c>
      <c r="L240" s="1">
        <f t="shared" si="19"/>
        <v>0</v>
      </c>
      <c r="M240" s="1">
        <v>3</v>
      </c>
      <c r="N240" s="1">
        <v>29.03</v>
      </c>
      <c r="O240" s="1">
        <v>5.92</v>
      </c>
      <c r="P240" s="1">
        <f t="shared" si="20"/>
        <v>3.9167350658862667</v>
      </c>
    </row>
    <row r="241" spans="1:16" x14ac:dyDescent="0.3">
      <c r="A241" s="1" t="s">
        <v>7</v>
      </c>
      <c r="B241" s="1" t="s">
        <v>13</v>
      </c>
      <c r="C241" s="1" t="s">
        <v>12</v>
      </c>
      <c r="D241" s="1" t="s">
        <v>10</v>
      </c>
      <c r="E241" s="1">
        <v>2</v>
      </c>
      <c r="F241" s="1">
        <v>27.18</v>
      </c>
      <c r="G241" s="1">
        <v>2</v>
      </c>
      <c r="I241" s="1">
        <f t="shared" si="16"/>
        <v>0</v>
      </c>
      <c r="J241" s="1">
        <f t="shared" si="17"/>
        <v>1</v>
      </c>
      <c r="K241" s="1">
        <f t="shared" si="18"/>
        <v>7</v>
      </c>
      <c r="L241" s="1">
        <f t="shared" si="19"/>
        <v>0</v>
      </c>
      <c r="M241" s="1">
        <v>2</v>
      </c>
      <c r="N241" s="1">
        <v>27.18</v>
      </c>
      <c r="O241" s="1">
        <v>2</v>
      </c>
      <c r="P241" s="1">
        <f t="shared" si="20"/>
        <v>3.5391174396224647</v>
      </c>
    </row>
    <row r="242" spans="1:16" x14ac:dyDescent="0.3">
      <c r="A242" s="1" t="s">
        <v>11</v>
      </c>
      <c r="B242" s="1" t="s">
        <v>13</v>
      </c>
      <c r="C242" s="1" t="s">
        <v>12</v>
      </c>
      <c r="D242" s="1" t="s">
        <v>10</v>
      </c>
      <c r="E242" s="1">
        <v>2</v>
      </c>
      <c r="F242" s="1">
        <v>22.67</v>
      </c>
      <c r="G242" s="1">
        <v>2</v>
      </c>
      <c r="I242" s="1">
        <f t="shared" si="16"/>
        <v>1</v>
      </c>
      <c r="J242" s="1">
        <f t="shared" si="17"/>
        <v>1</v>
      </c>
      <c r="K242" s="1">
        <f t="shared" si="18"/>
        <v>7</v>
      </c>
      <c r="L242" s="1">
        <f t="shared" si="19"/>
        <v>0</v>
      </c>
      <c r="M242" s="1">
        <v>2</v>
      </c>
      <c r="N242" s="1">
        <v>22.67</v>
      </c>
      <c r="O242" s="1">
        <v>2</v>
      </c>
      <c r="P242" s="1">
        <f t="shared" si="20"/>
        <v>3.0785067430450699</v>
      </c>
    </row>
    <row r="243" spans="1:16" x14ac:dyDescent="0.3">
      <c r="A243" s="1" t="s">
        <v>11</v>
      </c>
      <c r="B243" s="1" t="s">
        <v>8</v>
      </c>
      <c r="C243" s="1" t="s">
        <v>12</v>
      </c>
      <c r="D243" s="1" t="s">
        <v>10</v>
      </c>
      <c r="E243" s="1">
        <v>2</v>
      </c>
      <c r="F243" s="1">
        <v>17.82</v>
      </c>
      <c r="G243" s="1">
        <v>1.75</v>
      </c>
      <c r="I243" s="1">
        <f t="shared" si="16"/>
        <v>1</v>
      </c>
      <c r="J243" s="1">
        <f t="shared" si="17"/>
        <v>0</v>
      </c>
      <c r="K243" s="1">
        <f t="shared" si="18"/>
        <v>7</v>
      </c>
      <c r="L243" s="1">
        <f t="shared" si="19"/>
        <v>0</v>
      </c>
      <c r="M243" s="1">
        <v>2</v>
      </c>
      <c r="N243" s="1">
        <v>17.82</v>
      </c>
      <c r="O243" s="1">
        <v>1.75</v>
      </c>
      <c r="P243" s="1">
        <f t="shared" si="20"/>
        <v>2.6870858971072811</v>
      </c>
    </row>
    <row r="244" spans="1:16" x14ac:dyDescent="0.3">
      <c r="A244" s="1" t="s">
        <v>7</v>
      </c>
      <c r="B244" s="1" t="s">
        <v>8</v>
      </c>
      <c r="C244" s="1" t="s">
        <v>14</v>
      </c>
      <c r="D244" s="1" t="s">
        <v>10</v>
      </c>
      <c r="E244" s="1">
        <v>2</v>
      </c>
      <c r="F244" s="1">
        <v>18.78</v>
      </c>
      <c r="G244" s="1">
        <v>3</v>
      </c>
      <c r="I244" s="1">
        <f t="shared" si="16"/>
        <v>0</v>
      </c>
      <c r="J244" s="1">
        <f t="shared" si="17"/>
        <v>0</v>
      </c>
      <c r="K244" s="1">
        <f t="shared" si="18"/>
        <v>5</v>
      </c>
      <c r="L244" s="1">
        <f t="shared" si="19"/>
        <v>0</v>
      </c>
      <c r="M244" s="1">
        <v>2</v>
      </c>
      <c r="N244" s="1">
        <v>18.78</v>
      </c>
      <c r="O244" s="1">
        <v>3</v>
      </c>
      <c r="P244" s="1">
        <f t="shared" si="20"/>
        <v>2.84382250030218</v>
      </c>
    </row>
  </sheetData>
  <sortState xmlns:xlrd2="http://schemas.microsoft.com/office/spreadsheetml/2017/richdata2" ref="AB30:AB272">
    <sortCondition ref="AB30"/>
  </sortState>
  <mergeCells count="5">
    <mergeCell ref="R26:V26"/>
    <mergeCell ref="AJ11:AO11"/>
    <mergeCell ref="AJ12:AO12"/>
    <mergeCell ref="R24:T24"/>
    <mergeCell ref="R11:V11"/>
  </mergeCells>
  <conditionalFormatting sqref="S3:S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l E y W o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G J R M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U T J a K I p H u A 4 A A A A R A A A A E w A c A E Z v c m 1 1 b G F z L 1 N l Y 3 R p b 2 4 x L m 0 g o h g A K K A U A A A A A A A A A A A A A A A A A A A A A A A A A A A A K 0 5 N L s n M z 1 M I h t C G 1 g B Q S w E C L Q A U A A I A C A B i U T J a h q 9 k z a U A A A D 1 A A A A E g A A A A A A A A A A A A A A A A A A A A A A Q 2 9 u Z m l n L 1 B h Y 2 t h Z 2 U u e G 1 s U E s B A i 0 A F A A C A A g A Y l E y W g / K 6 a u k A A A A 6 Q A A A B M A A A A A A A A A A A A A A A A A 8 Q A A A F t D b 2 5 0 Z W 5 0 X 1 R 5 c G V z X S 5 4 b W x Q S w E C L Q A U A A I A C A B i U T J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X n D I 4 8 / c k u F v Y Q 6 H A b r j g A A A A A C A A A A A A A Q Z g A A A A E A A C A A A A A C B a g q z 9 r q i l Q + V C N m Z 0 c P b T Z 1 O i L a b g H d k P J K h p 2 j v g A A A A A O g A A A A A I A A C A A A A B l D + X V 3 0 I 2 3 m 2 r s W p 8 P v s u 0 H Z x f R J h t t Q A 6 r / G L C g X P l A A A A C G C 3 8 z p z b c I y j + I 6 O x w g q T y V p O J M 5 3 B 7 E E H Q u c / 5 c a 1 m B o y p a m A D H S 6 2 E I W N M m y S D K Q V 0 U O l r L Y w w r P / T e i w B G o x O P z z / R l P I P a / D g n Z 1 s A E A A A A D 6 c J p 7 i e a 8 1 7 K 7 6 P p 7 x n F / C j d L W + M 1 e i T 8 E i 3 J 0 W 3 x n q o k s y + U B 2 K 9 V y F o z c D c S s x b W E m U j q S k n k 1 N n e S 5 9 f 9 e < / D a t a M a s h u p > 
</file>

<file path=customXml/itemProps1.xml><?xml version="1.0" encoding="utf-8"?>
<ds:datastoreItem xmlns:ds="http://schemas.openxmlformats.org/officeDocument/2006/customXml" ds:itemID="{17EA3E8A-8E5F-4E0F-9D16-DE3AB0A94C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kpi_charts</vt:lpstr>
      <vt:lpstr>tips_dataset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Balaji Venkateswaran</dc:creator>
  <cp:keywords/>
  <dc:description/>
  <cp:lastModifiedBy>mohsin najar</cp:lastModifiedBy>
  <cp:revision/>
  <dcterms:created xsi:type="dcterms:W3CDTF">2021-10-26T16:10:41Z</dcterms:created>
  <dcterms:modified xsi:type="dcterms:W3CDTF">2025-10-24T06:58:39Z</dcterms:modified>
  <cp:category/>
  <cp:contentStatus/>
</cp:coreProperties>
</file>