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96" windowHeight="7752" tabRatio="705"/>
  </bookViews>
  <sheets>
    <sheet name="Billing Consolidated" sheetId="5" r:id="rId1"/>
  </sheets>
  <definedNames>
    <definedName name="CIQWBGuid" hidden="1">"6ba852e0-b139-4582-a9f9-253c312589d7"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42402.5196064815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mu">#REF!</definedName>
    <definedName name="_xlnm.Print_Area" localSheetId="0">'Billing Consolidated'!$B$1:$W$61</definedName>
    <definedName name="_xlnm.Print_Titles" localSheetId="0">'Billing Consolidated'!$B:$B</definedName>
    <definedName name="total" localSheetId="0">#REF!</definedName>
    <definedName name="total">#REF!</definedName>
    <definedName name="total1" localSheetId="0">#REF!</definedName>
    <definedName name="total1">#REF!</definedName>
  </definedNames>
  <calcPr calcId="124519"/>
</workbook>
</file>

<file path=xl/calcChain.xml><?xml version="1.0" encoding="utf-8"?>
<calcChain xmlns="http://schemas.openxmlformats.org/spreadsheetml/2006/main">
  <c r="S47" i="5"/>
  <c r="S48"/>
  <c r="R49"/>
  <c r="N31"/>
  <c r="F39"/>
  <c r="F41"/>
  <c r="R46"/>
  <c r="S46"/>
  <c r="T46"/>
  <c r="T47"/>
  <c r="R48"/>
  <c r="T48"/>
  <c r="T49"/>
  <c r="U48"/>
  <c r="S49" l="1"/>
  <c r="U47"/>
  <c r="U49"/>
  <c r="R47"/>
  <c r="U46"/>
  <c r="F20"/>
  <c r="R43" l="1"/>
  <c r="I35" l="1"/>
  <c r="I29" l="1"/>
  <c r="K47"/>
  <c r="K22"/>
  <c r="K29"/>
  <c r="L35"/>
  <c r="K48"/>
  <c r="K46"/>
  <c r="K14"/>
  <c r="AL40"/>
  <c r="W47"/>
  <c r="AK11"/>
  <c r="AL26" l="1"/>
  <c r="AL11" l="1"/>
  <c r="AM11" s="1"/>
  <c r="Z11"/>
  <c r="AB11" s="1"/>
  <c r="Z28" l="1"/>
  <c r="L49" l="1"/>
  <c r="L47" l="1"/>
  <c r="L22"/>
  <c r="L14"/>
  <c r="L43"/>
  <c r="L48"/>
  <c r="L29"/>
  <c r="L46"/>
  <c r="L36" l="1"/>
  <c r="L50"/>
  <c r="D29" l="1"/>
  <c r="C61"/>
  <c r="F12"/>
  <c r="AD50" l="1"/>
  <c r="AD43"/>
  <c r="AD35"/>
  <c r="AD29"/>
  <c r="AD22"/>
  <c r="AD14"/>
  <c r="AH12"/>
  <c r="AH11"/>
  <c r="AH10"/>
  <c r="AD36" l="1"/>
  <c r="AA14" l="1"/>
  <c r="AA22"/>
  <c r="AA29"/>
  <c r="AA35"/>
  <c r="Z40"/>
  <c r="AB40" s="1"/>
  <c r="AA43"/>
  <c r="AA46"/>
  <c r="AA47"/>
  <c r="AA48"/>
  <c r="AA49"/>
  <c r="AA50" l="1"/>
  <c r="AA36"/>
  <c r="K35" l="1"/>
  <c r="Z13" l="1"/>
  <c r="AB13" s="1"/>
  <c r="Z10"/>
  <c r="AB10" l="1"/>
  <c r="Z12" l="1"/>
  <c r="AB12" s="1"/>
  <c r="AH42" l="1"/>
  <c r="AH41"/>
  <c r="AH40"/>
  <c r="AG40"/>
  <c r="I43" s="1"/>
  <c r="AH39"/>
  <c r="AH34"/>
  <c r="AH33"/>
  <c r="AH32"/>
  <c r="AH31"/>
  <c r="AH28"/>
  <c r="AH27"/>
  <c r="AH25"/>
  <c r="AH13"/>
  <c r="AG13"/>
  <c r="AG10"/>
  <c r="AH21"/>
  <c r="AH20"/>
  <c r="AH19"/>
  <c r="AI10" l="1"/>
  <c r="AI13"/>
  <c r="AI40"/>
  <c r="AB28"/>
  <c r="Z27"/>
  <c r="AB27" s="1"/>
  <c r="Z25"/>
  <c r="AG12"/>
  <c r="AI12" l="1"/>
  <c r="AB25"/>
  <c r="AG28"/>
  <c r="AI28" s="1"/>
  <c r="AG27"/>
  <c r="AG25"/>
  <c r="AH18"/>
  <c r="AI25" l="1"/>
  <c r="AI27"/>
  <c r="AH26"/>
  <c r="F60" l="1"/>
  <c r="F58"/>
  <c r="F57"/>
  <c r="E56"/>
  <c r="E57"/>
  <c r="AH47" l="1"/>
  <c r="AL19" l="1"/>
  <c r="AM19" s="1"/>
  <c r="Z26"/>
  <c r="AG26"/>
  <c r="U29"/>
  <c r="Z32" l="1"/>
  <c r="AB32" s="1"/>
  <c r="AL32"/>
  <c r="Z19"/>
  <c r="AB19" s="1"/>
  <c r="Z14"/>
  <c r="AB26"/>
  <c r="Z29"/>
  <c r="AG19"/>
  <c r="AG32"/>
  <c r="AG11"/>
  <c r="AI26"/>
  <c r="F21"/>
  <c r="Z47" l="1"/>
  <c r="AB47" s="1"/>
  <c r="AI32"/>
  <c r="AI19"/>
  <c r="AI11"/>
  <c r="Z18"/>
  <c r="AB18" s="1"/>
  <c r="I47" l="1"/>
  <c r="Z21"/>
  <c r="AB21" s="1"/>
  <c r="Z20"/>
  <c r="AB20" s="1"/>
  <c r="AG21"/>
  <c r="AG18"/>
  <c r="AI21" l="1"/>
  <c r="AJ21" s="1"/>
  <c r="AG20"/>
  <c r="I22" s="1"/>
  <c r="U22"/>
  <c r="Z22"/>
  <c r="AI18"/>
  <c r="K49"/>
  <c r="F56"/>
  <c r="AI20" l="1"/>
  <c r="P14"/>
  <c r="R14"/>
  <c r="S14"/>
  <c r="T14"/>
  <c r="V14"/>
  <c r="D22"/>
  <c r="P22"/>
  <c r="R22"/>
  <c r="S22"/>
  <c r="T22"/>
  <c r="V22"/>
  <c r="W22"/>
  <c r="P29"/>
  <c r="R29"/>
  <c r="S29"/>
  <c r="T29"/>
  <c r="T36" s="1"/>
  <c r="V29"/>
  <c r="W29"/>
  <c r="P35"/>
  <c r="R35"/>
  <c r="S35"/>
  <c r="V35"/>
  <c r="W35"/>
  <c r="P43"/>
  <c r="S43"/>
  <c r="T43"/>
  <c r="V43"/>
  <c r="W43"/>
  <c r="D46"/>
  <c r="P46"/>
  <c r="AH46"/>
  <c r="V46"/>
  <c r="W46"/>
  <c r="D47"/>
  <c r="E47"/>
  <c r="P47"/>
  <c r="AG47"/>
  <c r="AI47" s="1"/>
  <c r="V47"/>
  <c r="P48"/>
  <c r="AH48"/>
  <c r="V48"/>
  <c r="W48"/>
  <c r="P49"/>
  <c r="AH49"/>
  <c r="V49"/>
  <c r="W49"/>
  <c r="P50" l="1"/>
  <c r="P36"/>
  <c r="S36"/>
  <c r="R36"/>
  <c r="W36"/>
  <c r="T50"/>
  <c r="F59"/>
  <c r="F61" s="1"/>
  <c r="R50"/>
  <c r="S50"/>
  <c r="V36"/>
  <c r="V50"/>
  <c r="D48"/>
  <c r="D49"/>
  <c r="D43"/>
  <c r="D35"/>
  <c r="D36" s="1"/>
  <c r="W50"/>
  <c r="W14"/>
  <c r="D14"/>
  <c r="D50" l="1"/>
  <c r="F62" l="1"/>
  <c r="K50" l="1"/>
  <c r="M50" s="1"/>
  <c r="F19" l="1"/>
  <c r="C47" l="1"/>
  <c r="F47" s="1"/>
  <c r="F11"/>
  <c r="N19"/>
  <c r="N26" l="1"/>
  <c r="M11" l="1"/>
  <c r="N11" s="1"/>
  <c r="H47"/>
  <c r="M47" s="1"/>
  <c r="N47" s="1"/>
  <c r="C49" l="1"/>
  <c r="F49" s="1"/>
  <c r="F13"/>
  <c r="C48" l="1"/>
  <c r="F48" s="1"/>
  <c r="C35" l="1"/>
  <c r="F35" s="1"/>
  <c r="C22"/>
  <c r="F22" s="1"/>
  <c r="F18"/>
  <c r="C46"/>
  <c r="C14"/>
  <c r="F14" s="1"/>
  <c r="F10"/>
  <c r="C43"/>
  <c r="F43" s="1"/>
  <c r="C29"/>
  <c r="F29" l="1"/>
  <c r="C36"/>
  <c r="F36" s="1"/>
  <c r="E59"/>
  <c r="F46"/>
  <c r="C50"/>
  <c r="F50" s="1"/>
  <c r="K43"/>
  <c r="E60" s="1"/>
  <c r="E58"/>
  <c r="E61" l="1"/>
  <c r="I57"/>
  <c r="K36"/>
  <c r="I60"/>
  <c r="I58"/>
  <c r="I59"/>
  <c r="I56" l="1"/>
  <c r="E62" l="1"/>
  <c r="I61"/>
  <c r="Z39" l="1"/>
  <c r="Z31"/>
  <c r="AB31" l="1"/>
  <c r="Z46"/>
  <c r="AB39"/>
  <c r="AG31"/>
  <c r="AG39"/>
  <c r="N18"/>
  <c r="AI31" l="1"/>
  <c r="AB46"/>
  <c r="AI39"/>
  <c r="I46" l="1"/>
  <c r="Z33"/>
  <c r="Z41"/>
  <c r="Z42"/>
  <c r="AB42" s="1"/>
  <c r="Z34"/>
  <c r="AB33" l="1"/>
  <c r="Z48"/>
  <c r="Z35"/>
  <c r="Z36" s="1"/>
  <c r="AB34"/>
  <c r="Z49"/>
  <c r="AB49" s="1"/>
  <c r="AB41"/>
  <c r="Z43"/>
  <c r="AG33"/>
  <c r="AG34"/>
  <c r="AG42"/>
  <c r="N39"/>
  <c r="AG41"/>
  <c r="U35"/>
  <c r="U43"/>
  <c r="AI33" l="1"/>
  <c r="AB48"/>
  <c r="Z50"/>
  <c r="AI41"/>
  <c r="AI42"/>
  <c r="N42"/>
  <c r="AI34"/>
  <c r="M13"/>
  <c r="N13" s="1"/>
  <c r="E43" l="1"/>
  <c r="E35"/>
  <c r="I48" l="1"/>
  <c r="M12"/>
  <c r="N12" s="1"/>
  <c r="H35" l="1"/>
  <c r="D58" s="1"/>
  <c r="K58" s="1"/>
  <c r="M35"/>
  <c r="N35" s="1"/>
  <c r="H43"/>
  <c r="G58" l="1"/>
  <c r="D60"/>
  <c r="M43"/>
  <c r="N43" s="1"/>
  <c r="E14"/>
  <c r="U14"/>
  <c r="G60" l="1"/>
  <c r="K60"/>
  <c r="I14"/>
  <c r="M10" l="1"/>
  <c r="N10" s="1"/>
  <c r="H14"/>
  <c r="D56" s="1"/>
  <c r="M14" l="1"/>
  <c r="N14" s="1"/>
  <c r="K56" l="1"/>
  <c r="G56"/>
  <c r="E22" l="1"/>
  <c r="H22" l="1"/>
  <c r="D59" s="1"/>
  <c r="N21"/>
  <c r="M22" l="1"/>
  <c r="N22" s="1"/>
  <c r="G59" l="1"/>
  <c r="K59"/>
  <c r="AG46"/>
  <c r="AI46" s="1"/>
  <c r="E46" l="1"/>
  <c r="H46" l="1"/>
  <c r="M46" l="1"/>
  <c r="N46" s="1"/>
  <c r="N25"/>
  <c r="AG48"/>
  <c r="AI48" s="1"/>
  <c r="E48" l="1"/>
  <c r="H48" l="1"/>
  <c r="M48" l="1"/>
  <c r="I36"/>
  <c r="U36"/>
  <c r="U50" l="1"/>
  <c r="AG49"/>
  <c r="AI49" s="1"/>
  <c r="E29"/>
  <c r="E36" s="1"/>
  <c r="E49"/>
  <c r="E50" s="1"/>
  <c r="I49"/>
  <c r="I50" s="1"/>
  <c r="H49" l="1"/>
  <c r="H29"/>
  <c r="D57" s="1"/>
  <c r="D61" s="1"/>
  <c r="H36" l="1"/>
  <c r="M36" s="1"/>
  <c r="N36" s="1"/>
  <c r="M49"/>
  <c r="N49" s="1"/>
  <c r="H50"/>
  <c r="N50" s="1"/>
  <c r="N28"/>
  <c r="M29"/>
  <c r="N29" s="1"/>
  <c r="K57" l="1"/>
  <c r="G57"/>
  <c r="D62" l="1"/>
  <c r="K61"/>
  <c r="G61"/>
</calcChain>
</file>

<file path=xl/sharedStrings.xml><?xml version="1.0" encoding="utf-8"?>
<sst xmlns="http://schemas.openxmlformats.org/spreadsheetml/2006/main" count="88" uniqueCount="57">
  <si>
    <t>Assurance</t>
  </si>
  <si>
    <t>Advisory</t>
  </si>
  <si>
    <t>ITRA</t>
  </si>
  <si>
    <t>TAS</t>
  </si>
  <si>
    <t>Karachi</t>
  </si>
  <si>
    <t>Lahore</t>
  </si>
  <si>
    <t>Islamabad</t>
  </si>
  <si>
    <t>Service-Line /  Office</t>
  </si>
  <si>
    <t>Month</t>
  </si>
  <si>
    <t>YTD</t>
  </si>
  <si>
    <t>Outstanding above 1 Year    (Specific Provision)</t>
  </si>
  <si>
    <t>FY 17</t>
  </si>
  <si>
    <t xml:space="preserve"> Increase / (Decrease)</t>
  </si>
  <si>
    <t xml:space="preserve"> % Increase / (Decrease)</t>
  </si>
  <si>
    <t>Afghanistan</t>
  </si>
  <si>
    <t>Assurance Total</t>
  </si>
  <si>
    <t>Tax</t>
  </si>
  <si>
    <t>Tax Total</t>
  </si>
  <si>
    <t xml:space="preserve">Advisory </t>
  </si>
  <si>
    <t>Risk &amp; PI</t>
  </si>
  <si>
    <t>Risk &amp; PI Sub Total</t>
  </si>
  <si>
    <t>ITRA Sub Total</t>
  </si>
  <si>
    <t>Advisory Total</t>
  </si>
  <si>
    <t>TAS Total</t>
  </si>
  <si>
    <t>Office</t>
  </si>
  <si>
    <t>Total Billing</t>
  </si>
  <si>
    <t>Service Line</t>
  </si>
  <si>
    <t>%</t>
  </si>
  <si>
    <t xml:space="preserve">Total </t>
  </si>
  <si>
    <t>Plan</t>
  </si>
  <si>
    <t xml:space="preserve">Prior Year     </t>
  </si>
  <si>
    <t>Variance %</t>
  </si>
  <si>
    <t xml:space="preserve">Provisions </t>
  </si>
  <si>
    <t>YTD Revenue Comparison - Actual vs Plan and Prior Yr.</t>
  </si>
  <si>
    <t>Actual YTD Revenue (Net)</t>
  </si>
  <si>
    <t>Actual YTD Revenue (Gross)</t>
  </si>
  <si>
    <t>Net Rev CY vs PY</t>
  </si>
  <si>
    <t xml:space="preserve"> % Increase/ (Decrease) </t>
  </si>
  <si>
    <r>
      <t xml:space="preserve">Bad Debts        </t>
    </r>
    <r>
      <rPr>
        <b/>
        <sz val="11"/>
        <rFont val="EYInterstate"/>
      </rPr>
      <t xml:space="preserve">Provided /(reversed) </t>
    </r>
  </si>
  <si>
    <t>Recoveries in Current Year</t>
  </si>
  <si>
    <t>Plan vs Revenue (Net of Provision)</t>
  </si>
  <si>
    <t>Plan vs Revenue (Before Prov.)</t>
  </si>
  <si>
    <t>Write offs in Current Year</t>
  </si>
  <si>
    <t>FY 18</t>
  </si>
  <si>
    <t>FY 18 (Net of Provision)</t>
  </si>
  <si>
    <t>FY 2018</t>
  </si>
  <si>
    <t>Provided in FY18</t>
  </si>
  <si>
    <t>Recoveries related to FY18</t>
  </si>
  <si>
    <t>Provided upto  June-17</t>
  </si>
  <si>
    <t>receivable sheet current</t>
  </si>
  <si>
    <t>Recoveries in Current Year Last Month</t>
  </si>
  <si>
    <t>Current Month Addition</t>
  </si>
  <si>
    <t>Current Month Recovery</t>
  </si>
  <si>
    <t>Billing for the month ended 30 Nov, 2017</t>
  </si>
  <si>
    <t>Nov-2017 Gross</t>
  </si>
  <si>
    <t>Nov-2016 Gross</t>
  </si>
  <si>
    <t xml:space="preserve">Bad Debts Provision Nov-17 Over 180 Days / (Received)     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</si>
</sst>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45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Tahoma"/>
      <family val="2"/>
    </font>
    <font>
      <b/>
      <sz val="20"/>
      <color theme="0"/>
      <name val="Verdana"/>
      <family val="2"/>
    </font>
    <font>
      <b/>
      <sz val="12"/>
      <color indexed="9"/>
      <name val="Verdana"/>
      <family val="2"/>
    </font>
    <font>
      <b/>
      <sz val="20"/>
      <color indexed="9"/>
      <name val="Verdana"/>
      <family val="2"/>
    </font>
    <font>
      <b/>
      <sz val="18"/>
      <color indexed="9"/>
      <name val="Verdana"/>
      <family val="2"/>
    </font>
    <font>
      <sz val="10"/>
      <color indexed="9"/>
      <name val="Tahoma"/>
      <family val="2"/>
    </font>
    <font>
      <b/>
      <sz val="12"/>
      <name val="EYInterstate"/>
    </font>
    <font>
      <sz val="16"/>
      <name val="EYInterstate"/>
    </font>
    <font>
      <b/>
      <sz val="11"/>
      <name val="EYInterstate"/>
    </font>
    <font>
      <sz val="11"/>
      <name val="EYInterstate"/>
    </font>
    <font>
      <b/>
      <sz val="14"/>
      <color theme="1"/>
      <name val="EYInterstate Light"/>
    </font>
    <font>
      <b/>
      <sz val="12"/>
      <color indexed="9"/>
      <name val="EYInterstate Light"/>
    </font>
    <font>
      <sz val="11"/>
      <name val="Arial"/>
      <family val="2"/>
    </font>
    <font>
      <sz val="11"/>
      <name val="EYInterstate Light"/>
    </font>
    <font>
      <sz val="11"/>
      <color theme="1"/>
      <name val="EYInterstate Light"/>
    </font>
    <font>
      <sz val="11"/>
      <color indexed="63"/>
      <name val="EYInterstate Light"/>
    </font>
    <font>
      <b/>
      <sz val="13"/>
      <name val="EYInterstate Light"/>
    </font>
    <font>
      <b/>
      <sz val="13"/>
      <color indexed="63"/>
      <name val="EYInterstate Light"/>
    </font>
    <font>
      <sz val="13"/>
      <color indexed="63"/>
      <name val="EYInterstate Light"/>
    </font>
    <font>
      <b/>
      <sz val="12"/>
      <color indexed="9"/>
      <name val="Arial"/>
      <family val="2"/>
    </font>
    <font>
      <b/>
      <sz val="12"/>
      <color indexed="9"/>
      <name val="Arial Black"/>
      <family val="2"/>
    </font>
    <font>
      <b/>
      <sz val="12"/>
      <name val="EYInterstate Light"/>
    </font>
    <font>
      <b/>
      <sz val="11"/>
      <name val="EYInterstate Light"/>
    </font>
    <font>
      <sz val="11"/>
      <name val="Tahoma"/>
      <family val="2"/>
    </font>
    <font>
      <b/>
      <sz val="10"/>
      <name val="Tahoma"/>
      <family val="2"/>
    </font>
    <font>
      <b/>
      <sz val="16"/>
      <color indexed="9"/>
      <name val="EYInterstate"/>
    </font>
    <font>
      <b/>
      <sz val="14"/>
      <name val="EYInterstate"/>
    </font>
    <font>
      <b/>
      <sz val="13"/>
      <color theme="0"/>
      <name val="EYInterstate Light"/>
    </font>
    <font>
      <b/>
      <sz val="16"/>
      <name val="EYInterstate"/>
    </font>
    <font>
      <sz val="12"/>
      <color theme="1"/>
      <name val="Times New Roman"/>
      <family val="2"/>
    </font>
    <font>
      <b/>
      <sz val="12"/>
      <color rgb="FFFF0000"/>
      <name val="EYInterstate Light"/>
    </font>
    <font>
      <b/>
      <sz val="20"/>
      <name val="Verdana"/>
      <family val="2"/>
    </font>
    <font>
      <b/>
      <sz val="20"/>
      <name val="Times New Roman"/>
      <family val="1"/>
    </font>
    <font>
      <sz val="10"/>
      <color theme="0"/>
      <name val="Tahoma"/>
      <family val="2"/>
    </font>
    <font>
      <b/>
      <sz val="12"/>
      <color theme="0"/>
      <name val="EYInterstate"/>
    </font>
    <font>
      <sz val="11"/>
      <color theme="0"/>
      <name val="Arial"/>
      <family val="2"/>
    </font>
    <font>
      <sz val="11"/>
      <color theme="0"/>
      <name val="EYInterstate Light"/>
    </font>
    <font>
      <b/>
      <sz val="11"/>
      <color theme="0"/>
      <name val="EYInterstate Light"/>
    </font>
    <font>
      <sz val="11"/>
      <color theme="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600"/>
        <bgColor indexed="22"/>
      </patternFill>
    </fill>
    <fill>
      <patternFill patternType="solid">
        <fgColor indexed="65"/>
        <bgColor indexed="62"/>
      </patternFill>
    </fill>
    <fill>
      <patternFill patternType="solid">
        <fgColor rgb="FFFFD200"/>
        <bgColor indexed="22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2"/>
      </patternFill>
    </fill>
    <fill>
      <patternFill patternType="solid">
        <fgColor rgb="FF00B050"/>
        <bgColor indexed="62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 style="thin">
        <color rgb="FF7F7E82"/>
      </left>
      <right style="thin">
        <color rgb="FF7F7E82"/>
      </right>
      <top style="thin">
        <color rgb="FF7F7E82"/>
      </top>
      <bottom/>
      <diagonal/>
    </border>
    <border>
      <left style="thin">
        <color rgb="FF7F7E82"/>
      </left>
      <right/>
      <top style="thin">
        <color rgb="FF7F7E82"/>
      </top>
      <bottom style="thin">
        <color rgb="FF7F7E82"/>
      </bottom>
      <diagonal/>
    </border>
    <border>
      <left/>
      <right style="thin">
        <color rgb="FF7F7E82"/>
      </right>
      <top style="thin">
        <color rgb="FF7F7E82"/>
      </top>
      <bottom style="thin">
        <color rgb="FF7F7E82"/>
      </bottom>
      <diagonal/>
    </border>
    <border>
      <left style="thin">
        <color indexed="64"/>
      </left>
      <right/>
      <top style="thin">
        <color rgb="FF7F7E82"/>
      </top>
      <bottom style="thin">
        <color rgb="FF7F7E82"/>
      </bottom>
      <diagonal/>
    </border>
    <border>
      <left/>
      <right/>
      <top style="thin">
        <color rgb="FF7F7E82"/>
      </top>
      <bottom style="thin">
        <color rgb="FF7F7E82"/>
      </bottom>
      <diagonal/>
    </border>
    <border>
      <left style="thin">
        <color rgb="FF7F7E82"/>
      </left>
      <right style="thin">
        <color rgb="FF7F7E82"/>
      </right>
      <top/>
      <bottom style="thin">
        <color rgb="FF7F7E82"/>
      </bottom>
      <diagonal/>
    </border>
    <border>
      <left style="thin">
        <color rgb="FF7F7E82"/>
      </left>
      <right style="thin">
        <color rgb="FF7F7E82"/>
      </right>
      <top style="thin">
        <color rgb="FF7F7E82"/>
      </top>
      <bottom style="thin">
        <color rgb="FF7F7E82"/>
      </bottom>
      <diagonal/>
    </border>
    <border>
      <left style="thin">
        <color rgb="FF7F7E82"/>
      </left>
      <right style="thin">
        <color rgb="FF7F7E82"/>
      </right>
      <top/>
      <bottom/>
      <diagonal/>
    </border>
    <border>
      <left style="medium">
        <color rgb="FFFFE600"/>
      </left>
      <right style="medium">
        <color rgb="FFFFE600"/>
      </right>
      <top style="medium">
        <color rgb="FFFFE600"/>
      </top>
      <bottom style="medium">
        <color rgb="FFFFE600"/>
      </bottom>
      <diagonal/>
    </border>
    <border>
      <left style="medium">
        <color rgb="FF7F7E82"/>
      </left>
      <right style="medium">
        <color rgb="FF7F7E82"/>
      </right>
      <top style="medium">
        <color rgb="FF7F7E82"/>
      </top>
      <bottom style="medium">
        <color rgb="FF7F7E82"/>
      </bottom>
      <diagonal/>
    </border>
    <border>
      <left/>
      <right/>
      <top/>
      <bottom style="medium">
        <color rgb="FFFFE600"/>
      </bottom>
      <diagonal/>
    </border>
    <border>
      <left style="medium">
        <color rgb="FFFFE600"/>
      </left>
      <right style="medium">
        <color rgb="FFFFE600"/>
      </right>
      <top/>
      <bottom/>
      <diagonal/>
    </border>
    <border>
      <left style="medium">
        <color rgb="FFFFE600"/>
      </left>
      <right/>
      <top style="medium">
        <color rgb="FFFFE600"/>
      </top>
      <bottom style="medium">
        <color rgb="FFFFE600"/>
      </bottom>
      <diagonal/>
    </border>
    <border>
      <left/>
      <right/>
      <top style="medium">
        <color rgb="FFFFE600"/>
      </top>
      <bottom style="medium">
        <color rgb="FFFFE600"/>
      </bottom>
      <diagonal/>
    </border>
    <border>
      <left/>
      <right style="medium">
        <color rgb="FFFFE600"/>
      </right>
      <top style="medium">
        <color rgb="FFFFE600"/>
      </top>
      <bottom style="medium">
        <color rgb="FFFFE600"/>
      </bottom>
      <diagonal/>
    </border>
    <border>
      <left style="medium">
        <color rgb="FFFFE600"/>
      </left>
      <right style="medium">
        <color rgb="FFFFE600"/>
      </right>
      <top/>
      <bottom style="medium">
        <color rgb="FFFFE600"/>
      </bottom>
      <diagonal/>
    </border>
    <border>
      <left style="thin">
        <color rgb="FFFFC000"/>
      </left>
      <right style="thin">
        <color rgb="FFFFC000"/>
      </right>
      <top/>
      <bottom/>
      <diagonal/>
    </border>
    <border>
      <left style="thin">
        <color rgb="FFFFC000"/>
      </left>
      <right/>
      <top style="medium">
        <color rgb="FFFFE600"/>
      </top>
      <bottom style="medium">
        <color rgb="FFFFE600"/>
      </bottom>
      <diagonal/>
    </border>
    <border>
      <left/>
      <right style="thin">
        <color rgb="FFFFC000"/>
      </right>
      <top style="medium">
        <color rgb="FFFFE600"/>
      </top>
      <bottom style="medium">
        <color rgb="FFFFE600"/>
      </bottom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medium">
        <color rgb="FFFFE600"/>
      </bottom>
      <diagonal/>
    </border>
    <border>
      <left/>
      <right style="thin">
        <color rgb="FFFFC000"/>
      </right>
      <top/>
      <bottom style="medium">
        <color rgb="FFFFE600"/>
      </bottom>
      <diagonal/>
    </border>
    <border>
      <left style="medium">
        <color rgb="FFFFE600"/>
      </left>
      <right style="thin">
        <color rgb="FFFFC000"/>
      </right>
      <top style="medium">
        <color rgb="FFFFE600"/>
      </top>
      <bottom style="medium">
        <color rgb="FFFFE600"/>
      </bottom>
      <diagonal/>
    </border>
    <border>
      <left style="thin">
        <color rgb="FFFFC000"/>
      </left>
      <right style="medium">
        <color rgb="FFFFE600"/>
      </right>
      <top style="medium">
        <color rgb="FFFFE600"/>
      </top>
      <bottom style="medium">
        <color rgb="FFFFE600"/>
      </bottom>
      <diagonal/>
    </border>
    <border>
      <left style="medium">
        <color rgb="FF7F7E82"/>
      </left>
      <right style="thin">
        <color rgb="FFFFC000"/>
      </right>
      <top style="medium">
        <color rgb="FF7F7E82"/>
      </top>
      <bottom style="medium">
        <color rgb="FF7F7E82"/>
      </bottom>
      <diagonal/>
    </border>
    <border>
      <left style="thin">
        <color rgb="FFFFC000"/>
      </left>
      <right style="medium">
        <color rgb="FF7F7E82"/>
      </right>
      <top style="medium">
        <color rgb="FF7F7E82"/>
      </top>
      <bottom style="medium">
        <color rgb="FF7F7E82"/>
      </bottom>
      <diagonal/>
    </border>
    <border>
      <left style="medium">
        <color rgb="FFFFE600"/>
      </left>
      <right style="thin">
        <color rgb="FFFFC000"/>
      </right>
      <top/>
      <bottom style="medium">
        <color rgb="FFFFE600"/>
      </bottom>
      <diagonal/>
    </border>
    <border>
      <left style="medium">
        <color rgb="FFFFE600"/>
      </left>
      <right/>
      <top style="thin">
        <color rgb="FF7F7E82"/>
      </top>
      <bottom style="medium">
        <color rgb="FFFFE600"/>
      </bottom>
      <diagonal/>
    </border>
    <border>
      <left/>
      <right style="medium">
        <color rgb="FFFFE600"/>
      </right>
      <top style="thin">
        <color rgb="FF7F7E82"/>
      </top>
      <bottom style="medium">
        <color rgb="FFFFE600"/>
      </bottom>
      <diagonal/>
    </border>
    <border>
      <left style="thin">
        <color rgb="FF7F7E82"/>
      </left>
      <right/>
      <top style="thin">
        <color rgb="FF7F7E82"/>
      </top>
      <bottom/>
      <diagonal/>
    </border>
    <border>
      <left style="thin">
        <color rgb="FF7F7E82"/>
      </left>
      <right/>
      <top/>
      <bottom style="thin">
        <color rgb="FF7F7E82"/>
      </bottom>
      <diagonal/>
    </border>
    <border>
      <left/>
      <right style="thin">
        <color rgb="FF7F7E82"/>
      </right>
      <top style="thin">
        <color rgb="FF7F7E82"/>
      </top>
      <bottom/>
      <diagonal/>
    </border>
    <border>
      <left/>
      <right style="thin">
        <color rgb="FF7F7E82"/>
      </right>
      <top/>
      <bottom style="thin">
        <color rgb="FF7F7E82"/>
      </bottom>
      <diagonal/>
    </border>
    <border>
      <left/>
      <right/>
      <top/>
      <bottom style="thin">
        <color rgb="FF7F7E82"/>
      </bottom>
      <diagonal/>
    </border>
    <border>
      <left/>
      <right/>
      <top style="thin">
        <color rgb="FF7F7E82"/>
      </top>
      <bottom/>
      <diagonal/>
    </border>
  </borders>
  <cellStyleXfs count="27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1" fontId="35" fillId="0" borderId="0" applyFont="0" applyFill="0" applyBorder="0" applyAlignment="0" applyProtection="0"/>
  </cellStyleXfs>
  <cellXfs count="295">
    <xf numFmtId="0" fontId="0" fillId="0" borderId="0" xfId="0"/>
    <xf numFmtId="3" fontId="6" fillId="0" borderId="0" xfId="273" applyNumberFormat="1" applyFont="1" applyFill="1"/>
    <xf numFmtId="164" fontId="6" fillId="0" borderId="0" xfId="4" applyNumberFormat="1" applyFont="1" applyFill="1"/>
    <xf numFmtId="3" fontId="6" fillId="0" borderId="0" xfId="273" applyNumberFormat="1" applyFont="1"/>
    <xf numFmtId="49" fontId="7" fillId="0" borderId="0" xfId="273" applyNumberFormat="1" applyFont="1" applyFill="1" applyAlignment="1">
      <alignment vertical="top"/>
    </xf>
    <xf numFmtId="3" fontId="6" fillId="0" borderId="1" xfId="273" applyNumberFormat="1" applyFont="1" applyFill="1" applyBorder="1"/>
    <xf numFmtId="0" fontId="8" fillId="0" borderId="1" xfId="273" applyNumberFormat="1" applyFont="1" applyFill="1" applyBorder="1" applyAlignment="1">
      <alignment vertical="center" wrapText="1"/>
    </xf>
    <xf numFmtId="0" fontId="9" fillId="0" borderId="1" xfId="273" applyNumberFormat="1" applyFont="1" applyFill="1" applyBorder="1" applyAlignment="1">
      <alignment vertical="center" wrapText="1"/>
    </xf>
    <xf numFmtId="3" fontId="10" fillId="2" borderId="2" xfId="273" applyNumberFormat="1" applyFont="1" applyFill="1" applyBorder="1" applyAlignment="1">
      <alignment vertical="center"/>
    </xf>
    <xf numFmtId="3" fontId="11" fillId="2" borderId="2" xfId="273" applyNumberFormat="1" applyFont="1" applyFill="1" applyBorder="1" applyAlignment="1">
      <alignment vertical="center"/>
    </xf>
    <xf numFmtId="164" fontId="11" fillId="2" borderId="2" xfId="4" applyNumberFormat="1" applyFont="1" applyFill="1" applyBorder="1" applyAlignment="1">
      <alignment vertical="center"/>
    </xf>
    <xf numFmtId="3" fontId="10" fillId="0" borderId="0" xfId="273" applyNumberFormat="1" applyFont="1" applyFill="1" applyBorder="1" applyAlignment="1">
      <alignment vertical="center"/>
    </xf>
    <xf numFmtId="3" fontId="11" fillId="0" borderId="0" xfId="273" applyNumberFormat="1" applyFont="1" applyFill="1" applyBorder="1" applyAlignment="1">
      <alignment vertical="center"/>
    </xf>
    <xf numFmtId="164" fontId="11" fillId="0" borderId="0" xfId="4" applyNumberFormat="1" applyFont="1" applyFill="1" applyBorder="1" applyAlignment="1">
      <alignment vertical="center"/>
    </xf>
    <xf numFmtId="3" fontId="13" fillId="0" borderId="0" xfId="273" applyNumberFormat="1" applyFont="1" applyFill="1" applyBorder="1" applyAlignment="1">
      <alignment horizontal="left" vertical="center"/>
    </xf>
    <xf numFmtId="3" fontId="12" fillId="0" borderId="0" xfId="273" applyNumberFormat="1" applyFont="1" applyBorder="1"/>
    <xf numFmtId="164" fontId="12" fillId="0" borderId="0" xfId="4" quotePrefix="1" applyNumberFormat="1" applyFont="1" applyFill="1" applyBorder="1" applyAlignment="1" applyProtection="1">
      <alignment horizontal="center" vertical="center" wrapText="1"/>
    </xf>
    <xf numFmtId="3" fontId="12" fillId="3" borderId="9" xfId="273" applyNumberFormat="1" applyFont="1" applyFill="1" applyBorder="1" applyAlignment="1" applyProtection="1">
      <alignment horizontal="center" vertical="center" wrapText="1"/>
    </xf>
    <xf numFmtId="3" fontId="15" fillId="0" borderId="0" xfId="273" applyNumberFormat="1" applyFont="1"/>
    <xf numFmtId="3" fontId="16" fillId="0" borderId="0" xfId="273" applyNumberFormat="1" applyFont="1" applyFill="1" applyBorder="1" applyAlignment="1" applyProtection="1">
      <alignment horizontal="left" wrapText="1"/>
    </xf>
    <xf numFmtId="3" fontId="17" fillId="0" borderId="0" xfId="273" quotePrefix="1" applyNumberFormat="1" applyFont="1" applyFill="1" applyBorder="1" applyAlignment="1" applyProtection="1">
      <alignment horizontal="center" vertical="center" wrapText="1"/>
    </xf>
    <xf numFmtId="164" fontId="17" fillId="0" borderId="0" xfId="4" quotePrefix="1" applyNumberFormat="1" applyFont="1" applyFill="1" applyBorder="1" applyAlignment="1" applyProtection="1">
      <alignment horizontal="center" vertical="center" wrapText="1"/>
    </xf>
    <xf numFmtId="3" fontId="17" fillId="0" borderId="0" xfId="273" applyNumberFormat="1" applyFont="1" applyFill="1" applyBorder="1" applyAlignment="1" applyProtection="1">
      <alignment horizontal="center" vertical="center" wrapText="1"/>
    </xf>
    <xf numFmtId="3" fontId="17" fillId="0" borderId="0" xfId="273" applyNumberFormat="1" applyFont="1" applyFill="1" applyBorder="1" applyAlignment="1" applyProtection="1">
      <alignment horizontal="left" vertical="center" wrapText="1"/>
    </xf>
    <xf numFmtId="3" fontId="18" fillId="0" borderId="0" xfId="273" applyNumberFormat="1" applyFont="1" applyFill="1"/>
    <xf numFmtId="164" fontId="18" fillId="0" borderId="0" xfId="4" applyNumberFormat="1" applyFont="1" applyFill="1"/>
    <xf numFmtId="0" fontId="6" fillId="0" borderId="0" xfId="273" applyNumberFormat="1" applyFont="1"/>
    <xf numFmtId="3" fontId="19" fillId="0" borderId="11" xfId="273" applyNumberFormat="1" applyFont="1" applyFill="1" applyBorder="1" applyAlignment="1" applyProtection="1"/>
    <xf numFmtId="164" fontId="19" fillId="0" borderId="11" xfId="4" applyNumberFormat="1" applyFont="1" applyFill="1" applyBorder="1" applyAlignment="1" applyProtection="1">
      <alignment horizontal="right"/>
    </xf>
    <xf numFmtId="164" fontId="19" fillId="0" borderId="0" xfId="4" applyNumberFormat="1" applyFont="1" applyFill="1" applyBorder="1" applyAlignment="1" applyProtection="1">
      <alignment horizontal="right"/>
    </xf>
    <xf numFmtId="37" fontId="20" fillId="0" borderId="11" xfId="4" applyNumberFormat="1" applyFont="1" applyFill="1" applyBorder="1"/>
    <xf numFmtId="10" fontId="21" fillId="0" borderId="11" xfId="260" applyNumberFormat="1" applyFont="1" applyFill="1" applyBorder="1" applyAlignment="1">
      <alignment horizontal="right"/>
    </xf>
    <xf numFmtId="3" fontId="18" fillId="0" borderId="0" xfId="273" applyNumberFormat="1" applyFont="1"/>
    <xf numFmtId="164" fontId="19" fillId="4" borderId="11" xfId="1" applyNumberFormat="1" applyFont="1" applyFill="1" applyBorder="1" applyAlignment="1" applyProtection="1">
      <alignment horizontal="right"/>
    </xf>
    <xf numFmtId="164" fontId="19" fillId="4" borderId="11" xfId="4" applyNumberFormat="1" applyFont="1" applyFill="1" applyBorder="1" applyAlignment="1" applyProtection="1">
      <alignment horizontal="right"/>
    </xf>
    <xf numFmtId="43" fontId="20" fillId="0" borderId="11" xfId="1" applyFont="1" applyFill="1" applyBorder="1"/>
    <xf numFmtId="164" fontId="19" fillId="0" borderId="0" xfId="4" applyNumberFormat="1" applyFont="1" applyFill="1" applyBorder="1" applyAlignment="1" applyProtection="1"/>
    <xf numFmtId="3" fontId="6" fillId="0" borderId="0" xfId="273" applyNumberFormat="1" applyFont="1" applyBorder="1"/>
    <xf numFmtId="3" fontId="22" fillId="2" borderId="11" xfId="273" applyNumberFormat="1" applyFont="1" applyFill="1" applyBorder="1" applyAlignment="1" applyProtection="1">
      <alignment horizontal="right"/>
    </xf>
    <xf numFmtId="164" fontId="23" fillId="2" borderId="11" xfId="4" applyNumberFormat="1" applyFont="1" applyFill="1" applyBorder="1" applyAlignment="1">
      <alignment horizontal="right"/>
    </xf>
    <xf numFmtId="164" fontId="23" fillId="0" borderId="0" xfId="4" applyNumberFormat="1" applyFont="1" applyFill="1" applyBorder="1" applyAlignment="1">
      <alignment horizontal="right"/>
    </xf>
    <xf numFmtId="37" fontId="23" fillId="2" borderId="11" xfId="273" applyNumberFormat="1" applyFont="1" applyFill="1" applyBorder="1" applyAlignment="1">
      <alignment horizontal="right"/>
    </xf>
    <xf numFmtId="10" fontId="24" fillId="2" borderId="11" xfId="260" applyNumberFormat="1" applyFont="1" applyFill="1" applyBorder="1" applyAlignment="1">
      <alignment horizontal="right"/>
    </xf>
    <xf numFmtId="164" fontId="18" fillId="0" borderId="0" xfId="4" applyNumberFormat="1" applyFont="1"/>
    <xf numFmtId="164" fontId="18" fillId="0" borderId="0" xfId="4" applyNumberFormat="1" applyFont="1" applyFill="1" applyBorder="1"/>
    <xf numFmtId="164" fontId="18" fillId="0" borderId="0" xfId="4" applyNumberFormat="1" applyFont="1" applyAlignment="1">
      <alignment horizontal="right"/>
    </xf>
    <xf numFmtId="3" fontId="18" fillId="0" borderId="0" xfId="273" applyNumberFormat="1" applyFont="1" applyAlignment="1">
      <alignment horizontal="right"/>
    </xf>
    <xf numFmtId="3" fontId="25" fillId="5" borderId="12" xfId="273" applyNumberFormat="1" applyFont="1" applyFill="1" applyBorder="1" applyAlignment="1" applyProtection="1">
      <alignment horizontal="left" vertical="center" wrapText="1"/>
    </xf>
    <xf numFmtId="164" fontId="25" fillId="0" borderId="0" xfId="4" quotePrefix="1" applyNumberFormat="1" applyFont="1" applyFill="1" applyBorder="1" applyAlignment="1" applyProtection="1">
      <alignment horizontal="center" vertical="center" wrapText="1"/>
    </xf>
    <xf numFmtId="164" fontId="25" fillId="5" borderId="12" xfId="4" applyNumberFormat="1" applyFont="1" applyFill="1" applyBorder="1" applyAlignment="1" applyProtection="1">
      <alignment horizontal="center" vertical="center" wrapText="1"/>
    </xf>
    <xf numFmtId="3" fontId="25" fillId="5" borderId="12" xfId="273" applyNumberFormat="1" applyFont="1" applyFill="1" applyBorder="1" applyAlignment="1" applyProtection="1">
      <alignment horizontal="center" vertical="center" wrapText="1"/>
    </xf>
    <xf numFmtId="3" fontId="16" fillId="0" borderId="0" xfId="273" applyNumberFormat="1" applyFont="1" applyFill="1" applyBorder="1" applyAlignment="1" applyProtection="1">
      <alignment horizontal="left" vertical="center" wrapText="1"/>
    </xf>
    <xf numFmtId="164" fontId="17" fillId="0" borderId="0" xfId="4" applyNumberFormat="1" applyFont="1" applyFill="1" applyBorder="1" applyAlignment="1" applyProtection="1">
      <alignment horizontal="center" vertical="center" wrapText="1"/>
    </xf>
    <xf numFmtId="3" fontId="19" fillId="0" borderId="11" xfId="273" quotePrefix="1" applyNumberFormat="1" applyFont="1" applyFill="1" applyBorder="1" applyAlignment="1" applyProtection="1"/>
    <xf numFmtId="164" fontId="20" fillId="0" borderId="11" xfId="1" applyNumberFormat="1" applyFont="1" applyFill="1" applyBorder="1"/>
    <xf numFmtId="3" fontId="27" fillId="0" borderId="13" xfId="273" applyNumberFormat="1" applyFont="1" applyFill="1" applyBorder="1" applyAlignment="1" applyProtection="1"/>
    <xf numFmtId="164" fontId="19" fillId="0" borderId="13" xfId="4" applyNumberFormat="1" applyFont="1" applyFill="1" applyBorder="1" applyAlignment="1" applyProtection="1">
      <alignment horizontal="right"/>
    </xf>
    <xf numFmtId="3" fontId="28" fillId="0" borderId="11" xfId="273" applyNumberFormat="1" applyFont="1" applyFill="1" applyBorder="1" applyAlignment="1" applyProtection="1">
      <alignment horizontal="left"/>
    </xf>
    <xf numFmtId="3" fontId="28" fillId="0" borderId="11" xfId="273" applyNumberFormat="1" applyFont="1" applyFill="1" applyBorder="1" applyAlignment="1" applyProtection="1"/>
    <xf numFmtId="3" fontId="28" fillId="0" borderId="14" xfId="273" applyNumberFormat="1" applyFont="1" applyFill="1" applyBorder="1" applyAlignment="1" applyProtection="1"/>
    <xf numFmtId="164" fontId="28" fillId="0" borderId="11" xfId="1" applyNumberFormat="1" applyFont="1" applyFill="1" applyBorder="1" applyAlignment="1" applyProtection="1"/>
    <xf numFmtId="164" fontId="28" fillId="0" borderId="11" xfId="4" applyNumberFormat="1" applyFont="1" applyFill="1" applyBorder="1" applyAlignment="1" applyProtection="1"/>
    <xf numFmtId="3" fontId="27" fillId="0" borderId="15" xfId="273" applyNumberFormat="1" applyFont="1" applyFill="1" applyBorder="1" applyAlignment="1" applyProtection="1"/>
    <xf numFmtId="3" fontId="19" fillId="0" borderId="0" xfId="273" applyNumberFormat="1" applyFont="1" applyFill="1" applyBorder="1" applyAlignment="1" applyProtection="1">
      <alignment horizontal="right"/>
    </xf>
    <xf numFmtId="3" fontId="19" fillId="0" borderId="16" xfId="273" applyNumberFormat="1" applyFont="1" applyFill="1" applyBorder="1" applyAlignment="1" applyProtection="1">
      <alignment horizontal="right"/>
    </xf>
    <xf numFmtId="37" fontId="20" fillId="0" borderId="16" xfId="4" applyNumberFormat="1" applyFont="1" applyFill="1" applyBorder="1"/>
    <xf numFmtId="165" fontId="21" fillId="0" borderId="17" xfId="260" applyNumberFormat="1" applyFont="1" applyFill="1" applyBorder="1" applyAlignment="1">
      <alignment horizontal="center"/>
    </xf>
    <xf numFmtId="164" fontId="20" fillId="0" borderId="11" xfId="4" applyNumberFormat="1" applyFont="1" applyFill="1" applyBorder="1"/>
    <xf numFmtId="3" fontId="28" fillId="4" borderId="11" xfId="273" applyNumberFormat="1" applyFont="1" applyFill="1" applyBorder="1" applyAlignment="1" applyProtection="1">
      <alignment horizontal="right"/>
    </xf>
    <xf numFmtId="37" fontId="28" fillId="4" borderId="11" xfId="273" applyNumberFormat="1" applyFont="1" applyFill="1" applyBorder="1" applyAlignment="1" applyProtection="1">
      <alignment horizontal="right"/>
    </xf>
    <xf numFmtId="164" fontId="28" fillId="4" borderId="11" xfId="4" applyNumberFormat="1" applyFont="1" applyFill="1" applyBorder="1" applyAlignment="1" applyProtection="1">
      <alignment horizontal="right"/>
    </xf>
    <xf numFmtId="3" fontId="23" fillId="2" borderId="11" xfId="273" applyNumberFormat="1" applyFont="1" applyFill="1" applyBorder="1" applyAlignment="1">
      <alignment horizontal="right"/>
    </xf>
    <xf numFmtId="3" fontId="23" fillId="0" borderId="0" xfId="273" applyNumberFormat="1" applyFont="1" applyFill="1" applyBorder="1" applyAlignment="1">
      <alignment horizontal="right"/>
    </xf>
    <xf numFmtId="3" fontId="18" fillId="0" borderId="0" xfId="273" applyNumberFormat="1" applyFont="1" applyFill="1" applyBorder="1"/>
    <xf numFmtId="3" fontId="22" fillId="2" borderId="11" xfId="273" applyNumberFormat="1" applyFont="1" applyFill="1" applyBorder="1" applyAlignment="1" applyProtection="1"/>
    <xf numFmtId="3" fontId="29" fillId="0" borderId="0" xfId="273" applyNumberFormat="1" applyFont="1"/>
    <xf numFmtId="3" fontId="30" fillId="0" borderId="0" xfId="273" applyNumberFormat="1" applyFont="1" applyBorder="1"/>
    <xf numFmtId="164" fontId="29" fillId="0" borderId="0" xfId="4" applyNumberFormat="1" applyFont="1"/>
    <xf numFmtId="3" fontId="31" fillId="2" borderId="2" xfId="273" applyNumberFormat="1" applyFont="1" applyFill="1" applyBorder="1" applyAlignment="1">
      <alignment vertical="center"/>
    </xf>
    <xf numFmtId="3" fontId="19" fillId="0" borderId="18" xfId="273" applyNumberFormat="1" applyFont="1" applyFill="1" applyBorder="1" applyAlignment="1" applyProtection="1"/>
    <xf numFmtId="164" fontId="19" fillId="4" borderId="18" xfId="4" applyNumberFormat="1" applyFont="1" applyFill="1" applyBorder="1" applyAlignment="1" applyProtection="1">
      <alignment horizontal="right"/>
    </xf>
    <xf numFmtId="164" fontId="23" fillId="2" borderId="11" xfId="1" applyNumberFormat="1" applyFont="1" applyFill="1" applyBorder="1" applyAlignment="1">
      <alignment horizontal="right"/>
    </xf>
    <xf numFmtId="3" fontId="6" fillId="0" borderId="0" xfId="273" applyNumberFormat="1" applyFont="1" applyFill="1" applyBorder="1"/>
    <xf numFmtId="3" fontId="30" fillId="0" borderId="0" xfId="273" applyNumberFormat="1" applyFont="1" applyFill="1" applyBorder="1" applyAlignment="1">
      <alignment horizontal="right"/>
    </xf>
    <xf numFmtId="10" fontId="24" fillId="0" borderId="0" xfId="260" applyNumberFormat="1" applyFont="1" applyFill="1" applyBorder="1" applyAlignment="1">
      <alignment horizontal="right"/>
    </xf>
    <xf numFmtId="0" fontId="33" fillId="0" borderId="0" xfId="260" applyNumberFormat="1" applyFont="1" applyFill="1" applyBorder="1" applyAlignment="1">
      <alignment horizontal="right"/>
    </xf>
    <xf numFmtId="164" fontId="6" fillId="0" borderId="0" xfId="4" applyNumberFormat="1" applyFont="1"/>
    <xf numFmtId="3" fontId="34" fillId="2" borderId="2" xfId="273" applyNumberFormat="1" applyFont="1" applyFill="1" applyBorder="1" applyAlignment="1">
      <alignment vertical="center"/>
    </xf>
    <xf numFmtId="10" fontId="21" fillId="0" borderId="18" xfId="260" applyNumberFormat="1" applyFont="1" applyFill="1" applyBorder="1" applyAlignment="1">
      <alignment horizontal="right"/>
    </xf>
    <xf numFmtId="3" fontId="12" fillId="6" borderId="7" xfId="273" quotePrefix="1" applyNumberFormat="1" applyFont="1" applyFill="1" applyBorder="1" applyAlignment="1" applyProtection="1">
      <alignment horizontal="center" vertical="center" wrapText="1"/>
    </xf>
    <xf numFmtId="10" fontId="19" fillId="0" borderId="0" xfId="2" applyNumberFormat="1" applyFont="1" applyFill="1" applyBorder="1" applyAlignment="1" applyProtection="1">
      <alignment horizontal="right"/>
    </xf>
    <xf numFmtId="164" fontId="26" fillId="5" borderId="0" xfId="4" quotePrefix="1" applyNumberFormat="1" applyFont="1" applyFill="1" applyBorder="1" applyAlignment="1" applyProtection="1">
      <alignment horizontal="center" vertical="center" wrapText="1"/>
    </xf>
    <xf numFmtId="3" fontId="19" fillId="4" borderId="0" xfId="273" applyNumberFormat="1" applyFont="1" applyFill="1" applyBorder="1" applyAlignment="1" applyProtection="1">
      <alignment horizontal="right"/>
    </xf>
    <xf numFmtId="0" fontId="9" fillId="0" borderId="0" xfId="273" applyNumberFormat="1" applyFont="1" applyFill="1" applyBorder="1" applyAlignment="1">
      <alignment vertical="center" wrapText="1"/>
    </xf>
    <xf numFmtId="3" fontId="12" fillId="0" borderId="0" xfId="273" applyNumberFormat="1" applyFont="1" applyFill="1" applyBorder="1" applyAlignment="1" applyProtection="1">
      <alignment horizontal="center" vertical="center" wrapText="1"/>
    </xf>
    <xf numFmtId="3" fontId="31" fillId="0" borderId="0" xfId="273" applyNumberFormat="1" applyFont="1" applyFill="1" applyBorder="1" applyAlignment="1">
      <alignment vertical="center"/>
    </xf>
    <xf numFmtId="164" fontId="18" fillId="0" borderId="23" xfId="4" applyNumberFormat="1" applyFont="1" applyBorder="1" applyAlignment="1">
      <alignment horizontal="right"/>
    </xf>
    <xf numFmtId="164" fontId="17" fillId="0" borderId="23" xfId="4" applyNumberFormat="1" applyFont="1" applyFill="1" applyBorder="1" applyAlignment="1" applyProtection="1">
      <alignment horizontal="center" vertical="center" wrapText="1"/>
    </xf>
    <xf numFmtId="164" fontId="19" fillId="0" borderId="25" xfId="4" applyNumberFormat="1" applyFont="1" applyFill="1" applyBorder="1" applyAlignment="1" applyProtection="1">
      <alignment horizontal="right"/>
    </xf>
    <xf numFmtId="3" fontId="19" fillId="0" borderId="21" xfId="273" applyNumberFormat="1" applyFont="1" applyFill="1" applyBorder="1" applyAlignment="1" applyProtection="1">
      <alignment horizontal="right"/>
    </xf>
    <xf numFmtId="3" fontId="18" fillId="0" borderId="23" xfId="273" applyNumberFormat="1" applyFont="1" applyBorder="1" applyAlignment="1">
      <alignment horizontal="right"/>
    </xf>
    <xf numFmtId="164" fontId="19" fillId="0" borderId="19" xfId="4" applyNumberFormat="1" applyFont="1" applyFill="1" applyBorder="1" applyAlignment="1" applyProtection="1">
      <alignment horizontal="right"/>
    </xf>
    <xf numFmtId="164" fontId="23" fillId="0" borderId="19" xfId="4" applyNumberFormat="1" applyFont="1" applyFill="1" applyBorder="1" applyAlignment="1">
      <alignment horizontal="right"/>
    </xf>
    <xf numFmtId="164" fontId="18" fillId="0" borderId="19" xfId="4" applyNumberFormat="1" applyFont="1" applyFill="1" applyBorder="1" applyAlignment="1">
      <alignment horizontal="right"/>
    </xf>
    <xf numFmtId="164" fontId="25" fillId="5" borderId="28" xfId="4" applyNumberFormat="1" applyFont="1" applyFill="1" applyBorder="1" applyAlignment="1" applyProtection="1">
      <alignment horizontal="center" vertical="center" wrapText="1"/>
    </xf>
    <xf numFmtId="164" fontId="25" fillId="0" borderId="19" xfId="4" applyNumberFormat="1" applyFont="1" applyFill="1" applyBorder="1" applyAlignment="1" applyProtection="1">
      <alignment horizontal="center" vertical="center" wrapText="1"/>
    </xf>
    <xf numFmtId="164" fontId="17" fillId="0" borderId="19" xfId="4" applyNumberFormat="1" applyFont="1" applyFill="1" applyBorder="1" applyAlignment="1" applyProtection="1">
      <alignment horizontal="center" vertical="center" wrapText="1"/>
    </xf>
    <xf numFmtId="43" fontId="28" fillId="0" borderId="19" xfId="1" applyFont="1" applyFill="1" applyBorder="1" applyAlignment="1" applyProtection="1"/>
    <xf numFmtId="3" fontId="19" fillId="0" borderId="19" xfId="273" applyNumberFormat="1" applyFont="1" applyFill="1" applyBorder="1" applyAlignment="1" applyProtection="1">
      <alignment horizontal="right"/>
    </xf>
    <xf numFmtId="43" fontId="28" fillId="0" borderId="19" xfId="1" applyFont="1" applyFill="1" applyBorder="1" applyAlignment="1" applyProtection="1">
      <alignment horizontal="right"/>
    </xf>
    <xf numFmtId="43" fontId="23" fillId="0" borderId="19" xfId="1" applyFont="1" applyFill="1" applyBorder="1" applyAlignment="1">
      <alignment horizontal="right"/>
    </xf>
    <xf numFmtId="3" fontId="18" fillId="0" borderId="19" xfId="273" applyNumberFormat="1" applyFont="1" applyFill="1" applyBorder="1" applyAlignment="1">
      <alignment horizontal="right"/>
    </xf>
    <xf numFmtId="3" fontId="19" fillId="0" borderId="19" xfId="273" applyNumberFormat="1" applyFont="1" applyFill="1" applyBorder="1" applyAlignment="1" applyProtection="1"/>
    <xf numFmtId="3" fontId="29" fillId="0" borderId="0" xfId="273" applyNumberFormat="1" applyFont="1" applyFill="1"/>
    <xf numFmtId="3" fontId="34" fillId="0" borderId="0" xfId="273" applyNumberFormat="1" applyFont="1" applyFill="1" applyBorder="1" applyAlignment="1">
      <alignment vertical="center"/>
    </xf>
    <xf numFmtId="10" fontId="19" fillId="0" borderId="30" xfId="2" applyNumberFormat="1" applyFont="1" applyFill="1" applyBorder="1" applyAlignment="1" applyProtection="1"/>
    <xf numFmtId="3" fontId="12" fillId="6" borderId="0" xfId="273" quotePrefix="1" applyNumberFormat="1" applyFont="1" applyFill="1" applyBorder="1" applyAlignment="1" applyProtection="1">
      <alignment horizontal="center" vertical="center" wrapText="1"/>
    </xf>
    <xf numFmtId="3" fontId="12" fillId="3" borderId="0" xfId="273" applyNumberFormat="1" applyFont="1" applyFill="1" applyBorder="1" applyAlignment="1" applyProtection="1">
      <alignment horizontal="center" vertical="center" wrapText="1"/>
    </xf>
    <xf numFmtId="43" fontId="30" fillId="0" borderId="0" xfId="1" applyFont="1" applyBorder="1"/>
    <xf numFmtId="3" fontId="14" fillId="3" borderId="4" xfId="273" applyNumberFormat="1" applyFont="1" applyFill="1" applyBorder="1" applyAlignment="1" applyProtection="1">
      <alignment horizontal="center" vertical="center" wrapText="1"/>
    </xf>
    <xf numFmtId="164" fontId="28" fillId="4" borderId="11" xfId="1" applyNumberFormat="1" applyFont="1" applyFill="1" applyBorder="1" applyAlignment="1" applyProtection="1">
      <alignment horizontal="right"/>
    </xf>
    <xf numFmtId="3" fontId="12" fillId="3" borderId="5" xfId="273" applyNumberFormat="1" applyFont="1" applyFill="1" applyBorder="1" applyAlignment="1" applyProtection="1">
      <alignment horizontal="center" vertical="center" wrapText="1"/>
    </xf>
    <xf numFmtId="10" fontId="21" fillId="0" borderId="0" xfId="260" applyNumberFormat="1" applyFont="1" applyFill="1" applyBorder="1" applyAlignment="1">
      <alignment horizontal="right"/>
    </xf>
    <xf numFmtId="164" fontId="19" fillId="0" borderId="11" xfId="1" applyNumberFormat="1" applyFont="1" applyFill="1" applyBorder="1" applyAlignment="1" applyProtection="1">
      <alignment horizontal="right"/>
    </xf>
    <xf numFmtId="164" fontId="18" fillId="0" borderId="0" xfId="1" applyNumberFormat="1" applyFont="1"/>
    <xf numFmtId="164" fontId="23" fillId="2" borderId="27" xfId="1" applyNumberFormat="1" applyFont="1" applyFill="1" applyBorder="1" applyAlignment="1">
      <alignment horizontal="right"/>
    </xf>
    <xf numFmtId="164" fontId="36" fillId="0" borderId="23" xfId="4" applyNumberFormat="1" applyFont="1" applyFill="1" applyBorder="1" applyAlignment="1" applyProtection="1">
      <alignment horizontal="center" vertical="center" wrapText="1"/>
    </xf>
    <xf numFmtId="164" fontId="26" fillId="5" borderId="0" xfId="1" quotePrefix="1" applyNumberFormat="1" applyFont="1" applyFill="1" applyBorder="1" applyAlignment="1" applyProtection="1">
      <alignment horizontal="center" vertical="center" wrapText="1"/>
    </xf>
    <xf numFmtId="164" fontId="17" fillId="0" borderId="0" xfId="1" quotePrefix="1" applyNumberFormat="1" applyFont="1" applyFill="1" applyBorder="1" applyAlignment="1" applyProtection="1">
      <alignment horizontal="center" vertical="center" wrapText="1"/>
    </xf>
    <xf numFmtId="164" fontId="19" fillId="0" borderId="0" xfId="1" applyNumberFormat="1" applyFont="1" applyFill="1" applyBorder="1" applyAlignment="1" applyProtection="1">
      <alignment horizontal="right"/>
    </xf>
    <xf numFmtId="164" fontId="19" fillId="4" borderId="0" xfId="1" applyNumberFormat="1" applyFont="1" applyFill="1" applyBorder="1" applyAlignment="1" applyProtection="1">
      <alignment horizontal="right"/>
    </xf>
    <xf numFmtId="3" fontId="12" fillId="3" borderId="4" xfId="273" applyNumberFormat="1" applyFont="1" applyFill="1" applyBorder="1" applyAlignment="1" applyProtection="1">
      <alignment horizontal="center" vertical="center" wrapText="1"/>
    </xf>
    <xf numFmtId="3" fontId="12" fillId="3" borderId="7" xfId="273" applyNumberFormat="1" applyFont="1" applyFill="1" applyBorder="1" applyAlignment="1" applyProtection="1">
      <alignment horizontal="center" vertical="center" wrapText="1"/>
    </xf>
    <xf numFmtId="3" fontId="12" fillId="3" borderId="5" xfId="273" applyNumberFormat="1" applyFont="1" applyFill="1" applyBorder="1" applyAlignment="1" applyProtection="1">
      <alignment horizontal="center" vertical="center" wrapText="1"/>
    </xf>
    <xf numFmtId="164" fontId="28" fillId="0" borderId="26" xfId="1" applyNumberFormat="1" applyFont="1" applyFill="1" applyBorder="1" applyAlignment="1" applyProtection="1"/>
    <xf numFmtId="164" fontId="28" fillId="4" borderId="26" xfId="1" applyNumberFormat="1" applyFont="1" applyFill="1" applyBorder="1" applyAlignment="1" applyProtection="1">
      <alignment horizontal="right"/>
    </xf>
    <xf numFmtId="164" fontId="23" fillId="2" borderId="26" xfId="1" applyNumberFormat="1" applyFont="1" applyFill="1" applyBorder="1" applyAlignment="1">
      <alignment horizontal="right"/>
    </xf>
    <xf numFmtId="164" fontId="19" fillId="0" borderId="26" xfId="1" applyNumberFormat="1" applyFont="1" applyFill="1" applyBorder="1" applyAlignment="1" applyProtection="1">
      <alignment horizontal="right"/>
    </xf>
    <xf numFmtId="164" fontId="19" fillId="4" borderId="26" xfId="1" applyNumberFormat="1" applyFont="1" applyFill="1" applyBorder="1" applyAlignment="1" applyProtection="1">
      <alignment horizontal="right"/>
    </xf>
    <xf numFmtId="9" fontId="6" fillId="0" borderId="0" xfId="2" applyFont="1"/>
    <xf numFmtId="9" fontId="6" fillId="0" borderId="0" xfId="2" applyFont="1" applyFill="1" applyBorder="1"/>
    <xf numFmtId="0" fontId="6" fillId="0" borderId="0" xfId="2" applyNumberFormat="1" applyFont="1"/>
    <xf numFmtId="3" fontId="12" fillId="3" borderId="8" xfId="273" applyNumberFormat="1" applyFont="1" applyFill="1" applyBorder="1" applyAlignment="1" applyProtection="1">
      <alignment horizontal="center" vertical="center" wrapText="1"/>
    </xf>
    <xf numFmtId="0" fontId="30" fillId="0" borderId="0" xfId="0" applyFont="1" applyAlignment="1">
      <alignment vertical="center"/>
    </xf>
    <xf numFmtId="164" fontId="28" fillId="0" borderId="11" xfId="1" applyNumberFormat="1" applyFont="1" applyFill="1" applyBorder="1" applyAlignment="1" applyProtection="1">
      <alignment horizontal="right"/>
    </xf>
    <xf numFmtId="3" fontId="12" fillId="3" borderId="8" xfId="273" applyNumberFormat="1" applyFont="1" applyFill="1" applyBorder="1" applyAlignment="1" applyProtection="1">
      <alignment horizontal="center" vertical="center" wrapText="1"/>
    </xf>
    <xf numFmtId="0" fontId="37" fillId="0" borderId="1" xfId="273" applyNumberFormat="1" applyFont="1" applyFill="1" applyBorder="1" applyAlignment="1">
      <alignment vertical="center" wrapText="1"/>
    </xf>
    <xf numFmtId="164" fontId="6" fillId="2" borderId="2" xfId="4" applyNumberFormat="1" applyFont="1" applyFill="1" applyBorder="1" applyAlignment="1">
      <alignment vertical="center"/>
    </xf>
    <xf numFmtId="164" fontId="38" fillId="2" borderId="2" xfId="4" applyNumberFormat="1" applyFont="1" applyFill="1" applyBorder="1" applyAlignment="1">
      <alignment horizontal="right" vertical="center"/>
    </xf>
    <xf numFmtId="164" fontId="38" fillId="2" borderId="0" xfId="4" applyNumberFormat="1" applyFont="1" applyFill="1" applyBorder="1" applyAlignment="1">
      <alignment horizontal="right" vertical="center"/>
    </xf>
    <xf numFmtId="164" fontId="6" fillId="0" borderId="0" xfId="4" applyNumberFormat="1" applyFont="1" applyFill="1" applyBorder="1" applyAlignment="1">
      <alignment vertical="center"/>
    </xf>
    <xf numFmtId="3" fontId="6" fillId="0" borderId="0" xfId="273" applyNumberFormat="1" applyFont="1" applyFill="1" applyBorder="1" applyAlignment="1">
      <alignment vertical="center"/>
    </xf>
    <xf numFmtId="164" fontId="22" fillId="2" borderId="11" xfId="1" applyNumberFormat="1" applyFont="1" applyFill="1" applyBorder="1" applyAlignment="1">
      <alignment horizontal="right"/>
    </xf>
    <xf numFmtId="164" fontId="22" fillId="2" borderId="27" xfId="1" applyNumberFormat="1" applyFont="1" applyFill="1" applyBorder="1" applyAlignment="1">
      <alignment horizontal="right"/>
    </xf>
    <xf numFmtId="164" fontId="19" fillId="0" borderId="11" xfId="1" applyNumberFormat="1" applyFont="1" applyFill="1" applyBorder="1"/>
    <xf numFmtId="164" fontId="22" fillId="2" borderId="11" xfId="4" applyNumberFormat="1" applyFont="1" applyFill="1" applyBorder="1" applyAlignment="1">
      <alignment horizontal="right"/>
    </xf>
    <xf numFmtId="10" fontId="19" fillId="0" borderId="0" xfId="260" applyNumberFormat="1" applyFont="1" applyFill="1" applyBorder="1" applyAlignment="1">
      <alignment horizontal="right"/>
    </xf>
    <xf numFmtId="3" fontId="6" fillId="7" borderId="0" xfId="273" applyNumberFormat="1" applyFont="1" applyFill="1" applyBorder="1"/>
    <xf numFmtId="164" fontId="39" fillId="0" borderId="0" xfId="1" applyNumberFormat="1" applyFont="1" applyFill="1" applyBorder="1"/>
    <xf numFmtId="164" fontId="39" fillId="0" borderId="0" xfId="4" applyNumberFormat="1" applyFont="1" applyFill="1" applyBorder="1"/>
    <xf numFmtId="164" fontId="39" fillId="0" borderId="0" xfId="4" applyNumberFormat="1" applyFont="1" applyFill="1"/>
    <xf numFmtId="3" fontId="39" fillId="0" borderId="0" xfId="273" applyNumberFormat="1" applyFont="1" applyFill="1" applyBorder="1"/>
    <xf numFmtId="3" fontId="39" fillId="0" borderId="0" xfId="273" applyNumberFormat="1" applyFont="1"/>
    <xf numFmtId="0" fontId="7" fillId="0" borderId="0" xfId="273" applyNumberFormat="1" applyFont="1" applyFill="1" applyBorder="1" applyAlignment="1">
      <alignment vertical="center" wrapText="1"/>
    </xf>
    <xf numFmtId="0" fontId="7" fillId="0" borderId="1" xfId="273" applyNumberFormat="1" applyFont="1" applyFill="1" applyBorder="1" applyAlignment="1">
      <alignment vertical="center" wrapText="1"/>
    </xf>
    <xf numFmtId="164" fontId="39" fillId="0" borderId="0" xfId="4" applyNumberFormat="1" applyFont="1" applyFill="1" applyBorder="1" applyAlignment="1">
      <alignment vertical="center"/>
    </xf>
    <xf numFmtId="164" fontId="39" fillId="2" borderId="2" xfId="4" applyNumberFormat="1" applyFont="1" applyFill="1" applyBorder="1" applyAlignment="1">
      <alignment vertical="center"/>
    </xf>
    <xf numFmtId="164" fontId="39" fillId="0" borderId="0" xfId="1" applyNumberFormat="1" applyFont="1" applyFill="1" applyBorder="1" applyAlignment="1">
      <alignment horizontal="left"/>
    </xf>
    <xf numFmtId="3" fontId="40" fillId="0" borderId="0" xfId="273" applyNumberFormat="1" applyFont="1" applyFill="1" applyBorder="1" applyAlignment="1" applyProtection="1">
      <alignment horizontal="center" vertical="center" wrapText="1"/>
    </xf>
    <xf numFmtId="3" fontId="40" fillId="3" borderId="9" xfId="273" applyNumberFormat="1" applyFont="1" applyFill="1" applyBorder="1" applyAlignment="1" applyProtection="1">
      <alignment horizontal="center" vertical="center" wrapText="1"/>
    </xf>
    <xf numFmtId="164" fontId="39" fillId="0" borderId="0" xfId="1" applyNumberFormat="1" applyFont="1" applyFill="1" applyBorder="1" applyAlignment="1">
      <alignment horizontal="center" wrapText="1"/>
    </xf>
    <xf numFmtId="164" fontId="41" fillId="0" borderId="0" xfId="4" applyNumberFormat="1" applyFont="1" applyFill="1" applyBorder="1"/>
    <xf numFmtId="164" fontId="41" fillId="0" borderId="0" xfId="4" applyNumberFormat="1" applyFont="1" applyFill="1"/>
    <xf numFmtId="164" fontId="42" fillId="0" borderId="0" xfId="1" applyNumberFormat="1" applyFont="1" applyFill="1" applyBorder="1" applyAlignment="1" applyProtection="1">
      <alignment horizontal="right"/>
    </xf>
    <xf numFmtId="164" fontId="42" fillId="0" borderId="11" xfId="1" applyNumberFormat="1" applyFont="1" applyFill="1" applyBorder="1" applyAlignment="1" applyProtection="1">
      <alignment horizontal="right"/>
    </xf>
    <xf numFmtId="164" fontId="33" fillId="0" borderId="0" xfId="1" applyNumberFormat="1" applyFont="1" applyFill="1" applyBorder="1" applyAlignment="1">
      <alignment horizontal="right"/>
    </xf>
    <xf numFmtId="164" fontId="33" fillId="2" borderId="11" xfId="1" applyNumberFormat="1" applyFont="1" applyFill="1" applyBorder="1" applyAlignment="1">
      <alignment horizontal="right"/>
    </xf>
    <xf numFmtId="164" fontId="41" fillId="0" borderId="0" xfId="1" applyNumberFormat="1" applyFont="1" applyFill="1" applyBorder="1"/>
    <xf numFmtId="164" fontId="41" fillId="0" borderId="0" xfId="1" applyNumberFormat="1" applyFont="1"/>
    <xf numFmtId="164" fontId="33" fillId="2" borderId="27" xfId="1" applyNumberFormat="1" applyFont="1" applyFill="1" applyBorder="1" applyAlignment="1">
      <alignment horizontal="right"/>
    </xf>
    <xf numFmtId="164" fontId="42" fillId="0" borderId="0" xfId="1" applyNumberFormat="1" applyFont="1" applyFill="1" applyBorder="1"/>
    <xf numFmtId="164" fontId="43" fillId="0" borderId="0" xfId="1" applyNumberFormat="1" applyFont="1" applyFill="1" applyBorder="1" applyAlignment="1" applyProtection="1"/>
    <xf numFmtId="164" fontId="43" fillId="0" borderId="11" xfId="1" applyNumberFormat="1" applyFont="1" applyFill="1" applyBorder="1" applyAlignment="1" applyProtection="1"/>
    <xf numFmtId="164" fontId="43" fillId="0" borderId="0" xfId="1" applyNumberFormat="1" applyFont="1" applyFill="1" applyBorder="1" applyAlignment="1" applyProtection="1">
      <alignment horizontal="right"/>
    </xf>
    <xf numFmtId="164" fontId="43" fillId="0" borderId="11" xfId="1" applyNumberFormat="1" applyFont="1" applyFill="1" applyBorder="1" applyAlignment="1" applyProtection="1">
      <alignment horizontal="right"/>
    </xf>
    <xf numFmtId="164" fontId="42" fillId="0" borderId="11" xfId="1" applyNumberFormat="1" applyFont="1" applyFill="1" applyBorder="1"/>
    <xf numFmtId="164" fontId="42" fillId="0" borderId="0" xfId="4" applyNumberFormat="1" applyFont="1" applyFill="1" applyBorder="1" applyAlignment="1" applyProtection="1">
      <alignment horizontal="right"/>
    </xf>
    <xf numFmtId="164" fontId="42" fillId="0" borderId="11" xfId="4" applyNumberFormat="1" applyFont="1" applyFill="1" applyBorder="1" applyAlignment="1" applyProtection="1">
      <alignment horizontal="right"/>
    </xf>
    <xf numFmtId="164" fontId="33" fillId="0" borderId="0" xfId="4" applyNumberFormat="1" applyFont="1" applyFill="1" applyBorder="1" applyAlignment="1">
      <alignment horizontal="right"/>
    </xf>
    <xf numFmtId="164" fontId="33" fillId="2" borderId="11" xfId="4" applyNumberFormat="1" applyFont="1" applyFill="1" applyBorder="1" applyAlignment="1">
      <alignment horizontal="right"/>
    </xf>
    <xf numFmtId="164" fontId="44" fillId="0" borderId="0" xfId="4" applyNumberFormat="1" applyFont="1" applyFill="1" applyBorder="1"/>
    <xf numFmtId="164" fontId="44" fillId="0" borderId="0" xfId="4" applyNumberFormat="1" applyFont="1"/>
    <xf numFmtId="10" fontId="42" fillId="0" borderId="0" xfId="260" applyNumberFormat="1" applyFont="1" applyFill="1" applyBorder="1" applyAlignment="1">
      <alignment horizontal="right"/>
    </xf>
    <xf numFmtId="164" fontId="39" fillId="0" borderId="0" xfId="4" applyNumberFormat="1" applyFont="1"/>
    <xf numFmtId="164" fontId="39" fillId="0" borderId="0" xfId="1" applyNumberFormat="1" applyFont="1" applyFill="1"/>
    <xf numFmtId="3" fontId="39" fillId="0" borderId="0" xfId="273" applyNumberFormat="1" applyFont="1" applyFill="1"/>
    <xf numFmtId="164" fontId="19" fillId="8" borderId="11" xfId="1" applyNumberFormat="1" applyFont="1" applyFill="1" applyBorder="1" applyAlignment="1" applyProtection="1">
      <alignment horizontal="right"/>
    </xf>
    <xf numFmtId="164" fontId="19" fillId="8" borderId="11" xfId="4" applyNumberFormat="1" applyFont="1" applyFill="1" applyBorder="1" applyAlignment="1" applyProtection="1">
      <alignment horizontal="right"/>
    </xf>
    <xf numFmtId="164" fontId="20" fillId="8" borderId="11" xfId="1" applyNumberFormat="1" applyFont="1" applyFill="1" applyBorder="1"/>
    <xf numFmtId="3" fontId="6" fillId="9" borderId="0" xfId="273" applyNumberFormat="1" applyFont="1" applyFill="1"/>
    <xf numFmtId="49" fontId="7" fillId="9" borderId="0" xfId="273" applyNumberFormat="1" applyFont="1" applyFill="1" applyAlignment="1">
      <alignment vertical="top"/>
    </xf>
    <xf numFmtId="0" fontId="8" fillId="9" borderId="1" xfId="273" applyNumberFormat="1" applyFont="1" applyFill="1" applyBorder="1" applyAlignment="1">
      <alignment vertical="center" wrapText="1"/>
    </xf>
    <xf numFmtId="3" fontId="10" fillId="9" borderId="2" xfId="273" applyNumberFormat="1" applyFont="1" applyFill="1" applyBorder="1" applyAlignment="1">
      <alignment vertical="center"/>
    </xf>
    <xf numFmtId="3" fontId="10" fillId="9" borderId="0" xfId="273" applyNumberFormat="1" applyFont="1" applyFill="1" applyBorder="1" applyAlignment="1">
      <alignment vertical="center"/>
    </xf>
    <xf numFmtId="3" fontId="12" fillId="10" borderId="7" xfId="273" applyNumberFormat="1" applyFont="1" applyFill="1" applyBorder="1" applyAlignment="1" applyProtection="1">
      <alignment horizontal="center" vertical="center" wrapText="1"/>
    </xf>
    <xf numFmtId="3" fontId="12" fillId="10" borderId="9" xfId="273" quotePrefix="1" applyNumberFormat="1" applyFont="1" applyFill="1" applyBorder="1" applyAlignment="1" applyProtection="1">
      <alignment horizontal="center" vertical="center" wrapText="1"/>
    </xf>
    <xf numFmtId="3" fontId="17" fillId="9" borderId="0" xfId="273" quotePrefix="1" applyNumberFormat="1" applyFont="1" applyFill="1" applyBorder="1" applyAlignment="1" applyProtection="1">
      <alignment horizontal="center" vertical="center" wrapText="1"/>
    </xf>
    <xf numFmtId="164" fontId="19" fillId="9" borderId="11" xfId="4" applyNumberFormat="1" applyFont="1" applyFill="1" applyBorder="1" applyAlignment="1" applyProtection="1">
      <alignment horizontal="right"/>
    </xf>
    <xf numFmtId="164" fontId="19" fillId="9" borderId="11" xfId="1" applyNumberFormat="1" applyFont="1" applyFill="1" applyBorder="1" applyAlignment="1" applyProtection="1">
      <alignment horizontal="right"/>
    </xf>
    <xf numFmtId="164" fontId="19" fillId="11" borderId="11" xfId="4" applyNumberFormat="1" applyFont="1" applyFill="1" applyBorder="1" applyAlignment="1" applyProtection="1">
      <alignment horizontal="right"/>
    </xf>
    <xf numFmtId="164" fontId="23" fillId="9" borderId="11" xfId="4" applyNumberFormat="1" applyFont="1" applyFill="1" applyBorder="1" applyAlignment="1">
      <alignment horizontal="right"/>
    </xf>
    <xf numFmtId="164" fontId="18" fillId="9" borderId="0" xfId="4" applyNumberFormat="1" applyFont="1" applyFill="1"/>
    <xf numFmtId="164" fontId="26" fillId="10" borderId="12" xfId="4" quotePrefix="1" applyNumberFormat="1" applyFont="1" applyFill="1" applyBorder="1" applyAlignment="1" applyProtection="1">
      <alignment horizontal="center" vertical="center" wrapText="1"/>
    </xf>
    <xf numFmtId="164" fontId="17" fillId="9" borderId="0" xfId="4" quotePrefix="1" applyNumberFormat="1" applyFont="1" applyFill="1" applyBorder="1" applyAlignment="1" applyProtection="1">
      <alignment horizontal="center" vertical="center" wrapText="1"/>
    </xf>
    <xf numFmtId="164" fontId="19" fillId="9" borderId="13" xfId="4" applyNumberFormat="1" applyFont="1" applyFill="1" applyBorder="1" applyAlignment="1" applyProtection="1">
      <alignment horizontal="right"/>
    </xf>
    <xf numFmtId="3" fontId="28" fillId="9" borderId="11" xfId="273" applyNumberFormat="1" applyFont="1" applyFill="1" applyBorder="1" applyAlignment="1" applyProtection="1"/>
    <xf numFmtId="3" fontId="19" fillId="11" borderId="16" xfId="273" applyNumberFormat="1" applyFont="1" applyFill="1" applyBorder="1" applyAlignment="1" applyProtection="1">
      <alignment horizontal="right"/>
    </xf>
    <xf numFmtId="3" fontId="28" fillId="11" borderId="11" xfId="273" applyNumberFormat="1" applyFont="1" applyFill="1" applyBorder="1" applyAlignment="1" applyProtection="1">
      <alignment horizontal="right"/>
    </xf>
    <xf numFmtId="3" fontId="23" fillId="9" borderId="11" xfId="273" applyNumberFormat="1" applyFont="1" applyFill="1" applyBorder="1" applyAlignment="1">
      <alignment horizontal="right"/>
    </xf>
    <xf numFmtId="3" fontId="18" fillId="9" borderId="0" xfId="273" applyNumberFormat="1" applyFont="1" applyFill="1"/>
    <xf numFmtId="3" fontId="30" fillId="9" borderId="0" xfId="273" applyNumberFormat="1" applyFont="1" applyFill="1" applyBorder="1"/>
    <xf numFmtId="3" fontId="31" fillId="9" borderId="2" xfId="273" applyNumberFormat="1" applyFont="1" applyFill="1" applyBorder="1" applyAlignment="1">
      <alignment vertical="center"/>
    </xf>
    <xf numFmtId="3" fontId="31" fillId="9" borderId="0" xfId="273" applyNumberFormat="1" applyFont="1" applyFill="1" applyBorder="1" applyAlignment="1">
      <alignment vertical="center"/>
    </xf>
    <xf numFmtId="3" fontId="19" fillId="9" borderId="18" xfId="273" applyNumberFormat="1" applyFont="1" applyFill="1" applyBorder="1" applyAlignment="1" applyProtection="1"/>
    <xf numFmtId="3" fontId="19" fillId="9" borderId="11" xfId="273" applyNumberFormat="1" applyFont="1" applyFill="1" applyBorder="1" applyAlignment="1" applyProtection="1"/>
    <xf numFmtId="43" fontId="30" fillId="9" borderId="0" xfId="1" applyFont="1" applyFill="1" applyBorder="1"/>
    <xf numFmtId="43" fontId="6" fillId="9" borderId="0" xfId="1" applyFont="1" applyFill="1"/>
    <xf numFmtId="164" fontId="6" fillId="9" borderId="0" xfId="1" applyNumberFormat="1" applyFont="1" applyFill="1"/>
    <xf numFmtId="3" fontId="12" fillId="10" borderId="4" xfId="273" applyNumberFormat="1" applyFont="1" applyFill="1" applyBorder="1" applyAlignment="1" applyProtection="1">
      <alignment horizontal="center" vertical="center" wrapText="1"/>
    </xf>
    <xf numFmtId="3" fontId="6" fillId="9" borderId="0" xfId="273" applyNumberFormat="1" applyFont="1" applyFill="1" applyBorder="1"/>
    <xf numFmtId="3" fontId="19" fillId="9" borderId="30" xfId="273" applyNumberFormat="1" applyFont="1" applyFill="1" applyBorder="1" applyAlignment="1" applyProtection="1"/>
    <xf numFmtId="3" fontId="19" fillId="9" borderId="26" xfId="273" applyNumberFormat="1" applyFont="1" applyFill="1" applyBorder="1" applyAlignment="1" applyProtection="1"/>
    <xf numFmtId="164" fontId="23" fillId="9" borderId="15" xfId="1" applyNumberFormat="1" applyFont="1" applyFill="1" applyBorder="1" applyAlignment="1">
      <alignment horizontal="right"/>
    </xf>
    <xf numFmtId="0" fontId="9" fillId="9" borderId="1" xfId="273" applyNumberFormat="1" applyFont="1" applyFill="1" applyBorder="1" applyAlignment="1">
      <alignment vertical="center" wrapText="1"/>
    </xf>
    <xf numFmtId="3" fontId="11" fillId="9" borderId="2" xfId="273" applyNumberFormat="1" applyFont="1" applyFill="1" applyBorder="1" applyAlignment="1">
      <alignment vertical="center"/>
    </xf>
    <xf numFmtId="3" fontId="11" fillId="9" borderId="0" xfId="273" applyNumberFormat="1" applyFont="1" applyFill="1" applyBorder="1" applyAlignment="1">
      <alignment vertical="center"/>
    </xf>
    <xf numFmtId="3" fontId="12" fillId="10" borderId="5" xfId="273" applyNumberFormat="1" applyFont="1" applyFill="1" applyBorder="1" applyAlignment="1" applyProtection="1">
      <alignment horizontal="center" vertical="center" wrapText="1"/>
    </xf>
    <xf numFmtId="3" fontId="27" fillId="9" borderId="0" xfId="273" applyNumberFormat="1" applyFont="1" applyFill="1" applyBorder="1" applyAlignment="1" applyProtection="1">
      <alignment horizontal="center" vertical="center" wrapText="1"/>
    </xf>
    <xf numFmtId="164" fontId="19" fillId="9" borderId="27" xfId="4" applyNumberFormat="1" applyFont="1" applyFill="1" applyBorder="1" applyAlignment="1" applyProtection="1">
      <alignment horizontal="right"/>
    </xf>
    <xf numFmtId="164" fontId="19" fillId="9" borderId="27" xfId="1" applyNumberFormat="1" applyFont="1" applyFill="1" applyBorder="1" applyAlignment="1" applyProtection="1">
      <alignment horizontal="right"/>
    </xf>
    <xf numFmtId="164" fontId="23" fillId="9" borderId="27" xfId="4" applyNumberFormat="1" applyFont="1" applyFill="1" applyBorder="1" applyAlignment="1">
      <alignment horizontal="right"/>
    </xf>
    <xf numFmtId="164" fontId="18" fillId="9" borderId="22" xfId="4" applyNumberFormat="1" applyFont="1" applyFill="1" applyBorder="1" applyAlignment="1">
      <alignment horizontal="right"/>
    </xf>
    <xf numFmtId="164" fontId="25" fillId="10" borderId="29" xfId="4" applyNumberFormat="1" applyFont="1" applyFill="1" applyBorder="1" applyAlignment="1" applyProtection="1">
      <alignment horizontal="center" vertical="center" wrapText="1"/>
    </xf>
    <xf numFmtId="164" fontId="27" fillId="9" borderId="22" xfId="4" applyNumberFormat="1" applyFont="1" applyFill="1" applyBorder="1" applyAlignment="1" applyProtection="1">
      <alignment horizontal="center" vertical="center" wrapText="1"/>
    </xf>
    <xf numFmtId="164" fontId="19" fillId="9" borderId="24" xfId="4" applyNumberFormat="1" applyFont="1" applyFill="1" applyBorder="1" applyAlignment="1" applyProtection="1">
      <alignment horizontal="right"/>
    </xf>
    <xf numFmtId="3" fontId="28" fillId="9" borderId="27" xfId="273" applyNumberFormat="1" applyFont="1" applyFill="1" applyBorder="1" applyAlignment="1" applyProtection="1"/>
    <xf numFmtId="3" fontId="19" fillId="9" borderId="20" xfId="273" applyNumberFormat="1" applyFont="1" applyFill="1" applyBorder="1" applyAlignment="1" applyProtection="1">
      <alignment horizontal="right"/>
    </xf>
    <xf numFmtId="3" fontId="28" fillId="11" borderId="27" xfId="273" applyNumberFormat="1" applyFont="1" applyFill="1" applyBorder="1" applyAlignment="1" applyProtection="1">
      <alignment horizontal="right"/>
    </xf>
    <xf numFmtId="3" fontId="23" fillId="9" borderId="27" xfId="273" applyNumberFormat="1" applyFont="1" applyFill="1" applyBorder="1" applyAlignment="1">
      <alignment horizontal="right"/>
    </xf>
    <xf numFmtId="3" fontId="18" fillId="9" borderId="22" xfId="273" applyNumberFormat="1" applyFont="1" applyFill="1" applyBorder="1" applyAlignment="1">
      <alignment horizontal="right"/>
    </xf>
    <xf numFmtId="164" fontId="36" fillId="9" borderId="22" xfId="4" applyNumberFormat="1" applyFont="1" applyFill="1" applyBorder="1" applyAlignment="1" applyProtection="1">
      <alignment horizontal="center" vertical="center" wrapText="1"/>
    </xf>
    <xf numFmtId="164" fontId="19" fillId="11" borderId="27" xfId="4" applyNumberFormat="1" applyFont="1" applyFill="1" applyBorder="1" applyAlignment="1" applyProtection="1">
      <alignment horizontal="right"/>
    </xf>
    <xf numFmtId="164" fontId="20" fillId="9" borderId="27" xfId="4" applyNumberFormat="1" applyFont="1" applyFill="1" applyBorder="1" applyAlignment="1" applyProtection="1">
      <alignment horizontal="right"/>
    </xf>
    <xf numFmtId="3" fontId="12" fillId="10" borderId="33" xfId="273" quotePrefix="1" applyNumberFormat="1" applyFont="1" applyFill="1" applyBorder="1" applyAlignment="1" applyProtection="1">
      <alignment horizontal="center" vertical="center" wrapText="1"/>
    </xf>
    <xf numFmtId="3" fontId="12" fillId="10" borderId="34" xfId="273" quotePrefix="1" applyNumberFormat="1" applyFont="1" applyFill="1" applyBorder="1" applyAlignment="1" applyProtection="1">
      <alignment horizontal="center" vertical="top" wrapText="1"/>
    </xf>
    <xf numFmtId="10" fontId="19" fillId="9" borderId="30" xfId="2" applyNumberFormat="1" applyFont="1" applyFill="1" applyBorder="1" applyAlignment="1" applyProtection="1"/>
    <xf numFmtId="10" fontId="23" fillId="9" borderId="17" xfId="2" applyNumberFormat="1" applyFont="1" applyFill="1" applyBorder="1" applyAlignment="1">
      <alignment horizontal="right"/>
    </xf>
    <xf numFmtId="9" fontId="6" fillId="9" borderId="0" xfId="2" applyFont="1" applyFill="1"/>
    <xf numFmtId="3" fontId="12" fillId="10" borderId="9" xfId="273" applyNumberFormat="1" applyFont="1" applyFill="1" applyBorder="1" applyAlignment="1" applyProtection="1">
      <alignment horizontal="center" vertical="center" wrapText="1"/>
    </xf>
    <xf numFmtId="3" fontId="17" fillId="9" borderId="0" xfId="273" applyNumberFormat="1" applyFont="1" applyFill="1" applyBorder="1" applyAlignment="1" applyProtection="1">
      <alignment horizontal="center" vertical="center" wrapText="1"/>
    </xf>
    <xf numFmtId="164" fontId="18" fillId="9" borderId="0" xfId="4" applyNumberFormat="1" applyFont="1" applyFill="1" applyAlignment="1">
      <alignment horizontal="right"/>
    </xf>
    <xf numFmtId="164" fontId="25" fillId="10" borderId="12" xfId="4" applyNumberFormat="1" applyFont="1" applyFill="1" applyBorder="1" applyAlignment="1" applyProtection="1">
      <alignment horizontal="center" vertical="center" wrapText="1"/>
    </xf>
    <xf numFmtId="164" fontId="17" fillId="9" borderId="0" xfId="4" applyNumberFormat="1" applyFont="1" applyFill="1" applyBorder="1" applyAlignment="1" applyProtection="1">
      <alignment horizontal="center" vertical="center" wrapText="1"/>
    </xf>
    <xf numFmtId="3" fontId="18" fillId="9" borderId="0" xfId="273" applyNumberFormat="1" applyFont="1" applyFill="1" applyAlignment="1">
      <alignment horizontal="right"/>
    </xf>
    <xf numFmtId="43" fontId="12" fillId="9" borderId="0" xfId="1" quotePrefix="1" applyFont="1" applyFill="1" applyBorder="1" applyAlignment="1" applyProtection="1">
      <alignment horizontal="center" vertical="top" wrapText="1"/>
    </xf>
    <xf numFmtId="3" fontId="12" fillId="3" borderId="33" xfId="273" applyNumberFormat="1" applyFont="1" applyFill="1" applyBorder="1" applyAlignment="1" applyProtection="1">
      <alignment horizontal="center" vertical="center" wrapText="1"/>
    </xf>
    <xf numFmtId="3" fontId="12" fillId="3" borderId="38" xfId="273" applyNumberFormat="1" applyFont="1" applyFill="1" applyBorder="1" applyAlignment="1" applyProtection="1">
      <alignment horizontal="center" vertical="center" wrapText="1"/>
    </xf>
    <xf numFmtId="3" fontId="12" fillId="3" borderId="35" xfId="273" applyNumberFormat="1" applyFont="1" applyFill="1" applyBorder="1" applyAlignment="1" applyProtection="1">
      <alignment horizontal="center" vertical="center" wrapText="1"/>
    </xf>
    <xf numFmtId="3" fontId="12" fillId="3" borderId="34" xfId="273" applyNumberFormat="1" applyFont="1" applyFill="1" applyBorder="1" applyAlignment="1" applyProtection="1">
      <alignment horizontal="center" vertical="center" wrapText="1"/>
    </xf>
    <xf numFmtId="3" fontId="12" fillId="3" borderId="37" xfId="273" applyNumberFormat="1" applyFont="1" applyFill="1" applyBorder="1" applyAlignment="1" applyProtection="1">
      <alignment horizontal="center" vertical="center" wrapText="1"/>
    </xf>
    <xf numFmtId="3" fontId="12" fillId="3" borderId="36" xfId="273" applyNumberFormat="1" applyFont="1" applyFill="1" applyBorder="1" applyAlignment="1" applyProtection="1">
      <alignment horizontal="center" vertical="center" wrapText="1"/>
    </xf>
    <xf numFmtId="3" fontId="32" fillId="3" borderId="3" xfId="273" quotePrefix="1" applyNumberFormat="1" applyFont="1" applyFill="1" applyBorder="1" applyAlignment="1" applyProtection="1">
      <alignment horizontal="center" vertical="center" wrapText="1"/>
    </xf>
    <xf numFmtId="3" fontId="32" fillId="3" borderId="8" xfId="273" quotePrefix="1" applyNumberFormat="1" applyFont="1" applyFill="1" applyBorder="1" applyAlignment="1" applyProtection="1">
      <alignment horizontal="center" vertical="center" wrapText="1"/>
    </xf>
    <xf numFmtId="3" fontId="12" fillId="10" borderId="3" xfId="273" quotePrefix="1" applyNumberFormat="1" applyFont="1" applyFill="1" applyBorder="1" applyAlignment="1" applyProtection="1">
      <alignment horizontal="center" vertical="center" wrapText="1"/>
    </xf>
    <xf numFmtId="3" fontId="12" fillId="10" borderId="8" xfId="273" quotePrefix="1" applyNumberFormat="1" applyFont="1" applyFill="1" applyBorder="1" applyAlignment="1" applyProtection="1">
      <alignment horizontal="center" vertical="center" wrapText="1"/>
    </xf>
    <xf numFmtId="3" fontId="12" fillId="3" borderId="3" xfId="273" quotePrefix="1" applyNumberFormat="1" applyFont="1" applyFill="1" applyBorder="1" applyAlignment="1" applyProtection="1">
      <alignment horizontal="center" vertical="center" wrapText="1"/>
    </xf>
    <xf numFmtId="3" fontId="12" fillId="3" borderId="8" xfId="273" quotePrefix="1" applyNumberFormat="1" applyFont="1" applyFill="1" applyBorder="1" applyAlignment="1" applyProtection="1">
      <alignment horizontal="center" vertical="center" wrapText="1"/>
    </xf>
    <xf numFmtId="3" fontId="12" fillId="3" borderId="33" xfId="273" quotePrefix="1" applyNumberFormat="1" applyFont="1" applyFill="1" applyBorder="1" applyAlignment="1" applyProtection="1">
      <alignment horizontal="center" vertical="center" wrapText="1"/>
    </xf>
    <xf numFmtId="3" fontId="12" fillId="3" borderId="35" xfId="273" quotePrefix="1" applyNumberFormat="1" applyFont="1" applyFill="1" applyBorder="1" applyAlignment="1" applyProtection="1">
      <alignment horizontal="center" vertical="center" wrapText="1"/>
    </xf>
    <xf numFmtId="3" fontId="12" fillId="3" borderId="34" xfId="273" quotePrefix="1" applyNumberFormat="1" applyFont="1" applyFill="1" applyBorder="1" applyAlignment="1" applyProtection="1">
      <alignment horizontal="center" vertical="center" wrapText="1"/>
    </xf>
    <xf numFmtId="3" fontId="12" fillId="3" borderId="36" xfId="273" quotePrefix="1" applyNumberFormat="1" applyFont="1" applyFill="1" applyBorder="1" applyAlignment="1" applyProtection="1">
      <alignment horizontal="center" vertical="center" wrapText="1"/>
    </xf>
    <xf numFmtId="3" fontId="12" fillId="3" borderId="3" xfId="273" applyNumberFormat="1" applyFont="1" applyFill="1" applyBorder="1" applyAlignment="1" applyProtection="1">
      <alignment horizontal="center" vertical="center" wrapText="1"/>
    </xf>
    <xf numFmtId="3" fontId="12" fillId="3" borderId="10" xfId="273" applyNumberFormat="1" applyFont="1" applyFill="1" applyBorder="1" applyAlignment="1" applyProtection="1">
      <alignment horizontal="center" vertical="center" wrapText="1"/>
    </xf>
    <xf numFmtId="3" fontId="12" fillId="3" borderId="8" xfId="273" applyNumberFormat="1" applyFont="1" applyFill="1" applyBorder="1" applyAlignment="1" applyProtection="1">
      <alignment horizontal="center" vertical="center" wrapText="1"/>
    </xf>
    <xf numFmtId="3" fontId="12" fillId="3" borderId="6" xfId="273" applyNumberFormat="1" applyFont="1" applyFill="1" applyBorder="1" applyAlignment="1" applyProtection="1">
      <alignment horizontal="center" vertical="center" wrapText="1"/>
    </xf>
    <xf numFmtId="3" fontId="12" fillId="3" borderId="7" xfId="273" applyNumberFormat="1" applyFont="1" applyFill="1" applyBorder="1" applyAlignment="1" applyProtection="1">
      <alignment horizontal="center" vertical="center" wrapText="1"/>
    </xf>
    <xf numFmtId="3" fontId="12" fillId="3" borderId="5" xfId="273" applyNumberFormat="1" applyFont="1" applyFill="1" applyBorder="1" applyAlignment="1" applyProtection="1">
      <alignment horizontal="center" vertical="center" wrapText="1"/>
    </xf>
    <xf numFmtId="164" fontId="12" fillId="3" borderId="3" xfId="4" applyNumberFormat="1" applyFont="1" applyFill="1" applyBorder="1" applyAlignment="1" applyProtection="1">
      <alignment horizontal="center" vertical="center" wrapText="1"/>
    </xf>
    <xf numFmtId="164" fontId="12" fillId="3" borderId="10" xfId="4" applyNumberFormat="1" applyFont="1" applyFill="1" applyBorder="1" applyAlignment="1" applyProtection="1">
      <alignment horizontal="center" vertical="center" wrapText="1"/>
    </xf>
    <xf numFmtId="164" fontId="12" fillId="3" borderId="8" xfId="4" applyNumberFormat="1" applyFont="1" applyFill="1" applyBorder="1" applyAlignment="1" applyProtection="1">
      <alignment horizontal="center" vertical="center" wrapText="1"/>
    </xf>
    <xf numFmtId="3" fontId="12" fillId="3" borderId="4" xfId="273" applyNumberFormat="1" applyFont="1" applyFill="1" applyBorder="1" applyAlignment="1" applyProtection="1">
      <alignment horizontal="center" vertical="center" wrapText="1"/>
    </xf>
    <xf numFmtId="10" fontId="23" fillId="2" borderId="15" xfId="2" applyNumberFormat="1" applyFont="1" applyFill="1" applyBorder="1" applyAlignment="1">
      <alignment horizontal="right"/>
    </xf>
    <xf numFmtId="10" fontId="23" fillId="2" borderId="17" xfId="2" applyNumberFormat="1" applyFont="1" applyFill="1" applyBorder="1" applyAlignment="1">
      <alignment horizontal="right"/>
    </xf>
    <xf numFmtId="10" fontId="19" fillId="0" borderId="31" xfId="2" applyNumberFormat="1" applyFont="1" applyFill="1" applyBorder="1" applyAlignment="1" applyProtection="1">
      <alignment horizontal="right"/>
    </xf>
    <xf numFmtId="10" fontId="19" fillId="0" borderId="32" xfId="2" applyNumberFormat="1" applyFont="1" applyFill="1" applyBorder="1" applyAlignment="1" applyProtection="1">
      <alignment horizontal="right"/>
    </xf>
  </cellXfs>
  <cellStyles count="275">
    <cellStyle name="Comma" xfId="1" builtinId="3"/>
    <cellStyle name="Comma [0] 2" xfId="274"/>
    <cellStyle name="Comma 10" xfId="3"/>
    <cellStyle name="Comma 10 2" xfId="4"/>
    <cellStyle name="Comma 11" xfId="5"/>
    <cellStyle name="Comma 12" xfId="6"/>
    <cellStyle name="Comma 12 2" xfId="7"/>
    <cellStyle name="Comma 12 2 2" xfId="8"/>
    <cellStyle name="Comma 12 3" xfId="9"/>
    <cellStyle name="Comma 13" xfId="10"/>
    <cellStyle name="Comma 13 2" xfId="11"/>
    <cellStyle name="Comma 14" xfId="12"/>
    <cellStyle name="Comma 15" xfId="13"/>
    <cellStyle name="Comma 16" xfId="14"/>
    <cellStyle name="Comma 17" xfId="15"/>
    <cellStyle name="Comma 18" xfId="16"/>
    <cellStyle name="Comma 19" xfId="17"/>
    <cellStyle name="Comma 2" xfId="18"/>
    <cellStyle name="Comma 2 2" xfId="19"/>
    <cellStyle name="Comma 2 2 2" xfId="20"/>
    <cellStyle name="Comma 2 2 2 2" xfId="21"/>
    <cellStyle name="Comma 2 2 3" xfId="22"/>
    <cellStyle name="Comma 2 3" xfId="23"/>
    <cellStyle name="Comma 2 3 2" xfId="24"/>
    <cellStyle name="Comma 2 4" xfId="25"/>
    <cellStyle name="Comma 20" xfId="26"/>
    <cellStyle name="Comma 21" xfId="27"/>
    <cellStyle name="Comma 22" xfId="28"/>
    <cellStyle name="Comma 23" xfId="29"/>
    <cellStyle name="Comma 24" xfId="30"/>
    <cellStyle name="Comma 25" xfId="31"/>
    <cellStyle name="Comma 26" xfId="32"/>
    <cellStyle name="Comma 27" xfId="33"/>
    <cellStyle name="Comma 28" xfId="34"/>
    <cellStyle name="Comma 29" xfId="35"/>
    <cellStyle name="Comma 3" xfId="36"/>
    <cellStyle name="Comma 3 2" xfId="37"/>
    <cellStyle name="Comma 3 3" xfId="38"/>
    <cellStyle name="Comma 30" xfId="39"/>
    <cellStyle name="Comma 31" xfId="40"/>
    <cellStyle name="Comma 32" xfId="41"/>
    <cellStyle name="Comma 33" xfId="42"/>
    <cellStyle name="Comma 34" xfId="43"/>
    <cellStyle name="Comma 4" xfId="44"/>
    <cellStyle name="Comma 4 2" xfId="45"/>
    <cellStyle name="Comma 4 2 2" xfId="46"/>
    <cellStyle name="Comma 4 3" xfId="47"/>
    <cellStyle name="Comma 5" xfId="48"/>
    <cellStyle name="Comma 5 2" xfId="49"/>
    <cellStyle name="Comma 5 2 2" xfId="50"/>
    <cellStyle name="Comma 5 2 2 2" xfId="51"/>
    <cellStyle name="Comma 5 2 2 2 2" xfId="52"/>
    <cellStyle name="Comma 5 2 2 3" xfId="53"/>
    <cellStyle name="Comma 5 2 3" xfId="54"/>
    <cellStyle name="Comma 5 2 3 2" xfId="55"/>
    <cellStyle name="Comma 5 2 4" xfId="56"/>
    <cellStyle name="Comma 5 3" xfId="57"/>
    <cellStyle name="Comma 5 4" xfId="58"/>
    <cellStyle name="Comma 5 4 2" xfId="59"/>
    <cellStyle name="Comma 5 4 2 2" xfId="60"/>
    <cellStyle name="Comma 5 4 3" xfId="61"/>
    <cellStyle name="Comma 5 5" xfId="62"/>
    <cellStyle name="Comma 5 5 2" xfId="63"/>
    <cellStyle name="Comma 5 6" xfId="64"/>
    <cellStyle name="Comma 6" xfId="65"/>
    <cellStyle name="Comma 6 2" xfId="66"/>
    <cellStyle name="Comma 6 2 2" xfId="67"/>
    <cellStyle name="Comma 6 3" xfId="68"/>
    <cellStyle name="Comma 6 3 2" xfId="69"/>
    <cellStyle name="Comma 6 3 2 2" xfId="70"/>
    <cellStyle name="Comma 6 3 2 2 2" xfId="71"/>
    <cellStyle name="Comma 6 3 2 3" xfId="72"/>
    <cellStyle name="Comma 6 3 3" xfId="73"/>
    <cellStyle name="Comma 6 3 3 2" xfId="74"/>
    <cellStyle name="Comma 6 3 4" xfId="75"/>
    <cellStyle name="Comma 6 3 5" xfId="76"/>
    <cellStyle name="Comma 7" xfId="77"/>
    <cellStyle name="Comma 7 2" xfId="78"/>
    <cellStyle name="Comma 8" xfId="79"/>
    <cellStyle name="Comma 8 2" xfId="80"/>
    <cellStyle name="Comma 8 2 2" xfId="81"/>
    <cellStyle name="Comma 8 2 2 2" xfId="82"/>
    <cellStyle name="Comma 8 2 3" xfId="83"/>
    <cellStyle name="Comma 8 3" xfId="84"/>
    <cellStyle name="Comma 8 3 2" xfId="85"/>
    <cellStyle name="Comma 8 4" xfId="86"/>
    <cellStyle name="Comma 9" xfId="87"/>
    <cellStyle name="Comma 9 2" xfId="88"/>
    <cellStyle name="Comma 9 2 2" xfId="89"/>
    <cellStyle name="Comma 9 2 2 2" xfId="90"/>
    <cellStyle name="Comma 9 2 3" xfId="91"/>
    <cellStyle name="Comma 9 3" xfId="92"/>
    <cellStyle name="Comma 9 3 2" xfId="93"/>
    <cellStyle name="Comma 9 4" xfId="94"/>
    <cellStyle name="Normal" xfId="0" builtinId="0"/>
    <cellStyle name="Normal 10" xfId="95"/>
    <cellStyle name="Normal 10 2" xfId="96"/>
    <cellStyle name="Normal 10 2 2" xfId="97"/>
    <cellStyle name="Normal 10 2 2 2" xfId="98"/>
    <cellStyle name="Normal 10 2 3" xfId="99"/>
    <cellStyle name="Normal 10 2 4" xfId="100"/>
    <cellStyle name="Normal 10 3" xfId="101"/>
    <cellStyle name="Normal 10 3 2" xfId="102"/>
    <cellStyle name="Normal 10 3 3" xfId="103"/>
    <cellStyle name="Normal 10 4" xfId="104"/>
    <cellStyle name="Normal 10 5" xfId="105"/>
    <cellStyle name="Normal 11" xfId="106"/>
    <cellStyle name="Normal 12" xfId="107"/>
    <cellStyle name="Normal 12 2" xfId="108"/>
    <cellStyle name="Normal 12 2 2" xfId="109"/>
    <cellStyle name="Normal 12 2 2 2" xfId="110"/>
    <cellStyle name="Normal 12 2 3" xfId="111"/>
    <cellStyle name="Normal 12 3" xfId="112"/>
    <cellStyle name="Normal 12 3 2" xfId="113"/>
    <cellStyle name="Normal 12 4" xfId="114"/>
    <cellStyle name="Normal 13" xfId="115"/>
    <cellStyle name="Normal 13 2" xfId="116"/>
    <cellStyle name="Normal 13 2 2" xfId="117"/>
    <cellStyle name="Normal 13 2 2 2" xfId="118"/>
    <cellStyle name="Normal 13 2 3" xfId="119"/>
    <cellStyle name="Normal 13 3" xfId="120"/>
    <cellStyle name="Normal 13 3 2" xfId="121"/>
    <cellStyle name="Normal 13 4" xfId="122"/>
    <cellStyle name="Normal 14" xfId="123"/>
    <cellStyle name="Normal 14 2" xfId="124"/>
    <cellStyle name="Normal 14 2 2" xfId="125"/>
    <cellStyle name="Normal 14 2 2 2" xfId="126"/>
    <cellStyle name="Normal 14 2 3" xfId="127"/>
    <cellStyle name="Normal 14 3" xfId="128"/>
    <cellStyle name="Normal 14 3 2" xfId="129"/>
    <cellStyle name="Normal 14 4" xfId="130"/>
    <cellStyle name="Normal 15" xfId="131"/>
    <cellStyle name="Normal 15 2" xfId="132"/>
    <cellStyle name="Normal 16" xfId="133"/>
    <cellStyle name="Normal 16 2" xfId="134"/>
    <cellStyle name="Normal 16 2 2" xfId="135"/>
    <cellStyle name="Normal 16 2 2 2" xfId="136"/>
    <cellStyle name="Normal 16 2 3" xfId="137"/>
    <cellStyle name="Normal 16 3" xfId="138"/>
    <cellStyle name="Normal 16 3 2" xfId="139"/>
    <cellStyle name="Normal 16 4" xfId="140"/>
    <cellStyle name="Normal 17" xfId="141"/>
    <cellStyle name="Normal 17 2" xfId="142"/>
    <cellStyle name="Normal 18" xfId="143"/>
    <cellStyle name="Normal 18 2" xfId="144"/>
    <cellStyle name="Normal 18 2 2" xfId="145"/>
    <cellStyle name="Normal 18 3" xfId="146"/>
    <cellStyle name="Normal 19" xfId="147"/>
    <cellStyle name="Normal 19 2" xfId="148"/>
    <cellStyle name="Normal 2" xfId="149"/>
    <cellStyle name="Normal 2 2" xfId="150"/>
    <cellStyle name="Normal 2 2 2" xfId="151"/>
    <cellStyle name="Normal 2 2 2 2" xfId="152"/>
    <cellStyle name="Normal 2 2 3" xfId="153"/>
    <cellStyle name="Normal 2 3" xfId="154"/>
    <cellStyle name="Normal 2 3 2" xfId="155"/>
    <cellStyle name="Normal 2 4" xfId="156"/>
    <cellStyle name="Normal 20" xfId="157"/>
    <cellStyle name="Normal 21" xfId="158"/>
    <cellStyle name="Normal 21 2" xfId="159"/>
    <cellStyle name="Normal 22" xfId="160"/>
    <cellStyle name="Normal 23" xfId="161"/>
    <cellStyle name="Normal 24" xfId="162"/>
    <cellStyle name="Normal 25" xfId="163"/>
    <cellStyle name="Normal 25 2" xfId="164"/>
    <cellStyle name="Normal 26" xfId="165"/>
    <cellStyle name="Normal 27" xfId="166"/>
    <cellStyle name="Normal 28" xfId="167"/>
    <cellStyle name="Normal 29" xfId="168"/>
    <cellStyle name="Normal 3" xfId="169"/>
    <cellStyle name="Normal 3 2" xfId="170"/>
    <cellStyle name="Normal 3 2 2" xfId="171"/>
    <cellStyle name="Normal 3 2 2 2" xfId="172"/>
    <cellStyle name="Normal 3 2 3" xfId="173"/>
    <cellStyle name="Normal 3 3" xfId="174"/>
    <cellStyle name="Normal 3 3 2" xfId="175"/>
    <cellStyle name="Normal 3 4" xfId="176"/>
    <cellStyle name="Normal 30" xfId="177"/>
    <cellStyle name="Normal 31" xfId="178"/>
    <cellStyle name="Normal 32" xfId="179"/>
    <cellStyle name="Normal 33" xfId="180"/>
    <cellStyle name="Normal 34" xfId="181"/>
    <cellStyle name="Normal 35" xfId="182"/>
    <cellStyle name="Normal 36" xfId="183"/>
    <cellStyle name="Normal 37" xfId="184"/>
    <cellStyle name="Normal 38" xfId="185"/>
    <cellStyle name="Normal 39" xfId="186"/>
    <cellStyle name="Normal 39 2" xfId="273"/>
    <cellStyle name="Normal 4" xfId="187"/>
    <cellStyle name="Normal 4 2" xfId="188"/>
    <cellStyle name="Normal 4 2 2" xfId="189"/>
    <cellStyle name="Normal 4 2 2 2" xfId="190"/>
    <cellStyle name="Normal 4 2 3" xfId="191"/>
    <cellStyle name="Normal 4 3" xfId="192"/>
    <cellStyle name="Normal 4 3 2" xfId="193"/>
    <cellStyle name="Normal 4 4" xfId="194"/>
    <cellStyle name="Normal 40" xfId="195"/>
    <cellStyle name="Normal 41" xfId="196"/>
    <cellStyle name="Normal 5" xfId="197"/>
    <cellStyle name="Normal 5 2" xfId="198"/>
    <cellStyle name="Normal 5 2 2" xfId="199"/>
    <cellStyle name="Normal 5 2 3" xfId="200"/>
    <cellStyle name="Normal 5 2 4" xfId="201"/>
    <cellStyle name="Normal 5 3" xfId="202"/>
    <cellStyle name="Normal 5 3 2" xfId="203"/>
    <cellStyle name="Normal 5 3 3" xfId="204"/>
    <cellStyle name="Normal 5 3 4" xfId="205"/>
    <cellStyle name="Normal 5 4" xfId="206"/>
    <cellStyle name="Normal 5 5" xfId="207"/>
    <cellStyle name="Normal 6" xfId="208"/>
    <cellStyle name="Normal 6 2" xfId="209"/>
    <cellStyle name="Normal 6 3" xfId="210"/>
    <cellStyle name="Normal 6 4" xfId="211"/>
    <cellStyle name="Normal 6 5" xfId="212"/>
    <cellStyle name="Normal 6 6" xfId="213"/>
    <cellStyle name="Normal 7" xfId="214"/>
    <cellStyle name="Normal 7 2" xfId="215"/>
    <cellStyle name="Normal 7 2 2" xfId="216"/>
    <cellStyle name="Normal 7 3" xfId="217"/>
    <cellStyle name="Normal 7 3 2" xfId="218"/>
    <cellStyle name="Normal 7 3 2 2" xfId="219"/>
    <cellStyle name="Normal 7 3 2 2 2" xfId="220"/>
    <cellStyle name="Normal 7 3 2 3" xfId="221"/>
    <cellStyle name="Normal 7 3 3" xfId="222"/>
    <cellStyle name="Normal 7 3 3 2" xfId="223"/>
    <cellStyle name="Normal 7 3 4" xfId="224"/>
    <cellStyle name="Normal 7 3 5" xfId="225"/>
    <cellStyle name="Normal 8" xfId="226"/>
    <cellStyle name="Normal 8 2" xfId="227"/>
    <cellStyle name="Normal 8 3" xfId="228"/>
    <cellStyle name="Normal 8 3 2" xfId="229"/>
    <cellStyle name="Normal 8 3 2 2" xfId="230"/>
    <cellStyle name="Normal 8 3 2 2 2" xfId="231"/>
    <cellStyle name="Normal 8 3 2 3" xfId="232"/>
    <cellStyle name="Normal 8 3 3" xfId="233"/>
    <cellStyle name="Normal 8 3 3 2" xfId="234"/>
    <cellStyle name="Normal 8 3 4" xfId="235"/>
    <cellStyle name="Normal 8 4" xfId="236"/>
    <cellStyle name="Normal 8 5" xfId="237"/>
    <cellStyle name="Normal 8 5 2" xfId="238"/>
    <cellStyle name="Normal 8 5 2 2" xfId="239"/>
    <cellStyle name="Normal 8 5 3" xfId="240"/>
    <cellStyle name="Normal 8 6" xfId="241"/>
    <cellStyle name="Normal 8 6 2" xfId="242"/>
    <cellStyle name="Normal 8 7" xfId="243"/>
    <cellStyle name="Normal 9" xfId="244"/>
    <cellStyle name="Normal 9 2" xfId="245"/>
    <cellStyle name="Normal 9 2 2" xfId="246"/>
    <cellStyle name="Normal 9 2 2 2" xfId="247"/>
    <cellStyle name="Normal 9 2 2 2 2" xfId="248"/>
    <cellStyle name="Normal 9 2 2 3" xfId="249"/>
    <cellStyle name="Normal 9 2 3" xfId="250"/>
    <cellStyle name="Normal 9 2 3 2" xfId="251"/>
    <cellStyle name="Normal 9 2 4" xfId="252"/>
    <cellStyle name="Normal 9 3" xfId="253"/>
    <cellStyle name="Normal 9 3 2" xfId="254"/>
    <cellStyle name="Normal 9 3 2 2" xfId="255"/>
    <cellStyle name="Normal 9 3 3" xfId="256"/>
    <cellStyle name="Normal 9 4" xfId="257"/>
    <cellStyle name="Normal 9 4 2" xfId="258"/>
    <cellStyle name="Normal 9 5" xfId="259"/>
    <cellStyle name="Percent" xfId="2" builtinId="5"/>
    <cellStyle name="Percent 2" xfId="260"/>
    <cellStyle name="Percent 2 2" xfId="261"/>
    <cellStyle name="Percent 2 2 2" xfId="262"/>
    <cellStyle name="Percent 2 3" xfId="263"/>
    <cellStyle name="Percent 3" xfId="264"/>
    <cellStyle name="Percent 3 2" xfId="265"/>
    <cellStyle name="Percent 3 2 2" xfId="266"/>
    <cellStyle name="Percent 3 3" xfId="267"/>
    <cellStyle name="Percent 4" xfId="268"/>
    <cellStyle name="Percent 5" xfId="269"/>
    <cellStyle name="Percent 6" xfId="270"/>
    <cellStyle name="Percent 7" xfId="271"/>
    <cellStyle name="Percent 8" xfId="2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39378</xdr:colOff>
      <xdr:row>0</xdr:row>
      <xdr:rowOff>10506</xdr:rowOff>
    </xdr:from>
    <xdr:ext cx="1039006" cy="1104360"/>
    <xdr:pic>
      <xdr:nvPicPr>
        <xdr:cNvPr id="5" name="Picture 4" descr="EY_Logo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441" y="10506"/>
          <a:ext cx="1039006" cy="110436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>
    <pageSetUpPr fitToPage="1"/>
  </sheetPr>
  <dimension ref="A1:AP142"/>
  <sheetViews>
    <sheetView showGridLines="0" tabSelected="1" zoomScale="50" zoomScaleNormal="50" workbookViewId="0">
      <selection activeCell="F57" sqref="F57"/>
    </sheetView>
  </sheetViews>
  <sheetFormatPr defaultColWidth="9.109375" defaultRowHeight="13.2" outlineLevelRow="1"/>
  <cols>
    <col min="1" max="1" width="1.88671875" style="3" customWidth="1"/>
    <col min="2" max="2" width="20.6640625" style="3" customWidth="1"/>
    <col min="3" max="3" width="21.5546875" style="199" customWidth="1"/>
    <col min="4" max="4" width="21.6640625" style="199" customWidth="1"/>
    <col min="5" max="5" width="22.33203125" style="3" customWidth="1"/>
    <col min="6" max="6" width="21.5546875" style="3" customWidth="1"/>
    <col min="7" max="7" width="1.44140625" style="3" customWidth="1"/>
    <col min="8" max="8" width="21.6640625" style="3" customWidth="1"/>
    <col min="9" max="9" width="22.109375" style="3" bestFit="1" customWidth="1"/>
    <col min="10" max="10" width="0.109375" style="82" customWidth="1"/>
    <col min="11" max="11" width="22" style="199" bestFit="1" customWidth="1"/>
    <col min="12" max="12" width="21.44140625" style="199" customWidth="1"/>
    <col min="13" max="13" width="18.88671875" style="3" bestFit="1" customWidth="1"/>
    <col min="14" max="14" width="19.5546875" style="3" customWidth="1"/>
    <col min="15" max="15" width="1" style="3" customWidth="1"/>
    <col min="16" max="16" width="20" style="3" hidden="1" customWidth="1"/>
    <col min="17" max="17" width="20" style="86" hidden="1" customWidth="1"/>
    <col min="18" max="19" width="18.5546875" style="86" customWidth="1"/>
    <col min="20" max="20" width="18.5546875" style="86" hidden="1" customWidth="1"/>
    <col min="21" max="21" width="20.6640625" style="86" bestFit="1" customWidth="1"/>
    <col min="22" max="23" width="19.33203125" style="86" hidden="1" customWidth="1"/>
    <col min="24" max="24" width="1" style="3" customWidth="1"/>
    <col min="25" max="25" width="1.88671875" style="3" customWidth="1"/>
    <col min="26" max="26" width="19.5546875" style="194" hidden="1" customWidth="1"/>
    <col min="27" max="27" width="21" style="194" hidden="1" customWidth="1"/>
    <col min="28" max="28" width="5.5546875" style="194" hidden="1" customWidth="1"/>
    <col min="29" max="29" width="17.88671875" style="160" hidden="1" customWidth="1"/>
    <col min="30" max="30" width="18.5546875" style="160" hidden="1" customWidth="1"/>
    <col min="31" max="31" width="4.109375" style="160" hidden="1" customWidth="1"/>
    <col min="32" max="32" width="20.6640625" style="193" hidden="1" customWidth="1"/>
    <col min="33" max="33" width="12.6640625" style="194" hidden="1" customWidth="1"/>
    <col min="34" max="35" width="14.44140625" style="194" hidden="1" customWidth="1"/>
    <col min="36" max="36" width="9.109375" style="195" hidden="1" customWidth="1"/>
    <col min="37" max="38" width="11.5546875" style="194" hidden="1" customWidth="1"/>
    <col min="39" max="39" width="9.109375" style="195" hidden="1" customWidth="1"/>
    <col min="40" max="40" width="10.109375" style="162" hidden="1" customWidth="1"/>
    <col min="41" max="41" width="0" style="162" hidden="1" customWidth="1"/>
    <col min="42" max="42" width="10.109375" style="162" hidden="1" customWidth="1"/>
    <col min="43" max="16384" width="9.109375" style="3"/>
  </cols>
  <sheetData>
    <row r="1" spans="1:39" ht="30" customHeight="1">
      <c r="A1" s="1"/>
      <c r="B1" s="1"/>
      <c r="E1" s="1"/>
      <c r="F1" s="1"/>
      <c r="G1" s="1"/>
      <c r="H1" s="1"/>
      <c r="I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1"/>
      <c r="Z1" s="158"/>
      <c r="AA1" s="158"/>
      <c r="AB1" s="158"/>
      <c r="AC1" s="159"/>
      <c r="AD1" s="159"/>
      <c r="AE1" s="159"/>
      <c r="AF1" s="160"/>
      <c r="AG1" s="158"/>
      <c r="AH1" s="158"/>
      <c r="AI1" s="158"/>
      <c r="AJ1" s="161"/>
      <c r="AK1" s="158"/>
      <c r="AL1" s="158"/>
      <c r="AM1" s="161"/>
    </row>
    <row r="2" spans="1:39" ht="30" customHeight="1">
      <c r="A2" s="1"/>
      <c r="B2" s="4"/>
      <c r="C2" s="200"/>
      <c r="D2" s="200"/>
      <c r="E2" s="4"/>
      <c r="F2" s="4"/>
      <c r="G2" s="4"/>
      <c r="H2" s="1"/>
      <c r="I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1"/>
      <c r="Z2" s="158"/>
      <c r="AA2" s="158"/>
      <c r="AB2" s="158"/>
      <c r="AC2" s="159"/>
      <c r="AD2" s="159"/>
      <c r="AE2" s="159"/>
      <c r="AF2" s="160"/>
      <c r="AG2" s="158"/>
      <c r="AH2" s="158"/>
      <c r="AI2" s="158"/>
      <c r="AJ2" s="161"/>
      <c r="AK2" s="158"/>
      <c r="AL2" s="158"/>
      <c r="AM2" s="161"/>
    </row>
    <row r="3" spans="1:39" ht="30.75" customHeight="1" thickBot="1">
      <c r="A3" s="5"/>
      <c r="B3" s="6"/>
      <c r="C3" s="201"/>
      <c r="D3" s="201"/>
      <c r="E3" s="6"/>
      <c r="F3" s="6"/>
      <c r="G3" s="6"/>
      <c r="H3" s="7"/>
      <c r="I3" s="7"/>
      <c r="J3" s="93"/>
      <c r="K3" s="233"/>
      <c r="L3" s="233"/>
      <c r="M3" s="7"/>
      <c r="N3" s="7"/>
      <c r="O3" s="7"/>
      <c r="P3" s="7"/>
      <c r="Q3" s="7"/>
      <c r="R3" s="7"/>
      <c r="S3" s="7"/>
      <c r="T3" s="7"/>
      <c r="U3" s="146"/>
      <c r="V3" s="146"/>
      <c r="W3" s="146"/>
      <c r="X3" s="146"/>
      <c r="Z3" s="158"/>
      <c r="AA3" s="158"/>
      <c r="AB3" s="158"/>
      <c r="AC3" s="163"/>
      <c r="AD3" s="163"/>
      <c r="AE3" s="163"/>
      <c r="AF3" s="164"/>
      <c r="AG3" s="158"/>
      <c r="AH3" s="158"/>
      <c r="AI3" s="158"/>
      <c r="AJ3" s="161"/>
      <c r="AK3" s="158"/>
      <c r="AL3" s="158"/>
      <c r="AM3" s="161"/>
    </row>
    <row r="4" spans="1:39" ht="27.9" customHeight="1" thickBot="1">
      <c r="A4" s="1"/>
      <c r="B4" s="87" t="s">
        <v>53</v>
      </c>
      <c r="C4" s="202"/>
      <c r="D4" s="202"/>
      <c r="E4" s="8"/>
      <c r="F4" s="8"/>
      <c r="G4" s="8"/>
      <c r="H4" s="8"/>
      <c r="I4" s="9"/>
      <c r="J4" s="9"/>
      <c r="K4" s="234"/>
      <c r="L4" s="234"/>
      <c r="M4" s="9"/>
      <c r="N4" s="9"/>
      <c r="O4" s="9"/>
      <c r="P4" s="9"/>
      <c r="Q4" s="10"/>
      <c r="R4" s="10"/>
      <c r="S4" s="10"/>
      <c r="T4" s="10"/>
      <c r="U4" s="147"/>
      <c r="V4" s="148"/>
      <c r="W4" s="149"/>
      <c r="X4" s="146"/>
      <c r="Z4" s="158"/>
      <c r="AA4" s="158"/>
      <c r="AB4" s="158"/>
      <c r="AC4" s="165"/>
      <c r="AD4" s="165"/>
      <c r="AE4" s="165"/>
      <c r="AF4" s="166"/>
      <c r="AG4" s="158"/>
      <c r="AH4" s="158"/>
      <c r="AI4" s="158"/>
      <c r="AJ4" s="161"/>
      <c r="AK4" s="158"/>
      <c r="AL4" s="158"/>
      <c r="AM4" s="161"/>
    </row>
    <row r="5" spans="1:39" ht="8.25" customHeight="1">
      <c r="A5" s="1"/>
      <c r="B5" s="11"/>
      <c r="C5" s="203"/>
      <c r="D5" s="203"/>
      <c r="E5" s="11"/>
      <c r="F5" s="11"/>
      <c r="G5" s="11"/>
      <c r="H5" s="12"/>
      <c r="I5" s="12"/>
      <c r="J5" s="12"/>
      <c r="K5" s="235"/>
      <c r="L5" s="235"/>
      <c r="M5" s="12"/>
      <c r="N5" s="12"/>
      <c r="O5" s="12"/>
      <c r="P5" s="12"/>
      <c r="Q5" s="13"/>
      <c r="R5" s="13"/>
      <c r="S5" s="13"/>
      <c r="T5" s="13"/>
      <c r="U5" s="150"/>
      <c r="V5" s="150"/>
      <c r="W5" s="150"/>
      <c r="X5" s="151"/>
      <c r="Z5" s="158"/>
      <c r="AA5" s="158"/>
      <c r="AB5" s="158"/>
      <c r="AC5" s="165"/>
      <c r="AD5" s="165"/>
      <c r="AE5" s="165"/>
      <c r="AF5" s="165"/>
      <c r="AG5" s="158"/>
      <c r="AH5" s="158"/>
      <c r="AI5" s="158"/>
      <c r="AJ5" s="161"/>
      <c r="AK5" s="158"/>
      <c r="AL5" s="158"/>
      <c r="AM5" s="161"/>
    </row>
    <row r="6" spans="1:39" ht="21.75" customHeight="1">
      <c r="B6" s="281" t="s">
        <v>7</v>
      </c>
      <c r="C6" s="290" t="s">
        <v>8</v>
      </c>
      <c r="D6" s="285"/>
      <c r="E6" s="285"/>
      <c r="F6" s="286"/>
      <c r="G6" s="14"/>
      <c r="H6" s="284" t="s">
        <v>9</v>
      </c>
      <c r="I6" s="285"/>
      <c r="J6" s="285"/>
      <c r="K6" s="285"/>
      <c r="L6" s="285"/>
      <c r="M6" s="285"/>
      <c r="N6" s="286"/>
      <c r="O6" s="18"/>
      <c r="P6" s="287" t="s">
        <v>10</v>
      </c>
      <c r="Q6" s="287"/>
      <c r="R6" s="265" t="s">
        <v>32</v>
      </c>
      <c r="S6" s="266"/>
      <c r="T6" s="266"/>
      <c r="U6" s="266"/>
      <c r="V6" s="266"/>
      <c r="W6" s="267"/>
      <c r="X6" s="15"/>
      <c r="Z6" s="158"/>
      <c r="AA6" s="158"/>
      <c r="AB6" s="158"/>
      <c r="AC6" s="161" t="s">
        <v>32</v>
      </c>
      <c r="AD6" s="161"/>
      <c r="AE6" s="161"/>
      <c r="AF6" s="161"/>
      <c r="AG6" s="158"/>
      <c r="AH6" s="158"/>
      <c r="AI6" s="158"/>
      <c r="AJ6" s="161"/>
      <c r="AK6" s="158"/>
      <c r="AL6" s="158"/>
      <c r="AM6" s="161"/>
    </row>
    <row r="7" spans="1:39" ht="21.75" customHeight="1">
      <c r="B7" s="282"/>
      <c r="C7" s="228"/>
      <c r="D7" s="204"/>
      <c r="E7" s="132"/>
      <c r="F7" s="133"/>
      <c r="G7" s="14"/>
      <c r="H7" s="131"/>
      <c r="I7" s="132"/>
      <c r="J7" s="117"/>
      <c r="K7" s="204"/>
      <c r="L7" s="204"/>
      <c r="M7" s="132"/>
      <c r="N7" s="133"/>
      <c r="O7" s="18"/>
      <c r="P7" s="288"/>
      <c r="Q7" s="288"/>
      <c r="R7" s="268" t="s">
        <v>45</v>
      </c>
      <c r="S7" s="269"/>
      <c r="T7" s="269"/>
      <c r="U7" s="269"/>
      <c r="V7" s="269"/>
      <c r="W7" s="270"/>
      <c r="X7" s="15"/>
      <c r="Z7" s="158"/>
      <c r="AA7" s="158"/>
      <c r="AB7" s="158"/>
      <c r="AC7" s="161" t="s">
        <v>45</v>
      </c>
      <c r="AD7" s="161"/>
      <c r="AE7" s="161"/>
      <c r="AF7" s="161"/>
      <c r="AG7" s="158"/>
      <c r="AH7" s="158"/>
      <c r="AI7" s="158"/>
      <c r="AJ7" s="161"/>
      <c r="AK7" s="158"/>
      <c r="AL7" s="158"/>
      <c r="AM7" s="161"/>
    </row>
    <row r="8" spans="1:39" ht="46.8">
      <c r="B8" s="283"/>
      <c r="C8" s="205" t="s">
        <v>54</v>
      </c>
      <c r="D8" s="205" t="s">
        <v>55</v>
      </c>
      <c r="E8" s="119" t="s">
        <v>56</v>
      </c>
      <c r="F8" s="17" t="s">
        <v>37</v>
      </c>
      <c r="G8" s="16"/>
      <c r="H8" s="17" t="s">
        <v>44</v>
      </c>
      <c r="I8" s="17" t="s">
        <v>38</v>
      </c>
      <c r="J8" s="94"/>
      <c r="K8" s="236" t="s">
        <v>43</v>
      </c>
      <c r="L8" s="258" t="s">
        <v>11</v>
      </c>
      <c r="M8" s="17" t="s">
        <v>12</v>
      </c>
      <c r="N8" s="17" t="s">
        <v>13</v>
      </c>
      <c r="O8" s="18"/>
      <c r="P8" s="288"/>
      <c r="Q8" s="289"/>
      <c r="R8" s="17" t="s">
        <v>48</v>
      </c>
      <c r="S8" s="17" t="s">
        <v>39</v>
      </c>
      <c r="T8" s="142" t="s">
        <v>42</v>
      </c>
      <c r="U8" s="17" t="s">
        <v>46</v>
      </c>
      <c r="V8" s="17" t="s">
        <v>47</v>
      </c>
      <c r="W8" s="145" t="s">
        <v>42</v>
      </c>
      <c r="X8" s="18"/>
      <c r="Z8" s="158"/>
      <c r="AA8" s="167" t="s">
        <v>49</v>
      </c>
      <c r="AB8" s="158"/>
      <c r="AC8" s="168" t="s">
        <v>48</v>
      </c>
      <c r="AD8" s="168" t="s">
        <v>50</v>
      </c>
      <c r="AE8" s="168"/>
      <c r="AF8" s="169" t="s">
        <v>46</v>
      </c>
      <c r="AG8" s="158"/>
      <c r="AH8" s="170" t="s">
        <v>52</v>
      </c>
      <c r="AI8" s="170" t="s">
        <v>51</v>
      </c>
      <c r="AJ8" s="161"/>
      <c r="AK8" s="158"/>
      <c r="AL8" s="158"/>
      <c r="AM8" s="161"/>
    </row>
    <row r="9" spans="1:39" ht="27" customHeight="1" thickBot="1">
      <c r="B9" s="19" t="s">
        <v>0</v>
      </c>
      <c r="C9" s="206"/>
      <c r="D9" s="206"/>
      <c r="E9" s="20"/>
      <c r="F9" s="20"/>
      <c r="G9" s="21"/>
      <c r="H9" s="22"/>
      <c r="I9" s="22"/>
      <c r="J9" s="22"/>
      <c r="K9" s="237"/>
      <c r="L9" s="259"/>
      <c r="M9" s="23"/>
      <c r="N9" s="23"/>
      <c r="O9" s="24"/>
      <c r="P9" s="24"/>
      <c r="Q9" s="25"/>
      <c r="R9" s="25"/>
      <c r="S9" s="25"/>
      <c r="T9" s="25"/>
      <c r="U9" s="25"/>
      <c r="V9" s="25"/>
      <c r="W9" s="25"/>
      <c r="X9" s="24"/>
      <c r="Z9" s="158"/>
      <c r="AA9" s="158"/>
      <c r="AB9" s="158"/>
      <c r="AC9" s="171"/>
      <c r="AD9" s="171"/>
      <c r="AE9" s="171"/>
      <c r="AF9" s="172"/>
      <c r="AG9" s="158"/>
      <c r="AH9" s="158"/>
      <c r="AI9" s="158"/>
      <c r="AJ9" s="161"/>
      <c r="AK9" s="158"/>
      <c r="AL9" s="158"/>
      <c r="AM9" s="161"/>
    </row>
    <row r="10" spans="1:39" ht="24.9" customHeight="1" outlineLevel="1" thickBot="1">
      <c r="A10" s="26"/>
      <c r="B10" s="27" t="s">
        <v>4</v>
      </c>
      <c r="C10" s="207"/>
      <c r="D10" s="207"/>
      <c r="E10" s="123"/>
      <c r="F10" s="31" t="e">
        <f>(C10-D10)/D10</f>
        <v>#DIV/0!</v>
      </c>
      <c r="G10" s="90"/>
      <c r="H10" s="28"/>
      <c r="I10" s="137"/>
      <c r="J10" s="101"/>
      <c r="K10" s="238"/>
      <c r="L10" s="207"/>
      <c r="M10" s="30">
        <f>+H10-L10</f>
        <v>0</v>
      </c>
      <c r="N10" s="31" t="e">
        <f>M10/L10</f>
        <v>#DIV/0!</v>
      </c>
      <c r="O10" s="32"/>
      <c r="P10" s="28"/>
      <c r="Q10" s="28"/>
      <c r="R10" s="196"/>
      <c r="S10" s="196"/>
      <c r="T10" s="196"/>
      <c r="U10" s="196"/>
      <c r="V10" s="123"/>
      <c r="W10" s="123"/>
      <c r="X10" s="32"/>
      <c r="Z10" s="158">
        <f>SUM(R10:U10)</f>
        <v>0</v>
      </c>
      <c r="AA10" s="158">
        <v>7341960.5999999996</v>
      </c>
      <c r="AB10" s="158">
        <f>Z10-AA10</f>
        <v>-7341960.5999999996</v>
      </c>
      <c r="AC10" s="173">
        <v>684115</v>
      </c>
      <c r="AD10" s="173">
        <v>-200425</v>
      </c>
      <c r="AE10" s="173"/>
      <c r="AF10" s="174">
        <v>16194590.65</v>
      </c>
      <c r="AG10" s="158">
        <f>U10-AF10</f>
        <v>-16194590.65</v>
      </c>
      <c r="AH10" s="158">
        <f>-AD10+S10</f>
        <v>200425</v>
      </c>
      <c r="AI10" s="158">
        <f>AG10+AH10</f>
        <v>-15994165.65</v>
      </c>
      <c r="AJ10" s="161"/>
      <c r="AK10" s="158"/>
      <c r="AL10" s="158"/>
      <c r="AM10" s="161"/>
    </row>
    <row r="11" spans="1:39" ht="24.9" customHeight="1" outlineLevel="1" thickBot="1">
      <c r="B11" s="27" t="s">
        <v>14</v>
      </c>
      <c r="C11" s="207"/>
      <c r="D11" s="208"/>
      <c r="E11" s="123"/>
      <c r="F11" s="31" t="e">
        <f>(C11-D11)/D11</f>
        <v>#DIV/0!</v>
      </c>
      <c r="G11" s="29"/>
      <c r="H11" s="28"/>
      <c r="I11" s="137"/>
      <c r="J11" s="101"/>
      <c r="K11" s="238"/>
      <c r="L11" s="207"/>
      <c r="M11" s="30">
        <f t="shared" ref="M11:M13" si="0">+H11-L11</f>
        <v>0</v>
      </c>
      <c r="N11" s="31" t="e">
        <f>M11/L11</f>
        <v>#DIV/0!</v>
      </c>
      <c r="O11" s="32"/>
      <c r="P11" s="28"/>
      <c r="Q11" s="28"/>
      <c r="R11" s="123"/>
      <c r="S11" s="123"/>
      <c r="T11" s="123"/>
      <c r="U11" s="123"/>
      <c r="V11" s="123"/>
      <c r="W11" s="123"/>
      <c r="X11" s="32"/>
      <c r="Z11" s="158">
        <f>SUM(R11:U11)</f>
        <v>0</v>
      </c>
      <c r="AA11" s="158">
        <v>29318225.119999997</v>
      </c>
      <c r="AB11" s="158">
        <f t="shared" ref="AB11:AB13" si="1">Z11-AA11</f>
        <v>-29318225.119999997</v>
      </c>
      <c r="AC11" s="173">
        <v>31142867.129999999</v>
      </c>
      <c r="AD11" s="173">
        <v>-6602798.2999999998</v>
      </c>
      <c r="AE11" s="173"/>
      <c r="AF11" s="174">
        <v>1114529.7399999974</v>
      </c>
      <c r="AG11" s="158">
        <f>U11-AF11</f>
        <v>-1114529.7399999974</v>
      </c>
      <c r="AH11" s="158">
        <f>-AD11+S11</f>
        <v>6602798.2999999998</v>
      </c>
      <c r="AI11" s="158">
        <f>AG11+AH11</f>
        <v>5488268.5600000024</v>
      </c>
      <c r="AJ11" s="161"/>
      <c r="AK11" s="158">
        <f>175356</f>
        <v>175356</v>
      </c>
      <c r="AL11" s="158">
        <f>U11-AK11</f>
        <v>-175356</v>
      </c>
      <c r="AM11" s="161">
        <f>AL11/104.69</f>
        <v>-1675.0023880026747</v>
      </c>
    </row>
    <row r="12" spans="1:39" ht="24.9" customHeight="1" outlineLevel="1" thickBot="1">
      <c r="B12" s="27" t="s">
        <v>5</v>
      </c>
      <c r="C12" s="207"/>
      <c r="D12" s="209"/>
      <c r="E12" s="123"/>
      <c r="F12" s="31" t="e">
        <f>(C12-D12)/D12</f>
        <v>#DIV/0!</v>
      </c>
      <c r="G12" s="29"/>
      <c r="H12" s="28"/>
      <c r="I12" s="137"/>
      <c r="J12" s="101"/>
      <c r="K12" s="238"/>
      <c r="L12" s="207"/>
      <c r="M12" s="54">
        <f t="shared" si="0"/>
        <v>0</v>
      </c>
      <c r="N12" s="31" t="e">
        <f>M12/L12</f>
        <v>#DIV/0!</v>
      </c>
      <c r="O12" s="32"/>
      <c r="P12" s="28"/>
      <c r="Q12" s="28"/>
      <c r="R12" s="123"/>
      <c r="S12" s="123"/>
      <c r="T12" s="123"/>
      <c r="U12" s="123"/>
      <c r="V12" s="123"/>
      <c r="W12" s="123"/>
      <c r="X12" s="32"/>
      <c r="Z12" s="158">
        <f>SUM(R12:U12)</f>
        <v>0</v>
      </c>
      <c r="AA12" s="158">
        <v>16156522</v>
      </c>
      <c r="AB12" s="158">
        <f t="shared" si="1"/>
        <v>-16156522</v>
      </c>
      <c r="AC12" s="173">
        <v>1424894</v>
      </c>
      <c r="AD12" s="173">
        <v>-308043</v>
      </c>
      <c r="AE12" s="173"/>
      <c r="AF12" s="174">
        <v>14028031</v>
      </c>
      <c r="AG12" s="158">
        <f>U12-AF12</f>
        <v>-14028031</v>
      </c>
      <c r="AH12" s="158">
        <f>-AD12+S12</f>
        <v>308043</v>
      </c>
      <c r="AI12" s="158">
        <f>AG12+AH12</f>
        <v>-13719988</v>
      </c>
      <c r="AJ12" s="161"/>
      <c r="AK12" s="158"/>
      <c r="AL12" s="158"/>
      <c r="AM12" s="161"/>
    </row>
    <row r="13" spans="1:39" ht="24.9" customHeight="1" outlineLevel="1" thickBot="1">
      <c r="B13" s="27" t="s">
        <v>6</v>
      </c>
      <c r="C13" s="207"/>
      <c r="D13" s="207"/>
      <c r="E13" s="123"/>
      <c r="F13" s="31" t="e">
        <f>(C13-D13)/D13</f>
        <v>#DIV/0!</v>
      </c>
      <c r="G13" s="36"/>
      <c r="H13" s="28"/>
      <c r="I13" s="137"/>
      <c r="J13" s="101"/>
      <c r="K13" s="239"/>
      <c r="L13" s="207"/>
      <c r="M13" s="30">
        <f t="shared" si="0"/>
        <v>0</v>
      </c>
      <c r="N13" s="31" t="e">
        <f>M13/L13</f>
        <v>#DIV/0!</v>
      </c>
      <c r="O13" s="32"/>
      <c r="P13" s="28"/>
      <c r="Q13" s="28"/>
      <c r="R13" s="123"/>
      <c r="S13" s="123"/>
      <c r="T13" s="123"/>
      <c r="U13" s="123"/>
      <c r="V13" s="123"/>
      <c r="W13" s="123"/>
      <c r="X13" s="32"/>
      <c r="Z13" s="158">
        <f>SUM(R13:U13)</f>
        <v>0</v>
      </c>
      <c r="AA13" s="158">
        <v>12271192.4</v>
      </c>
      <c r="AB13" s="158">
        <f t="shared" si="1"/>
        <v>-12271192.4</v>
      </c>
      <c r="AC13" s="173">
        <v>2491676</v>
      </c>
      <c r="AD13" s="173">
        <v>-575000</v>
      </c>
      <c r="AE13" s="173"/>
      <c r="AF13" s="174">
        <v>9221546.4000000004</v>
      </c>
      <c r="AG13" s="158">
        <f>U13-AF13</f>
        <v>-9221546.4000000004</v>
      </c>
      <c r="AH13" s="158">
        <f>-AD13+S13</f>
        <v>575000</v>
      </c>
      <c r="AI13" s="158">
        <f>AG13+AH13</f>
        <v>-8646546.4000000004</v>
      </c>
      <c r="AJ13" s="161"/>
      <c r="AK13" s="158"/>
      <c r="AL13" s="158"/>
      <c r="AM13" s="161"/>
    </row>
    <row r="14" spans="1:39" ht="24.9" customHeight="1" thickBot="1">
      <c r="A14" s="37"/>
      <c r="B14" s="38" t="s">
        <v>15</v>
      </c>
      <c r="C14" s="210">
        <f t="shared" ref="C14" si="2">SUM(C10:C13)</f>
        <v>0</v>
      </c>
      <c r="D14" s="210">
        <f>SUM(D10:D13)</f>
        <v>0</v>
      </c>
      <c r="E14" s="81">
        <f>SUM(E10:E13)</f>
        <v>0</v>
      </c>
      <c r="F14" s="42" t="e">
        <f>(C14-D14)/D14</f>
        <v>#DIV/0!</v>
      </c>
      <c r="G14" s="40"/>
      <c r="H14" s="39">
        <f>SUM(H10:H13)</f>
        <v>0</v>
      </c>
      <c r="I14" s="136">
        <f>SUM(I10:I13)</f>
        <v>0</v>
      </c>
      <c r="J14" s="102"/>
      <c r="K14" s="240">
        <f>SUM(K10:K13)</f>
        <v>0</v>
      </c>
      <c r="L14" s="210">
        <f>SUM(L10:L13)</f>
        <v>0</v>
      </c>
      <c r="M14" s="41">
        <f>+H14-L14</f>
        <v>0</v>
      </c>
      <c r="N14" s="42" t="e">
        <f>M14/L14</f>
        <v>#DIV/0!</v>
      </c>
      <c r="O14" s="32"/>
      <c r="P14" s="39">
        <f>SUM(P10:P13)</f>
        <v>0</v>
      </c>
      <c r="Q14" s="39"/>
      <c r="R14" s="81">
        <f t="shared" ref="R14:V14" si="3">SUM(R10:R13)</f>
        <v>0</v>
      </c>
      <c r="S14" s="81">
        <f t="shared" si="3"/>
        <v>0</v>
      </c>
      <c r="T14" s="81">
        <f t="shared" si="3"/>
        <v>0</v>
      </c>
      <c r="U14" s="152">
        <f>SUM(U10:U13)</f>
        <v>0</v>
      </c>
      <c r="V14" s="152">
        <f t="shared" si="3"/>
        <v>0</v>
      </c>
      <c r="W14" s="152">
        <f t="shared" ref="W14" si="4">SUM(W10:W13)</f>
        <v>0</v>
      </c>
      <c r="X14" s="32"/>
      <c r="Z14" s="175">
        <f>SUM(Z10:Z13)</f>
        <v>0</v>
      </c>
      <c r="AA14" s="175">
        <f t="shared" ref="AA14" si="5">SUM(AA10:AA13)</f>
        <v>65087900.119999997</v>
      </c>
      <c r="AB14" s="158"/>
      <c r="AC14" s="175">
        <v>35743552.129999995</v>
      </c>
      <c r="AD14" s="175">
        <f>SUM(AD10:AD13)</f>
        <v>-7686266.2999999998</v>
      </c>
      <c r="AE14" s="175"/>
      <c r="AF14" s="176">
        <v>40558697.789999999</v>
      </c>
      <c r="AG14" s="158"/>
      <c r="AH14" s="158"/>
      <c r="AI14" s="158"/>
      <c r="AJ14" s="161"/>
      <c r="AK14" s="158"/>
      <c r="AL14" s="158"/>
      <c r="AM14" s="161"/>
    </row>
    <row r="15" spans="1:39" ht="12.75" customHeight="1">
      <c r="B15" s="32"/>
      <c r="C15" s="211"/>
      <c r="D15" s="211"/>
      <c r="E15" s="124"/>
      <c r="F15" s="43"/>
      <c r="G15" s="44"/>
      <c r="H15" s="45"/>
      <c r="I15" s="96"/>
      <c r="J15" s="103"/>
      <c r="K15" s="241"/>
      <c r="L15" s="260"/>
      <c r="M15" s="46"/>
      <c r="N15" s="46"/>
      <c r="O15" s="32"/>
      <c r="P15" s="32"/>
      <c r="Q15" s="43"/>
      <c r="R15" s="124"/>
      <c r="S15" s="124"/>
      <c r="T15" s="124"/>
      <c r="U15" s="124"/>
      <c r="V15" s="124"/>
      <c r="W15" s="124"/>
      <c r="X15" s="32"/>
      <c r="Z15" s="158"/>
      <c r="AA15" s="158"/>
      <c r="AB15" s="158"/>
      <c r="AC15" s="177"/>
      <c r="AD15" s="177"/>
      <c r="AE15" s="177"/>
      <c r="AF15" s="178"/>
      <c r="AG15" s="158"/>
      <c r="AH15" s="158"/>
      <c r="AI15" s="158"/>
      <c r="AJ15" s="161"/>
      <c r="AK15" s="158"/>
      <c r="AL15" s="158"/>
      <c r="AM15" s="161"/>
    </row>
    <row r="16" spans="1:39" ht="48.75" hidden="1" customHeight="1" thickBot="1">
      <c r="B16" s="47"/>
      <c r="C16" s="212"/>
      <c r="D16" s="212"/>
      <c r="E16" s="127"/>
      <c r="F16" s="91"/>
      <c r="G16" s="48"/>
      <c r="H16" s="49"/>
      <c r="I16" s="104"/>
      <c r="J16" s="105"/>
      <c r="K16" s="242"/>
      <c r="L16" s="261"/>
      <c r="M16" s="50"/>
      <c r="N16" s="50"/>
      <c r="O16" s="32"/>
      <c r="P16" s="32"/>
      <c r="Q16" s="43"/>
      <c r="R16" s="124"/>
      <c r="S16" s="124"/>
      <c r="T16" s="124"/>
      <c r="U16" s="124"/>
      <c r="V16" s="124"/>
      <c r="W16" s="124"/>
      <c r="X16" s="32"/>
      <c r="Z16" s="158"/>
      <c r="AA16" s="158"/>
      <c r="AB16" s="158"/>
      <c r="AC16" s="177"/>
      <c r="AD16" s="177"/>
      <c r="AE16" s="177"/>
      <c r="AF16" s="178"/>
      <c r="AG16" s="158"/>
      <c r="AH16" s="158"/>
      <c r="AI16" s="158"/>
      <c r="AJ16" s="161"/>
      <c r="AK16" s="158"/>
      <c r="AL16" s="158"/>
      <c r="AM16" s="161"/>
    </row>
    <row r="17" spans="2:39" ht="23.25" customHeight="1" thickBot="1">
      <c r="B17" s="51" t="s">
        <v>16</v>
      </c>
      <c r="C17" s="213"/>
      <c r="D17" s="213"/>
      <c r="E17" s="128"/>
      <c r="F17" s="21"/>
      <c r="G17" s="21"/>
      <c r="H17" s="52"/>
      <c r="I17" s="126"/>
      <c r="J17" s="106"/>
      <c r="K17" s="243"/>
      <c r="L17" s="262"/>
      <c r="M17" s="22"/>
      <c r="N17" s="22"/>
      <c r="O17" s="32"/>
      <c r="P17" s="32"/>
      <c r="Q17" s="43"/>
      <c r="R17" s="124"/>
      <c r="S17" s="124"/>
      <c r="T17" s="124"/>
      <c r="U17" s="124"/>
      <c r="V17" s="124"/>
      <c r="W17" s="124"/>
      <c r="X17" s="32"/>
      <c r="Z17" s="158"/>
      <c r="AA17" s="158"/>
      <c r="AB17" s="158"/>
      <c r="AC17" s="177"/>
      <c r="AD17" s="177"/>
      <c r="AE17" s="177"/>
      <c r="AF17" s="178"/>
      <c r="AG17" s="158"/>
      <c r="AH17" s="158"/>
      <c r="AI17" s="158"/>
      <c r="AJ17" s="161"/>
      <c r="AK17" s="158"/>
      <c r="AL17" s="158"/>
      <c r="AM17" s="161"/>
    </row>
    <row r="18" spans="2:39" ht="24.9" customHeight="1" outlineLevel="1" thickBot="1">
      <c r="B18" s="27" t="s">
        <v>4</v>
      </c>
      <c r="C18" s="207"/>
      <c r="D18" s="207"/>
      <c r="E18" s="123"/>
      <c r="F18" s="31" t="e">
        <f>(C18-D18)/D18</f>
        <v>#DIV/0!</v>
      </c>
      <c r="G18" s="29"/>
      <c r="H18" s="28"/>
      <c r="I18" s="137"/>
      <c r="J18" s="101"/>
      <c r="K18" s="238"/>
      <c r="L18" s="207"/>
      <c r="M18" s="30"/>
      <c r="N18" s="31" t="e">
        <f>M18/L18</f>
        <v>#DIV/0!</v>
      </c>
      <c r="O18" s="32"/>
      <c r="P18" s="28"/>
      <c r="Q18" s="28"/>
      <c r="R18" s="196"/>
      <c r="S18" s="196"/>
      <c r="T18" s="196"/>
      <c r="U18" s="196"/>
      <c r="V18" s="123"/>
      <c r="W18" s="123"/>
      <c r="X18" s="32"/>
      <c r="Z18" s="158">
        <f t="shared" ref="Z18:Z21" si="6">SUM(R18:U18)</f>
        <v>0</v>
      </c>
      <c r="AA18" s="158">
        <v>49511055.600000001</v>
      </c>
      <c r="AB18" s="158">
        <f t="shared" ref="AB18:AB21" si="7">Z18-AA18</f>
        <v>-49511055.600000001</v>
      </c>
      <c r="AC18" s="173">
        <v>13537162.12055956</v>
      </c>
      <c r="AD18" s="173">
        <v>-6225381</v>
      </c>
      <c r="AE18" s="173"/>
      <c r="AF18" s="174">
        <v>45607481.069440439</v>
      </c>
      <c r="AG18" s="158">
        <f>U18-AF18</f>
        <v>-45607481.069440439</v>
      </c>
      <c r="AH18" s="158">
        <f>-AD18+S18</f>
        <v>6225381</v>
      </c>
      <c r="AI18" s="158">
        <f>AG18+AH18</f>
        <v>-39382100.069440439</v>
      </c>
      <c r="AJ18" s="161"/>
      <c r="AK18" s="158"/>
      <c r="AL18" s="158"/>
      <c r="AM18" s="161"/>
    </row>
    <row r="19" spans="2:39" ht="24.9" customHeight="1" outlineLevel="1" thickBot="1">
      <c r="B19" s="27" t="s">
        <v>14</v>
      </c>
      <c r="C19" s="207"/>
      <c r="D19" s="208"/>
      <c r="E19" s="123"/>
      <c r="F19" s="31" t="e">
        <f>(C19-D19)/D19</f>
        <v>#DIV/0!</v>
      </c>
      <c r="G19" s="29"/>
      <c r="H19" s="28"/>
      <c r="I19" s="137"/>
      <c r="J19" s="101"/>
      <c r="K19" s="238"/>
      <c r="L19" s="207"/>
      <c r="M19" s="30"/>
      <c r="N19" s="31" t="e">
        <f>M19/L19</f>
        <v>#DIV/0!</v>
      </c>
      <c r="O19" s="32"/>
      <c r="P19" s="28"/>
      <c r="Q19" s="28"/>
      <c r="R19" s="123"/>
      <c r="S19" s="123"/>
      <c r="T19" s="123"/>
      <c r="U19" s="123"/>
      <c r="V19" s="123"/>
      <c r="W19" s="123"/>
      <c r="X19" s="32"/>
      <c r="Z19" s="158">
        <f t="shared" si="6"/>
        <v>0</v>
      </c>
      <c r="AA19" s="158">
        <v>9186966.2599999998</v>
      </c>
      <c r="AB19" s="158">
        <f t="shared" si="7"/>
        <v>-9186966.2599999998</v>
      </c>
      <c r="AC19" s="173">
        <v>6467852.8899999997</v>
      </c>
      <c r="AD19" s="173">
        <v>-2573803</v>
      </c>
      <c r="AE19" s="173"/>
      <c r="AF19" s="174">
        <v>6145616.419999999</v>
      </c>
      <c r="AG19" s="158">
        <f>U19-AF19</f>
        <v>-6145616.419999999</v>
      </c>
      <c r="AH19" s="158">
        <f>-AD19+S19</f>
        <v>2573803</v>
      </c>
      <c r="AI19" s="158">
        <f t="shared" ref="AI19:AI21" si="8">AG19+AH19</f>
        <v>-3571813.419999999</v>
      </c>
      <c r="AJ19" s="161"/>
      <c r="AK19" s="158">
        <v>1083855</v>
      </c>
      <c r="AL19" s="158">
        <f>U19-AK19</f>
        <v>-1083855</v>
      </c>
      <c r="AM19" s="161">
        <f>AL19/104.69</f>
        <v>-10352.994555353902</v>
      </c>
    </row>
    <row r="20" spans="2:39" ht="24.9" customHeight="1" outlineLevel="1" thickBot="1">
      <c r="B20" s="53" t="s">
        <v>5</v>
      </c>
      <c r="C20" s="207"/>
      <c r="D20" s="209"/>
      <c r="E20" s="123"/>
      <c r="F20" s="31" t="e">
        <f>(C20-D20)/D20</f>
        <v>#DIV/0!</v>
      </c>
      <c r="G20" s="29"/>
      <c r="H20" s="28"/>
      <c r="I20" s="137"/>
      <c r="J20" s="101"/>
      <c r="K20" s="238"/>
      <c r="L20" s="207"/>
      <c r="M20" s="54"/>
      <c r="N20" s="31"/>
      <c r="O20" s="32"/>
      <c r="P20" s="34"/>
      <c r="Q20" s="34"/>
      <c r="R20" s="123"/>
      <c r="S20" s="123"/>
      <c r="T20" s="123"/>
      <c r="U20" s="123"/>
      <c r="V20" s="123"/>
      <c r="W20" s="123"/>
      <c r="X20" s="32"/>
      <c r="Z20" s="158">
        <f t="shared" si="6"/>
        <v>0</v>
      </c>
      <c r="AA20" s="158">
        <v>5334551.2</v>
      </c>
      <c r="AB20" s="158">
        <f t="shared" si="7"/>
        <v>-5334551.2</v>
      </c>
      <c r="AC20" s="173">
        <v>865641.69852000009</v>
      </c>
      <c r="AD20" s="173">
        <v>-685375</v>
      </c>
      <c r="AE20" s="173"/>
      <c r="AF20" s="174">
        <v>3738946.9814799996</v>
      </c>
      <c r="AG20" s="158">
        <f>U20-AF20</f>
        <v>-3738946.9814799996</v>
      </c>
      <c r="AH20" s="158">
        <f>-AD20+S20</f>
        <v>685375</v>
      </c>
      <c r="AI20" s="158">
        <f t="shared" si="8"/>
        <v>-3053571.9814799996</v>
      </c>
      <c r="AJ20" s="161"/>
      <c r="AK20" s="158"/>
      <c r="AL20" s="158"/>
      <c r="AM20" s="161"/>
    </row>
    <row r="21" spans="2:39" ht="24.9" customHeight="1" outlineLevel="1" thickBot="1">
      <c r="B21" s="53" t="s">
        <v>6</v>
      </c>
      <c r="C21" s="207"/>
      <c r="D21" s="207"/>
      <c r="E21" s="123"/>
      <c r="F21" s="31" t="e">
        <f>(C21-D21)/D21</f>
        <v>#DIV/0!</v>
      </c>
      <c r="G21" s="29"/>
      <c r="H21" s="28"/>
      <c r="I21" s="137"/>
      <c r="J21" s="101"/>
      <c r="K21" s="238"/>
      <c r="L21" s="207"/>
      <c r="M21" s="30"/>
      <c r="N21" s="31" t="e">
        <f>M21/L21</f>
        <v>#DIV/0!</v>
      </c>
      <c r="O21" s="32"/>
      <c r="P21" s="28"/>
      <c r="Q21" s="28"/>
      <c r="R21" s="196"/>
      <c r="S21" s="123"/>
      <c r="T21" s="123"/>
      <c r="U21" s="123"/>
      <c r="V21" s="123"/>
      <c r="W21" s="123"/>
      <c r="X21" s="32"/>
      <c r="Z21" s="158">
        <f t="shared" si="6"/>
        <v>0</v>
      </c>
      <c r="AA21" s="158">
        <v>34550954.379999995</v>
      </c>
      <c r="AB21" s="158">
        <f t="shared" si="7"/>
        <v>-34550954.379999995</v>
      </c>
      <c r="AC21" s="173">
        <v>11182570.507394249</v>
      </c>
      <c r="AD21" s="173">
        <v>-3304584</v>
      </c>
      <c r="AE21" s="173"/>
      <c r="AF21" s="174">
        <v>20815837.252605751</v>
      </c>
      <c r="AG21" s="158">
        <f>U21-AF21</f>
        <v>-20815837.252605751</v>
      </c>
      <c r="AH21" s="158">
        <f>-AD21+S21</f>
        <v>3304584</v>
      </c>
      <c r="AI21" s="158">
        <f t="shared" si="8"/>
        <v>-17511253.252605751</v>
      </c>
      <c r="AJ21" s="161">
        <f>AH21+AI21</f>
        <v>-14206669.252605751</v>
      </c>
      <c r="AK21" s="158"/>
      <c r="AL21" s="158"/>
      <c r="AM21" s="161"/>
    </row>
    <row r="22" spans="2:39" ht="24.9" customHeight="1" thickBot="1">
      <c r="B22" s="38" t="s">
        <v>17</v>
      </c>
      <c r="C22" s="210">
        <f t="shared" ref="C22:E22" si="9">SUM(C18:C21)</f>
        <v>0</v>
      </c>
      <c r="D22" s="210">
        <f t="shared" si="9"/>
        <v>0</v>
      </c>
      <c r="E22" s="81">
        <f t="shared" si="9"/>
        <v>0</v>
      </c>
      <c r="F22" s="42" t="e">
        <f>(C22-D22)/D22</f>
        <v>#DIV/0!</v>
      </c>
      <c r="G22" s="40"/>
      <c r="H22" s="39">
        <f t="shared" ref="H22" si="10">SUM(H18:H21)</f>
        <v>0</v>
      </c>
      <c r="I22" s="136">
        <f>SUM(I18:I21)</f>
        <v>0</v>
      </c>
      <c r="J22" s="102"/>
      <c r="K22" s="240">
        <f>SUM(K18:K21)</f>
        <v>0</v>
      </c>
      <c r="L22" s="210">
        <f>SUM(L18:L21)</f>
        <v>0</v>
      </c>
      <c r="M22" s="41">
        <f>+H22-L22</f>
        <v>0</v>
      </c>
      <c r="N22" s="42" t="e">
        <f>M22/L22</f>
        <v>#DIV/0!</v>
      </c>
      <c r="O22" s="32"/>
      <c r="P22" s="39">
        <f>SUM(P18:P21)</f>
        <v>0</v>
      </c>
      <c r="Q22" s="39"/>
      <c r="R22" s="125">
        <f t="shared" ref="R22:V22" si="11">SUM(R18:R21)</f>
        <v>0</v>
      </c>
      <c r="S22" s="125">
        <f t="shared" si="11"/>
        <v>0</v>
      </c>
      <c r="T22" s="125">
        <f t="shared" si="11"/>
        <v>0</v>
      </c>
      <c r="U22" s="153">
        <f>SUM(U18:U21)</f>
        <v>0</v>
      </c>
      <c r="V22" s="153">
        <f t="shared" si="11"/>
        <v>0</v>
      </c>
      <c r="W22" s="153">
        <f t="shared" ref="W22" si="12">SUM(W18:W21)</f>
        <v>0</v>
      </c>
      <c r="X22" s="32"/>
      <c r="Z22" s="175">
        <f t="shared" ref="Z22:AA22" si="13">SUM(Z18:Z21)</f>
        <v>0</v>
      </c>
      <c r="AA22" s="175">
        <f t="shared" si="13"/>
        <v>98583527.439999998</v>
      </c>
      <c r="AB22" s="158"/>
      <c r="AC22" s="175">
        <v>32053227.21647381</v>
      </c>
      <c r="AD22" s="175">
        <f>SUM(AD18:AD21)</f>
        <v>-12789143</v>
      </c>
      <c r="AE22" s="175"/>
      <c r="AF22" s="179">
        <v>76307881.723526195</v>
      </c>
      <c r="AG22" s="158"/>
      <c r="AH22" s="158"/>
      <c r="AI22" s="158"/>
      <c r="AJ22" s="161"/>
      <c r="AK22" s="158"/>
      <c r="AL22" s="158"/>
      <c r="AM22" s="161"/>
    </row>
    <row r="23" spans="2:39" ht="35.25" customHeight="1">
      <c r="B23" s="19" t="s">
        <v>18</v>
      </c>
      <c r="C23" s="213"/>
      <c r="D23" s="213"/>
      <c r="E23" s="128"/>
      <c r="F23" s="21"/>
      <c r="G23" s="21"/>
      <c r="H23" s="52"/>
      <c r="I23" s="97"/>
      <c r="J23" s="106"/>
      <c r="K23" s="243"/>
      <c r="L23" s="262"/>
      <c r="M23" s="22"/>
      <c r="N23" s="22"/>
      <c r="O23" s="32"/>
      <c r="P23" s="32"/>
      <c r="Q23" s="43"/>
      <c r="R23" s="124"/>
      <c r="S23" s="124"/>
      <c r="T23" s="124"/>
      <c r="U23" s="124"/>
      <c r="V23" s="124"/>
      <c r="W23" s="124"/>
      <c r="X23" s="32"/>
      <c r="Z23" s="158"/>
      <c r="AA23" s="158"/>
      <c r="AB23" s="158"/>
      <c r="AC23" s="177"/>
      <c r="AD23" s="177"/>
      <c r="AE23" s="177"/>
      <c r="AF23" s="178"/>
      <c r="AG23" s="158"/>
      <c r="AH23" s="158"/>
      <c r="AI23" s="158"/>
      <c r="AJ23" s="161"/>
      <c r="AK23" s="158"/>
      <c r="AL23" s="158"/>
      <c r="AM23" s="161"/>
    </row>
    <row r="24" spans="2:39" ht="24.9" customHeight="1" outlineLevel="1" thickBot="1">
      <c r="B24" s="55" t="s">
        <v>19</v>
      </c>
      <c r="C24" s="214"/>
      <c r="D24" s="214"/>
      <c r="E24" s="129"/>
      <c r="F24" s="29"/>
      <c r="G24" s="29"/>
      <c r="H24" s="56"/>
      <c r="I24" s="98"/>
      <c r="J24" s="101"/>
      <c r="K24" s="244"/>
      <c r="L24" s="214"/>
      <c r="M24" s="56"/>
      <c r="N24" s="56"/>
      <c r="O24" s="32"/>
      <c r="P24" s="32"/>
      <c r="Q24" s="43"/>
      <c r="R24" s="124"/>
      <c r="S24" s="124"/>
      <c r="T24" s="124"/>
      <c r="U24" s="124"/>
      <c r="V24" s="124"/>
      <c r="W24" s="124"/>
      <c r="X24" s="32"/>
      <c r="Z24" s="158"/>
      <c r="AA24" s="158"/>
      <c r="AB24" s="158"/>
      <c r="AC24" s="177"/>
      <c r="AD24" s="177"/>
      <c r="AE24" s="177"/>
      <c r="AF24" s="178"/>
      <c r="AG24" s="158"/>
      <c r="AH24" s="158"/>
      <c r="AI24" s="158"/>
      <c r="AJ24" s="161"/>
      <c r="AK24" s="158"/>
      <c r="AL24" s="158"/>
      <c r="AM24" s="161"/>
    </row>
    <row r="25" spans="2:39" ht="24.9" customHeight="1" outlineLevel="1" thickBot="1">
      <c r="B25" s="27" t="s">
        <v>4</v>
      </c>
      <c r="C25" s="207"/>
      <c r="D25" s="207"/>
      <c r="E25" s="123"/>
      <c r="F25" s="31"/>
      <c r="G25" s="29"/>
      <c r="H25" s="28"/>
      <c r="I25" s="137"/>
      <c r="J25" s="101"/>
      <c r="K25" s="238"/>
      <c r="L25" s="207"/>
      <c r="M25" s="30"/>
      <c r="N25" s="31" t="e">
        <f>M25/L25</f>
        <v>#DIV/0!</v>
      </c>
      <c r="O25" s="32"/>
      <c r="P25" s="28">
        <v>0</v>
      </c>
      <c r="Q25" s="28"/>
      <c r="R25" s="198"/>
      <c r="S25" s="198"/>
      <c r="T25" s="198"/>
      <c r="U25" s="196"/>
      <c r="V25" s="154"/>
      <c r="W25" s="154"/>
      <c r="X25" s="32"/>
      <c r="Z25" s="158">
        <f t="shared" ref="Z25:Z27" si="14">SUM(R25:U25)</f>
        <v>0</v>
      </c>
      <c r="AA25" s="158">
        <v>10532744</v>
      </c>
      <c r="AB25" s="158">
        <f t="shared" ref="AB25:AB28" si="15">Z25-AA25</f>
        <v>-10532744</v>
      </c>
      <c r="AC25" s="180">
        <v>400550</v>
      </c>
      <c r="AD25" s="180">
        <v>0</v>
      </c>
      <c r="AE25" s="180"/>
      <c r="AF25" s="174">
        <v>16033242</v>
      </c>
      <c r="AG25" s="158">
        <f>U25-AF25</f>
        <v>-16033242</v>
      </c>
      <c r="AH25" s="158">
        <f>-AD25+S25</f>
        <v>0</v>
      </c>
      <c r="AI25" s="158">
        <f t="shared" ref="AI25:AI27" si="16">AG25+AH25</f>
        <v>-16033242</v>
      </c>
      <c r="AJ25" s="161"/>
      <c r="AK25" s="158"/>
      <c r="AL25" s="158"/>
      <c r="AM25" s="161"/>
    </row>
    <row r="26" spans="2:39" ht="24.9" customHeight="1" outlineLevel="1" thickBot="1">
      <c r="B26" s="27" t="s">
        <v>14</v>
      </c>
      <c r="C26" s="207"/>
      <c r="D26" s="208"/>
      <c r="E26" s="123"/>
      <c r="F26" s="31"/>
      <c r="G26" s="29"/>
      <c r="H26" s="28"/>
      <c r="I26" s="137"/>
      <c r="J26" s="101"/>
      <c r="K26" s="238"/>
      <c r="L26" s="207"/>
      <c r="M26" s="30"/>
      <c r="N26" s="31" t="e">
        <f>M26/L26</f>
        <v>#DIV/0!</v>
      </c>
      <c r="O26" s="32"/>
      <c r="P26" s="34">
        <v>0</v>
      </c>
      <c r="Q26" s="34"/>
      <c r="R26" s="54"/>
      <c r="S26" s="54"/>
      <c r="T26" s="54"/>
      <c r="U26" s="123"/>
      <c r="V26" s="154"/>
      <c r="W26" s="154"/>
      <c r="X26" s="32"/>
      <c r="Z26" s="158">
        <f t="shared" si="14"/>
        <v>0</v>
      </c>
      <c r="AA26" s="158">
        <v>1753348.1199999999</v>
      </c>
      <c r="AB26" s="158">
        <f t="shared" si="15"/>
        <v>-1753348.1199999999</v>
      </c>
      <c r="AC26" s="180">
        <v>1776379.92</v>
      </c>
      <c r="AD26" s="180">
        <v>-23031.8</v>
      </c>
      <c r="AE26" s="180"/>
      <c r="AF26" s="174">
        <v>-4.7293724492192268E-11</v>
      </c>
      <c r="AG26" s="158">
        <f>U26-AF26</f>
        <v>4.7293724492192268E-11</v>
      </c>
      <c r="AH26" s="158">
        <f>-AD26+S26</f>
        <v>23031.8</v>
      </c>
      <c r="AI26" s="158">
        <f t="shared" si="16"/>
        <v>23031.800000000047</v>
      </c>
      <c r="AJ26" s="161"/>
      <c r="AK26" s="158">
        <v>0</v>
      </c>
      <c r="AL26" s="158">
        <f>U26-AK26</f>
        <v>0</v>
      </c>
      <c r="AM26" s="161"/>
    </row>
    <row r="27" spans="2:39" ht="24.9" customHeight="1" outlineLevel="1" thickBot="1">
      <c r="B27" s="53" t="s">
        <v>5</v>
      </c>
      <c r="C27" s="207"/>
      <c r="D27" s="209"/>
      <c r="E27" s="123"/>
      <c r="F27" s="31"/>
      <c r="G27" s="29"/>
      <c r="H27" s="28"/>
      <c r="I27" s="137"/>
      <c r="J27" s="101"/>
      <c r="K27" s="238"/>
      <c r="L27" s="207"/>
      <c r="M27" s="54"/>
      <c r="N27" s="31"/>
      <c r="O27" s="32"/>
      <c r="P27" s="34">
        <v>0</v>
      </c>
      <c r="Q27" s="34"/>
      <c r="R27" s="54"/>
      <c r="S27" s="54"/>
      <c r="T27" s="54"/>
      <c r="U27" s="123"/>
      <c r="V27" s="154"/>
      <c r="W27" s="154"/>
      <c r="X27" s="32"/>
      <c r="Z27" s="158">
        <f t="shared" si="14"/>
        <v>0</v>
      </c>
      <c r="AA27" s="158">
        <v>4522987.08</v>
      </c>
      <c r="AB27" s="158">
        <f t="shared" si="15"/>
        <v>-4522987.08</v>
      </c>
      <c r="AC27" s="180">
        <v>2282272</v>
      </c>
      <c r="AD27" s="180"/>
      <c r="AE27" s="180"/>
      <c r="AF27" s="174">
        <v>3371736.08</v>
      </c>
      <c r="AG27" s="158">
        <f>U27-AF27</f>
        <v>-3371736.08</v>
      </c>
      <c r="AH27" s="158">
        <f>-AD27+S27</f>
        <v>0</v>
      </c>
      <c r="AI27" s="158">
        <f t="shared" si="16"/>
        <v>-3371736.08</v>
      </c>
      <c r="AJ27" s="161"/>
      <c r="AK27" s="158"/>
      <c r="AL27" s="158"/>
      <c r="AM27" s="161"/>
    </row>
    <row r="28" spans="2:39" ht="24.9" customHeight="1" outlineLevel="1" thickBot="1">
      <c r="B28" s="53" t="s">
        <v>6</v>
      </c>
      <c r="C28" s="207"/>
      <c r="D28" s="207"/>
      <c r="E28" s="123"/>
      <c r="F28" s="31"/>
      <c r="G28" s="29"/>
      <c r="H28" s="28"/>
      <c r="I28" s="137"/>
      <c r="J28" s="101"/>
      <c r="K28" s="238"/>
      <c r="L28" s="207"/>
      <c r="M28" s="30"/>
      <c r="N28" s="31" t="e">
        <f>M28/L28</f>
        <v>#DIV/0!</v>
      </c>
      <c r="O28" s="32"/>
      <c r="P28" s="28">
        <v>0</v>
      </c>
      <c r="Q28" s="28"/>
      <c r="R28" s="54"/>
      <c r="S28" s="54"/>
      <c r="T28" s="54"/>
      <c r="U28" s="123"/>
      <c r="V28" s="154"/>
      <c r="W28" s="154"/>
      <c r="X28" s="32">
        <v>303300</v>
      </c>
      <c r="Z28" s="158">
        <f>SUM(R28:U28)</f>
        <v>0</v>
      </c>
      <c r="AA28" s="158">
        <v>466999</v>
      </c>
      <c r="AB28" s="158">
        <f t="shared" si="15"/>
        <v>-466999</v>
      </c>
      <c r="AC28" s="180">
        <v>8335051</v>
      </c>
      <c r="AD28" s="180">
        <v>-4800000</v>
      </c>
      <c r="AE28" s="180"/>
      <c r="AF28" s="174">
        <v>0</v>
      </c>
      <c r="AG28" s="158">
        <f>U28-AF28</f>
        <v>0</v>
      </c>
      <c r="AH28" s="158">
        <f>-AD28+S28</f>
        <v>4800000</v>
      </c>
      <c r="AI28" s="158">
        <f>AG28+AH28</f>
        <v>4800000</v>
      </c>
      <c r="AJ28" s="161"/>
      <c r="AK28" s="158"/>
      <c r="AL28" s="158"/>
      <c r="AM28" s="161"/>
    </row>
    <row r="29" spans="2:39" ht="24.9" customHeight="1" thickBot="1">
      <c r="B29" s="57" t="s">
        <v>20</v>
      </c>
      <c r="C29" s="215">
        <f t="shared" ref="C29" si="17">SUM(C25:C28)</f>
        <v>0</v>
      </c>
      <c r="D29" s="215">
        <f>SUM(D25:D28)</f>
        <v>0</v>
      </c>
      <c r="E29" s="60">
        <f>SUM(E25:E28)</f>
        <v>0</v>
      </c>
      <c r="F29" s="31" t="e">
        <f>(C29-D29)/D29</f>
        <v>#DIV/0!</v>
      </c>
      <c r="G29" s="59"/>
      <c r="H29" s="58">
        <f t="shared" ref="H29" si="18">SUM(H25:H28)</f>
        <v>0</v>
      </c>
      <c r="I29" s="134">
        <f>SUM(I25:I28)</f>
        <v>0</v>
      </c>
      <c r="J29" s="107"/>
      <c r="K29" s="245">
        <f>SUM(K25:K28)</f>
        <v>0</v>
      </c>
      <c r="L29" s="215">
        <f>SUM(L25:L28)</f>
        <v>0</v>
      </c>
      <c r="M29" s="60">
        <f>SUM(M25:M28)</f>
        <v>0</v>
      </c>
      <c r="N29" s="31" t="e">
        <f>M29/L29</f>
        <v>#DIV/0!</v>
      </c>
      <c r="O29" s="32"/>
      <c r="P29" s="61">
        <f>SUM(P25:P28)</f>
        <v>0</v>
      </c>
      <c r="Q29" s="61"/>
      <c r="R29" s="60">
        <f t="shared" ref="R29:V29" si="19">SUM(R25:R28)</f>
        <v>0</v>
      </c>
      <c r="S29" s="60">
        <f t="shared" si="19"/>
        <v>0</v>
      </c>
      <c r="T29" s="60">
        <f>SUM(T25:T28)</f>
        <v>0</v>
      </c>
      <c r="U29" s="60">
        <f>SUM(U25:U28)</f>
        <v>0</v>
      </c>
      <c r="V29" s="60">
        <f t="shared" si="19"/>
        <v>0</v>
      </c>
      <c r="W29" s="60">
        <f t="shared" ref="W29" si="20">SUM(W25:W28)</f>
        <v>0</v>
      </c>
      <c r="X29" s="32"/>
      <c r="Z29" s="181">
        <f t="shared" ref="Z29:AA29" si="21">SUM(Z25:Z28)</f>
        <v>0</v>
      </c>
      <c r="AA29" s="181">
        <f t="shared" si="21"/>
        <v>17276078.199999999</v>
      </c>
      <c r="AB29" s="158"/>
      <c r="AC29" s="181">
        <v>12794252.92</v>
      </c>
      <c r="AD29" s="181">
        <f>SUM(AD25:AD28)</f>
        <v>-4823031.8</v>
      </c>
      <c r="AE29" s="181"/>
      <c r="AF29" s="182">
        <v>19404978.079999998</v>
      </c>
      <c r="AG29" s="158"/>
      <c r="AH29" s="158"/>
      <c r="AI29" s="158"/>
      <c r="AJ29" s="161"/>
      <c r="AK29" s="158"/>
      <c r="AL29" s="158"/>
      <c r="AM29" s="161"/>
    </row>
    <row r="30" spans="2:39" ht="45.75" customHeight="1" outlineLevel="1" thickBot="1">
      <c r="B30" s="62" t="s">
        <v>2</v>
      </c>
      <c r="C30" s="216"/>
      <c r="D30" s="216"/>
      <c r="E30" s="130"/>
      <c r="F30" s="92"/>
      <c r="G30" s="63"/>
      <c r="H30" s="64"/>
      <c r="I30" s="99"/>
      <c r="J30" s="108"/>
      <c r="K30" s="246"/>
      <c r="L30" s="216"/>
      <c r="M30" s="65"/>
      <c r="N30" s="66"/>
      <c r="O30" s="32"/>
      <c r="P30" s="32"/>
      <c r="Q30" s="43"/>
      <c r="R30" s="124"/>
      <c r="S30" s="124"/>
      <c r="T30" s="124"/>
      <c r="U30" s="124"/>
      <c r="V30" s="124"/>
      <c r="W30" s="124"/>
      <c r="X30" s="32"/>
      <c r="Z30" s="158"/>
      <c r="AA30" s="158"/>
      <c r="AB30" s="158"/>
      <c r="AC30" s="177"/>
      <c r="AD30" s="177"/>
      <c r="AE30" s="177"/>
      <c r="AF30" s="178"/>
      <c r="AG30" s="158"/>
      <c r="AH30" s="158"/>
      <c r="AI30" s="158"/>
      <c r="AJ30" s="161"/>
      <c r="AK30" s="158"/>
      <c r="AL30" s="158"/>
      <c r="AM30" s="161"/>
    </row>
    <row r="31" spans="2:39" ht="24.9" customHeight="1" outlineLevel="1" thickBot="1">
      <c r="B31" s="27" t="s">
        <v>4</v>
      </c>
      <c r="C31" s="207"/>
      <c r="D31" s="207"/>
      <c r="E31" s="123"/>
      <c r="F31" s="31"/>
      <c r="G31" s="29"/>
      <c r="H31" s="28"/>
      <c r="I31" s="137"/>
      <c r="J31" s="101"/>
      <c r="K31" s="238"/>
      <c r="L31" s="207"/>
      <c r="M31" s="30"/>
      <c r="N31" s="31" t="e">
        <f t="shared" ref="N31:N36" si="22">M31/L31</f>
        <v>#DIV/0!</v>
      </c>
      <c r="O31" s="32"/>
      <c r="P31" s="67"/>
      <c r="Q31" s="67"/>
      <c r="R31" s="198"/>
      <c r="S31" s="198"/>
      <c r="T31" s="198"/>
      <c r="U31" s="196"/>
      <c r="V31" s="154"/>
      <c r="W31" s="154"/>
      <c r="X31" s="32"/>
      <c r="Z31" s="158">
        <f t="shared" ref="Z31:Z34" si="23">SUM(R31:U31)</f>
        <v>0</v>
      </c>
      <c r="AA31" s="158">
        <v>3031382.4</v>
      </c>
      <c r="AB31" s="158">
        <f t="shared" ref="AB31:AB34" si="24">Z31-AA31</f>
        <v>-3031382.4</v>
      </c>
      <c r="AC31" s="180">
        <v>1040860</v>
      </c>
      <c r="AD31" s="180">
        <v>-159000</v>
      </c>
      <c r="AE31" s="180"/>
      <c r="AF31" s="174">
        <v>1674732.4</v>
      </c>
      <c r="AG31" s="158">
        <f>U31-AF31</f>
        <v>-1674732.4</v>
      </c>
      <c r="AH31" s="158">
        <f>-AD31+S31</f>
        <v>159000</v>
      </c>
      <c r="AI31" s="158">
        <f t="shared" ref="AI31:AI34" si="25">AG31+AH31</f>
        <v>-1515732.4</v>
      </c>
      <c r="AJ31" s="161"/>
      <c r="AK31" s="158"/>
      <c r="AL31" s="158"/>
      <c r="AM31" s="161"/>
    </row>
    <row r="32" spans="2:39" ht="24.9" customHeight="1" outlineLevel="1" thickBot="1">
      <c r="B32" s="27" t="s">
        <v>14</v>
      </c>
      <c r="C32" s="207"/>
      <c r="D32" s="207"/>
      <c r="E32" s="123"/>
      <c r="F32" s="31"/>
      <c r="G32" s="29"/>
      <c r="H32" s="28"/>
      <c r="I32" s="137"/>
      <c r="J32" s="101"/>
      <c r="K32" s="238"/>
      <c r="L32" s="207"/>
      <c r="M32" s="54"/>
      <c r="N32" s="31"/>
      <c r="O32" s="32"/>
      <c r="P32" s="67"/>
      <c r="Q32" s="67"/>
      <c r="R32" s="54"/>
      <c r="S32" s="54"/>
      <c r="T32" s="54"/>
      <c r="U32" s="123"/>
      <c r="V32" s="154"/>
      <c r="W32" s="154"/>
      <c r="X32" s="32"/>
      <c r="Z32" s="158">
        <f t="shared" si="23"/>
        <v>0</v>
      </c>
      <c r="AA32" s="158">
        <v>785175</v>
      </c>
      <c r="AB32" s="158">
        <f t="shared" si="24"/>
        <v>-785175</v>
      </c>
      <c r="AC32" s="180">
        <v>785175</v>
      </c>
      <c r="AD32" s="180">
        <v>0</v>
      </c>
      <c r="AE32" s="180"/>
      <c r="AF32" s="174">
        <v>0</v>
      </c>
      <c r="AG32" s="158">
        <f>U32-AF32</f>
        <v>0</v>
      </c>
      <c r="AH32" s="158">
        <f>-AD32+S32</f>
        <v>0</v>
      </c>
      <c r="AI32" s="158">
        <f t="shared" si="25"/>
        <v>0</v>
      </c>
      <c r="AJ32" s="161"/>
      <c r="AK32" s="158">
        <v>0</v>
      </c>
      <c r="AL32" s="158">
        <f>U32-AK32</f>
        <v>0</v>
      </c>
      <c r="AM32" s="161"/>
    </row>
    <row r="33" spans="2:39" ht="24.75" customHeight="1" outlineLevel="1" thickBot="1">
      <c r="B33" s="53" t="s">
        <v>5</v>
      </c>
      <c r="C33" s="207"/>
      <c r="D33" s="209"/>
      <c r="E33" s="123"/>
      <c r="F33" s="31"/>
      <c r="G33" s="29"/>
      <c r="H33" s="28"/>
      <c r="I33" s="137"/>
      <c r="J33" s="101"/>
      <c r="K33" s="238"/>
      <c r="L33" s="207"/>
      <c r="M33" s="54"/>
      <c r="N33" s="31"/>
      <c r="O33" s="32"/>
      <c r="P33" s="67"/>
      <c r="Q33" s="67"/>
      <c r="R33" s="54"/>
      <c r="S33" s="54"/>
      <c r="T33" s="54"/>
      <c r="U33" s="123"/>
      <c r="V33" s="154"/>
      <c r="W33" s="154"/>
      <c r="X33" s="32"/>
      <c r="Z33" s="158">
        <f t="shared" si="23"/>
        <v>0</v>
      </c>
      <c r="AA33" s="158">
        <v>1665000</v>
      </c>
      <c r="AB33" s="158">
        <f t="shared" si="24"/>
        <v>-1665000</v>
      </c>
      <c r="AC33" s="180">
        <v>2452500</v>
      </c>
      <c r="AD33" s="180">
        <v>-787500</v>
      </c>
      <c r="AE33" s="180"/>
      <c r="AF33" s="174">
        <v>0</v>
      </c>
      <c r="AG33" s="158">
        <f>U33-AF33</f>
        <v>0</v>
      </c>
      <c r="AH33" s="158">
        <f>-AD33+S33</f>
        <v>787500</v>
      </c>
      <c r="AI33" s="158">
        <f t="shared" si="25"/>
        <v>787500</v>
      </c>
      <c r="AJ33" s="161"/>
      <c r="AK33" s="158"/>
      <c r="AL33" s="158"/>
      <c r="AM33" s="161"/>
    </row>
    <row r="34" spans="2:39" ht="24.75" customHeight="1" outlineLevel="1" thickBot="1">
      <c r="B34" s="53" t="s">
        <v>6</v>
      </c>
      <c r="C34" s="207"/>
      <c r="D34" s="209"/>
      <c r="E34" s="123"/>
      <c r="F34" s="31"/>
      <c r="G34" s="29"/>
      <c r="H34" s="28"/>
      <c r="I34" s="137"/>
      <c r="J34" s="101"/>
      <c r="K34" s="238"/>
      <c r="L34" s="207"/>
      <c r="M34" s="54"/>
      <c r="N34" s="31"/>
      <c r="O34" s="32"/>
      <c r="P34" s="67"/>
      <c r="Q34" s="67"/>
      <c r="R34" s="54"/>
      <c r="S34" s="54"/>
      <c r="T34" s="54"/>
      <c r="U34" s="123"/>
      <c r="V34" s="154"/>
      <c r="W34" s="154"/>
      <c r="X34" s="32"/>
      <c r="Z34" s="158">
        <f t="shared" si="23"/>
        <v>0</v>
      </c>
      <c r="AA34" s="158">
        <v>0</v>
      </c>
      <c r="AB34" s="158">
        <f t="shared" si="24"/>
        <v>0</v>
      </c>
      <c r="AC34" s="180">
        <v>50000</v>
      </c>
      <c r="AD34" s="180">
        <v>0</v>
      </c>
      <c r="AE34" s="180"/>
      <c r="AF34" s="174">
        <v>0</v>
      </c>
      <c r="AG34" s="158">
        <f>U34-AF34</f>
        <v>0</v>
      </c>
      <c r="AH34" s="158">
        <f>-AD34+S34</f>
        <v>0</v>
      </c>
      <c r="AI34" s="158">
        <f t="shared" si="25"/>
        <v>0</v>
      </c>
      <c r="AJ34" s="161"/>
      <c r="AK34" s="158"/>
      <c r="AL34" s="158"/>
      <c r="AM34" s="161"/>
    </row>
    <row r="35" spans="2:39" ht="25.5" customHeight="1" thickBot="1">
      <c r="B35" s="58" t="s">
        <v>21</v>
      </c>
      <c r="C35" s="217">
        <f>SUM(C31:C34)</f>
        <v>0</v>
      </c>
      <c r="D35" s="217">
        <f>SUM(D31:D34)</f>
        <v>0</v>
      </c>
      <c r="E35" s="120">
        <f>SUM(E31:E34)</f>
        <v>0</v>
      </c>
      <c r="F35" s="31" t="e">
        <f t="shared" ref="F35:F36" si="26">(C35-D35)/D35</f>
        <v>#DIV/0!</v>
      </c>
      <c r="G35" s="63"/>
      <c r="H35" s="68">
        <f t="shared" ref="H35" si="27">SUM(H31:H34)</f>
        <v>0</v>
      </c>
      <c r="I35" s="135">
        <f>SUM(I31:I34)</f>
        <v>0</v>
      </c>
      <c r="J35" s="109"/>
      <c r="K35" s="247">
        <f>SUM(K31:K34)</f>
        <v>0</v>
      </c>
      <c r="L35" s="217">
        <f>SUM(L31:L34)</f>
        <v>0</v>
      </c>
      <c r="M35" s="69">
        <f>SUM(M31:M34)</f>
        <v>0</v>
      </c>
      <c r="N35" s="31" t="e">
        <f t="shared" si="22"/>
        <v>#DIV/0!</v>
      </c>
      <c r="O35" s="32"/>
      <c r="P35" s="70">
        <f>SUM(P31:P34)</f>
        <v>0</v>
      </c>
      <c r="Q35" s="70"/>
      <c r="R35" s="144">
        <f>SUM(R31:R34)</f>
        <v>0</v>
      </c>
      <c r="S35" s="144">
        <f>SUM(S31:S34)</f>
        <v>0</v>
      </c>
      <c r="T35" s="144"/>
      <c r="U35" s="144">
        <f t="shared" ref="U35" si="28">SUM(U31:U34)</f>
        <v>0</v>
      </c>
      <c r="V35" s="120">
        <f>SUM(V31:V34)</f>
        <v>0</v>
      </c>
      <c r="W35" s="120">
        <f>SUM(W31:W34)</f>
        <v>0</v>
      </c>
      <c r="X35" s="32"/>
      <c r="Z35" s="183">
        <f t="shared" ref="Z35:AA35" si="29">SUM(Z31:Z34)</f>
        <v>0</v>
      </c>
      <c r="AA35" s="183">
        <f t="shared" si="29"/>
        <v>5481557.4000000004</v>
      </c>
      <c r="AB35" s="158"/>
      <c r="AC35" s="183">
        <v>4328535</v>
      </c>
      <c r="AD35" s="183">
        <f>SUM(AD31:AD34)</f>
        <v>-946500</v>
      </c>
      <c r="AE35" s="183"/>
      <c r="AF35" s="184">
        <v>1674732.4</v>
      </c>
      <c r="AG35" s="158"/>
      <c r="AH35" s="158"/>
      <c r="AI35" s="158"/>
      <c r="AJ35" s="161"/>
      <c r="AK35" s="158"/>
      <c r="AL35" s="158"/>
      <c r="AM35" s="161"/>
    </row>
    <row r="36" spans="2:39" ht="24.9" customHeight="1" thickBot="1">
      <c r="B36" s="38" t="s">
        <v>22</v>
      </c>
      <c r="C36" s="218">
        <f>C29+C35</f>
        <v>0</v>
      </c>
      <c r="D36" s="218">
        <f>D29+D35</f>
        <v>0</v>
      </c>
      <c r="E36" s="81">
        <f>E29+E35</f>
        <v>0</v>
      </c>
      <c r="F36" s="42" t="e">
        <f t="shared" si="26"/>
        <v>#DIV/0!</v>
      </c>
      <c r="G36" s="72"/>
      <c r="H36" s="71">
        <f t="shared" ref="H36:I36" si="30">H29+H35</f>
        <v>0</v>
      </c>
      <c r="I36" s="136">
        <f t="shared" si="30"/>
        <v>0</v>
      </c>
      <c r="J36" s="110"/>
      <c r="K36" s="248">
        <f>K29+K35</f>
        <v>0</v>
      </c>
      <c r="L36" s="218">
        <f>L29+L35</f>
        <v>0</v>
      </c>
      <c r="M36" s="41">
        <f>+H36-L36</f>
        <v>0</v>
      </c>
      <c r="N36" s="42" t="e">
        <f t="shared" si="22"/>
        <v>#DIV/0!</v>
      </c>
      <c r="O36" s="32"/>
      <c r="P36" s="71">
        <f>P29+P35</f>
        <v>0</v>
      </c>
      <c r="Q36" s="71"/>
      <c r="R36" s="81">
        <f t="shared" ref="R36:V36" si="31">R29+R35</f>
        <v>0</v>
      </c>
      <c r="S36" s="81">
        <f t="shared" si="31"/>
        <v>0</v>
      </c>
      <c r="T36" s="81">
        <f t="shared" si="31"/>
        <v>0</v>
      </c>
      <c r="U36" s="152">
        <f t="shared" si="31"/>
        <v>0</v>
      </c>
      <c r="V36" s="152">
        <f t="shared" si="31"/>
        <v>0</v>
      </c>
      <c r="W36" s="152">
        <f t="shared" ref="W36" si="32">W29+W35</f>
        <v>0</v>
      </c>
      <c r="X36" s="32"/>
      <c r="Z36" s="175">
        <f t="shared" ref="Z36:AA36" si="33">Z29+Z35</f>
        <v>0</v>
      </c>
      <c r="AA36" s="175">
        <f t="shared" si="33"/>
        <v>22757635.600000001</v>
      </c>
      <c r="AB36" s="158"/>
      <c r="AC36" s="175">
        <v>17122787.920000002</v>
      </c>
      <c r="AD36" s="175">
        <f>AD35+AD29</f>
        <v>-5769531.7999999998</v>
      </c>
      <c r="AE36" s="175"/>
      <c r="AF36" s="176">
        <v>21079710.479999997</v>
      </c>
      <c r="AG36" s="158"/>
      <c r="AH36" s="158"/>
      <c r="AI36" s="158"/>
      <c r="AJ36" s="161"/>
      <c r="AK36" s="158"/>
      <c r="AL36" s="158"/>
      <c r="AM36" s="161"/>
    </row>
    <row r="37" spans="2:39" ht="12.75" customHeight="1">
      <c r="B37" s="32"/>
      <c r="C37" s="219"/>
      <c r="D37" s="219"/>
      <c r="E37" s="124"/>
      <c r="F37" s="32"/>
      <c r="G37" s="73"/>
      <c r="H37" s="46"/>
      <c r="I37" s="100"/>
      <c r="J37" s="111"/>
      <c r="K37" s="249"/>
      <c r="L37" s="263"/>
      <c r="M37" s="46"/>
      <c r="N37" s="46"/>
      <c r="O37" s="32"/>
      <c r="P37" s="32"/>
      <c r="Q37" s="43"/>
      <c r="R37" s="124"/>
      <c r="S37" s="124"/>
      <c r="T37" s="124"/>
      <c r="U37" s="124"/>
      <c r="V37" s="124"/>
      <c r="W37" s="124"/>
      <c r="X37" s="32"/>
      <c r="Z37" s="158"/>
      <c r="AA37" s="158"/>
      <c r="AB37" s="158"/>
      <c r="AC37" s="177"/>
      <c r="AD37" s="177"/>
      <c r="AE37" s="177"/>
      <c r="AF37" s="178"/>
      <c r="AG37" s="158"/>
      <c r="AH37" s="158"/>
      <c r="AI37" s="158"/>
      <c r="AJ37" s="161"/>
      <c r="AK37" s="158"/>
      <c r="AL37" s="158"/>
      <c r="AM37" s="161"/>
    </row>
    <row r="38" spans="2:39" ht="21" customHeight="1" thickBot="1">
      <c r="B38" s="19" t="s">
        <v>3</v>
      </c>
      <c r="C38" s="213"/>
      <c r="D38" s="213"/>
      <c r="E38" s="128"/>
      <c r="F38" s="21"/>
      <c r="G38" s="21"/>
      <c r="H38" s="52"/>
      <c r="I38" s="97"/>
      <c r="J38" s="106"/>
      <c r="K38" s="243"/>
      <c r="L38" s="262"/>
      <c r="M38" s="22"/>
      <c r="N38" s="22"/>
      <c r="O38" s="32"/>
      <c r="P38" s="32"/>
      <c r="Q38" s="43"/>
      <c r="R38" s="124"/>
      <c r="S38" s="124"/>
      <c r="T38" s="124"/>
      <c r="U38" s="124"/>
      <c r="V38" s="124"/>
      <c r="W38" s="124"/>
      <c r="X38" s="32"/>
      <c r="Z38" s="158"/>
      <c r="AA38" s="158"/>
      <c r="AB38" s="158"/>
      <c r="AC38" s="177"/>
      <c r="AD38" s="177"/>
      <c r="AE38" s="177"/>
      <c r="AF38" s="178"/>
      <c r="AG38" s="158"/>
      <c r="AH38" s="158"/>
      <c r="AI38" s="158"/>
      <c r="AJ38" s="161"/>
      <c r="AK38" s="158"/>
      <c r="AL38" s="158"/>
      <c r="AM38" s="161"/>
    </row>
    <row r="39" spans="2:39" ht="24.9" customHeight="1" outlineLevel="1" thickBot="1">
      <c r="B39" s="27" t="s">
        <v>4</v>
      </c>
      <c r="C39" s="207"/>
      <c r="D39" s="207"/>
      <c r="E39" s="123"/>
      <c r="F39" s="31" t="e">
        <f>(C39-D39)/D39</f>
        <v>#DIV/0!</v>
      </c>
      <c r="G39" s="29"/>
      <c r="H39" s="28"/>
      <c r="I39" s="137"/>
      <c r="J39" s="101"/>
      <c r="K39" s="238"/>
      <c r="L39" s="207"/>
      <c r="M39" s="30"/>
      <c r="N39" s="31" t="e">
        <f>M39/L39</f>
        <v>#DIV/0!</v>
      </c>
      <c r="O39" s="32"/>
      <c r="P39" s="28"/>
      <c r="Q39" s="28"/>
      <c r="R39" s="198"/>
      <c r="S39" s="198"/>
      <c r="T39" s="54"/>
      <c r="U39" s="196"/>
      <c r="V39" s="154"/>
      <c r="W39" s="154"/>
      <c r="X39" s="32"/>
      <c r="Z39" s="158">
        <f>SUM(R39:U39)</f>
        <v>0</v>
      </c>
      <c r="AA39" s="158">
        <v>7653974.7000000002</v>
      </c>
      <c r="AB39" s="158">
        <f t="shared" ref="AB39:AB42" si="34">Z39-AA39</f>
        <v>-7653974.7000000002</v>
      </c>
      <c r="AC39" s="180">
        <v>8137272</v>
      </c>
      <c r="AD39" s="180">
        <v>-8137272</v>
      </c>
      <c r="AE39" s="180"/>
      <c r="AF39" s="174">
        <v>10345249.699999999</v>
      </c>
      <c r="AG39" s="158">
        <f>U39-AF39</f>
        <v>-10345249.699999999</v>
      </c>
      <c r="AH39" s="158">
        <f>-AD39+S39</f>
        <v>8137272</v>
      </c>
      <c r="AI39" s="158">
        <f t="shared" ref="AI39:AI42" si="35">AG39+AH39</f>
        <v>-2207977.6999999993</v>
      </c>
      <c r="AJ39" s="161"/>
      <c r="AK39" s="158"/>
      <c r="AL39" s="158"/>
      <c r="AM39" s="161"/>
    </row>
    <row r="40" spans="2:39" ht="24.9" customHeight="1" outlineLevel="1" thickBot="1">
      <c r="B40" s="27" t="s">
        <v>14</v>
      </c>
      <c r="C40" s="207"/>
      <c r="D40" s="207"/>
      <c r="E40" s="33"/>
      <c r="F40" s="31"/>
      <c r="G40" s="29"/>
      <c r="H40" s="28"/>
      <c r="I40" s="137"/>
      <c r="J40" s="101"/>
      <c r="K40" s="238"/>
      <c r="L40" s="207"/>
      <c r="M40" s="35"/>
      <c r="N40" s="31"/>
      <c r="O40" s="32"/>
      <c r="P40" s="34"/>
      <c r="Q40" s="34"/>
      <c r="R40" s="54"/>
      <c r="S40" s="54"/>
      <c r="T40" s="54"/>
      <c r="U40" s="123"/>
      <c r="V40" s="154"/>
      <c r="W40" s="154"/>
      <c r="X40" s="32"/>
      <c r="Z40" s="158">
        <f>SUM(R40:U40)</f>
        <v>0</v>
      </c>
      <c r="AA40" s="158">
        <v>0</v>
      </c>
      <c r="AB40" s="158">
        <f>Z40-AA40</f>
        <v>0</v>
      </c>
      <c r="AC40" s="180">
        <v>0</v>
      </c>
      <c r="AD40" s="180"/>
      <c r="AE40" s="180"/>
      <c r="AF40" s="185"/>
      <c r="AG40" s="158">
        <f>U40-AF40</f>
        <v>0</v>
      </c>
      <c r="AH40" s="158">
        <f>-AD40+S40</f>
        <v>0</v>
      </c>
      <c r="AI40" s="158">
        <f t="shared" si="35"/>
        <v>0</v>
      </c>
      <c r="AJ40" s="161"/>
      <c r="AK40" s="158">
        <v>0</v>
      </c>
      <c r="AL40" s="158">
        <f>U40-AK40</f>
        <v>0</v>
      </c>
      <c r="AM40" s="161"/>
    </row>
    <row r="41" spans="2:39" ht="24.9" customHeight="1" outlineLevel="1" thickBot="1">
      <c r="B41" s="53" t="s">
        <v>5</v>
      </c>
      <c r="C41" s="207"/>
      <c r="D41" s="209"/>
      <c r="E41" s="123"/>
      <c r="F41" s="31" t="e">
        <f t="shared" ref="F41" si="36">(C41-D41)/D41</f>
        <v>#DIV/0!</v>
      </c>
      <c r="G41" s="29"/>
      <c r="H41" s="28"/>
      <c r="I41" s="137"/>
      <c r="J41" s="101"/>
      <c r="K41" s="238"/>
      <c r="L41" s="207"/>
      <c r="M41" s="35"/>
      <c r="N41" s="31"/>
      <c r="O41" s="32"/>
      <c r="P41" s="34"/>
      <c r="Q41" s="34"/>
      <c r="R41" s="54"/>
      <c r="S41" s="54"/>
      <c r="T41" s="54"/>
      <c r="U41" s="123"/>
      <c r="V41" s="154"/>
      <c r="W41" s="154"/>
      <c r="X41" s="32"/>
      <c r="Z41" s="158">
        <f>SUM(R41:U41)</f>
        <v>0</v>
      </c>
      <c r="AA41" s="158">
        <v>2822785</v>
      </c>
      <c r="AB41" s="158">
        <f>Z41-AA41</f>
        <v>-2822785</v>
      </c>
      <c r="AC41" s="180">
        <v>881035</v>
      </c>
      <c r="AD41" s="180">
        <v>-607500</v>
      </c>
      <c r="AE41" s="180"/>
      <c r="AF41" s="174">
        <v>4500</v>
      </c>
      <c r="AG41" s="158">
        <f>U41-AF41</f>
        <v>-4500</v>
      </c>
      <c r="AH41" s="158">
        <f>-AD41+S41</f>
        <v>607500</v>
      </c>
      <c r="AI41" s="158">
        <f t="shared" si="35"/>
        <v>603000</v>
      </c>
      <c r="AJ41" s="161"/>
      <c r="AK41" s="158"/>
      <c r="AL41" s="158"/>
      <c r="AM41" s="161"/>
    </row>
    <row r="42" spans="2:39" ht="24.9" customHeight="1" outlineLevel="1" thickBot="1">
      <c r="B42" s="53" t="s">
        <v>6</v>
      </c>
      <c r="C42" s="207"/>
      <c r="D42" s="209"/>
      <c r="E42" s="123"/>
      <c r="F42" s="31"/>
      <c r="G42" s="29"/>
      <c r="H42" s="28"/>
      <c r="I42" s="137"/>
      <c r="J42" s="101"/>
      <c r="K42" s="238"/>
      <c r="L42" s="207"/>
      <c r="M42" s="35"/>
      <c r="N42" s="31" t="e">
        <f>M42/L42</f>
        <v>#DIV/0!</v>
      </c>
      <c r="O42" s="32"/>
      <c r="P42" s="34"/>
      <c r="Q42" s="34"/>
      <c r="R42" s="54"/>
      <c r="S42" s="54"/>
      <c r="T42" s="54"/>
      <c r="U42" s="123"/>
      <c r="V42" s="154"/>
      <c r="W42" s="154"/>
      <c r="X42" s="32"/>
      <c r="Z42" s="158">
        <f>SUM(R42:U42)</f>
        <v>0</v>
      </c>
      <c r="AA42" s="158">
        <v>4344150</v>
      </c>
      <c r="AB42" s="158">
        <f t="shared" si="34"/>
        <v>-4344150</v>
      </c>
      <c r="AC42" s="180">
        <v>0</v>
      </c>
      <c r="AD42" s="180">
        <v>0</v>
      </c>
      <c r="AE42" s="180"/>
      <c r="AF42" s="174">
        <v>4344150</v>
      </c>
      <c r="AG42" s="158">
        <f>U42-AF42</f>
        <v>-4344150</v>
      </c>
      <c r="AH42" s="158">
        <f>-AD42+S42</f>
        <v>0</v>
      </c>
      <c r="AI42" s="158">
        <f t="shared" si="35"/>
        <v>-4344150</v>
      </c>
      <c r="AJ42" s="161"/>
      <c r="AK42" s="158"/>
      <c r="AL42" s="158"/>
      <c r="AM42" s="161"/>
    </row>
    <row r="43" spans="2:39" ht="24.9" customHeight="1" thickBot="1">
      <c r="B43" s="38" t="s">
        <v>23</v>
      </c>
      <c r="C43" s="218">
        <f t="shared" ref="C43" si="37">SUM(C39:C42)</f>
        <v>0</v>
      </c>
      <c r="D43" s="218">
        <f>SUM(D39:D42)</f>
        <v>0</v>
      </c>
      <c r="E43" s="81">
        <f>SUM(E39:E42)</f>
        <v>0</v>
      </c>
      <c r="F43" s="42" t="e">
        <f>(C43-D43)/D43</f>
        <v>#DIV/0!</v>
      </c>
      <c r="G43" s="72"/>
      <c r="H43" s="71">
        <f t="shared" ref="H43" si="38">SUM(H39:H42)</f>
        <v>0</v>
      </c>
      <c r="I43" s="136">
        <f>SUM(I39:I42)</f>
        <v>0</v>
      </c>
      <c r="J43" s="110"/>
      <c r="K43" s="248">
        <f>SUM(K39:K42)</f>
        <v>0</v>
      </c>
      <c r="L43" s="218">
        <f>SUM(L39:L42)</f>
        <v>0</v>
      </c>
      <c r="M43" s="41">
        <f>+H43-L43</f>
        <v>0</v>
      </c>
      <c r="N43" s="42" t="e">
        <f>M43/L43</f>
        <v>#DIV/0!</v>
      </c>
      <c r="O43" s="32"/>
      <c r="P43" s="39">
        <f>SUM(P39:P42)</f>
        <v>0</v>
      </c>
      <c r="Q43" s="39"/>
      <c r="R43" s="81">
        <f t="shared" ref="R43:W43" si="39">SUM(R39:R42)</f>
        <v>0</v>
      </c>
      <c r="S43" s="81">
        <f t="shared" si="39"/>
        <v>0</v>
      </c>
      <c r="T43" s="81">
        <f t="shared" si="39"/>
        <v>0</v>
      </c>
      <c r="U43" s="152">
        <f t="shared" si="39"/>
        <v>0</v>
      </c>
      <c r="V43" s="152">
        <f t="shared" si="39"/>
        <v>0</v>
      </c>
      <c r="W43" s="152">
        <f t="shared" si="39"/>
        <v>0</v>
      </c>
      <c r="X43" s="32"/>
      <c r="Z43" s="175">
        <f t="shared" ref="Z43:AA43" si="40">SUM(Z39:Z42)</f>
        <v>0</v>
      </c>
      <c r="AA43" s="175">
        <f t="shared" si="40"/>
        <v>14820909.699999999</v>
      </c>
      <c r="AB43" s="158"/>
      <c r="AC43" s="175">
        <v>9018307</v>
      </c>
      <c r="AD43" s="175">
        <f>SUM(AD39:AD42)</f>
        <v>-8744772</v>
      </c>
      <c r="AE43" s="175"/>
      <c r="AF43" s="176">
        <v>14693899.699999999</v>
      </c>
      <c r="AG43" s="158"/>
      <c r="AH43" s="158"/>
      <c r="AI43" s="158"/>
      <c r="AJ43" s="161"/>
      <c r="AK43" s="158"/>
      <c r="AL43" s="158"/>
      <c r="AM43" s="161"/>
    </row>
    <row r="44" spans="2:39" ht="13.8">
      <c r="B44" s="32"/>
      <c r="C44" s="211"/>
      <c r="D44" s="211"/>
      <c r="E44" s="124"/>
      <c r="F44" s="43"/>
      <c r="G44" s="44"/>
      <c r="H44" s="45"/>
      <c r="I44" s="96"/>
      <c r="J44" s="103"/>
      <c r="K44" s="241"/>
      <c r="L44" s="260"/>
      <c r="M44" s="46"/>
      <c r="N44" s="46"/>
      <c r="O44" s="32"/>
      <c r="P44" s="32"/>
      <c r="Q44" s="43"/>
      <c r="R44" s="124"/>
      <c r="S44" s="124"/>
      <c r="T44" s="124"/>
      <c r="U44" s="124"/>
      <c r="V44" s="124"/>
      <c r="W44" s="124"/>
      <c r="X44" s="32"/>
      <c r="Z44" s="158"/>
      <c r="AA44" s="158"/>
      <c r="AB44" s="158"/>
      <c r="AC44" s="177"/>
      <c r="AD44" s="177"/>
      <c r="AE44" s="177"/>
      <c r="AF44" s="178"/>
      <c r="AG44" s="158"/>
      <c r="AH44" s="158"/>
      <c r="AI44" s="158"/>
      <c r="AJ44" s="161"/>
      <c r="AK44" s="158"/>
      <c r="AL44" s="158"/>
      <c r="AM44" s="161"/>
    </row>
    <row r="45" spans="2:39" ht="18" thickBot="1">
      <c r="B45" s="51" t="s">
        <v>24</v>
      </c>
      <c r="C45" s="213"/>
      <c r="D45" s="213"/>
      <c r="E45" s="128"/>
      <c r="F45" s="21"/>
      <c r="G45" s="21"/>
      <c r="H45" s="52"/>
      <c r="I45" s="97"/>
      <c r="J45" s="106"/>
      <c r="K45" s="250"/>
      <c r="L45" s="262"/>
      <c r="M45" s="22"/>
      <c r="N45" s="22"/>
      <c r="O45" s="32"/>
      <c r="P45" s="32"/>
      <c r="Q45" s="43"/>
      <c r="R45" s="124"/>
      <c r="S45" s="124"/>
      <c r="T45" s="124"/>
      <c r="U45" s="124"/>
      <c r="V45" s="124"/>
      <c r="W45" s="124"/>
      <c r="X45" s="32"/>
      <c r="Z45" s="158"/>
      <c r="AA45" s="158"/>
      <c r="AB45" s="158"/>
      <c r="AC45" s="177"/>
      <c r="AD45" s="177"/>
      <c r="AE45" s="177"/>
      <c r="AF45" s="178"/>
      <c r="AG45" s="158"/>
      <c r="AH45" s="158"/>
      <c r="AI45" s="158"/>
      <c r="AJ45" s="161"/>
      <c r="AK45" s="158"/>
      <c r="AL45" s="158"/>
      <c r="AM45" s="161"/>
    </row>
    <row r="46" spans="2:39" ht="21" customHeight="1" outlineLevel="1" thickBot="1">
      <c r="B46" s="27" t="s">
        <v>4</v>
      </c>
      <c r="C46" s="209">
        <f t="shared" ref="C46:D49" si="41">C10+C18+C25+C31+C39</f>
        <v>0</v>
      </c>
      <c r="D46" s="209">
        <f t="shared" si="41"/>
        <v>0</v>
      </c>
      <c r="E46" s="33">
        <f t="shared" ref="E46" si="42">E10+E18+E25+E31+E39</f>
        <v>0</v>
      </c>
      <c r="F46" s="31" t="e">
        <f>(C46-D46)/D46</f>
        <v>#DIV/0!</v>
      </c>
      <c r="G46" s="29"/>
      <c r="H46" s="34">
        <f t="shared" ref="H46:H49" si="43">H10+H18+H25+H31+H39</f>
        <v>0</v>
      </c>
      <c r="I46" s="138">
        <f>I10+I18+I25+I31+I39</f>
        <v>0</v>
      </c>
      <c r="J46" s="101"/>
      <c r="K46" s="251">
        <f t="shared" ref="K46:L48" si="44">K10+K18+K25+K31+K39</f>
        <v>0</v>
      </c>
      <c r="L46" s="207">
        <f t="shared" si="44"/>
        <v>0</v>
      </c>
      <c r="M46" s="30">
        <f>+H46-L46</f>
        <v>0</v>
      </c>
      <c r="N46" s="31" t="e">
        <f>M46/L46</f>
        <v>#DIV/0!</v>
      </c>
      <c r="O46" s="32"/>
      <c r="P46" s="34">
        <f t="shared" ref="P46:P49" si="45">P10+P18+P25+P31+P39</f>
        <v>0</v>
      </c>
      <c r="Q46" s="34"/>
      <c r="R46" s="196">
        <f>R10+R18+R25+R31+R39</f>
        <v>0</v>
      </c>
      <c r="S46" s="196">
        <f t="shared" ref="S46" si="46">S10+S18+S25+S31+S39</f>
        <v>0</v>
      </c>
      <c r="T46" s="196">
        <f t="shared" ref="T46" si="47">T10+T18+T25+T31+T39</f>
        <v>0</v>
      </c>
      <c r="U46" s="196">
        <f>U10+U18+U25+U31+U39</f>
        <v>0</v>
      </c>
      <c r="V46" s="123">
        <f t="shared" ref="V46:W47" si="48">V10+V18+V25+V31+V39</f>
        <v>0</v>
      </c>
      <c r="W46" s="123">
        <f t="shared" si="48"/>
        <v>0</v>
      </c>
      <c r="X46" s="32"/>
      <c r="Z46" s="173">
        <f t="shared" ref="Z46:AA49" si="49">Z10+Z18+Z25+Z31+Z39</f>
        <v>0</v>
      </c>
      <c r="AA46" s="173">
        <f t="shared" si="49"/>
        <v>78071117.300000012</v>
      </c>
      <c r="AB46" s="158">
        <f>Z46-AA46</f>
        <v>-78071117.300000012</v>
      </c>
      <c r="AC46" s="173">
        <v>23799959.120559558</v>
      </c>
      <c r="AD46" s="173">
        <v>-14722078</v>
      </c>
      <c r="AE46" s="173"/>
      <c r="AF46" s="174">
        <v>89855295.819440439</v>
      </c>
      <c r="AG46" s="158">
        <f>U46-AF46</f>
        <v>-89855295.819440439</v>
      </c>
      <c r="AH46" s="158">
        <f>-AD46+S46</f>
        <v>14722078</v>
      </c>
      <c r="AI46" s="158">
        <f t="shared" ref="AI46:AI49" si="50">AG46+AH46</f>
        <v>-75133217.819440439</v>
      </c>
      <c r="AJ46" s="161"/>
      <c r="AK46" s="158"/>
      <c r="AL46" s="158"/>
      <c r="AM46" s="161"/>
    </row>
    <row r="47" spans="2:39" ht="24" customHeight="1" outlineLevel="1" thickBot="1">
      <c r="B47" s="27" t="s">
        <v>14</v>
      </c>
      <c r="C47" s="209">
        <f t="shared" si="41"/>
        <v>0</v>
      </c>
      <c r="D47" s="208">
        <f t="shared" si="41"/>
        <v>0</v>
      </c>
      <c r="E47" s="33">
        <f t="shared" ref="E47" si="51">E11+E19+E26+E32+E40</f>
        <v>0</v>
      </c>
      <c r="F47" s="31" t="e">
        <f>(C47-D47)/D47</f>
        <v>#DIV/0!</v>
      </c>
      <c r="G47" s="40"/>
      <c r="H47" s="34">
        <f>H11+H19+H26+H32+H40</f>
        <v>0</v>
      </c>
      <c r="I47" s="138">
        <f>I11+I19+I26+I32+I40</f>
        <v>0</v>
      </c>
      <c r="J47" s="101"/>
      <c r="K47" s="238">
        <f t="shared" si="44"/>
        <v>0</v>
      </c>
      <c r="L47" s="207">
        <f t="shared" si="44"/>
        <v>0</v>
      </c>
      <c r="M47" s="30">
        <f>+H47-L47</f>
        <v>0</v>
      </c>
      <c r="N47" s="31" t="e">
        <f>M47/L47</f>
        <v>#DIV/0!</v>
      </c>
      <c r="P47" s="34">
        <f t="shared" si="45"/>
        <v>0</v>
      </c>
      <c r="Q47" s="34"/>
      <c r="R47" s="28">
        <f>R11+R19+R26+R32+R40</f>
        <v>0</v>
      </c>
      <c r="S47" s="28">
        <f t="shared" ref="S47:T47" si="52">S11+S19+S26+S32+S40</f>
        <v>0</v>
      </c>
      <c r="T47" s="28">
        <f t="shared" si="52"/>
        <v>0</v>
      </c>
      <c r="U47" s="28">
        <f>U11+U19+U26+U32+U40</f>
        <v>0</v>
      </c>
      <c r="V47" s="123">
        <f t="shared" si="48"/>
        <v>0</v>
      </c>
      <c r="W47" s="123">
        <f>W11+W19+W26+W32+W40</f>
        <v>0</v>
      </c>
      <c r="Z47" s="173">
        <f t="shared" si="49"/>
        <v>0</v>
      </c>
      <c r="AA47" s="173">
        <f t="shared" si="49"/>
        <v>41043714.499999993</v>
      </c>
      <c r="AB47" s="158">
        <f>Z47-AA47</f>
        <v>-41043714.499999993</v>
      </c>
      <c r="AC47" s="186">
        <v>40172274.939999998</v>
      </c>
      <c r="AD47" s="186">
        <v>-9199633.1000000015</v>
      </c>
      <c r="AE47" s="186"/>
      <c r="AF47" s="187">
        <v>7260146.1599999964</v>
      </c>
      <c r="AG47" s="158">
        <f>U47-AF47</f>
        <v>-7260146.1599999964</v>
      </c>
      <c r="AH47" s="158">
        <f>-AD47+S47</f>
        <v>9199633.1000000015</v>
      </c>
      <c r="AI47" s="158">
        <f t="shared" si="50"/>
        <v>1939486.9400000051</v>
      </c>
      <c r="AJ47" s="161"/>
      <c r="AK47" s="158"/>
      <c r="AL47" s="158"/>
      <c r="AM47" s="161"/>
    </row>
    <row r="48" spans="2:39" ht="24" customHeight="1" outlineLevel="1" thickBot="1">
      <c r="B48" s="53" t="s">
        <v>5</v>
      </c>
      <c r="C48" s="209">
        <f t="shared" si="41"/>
        <v>0</v>
      </c>
      <c r="D48" s="209">
        <f t="shared" si="41"/>
        <v>0</v>
      </c>
      <c r="E48" s="123">
        <f t="shared" ref="E48" si="53">E12+E20+E27+E33+E41</f>
        <v>0</v>
      </c>
      <c r="F48" s="31" t="e">
        <f>(C48-D48)/D48</f>
        <v>#DIV/0!</v>
      </c>
      <c r="G48" s="29"/>
      <c r="H48" s="34">
        <f t="shared" si="43"/>
        <v>0</v>
      </c>
      <c r="I48" s="137">
        <f>I12+I20+I27+I33+I41</f>
        <v>0</v>
      </c>
      <c r="J48" s="101"/>
      <c r="K48" s="252">
        <f t="shared" si="44"/>
        <v>0</v>
      </c>
      <c r="L48" s="207">
        <f t="shared" si="44"/>
        <v>0</v>
      </c>
      <c r="M48" s="54">
        <f>+H48-L48</f>
        <v>0</v>
      </c>
      <c r="N48" s="31"/>
      <c r="P48" s="34">
        <f t="shared" si="45"/>
        <v>0</v>
      </c>
      <c r="Q48" s="34"/>
      <c r="R48" s="197">
        <f>R12+R20+R27+R33+R41</f>
        <v>0</v>
      </c>
      <c r="S48" s="197">
        <f t="shared" ref="S48:T48" si="54">S12+S20+S27+S33+S41</f>
        <v>0</v>
      </c>
      <c r="T48" s="28">
        <f t="shared" si="54"/>
        <v>0</v>
      </c>
      <c r="U48" s="197">
        <f>U12+U20+U27+U33+U41</f>
        <v>0</v>
      </c>
      <c r="V48" s="28">
        <f t="shared" ref="V48:W48" si="55">V12+V20+V27+V33+V41</f>
        <v>0</v>
      </c>
      <c r="W48" s="28">
        <f t="shared" si="55"/>
        <v>0</v>
      </c>
      <c r="Z48" s="173">
        <f t="shared" si="49"/>
        <v>0</v>
      </c>
      <c r="AA48" s="173">
        <f t="shared" si="49"/>
        <v>30501845.280000001</v>
      </c>
      <c r="AB48" s="158">
        <f>Z48-AA48</f>
        <v>-30501845.280000001</v>
      </c>
      <c r="AC48" s="186">
        <v>7906342.6985200001</v>
      </c>
      <c r="AD48" s="186">
        <v>-2388418</v>
      </c>
      <c r="AE48" s="186"/>
      <c r="AF48" s="187">
        <v>21143214.061480001</v>
      </c>
      <c r="AG48" s="158">
        <f>U48-AF48</f>
        <v>-21143214.061480001</v>
      </c>
      <c r="AH48" s="158">
        <f>-AD48+S48</f>
        <v>2388418</v>
      </c>
      <c r="AI48" s="158">
        <f t="shared" si="50"/>
        <v>-18754796.061480001</v>
      </c>
      <c r="AJ48" s="161"/>
      <c r="AK48" s="158"/>
      <c r="AL48" s="158"/>
      <c r="AM48" s="161"/>
    </row>
    <row r="49" spans="1:39" ht="24" customHeight="1" outlineLevel="1" thickBot="1">
      <c r="B49" s="53" t="s">
        <v>6</v>
      </c>
      <c r="C49" s="209">
        <f t="shared" si="41"/>
        <v>0</v>
      </c>
      <c r="D49" s="209">
        <f t="shared" si="41"/>
        <v>0</v>
      </c>
      <c r="E49" s="123">
        <f t="shared" ref="E49" si="56">E13+E21+E28+E34+E42</f>
        <v>0</v>
      </c>
      <c r="F49" s="31" t="e">
        <f>(C49-D49)/D49</f>
        <v>#DIV/0!</v>
      </c>
      <c r="G49" s="29"/>
      <c r="H49" s="34">
        <f t="shared" si="43"/>
        <v>0</v>
      </c>
      <c r="I49" s="137">
        <f>I13+I21+I28+I34+I42</f>
        <v>0</v>
      </c>
      <c r="J49" s="101"/>
      <c r="K49" s="251">
        <f t="shared" ref="K49" si="57">K13+K21+K28+K34+K42</f>
        <v>0</v>
      </c>
      <c r="L49" s="209">
        <f>L13+L21+L28+L34+L42</f>
        <v>0</v>
      </c>
      <c r="M49" s="30">
        <f>+H49-L49</f>
        <v>0</v>
      </c>
      <c r="N49" s="31" t="e">
        <f>M49/L49</f>
        <v>#DIV/0!</v>
      </c>
      <c r="P49" s="34">
        <f t="shared" si="45"/>
        <v>0</v>
      </c>
      <c r="Q49" s="34"/>
      <c r="R49" s="197">
        <f>R13+R21+R28+R34+R42</f>
        <v>0</v>
      </c>
      <c r="S49" s="197">
        <f t="shared" ref="S49:T49" si="58">S13+S21+S28+S34+S42</f>
        <v>0</v>
      </c>
      <c r="T49" s="197">
        <f t="shared" si="58"/>
        <v>0</v>
      </c>
      <c r="U49" s="197">
        <f>U13+U21+U28+U34+U42</f>
        <v>0</v>
      </c>
      <c r="V49" s="34">
        <f t="shared" ref="V49:W49" si="59">V13+V21+V28+V34+V42</f>
        <v>0</v>
      </c>
      <c r="W49" s="34">
        <f t="shared" si="59"/>
        <v>0</v>
      </c>
      <c r="Z49" s="173">
        <f t="shared" si="49"/>
        <v>0</v>
      </c>
      <c r="AA49" s="173">
        <f t="shared" si="49"/>
        <v>51633295.779999994</v>
      </c>
      <c r="AB49" s="158">
        <f>Z49-AA49</f>
        <v>-51633295.779999994</v>
      </c>
      <c r="AC49" s="186">
        <v>22059297.507394247</v>
      </c>
      <c r="AD49" s="186">
        <v>-8679584</v>
      </c>
      <c r="AE49" s="186"/>
      <c r="AF49" s="187">
        <v>34381533.65260575</v>
      </c>
      <c r="AG49" s="158">
        <f>U49-AF49</f>
        <v>-34381533.65260575</v>
      </c>
      <c r="AH49" s="158">
        <f>-AD49+S49</f>
        <v>8679584</v>
      </c>
      <c r="AI49" s="158">
        <f t="shared" si="50"/>
        <v>-25701949.65260575</v>
      </c>
      <c r="AJ49" s="161"/>
      <c r="AK49" s="158"/>
      <c r="AL49" s="158"/>
      <c r="AM49" s="161"/>
    </row>
    <row r="50" spans="1:39" ht="25.5" customHeight="1" thickBot="1">
      <c r="A50" s="1"/>
      <c r="B50" s="74" t="s">
        <v>25</v>
      </c>
      <c r="C50" s="210">
        <f t="shared" ref="C50:E50" si="60">SUM(C46:C49)</f>
        <v>0</v>
      </c>
      <c r="D50" s="210">
        <f t="shared" si="60"/>
        <v>0</v>
      </c>
      <c r="E50" s="81">
        <f t="shared" si="60"/>
        <v>0</v>
      </c>
      <c r="F50" s="42" t="e">
        <f>(C50-D50)/D50</f>
        <v>#DIV/0!</v>
      </c>
      <c r="G50" s="40"/>
      <c r="H50" s="39">
        <f t="shared" ref="H50" si="61">SUM(H46:H49)</f>
        <v>0</v>
      </c>
      <c r="I50" s="136">
        <f>SUM(I46:I49)</f>
        <v>0</v>
      </c>
      <c r="J50" s="102"/>
      <c r="K50" s="240">
        <f>SUM(K46:K49)</f>
        <v>0</v>
      </c>
      <c r="L50" s="210">
        <f>SUM(L46:L49)</f>
        <v>0</v>
      </c>
      <c r="M50" s="41">
        <f>+K50-L50</f>
        <v>0</v>
      </c>
      <c r="N50" s="42" t="e">
        <f>M50/L50</f>
        <v>#DIV/0!</v>
      </c>
      <c r="O50" s="1"/>
      <c r="P50" s="39">
        <f>SUM(P46:P49)</f>
        <v>0</v>
      </c>
      <c r="Q50" s="39"/>
      <c r="R50" s="39">
        <f t="shared" ref="R50:W50" si="62">SUM(R46:R49)</f>
        <v>0</v>
      </c>
      <c r="S50" s="39">
        <f t="shared" si="62"/>
        <v>0</v>
      </c>
      <c r="T50" s="39">
        <f t="shared" si="62"/>
        <v>0</v>
      </c>
      <c r="U50" s="155">
        <f t="shared" si="62"/>
        <v>0</v>
      </c>
      <c r="V50" s="155">
        <f t="shared" si="62"/>
        <v>0</v>
      </c>
      <c r="W50" s="155">
        <f t="shared" si="62"/>
        <v>0</v>
      </c>
      <c r="X50" s="1"/>
      <c r="Z50" s="188">
        <f t="shared" ref="Z50:AA50" si="63">SUM(Z46:Z49)</f>
        <v>0</v>
      </c>
      <c r="AA50" s="188">
        <f t="shared" si="63"/>
        <v>201249972.86000001</v>
      </c>
      <c r="AB50" s="158"/>
      <c r="AC50" s="188">
        <v>93937874.2664738</v>
      </c>
      <c r="AD50" s="188">
        <f>SUM(AD46:AD49)</f>
        <v>-34989713.100000001</v>
      </c>
      <c r="AE50" s="188"/>
      <c r="AF50" s="189">
        <v>152640189.69352618</v>
      </c>
      <c r="AG50" s="158"/>
      <c r="AH50" s="158"/>
      <c r="AI50" s="158"/>
      <c r="AJ50" s="161"/>
      <c r="AK50" s="158"/>
      <c r="AL50" s="158"/>
      <c r="AM50" s="161"/>
    </row>
    <row r="51" spans="1:39" ht="10.5" customHeight="1" thickBot="1">
      <c r="A51" s="75"/>
      <c r="C51" s="229"/>
      <c r="D51" s="220"/>
      <c r="E51" s="76"/>
      <c r="F51" s="76"/>
      <c r="G51" s="37"/>
      <c r="H51" s="37"/>
      <c r="I51" s="37"/>
      <c r="K51" s="229"/>
      <c r="L51" s="229"/>
      <c r="M51" s="37"/>
      <c r="O51" s="75"/>
      <c r="P51" s="75"/>
      <c r="Q51" s="77"/>
      <c r="R51" s="77"/>
      <c r="S51" s="77"/>
      <c r="T51" s="77"/>
      <c r="U51" s="77"/>
      <c r="V51" s="77"/>
      <c r="W51" s="77"/>
      <c r="X51" s="75"/>
      <c r="Z51" s="158"/>
      <c r="AA51" s="158"/>
      <c r="AB51" s="158"/>
      <c r="AC51" s="190"/>
      <c r="AD51" s="190"/>
      <c r="AE51" s="190"/>
      <c r="AF51" s="191"/>
      <c r="AG51" s="158"/>
      <c r="AH51" s="158"/>
      <c r="AI51" s="158"/>
      <c r="AJ51" s="161"/>
      <c r="AK51" s="158"/>
      <c r="AL51" s="158"/>
      <c r="AM51" s="161"/>
    </row>
    <row r="52" spans="1:39" ht="25.5" customHeight="1">
      <c r="A52" s="75"/>
      <c r="B52" s="87" t="s">
        <v>33</v>
      </c>
      <c r="C52" s="221"/>
      <c r="D52" s="221"/>
      <c r="E52" s="78"/>
      <c r="F52" s="78"/>
      <c r="G52" s="37"/>
      <c r="H52" s="37"/>
      <c r="I52" s="157"/>
      <c r="J52" s="157"/>
      <c r="K52" s="229"/>
      <c r="L52" s="229"/>
      <c r="M52" s="37"/>
      <c r="O52" s="75"/>
      <c r="P52" s="75"/>
      <c r="Q52" s="77"/>
      <c r="R52" s="77"/>
      <c r="S52" s="77"/>
      <c r="T52" s="77"/>
      <c r="U52" s="77"/>
      <c r="V52" s="77"/>
      <c r="W52" s="77"/>
      <c r="X52" s="75"/>
      <c r="Z52" s="158"/>
      <c r="AA52" s="158"/>
      <c r="AB52" s="158"/>
      <c r="AC52" s="190"/>
      <c r="AD52" s="190"/>
      <c r="AE52" s="190"/>
      <c r="AF52" s="191"/>
      <c r="AG52" s="158"/>
      <c r="AH52" s="158"/>
      <c r="AI52" s="158"/>
      <c r="AJ52" s="161"/>
      <c r="AK52" s="158"/>
      <c r="AL52" s="158"/>
      <c r="AM52" s="161"/>
    </row>
    <row r="53" spans="1:39" ht="9.75" customHeight="1">
      <c r="A53" s="113"/>
      <c r="B53" s="114"/>
      <c r="C53" s="222"/>
      <c r="D53" s="222"/>
      <c r="E53" s="95"/>
      <c r="F53" s="95"/>
      <c r="G53" s="82"/>
      <c r="H53" s="82"/>
      <c r="I53" s="37"/>
      <c r="K53" s="229"/>
      <c r="L53" s="229"/>
      <c r="M53" s="37"/>
      <c r="O53" s="75"/>
      <c r="P53" s="75"/>
      <c r="Q53" s="77"/>
      <c r="R53" s="77"/>
      <c r="S53" s="77"/>
      <c r="T53" s="77"/>
      <c r="U53" s="77"/>
      <c r="V53" s="77"/>
      <c r="W53" s="77"/>
      <c r="X53" s="75"/>
      <c r="Z53" s="158"/>
      <c r="AA53" s="158"/>
      <c r="AB53" s="158"/>
      <c r="AC53" s="190"/>
      <c r="AD53" s="190"/>
      <c r="AE53" s="190"/>
      <c r="AF53" s="191"/>
      <c r="AG53" s="158"/>
      <c r="AH53" s="158"/>
      <c r="AI53" s="158"/>
      <c r="AJ53" s="161"/>
      <c r="AK53" s="158"/>
      <c r="AL53" s="158"/>
      <c r="AM53" s="161"/>
    </row>
    <row r="54" spans="1:39" ht="18.75" customHeight="1">
      <c r="A54" s="75"/>
      <c r="B54" s="271" t="s">
        <v>26</v>
      </c>
      <c r="C54" s="273" t="s">
        <v>29</v>
      </c>
      <c r="D54" s="273" t="s">
        <v>34</v>
      </c>
      <c r="E54" s="275" t="s">
        <v>35</v>
      </c>
      <c r="F54" s="275" t="s">
        <v>30</v>
      </c>
      <c r="G54" s="277" t="s">
        <v>31</v>
      </c>
      <c r="H54" s="278"/>
      <c r="I54" s="277" t="s">
        <v>31</v>
      </c>
      <c r="J54" s="278"/>
      <c r="K54" s="253" t="s">
        <v>31</v>
      </c>
      <c r="L54" s="229"/>
      <c r="M54" s="37"/>
      <c r="P54" s="89" t="s">
        <v>27</v>
      </c>
      <c r="Q54" s="121"/>
      <c r="R54" s="77"/>
      <c r="S54" s="77"/>
      <c r="T54" s="77"/>
      <c r="U54" s="77"/>
      <c r="V54" s="77"/>
      <c r="W54" s="77"/>
      <c r="X54" s="75"/>
      <c r="Z54" s="158"/>
      <c r="AA54" s="158"/>
      <c r="AB54" s="158"/>
      <c r="AC54" s="190"/>
      <c r="AD54" s="190"/>
      <c r="AE54" s="190"/>
      <c r="AF54" s="191"/>
      <c r="AG54" s="158"/>
      <c r="AH54" s="158"/>
      <c r="AI54" s="158"/>
      <c r="AJ54" s="161"/>
      <c r="AK54" s="158"/>
      <c r="AL54" s="158"/>
      <c r="AM54" s="161"/>
    </row>
    <row r="55" spans="1:39" ht="37.5" customHeight="1">
      <c r="A55" s="75"/>
      <c r="B55" s="272"/>
      <c r="C55" s="274"/>
      <c r="D55" s="274"/>
      <c r="E55" s="276"/>
      <c r="F55" s="276"/>
      <c r="G55" s="279" t="s">
        <v>40</v>
      </c>
      <c r="H55" s="280"/>
      <c r="I55" s="279" t="s">
        <v>41</v>
      </c>
      <c r="J55" s="280"/>
      <c r="K55" s="254" t="s">
        <v>36</v>
      </c>
      <c r="L55" s="264"/>
      <c r="M55" s="37"/>
      <c r="P55" s="116"/>
      <c r="Q55" s="117"/>
      <c r="R55" s="77"/>
      <c r="S55" s="77"/>
      <c r="T55" s="77"/>
      <c r="U55" s="77"/>
      <c r="V55" s="77"/>
      <c r="W55" s="77"/>
      <c r="X55" s="75"/>
      <c r="Z55" s="158"/>
      <c r="AA55" s="158"/>
      <c r="AB55" s="158"/>
      <c r="AC55" s="190"/>
      <c r="AD55" s="190"/>
      <c r="AE55" s="190"/>
      <c r="AF55" s="191"/>
      <c r="AG55" s="158"/>
      <c r="AH55" s="158"/>
      <c r="AI55" s="158"/>
      <c r="AJ55" s="161"/>
      <c r="AK55" s="158"/>
      <c r="AL55" s="158"/>
      <c r="AM55" s="161"/>
    </row>
    <row r="56" spans="1:39" ht="24.9" customHeight="1" thickBot="1">
      <c r="A56" s="75"/>
      <c r="B56" s="79" t="s">
        <v>0</v>
      </c>
      <c r="C56" s="230"/>
      <c r="D56" s="223">
        <f>H14</f>
        <v>0</v>
      </c>
      <c r="E56" s="79">
        <f>K14</f>
        <v>0</v>
      </c>
      <c r="F56" s="80">
        <f>L14</f>
        <v>0</v>
      </c>
      <c r="G56" s="293" t="e">
        <f t="shared" ref="G56:G61" si="64">(D56-C56)/C56</f>
        <v>#DIV/0!</v>
      </c>
      <c r="H56" s="294"/>
      <c r="I56" s="115" t="e">
        <f t="shared" ref="I56:I61" si="65">(E56-C56)/C56</f>
        <v>#DIV/0!</v>
      </c>
      <c r="J56" s="112"/>
      <c r="K56" s="255" t="e">
        <f t="shared" ref="K56:K61" si="66">(D56-F56)/F56</f>
        <v>#DIV/0!</v>
      </c>
      <c r="L56" s="229"/>
      <c r="M56" s="37"/>
      <c r="P56" s="79"/>
      <c r="Q56" s="88"/>
      <c r="R56" s="122"/>
      <c r="S56" s="122"/>
      <c r="T56" s="122"/>
      <c r="U56" s="156"/>
      <c r="V56" s="156"/>
      <c r="W56" s="156"/>
      <c r="X56" s="75"/>
      <c r="Z56" s="158"/>
      <c r="AA56" s="158"/>
      <c r="AB56" s="158"/>
      <c r="AC56" s="192"/>
      <c r="AD56" s="192"/>
      <c r="AE56" s="192"/>
      <c r="AF56" s="192"/>
      <c r="AG56" s="158"/>
      <c r="AH56" s="158"/>
      <c r="AI56" s="158"/>
      <c r="AJ56" s="161"/>
      <c r="AK56" s="158"/>
      <c r="AL56" s="158"/>
      <c r="AM56" s="161"/>
    </row>
    <row r="57" spans="1:39" ht="24.9" customHeight="1" thickBot="1">
      <c r="A57" s="75"/>
      <c r="B57" s="27" t="s">
        <v>1</v>
      </c>
      <c r="C57" s="231"/>
      <c r="D57" s="224">
        <f>H29</f>
        <v>0</v>
      </c>
      <c r="E57" s="27">
        <f>K29</f>
        <v>0</v>
      </c>
      <c r="F57" s="34">
        <f>L29</f>
        <v>0</v>
      </c>
      <c r="G57" s="293" t="e">
        <f t="shared" si="64"/>
        <v>#DIV/0!</v>
      </c>
      <c r="H57" s="294"/>
      <c r="I57" s="115" t="e">
        <f t="shared" si="65"/>
        <v>#DIV/0!</v>
      </c>
      <c r="J57" s="112"/>
      <c r="K57" s="255" t="e">
        <f t="shared" si="66"/>
        <v>#DIV/0!</v>
      </c>
      <c r="L57" s="229"/>
      <c r="M57" s="37"/>
      <c r="P57" s="27"/>
      <c r="Q57" s="31"/>
      <c r="R57" s="122"/>
      <c r="S57" s="122"/>
      <c r="T57" s="122"/>
      <c r="U57" s="156"/>
      <c r="V57" s="156"/>
      <c r="W57" s="156"/>
      <c r="X57" s="75"/>
      <c r="Z57" s="158"/>
      <c r="AA57" s="158"/>
      <c r="AB57" s="158"/>
      <c r="AC57" s="192"/>
      <c r="AD57" s="192"/>
      <c r="AE57" s="192"/>
      <c r="AF57" s="192"/>
      <c r="AG57" s="158"/>
      <c r="AH57" s="158"/>
      <c r="AI57" s="158"/>
      <c r="AJ57" s="161"/>
      <c r="AK57" s="158"/>
      <c r="AL57" s="158"/>
      <c r="AM57" s="161"/>
    </row>
    <row r="58" spans="1:39" ht="24.9" customHeight="1" thickBot="1">
      <c r="A58" s="75"/>
      <c r="B58" s="53" t="s">
        <v>2</v>
      </c>
      <c r="C58" s="231"/>
      <c r="D58" s="224">
        <f>H35</f>
        <v>0</v>
      </c>
      <c r="E58" s="27">
        <f>K35</f>
        <v>0</v>
      </c>
      <c r="F58" s="34">
        <f>L35</f>
        <v>0</v>
      </c>
      <c r="G58" s="293" t="e">
        <f t="shared" si="64"/>
        <v>#DIV/0!</v>
      </c>
      <c r="H58" s="294"/>
      <c r="I58" s="115" t="e">
        <f t="shared" si="65"/>
        <v>#DIV/0!</v>
      </c>
      <c r="J58" s="112"/>
      <c r="K58" s="255" t="e">
        <f t="shared" si="66"/>
        <v>#DIV/0!</v>
      </c>
      <c r="L58" s="229"/>
      <c r="M58" s="37"/>
      <c r="P58" s="27"/>
      <c r="Q58" s="31"/>
      <c r="R58" s="122"/>
      <c r="S58" s="122"/>
      <c r="T58" s="122"/>
      <c r="U58" s="156"/>
      <c r="V58" s="156"/>
      <c r="W58" s="156"/>
      <c r="X58" s="75"/>
      <c r="Z58" s="158"/>
      <c r="AA58" s="158"/>
      <c r="AB58" s="158"/>
      <c r="AC58" s="192"/>
      <c r="AD58" s="192"/>
      <c r="AE58" s="192"/>
      <c r="AF58" s="192"/>
      <c r="AG58" s="158"/>
      <c r="AH58" s="158"/>
      <c r="AI58" s="158"/>
      <c r="AJ58" s="161"/>
      <c r="AK58" s="158"/>
      <c r="AL58" s="158"/>
      <c r="AM58" s="161"/>
    </row>
    <row r="59" spans="1:39" ht="24.9" customHeight="1" thickBot="1">
      <c r="A59" s="75"/>
      <c r="B59" s="53" t="s">
        <v>16</v>
      </c>
      <c r="C59" s="231"/>
      <c r="D59" s="224">
        <f>H22</f>
        <v>0</v>
      </c>
      <c r="E59" s="27">
        <f>K22</f>
        <v>0</v>
      </c>
      <c r="F59" s="34">
        <f>L22</f>
        <v>0</v>
      </c>
      <c r="G59" s="293" t="e">
        <f t="shared" si="64"/>
        <v>#DIV/0!</v>
      </c>
      <c r="H59" s="294"/>
      <c r="I59" s="115" t="e">
        <f t="shared" si="65"/>
        <v>#DIV/0!</v>
      </c>
      <c r="J59" s="112"/>
      <c r="K59" s="255" t="e">
        <f t="shared" si="66"/>
        <v>#DIV/0!</v>
      </c>
      <c r="L59" s="229"/>
      <c r="M59" s="37"/>
      <c r="P59" s="27"/>
      <c r="Q59" s="31"/>
      <c r="R59" s="122"/>
      <c r="S59" s="122"/>
      <c r="T59" s="122"/>
      <c r="U59" s="156"/>
      <c r="V59" s="156"/>
      <c r="W59" s="156"/>
      <c r="X59" s="75"/>
      <c r="Z59" s="158"/>
      <c r="AA59" s="158"/>
      <c r="AB59" s="158"/>
      <c r="AC59" s="192"/>
      <c r="AD59" s="192"/>
      <c r="AE59" s="192"/>
      <c r="AF59" s="192"/>
      <c r="AG59" s="158"/>
      <c r="AH59" s="158"/>
      <c r="AI59" s="158"/>
      <c r="AJ59" s="161"/>
      <c r="AK59" s="158"/>
      <c r="AL59" s="158"/>
      <c r="AM59" s="161"/>
    </row>
    <row r="60" spans="1:39" ht="24.9" customHeight="1" thickBot="1">
      <c r="A60" s="75"/>
      <c r="B60" s="27" t="s">
        <v>3</v>
      </c>
      <c r="C60" s="231"/>
      <c r="D60" s="224">
        <f>H43</f>
        <v>0</v>
      </c>
      <c r="E60" s="27">
        <f>K43</f>
        <v>0</v>
      </c>
      <c r="F60" s="34">
        <f>L43</f>
        <v>0</v>
      </c>
      <c r="G60" s="293" t="e">
        <f t="shared" si="64"/>
        <v>#DIV/0!</v>
      </c>
      <c r="H60" s="294"/>
      <c r="I60" s="115" t="e">
        <f t="shared" si="65"/>
        <v>#DIV/0!</v>
      </c>
      <c r="J60" s="112"/>
      <c r="K60" s="255" t="e">
        <f t="shared" si="66"/>
        <v>#DIV/0!</v>
      </c>
      <c r="L60" s="229"/>
      <c r="M60" s="37"/>
      <c r="P60" s="27"/>
      <c r="Q60" s="31"/>
      <c r="R60" s="122"/>
      <c r="S60" s="122"/>
      <c r="T60" s="122"/>
      <c r="U60" s="156"/>
      <c r="V60" s="156"/>
      <c r="W60" s="156"/>
      <c r="X60" s="75"/>
      <c r="Z60" s="158"/>
      <c r="AA60" s="158"/>
      <c r="AB60" s="158"/>
      <c r="AC60" s="192"/>
      <c r="AD60" s="192"/>
      <c r="AE60" s="192"/>
      <c r="AF60" s="192"/>
      <c r="AG60" s="158"/>
      <c r="AH60" s="158"/>
      <c r="AI60" s="158"/>
      <c r="AJ60" s="161"/>
      <c r="AK60" s="158"/>
      <c r="AL60" s="158"/>
      <c r="AM60" s="161"/>
    </row>
    <row r="61" spans="1:39" ht="24.9" customHeight="1" thickBot="1">
      <c r="A61" s="75"/>
      <c r="B61" s="74" t="s">
        <v>28</v>
      </c>
      <c r="C61" s="232">
        <f>SUM(C56:C60)</f>
        <v>0</v>
      </c>
      <c r="D61" s="210">
        <f>SUM(D56:D60)</f>
        <v>0</v>
      </c>
      <c r="E61" s="39">
        <f>SUM(E56:E60)</f>
        <v>0</v>
      </c>
      <c r="F61" s="39">
        <f>SUM(F56:F60)</f>
        <v>0</v>
      </c>
      <c r="G61" s="291" t="e">
        <f t="shared" si="64"/>
        <v>#DIV/0!</v>
      </c>
      <c r="H61" s="292"/>
      <c r="I61" s="291" t="e">
        <f t="shared" si="65"/>
        <v>#DIV/0!</v>
      </c>
      <c r="J61" s="292"/>
      <c r="K61" s="256" t="e">
        <f t="shared" si="66"/>
        <v>#DIV/0!</v>
      </c>
      <c r="L61" s="229"/>
      <c r="M61" s="37"/>
      <c r="O61" s="1"/>
      <c r="P61" s="39"/>
      <c r="Q61" s="42"/>
      <c r="R61" s="122"/>
      <c r="S61" s="122"/>
      <c r="T61" s="122"/>
      <c r="U61" s="156"/>
      <c r="V61" s="156"/>
      <c r="W61" s="156"/>
      <c r="X61" s="75"/>
      <c r="Z61" s="158"/>
      <c r="AA61" s="158"/>
      <c r="AB61" s="158"/>
      <c r="AC61" s="192"/>
      <c r="AD61" s="192"/>
      <c r="AE61" s="192"/>
      <c r="AF61" s="192"/>
      <c r="AG61" s="158"/>
      <c r="AH61" s="158"/>
      <c r="AI61" s="158"/>
      <c r="AJ61" s="161"/>
      <c r="AK61" s="158"/>
      <c r="AL61" s="158"/>
      <c r="AM61" s="161"/>
    </row>
    <row r="62" spans="1:39" ht="10.5" customHeight="1">
      <c r="A62" s="75"/>
      <c r="C62" s="229"/>
      <c r="D62" s="225">
        <f>-D61+H50</f>
        <v>0</v>
      </c>
      <c r="E62" s="118">
        <f>-E61+K50</f>
        <v>0</v>
      </c>
      <c r="F62" s="118">
        <f>F61-L50</f>
        <v>0</v>
      </c>
      <c r="G62" s="37"/>
      <c r="H62" s="37"/>
      <c r="I62" s="37"/>
      <c r="K62" s="229"/>
      <c r="L62" s="229"/>
      <c r="M62" s="37"/>
      <c r="O62" s="75"/>
      <c r="P62" s="75"/>
      <c r="Q62" s="77"/>
      <c r="R62" s="77"/>
      <c r="S62" s="77"/>
      <c r="T62" s="77"/>
      <c r="U62" s="77"/>
      <c r="V62" s="77"/>
      <c r="W62" s="77"/>
      <c r="X62" s="75"/>
      <c r="Z62" s="158"/>
      <c r="AA62" s="158"/>
      <c r="AB62" s="158"/>
      <c r="AC62" s="190"/>
      <c r="AD62" s="190"/>
      <c r="AE62" s="190"/>
      <c r="AF62" s="191"/>
      <c r="AG62" s="158"/>
      <c r="AH62" s="158"/>
      <c r="AI62" s="158"/>
      <c r="AJ62" s="161"/>
      <c r="AK62" s="158"/>
      <c r="AL62" s="158"/>
      <c r="AM62" s="161"/>
    </row>
    <row r="63" spans="1:39" ht="16.8">
      <c r="A63" s="75"/>
      <c r="B63" s="143"/>
      <c r="L63" s="229"/>
      <c r="M63" s="83"/>
      <c r="N63" s="84"/>
      <c r="O63" s="75"/>
      <c r="P63" s="75"/>
      <c r="Q63" s="77"/>
      <c r="R63" s="77"/>
      <c r="S63" s="77"/>
      <c r="T63" s="77"/>
      <c r="U63" s="77"/>
      <c r="V63" s="77"/>
      <c r="W63" s="77"/>
      <c r="X63" s="75"/>
      <c r="Z63" s="158"/>
      <c r="AA63" s="158"/>
      <c r="AB63" s="158"/>
      <c r="AC63" s="190"/>
      <c r="AD63" s="190"/>
      <c r="AE63" s="190"/>
      <c r="AF63" s="191"/>
      <c r="AG63" s="158"/>
      <c r="AH63" s="158"/>
      <c r="AI63" s="158"/>
      <c r="AJ63" s="161"/>
      <c r="AK63" s="158"/>
      <c r="AL63" s="158"/>
      <c r="AM63" s="161"/>
    </row>
    <row r="64" spans="1:39" ht="16.8">
      <c r="A64" s="75"/>
      <c r="C64" s="227"/>
      <c r="N64" s="85"/>
      <c r="O64" s="75"/>
      <c r="P64" s="75"/>
      <c r="Q64" s="77"/>
      <c r="R64" s="77"/>
      <c r="S64" s="77"/>
      <c r="T64" s="77"/>
      <c r="U64" s="77"/>
      <c r="V64" s="77"/>
      <c r="W64" s="77"/>
      <c r="X64" s="75"/>
      <c r="Z64" s="158"/>
      <c r="AA64" s="158"/>
      <c r="AB64" s="158"/>
      <c r="AC64" s="190"/>
      <c r="AD64" s="190"/>
      <c r="AE64" s="190"/>
      <c r="AF64" s="191"/>
      <c r="AG64" s="158"/>
      <c r="AH64" s="158"/>
      <c r="AI64" s="158"/>
      <c r="AJ64" s="161"/>
      <c r="AK64" s="158"/>
      <c r="AL64" s="158"/>
      <c r="AM64" s="161"/>
    </row>
    <row r="65" spans="1:39" ht="16.8">
      <c r="A65" s="75"/>
      <c r="N65" s="85"/>
      <c r="O65" s="75"/>
      <c r="P65" s="75"/>
      <c r="Q65" s="77"/>
      <c r="R65" s="77"/>
      <c r="S65" s="77"/>
      <c r="T65" s="77"/>
      <c r="U65" s="77"/>
      <c r="V65" s="77"/>
      <c r="W65" s="77"/>
      <c r="X65" s="75"/>
      <c r="Z65" s="158"/>
      <c r="AA65" s="158"/>
      <c r="AB65" s="158"/>
      <c r="AC65" s="190"/>
      <c r="AD65" s="190"/>
      <c r="AE65" s="190"/>
      <c r="AF65" s="191"/>
      <c r="AG65" s="158"/>
      <c r="AH65" s="158"/>
      <c r="AI65" s="158"/>
      <c r="AJ65" s="161"/>
      <c r="AK65" s="158"/>
      <c r="AL65" s="158"/>
      <c r="AM65" s="161"/>
    </row>
    <row r="66" spans="1:39" ht="24.9" customHeight="1">
      <c r="A66" s="75"/>
      <c r="N66" s="85"/>
      <c r="O66" s="75"/>
      <c r="P66" s="75"/>
      <c r="Q66" s="77"/>
      <c r="R66" s="77"/>
      <c r="S66" s="77"/>
      <c r="T66" s="77"/>
      <c r="U66" s="77"/>
      <c r="V66" s="77"/>
      <c r="W66" s="77"/>
      <c r="X66" s="75"/>
      <c r="Z66" s="158"/>
      <c r="AA66" s="158"/>
      <c r="AB66" s="158"/>
      <c r="AC66" s="190"/>
      <c r="AD66" s="190"/>
      <c r="AE66" s="190"/>
      <c r="AF66" s="191"/>
      <c r="AG66" s="158"/>
      <c r="AH66" s="158"/>
      <c r="AI66" s="158"/>
      <c r="AJ66" s="161"/>
      <c r="AK66" s="158"/>
      <c r="AL66" s="158"/>
      <c r="AM66" s="161"/>
    </row>
    <row r="67" spans="1:39" ht="24.9" customHeight="1">
      <c r="A67" s="75"/>
      <c r="N67" s="85"/>
      <c r="O67" s="75"/>
      <c r="P67" s="75"/>
      <c r="Q67" s="77"/>
      <c r="R67" s="77"/>
      <c r="S67" s="77"/>
      <c r="T67" s="77"/>
      <c r="U67" s="77"/>
      <c r="V67" s="77"/>
      <c r="W67" s="77"/>
      <c r="X67" s="75"/>
      <c r="Z67" s="158"/>
      <c r="AA67" s="158"/>
      <c r="AB67" s="158"/>
      <c r="AC67" s="190"/>
      <c r="AD67" s="190"/>
      <c r="AE67" s="190"/>
      <c r="AF67" s="191"/>
      <c r="AG67" s="158"/>
      <c r="AH67" s="158"/>
      <c r="AI67" s="158"/>
      <c r="AJ67" s="161"/>
      <c r="AK67" s="158"/>
      <c r="AL67" s="158"/>
      <c r="AM67" s="161"/>
    </row>
    <row r="68" spans="1:39" ht="24.9" customHeight="1">
      <c r="N68" s="85"/>
      <c r="Z68" s="158"/>
      <c r="AA68" s="158"/>
      <c r="AB68" s="158"/>
      <c r="AC68" s="159"/>
      <c r="AD68" s="159"/>
      <c r="AE68" s="159"/>
      <c r="AG68" s="158"/>
      <c r="AH68" s="158"/>
      <c r="AI68" s="158"/>
      <c r="AJ68" s="161"/>
      <c r="AK68" s="158"/>
      <c r="AL68" s="158"/>
      <c r="AM68" s="161"/>
    </row>
    <row r="69" spans="1:39" ht="24.9" customHeight="1">
      <c r="N69" s="85"/>
      <c r="Z69" s="158"/>
      <c r="AA69" s="158"/>
      <c r="AB69" s="158"/>
      <c r="AC69" s="159"/>
      <c r="AD69" s="159"/>
      <c r="AE69" s="159"/>
      <c r="AG69" s="158"/>
      <c r="AH69" s="158"/>
      <c r="AI69" s="158"/>
      <c r="AJ69" s="161"/>
      <c r="AK69" s="158"/>
      <c r="AL69" s="158"/>
      <c r="AM69" s="161"/>
    </row>
    <row r="70" spans="1:39" ht="24.9" customHeight="1">
      <c r="N70" s="85"/>
      <c r="Z70" s="158"/>
      <c r="AA70" s="158"/>
      <c r="AB70" s="158"/>
      <c r="AC70" s="159"/>
      <c r="AD70" s="159"/>
      <c r="AE70" s="159"/>
      <c r="AG70" s="158"/>
      <c r="AH70" s="158"/>
      <c r="AI70" s="158"/>
      <c r="AJ70" s="161"/>
      <c r="AK70" s="158"/>
      <c r="AL70" s="158"/>
      <c r="AM70" s="161"/>
    </row>
    <row r="71" spans="1:39" ht="16.8">
      <c r="N71" s="85"/>
      <c r="Z71" s="158"/>
      <c r="AA71" s="158"/>
      <c r="AB71" s="158"/>
      <c r="AC71" s="159"/>
      <c r="AD71" s="159"/>
      <c r="AE71" s="159"/>
      <c r="AG71" s="158"/>
      <c r="AH71" s="158"/>
      <c r="AI71" s="158"/>
      <c r="AJ71" s="161"/>
      <c r="AK71" s="158"/>
      <c r="AL71" s="158"/>
      <c r="AM71" s="161"/>
    </row>
    <row r="72" spans="1:39">
      <c r="D72" s="226"/>
      <c r="H72" s="139"/>
      <c r="I72" s="139"/>
      <c r="J72" s="140"/>
      <c r="K72" s="257"/>
      <c r="Z72" s="158"/>
      <c r="AA72" s="158"/>
      <c r="AB72" s="158"/>
      <c r="AC72" s="159"/>
      <c r="AD72" s="159"/>
      <c r="AE72" s="159"/>
      <c r="AG72" s="158"/>
      <c r="AH72" s="158"/>
      <c r="AI72" s="158"/>
      <c r="AJ72" s="161"/>
      <c r="AK72" s="158"/>
      <c r="AL72" s="158"/>
      <c r="AM72" s="161"/>
    </row>
    <row r="73" spans="1:39">
      <c r="C73" s="227"/>
      <c r="H73" s="139"/>
      <c r="I73" s="139"/>
      <c r="J73" s="140"/>
      <c r="K73" s="227"/>
      <c r="Z73" s="158"/>
      <c r="AA73" s="158"/>
      <c r="AB73" s="158"/>
      <c r="AC73" s="159"/>
      <c r="AD73" s="159"/>
      <c r="AE73" s="159"/>
      <c r="AG73" s="158"/>
      <c r="AH73" s="158"/>
      <c r="AI73" s="158"/>
      <c r="AJ73" s="161"/>
      <c r="AK73" s="158"/>
      <c r="AL73" s="158"/>
      <c r="AM73" s="161"/>
    </row>
    <row r="74" spans="1:39">
      <c r="D74" s="227"/>
      <c r="H74" s="139"/>
      <c r="I74" s="139"/>
      <c r="J74" s="140"/>
      <c r="K74" s="257"/>
      <c r="L74" s="227"/>
      <c r="Z74" s="158"/>
      <c r="AA74" s="158"/>
      <c r="AB74" s="158"/>
      <c r="AC74" s="159"/>
      <c r="AD74" s="159"/>
      <c r="AE74" s="159"/>
      <c r="AG74" s="158"/>
      <c r="AH74" s="158"/>
      <c r="AI74" s="158"/>
      <c r="AJ74" s="161"/>
      <c r="AK74" s="158"/>
      <c r="AL74" s="158"/>
      <c r="AM74" s="161"/>
    </row>
    <row r="75" spans="1:39">
      <c r="D75" s="227"/>
      <c r="H75" s="139"/>
      <c r="I75" s="141"/>
      <c r="J75" s="140"/>
      <c r="K75" s="257"/>
      <c r="L75" s="227"/>
      <c r="Z75" s="158"/>
      <c r="AA75" s="158"/>
      <c r="AB75" s="158"/>
      <c r="AC75" s="159"/>
      <c r="AD75" s="159"/>
      <c r="AE75" s="159"/>
      <c r="AG75" s="158"/>
      <c r="AH75" s="158"/>
      <c r="AI75" s="158"/>
      <c r="AJ75" s="161"/>
      <c r="AK75" s="158"/>
      <c r="AL75" s="158"/>
      <c r="AM75" s="161"/>
    </row>
    <row r="76" spans="1:39">
      <c r="H76" s="139"/>
      <c r="I76" s="139"/>
      <c r="J76" s="140"/>
      <c r="K76" s="257"/>
      <c r="Z76" s="158"/>
      <c r="AA76" s="158"/>
      <c r="AB76" s="158"/>
      <c r="AC76" s="159"/>
      <c r="AD76" s="159"/>
      <c r="AE76" s="159"/>
      <c r="AG76" s="158"/>
      <c r="AH76" s="158"/>
      <c r="AI76" s="158"/>
      <c r="AJ76" s="161"/>
      <c r="AK76" s="158"/>
      <c r="AL76" s="158"/>
      <c r="AM76" s="161"/>
    </row>
    <row r="77" spans="1:39">
      <c r="H77" s="139"/>
      <c r="I77" s="139"/>
      <c r="J77" s="140"/>
      <c r="K77" s="257"/>
      <c r="Z77" s="158"/>
      <c r="AA77" s="158"/>
      <c r="AB77" s="158"/>
      <c r="AC77" s="159"/>
      <c r="AD77" s="159"/>
      <c r="AE77" s="159"/>
      <c r="AG77" s="158"/>
      <c r="AH77" s="158"/>
      <c r="AI77" s="158"/>
      <c r="AJ77" s="161"/>
      <c r="AK77" s="158"/>
      <c r="AL77" s="158"/>
      <c r="AM77" s="161"/>
    </row>
    <row r="78" spans="1:39">
      <c r="H78" s="139"/>
      <c r="I78" s="139"/>
      <c r="J78" s="140"/>
      <c r="K78" s="257"/>
      <c r="Z78" s="158"/>
      <c r="AA78" s="158"/>
      <c r="AB78" s="158"/>
      <c r="AC78" s="159"/>
      <c r="AD78" s="159"/>
      <c r="AE78" s="159"/>
      <c r="AG78" s="158"/>
      <c r="AH78" s="158"/>
      <c r="AI78" s="158"/>
      <c r="AJ78" s="161"/>
      <c r="AK78" s="158"/>
      <c r="AL78" s="158"/>
      <c r="AM78" s="161"/>
    </row>
    <row r="79" spans="1:39">
      <c r="H79" s="139"/>
      <c r="I79" s="139"/>
      <c r="J79" s="140"/>
      <c r="K79" s="257"/>
      <c r="Z79" s="158"/>
      <c r="AA79" s="158"/>
      <c r="AB79" s="158"/>
      <c r="AC79" s="159"/>
      <c r="AD79" s="159"/>
      <c r="AE79" s="159"/>
      <c r="AG79" s="158"/>
      <c r="AH79" s="158"/>
      <c r="AI79" s="158"/>
      <c r="AJ79" s="161"/>
      <c r="AK79" s="158"/>
      <c r="AL79" s="158"/>
      <c r="AM79" s="161"/>
    </row>
    <row r="80" spans="1:39">
      <c r="Z80" s="158"/>
      <c r="AA80" s="158"/>
      <c r="AB80" s="158"/>
      <c r="AC80" s="159"/>
      <c r="AD80" s="159"/>
      <c r="AE80" s="159"/>
      <c r="AG80" s="158"/>
      <c r="AH80" s="158"/>
      <c r="AI80" s="158"/>
      <c r="AJ80" s="161"/>
      <c r="AK80" s="158"/>
      <c r="AL80" s="158"/>
      <c r="AM80" s="161"/>
    </row>
    <row r="81" spans="26:39">
      <c r="Z81" s="158"/>
      <c r="AA81" s="158"/>
      <c r="AB81" s="158"/>
      <c r="AC81" s="159"/>
      <c r="AD81" s="159"/>
      <c r="AE81" s="159"/>
      <c r="AG81" s="158"/>
      <c r="AH81" s="158"/>
      <c r="AI81" s="158"/>
      <c r="AJ81" s="161"/>
      <c r="AK81" s="158"/>
      <c r="AL81" s="158"/>
      <c r="AM81" s="161"/>
    </row>
    <row r="82" spans="26:39">
      <c r="Z82" s="158"/>
      <c r="AA82" s="158"/>
      <c r="AB82" s="158"/>
      <c r="AC82" s="159"/>
      <c r="AD82" s="159"/>
      <c r="AE82" s="159"/>
      <c r="AG82" s="158"/>
      <c r="AH82" s="158"/>
      <c r="AI82" s="158"/>
      <c r="AJ82" s="161"/>
      <c r="AK82" s="158"/>
      <c r="AL82" s="158"/>
      <c r="AM82" s="161"/>
    </row>
    <row r="83" spans="26:39">
      <c r="Z83" s="158"/>
      <c r="AA83" s="158"/>
      <c r="AB83" s="158"/>
      <c r="AC83" s="159"/>
      <c r="AD83" s="159"/>
      <c r="AE83" s="159"/>
      <c r="AG83" s="158"/>
      <c r="AH83" s="158"/>
      <c r="AI83" s="158"/>
      <c r="AJ83" s="161"/>
      <c r="AK83" s="158"/>
      <c r="AL83" s="158"/>
      <c r="AM83" s="161"/>
    </row>
    <row r="84" spans="26:39">
      <c r="Z84" s="158"/>
      <c r="AA84" s="158"/>
      <c r="AB84" s="158"/>
      <c r="AC84" s="159"/>
      <c r="AD84" s="159"/>
      <c r="AE84" s="159"/>
      <c r="AG84" s="158"/>
      <c r="AH84" s="158"/>
      <c r="AI84" s="158"/>
      <c r="AJ84" s="161"/>
      <c r="AK84" s="158"/>
      <c r="AL84" s="158"/>
      <c r="AM84" s="161"/>
    </row>
    <row r="85" spans="26:39">
      <c r="Z85" s="158"/>
      <c r="AA85" s="158"/>
      <c r="AB85" s="158"/>
      <c r="AC85" s="159"/>
      <c r="AD85" s="159"/>
      <c r="AE85" s="159"/>
      <c r="AG85" s="158"/>
      <c r="AH85" s="158"/>
      <c r="AI85" s="158"/>
      <c r="AJ85" s="161"/>
      <c r="AK85" s="158"/>
      <c r="AL85" s="158"/>
      <c r="AM85" s="161"/>
    </row>
    <row r="86" spans="26:39">
      <c r="Z86" s="158"/>
      <c r="AA86" s="158"/>
      <c r="AB86" s="158"/>
      <c r="AC86" s="159"/>
      <c r="AD86" s="159"/>
      <c r="AE86" s="159"/>
      <c r="AG86" s="158"/>
      <c r="AH86" s="158"/>
      <c r="AI86" s="158"/>
      <c r="AJ86" s="161"/>
      <c r="AK86" s="158"/>
      <c r="AL86" s="158"/>
      <c r="AM86" s="161"/>
    </row>
    <row r="87" spans="26:39">
      <c r="Z87" s="158"/>
      <c r="AA87" s="158"/>
      <c r="AB87" s="158"/>
      <c r="AC87" s="159"/>
      <c r="AD87" s="159"/>
      <c r="AE87" s="159"/>
      <c r="AG87" s="158"/>
      <c r="AH87" s="158"/>
      <c r="AI87" s="158"/>
      <c r="AJ87" s="161"/>
      <c r="AK87" s="158"/>
      <c r="AL87" s="158"/>
      <c r="AM87" s="161"/>
    </row>
    <row r="88" spans="26:39">
      <c r="Z88" s="158"/>
      <c r="AA88" s="158"/>
      <c r="AB88" s="158"/>
      <c r="AC88" s="159"/>
      <c r="AD88" s="159"/>
      <c r="AE88" s="159"/>
      <c r="AG88" s="158"/>
      <c r="AH88" s="158"/>
      <c r="AI88" s="158"/>
      <c r="AJ88" s="161"/>
      <c r="AK88" s="158"/>
      <c r="AL88" s="158"/>
      <c r="AM88" s="161"/>
    </row>
    <row r="89" spans="26:39">
      <c r="Z89" s="158"/>
      <c r="AA89" s="158"/>
      <c r="AB89" s="158"/>
      <c r="AC89" s="159"/>
      <c r="AD89" s="159"/>
      <c r="AE89" s="159"/>
      <c r="AG89" s="158"/>
      <c r="AH89" s="158"/>
      <c r="AI89" s="158"/>
      <c r="AJ89" s="161"/>
      <c r="AK89" s="158"/>
      <c r="AL89" s="158"/>
      <c r="AM89" s="161"/>
    </row>
    <row r="90" spans="26:39">
      <c r="Z90" s="158"/>
      <c r="AA90" s="158"/>
      <c r="AB90" s="158"/>
      <c r="AC90" s="159"/>
      <c r="AD90" s="159"/>
      <c r="AE90" s="159"/>
      <c r="AG90" s="158"/>
      <c r="AH90" s="158"/>
      <c r="AI90" s="158"/>
      <c r="AJ90" s="161"/>
      <c r="AK90" s="158"/>
      <c r="AL90" s="158"/>
      <c r="AM90" s="161"/>
    </row>
    <row r="91" spans="26:39">
      <c r="Z91" s="158"/>
      <c r="AA91" s="158"/>
      <c r="AB91" s="158"/>
      <c r="AC91" s="159"/>
      <c r="AD91" s="159"/>
      <c r="AE91" s="159"/>
      <c r="AG91" s="158"/>
      <c r="AH91" s="158"/>
      <c r="AI91" s="158"/>
      <c r="AJ91" s="161"/>
      <c r="AK91" s="158"/>
      <c r="AL91" s="158"/>
      <c r="AM91" s="161"/>
    </row>
    <row r="92" spans="26:39">
      <c r="Z92" s="158"/>
      <c r="AA92" s="158"/>
      <c r="AB92" s="158"/>
      <c r="AC92" s="159"/>
      <c r="AD92" s="159"/>
      <c r="AE92" s="159"/>
      <c r="AG92" s="158"/>
      <c r="AH92" s="158"/>
      <c r="AI92" s="158"/>
      <c r="AJ92" s="161"/>
      <c r="AK92" s="158"/>
      <c r="AL92" s="158"/>
      <c r="AM92" s="161"/>
    </row>
    <row r="93" spans="26:39">
      <c r="Z93" s="158"/>
      <c r="AA93" s="158"/>
      <c r="AB93" s="158"/>
      <c r="AC93" s="159"/>
      <c r="AD93" s="159"/>
      <c r="AE93" s="159"/>
      <c r="AG93" s="158"/>
      <c r="AH93" s="158"/>
      <c r="AI93" s="158"/>
      <c r="AJ93" s="161"/>
      <c r="AK93" s="158"/>
      <c r="AL93" s="158"/>
      <c r="AM93" s="161"/>
    </row>
    <row r="94" spans="26:39">
      <c r="Z94" s="158"/>
      <c r="AA94" s="158"/>
      <c r="AB94" s="158"/>
      <c r="AC94" s="159"/>
      <c r="AD94" s="159"/>
      <c r="AE94" s="159"/>
      <c r="AG94" s="158"/>
      <c r="AH94" s="158"/>
      <c r="AI94" s="158"/>
      <c r="AJ94" s="161"/>
      <c r="AK94" s="158"/>
      <c r="AL94" s="158"/>
      <c r="AM94" s="161"/>
    </row>
    <row r="95" spans="26:39">
      <c r="Z95" s="158"/>
      <c r="AA95" s="158"/>
      <c r="AB95" s="158"/>
      <c r="AC95" s="159"/>
      <c r="AD95" s="159"/>
      <c r="AE95" s="159"/>
      <c r="AG95" s="158"/>
      <c r="AH95" s="158"/>
      <c r="AI95" s="158"/>
      <c r="AJ95" s="161"/>
      <c r="AK95" s="158"/>
      <c r="AL95" s="158"/>
      <c r="AM95" s="161"/>
    </row>
    <row r="96" spans="26:39">
      <c r="Z96" s="158"/>
      <c r="AA96" s="158"/>
      <c r="AB96" s="158"/>
      <c r="AC96" s="159"/>
      <c r="AD96" s="159"/>
      <c r="AE96" s="159"/>
      <c r="AG96" s="158"/>
      <c r="AH96" s="158"/>
      <c r="AI96" s="158"/>
      <c r="AJ96" s="161"/>
      <c r="AK96" s="158"/>
      <c r="AL96" s="158"/>
      <c r="AM96" s="161"/>
    </row>
    <row r="97" spans="26:39">
      <c r="Z97" s="158"/>
      <c r="AA97" s="158"/>
      <c r="AB97" s="158"/>
      <c r="AC97" s="159"/>
      <c r="AD97" s="159"/>
      <c r="AE97" s="159"/>
      <c r="AG97" s="158"/>
      <c r="AH97" s="158"/>
      <c r="AI97" s="158"/>
      <c r="AJ97" s="161"/>
      <c r="AK97" s="158"/>
      <c r="AL97" s="158"/>
      <c r="AM97" s="161"/>
    </row>
    <row r="98" spans="26:39">
      <c r="Z98" s="158"/>
      <c r="AA98" s="158"/>
      <c r="AB98" s="158"/>
      <c r="AC98" s="159"/>
      <c r="AD98" s="159"/>
      <c r="AE98" s="159"/>
      <c r="AG98" s="158"/>
      <c r="AH98" s="158"/>
      <c r="AI98" s="158"/>
      <c r="AJ98" s="161"/>
      <c r="AK98" s="158"/>
      <c r="AL98" s="158"/>
      <c r="AM98" s="161"/>
    </row>
    <row r="99" spans="26:39">
      <c r="Z99" s="158"/>
      <c r="AA99" s="158"/>
      <c r="AB99" s="158"/>
      <c r="AC99" s="159"/>
      <c r="AD99" s="159"/>
      <c r="AE99" s="159"/>
      <c r="AG99" s="158"/>
      <c r="AH99" s="158"/>
      <c r="AI99" s="158"/>
      <c r="AJ99" s="161"/>
      <c r="AK99" s="158"/>
      <c r="AL99" s="158"/>
      <c r="AM99" s="161"/>
    </row>
    <row r="100" spans="26:39">
      <c r="Z100" s="158"/>
      <c r="AA100" s="158"/>
      <c r="AB100" s="158"/>
      <c r="AC100" s="159"/>
      <c r="AD100" s="159"/>
      <c r="AE100" s="159"/>
      <c r="AG100" s="158"/>
      <c r="AH100" s="158"/>
      <c r="AI100" s="158"/>
      <c r="AJ100" s="161"/>
      <c r="AK100" s="158"/>
      <c r="AL100" s="158"/>
      <c r="AM100" s="161"/>
    </row>
    <row r="101" spans="26:39">
      <c r="Z101" s="158"/>
      <c r="AA101" s="158"/>
      <c r="AB101" s="158"/>
      <c r="AC101" s="159"/>
      <c r="AD101" s="159"/>
      <c r="AE101" s="159"/>
      <c r="AG101" s="158"/>
      <c r="AH101" s="158"/>
      <c r="AI101" s="158"/>
      <c r="AJ101" s="161"/>
      <c r="AK101" s="158"/>
      <c r="AL101" s="158"/>
      <c r="AM101" s="161"/>
    </row>
    <row r="102" spans="26:39">
      <c r="Z102" s="158"/>
      <c r="AA102" s="158"/>
      <c r="AB102" s="158"/>
      <c r="AC102" s="159"/>
      <c r="AD102" s="159"/>
      <c r="AE102" s="159"/>
      <c r="AG102" s="158"/>
      <c r="AH102" s="158"/>
      <c r="AI102" s="158"/>
      <c r="AJ102" s="161"/>
      <c r="AK102" s="158"/>
      <c r="AL102" s="158"/>
      <c r="AM102" s="161"/>
    </row>
    <row r="103" spans="26:39">
      <c r="Z103" s="158"/>
      <c r="AA103" s="158"/>
      <c r="AB103" s="158"/>
      <c r="AC103" s="159"/>
      <c r="AD103" s="159"/>
      <c r="AE103" s="159"/>
      <c r="AG103" s="158"/>
      <c r="AH103" s="158"/>
      <c r="AI103" s="158"/>
      <c r="AJ103" s="161"/>
      <c r="AK103" s="158"/>
      <c r="AL103" s="158"/>
      <c r="AM103" s="161"/>
    </row>
    <row r="104" spans="26:39">
      <c r="Z104" s="158"/>
      <c r="AA104" s="158"/>
      <c r="AB104" s="158"/>
      <c r="AC104" s="159"/>
      <c r="AD104" s="159"/>
      <c r="AE104" s="159"/>
      <c r="AG104" s="158"/>
      <c r="AH104" s="158"/>
      <c r="AI104" s="158"/>
      <c r="AJ104" s="161"/>
      <c r="AK104" s="158"/>
      <c r="AL104" s="158"/>
      <c r="AM104" s="161"/>
    </row>
    <row r="105" spans="26:39">
      <c r="Z105" s="158"/>
      <c r="AA105" s="158"/>
      <c r="AB105" s="158"/>
      <c r="AC105" s="159"/>
      <c r="AD105" s="159"/>
      <c r="AE105" s="159"/>
      <c r="AG105" s="158"/>
      <c r="AH105" s="158"/>
      <c r="AI105" s="158"/>
      <c r="AJ105" s="161"/>
      <c r="AK105" s="158"/>
      <c r="AL105" s="158"/>
      <c r="AM105" s="161"/>
    </row>
    <row r="106" spans="26:39">
      <c r="Z106" s="158"/>
      <c r="AA106" s="158"/>
      <c r="AB106" s="158"/>
      <c r="AC106" s="159"/>
      <c r="AD106" s="159"/>
      <c r="AE106" s="159"/>
      <c r="AG106" s="158"/>
      <c r="AH106" s="158"/>
      <c r="AI106" s="158"/>
      <c r="AJ106" s="161"/>
      <c r="AK106" s="158"/>
      <c r="AL106" s="158"/>
      <c r="AM106" s="161"/>
    </row>
    <row r="107" spans="26:39">
      <c r="Z107" s="158"/>
      <c r="AA107" s="158"/>
      <c r="AB107" s="158"/>
      <c r="AC107" s="159"/>
      <c r="AD107" s="159"/>
      <c r="AE107" s="159"/>
      <c r="AG107" s="158"/>
      <c r="AH107" s="158"/>
      <c r="AI107" s="158"/>
      <c r="AJ107" s="161"/>
      <c r="AK107" s="158"/>
      <c r="AL107" s="158"/>
      <c r="AM107" s="161"/>
    </row>
    <row r="108" spans="26:39">
      <c r="Z108" s="158"/>
      <c r="AA108" s="158"/>
      <c r="AB108" s="158"/>
      <c r="AC108" s="159"/>
      <c r="AD108" s="159"/>
      <c r="AE108" s="159"/>
      <c r="AG108" s="158"/>
      <c r="AH108" s="158"/>
      <c r="AI108" s="158"/>
      <c r="AJ108" s="161"/>
      <c r="AK108" s="158"/>
      <c r="AL108" s="158"/>
      <c r="AM108" s="161"/>
    </row>
    <row r="109" spans="26:39">
      <c r="Z109" s="158"/>
      <c r="AA109" s="158"/>
      <c r="AB109" s="158"/>
      <c r="AC109" s="159"/>
      <c r="AD109" s="159"/>
      <c r="AE109" s="159"/>
      <c r="AG109" s="158"/>
      <c r="AH109" s="158"/>
      <c r="AI109" s="158"/>
      <c r="AJ109" s="161"/>
      <c r="AK109" s="158"/>
      <c r="AL109" s="158"/>
      <c r="AM109" s="161"/>
    </row>
    <row r="110" spans="26:39">
      <c r="Z110" s="158"/>
      <c r="AA110" s="158"/>
      <c r="AB110" s="158"/>
      <c r="AC110" s="159"/>
      <c r="AD110" s="159"/>
      <c r="AE110" s="159"/>
      <c r="AG110" s="158"/>
      <c r="AH110" s="158"/>
      <c r="AI110" s="158"/>
      <c r="AJ110" s="161"/>
      <c r="AK110" s="158"/>
      <c r="AL110" s="158"/>
      <c r="AM110" s="161"/>
    </row>
    <row r="111" spans="26:39">
      <c r="Z111" s="158"/>
      <c r="AA111" s="158"/>
      <c r="AB111" s="158"/>
      <c r="AC111" s="159"/>
      <c r="AD111" s="159"/>
      <c r="AE111" s="159"/>
      <c r="AG111" s="158"/>
      <c r="AH111" s="158"/>
      <c r="AI111" s="158"/>
      <c r="AJ111" s="161"/>
      <c r="AK111" s="158"/>
      <c r="AL111" s="158"/>
      <c r="AM111" s="161"/>
    </row>
    <row r="112" spans="26:39">
      <c r="Z112" s="158"/>
      <c r="AA112" s="158"/>
      <c r="AB112" s="158"/>
      <c r="AC112" s="159"/>
      <c r="AD112" s="159"/>
      <c r="AE112" s="159"/>
      <c r="AG112" s="158"/>
      <c r="AH112" s="158"/>
      <c r="AI112" s="158"/>
      <c r="AJ112" s="161"/>
      <c r="AK112" s="158"/>
      <c r="AL112" s="158"/>
      <c r="AM112" s="161"/>
    </row>
    <row r="113" spans="26:39">
      <c r="Z113" s="158"/>
      <c r="AA113" s="158"/>
      <c r="AB113" s="158"/>
      <c r="AC113" s="159"/>
      <c r="AD113" s="159"/>
      <c r="AE113" s="159"/>
      <c r="AG113" s="158"/>
      <c r="AH113" s="158"/>
      <c r="AI113" s="158"/>
      <c r="AJ113" s="161"/>
      <c r="AK113" s="158"/>
      <c r="AL113" s="158"/>
      <c r="AM113" s="161"/>
    </row>
    <row r="114" spans="26:39">
      <c r="Z114" s="158"/>
      <c r="AA114" s="158"/>
      <c r="AB114" s="158"/>
      <c r="AC114" s="159"/>
      <c r="AD114" s="159"/>
      <c r="AE114" s="159"/>
      <c r="AG114" s="158"/>
      <c r="AH114" s="158"/>
      <c r="AI114" s="158"/>
      <c r="AJ114" s="161"/>
      <c r="AK114" s="158"/>
      <c r="AL114" s="158"/>
      <c r="AM114" s="161"/>
    </row>
    <row r="115" spans="26:39">
      <c r="Z115" s="158"/>
      <c r="AA115" s="158"/>
      <c r="AB115" s="158"/>
      <c r="AC115" s="159"/>
      <c r="AD115" s="159"/>
      <c r="AE115" s="159"/>
      <c r="AG115" s="158"/>
      <c r="AH115" s="158"/>
      <c r="AI115" s="158"/>
      <c r="AJ115" s="161"/>
      <c r="AK115" s="158"/>
      <c r="AL115" s="158"/>
      <c r="AM115" s="161"/>
    </row>
    <row r="116" spans="26:39">
      <c r="Z116" s="158"/>
      <c r="AA116" s="158"/>
      <c r="AB116" s="158"/>
      <c r="AC116" s="159"/>
      <c r="AD116" s="159"/>
      <c r="AE116" s="159"/>
      <c r="AG116" s="158"/>
      <c r="AH116" s="158"/>
      <c r="AI116" s="158"/>
      <c r="AJ116" s="161"/>
      <c r="AK116" s="158"/>
      <c r="AL116" s="158"/>
      <c r="AM116" s="161"/>
    </row>
    <row r="117" spans="26:39">
      <c r="Z117" s="158"/>
      <c r="AA117" s="158"/>
      <c r="AB117" s="158"/>
      <c r="AC117" s="159"/>
      <c r="AD117" s="159"/>
      <c r="AE117" s="159"/>
      <c r="AG117" s="158"/>
      <c r="AH117" s="158"/>
      <c r="AI117" s="158"/>
      <c r="AJ117" s="161"/>
      <c r="AK117" s="158"/>
      <c r="AL117" s="158"/>
      <c r="AM117" s="161"/>
    </row>
    <row r="118" spans="26:39">
      <c r="Z118" s="158"/>
      <c r="AA118" s="158"/>
      <c r="AB118" s="158"/>
      <c r="AC118" s="159"/>
      <c r="AD118" s="159"/>
      <c r="AE118" s="159"/>
      <c r="AG118" s="158"/>
      <c r="AH118" s="158"/>
      <c r="AI118" s="158"/>
      <c r="AJ118" s="161"/>
      <c r="AK118" s="158"/>
      <c r="AL118" s="158"/>
      <c r="AM118" s="161"/>
    </row>
    <row r="119" spans="26:39">
      <c r="Z119" s="158"/>
      <c r="AA119" s="158"/>
      <c r="AB119" s="158"/>
      <c r="AC119" s="159"/>
      <c r="AD119" s="159"/>
      <c r="AE119" s="159"/>
      <c r="AG119" s="158"/>
      <c r="AH119" s="158"/>
      <c r="AI119" s="158"/>
      <c r="AJ119" s="161"/>
      <c r="AK119" s="158"/>
      <c r="AL119" s="158"/>
      <c r="AM119" s="161"/>
    </row>
    <row r="120" spans="26:39">
      <c r="Z120" s="158"/>
      <c r="AA120" s="158"/>
      <c r="AB120" s="158"/>
      <c r="AC120" s="159"/>
      <c r="AD120" s="159"/>
      <c r="AE120" s="159"/>
      <c r="AG120" s="158"/>
      <c r="AH120" s="158"/>
      <c r="AI120" s="158"/>
      <c r="AJ120" s="161"/>
      <c r="AK120" s="158"/>
      <c r="AL120" s="158"/>
      <c r="AM120" s="161"/>
    </row>
    <row r="121" spans="26:39">
      <c r="Z121" s="158"/>
      <c r="AA121" s="158"/>
      <c r="AB121" s="158"/>
      <c r="AC121" s="159"/>
      <c r="AD121" s="159"/>
      <c r="AE121" s="159"/>
      <c r="AG121" s="158"/>
      <c r="AH121" s="158"/>
      <c r="AI121" s="158"/>
      <c r="AJ121" s="161"/>
      <c r="AK121" s="158"/>
      <c r="AL121" s="158"/>
      <c r="AM121" s="161"/>
    </row>
    <row r="122" spans="26:39">
      <c r="Z122" s="158"/>
      <c r="AA122" s="158"/>
      <c r="AB122" s="158"/>
      <c r="AC122" s="159"/>
      <c r="AD122" s="159"/>
      <c r="AE122" s="159"/>
      <c r="AG122" s="158"/>
      <c r="AH122" s="158"/>
      <c r="AI122" s="158"/>
      <c r="AJ122" s="161"/>
      <c r="AK122" s="158"/>
      <c r="AL122" s="158"/>
      <c r="AM122" s="161"/>
    </row>
    <row r="123" spans="26:39">
      <c r="Z123" s="158"/>
      <c r="AA123" s="158"/>
      <c r="AB123" s="158"/>
      <c r="AC123" s="159"/>
      <c r="AD123" s="159"/>
      <c r="AE123" s="159"/>
      <c r="AG123" s="158"/>
      <c r="AH123" s="158"/>
      <c r="AI123" s="158"/>
      <c r="AJ123" s="161"/>
      <c r="AK123" s="158"/>
      <c r="AL123" s="158"/>
      <c r="AM123" s="161"/>
    </row>
    <row r="124" spans="26:39">
      <c r="Z124" s="158"/>
      <c r="AA124" s="158"/>
      <c r="AB124" s="158"/>
      <c r="AC124" s="159"/>
      <c r="AD124" s="159"/>
      <c r="AE124" s="159"/>
      <c r="AG124" s="158"/>
      <c r="AH124" s="158"/>
      <c r="AI124" s="158"/>
      <c r="AJ124" s="161"/>
      <c r="AK124" s="158"/>
      <c r="AL124" s="158"/>
      <c r="AM124" s="161"/>
    </row>
    <row r="125" spans="26:39">
      <c r="Z125" s="158"/>
      <c r="AA125" s="158"/>
      <c r="AB125" s="158"/>
      <c r="AC125" s="159"/>
      <c r="AD125" s="159"/>
      <c r="AE125" s="159"/>
      <c r="AG125" s="158"/>
      <c r="AH125" s="158"/>
      <c r="AI125" s="158"/>
      <c r="AJ125" s="161"/>
      <c r="AK125" s="158"/>
      <c r="AL125" s="158"/>
      <c r="AM125" s="161"/>
    </row>
    <row r="126" spans="26:39">
      <c r="Z126" s="158"/>
      <c r="AA126" s="158"/>
      <c r="AB126" s="158"/>
      <c r="AC126" s="159"/>
      <c r="AD126" s="159"/>
      <c r="AE126" s="159"/>
      <c r="AG126" s="158"/>
      <c r="AH126" s="158"/>
      <c r="AI126" s="158"/>
      <c r="AJ126" s="161"/>
      <c r="AK126" s="158"/>
      <c r="AL126" s="158"/>
      <c r="AM126" s="161"/>
    </row>
    <row r="127" spans="26:39">
      <c r="Z127" s="158"/>
      <c r="AA127" s="158"/>
      <c r="AB127" s="158"/>
      <c r="AC127" s="159"/>
      <c r="AD127" s="159"/>
      <c r="AE127" s="159"/>
      <c r="AG127" s="158"/>
      <c r="AH127" s="158"/>
      <c r="AI127" s="158"/>
      <c r="AJ127" s="161"/>
      <c r="AK127" s="158"/>
      <c r="AL127" s="158"/>
      <c r="AM127" s="161"/>
    </row>
    <row r="128" spans="26:39">
      <c r="Z128" s="158"/>
      <c r="AA128" s="158"/>
      <c r="AB128" s="158"/>
      <c r="AC128" s="159"/>
      <c r="AD128" s="159"/>
      <c r="AE128" s="159"/>
      <c r="AG128" s="158"/>
      <c r="AH128" s="158"/>
      <c r="AI128" s="158"/>
      <c r="AJ128" s="161"/>
      <c r="AK128" s="158"/>
      <c r="AL128" s="158"/>
      <c r="AM128" s="161"/>
    </row>
    <row r="129" spans="26:39">
      <c r="Z129" s="158"/>
      <c r="AA129" s="158"/>
      <c r="AB129" s="158"/>
      <c r="AC129" s="159"/>
      <c r="AD129" s="159"/>
      <c r="AE129" s="159"/>
      <c r="AG129" s="158"/>
      <c r="AH129" s="158"/>
      <c r="AI129" s="158"/>
      <c r="AJ129" s="161"/>
      <c r="AK129" s="158"/>
      <c r="AL129" s="158"/>
      <c r="AM129" s="161"/>
    </row>
    <row r="130" spans="26:39">
      <c r="Z130" s="158"/>
      <c r="AA130" s="158"/>
      <c r="AB130" s="158"/>
      <c r="AC130" s="159"/>
      <c r="AD130" s="159"/>
      <c r="AE130" s="159"/>
      <c r="AG130" s="158"/>
      <c r="AH130" s="158"/>
      <c r="AI130" s="158"/>
      <c r="AJ130" s="161"/>
      <c r="AK130" s="158"/>
      <c r="AL130" s="158"/>
      <c r="AM130" s="161"/>
    </row>
    <row r="131" spans="26:39">
      <c r="Z131" s="158"/>
      <c r="AA131" s="158"/>
      <c r="AB131" s="158"/>
      <c r="AC131" s="159"/>
      <c r="AD131" s="159"/>
      <c r="AE131" s="159"/>
      <c r="AG131" s="158"/>
      <c r="AH131" s="158"/>
      <c r="AI131" s="158"/>
      <c r="AJ131" s="161"/>
      <c r="AK131" s="158"/>
      <c r="AL131" s="158"/>
      <c r="AM131" s="161"/>
    </row>
    <row r="132" spans="26:39">
      <c r="Z132" s="158"/>
      <c r="AA132" s="158"/>
      <c r="AB132" s="158"/>
      <c r="AC132" s="159"/>
      <c r="AD132" s="159"/>
      <c r="AE132" s="159"/>
      <c r="AG132" s="158"/>
      <c r="AH132" s="158"/>
      <c r="AI132" s="158"/>
      <c r="AJ132" s="161"/>
      <c r="AK132" s="158"/>
      <c r="AL132" s="158"/>
      <c r="AM132" s="161"/>
    </row>
    <row r="133" spans="26:39">
      <c r="Z133" s="158"/>
      <c r="AA133" s="158"/>
      <c r="AB133" s="158"/>
      <c r="AC133" s="159"/>
      <c r="AD133" s="159"/>
      <c r="AE133" s="159"/>
      <c r="AG133" s="158"/>
      <c r="AH133" s="158"/>
      <c r="AI133" s="158"/>
      <c r="AJ133" s="161"/>
      <c r="AK133" s="158"/>
      <c r="AL133" s="158"/>
      <c r="AM133" s="161"/>
    </row>
    <row r="134" spans="26:39">
      <c r="Z134" s="158"/>
      <c r="AA134" s="158"/>
      <c r="AB134" s="158"/>
      <c r="AC134" s="159"/>
      <c r="AD134" s="159"/>
      <c r="AE134" s="159"/>
      <c r="AG134" s="158"/>
      <c r="AH134" s="158"/>
      <c r="AI134" s="158"/>
      <c r="AJ134" s="161"/>
      <c r="AK134" s="158"/>
      <c r="AL134" s="158"/>
      <c r="AM134" s="161"/>
    </row>
    <row r="135" spans="26:39">
      <c r="Z135" s="158"/>
      <c r="AA135" s="158"/>
      <c r="AB135" s="158"/>
      <c r="AC135" s="159"/>
      <c r="AD135" s="159"/>
      <c r="AE135" s="159"/>
      <c r="AG135" s="158"/>
      <c r="AH135" s="158"/>
      <c r="AI135" s="158"/>
      <c r="AJ135" s="161"/>
      <c r="AK135" s="158"/>
      <c r="AL135" s="158"/>
      <c r="AM135" s="161"/>
    </row>
    <row r="136" spans="26:39">
      <c r="Z136" s="158"/>
      <c r="AA136" s="158"/>
      <c r="AB136" s="158"/>
      <c r="AC136" s="159"/>
      <c r="AD136" s="159"/>
      <c r="AE136" s="159"/>
      <c r="AG136" s="158"/>
      <c r="AH136" s="158"/>
      <c r="AI136" s="158"/>
      <c r="AJ136" s="161"/>
      <c r="AK136" s="158"/>
      <c r="AL136" s="158"/>
      <c r="AM136" s="161"/>
    </row>
    <row r="137" spans="26:39">
      <c r="Z137" s="158"/>
      <c r="AA137" s="158"/>
      <c r="AB137" s="158"/>
      <c r="AC137" s="159"/>
      <c r="AD137" s="159"/>
      <c r="AE137" s="159"/>
      <c r="AG137" s="158"/>
      <c r="AH137" s="158"/>
      <c r="AI137" s="158"/>
      <c r="AJ137" s="161"/>
      <c r="AK137" s="158"/>
      <c r="AL137" s="158"/>
      <c r="AM137" s="161"/>
    </row>
    <row r="138" spans="26:39">
      <c r="Z138" s="158"/>
      <c r="AA138" s="158"/>
      <c r="AB138" s="158"/>
      <c r="AC138" s="159"/>
      <c r="AD138" s="159"/>
      <c r="AE138" s="159"/>
      <c r="AG138" s="158"/>
      <c r="AH138" s="158"/>
      <c r="AI138" s="158"/>
      <c r="AJ138" s="161"/>
      <c r="AK138" s="158"/>
      <c r="AL138" s="158"/>
      <c r="AM138" s="161"/>
    </row>
    <row r="139" spans="26:39">
      <c r="Z139" s="158"/>
      <c r="AA139" s="158"/>
      <c r="AB139" s="158"/>
      <c r="AC139" s="159"/>
      <c r="AD139" s="159"/>
      <c r="AE139" s="159"/>
      <c r="AG139" s="158"/>
      <c r="AH139" s="158"/>
      <c r="AI139" s="158"/>
      <c r="AJ139" s="161"/>
      <c r="AK139" s="158"/>
      <c r="AL139" s="158"/>
      <c r="AM139" s="161"/>
    </row>
    <row r="140" spans="26:39">
      <c r="Z140" s="158"/>
      <c r="AA140" s="158"/>
      <c r="AB140" s="158"/>
      <c r="AC140" s="159"/>
      <c r="AD140" s="159"/>
      <c r="AE140" s="159"/>
      <c r="AG140" s="158"/>
      <c r="AH140" s="158"/>
      <c r="AI140" s="158"/>
      <c r="AJ140" s="161"/>
      <c r="AK140" s="158"/>
      <c r="AL140" s="158"/>
      <c r="AM140" s="161"/>
    </row>
    <row r="141" spans="26:39">
      <c r="Z141" s="158"/>
      <c r="AA141" s="158"/>
      <c r="AB141" s="158"/>
      <c r="AC141" s="159"/>
      <c r="AD141" s="159"/>
      <c r="AE141" s="159"/>
      <c r="AG141" s="158"/>
      <c r="AH141" s="158"/>
      <c r="AI141" s="158"/>
      <c r="AJ141" s="161"/>
      <c r="AK141" s="158"/>
      <c r="AL141" s="158"/>
      <c r="AM141" s="161"/>
    </row>
    <row r="142" spans="26:39">
      <c r="Z142" s="158"/>
      <c r="AA142" s="158"/>
      <c r="AB142" s="158"/>
      <c r="AC142" s="159"/>
      <c r="AD142" s="159"/>
      <c r="AE142" s="159"/>
      <c r="AG142" s="158"/>
      <c r="AH142" s="158"/>
      <c r="AI142" s="158"/>
      <c r="AJ142" s="161"/>
      <c r="AK142" s="158"/>
      <c r="AL142" s="158"/>
      <c r="AM142" s="161"/>
    </row>
  </sheetData>
  <mergeCells count="23">
    <mergeCell ref="I61:J61"/>
    <mergeCell ref="G61:H61"/>
    <mergeCell ref="G56:H56"/>
    <mergeCell ref="G57:H57"/>
    <mergeCell ref="G58:H58"/>
    <mergeCell ref="G59:H59"/>
    <mergeCell ref="G60:H60"/>
    <mergeCell ref="R6:W6"/>
    <mergeCell ref="R7:W7"/>
    <mergeCell ref="B54:B55"/>
    <mergeCell ref="C54:C55"/>
    <mergeCell ref="D54:D55"/>
    <mergeCell ref="F54:F55"/>
    <mergeCell ref="G54:H54"/>
    <mergeCell ref="G55:H55"/>
    <mergeCell ref="B6:B8"/>
    <mergeCell ref="H6:N6"/>
    <mergeCell ref="P6:P8"/>
    <mergeCell ref="Q6:Q8"/>
    <mergeCell ref="C6:F6"/>
    <mergeCell ref="I54:J54"/>
    <mergeCell ref="I55:J55"/>
    <mergeCell ref="E54:E55"/>
  </mergeCells>
  <conditionalFormatting sqref="N10">
    <cfRule type="iconSet" priority="55">
      <iconSet iconSet="3Arrows">
        <cfvo type="percent" val="0"/>
        <cfvo type="num" val="0" gte="0"/>
        <cfvo type="num" val="0" gte="0"/>
      </iconSet>
    </cfRule>
  </conditionalFormatting>
  <conditionalFormatting sqref="N11:N13">
    <cfRule type="iconSet" priority="54">
      <iconSet iconSet="3Arrows">
        <cfvo type="percent" val="0"/>
        <cfvo type="num" val="0" gte="0"/>
        <cfvo type="num" val="0" gte="0"/>
      </iconSet>
    </cfRule>
  </conditionalFormatting>
  <conditionalFormatting sqref="N18:N21">
    <cfRule type="iconSet" priority="53">
      <iconSet iconSet="3Arrows">
        <cfvo type="percent" val="0"/>
        <cfvo type="num" val="0" gte="0"/>
        <cfvo type="num" val="0" gte="0"/>
      </iconSet>
    </cfRule>
  </conditionalFormatting>
  <conditionalFormatting sqref="N25:N29">
    <cfRule type="iconSet" priority="52">
      <iconSet iconSet="3Arrows">
        <cfvo type="percent" val="0"/>
        <cfvo type="num" val="0" gte="0"/>
        <cfvo type="num" val="0" gte="0"/>
      </iconSet>
    </cfRule>
  </conditionalFormatting>
  <conditionalFormatting sqref="N39:N42">
    <cfRule type="iconSet" priority="51">
      <iconSet iconSet="3Arrows">
        <cfvo type="percent" val="0"/>
        <cfvo type="num" val="0" gte="0"/>
        <cfvo type="num" val="0" gte="0"/>
      </iconSet>
    </cfRule>
  </conditionalFormatting>
  <conditionalFormatting sqref="N46:N49">
    <cfRule type="iconSet" priority="50">
      <iconSet iconSet="3Arrows">
        <cfvo type="percent" val="0"/>
        <cfvo type="num" val="0" gte="0"/>
        <cfvo type="num" val="0" gte="0"/>
      </iconSet>
    </cfRule>
  </conditionalFormatting>
  <conditionalFormatting sqref="N14">
    <cfRule type="iconSet" priority="49">
      <iconSet iconSet="3Arrows">
        <cfvo type="percent" val="0"/>
        <cfvo type="num" val="0" gte="0"/>
        <cfvo type="num" val="0" gte="0"/>
      </iconSet>
    </cfRule>
  </conditionalFormatting>
  <conditionalFormatting sqref="N22">
    <cfRule type="iconSet" priority="48">
      <iconSet iconSet="3Arrows">
        <cfvo type="percent" val="0"/>
        <cfvo type="num" val="0" gte="0"/>
        <cfvo type="num" val="0" gte="0"/>
      </iconSet>
    </cfRule>
  </conditionalFormatting>
  <conditionalFormatting sqref="N36">
    <cfRule type="iconSet" priority="47">
      <iconSet iconSet="3Arrows">
        <cfvo type="percent" val="0"/>
        <cfvo type="num" val="0" gte="0"/>
        <cfvo type="num" val="0" gte="0"/>
      </iconSet>
    </cfRule>
  </conditionalFormatting>
  <conditionalFormatting sqref="N43">
    <cfRule type="iconSet" priority="46">
      <iconSet iconSet="3Arrows">
        <cfvo type="percent" val="0"/>
        <cfvo type="num" val="0" gte="0"/>
        <cfvo type="num" val="0" gte="0"/>
      </iconSet>
    </cfRule>
  </conditionalFormatting>
  <conditionalFormatting sqref="N50">
    <cfRule type="iconSet" priority="45">
      <iconSet iconSet="3Arrows">
        <cfvo type="percent" val="0"/>
        <cfvo type="num" val="0" gte="0"/>
        <cfvo type="num" val="0" gte="0"/>
      </iconSet>
    </cfRule>
  </conditionalFormatting>
  <conditionalFormatting sqref="N31">
    <cfRule type="iconSet" priority="44">
      <iconSet iconSet="3Arrows">
        <cfvo type="percent" val="0"/>
        <cfvo type="num" val="0" gte="0"/>
        <cfvo type="num" val="0" gte="0"/>
      </iconSet>
    </cfRule>
  </conditionalFormatting>
  <conditionalFormatting sqref="N35">
    <cfRule type="iconSet" priority="43">
      <iconSet iconSet="3Arrows">
        <cfvo type="percent" val="0"/>
        <cfvo type="num" val="0" gte="0"/>
        <cfvo type="num" val="0" gte="0"/>
      </iconSet>
    </cfRule>
  </conditionalFormatting>
  <conditionalFormatting sqref="N63">
    <cfRule type="iconSet" priority="42">
      <iconSet iconSet="3Arrows">
        <cfvo type="percent" val="0"/>
        <cfvo type="num" val="0" gte="0"/>
        <cfvo type="num" val="0" gte="0"/>
      </iconSet>
    </cfRule>
  </conditionalFormatting>
  <conditionalFormatting sqref="N32:N34">
    <cfRule type="iconSet" priority="41">
      <iconSet iconSet="3Arrows">
        <cfvo type="percent" val="0"/>
        <cfvo type="num" val="0" gte="0"/>
        <cfvo type="num" val="0" gte="0"/>
      </iconSet>
    </cfRule>
  </conditionalFormatting>
  <conditionalFormatting sqref="Q56:W56">
    <cfRule type="iconSet" priority="40">
      <iconSet iconSet="3Arrows">
        <cfvo type="percent" val="0"/>
        <cfvo type="num" val="0" gte="0"/>
        <cfvo type="num" val="0" gte="0"/>
      </iconSet>
    </cfRule>
  </conditionalFormatting>
  <conditionalFormatting sqref="Q57:W60 R61:W61">
    <cfRule type="iconSet" priority="39">
      <iconSet iconSet="3Arrows">
        <cfvo type="percent" val="0"/>
        <cfvo type="num" val="0" gte="0"/>
        <cfvo type="num" val="0" gte="0"/>
      </iconSet>
    </cfRule>
  </conditionalFormatting>
  <conditionalFormatting sqref="Q61">
    <cfRule type="iconSet" priority="38">
      <iconSet iconSet="3Arrows">
        <cfvo type="percent" val="0"/>
        <cfvo type="num" val="0" gte="0"/>
        <cfvo type="num" val="0" gte="0"/>
      </iconSet>
    </cfRule>
  </conditionalFormatting>
  <conditionalFormatting sqref="F18:F21">
    <cfRule type="iconSet" priority="35">
      <iconSet iconSet="3Arrows">
        <cfvo type="percent" val="0"/>
        <cfvo type="num" val="0" gte="0"/>
        <cfvo type="num" val="0" gte="0"/>
      </iconSet>
    </cfRule>
  </conditionalFormatting>
  <conditionalFormatting sqref="F39:F42">
    <cfRule type="iconSet" priority="32">
      <iconSet iconSet="3Arrows">
        <cfvo type="percent" val="0"/>
        <cfvo type="num" val="0" gte="0"/>
        <cfvo type="num" val="0" gte="0"/>
      </iconSet>
    </cfRule>
  </conditionalFormatting>
  <conditionalFormatting sqref="F47:F49">
    <cfRule type="iconSet" priority="31">
      <iconSet iconSet="3Arrows">
        <cfvo type="percent" val="0"/>
        <cfvo type="num" val="0" gte="0"/>
        <cfvo type="num" val="0" gte="0"/>
      </iconSet>
    </cfRule>
  </conditionalFormatting>
  <conditionalFormatting sqref="F50">
    <cfRule type="iconSet" priority="26">
      <iconSet iconSet="3Arrows">
        <cfvo type="percent" val="0"/>
        <cfvo type="num" val="0" gte="0"/>
        <cfvo type="num" val="0" gte="0"/>
      </iconSet>
    </cfRule>
  </conditionalFormatting>
  <conditionalFormatting sqref="F11:F13">
    <cfRule type="iconSet" priority="19">
      <iconSet iconSet="3Arrows">
        <cfvo type="percent" val="0"/>
        <cfvo type="num" val="0" gte="0"/>
        <cfvo type="num" val="0" gte="0"/>
      </iconSet>
    </cfRule>
  </conditionalFormatting>
  <conditionalFormatting sqref="F10">
    <cfRule type="iconSet" priority="18">
      <iconSet iconSet="3Arrows">
        <cfvo type="percent" val="0"/>
        <cfvo type="num" val="0" gte="0"/>
        <cfvo type="num" val="0" gte="0"/>
      </iconSet>
    </cfRule>
  </conditionalFormatting>
  <conditionalFormatting sqref="F14">
    <cfRule type="iconSet" priority="17">
      <iconSet iconSet="3Arrows">
        <cfvo type="percent" val="0"/>
        <cfvo type="num" val="0" gte="0"/>
        <cfvo type="num" val="0" gte="0"/>
      </iconSet>
    </cfRule>
  </conditionalFormatting>
  <conditionalFormatting sqref="F22">
    <cfRule type="iconSet" priority="16">
      <iconSet iconSet="3Arrows">
        <cfvo type="percent" val="0"/>
        <cfvo type="num" val="0" gte="0"/>
        <cfvo type="num" val="0" gte="0"/>
      </iconSet>
    </cfRule>
  </conditionalFormatting>
  <conditionalFormatting sqref="F25:F28">
    <cfRule type="iconSet" priority="15">
      <iconSet iconSet="3Arrows">
        <cfvo type="percent" val="0"/>
        <cfvo type="num" val="0" gte="0"/>
        <cfvo type="num" val="0" gte="0"/>
      </iconSet>
    </cfRule>
  </conditionalFormatting>
  <conditionalFormatting sqref="F29">
    <cfRule type="iconSet" priority="14">
      <iconSet iconSet="3Arrows">
        <cfvo type="percent" val="0"/>
        <cfvo type="num" val="0" gte="0"/>
        <cfvo type="num" val="0" gte="0"/>
      </iconSet>
    </cfRule>
  </conditionalFormatting>
  <conditionalFormatting sqref="F31:F34">
    <cfRule type="iconSet" priority="13">
      <iconSet iconSet="3Arrows">
        <cfvo type="percent" val="0"/>
        <cfvo type="num" val="0" gte="0"/>
        <cfvo type="num" val="0" gte="0"/>
      </iconSet>
    </cfRule>
  </conditionalFormatting>
  <conditionalFormatting sqref="F35">
    <cfRule type="iconSet" priority="12">
      <iconSet iconSet="3Arrows">
        <cfvo type="percent" val="0"/>
        <cfvo type="num" val="0" gte="0"/>
        <cfvo type="num" val="0" gte="0"/>
      </iconSet>
    </cfRule>
  </conditionalFormatting>
  <conditionalFormatting sqref="F36">
    <cfRule type="iconSet" priority="11">
      <iconSet iconSet="3Arrows">
        <cfvo type="percent" val="0"/>
        <cfvo type="num" val="0" gte="0"/>
        <cfvo type="num" val="0" gte="0"/>
      </iconSet>
    </cfRule>
  </conditionalFormatting>
  <conditionalFormatting sqref="F43">
    <cfRule type="iconSet" priority="10">
      <iconSet iconSet="3Arrows">
        <cfvo type="percent" val="0"/>
        <cfvo type="num" val="0" gte="0"/>
        <cfvo type="num" val="0" gte="0"/>
      </iconSet>
    </cfRule>
  </conditionalFormatting>
  <conditionalFormatting sqref="F46">
    <cfRule type="iconSet" priority="9">
      <iconSet iconSet="3Arrows">
        <cfvo type="percent" val="0"/>
        <cfvo type="num" val="0" gte="0"/>
        <cfvo type="num" val="0" gte="0"/>
      </iconSet>
    </cfRule>
  </conditionalFormatting>
  <conditionalFormatting sqref="AC56:AE56">
    <cfRule type="iconSet" priority="8">
      <iconSet iconSet="3Arrows">
        <cfvo type="percent" val="0"/>
        <cfvo type="num" val="0" gte="0"/>
        <cfvo type="num" val="0" gte="0"/>
      </iconSet>
    </cfRule>
  </conditionalFormatting>
  <conditionalFormatting sqref="AC57:AE61">
    <cfRule type="iconSet" priority="7">
      <iconSet iconSet="3Arrows">
        <cfvo type="percent" val="0"/>
        <cfvo type="num" val="0" gte="0"/>
        <cfvo type="num" val="0" gte="0"/>
      </iconSet>
    </cfRule>
  </conditionalFormatting>
  <conditionalFormatting sqref="AF56">
    <cfRule type="iconSet" priority="2">
      <iconSet iconSet="3Arrows">
        <cfvo type="percent" val="0"/>
        <cfvo type="num" val="0" gte="0"/>
        <cfvo type="num" val="0" gte="0"/>
      </iconSet>
    </cfRule>
  </conditionalFormatting>
  <conditionalFormatting sqref="AF57:AF61">
    <cfRule type="iconSet" priority="1">
      <iconSet iconSet="3Arrows">
        <cfvo type="percent" val="0"/>
        <cfvo type="num" val="0" gte="0"/>
        <cfvo type="num" val="0" gte="0"/>
      </iconSet>
    </cfRule>
  </conditionalFormatting>
  <printOptions horizontalCentered="1"/>
  <pageMargins left="0.25" right="0" top="0.25" bottom="0" header="0.3" footer="0.3"/>
  <pageSetup scale="40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Billing Consolidated</vt:lpstr>
      <vt:lpstr>'Billing Consolidated'!Print_Area</vt:lpstr>
      <vt:lpstr>'Billing Consolidated'!Print_Titles</vt:lpstr>
    </vt:vector>
  </TitlesOfParts>
  <Company>Ernst &amp; Young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Ahmed</dc:creator>
  <cp:lastModifiedBy>Hamood</cp:lastModifiedBy>
  <cp:lastPrinted>2017-12-05T13:41:42Z</cp:lastPrinted>
  <dcterms:created xsi:type="dcterms:W3CDTF">2016-10-06T07:05:03Z</dcterms:created>
  <dcterms:modified xsi:type="dcterms:W3CDTF">2017-12-20T03:51:24Z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FileName">
    <vt:lpwstr/>
  </property>
  <property fmtid="{D5CDD505-2E9C-101B-9397-08002B2CF9AE}" pid="4" name="SV_HIDDEN_GRID_QUERY_LIST_4F35BF76-6C0D-4D9B-82B2-816C12CF3733">
    <vt:lpwstr>empty_477D106A-C0D6-4607-AEBD-E2C9D60EA279</vt:lpwstr>
  </property>
</Properties>
</file>