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defaultThemeVersion="166925"/>
  <mc:AlternateContent xmlns:mc="http://schemas.openxmlformats.org/markup-compatibility/2006">
    <mc:Choice Requires="x15">
      <x15ac:absPath xmlns:x15ac="http://schemas.microsoft.com/office/spreadsheetml/2010/11/ac" url="C:\Personal\Wayside-Installation-Tracker\"/>
    </mc:Choice>
  </mc:AlternateContent>
  <xr:revisionPtr revIDLastSave="0" documentId="13_ncr:1_{FDEA3978-15FA-45AF-81AB-A5671DEDA459}" xr6:coauthVersionLast="47" xr6:coauthVersionMax="47" xr10:uidLastSave="{00000000-0000-0000-0000-000000000000}"/>
  <bookViews>
    <workbookView xWindow="3315" yWindow="0" windowWidth="25590" windowHeight="15585" activeTab="4" xr2:uid="{D59F8562-1000-4A39-BB3D-28A8679B257D}"/>
  </bookViews>
  <sheets>
    <sheet name="Reference " sheetId="3" r:id="rId1"/>
    <sheet name="Work Sheet" sheetId="7" state="hidden" r:id="rId2"/>
    <sheet name="Ref Activity Bar " sheetId="5" state="hidden" r:id="rId3"/>
    <sheet name="Ref Progress per Activity" sheetId="9" state="hidden" r:id="rId4"/>
    <sheet name="CMRS" sheetId="2" r:id="rId5"/>
    <sheet name="AXLE COUNTER" sheetId="15" r:id="rId6"/>
    <sheet name="SIGNALS" sheetId="17" r:id="rId7"/>
    <sheet name="SWITCH" sheetId="18" r:id="rId8"/>
    <sheet name="WRU" sheetId="19" r:id="rId9"/>
    <sheet name="Z-CASE" sheetId="20" r:id="rId10"/>
    <sheet name="TOPB" sheetId="21" r:id="rId11"/>
    <sheet name="Report Screenshot" sheetId="11" r:id="rId12"/>
    <sheet name="Dashboard" sheetId="8" r:id="rId13"/>
  </sheets>
  <definedNames>
    <definedName name="_xlnm._FilterDatabase" localSheetId="5" hidden="1">'AXLE COUNTER'!$A$1:$E$1</definedName>
    <definedName name="_xlnm._FilterDatabase" localSheetId="4" hidden="1">CMRS!$A$1:$K$676</definedName>
    <definedName name="_xlnm.Print_Area" localSheetId="0">'Reference '!$F$1:$K$11</definedName>
    <definedName name="Slicer_TASK">#N/A</definedName>
    <definedName name="Slicer_TASK1">#N/A</definedName>
    <definedName name="Slicer_TRACK">#N/A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2" i="17" l="1"/>
  <c r="H56" i="17"/>
  <c r="H50" i="17"/>
  <c r="H188" i="17"/>
  <c r="H182" i="17"/>
  <c r="H176" i="17"/>
  <c r="H170" i="17"/>
  <c r="H164" i="17"/>
  <c r="H158" i="17"/>
  <c r="H152" i="17"/>
  <c r="H146" i="17"/>
  <c r="H140" i="17"/>
  <c r="H134" i="17"/>
  <c r="H128" i="17"/>
  <c r="H122" i="17"/>
  <c r="H116" i="17"/>
  <c r="H110" i="17"/>
  <c r="H104" i="17"/>
  <c r="H98" i="17"/>
  <c r="H92" i="17"/>
  <c r="H86" i="17"/>
  <c r="H80" i="17"/>
  <c r="H74" i="17"/>
  <c r="H68" i="17"/>
  <c r="H44" i="17"/>
  <c r="H38" i="17"/>
  <c r="H32" i="17"/>
  <c r="H26" i="17"/>
  <c r="H20" i="17"/>
  <c r="H14" i="17"/>
  <c r="H8" i="17"/>
  <c r="G578" i="19"/>
  <c r="G569" i="19"/>
  <c r="G560" i="19"/>
  <c r="G551" i="19"/>
  <c r="G542" i="19"/>
  <c r="G533" i="19"/>
  <c r="G524" i="19"/>
  <c r="G515" i="19"/>
  <c r="G506" i="19"/>
  <c r="G497" i="19"/>
  <c r="G488" i="19"/>
  <c r="G479" i="19"/>
  <c r="G470" i="19"/>
  <c r="G461" i="19"/>
  <c r="G452" i="19"/>
  <c r="G443" i="19"/>
  <c r="G434" i="19"/>
  <c r="G425" i="19"/>
  <c r="G416" i="19"/>
  <c r="G407" i="19"/>
  <c r="G398" i="19"/>
  <c r="G389" i="19"/>
  <c r="G380" i="19"/>
  <c r="G371" i="19"/>
  <c r="G587" i="19"/>
  <c r="G596" i="19"/>
  <c r="G362" i="19"/>
  <c r="G353" i="19"/>
  <c r="G344" i="19"/>
  <c r="G335" i="19"/>
  <c r="G326" i="19"/>
  <c r="G317" i="19"/>
  <c r="G308" i="19"/>
  <c r="G299" i="19"/>
  <c r="G290" i="19"/>
  <c r="G281" i="19"/>
  <c r="G272" i="19"/>
  <c r="G263" i="19"/>
  <c r="G254" i="19"/>
  <c r="G245" i="19"/>
  <c r="G236" i="19"/>
  <c r="G227" i="19"/>
  <c r="G218" i="19"/>
  <c r="G209" i="19"/>
  <c r="G200" i="19"/>
  <c r="G191" i="19"/>
  <c r="G182" i="19"/>
  <c r="G173" i="19"/>
  <c r="G164" i="19"/>
  <c r="G155" i="19"/>
  <c r="G146" i="19"/>
  <c r="G137" i="19"/>
  <c r="G128" i="19"/>
  <c r="G119" i="19"/>
  <c r="G110" i="19"/>
  <c r="G101" i="19"/>
  <c r="G92" i="19"/>
  <c r="G83" i="19"/>
  <c r="G74" i="19"/>
  <c r="G65" i="19"/>
  <c r="G56" i="19"/>
  <c r="G47" i="19"/>
  <c r="G38" i="19"/>
  <c r="G29" i="19"/>
  <c r="G20" i="19"/>
  <c r="G11" i="19"/>
  <c r="G713" i="19"/>
  <c r="G704" i="19"/>
  <c r="G695" i="19"/>
  <c r="G686" i="19"/>
  <c r="G677" i="19"/>
  <c r="G668" i="19"/>
  <c r="G659" i="19"/>
  <c r="G650" i="19"/>
  <c r="G641" i="19"/>
  <c r="G632" i="19"/>
  <c r="G623" i="19"/>
  <c r="G614" i="19"/>
  <c r="G605" i="19"/>
  <c r="H128" i="18" l="1"/>
  <c r="H122" i="18"/>
  <c r="H116" i="18"/>
  <c r="H110" i="18"/>
  <c r="H104" i="18"/>
  <c r="H98" i="18"/>
  <c r="H92" i="18"/>
  <c r="H86" i="18"/>
  <c r="H80" i="18"/>
  <c r="H74" i="18"/>
  <c r="H68" i="18"/>
  <c r="H62" i="18"/>
  <c r="H56" i="18"/>
  <c r="H50" i="18"/>
  <c r="H44" i="18"/>
  <c r="H38" i="18"/>
  <c r="H32" i="18"/>
  <c r="H26" i="18"/>
  <c r="H20" i="18"/>
  <c r="H14" i="18"/>
  <c r="H8" i="18"/>
  <c r="G382" i="15"/>
  <c r="G377" i="15"/>
  <c r="G372" i="15"/>
  <c r="G367" i="15"/>
  <c r="G362" i="15"/>
  <c r="G357" i="15"/>
  <c r="G352" i="15"/>
  <c r="G347" i="15"/>
  <c r="G342" i="15"/>
  <c r="G337" i="15"/>
  <c r="G332" i="15"/>
  <c r="G327" i="15"/>
  <c r="G322" i="15"/>
  <c r="G317" i="15"/>
  <c r="G312" i="15"/>
  <c r="G307" i="15"/>
  <c r="G302" i="15"/>
  <c r="G297" i="15"/>
  <c r="G292" i="15"/>
  <c r="G287" i="15"/>
  <c r="G282" i="15"/>
  <c r="G277" i="15"/>
  <c r="G272" i="15"/>
  <c r="G267" i="15"/>
  <c r="G262" i="15"/>
  <c r="G257" i="15"/>
  <c r="G252" i="15"/>
  <c r="G247" i="15"/>
  <c r="G242" i="15"/>
  <c r="G237" i="15"/>
  <c r="G232" i="15"/>
  <c r="G227" i="15"/>
  <c r="G222" i="15"/>
  <c r="G217" i="15"/>
  <c r="G212" i="15"/>
  <c r="G207" i="15"/>
  <c r="G202" i="15"/>
  <c r="G197" i="15"/>
  <c r="G192" i="15"/>
  <c r="G107" i="15"/>
  <c r="G17" i="15"/>
  <c r="G12" i="15"/>
  <c r="G7" i="15"/>
  <c r="G2" i="15"/>
  <c r="G187" i="15"/>
  <c r="G182" i="15"/>
  <c r="G177" i="15"/>
  <c r="G172" i="15"/>
  <c r="G167" i="15"/>
  <c r="G162" i="15"/>
  <c r="G157" i="15"/>
  <c r="G152" i="15"/>
  <c r="G147" i="15"/>
  <c r="G142" i="15"/>
  <c r="G137" i="15"/>
  <c r="G132" i="15"/>
  <c r="G127" i="15"/>
  <c r="G122" i="15"/>
  <c r="G117" i="15"/>
  <c r="G112" i="15"/>
  <c r="G102" i="15"/>
  <c r="G97" i="15"/>
  <c r="G92" i="15"/>
  <c r="G87" i="15"/>
  <c r="G82" i="15"/>
  <c r="G77" i="15"/>
  <c r="G72" i="15"/>
  <c r="G67" i="15"/>
  <c r="G62" i="15"/>
  <c r="G57" i="15"/>
  <c r="G52" i="15"/>
  <c r="G47" i="15"/>
  <c r="G42" i="15"/>
  <c r="G37" i="15"/>
  <c r="G32" i="15"/>
  <c r="G27" i="15"/>
  <c r="G2" i="19" l="1"/>
  <c r="H2" i="18"/>
  <c r="H2" i="17"/>
  <c r="G22" i="15"/>
  <c r="I30" i="2" l="1"/>
  <c r="I31" i="2"/>
  <c r="I32" i="2"/>
  <c r="I36" i="2"/>
  <c r="I37" i="2"/>
  <c r="I38" i="2"/>
  <c r="I39" i="2"/>
  <c r="I40" i="2"/>
  <c r="J40" i="2" s="1"/>
  <c r="I41" i="2"/>
  <c r="I43" i="2"/>
  <c r="I44" i="2"/>
  <c r="I45" i="2"/>
  <c r="I49" i="2"/>
  <c r="I50" i="2"/>
  <c r="I51" i="2"/>
  <c r="I52" i="2"/>
  <c r="J52" i="2" s="1"/>
  <c r="I53" i="2"/>
  <c r="I55" i="2"/>
  <c r="I57" i="2"/>
  <c r="I58" i="2"/>
  <c r="J58" i="2" s="1"/>
  <c r="I59" i="2"/>
  <c r="I61" i="2"/>
  <c r="I63" i="2"/>
  <c r="I67" i="2"/>
  <c r="I68" i="2"/>
  <c r="I69" i="2"/>
  <c r="I73" i="2"/>
  <c r="I74" i="2"/>
  <c r="I75" i="2"/>
  <c r="I79" i="2"/>
  <c r="I80" i="2"/>
  <c r="I81" i="2"/>
  <c r="I85" i="2"/>
  <c r="I86" i="2"/>
  <c r="I87" i="2"/>
  <c r="I91" i="2"/>
  <c r="I92" i="2"/>
  <c r="I93" i="2"/>
  <c r="I97" i="2"/>
  <c r="I98" i="2"/>
  <c r="I99" i="2"/>
  <c r="I100" i="2"/>
  <c r="J100" i="2" s="1"/>
  <c r="I101" i="2"/>
  <c r="I103" i="2"/>
  <c r="I104" i="2"/>
  <c r="I105" i="2"/>
  <c r="I109" i="2"/>
  <c r="I110" i="2"/>
  <c r="I111" i="2"/>
  <c r="I112" i="2"/>
  <c r="J112" i="2" s="1"/>
  <c r="I113" i="2"/>
  <c r="I115" i="2"/>
  <c r="I116" i="2"/>
  <c r="I117" i="2"/>
  <c r="I121" i="2"/>
  <c r="I122" i="2"/>
  <c r="I123" i="2"/>
  <c r="I127" i="2"/>
  <c r="I128" i="2"/>
  <c r="I129" i="2"/>
  <c r="I133" i="2"/>
  <c r="I134" i="2"/>
  <c r="I135" i="2"/>
  <c r="I139" i="2"/>
  <c r="I140" i="2"/>
  <c r="I141" i="2"/>
  <c r="I145" i="2"/>
  <c r="I146" i="2"/>
  <c r="I147" i="2"/>
  <c r="I151" i="2"/>
  <c r="I152" i="2"/>
  <c r="I153" i="2"/>
  <c r="I157" i="2"/>
  <c r="I158" i="2"/>
  <c r="I159" i="2"/>
  <c r="I163" i="2"/>
  <c r="I164" i="2"/>
  <c r="I165" i="2"/>
  <c r="I169" i="2"/>
  <c r="I170" i="2"/>
  <c r="I171" i="2"/>
  <c r="I175" i="2"/>
  <c r="I176" i="2"/>
  <c r="I177" i="2"/>
  <c r="I181" i="2"/>
  <c r="I182" i="2"/>
  <c r="I183" i="2"/>
  <c r="I187" i="2"/>
  <c r="I188" i="2"/>
  <c r="I189" i="2"/>
  <c r="I193" i="2"/>
  <c r="I194" i="2"/>
  <c r="I195" i="2"/>
  <c r="I199" i="2"/>
  <c r="I200" i="2"/>
  <c r="I201" i="2"/>
  <c r="I205" i="2"/>
  <c r="I206" i="2"/>
  <c r="I207" i="2"/>
  <c r="I211" i="2"/>
  <c r="I212" i="2"/>
  <c r="I213" i="2"/>
  <c r="I217" i="2"/>
  <c r="I218" i="2"/>
  <c r="I219" i="2"/>
  <c r="I223" i="2"/>
  <c r="I224" i="2"/>
  <c r="I225" i="2"/>
  <c r="I229" i="2"/>
  <c r="I230" i="2"/>
  <c r="I231" i="2"/>
  <c r="I235" i="2"/>
  <c r="I236" i="2"/>
  <c r="I237" i="2"/>
  <c r="I241" i="2"/>
  <c r="I242" i="2"/>
  <c r="I243" i="2"/>
  <c r="I247" i="2"/>
  <c r="I248" i="2"/>
  <c r="I249" i="2"/>
  <c r="I253" i="2"/>
  <c r="I254" i="2"/>
  <c r="I255" i="2"/>
  <c r="I259" i="2"/>
  <c r="I260" i="2"/>
  <c r="I261" i="2"/>
  <c r="I265" i="2"/>
  <c r="I266" i="2"/>
  <c r="I267" i="2"/>
  <c r="I271" i="2"/>
  <c r="I272" i="2"/>
  <c r="I273" i="2"/>
  <c r="I274" i="2"/>
  <c r="J274" i="2" s="1"/>
  <c r="I275" i="2"/>
  <c r="I277" i="2"/>
  <c r="I278" i="2"/>
  <c r="I279" i="2"/>
  <c r="I280" i="2"/>
  <c r="I281" i="2"/>
  <c r="J281" i="2" s="1"/>
  <c r="I282" i="2"/>
  <c r="I284" i="2"/>
  <c r="I285" i="2"/>
  <c r="I286" i="2"/>
  <c r="I287" i="2"/>
  <c r="J287" i="2" s="1"/>
  <c r="I288" i="2"/>
  <c r="I290" i="2"/>
  <c r="I291" i="2"/>
  <c r="I292" i="2"/>
  <c r="I293" i="2"/>
  <c r="J293" i="2" s="1"/>
  <c r="I294" i="2"/>
  <c r="I296" i="2"/>
  <c r="I297" i="2"/>
  <c r="I298" i="2"/>
  <c r="I302" i="2"/>
  <c r="I303" i="2"/>
  <c r="I304" i="2"/>
  <c r="I305" i="2"/>
  <c r="I309" i="2"/>
  <c r="I310" i="2"/>
  <c r="I311" i="2"/>
  <c r="I315" i="2"/>
  <c r="I316" i="2"/>
  <c r="I317" i="2"/>
  <c r="I321" i="2"/>
  <c r="I322" i="2"/>
  <c r="I323" i="2"/>
  <c r="I324" i="2"/>
  <c r="J324" i="2" s="1"/>
  <c r="I325" i="2"/>
  <c r="I327" i="2"/>
  <c r="I328" i="2"/>
  <c r="I329" i="2"/>
  <c r="I333" i="2"/>
  <c r="I334" i="2"/>
  <c r="I335" i="2"/>
  <c r="I339" i="2"/>
  <c r="I340" i="2"/>
  <c r="I341" i="2"/>
  <c r="I345" i="2"/>
  <c r="I346" i="2"/>
  <c r="I347" i="2"/>
  <c r="I348" i="2"/>
  <c r="J348" i="2" s="1"/>
  <c r="I349" i="2"/>
  <c r="I351" i="2"/>
  <c r="I352" i="2"/>
  <c r="I353" i="2"/>
  <c r="I357" i="2"/>
  <c r="I358" i="2"/>
  <c r="I359" i="2"/>
  <c r="I363" i="2"/>
  <c r="I364" i="2"/>
  <c r="I365" i="2"/>
  <c r="I369" i="2"/>
  <c r="I370" i="2"/>
  <c r="I371" i="2"/>
  <c r="I375" i="2"/>
  <c r="I376" i="2"/>
  <c r="I377" i="2"/>
  <c r="I381" i="2"/>
  <c r="I382" i="2"/>
  <c r="I383" i="2"/>
  <c r="I387" i="2"/>
  <c r="I388" i="2"/>
  <c r="I389" i="2"/>
  <c r="I393" i="2"/>
  <c r="I394" i="2"/>
  <c r="I395" i="2"/>
  <c r="I399" i="2"/>
  <c r="I400" i="2"/>
  <c r="I401" i="2"/>
  <c r="I405" i="2"/>
  <c r="I406" i="2"/>
  <c r="I407" i="2"/>
  <c r="I411" i="2"/>
  <c r="I412" i="2"/>
  <c r="I413" i="2"/>
  <c r="I417" i="2"/>
  <c r="I418" i="2"/>
  <c r="I419" i="2"/>
  <c r="I423" i="2"/>
  <c r="I424" i="2"/>
  <c r="I425" i="2"/>
  <c r="I429" i="2"/>
  <c r="I430" i="2"/>
  <c r="I431" i="2"/>
  <c r="I435" i="2"/>
  <c r="I436" i="2"/>
  <c r="I437" i="2"/>
  <c r="I441" i="2"/>
  <c r="I442" i="2"/>
  <c r="I443" i="2"/>
  <c r="I447" i="2"/>
  <c r="I448" i="2"/>
  <c r="I449" i="2"/>
  <c r="I453" i="2"/>
  <c r="I454" i="2"/>
  <c r="I455" i="2"/>
  <c r="I459" i="2"/>
  <c r="I460" i="2"/>
  <c r="I461" i="2"/>
  <c r="I465" i="2"/>
  <c r="I466" i="2"/>
  <c r="I467" i="2"/>
  <c r="I471" i="2"/>
  <c r="I472" i="2"/>
  <c r="I473" i="2"/>
  <c r="I477" i="2"/>
  <c r="I478" i="2"/>
  <c r="I479" i="2"/>
  <c r="I483" i="2"/>
  <c r="I484" i="2"/>
  <c r="I485" i="2"/>
  <c r="I489" i="2"/>
  <c r="I490" i="2"/>
  <c r="I491" i="2"/>
  <c r="I492" i="2"/>
  <c r="J492" i="2" s="1"/>
  <c r="I493" i="2"/>
  <c r="I494" i="2"/>
  <c r="I495" i="2"/>
  <c r="I496" i="2"/>
  <c r="J496" i="2" s="1"/>
  <c r="I497" i="2"/>
  <c r="I499" i="2"/>
  <c r="I500" i="2"/>
  <c r="I501" i="2"/>
  <c r="I505" i="2"/>
  <c r="I506" i="2"/>
  <c r="I507" i="2"/>
  <c r="I511" i="2"/>
  <c r="I512" i="2"/>
  <c r="I513" i="2"/>
  <c r="I517" i="2"/>
  <c r="I518" i="2"/>
  <c r="I519" i="2"/>
  <c r="I523" i="2"/>
  <c r="I524" i="2"/>
  <c r="I525" i="2"/>
  <c r="I529" i="2"/>
  <c r="I530" i="2"/>
  <c r="I531" i="2"/>
  <c r="I535" i="2"/>
  <c r="I536" i="2"/>
  <c r="I537" i="2"/>
  <c r="I538" i="2"/>
  <c r="J538" i="2" s="1"/>
  <c r="I539" i="2"/>
  <c r="I541" i="2"/>
  <c r="I542" i="2"/>
  <c r="I543" i="2"/>
  <c r="I547" i="2"/>
  <c r="I548" i="2"/>
  <c r="I549" i="2"/>
  <c r="I550" i="2"/>
  <c r="J550" i="2" s="1"/>
  <c r="I551" i="2"/>
  <c r="I553" i="2"/>
  <c r="I554" i="2"/>
  <c r="I555" i="2"/>
  <c r="I559" i="2"/>
  <c r="I560" i="2"/>
  <c r="I561" i="2"/>
  <c r="I565" i="2"/>
  <c r="I566" i="2"/>
  <c r="I567" i="2"/>
  <c r="I571" i="2"/>
  <c r="I572" i="2"/>
  <c r="I573" i="2"/>
  <c r="I577" i="2"/>
  <c r="I578" i="2"/>
  <c r="I579" i="2"/>
  <c r="I583" i="2"/>
  <c r="I584" i="2"/>
  <c r="I585" i="2"/>
  <c r="I589" i="2"/>
  <c r="I590" i="2"/>
  <c r="I591" i="2"/>
  <c r="I595" i="2"/>
  <c r="I596" i="2"/>
  <c r="I597" i="2"/>
  <c r="I601" i="2"/>
  <c r="I602" i="2"/>
  <c r="I603" i="2"/>
  <c r="I607" i="2"/>
  <c r="I608" i="2"/>
  <c r="I609" i="2"/>
  <c r="I613" i="2"/>
  <c r="I614" i="2"/>
  <c r="I615" i="2"/>
  <c r="I619" i="2"/>
  <c r="I620" i="2"/>
  <c r="I621" i="2"/>
  <c r="I625" i="2"/>
  <c r="I626" i="2"/>
  <c r="I627" i="2"/>
  <c r="I631" i="2"/>
  <c r="I632" i="2"/>
  <c r="I633" i="2"/>
  <c r="I637" i="2"/>
  <c r="I638" i="2"/>
  <c r="I639" i="2"/>
  <c r="I643" i="2"/>
  <c r="I644" i="2"/>
  <c r="I645" i="2"/>
  <c r="I649" i="2"/>
  <c r="I650" i="2"/>
  <c r="I651" i="2"/>
  <c r="I655" i="2"/>
  <c r="I656" i="2"/>
  <c r="I657" i="2"/>
  <c r="I661" i="2"/>
  <c r="I662" i="2"/>
  <c r="I663" i="2"/>
  <c r="I667" i="2"/>
  <c r="I668" i="2"/>
  <c r="I669" i="2"/>
  <c r="I670" i="2"/>
  <c r="J670" i="2" s="1"/>
  <c r="I671" i="2"/>
  <c r="I673" i="2"/>
  <c r="I674" i="2"/>
  <c r="I675" i="2"/>
  <c r="I679" i="2"/>
  <c r="I680" i="2"/>
  <c r="I681" i="2"/>
  <c r="I685" i="2"/>
  <c r="I686" i="2"/>
  <c r="I687" i="2"/>
  <c r="I691" i="2"/>
  <c r="I692" i="2"/>
  <c r="I693" i="2"/>
  <c r="I694" i="2"/>
  <c r="J694" i="2" s="1"/>
  <c r="I695" i="2"/>
  <c r="I697" i="2"/>
  <c r="I698" i="2"/>
  <c r="I699" i="2"/>
  <c r="I703" i="2"/>
  <c r="I704" i="2"/>
  <c r="I705" i="2"/>
  <c r="I709" i="2"/>
  <c r="I710" i="2"/>
  <c r="I711" i="2"/>
  <c r="I715" i="2"/>
  <c r="I716" i="2"/>
  <c r="I717" i="2"/>
  <c r="I718" i="2"/>
  <c r="I722" i="2"/>
  <c r="I723" i="2"/>
  <c r="I724" i="2"/>
  <c r="I725" i="2"/>
  <c r="J725" i="2" s="1"/>
  <c r="I726" i="2"/>
  <c r="I728" i="2"/>
  <c r="I729" i="2"/>
  <c r="I730" i="2"/>
  <c r="I733" i="2"/>
  <c r="I735" i="2"/>
  <c r="J735" i="2" s="1"/>
  <c r="I736" i="2"/>
  <c r="I738" i="2"/>
  <c r="I739" i="2"/>
  <c r="I740" i="2"/>
  <c r="I741" i="2"/>
  <c r="I745" i="2"/>
  <c r="I746" i="2"/>
  <c r="I747" i="2"/>
  <c r="I751" i="2"/>
  <c r="I752" i="2"/>
  <c r="I753" i="2"/>
  <c r="I757" i="2"/>
  <c r="I758" i="2"/>
  <c r="I759" i="2"/>
  <c r="I763" i="2"/>
  <c r="I764" i="2"/>
  <c r="I765" i="2"/>
  <c r="I769" i="2"/>
  <c r="I770" i="2"/>
  <c r="I771" i="2"/>
  <c r="I775" i="2"/>
  <c r="I776" i="2"/>
  <c r="I777" i="2"/>
  <c r="I778" i="2"/>
  <c r="J778" i="2" s="1"/>
  <c r="I779" i="2"/>
  <c r="I781" i="2"/>
  <c r="I782" i="2"/>
  <c r="I783" i="2"/>
  <c r="I787" i="2"/>
  <c r="I788" i="2"/>
  <c r="I789" i="2"/>
  <c r="I793" i="2"/>
  <c r="I794" i="2"/>
  <c r="I795" i="2"/>
  <c r="I799" i="2"/>
  <c r="I800" i="2"/>
  <c r="I801" i="2"/>
  <c r="I805" i="2"/>
  <c r="I806" i="2"/>
  <c r="I807" i="2"/>
  <c r="I811" i="2"/>
  <c r="I812" i="2"/>
  <c r="I813" i="2"/>
  <c r="I817" i="2"/>
  <c r="I818" i="2"/>
  <c r="I823" i="2"/>
  <c r="I824" i="2"/>
  <c r="I825" i="2"/>
  <c r="I829" i="2"/>
  <c r="I830" i="2"/>
  <c r="I831" i="2"/>
  <c r="I835" i="2"/>
  <c r="I836" i="2"/>
  <c r="I837" i="2"/>
  <c r="I841" i="2"/>
  <c r="I842" i="2"/>
  <c r="I843" i="2"/>
  <c r="I847" i="2"/>
  <c r="I848" i="2"/>
  <c r="I849" i="2"/>
  <c r="I853" i="2"/>
  <c r="I854" i="2"/>
  <c r="I855" i="2"/>
  <c r="I859" i="2"/>
  <c r="I860" i="2"/>
  <c r="I865" i="2"/>
  <c r="I866" i="2"/>
  <c r="I867" i="2"/>
  <c r="I871" i="2"/>
  <c r="I872" i="2"/>
  <c r="I873" i="2"/>
  <c r="I877" i="2"/>
  <c r="I878" i="2"/>
  <c r="I879" i="2"/>
  <c r="I883" i="2"/>
  <c r="I884" i="2"/>
  <c r="I885" i="2"/>
  <c r="I889" i="2"/>
  <c r="I890" i="2"/>
  <c r="I891" i="2"/>
  <c r="I895" i="2"/>
  <c r="I896" i="2"/>
  <c r="I897" i="2"/>
  <c r="I901" i="2"/>
  <c r="I902" i="2"/>
  <c r="I903" i="2"/>
  <c r="I907" i="2"/>
  <c r="I908" i="2"/>
  <c r="I909" i="2"/>
  <c r="I913" i="2"/>
  <c r="I914" i="2"/>
  <c r="I915" i="2"/>
  <c r="I916" i="2"/>
  <c r="J916" i="2" s="1"/>
  <c r="I917" i="2"/>
  <c r="I919" i="2"/>
  <c r="I920" i="2"/>
  <c r="I921" i="2"/>
  <c r="I925" i="2"/>
  <c r="I926" i="2"/>
  <c r="I927" i="2"/>
  <c r="I928" i="2"/>
  <c r="J928" i="2" s="1"/>
  <c r="I929" i="2"/>
  <c r="I931" i="2"/>
  <c r="I932" i="2"/>
  <c r="I933" i="2"/>
  <c r="I937" i="2"/>
  <c r="I938" i="2"/>
  <c r="I939" i="2"/>
  <c r="I943" i="2"/>
  <c r="I944" i="2"/>
  <c r="I945" i="2"/>
  <c r="I949" i="2"/>
  <c r="I950" i="2"/>
  <c r="I951" i="2"/>
  <c r="I952" i="2"/>
  <c r="I956" i="2"/>
  <c r="I957" i="2"/>
  <c r="I958" i="2"/>
  <c r="I959" i="2"/>
  <c r="J959" i="2" s="1"/>
  <c r="I960" i="2"/>
  <c r="I962" i="2"/>
  <c r="I963" i="2"/>
  <c r="I964" i="2"/>
  <c r="I968" i="2"/>
  <c r="I969" i="2"/>
  <c r="I970" i="2"/>
  <c r="I971" i="2"/>
  <c r="J971" i="2" s="1"/>
  <c r="I972" i="2"/>
  <c r="I974" i="2"/>
  <c r="I975" i="2"/>
  <c r="I976" i="2"/>
  <c r="I980" i="2"/>
  <c r="I981" i="2"/>
  <c r="I982" i="2"/>
  <c r="I983" i="2"/>
  <c r="J983" i="2" s="1"/>
  <c r="I984" i="2"/>
  <c r="I986" i="2"/>
  <c r="I987" i="2"/>
  <c r="I988" i="2"/>
  <c r="I991" i="2"/>
  <c r="I993" i="2"/>
  <c r="J993" i="2" s="1"/>
  <c r="I994" i="2"/>
  <c r="I996" i="2"/>
  <c r="I997" i="2"/>
  <c r="I998" i="2"/>
  <c r="I999" i="2"/>
  <c r="J999" i="2" s="1"/>
  <c r="I1000" i="2"/>
  <c r="I1002" i="2"/>
  <c r="I1003" i="2"/>
  <c r="I1004" i="2"/>
  <c r="I1005" i="2"/>
  <c r="J1005" i="2" s="1"/>
  <c r="I1006" i="2"/>
  <c r="I1008" i="2"/>
  <c r="I1009" i="2"/>
  <c r="I1010" i="2"/>
  <c r="I1011" i="2"/>
  <c r="J1011" i="2" s="1"/>
  <c r="I1012" i="2"/>
  <c r="I1014" i="2"/>
  <c r="I1015" i="2"/>
  <c r="I1016" i="2"/>
  <c r="I1017" i="2"/>
  <c r="J1017" i="2" s="1"/>
  <c r="I1018" i="2"/>
  <c r="I1020" i="2"/>
  <c r="I1021" i="2"/>
  <c r="I1022" i="2"/>
  <c r="I1023" i="2"/>
  <c r="J1023" i="2" s="1"/>
  <c r="I1024" i="2"/>
  <c r="I1026" i="2"/>
  <c r="I1027" i="2"/>
  <c r="I1028" i="2"/>
  <c r="I1029" i="2"/>
  <c r="J1029" i="2" s="1"/>
  <c r="I1030" i="2"/>
  <c r="I1032" i="2"/>
  <c r="I1033" i="2"/>
  <c r="I1034" i="2"/>
  <c r="I1035" i="2"/>
  <c r="I1036" i="2"/>
  <c r="J1036" i="2" s="1"/>
  <c r="I1037" i="2"/>
  <c r="I1039" i="2"/>
  <c r="I1040" i="2"/>
  <c r="I1041" i="2"/>
  <c r="I1042" i="2"/>
  <c r="J1042" i="2" s="1"/>
  <c r="I1043" i="2"/>
  <c r="I1045" i="2"/>
  <c r="I1046" i="2"/>
  <c r="I1047" i="2"/>
  <c r="I1048" i="2"/>
  <c r="J1048" i="2" s="1"/>
  <c r="I1049" i="2"/>
  <c r="I1051" i="2"/>
  <c r="I1052" i="2"/>
  <c r="I1053" i="2"/>
  <c r="I1054" i="2"/>
  <c r="J1054" i="2" s="1"/>
  <c r="I1055" i="2"/>
  <c r="I1057" i="2"/>
  <c r="I1058" i="2"/>
  <c r="I1059" i="2"/>
  <c r="I1060" i="2"/>
  <c r="J1060" i="2" s="1"/>
  <c r="I1061" i="2"/>
  <c r="I1063" i="2"/>
  <c r="I1064" i="2"/>
  <c r="I1065" i="2"/>
  <c r="I1066" i="2"/>
  <c r="J1066" i="2" s="1"/>
  <c r="I1067" i="2"/>
  <c r="I1069" i="2"/>
  <c r="I1070" i="2"/>
  <c r="I1071" i="2"/>
  <c r="I1072" i="2"/>
  <c r="J1072" i="2" s="1"/>
  <c r="I1073" i="2"/>
  <c r="I1075" i="2"/>
  <c r="I1076" i="2"/>
  <c r="I1077" i="2"/>
  <c r="I1078" i="2"/>
  <c r="J1078" i="2" s="1"/>
  <c r="I1079" i="2"/>
  <c r="I1081" i="2"/>
  <c r="I1082" i="2"/>
  <c r="I1083" i="2"/>
  <c r="I1084" i="2"/>
  <c r="J1084" i="2" s="1"/>
  <c r="I1085" i="2"/>
  <c r="I1087" i="2"/>
  <c r="I1088" i="2"/>
  <c r="I1089" i="2"/>
  <c r="I1090" i="2"/>
  <c r="J1090" i="2" s="1"/>
  <c r="I1091" i="2"/>
  <c r="I1093" i="2"/>
  <c r="I1094" i="2"/>
  <c r="I1095" i="2"/>
  <c r="I1096" i="2"/>
  <c r="J1096" i="2" s="1"/>
  <c r="I1097" i="2"/>
  <c r="I1099" i="2"/>
  <c r="I1100" i="2"/>
  <c r="I1101" i="2"/>
  <c r="I1102" i="2"/>
  <c r="J1102" i="2" s="1"/>
  <c r="I1103" i="2"/>
  <c r="I1105" i="2"/>
  <c r="I1106" i="2"/>
  <c r="I1107" i="2"/>
  <c r="I1108" i="2"/>
  <c r="J1108" i="2" s="1"/>
  <c r="I1109" i="2"/>
  <c r="I1111" i="2"/>
  <c r="I1112" i="2"/>
  <c r="I1113" i="2"/>
  <c r="I1114" i="2"/>
  <c r="J1114" i="2" s="1"/>
  <c r="I1115" i="2"/>
  <c r="I1117" i="2"/>
  <c r="I1118" i="2"/>
  <c r="I1119" i="2"/>
  <c r="I1120" i="2"/>
  <c r="J1120" i="2" s="1"/>
  <c r="I1121" i="2"/>
  <c r="I1123" i="2"/>
  <c r="I1124" i="2"/>
  <c r="I1125" i="2"/>
  <c r="I1126" i="2"/>
  <c r="J1126" i="2" s="1"/>
  <c r="I1127" i="2"/>
  <c r="I1129" i="2"/>
  <c r="I1130" i="2"/>
  <c r="I1131" i="2"/>
  <c r="I1132" i="2"/>
  <c r="J1132" i="2" s="1"/>
  <c r="I1133" i="2"/>
  <c r="I1135" i="2"/>
  <c r="I1136" i="2"/>
  <c r="I1137" i="2"/>
  <c r="I1138" i="2"/>
  <c r="J1138" i="2" s="1"/>
  <c r="I1139" i="2"/>
  <c r="I1141" i="2"/>
  <c r="I1142" i="2"/>
  <c r="I1143" i="2"/>
  <c r="I1144" i="2"/>
  <c r="J1144" i="2" s="1"/>
  <c r="I1145" i="2"/>
  <c r="I1147" i="2"/>
  <c r="I1148" i="2"/>
  <c r="I1149" i="2"/>
  <c r="I1150" i="2"/>
  <c r="J1150" i="2" s="1"/>
  <c r="I1151" i="2"/>
  <c r="I1153" i="2"/>
  <c r="I1154" i="2"/>
  <c r="I1155" i="2"/>
  <c r="I1156" i="2"/>
  <c r="J1156" i="2" s="1"/>
  <c r="I1157" i="2"/>
  <c r="I1159" i="2"/>
  <c r="I1160" i="2"/>
  <c r="I1161" i="2"/>
  <c r="I1162" i="2"/>
  <c r="J1162" i="2" s="1"/>
  <c r="I1163" i="2"/>
  <c r="I1165" i="2"/>
  <c r="I1166" i="2"/>
  <c r="I1167" i="2"/>
  <c r="I1168" i="2"/>
  <c r="J1168" i="2" s="1"/>
  <c r="I1169" i="2"/>
  <c r="I1171" i="2"/>
  <c r="I1172" i="2"/>
  <c r="I1173" i="2"/>
  <c r="I1174" i="2"/>
  <c r="J1174" i="2" s="1"/>
  <c r="I1175" i="2"/>
  <c r="I1177" i="2"/>
  <c r="I1178" i="2"/>
  <c r="I1179" i="2"/>
  <c r="I1180" i="2"/>
  <c r="J1180" i="2" s="1"/>
  <c r="I1181" i="2"/>
  <c r="I1183" i="2"/>
  <c r="I1184" i="2"/>
  <c r="I1185" i="2"/>
  <c r="I1186" i="2"/>
  <c r="J1186" i="2" s="1"/>
  <c r="I1187" i="2"/>
  <c r="I1189" i="2"/>
  <c r="I1190" i="2"/>
  <c r="I1191" i="2"/>
  <c r="I1192" i="2"/>
  <c r="J1192" i="2" s="1"/>
  <c r="I1193" i="2"/>
  <c r="I1195" i="2"/>
  <c r="I1196" i="2"/>
  <c r="I1197" i="2"/>
  <c r="I1198" i="2"/>
  <c r="J1198" i="2" s="1"/>
  <c r="I1199" i="2"/>
  <c r="I1201" i="2"/>
  <c r="I1202" i="2"/>
  <c r="I1203" i="2"/>
  <c r="I1204" i="2"/>
  <c r="J1204" i="2" s="1"/>
  <c r="I1205" i="2"/>
  <c r="I1207" i="2"/>
  <c r="I1208" i="2"/>
  <c r="I1209" i="2"/>
  <c r="I1210" i="2"/>
  <c r="J1210" i="2" s="1"/>
  <c r="I1211" i="2"/>
  <c r="I1213" i="2"/>
  <c r="I1214" i="2"/>
  <c r="I1215" i="2"/>
  <c r="I4" i="2"/>
  <c r="I6" i="2"/>
  <c r="I7" i="2"/>
  <c r="I8" i="2"/>
  <c r="I9" i="2"/>
  <c r="J9" i="2" s="1"/>
  <c r="I10" i="2"/>
  <c r="I12" i="2"/>
  <c r="I13" i="2"/>
  <c r="I14" i="2"/>
  <c r="I15" i="2"/>
  <c r="J15" i="2" s="1"/>
  <c r="I16" i="2"/>
  <c r="I18" i="2"/>
  <c r="I19" i="2"/>
  <c r="I20" i="2"/>
  <c r="I21" i="2"/>
  <c r="J21" i="2" s="1"/>
  <c r="I22" i="2"/>
  <c r="I24" i="2"/>
  <c r="I25" i="2"/>
  <c r="I26" i="2"/>
  <c r="I3" i="2"/>
  <c r="F819" i="2" l="1"/>
  <c r="I819" i="2" s="1"/>
  <c r="F815" i="2"/>
  <c r="I815" i="2" s="1"/>
  <c r="F814" i="2"/>
  <c r="I814" i="2" s="1"/>
  <c r="F861" i="2"/>
  <c r="I861" i="2" s="1"/>
  <c r="F857" i="2"/>
  <c r="I857" i="2" s="1"/>
  <c r="F856" i="2"/>
  <c r="I856" i="2" s="1"/>
  <c r="F989" i="2" l="1"/>
  <c r="I989" i="2" s="1"/>
  <c r="F731" i="2"/>
  <c r="I731" i="2" s="1"/>
  <c r="F1212" i="2"/>
  <c r="I1212" i="2" s="1"/>
  <c r="F1206" i="2"/>
  <c r="I1206" i="2" s="1"/>
  <c r="F1200" i="2"/>
  <c r="I1200" i="2" s="1"/>
  <c r="F1194" i="2"/>
  <c r="I1194" i="2" s="1"/>
  <c r="F1188" i="2"/>
  <c r="I1188" i="2" s="1"/>
  <c r="F1182" i="2"/>
  <c r="I1182" i="2" s="1"/>
  <c r="F1176" i="2"/>
  <c r="I1176" i="2" s="1"/>
  <c r="F1170" i="2"/>
  <c r="I1170" i="2" s="1"/>
  <c r="F1164" i="2"/>
  <c r="I1164" i="2" s="1"/>
  <c r="F1158" i="2"/>
  <c r="I1158" i="2" s="1"/>
  <c r="F1152" i="2"/>
  <c r="I1152" i="2" s="1"/>
  <c r="F1146" i="2"/>
  <c r="I1146" i="2" s="1"/>
  <c r="F1140" i="2"/>
  <c r="I1140" i="2" s="1"/>
  <c r="F1134" i="2"/>
  <c r="I1134" i="2" s="1"/>
  <c r="F1128" i="2"/>
  <c r="I1128" i="2" s="1"/>
  <c r="F1122" i="2"/>
  <c r="I1122" i="2" s="1"/>
  <c r="F1116" i="2"/>
  <c r="I1116" i="2" s="1"/>
  <c r="F1110" i="2"/>
  <c r="I1110" i="2" s="1"/>
  <c r="F1104" i="2"/>
  <c r="I1104" i="2" s="1"/>
  <c r="F1098" i="2"/>
  <c r="I1098" i="2" s="1"/>
  <c r="F1092" i="2"/>
  <c r="I1092" i="2" s="1"/>
  <c r="F1086" i="2"/>
  <c r="I1086" i="2" s="1"/>
  <c r="F1080" i="2"/>
  <c r="I1080" i="2" s="1"/>
  <c r="F1074" i="2"/>
  <c r="I1074" i="2" s="1"/>
  <c r="F1068" i="2"/>
  <c r="I1068" i="2" s="1"/>
  <c r="F1062" i="2"/>
  <c r="I1062" i="2" s="1"/>
  <c r="F784" i="2"/>
  <c r="F850" i="2"/>
  <c r="F844" i="2"/>
  <c r="F580" i="2"/>
  <c r="F444" i="2"/>
  <c r="F202" i="2"/>
  <c r="F196" i="2"/>
  <c r="F124" i="2"/>
  <c r="F1056" i="2"/>
  <c r="I1056" i="2" s="1"/>
  <c r="F1050" i="2"/>
  <c r="I1050" i="2" s="1"/>
  <c r="F1044" i="2"/>
  <c r="I1044" i="2" s="1"/>
  <c r="F1038" i="2"/>
  <c r="I1038" i="2" s="1"/>
  <c r="F1031" i="2"/>
  <c r="I1031" i="2" s="1"/>
  <c r="F1025" i="2"/>
  <c r="I1025" i="2" s="1"/>
  <c r="F1019" i="2"/>
  <c r="I1019" i="2" s="1"/>
  <c r="F1013" i="2"/>
  <c r="I1013" i="2" s="1"/>
  <c r="F1007" i="2"/>
  <c r="I1007" i="2" s="1"/>
  <c r="F1001" i="2"/>
  <c r="I1001" i="2" s="1"/>
  <c r="F995" i="2"/>
  <c r="I995" i="2" s="1"/>
  <c r="F992" i="2"/>
  <c r="I992" i="2" s="1"/>
  <c r="F990" i="2"/>
  <c r="I990" i="2" s="1"/>
  <c r="F985" i="2"/>
  <c r="I985" i="2" s="1"/>
  <c r="F977" i="2"/>
  <c r="F973" i="2"/>
  <c r="I973" i="2" s="1"/>
  <c r="F965" i="2"/>
  <c r="F961" i="2"/>
  <c r="I961" i="2" s="1"/>
  <c r="F953" i="2"/>
  <c r="F946" i="2"/>
  <c r="F940" i="2"/>
  <c r="F934" i="2"/>
  <c r="F930" i="2"/>
  <c r="I930" i="2" s="1"/>
  <c r="F922" i="2"/>
  <c r="F918" i="2"/>
  <c r="I918" i="2" s="1"/>
  <c r="F910" i="2"/>
  <c r="F904" i="2"/>
  <c r="F898" i="2"/>
  <c r="F892" i="2"/>
  <c r="F886" i="2"/>
  <c r="F880" i="2"/>
  <c r="F874" i="2"/>
  <c r="F868" i="2"/>
  <c r="F862" i="2"/>
  <c r="F858" i="2"/>
  <c r="I858" i="2" s="1"/>
  <c r="J856" i="2" s="1"/>
  <c r="F838" i="2"/>
  <c r="F832" i="2"/>
  <c r="F826" i="2"/>
  <c r="F820" i="2"/>
  <c r="F816" i="2"/>
  <c r="I816" i="2" s="1"/>
  <c r="J814" i="2" s="1"/>
  <c r="F808" i="2"/>
  <c r="F802" i="2"/>
  <c r="F796" i="2"/>
  <c r="F790" i="2"/>
  <c r="F780" i="2"/>
  <c r="I780" i="2" s="1"/>
  <c r="F772" i="2"/>
  <c r="F766" i="2"/>
  <c r="F760" i="2"/>
  <c r="F754" i="2"/>
  <c r="F748" i="2"/>
  <c r="F742" i="2"/>
  <c r="F737" i="2"/>
  <c r="I737" i="2" s="1"/>
  <c r="F734" i="2"/>
  <c r="I734" i="2" s="1"/>
  <c r="F732" i="2"/>
  <c r="I732" i="2" s="1"/>
  <c r="F727" i="2"/>
  <c r="I727" i="2" s="1"/>
  <c r="F719" i="2"/>
  <c r="F712" i="2"/>
  <c r="F706" i="2"/>
  <c r="F700" i="2"/>
  <c r="F696" i="2"/>
  <c r="I696" i="2" s="1"/>
  <c r="F688" i="2"/>
  <c r="F682" i="2"/>
  <c r="F676" i="2"/>
  <c r="F672" i="2"/>
  <c r="I672" i="2" s="1"/>
  <c r="F664" i="2"/>
  <c r="F658" i="2"/>
  <c r="F652" i="2"/>
  <c r="F646" i="2"/>
  <c r="F640" i="2"/>
  <c r="F634" i="2"/>
  <c r="F628" i="2"/>
  <c r="F622" i="2"/>
  <c r="F616" i="2"/>
  <c r="F610" i="2"/>
  <c r="F604" i="2"/>
  <c r="F598" i="2"/>
  <c r="F592" i="2"/>
  <c r="F586" i="2"/>
  <c r="F574" i="2"/>
  <c r="F568" i="2"/>
  <c r="F562" i="2"/>
  <c r="F556" i="2"/>
  <c r="F552" i="2"/>
  <c r="I552" i="2" s="1"/>
  <c r="F544" i="2"/>
  <c r="F540" i="2"/>
  <c r="I540" i="2" s="1"/>
  <c r="F532" i="2"/>
  <c r="F526" i="2"/>
  <c r="F520" i="2"/>
  <c r="F514" i="2"/>
  <c r="F508" i="2"/>
  <c r="F502" i="2"/>
  <c r="F498" i="2"/>
  <c r="I498" i="2" s="1"/>
  <c r="F486" i="2"/>
  <c r="F480" i="2"/>
  <c r="F474" i="2"/>
  <c r="F468" i="2"/>
  <c r="F462" i="2"/>
  <c r="F456" i="2"/>
  <c r="F450" i="2"/>
  <c r="F438" i="2"/>
  <c r="F432" i="2"/>
  <c r="F426" i="2"/>
  <c r="F420" i="2"/>
  <c r="F414" i="2"/>
  <c r="F408" i="2"/>
  <c r="F402" i="2"/>
  <c r="F396" i="2"/>
  <c r="F390" i="2"/>
  <c r="F384" i="2"/>
  <c r="F378" i="2"/>
  <c r="F372" i="2"/>
  <c r="F366" i="2"/>
  <c r="F360" i="2"/>
  <c r="F354" i="2"/>
  <c r="F350" i="2"/>
  <c r="I350" i="2" s="1"/>
  <c r="F342" i="2"/>
  <c r="F336" i="2"/>
  <c r="F330" i="2"/>
  <c r="F326" i="2"/>
  <c r="I326" i="2" s="1"/>
  <c r="F318" i="2"/>
  <c r="F312" i="2"/>
  <c r="F306" i="2"/>
  <c r="F299" i="2"/>
  <c r="F295" i="2"/>
  <c r="I295" i="2" s="1"/>
  <c r="F289" i="2"/>
  <c r="I289" i="2" s="1"/>
  <c r="F283" i="2"/>
  <c r="I283" i="2" s="1"/>
  <c r="F276" i="2"/>
  <c r="I276" i="2" s="1"/>
  <c r="F268" i="2"/>
  <c r="F262" i="2"/>
  <c r="F256" i="2"/>
  <c r="F250" i="2"/>
  <c r="F244" i="2"/>
  <c r="F238" i="2"/>
  <c r="F232" i="2"/>
  <c r="F226" i="2"/>
  <c r="F220" i="2"/>
  <c r="F214" i="2"/>
  <c r="F208" i="2"/>
  <c r="F190" i="2"/>
  <c r="F184" i="2"/>
  <c r="F178" i="2"/>
  <c r="F172" i="2"/>
  <c r="F166" i="2"/>
  <c r="F160" i="2"/>
  <c r="F154" i="2"/>
  <c r="F148" i="2"/>
  <c r="F142" i="2"/>
  <c r="F136" i="2"/>
  <c r="F130" i="2"/>
  <c r="F118" i="2"/>
  <c r="F114" i="2"/>
  <c r="I114" i="2" s="1"/>
  <c r="F106" i="2"/>
  <c r="F102" i="2"/>
  <c r="I102" i="2" s="1"/>
  <c r="F94" i="2"/>
  <c r="F88" i="2"/>
  <c r="F82" i="2"/>
  <c r="F76" i="2"/>
  <c r="F70" i="2"/>
  <c r="F64" i="2"/>
  <c r="F62" i="2"/>
  <c r="I62" i="2" s="1"/>
  <c r="F60" i="2"/>
  <c r="I60" i="2" s="1"/>
  <c r="F56" i="2"/>
  <c r="I56" i="2" s="1"/>
  <c r="F54" i="2"/>
  <c r="I54" i="2" s="1"/>
  <c r="F46" i="2"/>
  <c r="F42" i="2"/>
  <c r="I42" i="2" s="1"/>
  <c r="F385" i="2" l="1"/>
  <c r="I385" i="2" s="1"/>
  <c r="I384" i="2"/>
  <c r="F690" i="2"/>
  <c r="I690" i="2" s="1"/>
  <c r="I688" i="2"/>
  <c r="F894" i="2"/>
  <c r="I894" i="2" s="1"/>
  <c r="I892" i="2"/>
  <c r="J989" i="2"/>
  <c r="F95" i="2"/>
  <c r="I95" i="2" s="1"/>
  <c r="I94" i="2"/>
  <c r="F150" i="2"/>
  <c r="I150" i="2" s="1"/>
  <c r="I148" i="2"/>
  <c r="F258" i="2"/>
  <c r="I258" i="2" s="1"/>
  <c r="I256" i="2"/>
  <c r="F308" i="2"/>
  <c r="I308" i="2" s="1"/>
  <c r="I306" i="2"/>
  <c r="F404" i="2"/>
  <c r="I404" i="2" s="1"/>
  <c r="I402" i="2"/>
  <c r="F457" i="2"/>
  <c r="I457" i="2" s="1"/>
  <c r="I456" i="2"/>
  <c r="F558" i="2"/>
  <c r="I558" i="2" s="1"/>
  <c r="I556" i="2"/>
  <c r="F660" i="2"/>
  <c r="I660" i="2" s="1"/>
  <c r="I658" i="2"/>
  <c r="J658" i="2" s="1"/>
  <c r="F749" i="2"/>
  <c r="I749" i="2" s="1"/>
  <c r="I748" i="2"/>
  <c r="F804" i="2"/>
  <c r="I804" i="2" s="1"/>
  <c r="I802" i="2"/>
  <c r="F912" i="2"/>
  <c r="I912" i="2" s="1"/>
  <c r="I910" i="2"/>
  <c r="F155" i="2"/>
  <c r="I155" i="2" s="1"/>
  <c r="I154" i="2"/>
  <c r="F264" i="2"/>
  <c r="I264" i="2" s="1"/>
  <c r="I262" i="2"/>
  <c r="F361" i="2"/>
  <c r="I361" i="2" s="1"/>
  <c r="I360" i="2"/>
  <c r="F409" i="2"/>
  <c r="I409" i="2" s="1"/>
  <c r="I408" i="2"/>
  <c r="F515" i="2"/>
  <c r="I515" i="2" s="1"/>
  <c r="I514" i="2"/>
  <c r="J514" i="2" s="1"/>
  <c r="F564" i="2"/>
  <c r="I564" i="2" s="1"/>
  <c r="I562" i="2"/>
  <c r="F666" i="2"/>
  <c r="I666" i="2" s="1"/>
  <c r="I664" i="2"/>
  <c r="F756" i="2"/>
  <c r="I756" i="2" s="1"/>
  <c r="I754" i="2"/>
  <c r="F810" i="2"/>
  <c r="I810" i="2" s="1"/>
  <c r="I808" i="2"/>
  <c r="J808" i="2" s="1"/>
  <c r="F786" i="2"/>
  <c r="I786" i="2" s="1"/>
  <c r="I784" i="2"/>
  <c r="F162" i="2"/>
  <c r="I162" i="2" s="1"/>
  <c r="I160" i="2"/>
  <c r="F221" i="2"/>
  <c r="I221" i="2" s="1"/>
  <c r="I220" i="2"/>
  <c r="F320" i="2"/>
  <c r="I320" i="2" s="1"/>
  <c r="I318" i="2"/>
  <c r="F367" i="2"/>
  <c r="I367" i="2" s="1"/>
  <c r="I366" i="2"/>
  <c r="F470" i="2"/>
  <c r="I470" i="2" s="1"/>
  <c r="I468" i="2"/>
  <c r="F521" i="2"/>
  <c r="I521" i="2" s="1"/>
  <c r="I520" i="2"/>
  <c r="F623" i="2"/>
  <c r="I623" i="2" s="1"/>
  <c r="I622" i="2"/>
  <c r="F721" i="2"/>
  <c r="I721" i="2" s="1"/>
  <c r="I719" i="2"/>
  <c r="F762" i="2"/>
  <c r="I762" i="2" s="1"/>
  <c r="I760" i="2"/>
  <c r="F876" i="2"/>
  <c r="I876" i="2" s="1"/>
  <c r="I874" i="2"/>
  <c r="F924" i="2"/>
  <c r="I924" i="2" s="1"/>
  <c r="I922" i="2"/>
  <c r="J922" i="2" s="1"/>
  <c r="F126" i="2"/>
  <c r="I126" i="2" s="1"/>
  <c r="I124" i="2"/>
  <c r="J124" i="2" s="1"/>
  <c r="F168" i="2"/>
  <c r="I168" i="2" s="1"/>
  <c r="I166" i="2"/>
  <c r="F374" i="2"/>
  <c r="I374" i="2" s="1"/>
  <c r="I372" i="2"/>
  <c r="F422" i="2"/>
  <c r="I422" i="2" s="1"/>
  <c r="I420" i="2"/>
  <c r="J420" i="2" s="1"/>
  <c r="F528" i="2"/>
  <c r="I528" i="2" s="1"/>
  <c r="I526" i="2"/>
  <c r="F575" i="2"/>
  <c r="I575" i="2" s="1"/>
  <c r="I574" i="2"/>
  <c r="F677" i="2"/>
  <c r="I677" i="2" s="1"/>
  <c r="I676" i="2"/>
  <c r="F768" i="2"/>
  <c r="I768" i="2" s="1"/>
  <c r="I766" i="2"/>
  <c r="J766" i="2" s="1"/>
  <c r="F822" i="2"/>
  <c r="I822" i="2" s="1"/>
  <c r="I820" i="2"/>
  <c r="F197" i="2"/>
  <c r="I197" i="2" s="1"/>
  <c r="I196" i="2"/>
  <c r="J196" i="2" s="1"/>
  <c r="F120" i="2"/>
  <c r="I120" i="2" s="1"/>
  <c r="I118" i="2"/>
  <c r="F174" i="2"/>
  <c r="I174" i="2" s="1"/>
  <c r="I172" i="2"/>
  <c r="F380" i="2"/>
  <c r="I380" i="2" s="1"/>
  <c r="I378" i="2"/>
  <c r="F481" i="2"/>
  <c r="I481" i="2" s="1"/>
  <c r="I480" i="2"/>
  <c r="F534" i="2"/>
  <c r="I534" i="2" s="1"/>
  <c r="I532" i="2"/>
  <c r="F636" i="2"/>
  <c r="I636" i="2" s="1"/>
  <c r="I634" i="2"/>
  <c r="J634" i="2" s="1"/>
  <c r="F684" i="2"/>
  <c r="I684" i="2" s="1"/>
  <c r="I682" i="2"/>
  <c r="F773" i="2"/>
  <c r="I773" i="2" s="1"/>
  <c r="I772" i="2"/>
  <c r="F888" i="2"/>
  <c r="I888" i="2" s="1"/>
  <c r="I886" i="2"/>
  <c r="J731" i="2"/>
  <c r="F131" i="2"/>
  <c r="I131" i="2" s="1"/>
  <c r="I130" i="2"/>
  <c r="J130" i="2" s="1"/>
  <c r="F240" i="2"/>
  <c r="I240" i="2" s="1"/>
  <c r="I238" i="2"/>
  <c r="F338" i="2"/>
  <c r="I338" i="2" s="1"/>
  <c r="I336" i="2"/>
  <c r="F433" i="2"/>
  <c r="I433" i="2" s="1"/>
  <c r="I432" i="2"/>
  <c r="J432" i="2" s="1"/>
  <c r="F488" i="2"/>
  <c r="I488" i="2" s="1"/>
  <c r="I486" i="2"/>
  <c r="J486" i="2" s="1"/>
  <c r="F594" i="2"/>
  <c r="I594" i="2" s="1"/>
  <c r="I592" i="2"/>
  <c r="F642" i="2"/>
  <c r="I642" i="2" s="1"/>
  <c r="I640" i="2"/>
  <c r="F834" i="2"/>
  <c r="I834" i="2" s="1"/>
  <c r="I832" i="2"/>
  <c r="F942" i="2"/>
  <c r="I942" i="2" s="1"/>
  <c r="I940" i="2"/>
  <c r="J940" i="2" s="1"/>
  <c r="F446" i="2"/>
  <c r="I446" i="2" s="1"/>
  <c r="I444" i="2"/>
  <c r="J444" i="2" s="1"/>
  <c r="F48" i="2"/>
  <c r="I48" i="2" s="1"/>
  <c r="I46" i="2"/>
  <c r="F84" i="2"/>
  <c r="I84" i="2" s="1"/>
  <c r="I82" i="2"/>
  <c r="F138" i="2"/>
  <c r="I138" i="2" s="1"/>
  <c r="I136" i="2"/>
  <c r="J136" i="2" s="1"/>
  <c r="F186" i="2"/>
  <c r="I186" i="2" s="1"/>
  <c r="I184" i="2"/>
  <c r="F246" i="2"/>
  <c r="I246" i="2" s="1"/>
  <c r="I244" i="2"/>
  <c r="J244" i="2" s="1"/>
  <c r="F344" i="2"/>
  <c r="I344" i="2" s="1"/>
  <c r="I342" i="2"/>
  <c r="J342" i="2" s="1"/>
  <c r="F392" i="2"/>
  <c r="I392" i="2" s="1"/>
  <c r="I390" i="2"/>
  <c r="J390" i="2" s="1"/>
  <c r="F440" i="2"/>
  <c r="I440" i="2" s="1"/>
  <c r="I438" i="2"/>
  <c r="F545" i="2"/>
  <c r="I545" i="2" s="1"/>
  <c r="I544" i="2"/>
  <c r="F599" i="2"/>
  <c r="I599" i="2" s="1"/>
  <c r="I598" i="2"/>
  <c r="J598" i="2" s="1"/>
  <c r="F647" i="2"/>
  <c r="I647" i="2" s="1"/>
  <c r="I646" i="2"/>
  <c r="J646" i="2" s="1"/>
  <c r="F791" i="2"/>
  <c r="I791" i="2" s="1"/>
  <c r="I790" i="2"/>
  <c r="F840" i="2"/>
  <c r="I840" i="2" s="1"/>
  <c r="I838" i="2"/>
  <c r="J838" i="2" s="1"/>
  <c r="F899" i="2"/>
  <c r="I899" i="2" s="1"/>
  <c r="I898" i="2"/>
  <c r="J898" i="2" s="1"/>
  <c r="F948" i="2"/>
  <c r="I948" i="2" s="1"/>
  <c r="I946" i="2"/>
  <c r="J946" i="2" s="1"/>
  <c r="F582" i="2"/>
  <c r="I582" i="2" s="1"/>
  <c r="I580" i="2"/>
  <c r="J580" i="2" s="1"/>
  <c r="F210" i="2"/>
  <c r="I210" i="2" s="1"/>
  <c r="I208" i="2"/>
  <c r="F356" i="2"/>
  <c r="I356" i="2" s="1"/>
  <c r="I354" i="2"/>
  <c r="J354" i="2" s="1"/>
  <c r="F510" i="2"/>
  <c r="I510" i="2" s="1"/>
  <c r="I508" i="2"/>
  <c r="J508" i="2" s="1"/>
  <c r="F612" i="2"/>
  <c r="I612" i="2" s="1"/>
  <c r="I610" i="2"/>
  <c r="F707" i="2"/>
  <c r="I707" i="2" s="1"/>
  <c r="I706" i="2"/>
  <c r="J706" i="2" s="1"/>
  <c r="F864" i="2"/>
  <c r="I864" i="2" s="1"/>
  <c r="I862" i="2"/>
  <c r="F852" i="2"/>
  <c r="I852" i="2" s="1"/>
  <c r="I850" i="2"/>
  <c r="J850" i="2" s="1"/>
  <c r="F216" i="2"/>
  <c r="I216" i="2" s="1"/>
  <c r="I214" i="2"/>
  <c r="F314" i="2"/>
  <c r="I314" i="2" s="1"/>
  <c r="I312" i="2"/>
  <c r="F464" i="2"/>
  <c r="I464" i="2" s="1"/>
  <c r="I462" i="2"/>
  <c r="J462" i="2" s="1"/>
  <c r="F618" i="2"/>
  <c r="I618" i="2" s="1"/>
  <c r="I616" i="2"/>
  <c r="J616" i="2" s="1"/>
  <c r="F714" i="2"/>
  <c r="I714" i="2" s="1"/>
  <c r="I712" i="2"/>
  <c r="F870" i="2"/>
  <c r="I870" i="2" s="1"/>
  <c r="I868" i="2"/>
  <c r="J868" i="2" s="1"/>
  <c r="F967" i="2"/>
  <c r="I967" i="2" s="1"/>
  <c r="I965" i="2"/>
  <c r="J965" i="2" s="1"/>
  <c r="F108" i="2"/>
  <c r="I108" i="2" s="1"/>
  <c r="I106" i="2"/>
  <c r="F269" i="2"/>
  <c r="I269" i="2" s="1"/>
  <c r="I268" i="2"/>
  <c r="F416" i="2"/>
  <c r="I416" i="2" s="1"/>
  <c r="I414" i="2"/>
  <c r="J414" i="2" s="1"/>
  <c r="F569" i="2"/>
  <c r="I569" i="2" s="1"/>
  <c r="I568" i="2"/>
  <c r="J568" i="2" s="1"/>
  <c r="F65" i="2"/>
  <c r="I65" i="2" s="1"/>
  <c r="I64" i="2"/>
  <c r="J64" i="2" s="1"/>
  <c r="F227" i="2"/>
  <c r="I227" i="2" s="1"/>
  <c r="I226" i="2"/>
  <c r="F475" i="2"/>
  <c r="I475" i="2" s="1"/>
  <c r="I474" i="2"/>
  <c r="F630" i="2"/>
  <c r="I630" i="2" s="1"/>
  <c r="I628" i="2"/>
  <c r="J628" i="2" s="1"/>
  <c r="F882" i="2"/>
  <c r="I882" i="2" s="1"/>
  <c r="I880" i="2"/>
  <c r="J880" i="2" s="1"/>
  <c r="F979" i="2"/>
  <c r="I979" i="2" s="1"/>
  <c r="I977" i="2"/>
  <c r="F71" i="2"/>
  <c r="I71" i="2" s="1"/>
  <c r="I70" i="2"/>
  <c r="J70" i="2" s="1"/>
  <c r="F234" i="2"/>
  <c r="I234" i="2" s="1"/>
  <c r="I232" i="2"/>
  <c r="F331" i="2"/>
  <c r="I331" i="2" s="1"/>
  <c r="I330" i="2"/>
  <c r="J330" i="2" s="1"/>
  <c r="F428" i="2"/>
  <c r="I428" i="2" s="1"/>
  <c r="I426" i="2"/>
  <c r="F588" i="2"/>
  <c r="I588" i="2" s="1"/>
  <c r="I586" i="2"/>
  <c r="J586" i="2" s="1"/>
  <c r="F828" i="2"/>
  <c r="I828" i="2" s="1"/>
  <c r="I826" i="2"/>
  <c r="J826" i="2" s="1"/>
  <c r="F935" i="2"/>
  <c r="I935" i="2" s="1"/>
  <c r="I934" i="2"/>
  <c r="J934" i="2" s="1"/>
  <c r="F203" i="2"/>
  <c r="I203" i="2" s="1"/>
  <c r="I202" i="2"/>
  <c r="J202" i="2" s="1"/>
  <c r="F78" i="2"/>
  <c r="I78" i="2" s="1"/>
  <c r="I76" i="2"/>
  <c r="F179" i="2"/>
  <c r="I179" i="2" s="1"/>
  <c r="I178" i="2"/>
  <c r="J178" i="2" s="1"/>
  <c r="F90" i="2"/>
  <c r="I90" i="2" s="1"/>
  <c r="I88" i="2"/>
  <c r="J88" i="2" s="1"/>
  <c r="F144" i="2"/>
  <c r="I144" i="2" s="1"/>
  <c r="I142" i="2"/>
  <c r="F192" i="2"/>
  <c r="I192" i="2" s="1"/>
  <c r="I190" i="2"/>
  <c r="F251" i="2"/>
  <c r="I251" i="2" s="1"/>
  <c r="I250" i="2"/>
  <c r="F300" i="2"/>
  <c r="I300" i="2" s="1"/>
  <c r="I299" i="2"/>
  <c r="J299" i="2" s="1"/>
  <c r="F398" i="2"/>
  <c r="I398" i="2" s="1"/>
  <c r="I396" i="2"/>
  <c r="F452" i="2"/>
  <c r="I452" i="2" s="1"/>
  <c r="I450" i="2"/>
  <c r="F504" i="2"/>
  <c r="I504" i="2" s="1"/>
  <c r="I502" i="2"/>
  <c r="F605" i="2"/>
  <c r="I605" i="2" s="1"/>
  <c r="I604" i="2"/>
  <c r="J604" i="2" s="1"/>
  <c r="F653" i="2"/>
  <c r="I653" i="2" s="1"/>
  <c r="I652" i="2"/>
  <c r="F702" i="2"/>
  <c r="I702" i="2" s="1"/>
  <c r="I700" i="2"/>
  <c r="J700" i="2" s="1"/>
  <c r="F744" i="2"/>
  <c r="I744" i="2" s="1"/>
  <c r="I742" i="2"/>
  <c r="J742" i="2" s="1"/>
  <c r="F798" i="2"/>
  <c r="I798" i="2" s="1"/>
  <c r="I796" i="2"/>
  <c r="J796" i="2" s="1"/>
  <c r="F906" i="2"/>
  <c r="I906" i="2" s="1"/>
  <c r="I904" i="2"/>
  <c r="F955" i="2"/>
  <c r="I955" i="2" s="1"/>
  <c r="I953" i="2"/>
  <c r="F846" i="2"/>
  <c r="I846" i="2" s="1"/>
  <c r="I844" i="2"/>
  <c r="J844" i="2" s="1"/>
  <c r="F173" i="2"/>
  <c r="I173" i="2" s="1"/>
  <c r="F386" i="2"/>
  <c r="I386" i="2" s="1"/>
  <c r="F576" i="2"/>
  <c r="I576" i="2" s="1"/>
  <c r="F665" i="2"/>
  <c r="I665" i="2" s="1"/>
  <c r="F72" i="2"/>
  <c r="I72" i="2" s="1"/>
  <c r="F678" i="2"/>
  <c r="I678" i="2" s="1"/>
  <c r="F180" i="2"/>
  <c r="I180" i="2" s="1"/>
  <c r="F792" i="2"/>
  <c r="I792" i="2" s="1"/>
  <c r="F252" i="2"/>
  <c r="I252" i="2" s="1"/>
  <c r="F887" i="2"/>
  <c r="I887" i="2" s="1"/>
  <c r="F379" i="2"/>
  <c r="I379" i="2" s="1"/>
  <c r="F257" i="2"/>
  <c r="I257" i="2" s="1"/>
  <c r="F463" i="2"/>
  <c r="I463" i="2" s="1"/>
  <c r="F77" i="2"/>
  <c r="I77" i="2" s="1"/>
  <c r="F185" i="2"/>
  <c r="I185" i="2" s="1"/>
  <c r="F301" i="2"/>
  <c r="I301" i="2" s="1"/>
  <c r="F391" i="2"/>
  <c r="I391" i="2" s="1"/>
  <c r="F482" i="2"/>
  <c r="I482" i="2" s="1"/>
  <c r="F581" i="2"/>
  <c r="I581" i="2" s="1"/>
  <c r="F683" i="2"/>
  <c r="I683" i="2" s="1"/>
  <c r="F803" i="2"/>
  <c r="I803" i="2" s="1"/>
  <c r="F900" i="2"/>
  <c r="I900" i="2" s="1"/>
  <c r="F96" i="2"/>
  <c r="I96" i="2" s="1"/>
  <c r="F204" i="2"/>
  <c r="I204" i="2" s="1"/>
  <c r="F307" i="2"/>
  <c r="I307" i="2" s="1"/>
  <c r="F403" i="2"/>
  <c r="I403" i="2" s="1"/>
  <c r="F487" i="2"/>
  <c r="I487" i="2" s="1"/>
  <c r="F593" i="2"/>
  <c r="I593" i="2" s="1"/>
  <c r="F708" i="2"/>
  <c r="I708" i="2" s="1"/>
  <c r="F911" i="2"/>
  <c r="I911" i="2" s="1"/>
  <c r="F132" i="2"/>
  <c r="I132" i="2" s="1"/>
  <c r="F209" i="2"/>
  <c r="I209" i="2" s="1"/>
  <c r="F332" i="2"/>
  <c r="I332" i="2" s="1"/>
  <c r="F410" i="2"/>
  <c r="I410" i="2" s="1"/>
  <c r="F509" i="2"/>
  <c r="I509" i="2" s="1"/>
  <c r="F600" i="2"/>
  <c r="I600" i="2" s="1"/>
  <c r="F713" i="2"/>
  <c r="I713" i="2" s="1"/>
  <c r="F833" i="2"/>
  <c r="I833" i="2" s="1"/>
  <c r="F557" i="2"/>
  <c r="I557" i="2" s="1"/>
  <c r="F137" i="2"/>
  <c r="I137" i="2" s="1"/>
  <c r="F228" i="2"/>
  <c r="I228" i="2" s="1"/>
  <c r="F337" i="2"/>
  <c r="I337" i="2" s="1"/>
  <c r="F427" i="2"/>
  <c r="I427" i="2" s="1"/>
  <c r="F516" i="2"/>
  <c r="I516" i="2" s="1"/>
  <c r="F617" i="2"/>
  <c r="I617" i="2" s="1"/>
  <c r="F750" i="2"/>
  <c r="I750" i="2" s="1"/>
  <c r="F936" i="2"/>
  <c r="I936" i="2" s="1"/>
  <c r="F458" i="2"/>
  <c r="I458" i="2" s="1"/>
  <c r="F149" i="2"/>
  <c r="I149" i="2" s="1"/>
  <c r="F233" i="2"/>
  <c r="I233" i="2" s="1"/>
  <c r="F355" i="2"/>
  <c r="I355" i="2" s="1"/>
  <c r="F434" i="2"/>
  <c r="I434" i="2" s="1"/>
  <c r="F533" i="2"/>
  <c r="I533" i="2" s="1"/>
  <c r="F641" i="2"/>
  <c r="I641" i="2" s="1"/>
  <c r="F755" i="2"/>
  <c r="I755" i="2" s="1"/>
  <c r="F863" i="2"/>
  <c r="I863" i="2" s="1"/>
  <c r="F947" i="2"/>
  <c r="I947" i="2" s="1"/>
  <c r="F156" i="2"/>
  <c r="I156" i="2" s="1"/>
  <c r="F245" i="2"/>
  <c r="I245" i="2" s="1"/>
  <c r="F362" i="2"/>
  <c r="I362" i="2" s="1"/>
  <c r="F439" i="2"/>
  <c r="I439" i="2" s="1"/>
  <c r="F546" i="2"/>
  <c r="I546" i="2" s="1"/>
  <c r="F648" i="2"/>
  <c r="I648" i="2" s="1"/>
  <c r="F774" i="2"/>
  <c r="I774" i="2" s="1"/>
  <c r="F624" i="2"/>
  <c r="I624" i="2" s="1"/>
  <c r="F107" i="2"/>
  <c r="I107" i="2" s="1"/>
  <c r="F161" i="2"/>
  <c r="I161" i="2" s="1"/>
  <c r="F415" i="2"/>
  <c r="I415" i="2" s="1"/>
  <c r="F629" i="2"/>
  <c r="I629" i="2" s="1"/>
  <c r="F368" i="2"/>
  <c r="I368" i="2" s="1"/>
  <c r="F522" i="2"/>
  <c r="I522" i="2" s="1"/>
  <c r="F606" i="2"/>
  <c r="I606" i="2" s="1"/>
  <c r="F654" i="2"/>
  <c r="I654" i="2" s="1"/>
  <c r="F785" i="2"/>
  <c r="I785" i="2" s="1"/>
  <c r="F809" i="2"/>
  <c r="I809" i="2" s="1"/>
  <c r="F839" i="2"/>
  <c r="I839" i="2" s="1"/>
  <c r="F869" i="2"/>
  <c r="I869" i="2" s="1"/>
  <c r="F893" i="2"/>
  <c r="I893" i="2" s="1"/>
  <c r="F923" i="2"/>
  <c r="I923" i="2" s="1"/>
  <c r="F954" i="2"/>
  <c r="I954" i="2" s="1"/>
  <c r="F47" i="2"/>
  <c r="I47" i="2" s="1"/>
  <c r="F83" i="2"/>
  <c r="I83" i="2" s="1"/>
  <c r="F119" i="2"/>
  <c r="I119" i="2" s="1"/>
  <c r="F143" i="2"/>
  <c r="I143" i="2" s="1"/>
  <c r="F167" i="2"/>
  <c r="I167" i="2" s="1"/>
  <c r="F191" i="2"/>
  <c r="I191" i="2" s="1"/>
  <c r="F215" i="2"/>
  <c r="I215" i="2" s="1"/>
  <c r="F239" i="2"/>
  <c r="I239" i="2" s="1"/>
  <c r="F263" i="2"/>
  <c r="I263" i="2" s="1"/>
  <c r="F313" i="2"/>
  <c r="I313" i="2" s="1"/>
  <c r="F343" i="2"/>
  <c r="I343" i="2" s="1"/>
  <c r="F373" i="2"/>
  <c r="I373" i="2" s="1"/>
  <c r="F397" i="2"/>
  <c r="I397" i="2" s="1"/>
  <c r="F421" i="2"/>
  <c r="I421" i="2" s="1"/>
  <c r="F445" i="2"/>
  <c r="I445" i="2" s="1"/>
  <c r="F469" i="2"/>
  <c r="I469" i="2" s="1"/>
  <c r="F503" i="2"/>
  <c r="I503" i="2" s="1"/>
  <c r="F527" i="2"/>
  <c r="I527" i="2" s="1"/>
  <c r="F563" i="2"/>
  <c r="I563" i="2" s="1"/>
  <c r="F587" i="2"/>
  <c r="I587" i="2" s="1"/>
  <c r="F611" i="2"/>
  <c r="I611" i="2" s="1"/>
  <c r="F635" i="2"/>
  <c r="I635" i="2" s="1"/>
  <c r="F659" i="2"/>
  <c r="I659" i="2" s="1"/>
  <c r="F689" i="2"/>
  <c r="I689" i="2" s="1"/>
  <c r="F720" i="2"/>
  <c r="I720" i="2" s="1"/>
  <c r="F761" i="2"/>
  <c r="I761" i="2" s="1"/>
  <c r="F821" i="2"/>
  <c r="I821" i="2" s="1"/>
  <c r="F845" i="2"/>
  <c r="I845" i="2" s="1"/>
  <c r="F875" i="2"/>
  <c r="I875" i="2" s="1"/>
  <c r="F966" i="2"/>
  <c r="I966" i="2" s="1"/>
  <c r="F89" i="2"/>
  <c r="I89" i="2" s="1"/>
  <c r="F125" i="2"/>
  <c r="I125" i="2" s="1"/>
  <c r="F319" i="2"/>
  <c r="I319" i="2" s="1"/>
  <c r="F451" i="2"/>
  <c r="I451" i="2" s="1"/>
  <c r="F701" i="2"/>
  <c r="I701" i="2" s="1"/>
  <c r="F743" i="2"/>
  <c r="I743" i="2" s="1"/>
  <c r="F767" i="2"/>
  <c r="I767" i="2" s="1"/>
  <c r="F66" i="2"/>
  <c r="I66" i="2" s="1"/>
  <c r="F198" i="2"/>
  <c r="I198" i="2" s="1"/>
  <c r="F222" i="2"/>
  <c r="I222" i="2" s="1"/>
  <c r="F270" i="2"/>
  <c r="I270" i="2" s="1"/>
  <c r="F476" i="2"/>
  <c r="I476" i="2" s="1"/>
  <c r="F570" i="2"/>
  <c r="I570" i="2" s="1"/>
  <c r="F797" i="2"/>
  <c r="I797" i="2" s="1"/>
  <c r="F827" i="2"/>
  <c r="I827" i="2" s="1"/>
  <c r="F851" i="2"/>
  <c r="I851" i="2" s="1"/>
  <c r="F881" i="2"/>
  <c r="I881" i="2" s="1"/>
  <c r="F905" i="2"/>
  <c r="I905" i="2" s="1"/>
  <c r="F941" i="2"/>
  <c r="I941" i="2" s="1"/>
  <c r="F978" i="2"/>
  <c r="I978" i="2" s="1"/>
  <c r="F33" i="2"/>
  <c r="I33" i="2" s="1"/>
  <c r="F27" i="2"/>
  <c r="I27" i="2" s="1"/>
  <c r="F5" i="2"/>
  <c r="I5" i="2" s="1"/>
  <c r="J3" i="2" s="1"/>
  <c r="F11" i="2"/>
  <c r="I11" i="2" s="1"/>
  <c r="F17" i="2"/>
  <c r="I17" i="2" s="1"/>
  <c r="F23" i="2"/>
  <c r="I23" i="2" s="1"/>
  <c r="J862" i="2" l="1"/>
  <c r="J832" i="2"/>
  <c r="J106" i="2"/>
  <c r="J82" i="2"/>
  <c r="J892" i="2"/>
  <c r="J886" i="2"/>
  <c r="J532" i="2"/>
  <c r="J118" i="2"/>
  <c r="J676" i="2"/>
  <c r="J372" i="2"/>
  <c r="J874" i="2"/>
  <c r="J520" i="2"/>
  <c r="J220" i="2"/>
  <c r="J754" i="2"/>
  <c r="J408" i="2"/>
  <c r="J910" i="2"/>
  <c r="J556" i="2"/>
  <c r="J256" i="2"/>
  <c r="J622" i="2"/>
  <c r="J306" i="2"/>
  <c r="J953" i="2"/>
  <c r="J190" i="2"/>
  <c r="J208" i="2"/>
  <c r="J336" i="2"/>
  <c r="J688" i="2"/>
  <c r="J772" i="2"/>
  <c r="J480" i="2"/>
  <c r="J574" i="2"/>
  <c r="J166" i="2"/>
  <c r="J760" i="2"/>
  <c r="J468" i="2"/>
  <c r="J160" i="2"/>
  <c r="J664" i="2"/>
  <c r="J360" i="2"/>
  <c r="J802" i="2"/>
  <c r="J456" i="2"/>
  <c r="J148" i="2"/>
  <c r="J154" i="2"/>
  <c r="J502" i="2"/>
  <c r="J232" i="2"/>
  <c r="J450" i="2"/>
  <c r="J544" i="2"/>
  <c r="J640" i="2"/>
  <c r="J904" i="2"/>
  <c r="J652" i="2"/>
  <c r="J396" i="2"/>
  <c r="J142" i="2"/>
  <c r="J426" i="2"/>
  <c r="J977" i="2"/>
  <c r="J226" i="2"/>
  <c r="J268" i="2"/>
  <c r="J712" i="2"/>
  <c r="J214" i="2"/>
  <c r="J610" i="2"/>
  <c r="J790" i="2"/>
  <c r="J438" i="2"/>
  <c r="J184" i="2"/>
  <c r="J592" i="2"/>
  <c r="J238" i="2"/>
  <c r="J384" i="2"/>
  <c r="J172" i="2"/>
  <c r="J318" i="2"/>
  <c r="J250" i="2"/>
  <c r="J76" i="2"/>
  <c r="J474" i="2"/>
  <c r="J312" i="2"/>
  <c r="J46" i="2"/>
  <c r="J682" i="2"/>
  <c r="J378" i="2"/>
  <c r="J820" i="2"/>
  <c r="J526" i="2"/>
  <c r="J719" i="2"/>
  <c r="J366" i="2"/>
  <c r="J784" i="2"/>
  <c r="J562" i="2"/>
  <c r="J262" i="2"/>
  <c r="J748" i="2"/>
  <c r="J402" i="2"/>
  <c r="J94" i="2"/>
  <c r="F34" i="2"/>
  <c r="I34" i="2" s="1"/>
  <c r="J33" i="2" s="1"/>
  <c r="F35" i="2"/>
  <c r="I35" i="2" s="1"/>
  <c r="F28" i="2"/>
  <c r="I28" i="2" s="1"/>
  <c r="F29" i="2"/>
  <c r="I29" i="2" s="1"/>
  <c r="J27" i="2" l="1"/>
  <c r="H5" i="9"/>
  <c r="H4" i="9"/>
  <c r="H3" i="9"/>
  <c r="K3" i="9"/>
  <c r="K4" i="9" l="1"/>
  <c r="B7" i="7" l="1"/>
  <c r="B6" i="7"/>
  <c r="B5" i="7"/>
  <c r="B8" i="7" l="1"/>
  <c r="B9" i="7" s="1"/>
  <c r="B11" i="7" s="1"/>
  <c r="B12" i="7" l="1"/>
</calcChain>
</file>

<file path=xl/sharedStrings.xml><?xml version="1.0" encoding="utf-8"?>
<sst xmlns="http://schemas.openxmlformats.org/spreadsheetml/2006/main" count="3993" uniqueCount="409">
  <si>
    <t xml:space="preserve">TASK </t>
  </si>
  <si>
    <t xml:space="preserve">TRACK </t>
  </si>
  <si>
    <t>C1</t>
  </si>
  <si>
    <t>Acceptance Test</t>
  </si>
  <si>
    <t>C2</t>
  </si>
  <si>
    <t>C3</t>
  </si>
  <si>
    <t>C4</t>
  </si>
  <si>
    <t>C5</t>
  </si>
  <si>
    <t>C6</t>
  </si>
  <si>
    <t>C3/C4</t>
  </si>
  <si>
    <t xml:space="preserve">Activity  </t>
  </si>
  <si>
    <t>Track No</t>
  </si>
  <si>
    <t>Location</t>
  </si>
  <si>
    <t xml:space="preserve">QTY Installed </t>
  </si>
  <si>
    <t>Column Side</t>
  </si>
  <si>
    <t xml:space="preserve">Date </t>
  </si>
  <si>
    <t>Notes</t>
  </si>
  <si>
    <t>W</t>
  </si>
  <si>
    <t>Removals</t>
  </si>
  <si>
    <t>Coupler Plates</t>
  </si>
  <si>
    <t xml:space="preserve">Track No. </t>
  </si>
  <si>
    <t>Activities</t>
  </si>
  <si>
    <t>Bracket Type</t>
  </si>
  <si>
    <t xml:space="preserve">Station </t>
  </si>
  <si>
    <t xml:space="preserve">Track Stationing </t>
  </si>
  <si>
    <t xml:space="preserve">Tunnel </t>
  </si>
  <si>
    <t xml:space="preserve">Description </t>
  </si>
  <si>
    <t>Track Stationing</t>
  </si>
  <si>
    <t>E</t>
  </si>
  <si>
    <t>4A</t>
  </si>
  <si>
    <t xml:space="preserve">Location </t>
  </si>
  <si>
    <t>Grand Total</t>
  </si>
  <si>
    <t>Average of PROGRESS</t>
  </si>
  <si>
    <t>COMPLETION PROGRESS</t>
  </si>
  <si>
    <t xml:space="preserve">Not Started </t>
  </si>
  <si>
    <t>In Progress</t>
  </si>
  <si>
    <t xml:space="preserve">Completed </t>
  </si>
  <si>
    <t xml:space="preserve">Remaining </t>
  </si>
  <si>
    <t xml:space="preserve">Total Tasks </t>
  </si>
  <si>
    <t xml:space="preserve">              RADIO INSTALLATION DASHBOARD</t>
  </si>
  <si>
    <t>Completed Sections</t>
  </si>
  <si>
    <t>Remaining Sections</t>
  </si>
  <si>
    <t xml:space="preserve">Status </t>
  </si>
  <si>
    <t>Count</t>
  </si>
  <si>
    <t>OVERALL INSTALLATION PER AREA</t>
  </si>
  <si>
    <t xml:space="preserve">  RADIO INSTALLATION DASHBOARD</t>
  </si>
  <si>
    <t>OVERALL TASK COMPLETION (ALL TRACKS)</t>
  </si>
  <si>
    <t>TASK PERCENT COMPLETION (PER TRACK)</t>
  </si>
  <si>
    <t>OVERALL INSTALLATION PROGRESS PER TRACK SECTION</t>
  </si>
  <si>
    <t>Total Quantity</t>
  </si>
  <si>
    <t>Acceptance Test (Ea)</t>
  </si>
  <si>
    <t>Antenna Cable (ft)</t>
  </si>
  <si>
    <t>Coax Cable (Ea)</t>
  </si>
  <si>
    <t>Insertion Loss (Segment) (ft)</t>
  </si>
  <si>
    <t>Removals (ft)</t>
  </si>
  <si>
    <t>Installed/Tested Quantity</t>
  </si>
  <si>
    <t>Tasks</t>
  </si>
  <si>
    <t>Brackets (Ea)</t>
  </si>
  <si>
    <t>Start</t>
  </si>
  <si>
    <t>Finish</t>
  </si>
  <si>
    <t>DC Resistance (Segment)</t>
  </si>
  <si>
    <t>Megger (Segment)</t>
  </si>
  <si>
    <t>VSWR (Segment)</t>
  </si>
  <si>
    <t xml:space="preserve">End-To-End </t>
  </si>
  <si>
    <t>Heat Map Test</t>
  </si>
  <si>
    <t>Coverage Test/Survey</t>
  </si>
  <si>
    <t>Megger Coax Cable (Reel)</t>
  </si>
  <si>
    <t>Megger Antenna Cable (Reel)</t>
  </si>
  <si>
    <t>Megger 1/2in Cable (Reel)</t>
  </si>
  <si>
    <t>DC Resistance Coax Cable (Reel)</t>
  </si>
  <si>
    <t>DC Resistance Antenna Cable (Reel)</t>
  </si>
  <si>
    <t>DC Resistance 1/2in Cable (Reel)</t>
  </si>
  <si>
    <t>Fiber Testing</t>
  </si>
  <si>
    <t>Queens Plaza</t>
  </si>
  <si>
    <t>Court Square</t>
  </si>
  <si>
    <t>21 St Station</t>
  </si>
  <si>
    <t>Greenpoint Avenue</t>
  </si>
  <si>
    <t>Nassau Avenue</t>
  </si>
  <si>
    <t>Metropolitan Avenue</t>
  </si>
  <si>
    <t>Broadway</t>
  </si>
  <si>
    <t>Flushing Avenue Station</t>
  </si>
  <si>
    <t>Myrtle Willoughby Ave</t>
  </si>
  <si>
    <t>Bedford Nostrand Avenue</t>
  </si>
  <si>
    <t>Classon Avenue</t>
  </si>
  <si>
    <t>Clinton Washington Avenue</t>
  </si>
  <si>
    <t>Fulton Street</t>
  </si>
  <si>
    <t>Hoyt Schermerhorn</t>
  </si>
  <si>
    <t>Carroll Street</t>
  </si>
  <si>
    <t>Smith &amp; 9th Street</t>
  </si>
  <si>
    <t>4th &amp; 9th Street</t>
  </si>
  <si>
    <t>7th Avenue</t>
  </si>
  <si>
    <t>15th Street Prospect Park</t>
  </si>
  <si>
    <t>Fort Hamilton Parkway</t>
  </si>
  <si>
    <t>Church Avenue</t>
  </si>
  <si>
    <t>556+96 to 563+56</t>
  </si>
  <si>
    <t>584+88 to 591+90</t>
  </si>
  <si>
    <t>625+70 to 632+30</t>
  </si>
  <si>
    <t>653+96 to 660+56</t>
  </si>
  <si>
    <t>683+83 to 690+91</t>
  </si>
  <si>
    <t>705+11 to 712+32</t>
  </si>
  <si>
    <t>756+82 to 763+42</t>
  </si>
  <si>
    <t>Bergen Street*</t>
  </si>
  <si>
    <t>761+84 to 768+87</t>
  </si>
  <si>
    <t>740+30 to 733+70</t>
  </si>
  <si>
    <t>track goes from 733+15 to 934+96</t>
  </si>
  <si>
    <t>951+82 to 958+42</t>
  </si>
  <si>
    <t>970+82 to 977+42</t>
  </si>
  <si>
    <t>1017+47 to 1024+52</t>
  </si>
  <si>
    <t>1039+42 to 1046+20</t>
  </si>
  <si>
    <t>1060+52 to 1067+12</t>
  </si>
  <si>
    <t>1132+45 to 1139+50</t>
  </si>
  <si>
    <t>1131+52 to 1138+32</t>
  </si>
  <si>
    <t>1157+00 to 1164+32</t>
  </si>
  <si>
    <t>1211+33 to 1217+92</t>
  </si>
  <si>
    <t>1229+23 to 1236+66</t>
  </si>
  <si>
    <t>1250+65 to 1257+27</t>
  </si>
  <si>
    <t>Church Ave to Fort Hamilton</t>
  </si>
  <si>
    <t>563+56 to 584+88</t>
  </si>
  <si>
    <t>Fort Hamilton to 15th Street</t>
  </si>
  <si>
    <t>591+90 to 625+70</t>
  </si>
  <si>
    <t>15th Street to 7th Avenue</t>
  </si>
  <si>
    <t>632+30 to 653+96</t>
  </si>
  <si>
    <t>660+56-683+83</t>
  </si>
  <si>
    <t>7th Avenue to 4th &amp; 9th Street</t>
  </si>
  <si>
    <t>4th &amp; 9th Street to Smith &amp; 9th Street</t>
  </si>
  <si>
    <t>690+91 to 705+11</t>
  </si>
  <si>
    <t>15S-7AV</t>
  </si>
  <si>
    <t>7AV-4TH</t>
  </si>
  <si>
    <t>BER-HOY</t>
  </si>
  <si>
    <t>CHU-FOR</t>
  </si>
  <si>
    <t>FOR-15S</t>
  </si>
  <si>
    <t>4TH-SMI</t>
  </si>
  <si>
    <t>SMI-CAR</t>
  </si>
  <si>
    <t>CAR-BER</t>
  </si>
  <si>
    <t>HOY-FUL</t>
  </si>
  <si>
    <t>FUL-CLI</t>
  </si>
  <si>
    <t>CLI-CLA</t>
  </si>
  <si>
    <t>CLA-BED</t>
  </si>
  <si>
    <t>BED-MYR</t>
  </si>
  <si>
    <t>MYR-FLU</t>
  </si>
  <si>
    <t>FLU-BRO</t>
  </si>
  <si>
    <t>BRO-MET</t>
  </si>
  <si>
    <t>MET-NAS</t>
  </si>
  <si>
    <t>NAS-GRE</t>
  </si>
  <si>
    <t>GRE-21S</t>
  </si>
  <si>
    <t>21S-COU</t>
  </si>
  <si>
    <t>COU-QUE</t>
  </si>
  <si>
    <t>Smith &amp; 9th Street to Carroll Street</t>
  </si>
  <si>
    <t>Carroll Street to Bergen Street</t>
  </si>
  <si>
    <t>Bergen Street to Hoyt Schermerhorn</t>
  </si>
  <si>
    <t>Hoyt Schermerhorn to Fulton</t>
  </si>
  <si>
    <t>Fulton to Clinton Washington</t>
  </si>
  <si>
    <t>Clinton Washington to Classon</t>
  </si>
  <si>
    <t>Classon to Bedford Nostand</t>
  </si>
  <si>
    <t>Bedford Nostrand to Myrtle Willoughby</t>
  </si>
  <si>
    <t>Myrtle Willoughby to Flushing Avenue</t>
  </si>
  <si>
    <t>Flushing Avenue to Broadway</t>
  </si>
  <si>
    <t>Broadway to Metropolitan</t>
  </si>
  <si>
    <t>Metropolitan to Nassau</t>
  </si>
  <si>
    <t>Nassau to Greenpoint</t>
  </si>
  <si>
    <t>Greenpoint to 21 St</t>
  </si>
  <si>
    <t>21 St to Court Square</t>
  </si>
  <si>
    <t>Court Square to Queens Plaza</t>
  </si>
  <si>
    <t>763+42 to 761+84</t>
  </si>
  <si>
    <t>768+87 to 740+30</t>
  </si>
  <si>
    <t>733+70 to 951+82</t>
  </si>
  <si>
    <t>958+42 to 970+82</t>
  </si>
  <si>
    <t>977+42 to 989+22</t>
  </si>
  <si>
    <t>989+22 to 995+82</t>
  </si>
  <si>
    <t>995+82 to 1017+47</t>
  </si>
  <si>
    <t>1024+52 to 1039+42</t>
  </si>
  <si>
    <t>1046+20 to 1060+52</t>
  </si>
  <si>
    <t>1067+12 to 1132+45</t>
  </si>
  <si>
    <t>1139+50 to 1131+52</t>
  </si>
  <si>
    <t>1138+32 to 1157+00</t>
  </si>
  <si>
    <t>1164+32 to 1211+33</t>
  </si>
  <si>
    <t>1217+92 to 1229+23</t>
  </si>
  <si>
    <t>1236+66 to 1250+65</t>
  </si>
  <si>
    <t>B1</t>
  </si>
  <si>
    <t>B2</t>
  </si>
  <si>
    <t>B3</t>
  </si>
  <si>
    <t>B4</t>
  </si>
  <si>
    <t>E1</t>
  </si>
  <si>
    <t>E2</t>
  </si>
  <si>
    <t>732+39 to 738+99</t>
  </si>
  <si>
    <t>712+32 to 732+89</t>
  </si>
  <si>
    <t>738+99 to 756+82</t>
  </si>
  <si>
    <t>E3</t>
  </si>
  <si>
    <t>E4</t>
  </si>
  <si>
    <t>E5</t>
  </si>
  <si>
    <t>Steel Messenger Supports</t>
  </si>
  <si>
    <t>Messenger Straps</t>
  </si>
  <si>
    <t>Messenger Clamps</t>
  </si>
  <si>
    <t>15inch CMRS</t>
  </si>
  <si>
    <t>24inch CMRS</t>
  </si>
  <si>
    <t>Column mount CMRS</t>
  </si>
  <si>
    <t>Station Brackets</t>
  </si>
  <si>
    <t>Cable Tray Brackets</t>
  </si>
  <si>
    <t>Arch Bar Installation</t>
  </si>
  <si>
    <t>track goes from 768+XX to 693+95</t>
  </si>
  <si>
    <t>Bergen Street</t>
  </si>
  <si>
    <t>Messenger Wire Pull</t>
  </si>
  <si>
    <t>Messenger Wire Tension</t>
  </si>
  <si>
    <t>Cable Pull</t>
  </si>
  <si>
    <t>Grounding</t>
  </si>
  <si>
    <t>Obstruction Brackets</t>
  </si>
  <si>
    <t>Installing Tray</t>
  </si>
  <si>
    <t>Core Drilling</t>
  </si>
  <si>
    <t>D1</t>
  </si>
  <si>
    <t>Steel Mess Supports</t>
  </si>
  <si>
    <t>Progress</t>
  </si>
  <si>
    <t>General Progress</t>
  </si>
  <si>
    <t>15" CMRS Install</t>
  </si>
  <si>
    <t>Crossover (Arch Bar Installation)</t>
  </si>
  <si>
    <t>COURT SQ</t>
  </si>
  <si>
    <t>24" CMRS Install</t>
  </si>
  <si>
    <t>21 STREET</t>
  </si>
  <si>
    <t>GREENPOINT</t>
  </si>
  <si>
    <t>NASSAU</t>
  </si>
  <si>
    <t>METROPOLITAN</t>
  </si>
  <si>
    <t>BROADWAY</t>
  </si>
  <si>
    <t>FLUSHING</t>
  </si>
  <si>
    <t>MYRTLE</t>
  </si>
  <si>
    <t>CLASSON</t>
  </si>
  <si>
    <t>CLINTON-WASHINGTON</t>
  </si>
  <si>
    <t>FULTON</t>
  </si>
  <si>
    <t>HOYT SCHERMERHORN</t>
  </si>
  <si>
    <t>BERGEN</t>
  </si>
  <si>
    <t>Column Clamp</t>
  </si>
  <si>
    <t>Cable Management Takeoffs Cell F110* - 147LF instead of 440LF</t>
  </si>
  <si>
    <t>BEDFORD NOSTRAND</t>
  </si>
  <si>
    <t>MYRTLE AVE</t>
  </si>
  <si>
    <t>21ST STATION</t>
  </si>
  <si>
    <t>BERGEN ST</t>
  </si>
  <si>
    <t>BER-JAY</t>
  </si>
  <si>
    <t>E3/E4</t>
  </si>
  <si>
    <t># Cables Pulled</t>
  </si>
  <si>
    <t>BER-CAR</t>
  </si>
  <si>
    <t>4TH AVE</t>
  </si>
  <si>
    <t>4AV-7AV</t>
  </si>
  <si>
    <t>15S-FOR</t>
  </si>
  <si>
    <t>CAR-4TH</t>
  </si>
  <si>
    <t>JAY-BER</t>
  </si>
  <si>
    <t>FOR-CHU</t>
  </si>
  <si>
    <t>CHU-DIT</t>
  </si>
  <si>
    <t>CHURCH AVE</t>
  </si>
  <si>
    <t>15TH STREET PROSPECT PARK</t>
  </si>
  <si>
    <t>B4/B2</t>
  </si>
  <si>
    <t>B3/B4</t>
  </si>
  <si>
    <t>B3/B6</t>
  </si>
  <si>
    <t>B3/B7</t>
  </si>
  <si>
    <t>B3/B8</t>
  </si>
  <si>
    <t>B3/B9</t>
  </si>
  <si>
    <t>weight: 6.7 lb/ft</t>
  </si>
  <si>
    <t>Check endings for specific stationings (DWG 48012-17N-006.0) where cable switches from 1 to 2</t>
  </si>
  <si>
    <t>Stationing</t>
  </si>
  <si>
    <t>Axle Counter Installation</t>
  </si>
  <si>
    <t>JB Installation</t>
  </si>
  <si>
    <t>Line Cable Installation</t>
  </si>
  <si>
    <t>Express Cable Installation</t>
  </si>
  <si>
    <t>Pre-Operation Testing</t>
  </si>
  <si>
    <t>Signal Installation</t>
  </si>
  <si>
    <t>Stop Machine Installation</t>
  </si>
  <si>
    <t>Breakdown Testing</t>
  </si>
  <si>
    <t>Switch Machine Installation</t>
  </si>
  <si>
    <t>Switch Cable Installation</t>
  </si>
  <si>
    <t>Radio Unit Installation</t>
  </si>
  <si>
    <t>Power JB Installation</t>
  </si>
  <si>
    <t>Fiber Box Installation</t>
  </si>
  <si>
    <t>Fiber Cable Splicing</t>
  </si>
  <si>
    <t>Antenna Installation</t>
  </si>
  <si>
    <t>Antenna Cable Installation</t>
  </si>
  <si>
    <t>Splitter Installation</t>
  </si>
  <si>
    <t>Power Testing</t>
  </si>
  <si>
    <t>Switch JB Installation</t>
  </si>
  <si>
    <t>Signal JB Installation</t>
  </si>
  <si>
    <t>Name</t>
  </si>
  <si>
    <t>B331</t>
  </si>
  <si>
    <t>B325</t>
  </si>
  <si>
    <t>633A</t>
  </si>
  <si>
    <t>E3-4</t>
  </si>
  <si>
    <t>633B</t>
  </si>
  <si>
    <t>625A</t>
  </si>
  <si>
    <t>625B</t>
  </si>
  <si>
    <t>673A</t>
  </si>
  <si>
    <t>673B</t>
  </si>
  <si>
    <t>651A</t>
  </si>
  <si>
    <t>651B</t>
  </si>
  <si>
    <t>757A</t>
  </si>
  <si>
    <t>757B</t>
  </si>
  <si>
    <t>753A</t>
  </si>
  <si>
    <t>753B</t>
  </si>
  <si>
    <t>Stationing missing</t>
  </si>
  <si>
    <t>815A</t>
  </si>
  <si>
    <t>815B</t>
  </si>
  <si>
    <t>851B</t>
  </si>
  <si>
    <t>851A</t>
  </si>
  <si>
    <t>STATIONINGS ARE NOT EXACT, WITHIN 100FT</t>
  </si>
  <si>
    <t>D2</t>
  </si>
  <si>
    <t>B5</t>
  </si>
  <si>
    <t>CASE Install</t>
  </si>
  <si>
    <t>Z-CASE IS BY E1-986 (Z)</t>
  </si>
  <si>
    <t>Cable Connection/Termination</t>
  </si>
  <si>
    <t>Pre-Op testing</t>
  </si>
  <si>
    <t>Z-CASE IS BY E1-1006 (Z)</t>
  </si>
  <si>
    <t>Z-CASE IS BY E1-1030 (Z)</t>
  </si>
  <si>
    <t>Z-CASE IS BY E1-1068 (Z)</t>
  </si>
  <si>
    <t>STATIONINGS SHOWN ARE THAT OF NEAREST I.J.</t>
  </si>
  <si>
    <t>Z-CASE IS BY E1-1229 (Z)</t>
  </si>
  <si>
    <t>Z-CASE IS BY E1-1230 (Z)</t>
  </si>
  <si>
    <t>Z-CASE IS BY E2-1230(Z)</t>
  </si>
  <si>
    <t>TOPB @ ~D1-1239</t>
  </si>
  <si>
    <t>Signal Type</t>
  </si>
  <si>
    <t>Signal Types</t>
  </si>
  <si>
    <t>HOME</t>
  </si>
  <si>
    <t>APPROACH</t>
  </si>
  <si>
    <t>BUMPER</t>
  </si>
  <si>
    <t>REV. HOME</t>
  </si>
  <si>
    <t>REV. APPROACH</t>
  </si>
  <si>
    <t>STATIONINGS SHOWN ARE THAT OF NEAREST IJ</t>
  </si>
  <si>
    <t>DIT-CHU</t>
  </si>
  <si>
    <t>FORT HAMILTON PARKWAY</t>
  </si>
  <si>
    <t>HOYT-SCHERMERHORN</t>
  </si>
  <si>
    <t>STATIONING SHOWN IS THAT OF THE NEAREST IJ, AXC STATIONING DOES NOT EXIST</t>
  </si>
  <si>
    <t>B1-546</t>
  </si>
  <si>
    <t>NO INFO</t>
  </si>
  <si>
    <t>DWG REF.</t>
  </si>
  <si>
    <t xml:space="preserve">B1-626 </t>
  </si>
  <si>
    <t>B1-547</t>
  </si>
  <si>
    <t>B1-553</t>
  </si>
  <si>
    <t>B1-554</t>
  </si>
  <si>
    <t>B1-557</t>
  </si>
  <si>
    <t>B1-564</t>
  </si>
  <si>
    <t>B1-585</t>
  </si>
  <si>
    <t>B1-592</t>
  </si>
  <si>
    <t>B1-632</t>
  </si>
  <si>
    <t>B1-654</t>
  </si>
  <si>
    <t>B1-661</t>
  </si>
  <si>
    <t>B1-732</t>
  </si>
  <si>
    <t>B1-739</t>
  </si>
  <si>
    <t>B1-755</t>
  </si>
  <si>
    <t>B1-756</t>
  </si>
  <si>
    <t>B1-766</t>
  </si>
  <si>
    <t>B1-770</t>
  </si>
  <si>
    <t>B1-771</t>
  </si>
  <si>
    <t>B2-546</t>
  </si>
  <si>
    <t>B2-547</t>
  </si>
  <si>
    <t>B2-549</t>
  </si>
  <si>
    <t>B2-554</t>
  </si>
  <si>
    <t>B2-555</t>
  </si>
  <si>
    <t>B2-556</t>
  </si>
  <si>
    <t>B2-558</t>
  </si>
  <si>
    <t>NO REF DWG EXISTS</t>
  </si>
  <si>
    <t>B2-585</t>
  </si>
  <si>
    <t>B2-592</t>
  </si>
  <si>
    <t>B2-625</t>
  </si>
  <si>
    <t>B2-654</t>
  </si>
  <si>
    <t>B2-665</t>
  </si>
  <si>
    <t>B2-684</t>
  </si>
  <si>
    <t>B2-691</t>
  </si>
  <si>
    <t>B2-692</t>
  </si>
  <si>
    <t>B2-692A</t>
  </si>
  <si>
    <t>B2-693</t>
  </si>
  <si>
    <t>B2-705</t>
  </si>
  <si>
    <t>B2-712</t>
  </si>
  <si>
    <t>B2-732</t>
  </si>
  <si>
    <t>B2-739</t>
  </si>
  <si>
    <t>B2-753</t>
  </si>
  <si>
    <t>B2-755</t>
  </si>
  <si>
    <t>B2-756</t>
  </si>
  <si>
    <t>B2-765</t>
  </si>
  <si>
    <t>B2-768</t>
  </si>
  <si>
    <t>B2-770</t>
  </si>
  <si>
    <t>B3-546</t>
  </si>
  <si>
    <t>B3-548</t>
  </si>
  <si>
    <t>B3-554</t>
  </si>
  <si>
    <t>B3-555</t>
  </si>
  <si>
    <t>B3-556</t>
  </si>
  <si>
    <t>B3-557</t>
  </si>
  <si>
    <t>B3-565</t>
  </si>
  <si>
    <t>B3-654</t>
  </si>
  <si>
    <t>B3-661</t>
  </si>
  <si>
    <t>B3-689</t>
  </si>
  <si>
    <t>B3-690</t>
  </si>
  <si>
    <t>B3-691</t>
  </si>
  <si>
    <t>B3-692</t>
  </si>
  <si>
    <t>B3-693</t>
  </si>
  <si>
    <t>B3-694</t>
  </si>
  <si>
    <t>B3-695</t>
  </si>
  <si>
    <t>B3-696</t>
  </si>
  <si>
    <t>B3-754</t>
  </si>
  <si>
    <t>B3-755</t>
  </si>
  <si>
    <t>B3-756</t>
  </si>
  <si>
    <t>B3-764</t>
  </si>
  <si>
    <t>B3-769</t>
  </si>
  <si>
    <t>B4-547</t>
  </si>
  <si>
    <t>B4-551</t>
  </si>
  <si>
    <t>B4-555</t>
  </si>
  <si>
    <t>B4-556</t>
  </si>
  <si>
    <t>B4-564</t>
  </si>
  <si>
    <t>B2-661</t>
  </si>
  <si>
    <t>DWG EXISTS, BUT EMPTY</t>
  </si>
  <si>
    <t>CARROLL STREET</t>
  </si>
  <si>
    <t>B2-763, B2-764</t>
  </si>
  <si>
    <t>REF DWG EXISTS, NO STATIONINGS SHOWN</t>
  </si>
  <si>
    <t>B4-554A, B4-554B</t>
  </si>
  <si>
    <t>NO REF DWG EXISTS, AWAITING RESPONSE FROM THALES ON WHETHER THIS AXC WILL BE INSTALLED</t>
  </si>
  <si>
    <t>B1-763, B1-764</t>
  </si>
  <si>
    <t>TOPB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</si>
</sst>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36"/>
      <color theme="0"/>
      <name val="Calibri"/>
      <family val="2"/>
      <scheme val="minor"/>
    </font>
    <font>
      <sz val="22"/>
      <color theme="1"/>
      <name val="Calibri"/>
      <family val="2"/>
      <scheme val="minor"/>
    </font>
    <font>
      <b/>
      <u/>
      <sz val="22"/>
      <color theme="1"/>
      <name val="Calibri"/>
      <family val="2"/>
      <scheme val="minor"/>
    </font>
    <font>
      <sz val="8"/>
      <name val="Calibri"/>
      <family val="2"/>
      <scheme val="minor"/>
    </font>
    <font>
      <sz val="11"/>
      <name val="Calibri"/>
      <family val="2"/>
      <scheme val="minor"/>
    </font>
    <font>
      <b/>
      <sz val="14"/>
      <color theme="0"/>
      <name val="Calibri"/>
      <family val="2"/>
      <scheme val="minor"/>
    </font>
  </fonts>
  <fills count="19">
    <fill>
      <patternFill patternType="none"/>
    </fill>
    <fill>
      <patternFill patternType="gray125"/>
    </fill>
    <fill>
      <patternFill patternType="solid">
        <fgColor theme="1"/>
        <bgColor theme="1"/>
      </patternFill>
    </fill>
    <fill>
      <patternFill patternType="solid">
        <fgColor theme="1"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indexed="65"/>
        <bgColor theme="3" tint="0.79998168889431442"/>
      </patternFill>
    </fill>
    <fill>
      <patternFill patternType="solid">
        <fgColor rgb="FFFF0000"/>
        <bgColor indexed="64"/>
      </patternFill>
    </fill>
    <fill>
      <patternFill patternType="solid">
        <fgColor theme="0"/>
        <bgColor indexed="64"/>
      </patternFill>
    </fill>
    <fill>
      <patternFill patternType="solid">
        <fgColor rgb="FFC00000"/>
        <bgColor indexed="64"/>
      </patternFill>
    </fill>
    <fill>
      <patternFill patternType="solid">
        <fgColor rgb="FFF7D5D5"/>
        <bgColor indexed="64"/>
      </patternFill>
    </fill>
    <fill>
      <patternFill patternType="solid">
        <fgColor theme="7" tint="0.79998168889431442"/>
        <bgColor indexed="64"/>
      </patternFill>
    </fill>
    <fill>
      <patternFill patternType="solid">
        <fgColor theme="9" tint="0.79998168889431442"/>
        <bgColor indexed="64"/>
      </patternFill>
    </fill>
  </fills>
  <borders count="3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1"/>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thin">
        <color theme="1"/>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238">
    <xf numFmtId="0" fontId="0" fillId="0" borderId="0" xfId="0"/>
    <xf numFmtId="0" fontId="0" fillId="0" borderId="4" xfId="0" applyBorder="1"/>
    <xf numFmtId="9" fontId="0" fillId="0" borderId="4" xfId="1" applyFont="1" applyBorder="1"/>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6" xfId="0" applyFont="1" applyFill="1" applyBorder="1" applyAlignment="1">
      <alignment horizontal="center" vertical="center"/>
    </xf>
    <xf numFmtId="0" fontId="3" fillId="0" borderId="0" xfId="0" applyFont="1"/>
    <xf numFmtId="0" fontId="0" fillId="0" borderId="0" xfId="0" applyAlignment="1">
      <alignment horizontal="center" vertical="center"/>
    </xf>
    <xf numFmtId="9" fontId="0" fillId="0" borderId="0" xfId="1" applyFont="1" applyBorder="1"/>
    <xf numFmtId="0" fontId="0" fillId="0" borderId="0" xfId="0" pivotButton="1"/>
    <xf numFmtId="164" fontId="0" fillId="0" borderId="0" xfId="0" applyNumberFormat="1"/>
    <xf numFmtId="0" fontId="0" fillId="3" borderId="0" xfId="0" applyFill="1"/>
    <xf numFmtId="164" fontId="0" fillId="3" borderId="0" xfId="0" applyNumberFormat="1" applyFill="1"/>
    <xf numFmtId="0" fontId="0" fillId="4" borderId="0" xfId="0" applyFill="1"/>
    <xf numFmtId="0" fontId="5" fillId="0" borderId="0" xfId="0" applyFont="1" applyAlignment="1">
      <alignment vertical="center"/>
    </xf>
    <xf numFmtId="0" fontId="0" fillId="0" borderId="4" xfId="0" pivotButton="1" applyBorder="1"/>
    <xf numFmtId="164" fontId="0" fillId="0" borderId="4" xfId="0" applyNumberFormat="1" applyBorder="1"/>
    <xf numFmtId="0" fontId="0" fillId="6" borderId="0" xfId="0" applyFill="1"/>
    <xf numFmtId="0" fontId="5" fillId="0" borderId="0" xfId="0" applyFont="1" applyAlignment="1">
      <alignment vertical="center" wrapText="1"/>
    </xf>
    <xf numFmtId="0" fontId="6" fillId="0" borderId="0" xfId="0" applyFont="1"/>
    <xf numFmtId="0" fontId="0" fillId="0" borderId="4" xfId="0" applyBorder="1" applyAlignment="1">
      <alignment horizontal="left"/>
    </xf>
    <xf numFmtId="1" fontId="0" fillId="0" borderId="4" xfId="0" applyNumberFormat="1" applyBorder="1"/>
    <xf numFmtId="1" fontId="0" fillId="12" borderId="4" xfId="0" applyNumberFormat="1" applyFill="1" applyBorder="1"/>
    <xf numFmtId="0" fontId="0" fillId="12" borderId="4" xfId="0" applyFill="1" applyBorder="1" applyAlignment="1">
      <alignment horizontal="left"/>
    </xf>
    <xf numFmtId="0" fontId="8" fillId="0" borderId="4" xfId="0" applyFont="1" applyBorder="1" applyAlignment="1">
      <alignment horizontal="left"/>
    </xf>
    <xf numFmtId="1" fontId="8" fillId="0" borderId="4" xfId="0" applyNumberFormat="1" applyFont="1" applyBorder="1"/>
    <xf numFmtId="0" fontId="0" fillId="12" borderId="4" xfId="0" applyFill="1" applyBorder="1"/>
    <xf numFmtId="0" fontId="8" fillId="0" borderId="4" xfId="0" applyFont="1" applyBorder="1"/>
    <xf numFmtId="0" fontId="8" fillId="0" borderId="0" xfId="0" applyFont="1" applyAlignment="1">
      <alignment horizontal="center" vertical="center"/>
    </xf>
    <xf numFmtId="165" fontId="8" fillId="0" borderId="0" xfId="0" applyNumberFormat="1" applyFont="1" applyAlignment="1">
      <alignment horizontal="center" vertical="center"/>
    </xf>
    <xf numFmtId="165" fontId="8" fillId="0" borderId="4" xfId="0" applyNumberFormat="1" applyFont="1" applyBorder="1" applyAlignment="1">
      <alignment horizontal="center" vertical="center"/>
    </xf>
    <xf numFmtId="0" fontId="8" fillId="0" borderId="4" xfId="0" applyFont="1" applyBorder="1" applyAlignment="1">
      <alignment horizontal="center" vertical="center"/>
    </xf>
    <xf numFmtId="165" fontId="2" fillId="2" borderId="4" xfId="0" applyNumberFormat="1" applyFont="1" applyFill="1" applyBorder="1" applyAlignment="1">
      <alignment horizontal="center" vertical="center"/>
    </xf>
    <xf numFmtId="0" fontId="8" fillId="0" borderId="5" xfId="0" applyFont="1" applyBorder="1" applyAlignment="1">
      <alignment horizontal="center" vertical="center"/>
    </xf>
    <xf numFmtId="0" fontId="8" fillId="0" borderId="2" xfId="0" applyFont="1" applyBorder="1" applyAlignment="1">
      <alignment horizontal="center" vertical="center"/>
    </xf>
    <xf numFmtId="0" fontId="8" fillId="0" borderId="8" xfId="0" applyFont="1" applyBorder="1" applyAlignment="1">
      <alignment horizontal="center" vertical="center"/>
    </xf>
    <xf numFmtId="165" fontId="8" fillId="0" borderId="2" xfId="0" applyNumberFormat="1" applyFont="1" applyBorder="1" applyAlignment="1">
      <alignment horizontal="center" vertical="center"/>
    </xf>
    <xf numFmtId="0" fontId="8" fillId="11" borderId="4" xfId="0" applyFont="1" applyFill="1" applyBorder="1" applyAlignment="1">
      <alignment horizontal="center" vertical="center"/>
    </xf>
    <xf numFmtId="0" fontId="8" fillId="11" borderId="5" xfId="0" applyFont="1" applyFill="1" applyBorder="1" applyAlignment="1">
      <alignment horizontal="center" vertical="center"/>
    </xf>
    <xf numFmtId="14" fontId="8" fillId="11" borderId="6" xfId="0" applyNumberFormat="1" applyFont="1" applyFill="1" applyBorder="1" applyAlignment="1">
      <alignment horizontal="center" vertical="center"/>
    </xf>
    <xf numFmtId="0" fontId="8" fillId="11" borderId="14" xfId="0" applyFont="1" applyFill="1" applyBorder="1" applyAlignment="1">
      <alignment horizontal="center" vertical="center"/>
    </xf>
    <xf numFmtId="0" fontId="8" fillId="9" borderId="4" xfId="0" applyFont="1" applyFill="1" applyBorder="1" applyAlignment="1">
      <alignment horizontal="center" vertical="center"/>
    </xf>
    <xf numFmtId="0" fontId="8" fillId="9" borderId="5" xfId="0" applyFont="1" applyFill="1" applyBorder="1" applyAlignment="1">
      <alignment horizontal="center" vertical="center"/>
    </xf>
    <xf numFmtId="14" fontId="8" fillId="9" borderId="6" xfId="0" applyNumberFormat="1" applyFont="1" applyFill="1" applyBorder="1" applyAlignment="1">
      <alignment horizontal="center" vertical="center"/>
    </xf>
    <xf numFmtId="0" fontId="8" fillId="9" borderId="2" xfId="0" applyFont="1" applyFill="1" applyBorder="1" applyAlignment="1">
      <alignment horizontal="center" vertical="center"/>
    </xf>
    <xf numFmtId="0" fontId="8" fillId="9" borderId="1" xfId="0" applyFont="1" applyFill="1" applyBorder="1" applyAlignment="1">
      <alignment horizontal="center" vertical="center"/>
    </xf>
    <xf numFmtId="14" fontId="8" fillId="9" borderId="3" xfId="0" applyNumberFormat="1" applyFont="1" applyFill="1" applyBorder="1" applyAlignment="1">
      <alignment horizontal="center" vertical="center"/>
    </xf>
    <xf numFmtId="0" fontId="8" fillId="9" borderId="10" xfId="0" applyFont="1" applyFill="1" applyBorder="1" applyAlignment="1">
      <alignment horizontal="center" vertical="center"/>
    </xf>
    <xf numFmtId="0" fontId="8" fillId="9" borderId="9" xfId="0" applyFont="1" applyFill="1" applyBorder="1" applyAlignment="1">
      <alignment horizontal="center" vertical="center"/>
    </xf>
    <xf numFmtId="14" fontId="8" fillId="9" borderId="11" xfId="0" applyNumberFormat="1" applyFont="1" applyFill="1" applyBorder="1" applyAlignment="1">
      <alignment horizontal="center" vertical="center"/>
    </xf>
    <xf numFmtId="0" fontId="8" fillId="9" borderId="12" xfId="0" applyFont="1" applyFill="1" applyBorder="1" applyAlignment="1">
      <alignment horizontal="center" vertical="center"/>
    </xf>
    <xf numFmtId="0" fontId="8" fillId="9" borderId="19" xfId="0" applyFont="1" applyFill="1" applyBorder="1" applyAlignment="1">
      <alignment horizontal="center" vertical="center"/>
    </xf>
    <xf numFmtId="14" fontId="8" fillId="9" borderId="18" xfId="0" applyNumberFormat="1" applyFont="1" applyFill="1" applyBorder="1" applyAlignment="1">
      <alignment horizontal="center" vertical="center"/>
    </xf>
    <xf numFmtId="0" fontId="8" fillId="11" borderId="12" xfId="0" applyFont="1" applyFill="1" applyBorder="1" applyAlignment="1">
      <alignment horizontal="center" vertical="center"/>
    </xf>
    <xf numFmtId="0" fontId="8" fillId="11" borderId="19" xfId="0" applyFont="1" applyFill="1" applyBorder="1" applyAlignment="1">
      <alignment horizontal="center" vertical="center"/>
    </xf>
    <xf numFmtId="14" fontId="8" fillId="11" borderId="18" xfId="0" applyNumberFormat="1" applyFont="1" applyFill="1" applyBorder="1" applyAlignment="1">
      <alignment horizontal="center" vertical="center"/>
    </xf>
    <xf numFmtId="0" fontId="8" fillId="11" borderId="16" xfId="0" applyFont="1" applyFill="1" applyBorder="1" applyAlignment="1">
      <alignment horizontal="center" vertical="center"/>
    </xf>
    <xf numFmtId="0" fontId="8" fillId="11" borderId="10" xfId="0" applyFont="1" applyFill="1" applyBorder="1" applyAlignment="1">
      <alignment horizontal="center" vertical="center"/>
    </xf>
    <xf numFmtId="0" fontId="8" fillId="11" borderId="9" xfId="0" applyFont="1" applyFill="1" applyBorder="1" applyAlignment="1">
      <alignment horizontal="center" vertical="center"/>
    </xf>
    <xf numFmtId="14" fontId="8" fillId="11" borderId="11" xfId="0" applyNumberFormat="1" applyFont="1" applyFill="1"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8" fillId="8" borderId="4" xfId="0" applyFont="1" applyFill="1" applyBorder="1" applyAlignment="1">
      <alignment horizontal="center" vertical="center"/>
    </xf>
    <xf numFmtId="0" fontId="8" fillId="8" borderId="5"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2" xfId="0" applyFont="1" applyFill="1" applyBorder="1" applyAlignment="1">
      <alignment horizontal="center" vertical="center"/>
    </xf>
    <xf numFmtId="0" fontId="8" fillId="15" borderId="12"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11" borderId="21" xfId="0" applyFont="1" applyFill="1" applyBorder="1" applyAlignment="1">
      <alignment horizontal="center" vertical="center"/>
    </xf>
    <xf numFmtId="14" fontId="8" fillId="11" borderId="25" xfId="0" applyNumberFormat="1" applyFont="1" applyFill="1" applyBorder="1" applyAlignment="1">
      <alignment horizontal="center" vertical="center"/>
    </xf>
    <xf numFmtId="0" fontId="8" fillId="11" borderId="7" xfId="0" applyFont="1" applyFill="1" applyBorder="1" applyAlignment="1">
      <alignment horizontal="center" vertical="center"/>
    </xf>
    <xf numFmtId="0" fontId="8" fillId="11" borderId="15" xfId="0" applyFont="1" applyFill="1" applyBorder="1" applyAlignment="1">
      <alignment horizontal="center" vertical="center"/>
    </xf>
    <xf numFmtId="14" fontId="8" fillId="11" borderId="20" xfId="0" applyNumberFormat="1" applyFont="1" applyFill="1" applyBorder="1" applyAlignment="1">
      <alignment horizontal="center" vertical="center"/>
    </xf>
    <xf numFmtId="0" fontId="8" fillId="11" borderId="2" xfId="0" applyFont="1" applyFill="1" applyBorder="1" applyAlignment="1">
      <alignment horizontal="center" vertical="center"/>
    </xf>
    <xf numFmtId="0" fontId="8" fillId="11" borderId="23" xfId="0" applyFont="1" applyFill="1" applyBorder="1" applyAlignment="1">
      <alignment horizontal="center" vertical="center"/>
    </xf>
    <xf numFmtId="14" fontId="8" fillId="11" borderId="26" xfId="0" applyNumberFormat="1" applyFont="1" applyFill="1" applyBorder="1" applyAlignment="1">
      <alignment horizontal="center" vertical="center"/>
    </xf>
    <xf numFmtId="14" fontId="8" fillId="11" borderId="3" xfId="0" applyNumberFormat="1" applyFont="1" applyFill="1" applyBorder="1" applyAlignment="1">
      <alignment horizontal="center" vertical="center"/>
    </xf>
    <xf numFmtId="14" fontId="8" fillId="11" borderId="4" xfId="0" applyNumberFormat="1" applyFont="1" applyFill="1" applyBorder="1" applyAlignment="1">
      <alignment horizontal="center" vertical="center"/>
    </xf>
    <xf numFmtId="0" fontId="8" fillId="14" borderId="1" xfId="0" applyFont="1" applyFill="1" applyBorder="1" applyAlignment="1">
      <alignment horizontal="center" vertical="center"/>
    </xf>
    <xf numFmtId="14" fontId="8" fillId="14" borderId="3"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14" borderId="2" xfId="0" applyFont="1" applyFill="1" applyBorder="1" applyAlignment="1">
      <alignment horizontal="center" vertical="center" wrapText="1"/>
    </xf>
    <xf numFmtId="14" fontId="8" fillId="14" borderId="6" xfId="0" applyNumberFormat="1" applyFont="1" applyFill="1" applyBorder="1" applyAlignment="1">
      <alignment horizontal="center" vertical="center"/>
    </xf>
    <xf numFmtId="0" fontId="8" fillId="14" borderId="16" xfId="0" applyFont="1" applyFill="1" applyBorder="1" applyAlignment="1">
      <alignment horizontal="center" vertical="center"/>
    </xf>
    <xf numFmtId="0" fontId="8" fillId="14" borderId="16" xfId="0" applyFont="1" applyFill="1" applyBorder="1" applyAlignment="1">
      <alignment horizontal="center" vertical="center" wrapText="1"/>
    </xf>
    <xf numFmtId="0" fontId="8" fillId="14" borderId="13" xfId="0" applyFont="1" applyFill="1" applyBorder="1" applyAlignment="1">
      <alignment horizontal="center" vertical="center"/>
    </xf>
    <xf numFmtId="0" fontId="8" fillId="14" borderId="13" xfId="0" applyFont="1" applyFill="1" applyBorder="1" applyAlignment="1">
      <alignment horizontal="center" vertical="center" wrapText="1"/>
    </xf>
    <xf numFmtId="14" fontId="8" fillId="14" borderId="11" xfId="0" applyNumberFormat="1" applyFont="1" applyFill="1" applyBorder="1" applyAlignment="1">
      <alignment horizontal="center" vertical="center"/>
    </xf>
    <xf numFmtId="0" fontId="8" fillId="8" borderId="10" xfId="0" applyFont="1" applyFill="1" applyBorder="1" applyAlignment="1">
      <alignment horizontal="center" vertical="center"/>
    </xf>
    <xf numFmtId="165" fontId="9" fillId="2" borderId="4" xfId="0" applyNumberFormat="1" applyFont="1" applyFill="1" applyBorder="1" applyAlignment="1">
      <alignment horizontal="center" vertical="center"/>
    </xf>
    <xf numFmtId="0" fontId="9" fillId="2" borderId="4" xfId="0" applyFont="1" applyFill="1" applyBorder="1" applyAlignment="1">
      <alignment horizontal="center" vertical="center"/>
    </xf>
    <xf numFmtId="0" fontId="9" fillId="2" borderId="4" xfId="0" applyFont="1" applyFill="1" applyBorder="1" applyAlignment="1">
      <alignment horizontal="center" vertical="center" wrapText="1"/>
    </xf>
    <xf numFmtId="0" fontId="9" fillId="2" borderId="6" xfId="0" applyFont="1" applyFill="1" applyBorder="1" applyAlignment="1">
      <alignment horizontal="center" vertical="center"/>
    </xf>
    <xf numFmtId="0" fontId="0" fillId="10" borderId="4" xfId="0" applyFill="1" applyBorder="1" applyAlignment="1">
      <alignment horizontal="center" vertical="center"/>
    </xf>
    <xf numFmtId="0" fontId="0" fillId="10" borderId="10" xfId="0" applyFill="1" applyBorder="1" applyAlignment="1">
      <alignment horizontal="center" vertical="center"/>
    </xf>
    <xf numFmtId="9" fontId="0" fillId="10" borderId="4" xfId="1" applyFont="1" applyFill="1" applyBorder="1" applyAlignment="1">
      <alignment horizontal="center" vertical="center"/>
    </xf>
    <xf numFmtId="9" fontId="0" fillId="10" borderId="10" xfId="1" applyFont="1" applyFill="1" applyBorder="1" applyAlignment="1">
      <alignment horizontal="center" vertical="center"/>
    </xf>
    <xf numFmtId="9" fontId="0" fillId="0" borderId="0" xfId="1" applyFont="1" applyAlignment="1">
      <alignment horizontal="center" vertical="center"/>
    </xf>
    <xf numFmtId="10" fontId="0" fillId="0" borderId="0" xfId="0" applyNumberFormat="1" applyAlignment="1">
      <alignment horizontal="center" vertical="center"/>
    </xf>
    <xf numFmtId="0" fontId="3" fillId="0" borderId="28" xfId="0" applyFont="1" applyBorder="1"/>
    <xf numFmtId="0" fontId="0" fillId="0" borderId="29" xfId="0" applyBorder="1"/>
    <xf numFmtId="0" fontId="0" fillId="0" borderId="30" xfId="0" applyBorder="1"/>
    <xf numFmtId="0" fontId="0" fillId="0" borderId="31" xfId="0" applyBorder="1"/>
    <xf numFmtId="0" fontId="3" fillId="0" borderId="27" xfId="0" applyFont="1" applyBorder="1"/>
    <xf numFmtId="0" fontId="0" fillId="0" borderId="32" xfId="0" applyBorder="1"/>
    <xf numFmtId="0" fontId="0" fillId="14" borderId="33" xfId="0" applyFill="1" applyBorder="1"/>
    <xf numFmtId="0" fontId="0" fillId="0" borderId="33" xfId="0" applyBorder="1"/>
    <xf numFmtId="0" fontId="0" fillId="0" borderId="34" xfId="0" applyBorder="1"/>
    <xf numFmtId="0" fontId="0" fillId="0" borderId="33" xfId="0" applyBorder="1" applyAlignment="1">
      <alignment horizontal="center" vertical="center"/>
    </xf>
    <xf numFmtId="16" fontId="0" fillId="0" borderId="33" xfId="0" quotePrefix="1" applyNumberFormat="1"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5" xfId="0" applyBorder="1"/>
    <xf numFmtId="0" fontId="0" fillId="13" borderId="30" xfId="0" applyFill="1" applyBorder="1"/>
    <xf numFmtId="0" fontId="0" fillId="13" borderId="31" xfId="0" applyFill="1" applyBorder="1"/>
    <xf numFmtId="0" fontId="0" fillId="9" borderId="33" xfId="0" applyFill="1" applyBorder="1"/>
    <xf numFmtId="0" fontId="0" fillId="11" borderId="33" xfId="0" applyFill="1" applyBorder="1"/>
    <xf numFmtId="0" fontId="0" fillId="8" borderId="33" xfId="0" applyFill="1" applyBorder="1"/>
    <xf numFmtId="0" fontId="0" fillId="0" borderId="33" xfId="0" applyBorder="1" applyAlignment="1">
      <alignment horizontal="right"/>
    </xf>
    <xf numFmtId="0" fontId="0" fillId="0" borderId="36" xfId="0" applyBorder="1"/>
    <xf numFmtId="0" fontId="0" fillId="9" borderId="35" xfId="0" applyFill="1" applyBorder="1"/>
    <xf numFmtId="0" fontId="0" fillId="0" borderId="33" xfId="0" applyBorder="1" applyAlignment="1">
      <alignment horizontal="left"/>
    </xf>
    <xf numFmtId="0" fontId="0" fillId="0" borderId="33" xfId="0" applyBorder="1" applyAlignment="1">
      <alignment horizontal="left" vertical="center"/>
    </xf>
    <xf numFmtId="16" fontId="0" fillId="0" borderId="33" xfId="0" quotePrefix="1" applyNumberFormat="1" applyBorder="1" applyAlignment="1">
      <alignment horizontal="left" vertical="center"/>
    </xf>
    <xf numFmtId="0" fontId="0" fillId="0" borderId="34" xfId="0" applyBorder="1" applyAlignment="1">
      <alignment horizontal="left"/>
    </xf>
    <xf numFmtId="0" fontId="0" fillId="0" borderId="35" xfId="0" applyBorder="1" applyAlignment="1">
      <alignment horizontal="left"/>
    </xf>
    <xf numFmtId="0" fontId="0" fillId="0" borderId="0" xfId="0" applyAlignment="1">
      <alignment horizontal="center" vertical="center" wrapText="1"/>
    </xf>
    <xf numFmtId="0" fontId="0" fillId="16" borderId="4" xfId="0" applyFill="1" applyBorder="1" applyAlignment="1">
      <alignment horizontal="center" vertical="center"/>
    </xf>
    <xf numFmtId="9" fontId="0" fillId="16" borderId="4" xfId="1" applyFont="1" applyFill="1" applyBorder="1" applyAlignment="1">
      <alignment horizontal="center" vertical="center"/>
    </xf>
    <xf numFmtId="0" fontId="0" fillId="16" borderId="10" xfId="0" applyFill="1" applyBorder="1" applyAlignment="1">
      <alignment horizontal="center" vertical="center"/>
    </xf>
    <xf numFmtId="9" fontId="0" fillId="16" borderId="10" xfId="1" applyFont="1" applyFill="1" applyBorder="1" applyAlignment="1">
      <alignment horizontal="center" vertical="center"/>
    </xf>
    <xf numFmtId="0" fontId="0" fillId="17" borderId="4" xfId="0" applyFill="1" applyBorder="1" applyAlignment="1">
      <alignment horizontal="center" vertical="center"/>
    </xf>
    <xf numFmtId="9" fontId="0" fillId="17" borderId="4" xfId="1" applyFont="1" applyFill="1" applyBorder="1" applyAlignment="1">
      <alignment horizontal="center" vertical="center"/>
    </xf>
    <xf numFmtId="0" fontId="0" fillId="17" borderId="10" xfId="0" applyFill="1" applyBorder="1" applyAlignment="1">
      <alignment horizontal="center" vertical="center"/>
    </xf>
    <xf numFmtId="9" fontId="0" fillId="17" borderId="10" xfId="1" applyFont="1" applyFill="1" applyBorder="1" applyAlignment="1">
      <alignment horizontal="center" vertical="center"/>
    </xf>
    <xf numFmtId="0" fontId="0" fillId="18" borderId="4" xfId="0" applyFill="1" applyBorder="1" applyAlignment="1">
      <alignment horizontal="center" vertical="center"/>
    </xf>
    <xf numFmtId="9" fontId="0" fillId="18" borderId="4" xfId="1" applyFont="1" applyFill="1" applyBorder="1" applyAlignment="1">
      <alignment horizontal="center" vertical="center"/>
    </xf>
    <xf numFmtId="0" fontId="0" fillId="18" borderId="10" xfId="0" applyFill="1" applyBorder="1" applyAlignment="1">
      <alignment horizontal="center" vertical="center"/>
    </xf>
    <xf numFmtId="9" fontId="0" fillId="18" borderId="10" xfId="1" applyFont="1" applyFill="1" applyBorder="1" applyAlignment="1">
      <alignment horizontal="center" vertical="center"/>
    </xf>
    <xf numFmtId="0" fontId="5" fillId="5" borderId="0" xfId="0" applyFont="1" applyFill="1" applyAlignment="1">
      <alignment horizontal="center" vertical="center" wrapText="1"/>
    </xf>
    <xf numFmtId="0" fontId="4" fillId="4" borderId="0" xfId="0" applyFont="1" applyFill="1" applyAlignment="1">
      <alignment horizontal="left" vertical="center"/>
    </xf>
    <xf numFmtId="0" fontId="8" fillId="11" borderId="17" xfId="0" applyFont="1" applyFill="1" applyBorder="1" applyAlignment="1">
      <alignment horizontal="center" vertical="center"/>
    </xf>
    <xf numFmtId="0" fontId="8" fillId="11" borderId="14" xfId="0" applyFont="1" applyFill="1" applyBorder="1" applyAlignment="1">
      <alignment horizontal="center" vertical="center"/>
    </xf>
    <xf numFmtId="0" fontId="8" fillId="11" borderId="16" xfId="0" applyFont="1" applyFill="1" applyBorder="1" applyAlignment="1">
      <alignment horizontal="center" vertical="center"/>
    </xf>
    <xf numFmtId="165" fontId="8" fillId="11" borderId="17" xfId="0" applyNumberFormat="1" applyFont="1" applyFill="1" applyBorder="1" applyAlignment="1">
      <alignment horizontal="center" vertical="center"/>
    </xf>
    <xf numFmtId="165" fontId="8" fillId="11" borderId="14" xfId="0" applyNumberFormat="1" applyFont="1" applyFill="1" applyBorder="1" applyAlignment="1">
      <alignment horizontal="center" vertical="center"/>
    </xf>
    <xf numFmtId="165" fontId="8" fillId="11" borderId="16" xfId="0" applyNumberFormat="1" applyFont="1" applyFill="1" applyBorder="1" applyAlignment="1">
      <alignment horizontal="center" vertical="center"/>
    </xf>
    <xf numFmtId="165" fontId="8" fillId="9" borderId="12" xfId="0" applyNumberFormat="1" applyFont="1" applyFill="1" applyBorder="1" applyAlignment="1">
      <alignment horizontal="center" vertical="center"/>
    </xf>
    <xf numFmtId="165" fontId="8" fillId="9" borderId="4" xfId="0" applyNumberFormat="1" applyFont="1" applyFill="1" applyBorder="1" applyAlignment="1">
      <alignment horizontal="center" vertical="center"/>
    </xf>
    <xf numFmtId="165" fontId="8" fillId="9" borderId="10" xfId="0" applyNumberFormat="1" applyFont="1" applyFill="1" applyBorder="1" applyAlignment="1">
      <alignment horizontal="center" vertical="center"/>
    </xf>
    <xf numFmtId="0" fontId="8" fillId="9" borderId="12" xfId="0" applyFont="1" applyFill="1" applyBorder="1" applyAlignment="1">
      <alignment horizontal="center" vertical="center"/>
    </xf>
    <xf numFmtId="0" fontId="8" fillId="9" borderId="4" xfId="0" applyFont="1" applyFill="1" applyBorder="1" applyAlignment="1">
      <alignment horizontal="center" vertical="center"/>
    </xf>
    <xf numFmtId="0" fontId="8" fillId="9" borderId="10" xfId="0" applyFont="1" applyFill="1" applyBorder="1" applyAlignment="1">
      <alignment horizontal="center" vertical="center"/>
    </xf>
    <xf numFmtId="0" fontId="8" fillId="9" borderId="17" xfId="0" applyFont="1" applyFill="1" applyBorder="1" applyAlignment="1">
      <alignment horizontal="center" vertical="center"/>
    </xf>
    <xf numFmtId="0" fontId="8" fillId="9" borderId="14" xfId="0" applyFont="1" applyFill="1" applyBorder="1" applyAlignment="1">
      <alignment horizontal="center" vertical="center"/>
    </xf>
    <xf numFmtId="0" fontId="8" fillId="9" borderId="16" xfId="0" applyFont="1" applyFill="1" applyBorder="1" applyAlignment="1">
      <alignment horizontal="center" vertical="center"/>
    </xf>
    <xf numFmtId="0" fontId="8" fillId="9" borderId="7" xfId="0" applyFont="1" applyFill="1" applyBorder="1" applyAlignment="1">
      <alignment horizontal="center" vertical="center" wrapText="1"/>
    </xf>
    <xf numFmtId="0" fontId="8" fillId="9" borderId="14" xfId="0" applyFont="1" applyFill="1" applyBorder="1" applyAlignment="1">
      <alignment horizontal="center" vertical="center" wrapText="1"/>
    </xf>
    <xf numFmtId="0" fontId="8" fillId="9" borderId="16" xfId="0" applyFont="1" applyFill="1" applyBorder="1" applyAlignment="1">
      <alignment horizontal="center" vertical="center" wrapText="1"/>
    </xf>
    <xf numFmtId="0" fontId="8" fillId="9" borderId="17" xfId="0" applyFont="1" applyFill="1" applyBorder="1" applyAlignment="1">
      <alignment horizontal="center" vertical="center" wrapText="1"/>
    </xf>
    <xf numFmtId="0" fontId="8" fillId="11" borderId="7" xfId="0" applyFont="1" applyFill="1" applyBorder="1" applyAlignment="1">
      <alignment horizontal="center" vertical="center" wrapText="1"/>
    </xf>
    <xf numFmtId="0" fontId="8" fillId="11" borderId="14"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8" fillId="11" borderId="17" xfId="0" applyFont="1" applyFill="1" applyBorder="1" applyAlignment="1">
      <alignment horizontal="center" vertical="center" wrapText="1"/>
    </xf>
    <xf numFmtId="0" fontId="8" fillId="11" borderId="17" xfId="0" quotePrefix="1" applyFont="1" applyFill="1" applyBorder="1" applyAlignment="1">
      <alignment horizontal="center" vertical="center" wrapText="1"/>
    </xf>
    <xf numFmtId="0" fontId="8" fillId="9" borderId="7" xfId="0" applyFont="1" applyFill="1" applyBorder="1" applyAlignment="1">
      <alignment horizontal="center" vertical="center"/>
    </xf>
    <xf numFmtId="0" fontId="8" fillId="9" borderId="21" xfId="0" applyFont="1" applyFill="1" applyBorder="1" applyAlignment="1">
      <alignment horizontal="center" vertical="center"/>
    </xf>
    <xf numFmtId="0" fontId="8" fillId="9" borderId="23" xfId="0" applyFont="1" applyFill="1" applyBorder="1" applyAlignment="1">
      <alignment horizontal="center" vertical="center"/>
    </xf>
    <xf numFmtId="0" fontId="8" fillId="9" borderId="22" xfId="0" applyFont="1" applyFill="1" applyBorder="1" applyAlignment="1">
      <alignment horizontal="center" vertical="center"/>
    </xf>
    <xf numFmtId="165" fontId="8" fillId="9" borderId="14" xfId="0" applyNumberFormat="1" applyFont="1" applyFill="1" applyBorder="1" applyAlignment="1">
      <alignment horizontal="center" vertical="center"/>
    </xf>
    <xf numFmtId="165" fontId="8" fillId="9" borderId="16" xfId="0" applyNumberFormat="1" applyFont="1" applyFill="1" applyBorder="1" applyAlignment="1">
      <alignment horizontal="center" vertical="center"/>
    </xf>
    <xf numFmtId="165" fontId="8" fillId="8" borderId="17" xfId="0" applyNumberFormat="1" applyFont="1" applyFill="1" applyBorder="1" applyAlignment="1">
      <alignment horizontal="center" vertical="center"/>
    </xf>
    <xf numFmtId="165" fontId="8" fillId="8" borderId="14" xfId="0" applyNumberFormat="1" applyFont="1" applyFill="1" applyBorder="1" applyAlignment="1">
      <alignment horizontal="center" vertical="center"/>
    </xf>
    <xf numFmtId="165" fontId="8" fillId="8" borderId="2" xfId="0" applyNumberFormat="1" applyFont="1" applyFill="1" applyBorder="1" applyAlignment="1">
      <alignment horizontal="center" vertical="center"/>
    </xf>
    <xf numFmtId="0" fontId="8" fillId="8" borderId="17" xfId="0" applyFont="1" applyFill="1" applyBorder="1" applyAlignment="1">
      <alignment horizontal="center" vertical="center"/>
    </xf>
    <xf numFmtId="0" fontId="8" fillId="8" borderId="14" xfId="0" applyFont="1" applyFill="1" applyBorder="1" applyAlignment="1">
      <alignment horizontal="center" vertical="center"/>
    </xf>
    <xf numFmtId="0" fontId="8" fillId="8" borderId="24" xfId="0" applyFont="1" applyFill="1" applyBorder="1" applyAlignment="1">
      <alignment horizontal="center" vertical="center"/>
    </xf>
    <xf numFmtId="0" fontId="8" fillId="8" borderId="2" xfId="0" applyFont="1" applyFill="1" applyBorder="1" applyAlignment="1">
      <alignment horizontal="center" vertical="center"/>
    </xf>
    <xf numFmtId="0" fontId="8" fillId="8" borderId="16" xfId="0" applyFont="1" applyFill="1" applyBorder="1" applyAlignment="1">
      <alignment horizontal="center" vertical="center"/>
    </xf>
    <xf numFmtId="165" fontId="0" fillId="18" borderId="4" xfId="0" applyNumberFormat="1" applyFill="1" applyBorder="1" applyAlignment="1">
      <alignment horizontal="center" vertical="center"/>
    </xf>
    <xf numFmtId="165" fontId="0" fillId="18" borderId="10" xfId="0" applyNumberFormat="1" applyFill="1" applyBorder="1" applyAlignment="1">
      <alignment horizontal="center" vertical="center"/>
    </xf>
    <xf numFmtId="0" fontId="0" fillId="18" borderId="4" xfId="0" applyFill="1" applyBorder="1" applyAlignment="1">
      <alignment horizontal="center" vertical="center"/>
    </xf>
    <xf numFmtId="0" fontId="0" fillId="18" borderId="10" xfId="0" applyFill="1" applyBorder="1" applyAlignment="1">
      <alignment horizontal="center" vertical="center"/>
    </xf>
    <xf numFmtId="0" fontId="0" fillId="18" borderId="4" xfId="0" applyFill="1" applyBorder="1" applyAlignment="1">
      <alignment horizontal="center" vertical="center" wrapText="1"/>
    </xf>
    <xf numFmtId="0" fontId="0" fillId="18" borderId="10" xfId="0" applyFill="1" applyBorder="1" applyAlignment="1">
      <alignment horizontal="center" vertical="center" wrapText="1"/>
    </xf>
    <xf numFmtId="9" fontId="0" fillId="18" borderId="4" xfId="1" applyFont="1" applyFill="1" applyBorder="1" applyAlignment="1">
      <alignment horizontal="center" vertical="center"/>
    </xf>
    <xf numFmtId="9" fontId="0" fillId="18" borderId="10" xfId="1" applyFont="1" applyFill="1" applyBorder="1" applyAlignment="1">
      <alignment horizontal="center" vertical="center"/>
    </xf>
    <xf numFmtId="0" fontId="0" fillId="18" borderId="17" xfId="0" applyFill="1" applyBorder="1" applyAlignment="1">
      <alignment horizontal="center" vertical="center" wrapText="1"/>
    </xf>
    <xf numFmtId="0" fontId="0" fillId="18" borderId="14" xfId="0" applyFill="1" applyBorder="1" applyAlignment="1">
      <alignment horizontal="center" vertical="center" wrapText="1"/>
    </xf>
    <xf numFmtId="0" fontId="0" fillId="18" borderId="16" xfId="0" applyFill="1" applyBorder="1" applyAlignment="1">
      <alignment horizontal="center" vertical="center" wrapText="1"/>
    </xf>
    <xf numFmtId="165" fontId="0" fillId="16" borderId="4" xfId="0" applyNumberFormat="1" applyFill="1" applyBorder="1" applyAlignment="1">
      <alignment horizontal="center" vertical="center"/>
    </xf>
    <xf numFmtId="165" fontId="0" fillId="16" borderId="10" xfId="0" applyNumberFormat="1" applyFill="1" applyBorder="1" applyAlignment="1">
      <alignment horizontal="center" vertical="center"/>
    </xf>
    <xf numFmtId="0" fontId="0" fillId="16" borderId="4" xfId="0" applyFill="1" applyBorder="1" applyAlignment="1">
      <alignment horizontal="center" vertical="center"/>
    </xf>
    <xf numFmtId="0" fontId="0" fillId="16" borderId="10" xfId="0" applyFill="1" applyBorder="1" applyAlignment="1">
      <alignment horizontal="center" vertical="center"/>
    </xf>
    <xf numFmtId="0" fontId="0" fillId="16" borderId="4" xfId="0" applyFill="1" applyBorder="1" applyAlignment="1">
      <alignment horizontal="center" vertical="center" wrapText="1"/>
    </xf>
    <xf numFmtId="0" fontId="0" fillId="16" borderId="10" xfId="0" applyFill="1" applyBorder="1" applyAlignment="1">
      <alignment horizontal="center" vertical="center" wrapText="1"/>
    </xf>
    <xf numFmtId="9" fontId="0" fillId="16" borderId="4" xfId="1" applyFont="1" applyFill="1" applyBorder="1" applyAlignment="1">
      <alignment horizontal="center" vertical="center"/>
    </xf>
    <xf numFmtId="9" fontId="0" fillId="16" borderId="10" xfId="1" applyFont="1" applyFill="1" applyBorder="1" applyAlignment="1">
      <alignment horizontal="center" vertical="center"/>
    </xf>
    <xf numFmtId="0" fontId="0" fillId="16" borderId="17" xfId="0" applyFill="1" applyBorder="1" applyAlignment="1">
      <alignment horizontal="center" vertical="center" wrapText="1"/>
    </xf>
    <xf numFmtId="0" fontId="0" fillId="16" borderId="14" xfId="0" applyFill="1" applyBorder="1" applyAlignment="1">
      <alignment horizontal="center" vertical="center" wrapText="1"/>
    </xf>
    <xf numFmtId="0" fontId="0" fillId="16" borderId="16" xfId="0" applyFill="1" applyBorder="1" applyAlignment="1">
      <alignment horizontal="center" vertical="center" wrapText="1"/>
    </xf>
    <xf numFmtId="165" fontId="0" fillId="17" borderId="4" xfId="0" applyNumberFormat="1" applyFill="1" applyBorder="1" applyAlignment="1">
      <alignment horizontal="center" vertical="center"/>
    </xf>
    <xf numFmtId="165" fontId="0" fillId="17" borderId="10" xfId="0" applyNumberFormat="1" applyFill="1" applyBorder="1" applyAlignment="1">
      <alignment horizontal="center" vertical="center"/>
    </xf>
    <xf numFmtId="0" fontId="0" fillId="17" borderId="4" xfId="0" applyFill="1" applyBorder="1" applyAlignment="1">
      <alignment horizontal="center" vertical="center"/>
    </xf>
    <xf numFmtId="0" fontId="0" fillId="17" borderId="10" xfId="0" applyFill="1" applyBorder="1" applyAlignment="1">
      <alignment horizontal="center" vertical="center"/>
    </xf>
    <xf numFmtId="0" fontId="0" fillId="17" borderId="4" xfId="0" applyFill="1" applyBorder="1" applyAlignment="1">
      <alignment horizontal="center" vertical="center" wrapText="1"/>
    </xf>
    <xf numFmtId="0" fontId="0" fillId="17" borderId="10" xfId="0" applyFill="1" applyBorder="1" applyAlignment="1">
      <alignment horizontal="center" vertical="center" wrapText="1"/>
    </xf>
    <xf numFmtId="9" fontId="0" fillId="17" borderId="4" xfId="1" applyFont="1" applyFill="1" applyBorder="1" applyAlignment="1">
      <alignment horizontal="center" vertical="center"/>
    </xf>
    <xf numFmtId="9" fontId="0" fillId="17" borderId="10" xfId="1" applyFont="1" applyFill="1" applyBorder="1" applyAlignment="1">
      <alignment horizontal="center" vertical="center"/>
    </xf>
    <xf numFmtId="165" fontId="0" fillId="16" borderId="17" xfId="0" applyNumberFormat="1" applyFill="1" applyBorder="1" applyAlignment="1">
      <alignment horizontal="center" vertical="center"/>
    </xf>
    <xf numFmtId="165" fontId="0" fillId="16" borderId="14" xfId="0" applyNumberFormat="1" applyFill="1" applyBorder="1" applyAlignment="1">
      <alignment horizontal="center" vertical="center"/>
    </xf>
    <xf numFmtId="165" fontId="0" fillId="16" borderId="16" xfId="0" applyNumberFormat="1" applyFill="1" applyBorder="1" applyAlignment="1">
      <alignment horizontal="center" vertical="center"/>
    </xf>
    <xf numFmtId="165" fontId="0" fillId="18" borderId="17" xfId="0" applyNumberFormat="1" applyFill="1" applyBorder="1" applyAlignment="1">
      <alignment horizontal="center" vertical="center"/>
    </xf>
    <xf numFmtId="165" fontId="0" fillId="18" borderId="14" xfId="0" applyNumberFormat="1" applyFill="1" applyBorder="1" applyAlignment="1">
      <alignment horizontal="center" vertical="center"/>
    </xf>
    <xf numFmtId="165" fontId="0" fillId="18" borderId="16"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10" xfId="0" applyFill="1" applyBorder="1" applyAlignment="1">
      <alignment horizontal="center" vertical="center"/>
    </xf>
    <xf numFmtId="0" fontId="0" fillId="10" borderId="4" xfId="0" applyFill="1" applyBorder="1" applyAlignment="1">
      <alignment horizontal="center" vertical="center" wrapText="1"/>
    </xf>
    <xf numFmtId="0" fontId="0" fillId="10" borderId="10" xfId="0" applyFill="1" applyBorder="1" applyAlignment="1">
      <alignment horizontal="center" vertical="center" wrapText="1"/>
    </xf>
    <xf numFmtId="165" fontId="0" fillId="10" borderId="4" xfId="0" applyNumberFormat="1" applyFill="1" applyBorder="1" applyAlignment="1">
      <alignment horizontal="center" vertical="center"/>
    </xf>
    <xf numFmtId="165" fontId="0" fillId="10" borderId="10" xfId="0" applyNumberFormat="1" applyFill="1" applyBorder="1" applyAlignment="1">
      <alignment horizontal="center" vertical="center"/>
    </xf>
    <xf numFmtId="0" fontId="0" fillId="10" borderId="7" xfId="0" applyFill="1" applyBorder="1" applyAlignment="1">
      <alignment horizontal="center" vertical="center"/>
    </xf>
    <xf numFmtId="0" fontId="0" fillId="10" borderId="14" xfId="0" applyFill="1" applyBorder="1" applyAlignment="1">
      <alignment horizontal="center" vertical="center"/>
    </xf>
    <xf numFmtId="0" fontId="0" fillId="10" borderId="16" xfId="0" applyFill="1" applyBorder="1" applyAlignment="1">
      <alignment horizontal="center" vertical="center"/>
    </xf>
    <xf numFmtId="165" fontId="0" fillId="10" borderId="17" xfId="0" applyNumberFormat="1" applyFill="1" applyBorder="1" applyAlignment="1">
      <alignment horizontal="center" vertical="center"/>
    </xf>
    <xf numFmtId="165" fontId="0" fillId="10" borderId="14" xfId="0" applyNumberFormat="1" applyFill="1" applyBorder="1" applyAlignment="1">
      <alignment horizontal="center" vertical="center"/>
    </xf>
    <xf numFmtId="165" fontId="0" fillId="10" borderId="16" xfId="0" applyNumberFormat="1" applyFill="1" applyBorder="1" applyAlignment="1">
      <alignment horizontal="center" vertical="center"/>
    </xf>
    <xf numFmtId="0" fontId="0" fillId="10" borderId="17" xfId="0" applyFill="1" applyBorder="1" applyAlignment="1">
      <alignment horizontal="center" vertical="center"/>
    </xf>
    <xf numFmtId="0" fontId="0" fillId="10" borderId="17"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6" xfId="0" applyFill="1" applyBorder="1" applyAlignment="1">
      <alignment horizontal="center" vertical="center" wrapText="1"/>
    </xf>
    <xf numFmtId="10" fontId="0" fillId="10" borderId="4" xfId="0" applyNumberFormat="1" applyFill="1" applyBorder="1" applyAlignment="1">
      <alignment horizontal="center" vertical="center"/>
    </xf>
    <xf numFmtId="10" fontId="0" fillId="10" borderId="10" xfId="0" applyNumberFormat="1" applyFill="1" applyBorder="1" applyAlignment="1">
      <alignment horizontal="center" vertical="center"/>
    </xf>
    <xf numFmtId="0" fontId="6" fillId="9" borderId="0" xfId="0" applyFont="1" applyFill="1" applyAlignment="1">
      <alignment horizontal="center"/>
    </xf>
    <xf numFmtId="0" fontId="6" fillId="8" borderId="0" xfId="0" applyFont="1" applyFill="1" applyAlignment="1">
      <alignment horizontal="center"/>
    </xf>
    <xf numFmtId="0" fontId="4" fillId="4" borderId="0" xfId="0" applyFont="1" applyFill="1" applyAlignment="1">
      <alignment horizontal="center" vertical="center"/>
    </xf>
    <xf numFmtId="0" fontId="6" fillId="7" borderId="0" xfId="0" applyFont="1" applyFill="1" applyAlignment="1">
      <alignment horizontal="left"/>
    </xf>
  </cellXfs>
  <cellStyles count="2">
    <cellStyle name="Normal" xfId="0" builtinId="0"/>
    <cellStyle name="Percent" xfId="1" builtinId="5"/>
  </cellStyles>
  <dxfs count="24">
    <dxf>
      <numFmt numFmtId="166" formatCode=";;;"/>
    </dxf>
    <dxf>
      <font>
        <color auto="1"/>
      </font>
    </dxf>
    <dxf>
      <font>
        <color auto="1"/>
      </font>
    </dxf>
    <dxf>
      <border>
        <top style="thin">
          <color indexed="64"/>
        </top>
      </border>
    </dxf>
    <dxf>
      <border>
        <top style="thin">
          <color indexed="64"/>
        </top>
      </border>
    </dxf>
    <dxf>
      <fill>
        <patternFill>
          <fgColor theme="8" tint="0.59999389629810485"/>
        </patternFill>
      </fill>
    </dxf>
    <dxf>
      <fill>
        <patternFill>
          <fgColor theme="8" tint="0.59999389629810485"/>
        </patternFill>
      </fill>
    </dxf>
    <dxf>
      <fill>
        <patternFill>
          <fgColor theme="3" tint="0.79998168889431442"/>
        </patternFill>
      </fill>
    </dxf>
    <dxf>
      <fill>
        <patternFill>
          <fgColor theme="3" tint="0.79998168889431442"/>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4" formatCode="0.0%"/>
    </dxf>
  </dxfs>
  <tableStyles count="0" defaultTableStyle="TableStyleMedium2" defaultPivotStyle="PivotStyleLight16"/>
  <colors>
    <mruColors>
      <color rgb="FFF7D5D5"/>
      <color rgb="FFF2BCB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OVERALL INSTALLATION PROGRESS PER AREA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65FE-4228-9BC9-AD16B1A4E23A}"/>
            </c:ext>
          </c:extLst>
        </c:ser>
        <c:ser>
          <c:idx val="1"/>
          <c:order val="1"/>
          <c:tx>
            <c:strRef>
              <c:f>'Work Sheet'!$A$6</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65FE-4228-9BC9-AD16B1A4E23A}"/>
            </c:ext>
          </c:extLst>
        </c:ser>
        <c:ser>
          <c:idx val="2"/>
          <c:order val="2"/>
          <c:tx>
            <c:strRef>
              <c:f>'Work Sheet'!$A$7</c:f>
              <c:strCache>
                <c:ptCount val="1"/>
                <c:pt idx="0">
                  <c:v>Completed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65FE-4228-9BC9-AD16B1A4E23A}"/>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8"/>
  </c:pivotSource>
  <c:chart>
    <c:title>
      <c:tx>
        <c:rich>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OVERALL</a:t>
            </a:r>
            <a:r>
              <a:rPr lang="en-US" sz="2000" baseline="0"/>
              <a:t> TASK COMPLETION</a:t>
            </a:r>
            <a:endParaRPr lang="en-US" sz="2000"/>
          </a:p>
        </c:rich>
      </c:tx>
      <c:layout>
        <c:manualLayout>
          <c:xMode val="edge"/>
          <c:yMode val="edge"/>
          <c:x val="0.23398648382574785"/>
          <c:y val="1.5368131648055278E-2"/>
        </c:manualLayout>
      </c:layout>
      <c:overlay val="0"/>
      <c:spPr>
        <a:noFill/>
        <a:ln>
          <a:noFill/>
        </a:ln>
        <a:effectLst/>
      </c:spPr>
      <c:txPr>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99-4E01-BDDC-30FBC83B64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99-4E01-BDDC-30FBC83B64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99-4E01-BDDC-30FBC83B64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99-4E01-BDDC-30FBC83B64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899-4E01-BDDC-30FBC83B64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899-4E01-BDDC-30FBC83B64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899-4E01-BDDC-30FBC83B64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899-4E01-BDDC-30FBC83B64C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899-4E01-BDDC-30FBC83B64C9}"/>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99-4E01-BDDC-30FBC83B64C9}"/>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899-4E01-BDDC-30FBC83B64C9}"/>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99-4E01-BDDC-30FBC83B64C9}"/>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99-4E01-BDDC-30FBC83B64C9}"/>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99-4E01-BDDC-30FBC83B64C9}"/>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899-4E01-BDDC-30FBC83B64C9}"/>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899-4E01-BDDC-30FBC83B64C9}"/>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1899-4E01-BDDC-30FBC83B64C9}"/>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D66-4B57-9563-F6B1329A7C08}"/>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D66-4B57-9563-F6B1329A7C08}"/>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625-4465-BF9E-6950AEF509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22-1899-4E01-BDDC-30FBC83B64C9}"/>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63-474B-AD98-D8114BF7D6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63-474B-AD98-D8114BF7D6C1}"/>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5363-474B-AD98-D8114BF7D6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1"/>
  </c:pivotSource>
  <c:chart>
    <c:title>
      <c:tx>
        <c:rich>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ACTIVITY COMPLETION </a:t>
            </a:r>
          </a:p>
        </c:rich>
      </c:tx>
      <c:layout>
        <c:manualLayout>
          <c:xMode val="edge"/>
          <c:yMode val="edge"/>
          <c:x val="9.6369261007358247E-3"/>
          <c:y val="1.536809305561858E-2"/>
        </c:manualLayout>
      </c:layout>
      <c:overlay val="0"/>
      <c:spPr>
        <a:noFill/>
        <a:ln>
          <a:noFill/>
        </a:ln>
        <a:effectLst/>
      </c:spPr>
      <c:txPr>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97F-44A9-AC43-0B212D5E032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7F-44A9-AC43-0B212D5E032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97F-44A9-AC43-0B212D5E032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7F-44A9-AC43-0B212D5E032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97F-44A9-AC43-0B212D5E032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7F-44A9-AC43-0B212D5E032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97F-44A9-AC43-0B212D5E032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7F-44A9-AC43-0B212D5E032B}"/>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97F-44A9-AC43-0B212D5E032B}"/>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97F-44A9-AC43-0B212D5E032B}"/>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97F-44A9-AC43-0B212D5E032B}"/>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97F-44A9-AC43-0B212D5E032B}"/>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97F-44A9-AC43-0B212D5E032B}"/>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A02-4E70-9C60-5AFA504C1401}"/>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A9D-4432-8ED3-4B1D48BBD995}"/>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A9D-4432-8ED3-4B1D48BBD995}"/>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A9D-4432-8ED3-4B1D48BBD995}"/>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A1D-401E-ADDA-D75CE9C82932}"/>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A1D-401E-ADDA-D75CE9C82932}"/>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495-4046-BC17-F9F6B53E1C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00-B97F-44A9-AC43-0B212D5E032B}"/>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F9-4281-B8B9-E645A731DD3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F9-4281-B8B9-E645A731DD3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F9-4281-B8B9-E645A731DD3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F9-4281-B8B9-E645A731DD3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3F9-4281-B8B9-E645A731DD3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3F9-4281-B8B9-E645A731DD3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3F9-4281-B8B9-E645A731DD3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6CA-45A7-8DBB-DDAE615F157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9CE-4F89-8CF6-6CEFD23C95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43F9-4281-B8B9-E645A731DD3B}"/>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9A-4D5C-A08D-85F1357FA1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9A-4D5C-A08D-85F1357FA1DF}"/>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0-BA42-454A-9550-921B329669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6F-4C50-8B6A-B41392BC7B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6F-4C50-8B6A-B41392BC7B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6F-4C50-8B6A-B41392BC7B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6F-4C50-8B6A-B41392BC7B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46F-4C50-8B6A-B41392BC7B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46F-4C50-8B6A-B41392BC7B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46F-4C50-8B6A-B41392BC7B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8C2-4463-99C3-6AA5296D41A0}"/>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D0C-4BBF-81E6-2CF5A2FF8F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546F-4C50-8B6A-B41392BC7BC9}"/>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OVERALL</a:t>
            </a:r>
            <a:r>
              <a:rPr lang="en-US" sz="1200" baseline="0"/>
              <a:t> </a:t>
            </a:r>
            <a:r>
              <a:rPr lang="en-US" sz="1200"/>
              <a:t>PERCENT COMPLETION PER ACTIVITY</a:t>
            </a:r>
          </a:p>
        </c:rich>
      </c:tx>
      <c:layout>
        <c:manualLayout>
          <c:xMode val="edge"/>
          <c:yMode val="edge"/>
          <c:x val="0.11373850800542233"/>
          <c:y val="1.3372667461070971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40-433B-B38E-E961500D8321}"/>
              </c:ext>
            </c:extLst>
          </c:dPt>
          <c:dPt>
            <c:idx val="1"/>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40-433B-B38E-E961500D8321}"/>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4-0940-433B-B38E-E961500D83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solidFill>
              <a:srgbClr val="FF0000">
                <a:alpha val="70000"/>
              </a:srgb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EF09-4DB3-90F9-EE2671AD0369}"/>
            </c:ext>
          </c:extLst>
        </c:ser>
        <c:ser>
          <c:idx val="1"/>
          <c:order val="1"/>
          <c:tx>
            <c:strRef>
              <c:f>'Work Sheet'!$A$6</c:f>
              <c:strCache>
                <c:ptCount val="1"/>
                <c:pt idx="0">
                  <c:v>In Progress</c:v>
                </c:pt>
              </c:strCache>
            </c:strRef>
          </c:tx>
          <c:spPr>
            <a:solidFill>
              <a:srgbClr val="0070C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EF09-4DB3-90F9-EE2671AD0369}"/>
            </c:ext>
          </c:extLst>
        </c:ser>
        <c:ser>
          <c:idx val="2"/>
          <c:order val="2"/>
          <c:tx>
            <c:strRef>
              <c:f>'Work Sheet'!$A$7</c:f>
              <c:strCache>
                <c:ptCount val="1"/>
                <c:pt idx="0">
                  <c:v>Completed </c:v>
                </c:pt>
              </c:strCache>
            </c:strRef>
          </c:tx>
          <c:spPr>
            <a:solidFill>
              <a:srgbClr val="00B05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EF09-4DB3-90F9-EE2671AD0369}"/>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09-4BF7-808F-8309F20BEEE4}"/>
              </c:ext>
            </c:extLst>
          </c:dPt>
          <c:dPt>
            <c:idx val="1"/>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09-4BF7-808F-8309F20BEEE4}"/>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BC09-4BF7-808F-8309F20BEE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13</xdr:row>
      <xdr:rowOff>66675</xdr:rowOff>
    </xdr:from>
    <xdr:to>
      <xdr:col>5</xdr:col>
      <xdr:colOff>187325</xdr:colOff>
      <xdr:row>28</xdr:row>
      <xdr:rowOff>111125</xdr:rowOff>
    </xdr:to>
    <xdr:graphicFrame macro="">
      <xdr:nvGraphicFramePr>
        <xdr:cNvPr id="2" name="Chart 1">
          <a:extLst>
            <a:ext uri="{FF2B5EF4-FFF2-40B4-BE49-F238E27FC236}">
              <a16:creationId xmlns:a16="http://schemas.microsoft.com/office/drawing/2014/main" id="{46832CB3-4DDF-4AAF-8987-759196246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29</xdr:row>
      <xdr:rowOff>47625</xdr:rowOff>
    </xdr:from>
    <xdr:to>
      <xdr:col>5</xdr:col>
      <xdr:colOff>247650</xdr:colOff>
      <xdr:row>44</xdr:row>
      <xdr:rowOff>82550</xdr:rowOff>
    </xdr:to>
    <xdr:graphicFrame macro="">
      <xdr:nvGraphicFramePr>
        <xdr:cNvPr id="3" name="Chart 2">
          <a:extLst>
            <a:ext uri="{FF2B5EF4-FFF2-40B4-BE49-F238E27FC236}">
              <a16:creationId xmlns:a16="http://schemas.microsoft.com/office/drawing/2014/main" id="{5AB90E42-580D-440C-94CA-840FA0CB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28575</xdr:colOff>
      <xdr:row>5</xdr:row>
      <xdr:rowOff>179386</xdr:rowOff>
    </xdr:from>
    <xdr:to>
      <xdr:col>8</xdr:col>
      <xdr:colOff>2512359</xdr:colOff>
      <xdr:row>33</xdr:row>
      <xdr:rowOff>73586</xdr:rowOff>
    </xdr:to>
    <xdr:graphicFrame macro="">
      <xdr:nvGraphicFramePr>
        <xdr:cNvPr id="3" name="Chart 2">
          <a:extLst>
            <a:ext uri="{FF2B5EF4-FFF2-40B4-BE49-F238E27FC236}">
              <a16:creationId xmlns:a16="http://schemas.microsoft.com/office/drawing/2014/main" id="{DC907182-7B6B-1C8F-ADDE-680F530BA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49865</xdr:colOff>
      <xdr:row>0</xdr:row>
      <xdr:rowOff>27270</xdr:rowOff>
    </xdr:from>
    <xdr:to>
      <xdr:col>1</xdr:col>
      <xdr:colOff>410082</xdr:colOff>
      <xdr:row>1</xdr:row>
      <xdr:rowOff>533400</xdr:rowOff>
    </xdr:to>
    <xdr:pic>
      <xdr:nvPicPr>
        <xdr:cNvPr id="4" name="Picture 2">
          <a:extLst>
            <a:ext uri="{FF2B5EF4-FFF2-40B4-BE49-F238E27FC236}">
              <a16:creationId xmlns:a16="http://schemas.microsoft.com/office/drawing/2014/main" id="{827F3E43-3D31-4017-BE0A-823353A4C48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288" t="12777" r="19551" b="16437"/>
        <a:stretch/>
      </xdr:blipFill>
      <xdr:spPr>
        <a:xfrm>
          <a:off x="49865" y="27270"/>
          <a:ext cx="1101262" cy="108715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16</xdr:row>
      <xdr:rowOff>95250</xdr:rowOff>
    </xdr:from>
    <xdr:to>
      <xdr:col>4</xdr:col>
      <xdr:colOff>1044576</xdr:colOff>
      <xdr:row>39</xdr:row>
      <xdr:rowOff>76200</xdr:rowOff>
    </xdr:to>
    <xdr:graphicFrame macro="">
      <xdr:nvGraphicFramePr>
        <xdr:cNvPr id="8" name="Chart 7">
          <a:extLst>
            <a:ext uri="{FF2B5EF4-FFF2-40B4-BE49-F238E27FC236}">
              <a16:creationId xmlns:a16="http://schemas.microsoft.com/office/drawing/2014/main" id="{1ECF4434-685C-4B52-8235-66B0A86FA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454025</xdr:colOff>
      <xdr:row>12</xdr:row>
      <xdr:rowOff>144462</xdr:rowOff>
    </xdr:from>
    <xdr:to>
      <xdr:col>14</xdr:col>
      <xdr:colOff>63500</xdr:colOff>
      <xdr:row>27</xdr:row>
      <xdr:rowOff>179387</xdr:rowOff>
    </xdr:to>
    <xdr:graphicFrame macro="">
      <xdr:nvGraphicFramePr>
        <xdr:cNvPr id="9" name="Chart 8">
          <a:extLst>
            <a:ext uri="{FF2B5EF4-FFF2-40B4-BE49-F238E27FC236}">
              <a16:creationId xmlns:a16="http://schemas.microsoft.com/office/drawing/2014/main" id="{902512E5-1EE3-DD9D-935F-1BCCD4EC3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76199</xdr:colOff>
      <xdr:row>41</xdr:row>
      <xdr:rowOff>171450</xdr:rowOff>
    </xdr:from>
    <xdr:to>
      <xdr:col>9</xdr:col>
      <xdr:colOff>473075</xdr:colOff>
      <xdr:row>64</xdr:row>
      <xdr:rowOff>152400</xdr:rowOff>
    </xdr:to>
    <xdr:graphicFrame macro="">
      <xdr:nvGraphicFramePr>
        <xdr:cNvPr id="8" name="Chart 7">
          <a:extLst>
            <a:ext uri="{FF2B5EF4-FFF2-40B4-BE49-F238E27FC236}">
              <a16:creationId xmlns:a16="http://schemas.microsoft.com/office/drawing/2014/main" id="{19D0FFE4-9B35-4A91-96FB-821CFF5BA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215900</xdr:colOff>
      <xdr:row>41</xdr:row>
      <xdr:rowOff>180975</xdr:rowOff>
    </xdr:from>
    <xdr:to>
      <xdr:col>17</xdr:col>
      <xdr:colOff>530225</xdr:colOff>
      <xdr:row>57</xdr:row>
      <xdr:rowOff>38100</xdr:rowOff>
    </xdr:to>
    <xdr:graphicFrame macro="">
      <xdr:nvGraphicFramePr>
        <xdr:cNvPr id="11" name="Chart 10">
          <a:extLst>
            <a:ext uri="{FF2B5EF4-FFF2-40B4-BE49-F238E27FC236}">
              <a16:creationId xmlns:a16="http://schemas.microsoft.com/office/drawing/2014/main" id="{5B2D887F-D32B-4241-BA6E-302891818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41271</xdr:colOff>
      <xdr:row>37</xdr:row>
      <xdr:rowOff>0</xdr:rowOff>
    </xdr:from>
    <xdr:to>
      <xdr:col>25</xdr:col>
      <xdr:colOff>142875</xdr:colOff>
      <xdr:row>41</xdr:row>
      <xdr:rowOff>161925</xdr:rowOff>
    </xdr:to>
    <mc:AlternateContent xmlns:mc="http://schemas.openxmlformats.org/markup-compatibility/2006" xmlns:a14="http://schemas.microsoft.com/office/drawing/2010/main">
      <mc:Choice Requires="a14">
        <xdr:graphicFrame macro="">
          <xdr:nvGraphicFramePr>
            <xdr:cNvPr id="12" name="TASK ">
              <a:extLst>
                <a:ext uri="{FF2B5EF4-FFF2-40B4-BE49-F238E27FC236}">
                  <a16:creationId xmlns:a16="http://schemas.microsoft.com/office/drawing/2014/main" id="{098E630C-724A-D0DB-C51B-910A60A9E76F}"/>
                </a:ext>
              </a:extLst>
            </xdr:cNvPr>
            <xdr:cNvGraphicFramePr/>
          </xdr:nvGraphicFramePr>
          <xdr:xfrm>
            <a:off x="0" y="0"/>
            <a:ext cx="0" cy="0"/>
          </xdr:xfrm>
          <a:graphic>
            <a:graphicData uri="http://schemas.microsoft.com/office/drawing/2010/slicer">
              <sle:slicer xmlns:sle="http://schemas.microsoft.com/office/drawing/2010/slicer" name="TASK "/>
            </a:graphicData>
          </a:graphic>
        </xdr:graphicFrame>
      </mc:Choice>
      <mc:Fallback xmlns="">
        <xdr:sp macro="" textlink="">
          <xdr:nvSpPr>
            <xdr:cNvPr id="0" name=""/>
            <xdr:cNvSpPr>
              <a:spLocks noTextEdit="1"/>
            </xdr:cNvSpPr>
          </xdr:nvSpPr>
          <xdr:spPr>
            <a:xfrm>
              <a:off x="41271" y="7781925"/>
              <a:ext cx="1534160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112059</xdr:colOff>
      <xdr:row>7</xdr:row>
      <xdr:rowOff>87779</xdr:rowOff>
    </xdr:from>
    <xdr:to>
      <xdr:col>13</xdr:col>
      <xdr:colOff>106269</xdr:colOff>
      <xdr:row>28</xdr:row>
      <xdr:rowOff>25586</xdr:rowOff>
    </xdr:to>
    <mc:AlternateContent xmlns:mc="http://schemas.openxmlformats.org/markup-compatibility/2006" xmlns:a14="http://schemas.microsoft.com/office/drawing/2010/main">
      <mc:Choice Requires="a14">
        <xdr:graphicFrame macro="">
          <xdr:nvGraphicFramePr>
            <xdr:cNvPr id="15" name="TASK  1">
              <a:extLst>
                <a:ext uri="{FF2B5EF4-FFF2-40B4-BE49-F238E27FC236}">
                  <a16:creationId xmlns:a16="http://schemas.microsoft.com/office/drawing/2014/main" id="{938FB0E2-D2A7-9F2C-1BA2-F2792AB8705A}"/>
                </a:ext>
              </a:extLst>
            </xdr:cNvPr>
            <xdr:cNvGraphicFramePr/>
          </xdr:nvGraphicFramePr>
          <xdr:xfrm>
            <a:off x="0" y="0"/>
            <a:ext cx="0" cy="0"/>
          </xdr:xfrm>
          <a:graphic>
            <a:graphicData uri="http://schemas.microsoft.com/office/drawing/2010/slicer">
              <sle:slicer xmlns:sle="http://schemas.microsoft.com/office/drawing/2010/slicer" name="TASK  1"/>
            </a:graphicData>
          </a:graphic>
        </xdr:graphicFrame>
      </mc:Choice>
      <mc:Fallback xmlns="">
        <xdr:sp macro="" textlink="">
          <xdr:nvSpPr>
            <xdr:cNvPr id="0" name=""/>
            <xdr:cNvSpPr>
              <a:spLocks noTextEdit="1"/>
            </xdr:cNvSpPr>
          </xdr:nvSpPr>
          <xdr:spPr>
            <a:xfrm>
              <a:off x="6163235" y="1608604"/>
              <a:ext cx="1809563" cy="3706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382680</xdr:colOff>
      <xdr:row>7</xdr:row>
      <xdr:rowOff>76387</xdr:rowOff>
    </xdr:from>
    <xdr:to>
      <xdr:col>16</xdr:col>
      <xdr:colOff>373715</xdr:colOff>
      <xdr:row>20</xdr:row>
      <xdr:rowOff>183777</xdr:rowOff>
    </xdr:to>
    <mc:AlternateContent xmlns:mc="http://schemas.openxmlformats.org/markup-compatibility/2006" xmlns:a14="http://schemas.microsoft.com/office/drawing/2010/main">
      <mc:Choice Requires="a14">
        <xdr:graphicFrame macro="">
          <xdr:nvGraphicFramePr>
            <xdr:cNvPr id="16" name="TRACK ">
              <a:extLst>
                <a:ext uri="{FF2B5EF4-FFF2-40B4-BE49-F238E27FC236}">
                  <a16:creationId xmlns:a16="http://schemas.microsoft.com/office/drawing/2014/main" id="{929ED22C-93CF-FB1C-588F-3589022BE361}"/>
                </a:ext>
              </a:extLst>
            </xdr:cNvPr>
            <xdr:cNvGraphicFramePr/>
          </xdr:nvGraphicFramePr>
          <xdr:xfrm>
            <a:off x="0" y="0"/>
            <a:ext cx="0" cy="0"/>
          </xdr:xfrm>
          <a:graphic>
            <a:graphicData uri="http://schemas.microsoft.com/office/drawing/2010/slicer">
              <sle:slicer xmlns:sle="http://schemas.microsoft.com/office/drawing/2010/slicer" name="TRACK "/>
            </a:graphicData>
          </a:graphic>
        </xdr:graphicFrame>
      </mc:Choice>
      <mc:Fallback xmlns="">
        <xdr:sp macro="" textlink="">
          <xdr:nvSpPr>
            <xdr:cNvPr id="0" name=""/>
            <xdr:cNvSpPr>
              <a:spLocks noTextEdit="1"/>
            </xdr:cNvSpPr>
          </xdr:nvSpPr>
          <xdr:spPr>
            <a:xfrm>
              <a:off x="8307480" y="2171887"/>
              <a:ext cx="1819835" cy="2583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72</xdr:row>
      <xdr:rowOff>0</xdr:rowOff>
    </xdr:from>
    <xdr:to>
      <xdr:col>7</xdr:col>
      <xdr:colOff>268007</xdr:colOff>
      <xdr:row>87</xdr:row>
      <xdr:rowOff>5229</xdr:rowOff>
    </xdr:to>
    <xdr:graphicFrame macro="">
      <xdr:nvGraphicFramePr>
        <xdr:cNvPr id="17" name="Chart 16">
          <a:extLst>
            <a:ext uri="{FF2B5EF4-FFF2-40B4-BE49-F238E27FC236}">
              <a16:creationId xmlns:a16="http://schemas.microsoft.com/office/drawing/2014/main" id="{38FD7D8F-C134-460F-845D-3BB731A98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522941</xdr:colOff>
      <xdr:row>72</xdr:row>
      <xdr:rowOff>29883</xdr:rowOff>
    </xdr:from>
    <xdr:to>
      <xdr:col>15</xdr:col>
      <xdr:colOff>181535</xdr:colOff>
      <xdr:row>87</xdr:row>
      <xdr:rowOff>25587</xdr:rowOff>
    </xdr:to>
    <xdr:graphicFrame macro="">
      <xdr:nvGraphicFramePr>
        <xdr:cNvPr id="18" name="Chart 17">
          <a:extLst>
            <a:ext uri="{FF2B5EF4-FFF2-40B4-BE49-F238E27FC236}">
              <a16:creationId xmlns:a16="http://schemas.microsoft.com/office/drawing/2014/main" id="{2841AE1E-88AD-420E-98C0-DC79D2F07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49865</xdr:colOff>
      <xdr:row>0</xdr:row>
      <xdr:rowOff>27271</xdr:rowOff>
    </xdr:from>
    <xdr:to>
      <xdr:col>1</xdr:col>
      <xdr:colOff>540904</xdr:colOff>
      <xdr:row>2</xdr:row>
      <xdr:rowOff>1</xdr:rowOff>
    </xdr:to>
    <xdr:pic>
      <xdr:nvPicPr>
        <xdr:cNvPr id="19" name="Picture 2">
          <a:extLst>
            <a:ext uri="{FF2B5EF4-FFF2-40B4-BE49-F238E27FC236}">
              <a16:creationId xmlns:a16="http://schemas.microsoft.com/office/drawing/2014/main" id="{5797AC4A-12D9-4C4C-8F80-DAF1FE5E210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9288" t="12777" r="19551" b="16437"/>
        <a:stretch/>
      </xdr:blipFill>
      <xdr:spPr>
        <a:xfrm>
          <a:off x="49865" y="27271"/>
          <a:ext cx="1106802" cy="1138142"/>
        </a:xfrm>
        <a:prstGeom prst="rect">
          <a:avLst/>
        </a:prstGeom>
        <a:noFill/>
        <a:ln>
          <a:noFill/>
        </a:ln>
      </xdr:spPr>
    </xdr:pic>
    <xdr:clientData/>
  </xdr:twoCellAnchor>
  <xdr:twoCellAnchor>
    <xdr:from>
      <xdr:col>0</xdr:col>
      <xdr:colOff>47137</xdr:colOff>
      <xdr:row>6</xdr:row>
      <xdr:rowOff>168521</xdr:rowOff>
    </xdr:from>
    <xdr:to>
      <xdr:col>10</xdr:col>
      <xdr:colOff>36634</xdr:colOff>
      <xdr:row>28</xdr:row>
      <xdr:rowOff>27111</xdr:rowOff>
    </xdr:to>
    <xdr:graphicFrame macro="">
      <xdr:nvGraphicFramePr>
        <xdr:cNvPr id="3" name="Chart 13">
          <a:extLst>
            <a:ext uri="{FF2B5EF4-FFF2-40B4-BE49-F238E27FC236}">
              <a16:creationId xmlns:a16="http://schemas.microsoft.com/office/drawing/2014/main" id="{2E1AF052-F0BA-4C18-B9AA-14B66F9F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8.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De La Guerra" refreshedDate="45169.476074074075" createdVersion="7" refreshedVersion="8" minRefreshableVersion="3" recordCount="345" xr:uid="{DF43193E-FF38-4FE5-BDCA-A7091196C83A}">
  <cacheSource type="worksheet">
    <worksheetSource name="Table212"/>
  </cacheSource>
  <cacheFields count="11">
    <cacheField name="TASK " numFmtId="0">
      <sharedItems count="36">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
        <s v="VSWR" u="1"/>
        <s v="Coupler Plate " u="1"/>
        <s v="Radio Survey/Coverage Test" u="1"/>
        <s v="Megger Antenna Cable " u="1"/>
        <s v="Cable/Equipment Insertion Loss (Installed)" u="1"/>
        <s v="Megger 1/2in Cable" u="1"/>
        <s v="DC Resistance Coax Cable" u="1"/>
        <s v="Megger 1/2&quot; Cable" u="1"/>
        <s v="DC Resistance Antenna Cable"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unt="9">
        <s v="C1"/>
        <s v="C2"/>
        <s v="C3"/>
        <s v="C4"/>
        <s v="C3/C4"/>
        <s v="C5"/>
        <s v="C6"/>
        <s v="N/A"/>
        <s v="C3/C5" u="1"/>
      </sharedItems>
    </cacheField>
    <cacheField name="LOCATION" numFmtId="0">
      <sharedItems/>
    </cacheField>
    <cacheField name="START TRK STA" numFmtId="0">
      <sharedItems/>
    </cacheField>
    <cacheField name="END TRK STA" numFmtId="0">
      <sharedItems/>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emiMixedTypes="0" containsString="0" containsNumber="1" containsInteger="1" minValue="1" maxValue="80000"/>
    </cacheField>
    <cacheField name="INSTALLED QTY" numFmtId="0">
      <sharedItems containsString="0" containsBlank="1" containsNumber="1" containsInteger="1" minValue="0" maxValue="80000"/>
    </cacheField>
    <cacheField name="PROGRESS" numFmtId="9">
      <sharedItems containsSemiMixedTypes="0" containsString="0" containsNumber="1" minValue="0" maxValue="1.001050972149238"/>
    </cacheField>
  </cacheFields>
  <extLst>
    <ext xmlns:x14="http://schemas.microsoft.com/office/spreadsheetml/2009/9/main" uri="{725AE2AE-9491-48be-B2B4-4EB974FC3084}">
      <x14:pivotCacheDefinition pivotCacheId="12559462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oinak Das" refreshedDate="45302.654088657408" createdVersion="7" refreshedVersion="8" minRefreshableVersion="3" recordCount="346" xr:uid="{A61E8F7C-BC11-4A75-86C5-C05215784403}">
  <cacheSource type="worksheet">
    <worksheetSource ref="A1:K1048576" sheet="Radio Activities Data"/>
  </cacheSource>
  <cacheFields count="11">
    <cacheField name="TASK " numFmtId="0">
      <sharedItems containsBlank="1" count="38">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m/>
        <s v="VSWR" u="1"/>
        <s v="Coupler Plate " u="1"/>
        <s v="Radio Survey/Coverage Test" u="1"/>
        <s v="Megger Antenna Cable " u="1"/>
        <s v="Cable/Equipment Insertion Loss (Installed)" u="1"/>
        <s v="Megger 1/2in Cable" u="1"/>
        <s v="DC Resistance Coax Cable" u="1"/>
        <s v="Megger 1/2&quot; Cable" u="1"/>
        <s v="DC Resistance Antenna Cable" u="1"/>
        <s v="Removals "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ntainsBlank="1" count="12">
        <s v="C1"/>
        <s v="C2"/>
        <s v="C3"/>
        <s v="C4"/>
        <s v="C3/C4"/>
        <s v="C5"/>
        <s v="C6"/>
        <s v="N/A"/>
        <m/>
        <s v="C34" u="1"/>
        <s v="C3-C4" u="1"/>
        <s v="C3/C5" u="1"/>
      </sharedItems>
    </cacheField>
    <cacheField name="LOCATION" numFmtId="0">
      <sharedItems containsBlank="1"/>
    </cacheField>
    <cacheField name="START TRK STA" numFmtId="0">
      <sharedItems containsBlank="1"/>
    </cacheField>
    <cacheField name="END TRK STA" numFmtId="0">
      <sharedItems containsBlank="1"/>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tring="0" containsBlank="1" containsNumber="1" containsInteger="1" minValue="1" maxValue="80000"/>
    </cacheField>
    <cacheField name="INSTALLED QTY" numFmtId="0">
      <sharedItems containsString="0" containsBlank="1" containsNumber="1" containsInteger="1" minValue="0" maxValue="80000"/>
    </cacheField>
    <cacheField name="PROGRESS" numFmtId="0">
      <sharedItems containsString="0" containsBlank="1" containsNumber="1" minValue="0" maxValue="1"/>
    </cacheField>
  </cacheFields>
  <extLst>
    <ext xmlns:x14="http://schemas.microsoft.com/office/spreadsheetml/2009/9/main" uri="{725AE2AE-9491-48be-B2B4-4EB974FC3084}">
      <x14:pivotCacheDefinition pivotCacheId="922084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x v="0"/>
    <x v="0"/>
    <s v="Tunnel 1"/>
    <s v="1422+75"/>
    <s v="1439+50"/>
    <d v="2022-05-02T00:00:00"/>
    <d v="2022-05-18T00:00:00"/>
    <d v="2022-05-23T00:00:00"/>
    <n v="335"/>
    <n v="335"/>
    <n v="1"/>
  </r>
  <r>
    <x v="0"/>
    <x v="0"/>
    <s v="Tunnel 2"/>
    <s v="1456+00 "/>
    <s v="1459+90"/>
    <d v="2022-11-02T00:00:00"/>
    <d v="2022-11-26T00:00:00"/>
    <d v="2022-11-26T00:00:00"/>
    <n v="78"/>
    <n v="78"/>
    <n v="1"/>
  </r>
  <r>
    <x v="0"/>
    <x v="0"/>
    <s v="MR215-Tremont Ave"/>
    <s v="1521+20"/>
    <s v="1528+15"/>
    <d v="2022-05-16T00:00:00"/>
    <d v="2022-10-05T00:00:00"/>
    <d v="2022-10-06T00:00:00"/>
    <n v="139"/>
    <n v="139"/>
    <n v="1"/>
  </r>
  <r>
    <x v="0"/>
    <x v="0"/>
    <s v="Tunnel 6"/>
    <s v="1562+80"/>
    <s v="1566+25"/>
    <d v="2022-11-26T00:00:00"/>
    <d v="2022-07-23T00:00:00"/>
    <d v="2022-07-24T00:00:00"/>
    <n v="69"/>
    <n v="69"/>
    <n v="1"/>
  </r>
  <r>
    <x v="0"/>
    <x v="0"/>
    <s v="MR213-Fordham Rd"/>
    <s v="1566+25 "/>
    <s v="1572+55"/>
    <d v="2022-11-27T00:00:00"/>
    <d v="2022-07-23T00:00:00"/>
    <d v="2022-07-24T00:00:00"/>
    <n v="126"/>
    <n v="126"/>
    <n v="1"/>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330"/>
    <n v="1"/>
  </r>
  <r>
    <x v="0"/>
    <x v="1"/>
    <s v="Tunnel 2"/>
    <s v="1456+00 "/>
    <s v="1457+90"/>
    <d v="2022-11-02T00:00:00"/>
    <d v="2022-11-27T00:00:00"/>
    <d v="2022-11-27T00:00:00"/>
    <n v="38"/>
    <n v="38"/>
    <n v="1"/>
  </r>
  <r>
    <x v="0"/>
    <x v="1"/>
    <s v="MR215-Tremont Ave"/>
    <s v="1521+20"/>
    <s v="1528+15"/>
    <d v="2022-06-20T00:00:00"/>
    <d v="2022-10-03T00:00:00"/>
    <d v="2022-10-04T00:00:00"/>
    <n v="139"/>
    <n v="139"/>
    <n v="1"/>
  </r>
  <r>
    <x v="0"/>
    <x v="1"/>
    <s v="Tunnel 6"/>
    <s v="1562+80"/>
    <s v="1566+25"/>
    <d v="2023-04-08T00:00:00"/>
    <d v="2022-07-23T00:00:00"/>
    <d v="2022-07-23T00:00:00"/>
    <n v="69"/>
    <n v="69"/>
    <n v="1"/>
  </r>
  <r>
    <x v="0"/>
    <x v="1"/>
    <s v="MR213-Fordham Rd"/>
    <s v="1566+25 "/>
    <s v="1572+55"/>
    <d v="2023-04-08T00:00:00"/>
    <d v="2022-07-24T00:00:00"/>
    <d v="2022-07-24T00:00:00"/>
    <n v="126"/>
    <n v="126"/>
    <n v="1"/>
  </r>
  <r>
    <x v="0"/>
    <x v="1"/>
    <s v="Tunnel 7"/>
    <s v="1572+55"/>
    <s v="1589+60"/>
    <d v="2023-04-09T00:00:00"/>
    <d v="2022-08-07T00:00:00"/>
    <d v="2022-11-19T00:00:00"/>
    <n v="341"/>
    <n v="341"/>
    <n v="1"/>
  </r>
  <r>
    <x v="0"/>
    <x v="1"/>
    <s v="MR212-Kingsbridge Rd"/>
    <s v="1589+60"/>
    <s v="1596+20"/>
    <d v="2023-04-10T00:00:00"/>
    <d v="2022-09-15T00:00:00"/>
    <d v="2022-09-16T00:00:00"/>
    <n v="132"/>
    <n v="132"/>
    <n v="1"/>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264"/>
    <n v="1"/>
  </r>
  <r>
    <x v="0"/>
    <x v="4"/>
    <s v="Tunnel 3"/>
    <s v="1480+65"/>
    <s v="1499+70"/>
    <d v="2022-08-13T00:00:00"/>
    <d v="2022-05-31T00:00:00"/>
    <d v="2022-07-03T00:00:00"/>
    <n v="762"/>
    <n v="762"/>
    <n v="1"/>
  </r>
  <r>
    <x v="0"/>
    <x v="4"/>
    <s v="MR216-174-175th St"/>
    <s v="1499+70"/>
    <s v="1506+45"/>
    <d v="2022-06-19T00:00:00"/>
    <d v="2022-07-03T00:00:00"/>
    <d v="2022-07-03T00:00:00"/>
    <n v="270"/>
    <n v="270"/>
    <n v="1"/>
  </r>
  <r>
    <x v="0"/>
    <x v="4"/>
    <s v="Tunnel 4"/>
    <s v="1506+45"/>
    <s v="1521+20"/>
    <d v="2022-08-08T00:00:00"/>
    <d v="2022-06-18T00:00:00"/>
    <d v="2022-10-04T00:00:00"/>
    <n v="540"/>
    <n v="540"/>
    <n v="1"/>
  </r>
  <r>
    <x v="0"/>
    <x v="4"/>
    <s v="MR215-Tremont Ave"/>
    <s v="1521+20"/>
    <s v="1528+15"/>
    <d v="2022-12-17T00:00:00"/>
    <d v="2022-09-29T00:00:00"/>
    <d v="2022-09-30T00:00:00"/>
    <n v="139"/>
    <n v="139"/>
    <n v="1"/>
  </r>
  <r>
    <x v="0"/>
    <x v="4"/>
    <s v="Tunnel 5"/>
    <s v="1528+15"/>
    <s v="1545+35"/>
    <d v="2023-01-14T00:00:00"/>
    <d v="2022-06-19T00:00:00"/>
    <d v="2023-07-29T00:00:00"/>
    <n v="633"/>
    <n v="633"/>
    <n v="1"/>
  </r>
  <r>
    <x v="0"/>
    <x v="4"/>
    <s v="MR214-182-183rd St "/>
    <s v="1545+35"/>
    <s v="1551+95"/>
    <d v="2022-10-30T00:00:00"/>
    <d v="2022-07-23T00:00:00"/>
    <d v="2022-08-06T00:00:00"/>
    <n v="264"/>
    <n v="264"/>
    <n v="1"/>
  </r>
  <r>
    <x v="0"/>
    <x v="4"/>
    <s v="Tunnel 6"/>
    <s v="1551+95"/>
    <s v="1566+25"/>
    <d v="2022-11-26T00:00:00"/>
    <d v="2022-06-20T00:00:00"/>
    <d v="2023-07-29T00:00:00"/>
    <n v="502"/>
    <n v="502"/>
    <n v="1"/>
  </r>
  <r>
    <x v="0"/>
    <x v="4"/>
    <s v="MR213-Fordham Rd"/>
    <s v="1566+25"/>
    <s v="1572+55"/>
    <d v="2022-11-27T00:00:00"/>
    <d v="2022-08-07T00:00:00"/>
    <d v="2022-08-07T00:00:00"/>
    <n v="126"/>
    <n v="126"/>
    <n v="1"/>
  </r>
  <r>
    <x v="0"/>
    <x v="4"/>
    <s v="Tunnel 7"/>
    <s v="1572+55"/>
    <s v="1589+60"/>
    <d v="2022-12-03T00:00:00"/>
    <d v="2022-08-07T00:00:00"/>
    <d v="2022-09-20T00:00:00"/>
    <n v="341"/>
    <n v="340"/>
    <n v="0.99706744868035191"/>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390"/>
    <n v="1"/>
  </r>
  <r>
    <x v="1"/>
    <x v="0"/>
    <s v="MR215-Tremont Ave"/>
    <s v="1518+75 "/>
    <s v="1531+55"/>
    <d v="2022-11-12T00:00:00"/>
    <d v="2023-04-29T00:00:00"/>
    <d v="2023-04-29T00:00:00"/>
    <n v="1280"/>
    <n v="1280"/>
    <n v="1"/>
  </r>
  <r>
    <x v="1"/>
    <x v="0"/>
    <s v="Tunnel 6"/>
    <s v="1562+75"/>
    <s v="1566+25"/>
    <d v="2022-12-10T00:00:00"/>
    <d v="2022-08-13T00:00:00"/>
    <d v="2022-08-14T00:00:00"/>
    <n v="350"/>
    <n v="350"/>
    <n v="1"/>
  </r>
  <r>
    <x v="1"/>
    <x v="0"/>
    <s v="MR213-Fordham Rd"/>
    <s v="1566+25 "/>
    <s v="1572+55"/>
    <d v="2022-12-10T00:00:00"/>
    <d v="2022-08-13T00:00:00"/>
    <d v="2022-10-29T00:00:00"/>
    <n v="630"/>
    <n v="630"/>
    <n v="1"/>
  </r>
  <r>
    <x v="1"/>
    <x v="0"/>
    <s v="Tunnel 7"/>
    <s v="1572+55"/>
    <s v="1589+60"/>
    <d v="2022-12-10T00:00:00"/>
    <d v="2022-11-19T00:00:00"/>
    <d v="2022-11-19T00:00:00"/>
    <n v="1705"/>
    <n v="1705"/>
    <n v="1"/>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350"/>
    <n v="1"/>
  </r>
  <r>
    <x v="1"/>
    <x v="1"/>
    <s v="MR213-Fordham Rd"/>
    <s v="1566+25 "/>
    <s v="1572+55"/>
    <d v="2022-12-17T00:00:00"/>
    <d v="2022-08-13T00:00:00"/>
    <d v="2022-10-29T00:00:00"/>
    <n v="630"/>
    <n v="630"/>
    <n v="1"/>
  </r>
  <r>
    <x v="1"/>
    <x v="1"/>
    <s v="Tunnel 7"/>
    <s v="1572+55"/>
    <s v="1589+60"/>
    <d v="2022-12-17T00:00:00"/>
    <d v="2022-10-29T00:00:00"/>
    <d v="2022-10-30T00:00:00"/>
    <n v="1705"/>
    <n v="1705"/>
    <n v="1"/>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620"/>
    <n v="1"/>
  </r>
  <r>
    <x v="1"/>
    <x v="4"/>
    <s v="Tunnel 1"/>
    <s v="1421+85"/>
    <s v="1449+00"/>
    <d v="2022-11-26T00:00:00"/>
    <d v="2023-01-28T00:00:00"/>
    <d v="2023-01-28T00:00:00"/>
    <n v="5430"/>
    <n v="5430"/>
    <n v="1"/>
  </r>
  <r>
    <x v="1"/>
    <x v="4"/>
    <s v="MR218-167th St"/>
    <s v="1449+00"/>
    <s v="1455+60"/>
    <d v="2022-11-27T00:00:00"/>
    <d v="2023-01-28T00:00:00"/>
    <d v="2023-01-28T00:00:00"/>
    <n v="1320"/>
    <n v="1320"/>
    <n v="1"/>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3810"/>
    <n v="1.001050972149238"/>
  </r>
  <r>
    <x v="1"/>
    <x v="4"/>
    <s v="MR216-174-175th St"/>
    <s v="1499+68"/>
    <s v="1506+45"/>
    <d v="2022-12-18T00:00:00"/>
    <d v="2022-07-03T00:00:00"/>
    <d v="2022-07-04T00:00:00"/>
    <n v="1354"/>
    <n v="1350"/>
    <n v="0.99704579025110784"/>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1320"/>
    <n v="1"/>
  </r>
  <r>
    <x v="1"/>
    <x v="4"/>
    <s v="Tunnel 6"/>
    <s v="1551+95"/>
    <s v="1566+25"/>
    <d v="2023-02-11T00:00:00"/>
    <d v="2022-08-13T00:00:00"/>
    <d v="2022-10-29T00:00:00"/>
    <n v="2513"/>
    <n v="2510"/>
    <n v="0.99880620771985673"/>
  </r>
  <r>
    <x v="1"/>
    <x v="4"/>
    <s v="MR213-Fordham Rd"/>
    <s v="1566+25"/>
    <s v="1572+55"/>
    <d v="2023-01-14T00:00:00"/>
    <d v="2022-08-14T00:00:00"/>
    <d v="2022-10-30T00:00:00"/>
    <n v="630"/>
    <n v="630"/>
    <n v="1"/>
  </r>
  <r>
    <x v="1"/>
    <x v="4"/>
    <s v="Tunnel 7"/>
    <s v="1572+55"/>
    <s v="1589+60"/>
    <d v="2023-01-14T00:00:00"/>
    <d v="2022-10-29T00:00:00"/>
    <d v="2022-10-30T00:00:00"/>
    <n v="1705"/>
    <n v="1705"/>
    <n v="1"/>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d v="2023-07-08T00:00:00"/>
    <m/>
    <m/>
    <n v="1360"/>
    <n v="1360"/>
    <n v="1"/>
  </r>
  <r>
    <x v="1"/>
    <x v="6"/>
    <s v="Tunnel 10"/>
    <s v="1625+55"/>
    <s v="1642+80"/>
    <d v="2023-07-08T00:00:00"/>
    <m/>
    <m/>
    <n v="1900"/>
    <n v="0"/>
    <n v="0"/>
  </r>
  <r>
    <x v="2"/>
    <x v="4"/>
    <s v="MR219 Comm. Room"/>
    <s v="1419+50"/>
    <s v="1419+50"/>
    <d v="2022-06-15T00:00:00"/>
    <d v="2022-11-12T00:00:00"/>
    <d v="2022-11-12T00:00:00"/>
    <n v="2"/>
    <n v="2"/>
    <n v="1"/>
  </r>
  <r>
    <x v="2"/>
    <x v="4"/>
    <s v="Tunnel 1"/>
    <s v="1422+75"/>
    <s v="1422+75"/>
    <d v="2022-11-03T00:00:00"/>
    <m/>
    <m/>
    <n v="2"/>
    <n v="2"/>
    <n v="1"/>
  </r>
  <r>
    <x v="2"/>
    <x v="1"/>
    <s v="MR218 Comm. Room"/>
    <s v="1455+50"/>
    <s v="1455+50"/>
    <d v="2023-06-25T00:00:00"/>
    <d v="2022-10-29T00:00:00"/>
    <d v="2022-10-30T00:00:00"/>
    <n v="4"/>
    <n v="4"/>
    <n v="1"/>
  </r>
  <r>
    <x v="2"/>
    <x v="4"/>
    <s v="Tunnel 2"/>
    <s v="1456+70"/>
    <s v="1459+90"/>
    <d v="2022-11-03T00:00:00"/>
    <d v="2023-01-21T00:00:00"/>
    <d v="2023-01-21T00:00:00"/>
    <n v="4"/>
    <n v="4"/>
    <n v="1"/>
  </r>
  <r>
    <x v="2"/>
    <x v="1"/>
    <s v="MR217 Comm. Room"/>
    <s v="1479+80"/>
    <s v="1479+80"/>
    <d v="2022-09-20T00:00:00"/>
    <d v="2022-07-24T00:00:00"/>
    <d v="2022-07-24T00:00:00"/>
    <n v="4"/>
    <n v="4"/>
    <n v="1"/>
  </r>
  <r>
    <x v="2"/>
    <x v="0"/>
    <s v="MR216 Comm. Room"/>
    <s v="1506+15"/>
    <s v="1506+15"/>
    <d v="2022-11-15T00:00:00"/>
    <d v="2022-07-23T00:00:00"/>
    <d v="2022-07-23T00:00:00"/>
    <n v="4"/>
    <n v="4"/>
    <n v="1"/>
  </r>
  <r>
    <x v="2"/>
    <x v="1"/>
    <s v="MR215 Comm. Room"/>
    <s v="1524+26"/>
    <s v="1524+26"/>
    <d v="2023-01-16T00:00:00"/>
    <d v="2022-12-10T00:00:00"/>
    <d v="2022-12-10T00:00:00"/>
    <n v="6"/>
    <n v="6"/>
    <n v="1"/>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6"/>
    <n v="1"/>
  </r>
  <r>
    <x v="2"/>
    <x v="1"/>
    <s v="MR212 Comm. Room"/>
    <s v="1590+50"/>
    <s v="1590+50"/>
    <d v="2023-07-05T00:00:00"/>
    <d v="2022-11-20T00:00:00"/>
    <d v="2022-11-20T00:00:00"/>
    <n v="6"/>
    <n v="6"/>
    <n v="1"/>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1"/>
    <n v="1"/>
  </r>
  <r>
    <x v="3"/>
    <x v="1"/>
    <s v="Tunnel 7"/>
    <s v="1574+95"/>
    <s v="1574+95"/>
    <d v="2022-12-17T00:00:00"/>
    <d v="2022-10-29T00:00:00"/>
    <d v="2022-10-29T00:00:00"/>
    <n v="1"/>
    <n v="1"/>
    <n v="1"/>
  </r>
  <r>
    <x v="3"/>
    <x v="4"/>
    <s v="Tunnel 1"/>
    <s v="1422+75"/>
    <s v="1422+75"/>
    <d v="2022-11-03T00:00:00"/>
    <d v="2022-12-10T00:00:00"/>
    <d v="2022-12-10T00:00:00"/>
    <n v="2"/>
    <n v="2"/>
    <n v="1"/>
  </r>
  <r>
    <x v="3"/>
    <x v="4"/>
    <s v="Tunnel 3"/>
    <s v="1491+00"/>
    <s v="1491+00"/>
    <d v="2022-08-13T00:00:00"/>
    <d v="2022-10-29T00:00:00"/>
    <d v="2022-10-29T00:00:00"/>
    <n v="2"/>
    <n v="2"/>
    <n v="1"/>
  </r>
  <r>
    <x v="3"/>
    <x v="4"/>
    <s v="Tunnel 7"/>
    <s v="1575+00"/>
    <s v="1575+00"/>
    <d v="2023-01-14T00:00:00"/>
    <d v="2022-10-29T00:00:00"/>
    <d v="2022-10-29T00:00:00"/>
    <n v="2"/>
    <n v="2"/>
    <n v="1"/>
  </r>
  <r>
    <x v="3"/>
    <x v="4"/>
    <s v="Tunnel 8"/>
    <s v="1600+00"/>
    <s v="1600+00"/>
    <d v="2023-07-22T00:00:00"/>
    <d v="2022-10-29T00:00:00"/>
    <d v="2022-10-29T00:00:00"/>
    <n v="1"/>
    <n v="1"/>
    <n v="1"/>
  </r>
  <r>
    <x v="3"/>
    <x v="1"/>
    <s v="Tunnel 8"/>
    <s v="1600+00"/>
    <s v="1600+00"/>
    <d v="2023-07-22T00:00:00"/>
    <d v="2022-10-29T00:00:00"/>
    <d v="2022-10-29T00:00:00"/>
    <n v="1"/>
    <n v="1"/>
    <n v="1"/>
  </r>
  <r>
    <x v="3"/>
    <x v="4"/>
    <s v="MR219-161 ST-Yankee Stadium"/>
    <s v="1418+75"/>
    <s v="1418+75"/>
    <d v="2022-10-29T00:00:00"/>
    <d v="2022-12-10T00:00:00"/>
    <d v="2022-12-10T00:00:00"/>
    <n v="1"/>
    <n v="1"/>
    <n v="1"/>
  </r>
  <r>
    <x v="3"/>
    <x v="4"/>
    <s v="MR218 Comm. Room"/>
    <s v="1455+50"/>
    <s v="1455+50"/>
    <d v="2023-06-25T00:00:00"/>
    <d v="2022-10-29T00:00:00"/>
    <d v="2022-10-29T00:00:00"/>
    <n v="2"/>
    <n v="2"/>
    <n v="1"/>
  </r>
  <r>
    <x v="3"/>
    <x v="4"/>
    <s v="MR217 Comm. Room"/>
    <s v="1479+80"/>
    <s v="1479+80"/>
    <d v="2022-09-20T00:00:00"/>
    <d v="2022-11-07T00:00:00"/>
    <d v="2022-11-07T00:00:00"/>
    <n v="2"/>
    <n v="2"/>
    <n v="1"/>
  </r>
  <r>
    <x v="3"/>
    <x v="4"/>
    <s v="MR216 Comm. Room"/>
    <s v="1506+05"/>
    <s v="1506+05"/>
    <d v="2022-11-15T00:00:00"/>
    <d v="2022-11-08T00:00:00"/>
    <d v="2022-11-08T00:00:00"/>
    <n v="1"/>
    <n v="1"/>
    <n v="1"/>
  </r>
  <r>
    <x v="3"/>
    <x v="4"/>
    <s v="MR215 Comm. Room"/>
    <s v="1524+26"/>
    <s v="1524+26"/>
    <d v="2023-01-16T00:00:00"/>
    <d v="2022-10-25T00:00:00"/>
    <d v="2022-10-25T00:00:00"/>
    <n v="2"/>
    <n v="2"/>
    <n v="1"/>
  </r>
  <r>
    <x v="3"/>
    <x v="4"/>
    <s v="MR214 Comm. Room"/>
    <s v="1551+75"/>
    <s v="1551+75"/>
    <d v="2023-03-13T00:00:00"/>
    <d v="2022-11-03T00:00:00"/>
    <d v="2022-11-03T00:00:00"/>
    <n v="1"/>
    <n v="1"/>
    <n v="1"/>
  </r>
  <r>
    <x v="3"/>
    <x v="4"/>
    <s v="MR213 Comm. Room"/>
    <s v="1569+70"/>
    <s v="1569+70"/>
    <d v="2023-05-08T00:00:00"/>
    <d v="2022-11-02T00:00:00"/>
    <d v="2022-11-02T00:00:00"/>
    <n v="1"/>
    <n v="1"/>
    <n v="1"/>
  </r>
  <r>
    <x v="3"/>
    <x v="1"/>
    <s v="MR212 Comm. Room"/>
    <s v="1590+50"/>
    <s v="1590+50"/>
    <d v="2023-07-05T00:00:00"/>
    <d v="2022-11-09T00:00:00"/>
    <d v="2022-11-09T00:00:00"/>
    <n v="3"/>
    <n v="3"/>
    <n v="1"/>
  </r>
  <r>
    <x v="3"/>
    <x v="0"/>
    <s v="MR211 Comm. Room"/>
    <s v="1619+90"/>
    <s v="1619+90"/>
    <d v="2023-08-30T00:00:00"/>
    <d v="2022-12-13T00:00:00"/>
    <d v="2022-12-14T00:00:00"/>
    <n v="4"/>
    <n v="4"/>
    <n v="1"/>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100"/>
    <n v="1"/>
  </r>
  <r>
    <x v="7"/>
    <x v="7"/>
    <s v="Warehouse"/>
    <s v="N/A"/>
    <s v="N/A"/>
    <d v="2022-06-23T00:00:00"/>
    <m/>
    <m/>
    <n v="4000"/>
    <n v="4000"/>
    <n v="1"/>
  </r>
  <r>
    <x v="8"/>
    <x v="7"/>
    <s v="Warehouse"/>
    <s v="N/A"/>
    <s v="N/A"/>
    <d v="2022-06-23T00:00:00"/>
    <m/>
    <m/>
    <n v="80000"/>
    <n v="80000"/>
    <n v="1"/>
  </r>
  <r>
    <x v="9"/>
    <x v="7"/>
    <s v="Warehouse"/>
    <s v="N/A"/>
    <s v="N/A"/>
    <d v="2022-06-23T00:00:00"/>
    <d v="2022-06-23T00:00:00"/>
    <d v="2022-06-23T00:00:00"/>
    <n v="100"/>
    <n v="100"/>
    <n v="1"/>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300"/>
    <n v="1"/>
  </r>
  <r>
    <x v="10"/>
    <x v="1"/>
    <s v="MR218 to MR217"/>
    <s v="1456+00"/>
    <s v="1457+90"/>
    <d v="2022-06-27T00:00:00"/>
    <d v="2023-01-21T00:00:00"/>
    <d v="2023-01-21T00:00:00"/>
    <n v="190"/>
    <n v="190"/>
    <n v="1"/>
  </r>
  <r>
    <x v="10"/>
    <x v="4"/>
    <s v="MR218 to MR217"/>
    <s v="1455+50"/>
    <s v="1479+75"/>
    <d v="2022-06-27T00:00:00"/>
    <d v="2023-01-21T00:00:00"/>
    <d v="2023-01-21T00:00:00"/>
    <n v="2425"/>
    <n v="2425"/>
    <n v="1"/>
  </r>
  <r>
    <x v="10"/>
    <x v="4"/>
    <s v="MR217 to MR216"/>
    <s v="1479+75"/>
    <s v="1506+05"/>
    <d v="2022-06-27T00:00:00"/>
    <d v="2022-11-12T00:00:00"/>
    <d v="2022-11-12T00:00:00"/>
    <n v="2630"/>
    <n v="2630"/>
    <n v="1"/>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690"/>
    <n v="1"/>
  </r>
  <r>
    <x v="10"/>
    <x v="1"/>
    <s v="MR214 to MR213"/>
    <s v="1562+80"/>
    <s v="1569+70"/>
    <d v="2022-06-27T00:00:00"/>
    <d v="2022-12-04T00:00:00"/>
    <d v="2022-12-04T00:00:00"/>
    <n v="690"/>
    <n v="690"/>
    <n v="1"/>
  </r>
  <r>
    <x v="10"/>
    <x v="4"/>
    <s v="MR214 to MR213"/>
    <s v="1551+90"/>
    <s v="1569+70"/>
    <d v="2022-06-27T00:00:00"/>
    <d v="2022-12-04T00:00:00"/>
    <d v="2022-12-04T00:00:00"/>
    <n v="1780"/>
    <n v="1780"/>
    <n v="1"/>
  </r>
  <r>
    <x v="10"/>
    <x v="0"/>
    <s v="MR213 to MR212"/>
    <s v="1569+70"/>
    <s v="1590+50"/>
    <d v="2022-06-27T00:00:00"/>
    <d v="2022-12-18T00:00:00"/>
    <d v="2022-12-18T00:00:00"/>
    <n v="2080"/>
    <n v="2080"/>
    <n v="1"/>
  </r>
  <r>
    <x v="10"/>
    <x v="1"/>
    <s v="MR213 to MR212"/>
    <s v="1569+70"/>
    <s v="1590+50"/>
    <d v="2022-06-27T00:00:00"/>
    <d v="2022-12-18T00:00:00"/>
    <d v="2022-12-18T00:00:00"/>
    <n v="2080"/>
    <n v="2080"/>
    <n v="1"/>
  </r>
  <r>
    <x v="10"/>
    <x v="4"/>
    <s v="MR213 to MR212"/>
    <s v="1569+70"/>
    <s v="1590+50"/>
    <d v="2022-06-27T00:00:00"/>
    <d v="2022-12-18T00:00:00"/>
    <d v="2022-12-18T00:00:00"/>
    <n v="2080"/>
    <n v="2080"/>
    <n v="1"/>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300"/>
    <n v="1"/>
  </r>
  <r>
    <x v="11"/>
    <x v="1"/>
    <s v="MR218 to MR217"/>
    <s v="1456+00"/>
    <s v="1457+90"/>
    <d v="2023-02-13T00:00:00"/>
    <d v="2023-01-21T00:00:00"/>
    <d v="2023-01-21T00:00:00"/>
    <n v="190"/>
    <n v="190"/>
    <n v="1"/>
  </r>
  <r>
    <x v="11"/>
    <x v="4"/>
    <s v="MR218 to MR217"/>
    <s v="1455+50"/>
    <s v="1479+75"/>
    <d v="2023-02-13T00:00:00"/>
    <d v="2023-01-21T00:00:00"/>
    <d v="2023-01-21T00:00:00"/>
    <n v="2425"/>
    <n v="2425"/>
    <n v="1"/>
  </r>
  <r>
    <x v="11"/>
    <x v="4"/>
    <s v="MR217 to MR216"/>
    <s v="1479+75"/>
    <s v="1506+05"/>
    <d v="2023-02-13T00:00:00"/>
    <d v="2022-11-12T00:00:00"/>
    <d v="2022-11-12T00:00:00"/>
    <n v="2630"/>
    <n v="2630"/>
    <n v="1"/>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690"/>
    <n v="1"/>
  </r>
  <r>
    <x v="11"/>
    <x v="1"/>
    <s v="MR214 to MR213"/>
    <s v="1562+80"/>
    <s v="1569+70"/>
    <d v="2022-11-14T00:00:00"/>
    <d v="2022-12-04T00:00:00"/>
    <d v="2022-12-04T00:00:00"/>
    <n v="690"/>
    <n v="690"/>
    <n v="1"/>
  </r>
  <r>
    <x v="11"/>
    <x v="4"/>
    <s v="MR214 to MR213"/>
    <s v="1551+90"/>
    <s v="1569+70"/>
    <d v="2023-01-30T00:00:00"/>
    <d v="2022-12-04T00:00:00"/>
    <d v="2022-12-04T00:00:00"/>
    <n v="1780"/>
    <n v="1780"/>
    <n v="1"/>
  </r>
  <r>
    <x v="11"/>
    <x v="0"/>
    <s v="MR213 to MR212"/>
    <s v="1569+70"/>
    <s v="1590+50"/>
    <d v="2023-02-13T00:00:00"/>
    <d v="2022-12-18T00:00:00"/>
    <d v="2022-12-18T00:00:00"/>
    <n v="2080"/>
    <n v="2080"/>
    <n v="1"/>
  </r>
  <r>
    <x v="11"/>
    <x v="1"/>
    <s v="MR213 to MR212"/>
    <s v="1569+70"/>
    <s v="1590+50"/>
    <d v="2023-02-13T00:00:00"/>
    <d v="2022-12-18T00:00:00"/>
    <d v="2022-12-18T00:00:00"/>
    <n v="2080"/>
    <n v="2080"/>
    <n v="1"/>
  </r>
  <r>
    <x v="11"/>
    <x v="4"/>
    <s v="MR213 to MR212"/>
    <s v="1569+70"/>
    <s v="1590+50"/>
    <d v="2023-05-22T00:00:00"/>
    <d v="2022-12-18T00:00:00"/>
    <d v="2022-12-18T00:00:00"/>
    <n v="2080"/>
    <n v="2080"/>
    <n v="1"/>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300"/>
    <n v="1"/>
  </r>
  <r>
    <x v="12"/>
    <x v="1"/>
    <s v="MR218 to MR217"/>
    <s v="1456+00"/>
    <s v="1457+90"/>
    <d v="2023-02-06T00:00:00"/>
    <d v="2023-01-28T00:00:00"/>
    <d v="2023-01-28T00:00:00"/>
    <n v="190"/>
    <n v="190"/>
    <n v="1"/>
  </r>
  <r>
    <x v="12"/>
    <x v="4"/>
    <s v="MR218 to MR217"/>
    <s v="1455+50"/>
    <s v="1479+75"/>
    <d v="2023-05-30T00:00:00"/>
    <d v="2023-01-28T00:00:00"/>
    <d v="2023-01-28T00:00:00"/>
    <n v="2425"/>
    <n v="2425"/>
    <n v="1"/>
  </r>
  <r>
    <x v="12"/>
    <x v="4"/>
    <s v="MR217 to MR216"/>
    <s v="1479+75"/>
    <s v="1506+05"/>
    <d v="2023-05-30T00:00:00"/>
    <d v="2022-12-03T00:00:00"/>
    <d v="2022-12-03T00:00:00"/>
    <n v="2630"/>
    <n v="2630"/>
    <n v="1"/>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690"/>
    <n v="1"/>
  </r>
  <r>
    <x v="12"/>
    <x v="1"/>
    <s v="MR214 to MR213"/>
    <s v="1562+80"/>
    <s v="1569+70"/>
    <m/>
    <d v="2022-12-05T00:00:00"/>
    <d v="2022-12-05T00:00:00"/>
    <n v="690"/>
    <n v="690"/>
    <n v="1"/>
  </r>
  <r>
    <x v="12"/>
    <x v="4"/>
    <s v="MR214 to MR213"/>
    <s v="1551+90"/>
    <s v="1569+70"/>
    <m/>
    <d v="2022-12-05T00:00:00"/>
    <d v="2022-12-05T00:00:00"/>
    <n v="1780"/>
    <n v="1780"/>
    <n v="1"/>
  </r>
  <r>
    <x v="12"/>
    <x v="0"/>
    <s v="MR213 to MR212"/>
    <s v="1569+70"/>
    <s v="1590+50"/>
    <d v="2023-05-30T00:00:00"/>
    <d v="2022-12-18T00:00:00"/>
    <d v="2022-12-18T00:00:00"/>
    <n v="2080"/>
    <n v="2080"/>
    <n v="1"/>
  </r>
  <r>
    <x v="12"/>
    <x v="1"/>
    <s v="MR213 to MR212"/>
    <s v="1569+70"/>
    <s v="1590+50"/>
    <m/>
    <d v="2022-12-18T00:00:00"/>
    <d v="2022-12-18T00:00:00"/>
    <n v="2080"/>
    <n v="2080"/>
    <n v="1"/>
  </r>
  <r>
    <x v="12"/>
    <x v="4"/>
    <s v="MR213 to MR212"/>
    <s v="1569+70"/>
    <s v="1590+50"/>
    <d v="2023-09-21T00:00:00"/>
    <d v="2022-12-18T00:00:00"/>
    <d v="2022-12-18T00:00:00"/>
    <n v="2080"/>
    <n v="2080"/>
    <n v="1"/>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300"/>
    <n v="1"/>
  </r>
  <r>
    <x v="13"/>
    <x v="1"/>
    <s v="MR218 to MR217"/>
    <s v="1456+00"/>
    <s v="1457+90"/>
    <m/>
    <d v="2023-01-28T00:00:00"/>
    <d v="2023-02-09T00:00:00"/>
    <n v="190"/>
    <n v="190"/>
    <n v="1"/>
  </r>
  <r>
    <x v="13"/>
    <x v="4"/>
    <s v="MR218 to MR217"/>
    <s v="1455+50"/>
    <s v="1479+75"/>
    <d v="2023-06-08T00:00:00"/>
    <d v="2023-01-28T00:00:00"/>
    <d v="2023-02-09T00:00:00"/>
    <n v="2425"/>
    <n v="2425"/>
    <n v="1"/>
  </r>
  <r>
    <x v="13"/>
    <x v="4"/>
    <s v="MR217 to MR216"/>
    <s v="1479+75"/>
    <s v="1506+05"/>
    <m/>
    <d v="2022-12-04T00:00:00"/>
    <d v="2022-12-04T00:00:00"/>
    <n v="2630"/>
    <n v="2630"/>
    <n v="1"/>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690"/>
    <n v="1"/>
  </r>
  <r>
    <x v="13"/>
    <x v="1"/>
    <s v="MR214 to MR213"/>
    <s v="1562+80"/>
    <s v="1569+70"/>
    <m/>
    <d v="2022-12-05T00:00:00"/>
    <d v="2022-12-05T00:00:00"/>
    <n v="690"/>
    <n v="690"/>
    <n v="1"/>
  </r>
  <r>
    <x v="13"/>
    <x v="4"/>
    <s v="MR214 to MR213"/>
    <s v="1551+90"/>
    <s v="1569+70"/>
    <m/>
    <d v="2022-12-05T00:00:00"/>
    <d v="2022-12-05T00:00:00"/>
    <n v="1780"/>
    <n v="1780"/>
    <n v="1"/>
  </r>
  <r>
    <x v="13"/>
    <x v="0"/>
    <s v="MR213 to MR212"/>
    <s v="1569+70"/>
    <s v="1590+50"/>
    <d v="2023-06-08T00:00:00"/>
    <d v="2022-12-18T00:00:00"/>
    <d v="2022-12-18T00:00:00"/>
    <n v="2080"/>
    <n v="2080"/>
    <n v="1"/>
  </r>
  <r>
    <x v="13"/>
    <x v="1"/>
    <s v="MR213 to MR212"/>
    <s v="1569+70"/>
    <s v="1590+50"/>
    <m/>
    <d v="2022-12-18T00:00:00"/>
    <d v="2022-12-18T00:00:00"/>
    <n v="2080"/>
    <n v="2080"/>
    <n v="1"/>
  </r>
  <r>
    <x v="13"/>
    <x v="4"/>
    <s v="MR213 to MR212"/>
    <s v="1569+70"/>
    <s v="1590+50"/>
    <d v="2023-10-03T00:00:00"/>
    <d v="2022-12-18T00:00:00"/>
    <d v="2022-12-18T00:00:00"/>
    <n v="2080"/>
    <n v="2080"/>
    <n v="1"/>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300"/>
    <n v="1"/>
  </r>
  <r>
    <x v="14"/>
    <x v="1"/>
    <s v="MR218 to MR217"/>
    <s v="1456+00"/>
    <s v="1457+90"/>
    <s v="N/A"/>
    <d v="2023-01-29T00:00:00"/>
    <d v="2023-02-09T00:00:00"/>
    <n v="190"/>
    <n v="190"/>
    <n v="1"/>
  </r>
  <r>
    <x v="14"/>
    <x v="4"/>
    <s v="MR218 to MR217"/>
    <s v="1455+50"/>
    <s v="1479+75"/>
    <s v="N/A"/>
    <d v="2023-01-29T00:00:00"/>
    <d v="2023-02-09T00:00:00"/>
    <n v="2425"/>
    <n v="2425"/>
    <n v="1"/>
  </r>
  <r>
    <x v="14"/>
    <x v="4"/>
    <s v="MR217 to MR216"/>
    <s v="1479+75"/>
    <s v="1506+05"/>
    <s v="N/A"/>
    <d v="2022-12-10T00:00:00"/>
    <d v="2022-12-10T00:00:00"/>
    <n v="2630"/>
    <n v="2630"/>
    <n v="1"/>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690"/>
    <n v="1"/>
  </r>
  <r>
    <x v="14"/>
    <x v="1"/>
    <s v="MR214 to MR213"/>
    <s v="1562+80"/>
    <s v="1569+70"/>
    <s v="N/A"/>
    <d v="2022-12-10T00:00:00"/>
    <d v="2022-12-10T00:00:00"/>
    <n v="690"/>
    <n v="690"/>
    <n v="1"/>
  </r>
  <r>
    <x v="14"/>
    <x v="4"/>
    <s v="MR214 to MR213"/>
    <s v="1551+90"/>
    <s v="1569+70"/>
    <s v="N/A"/>
    <d v="2022-12-10T00:00:00"/>
    <d v="2022-12-10T00:00:00"/>
    <n v="1780"/>
    <n v="1780"/>
    <n v="1"/>
  </r>
  <r>
    <x v="14"/>
    <x v="0"/>
    <s v="MR213 to MR212"/>
    <s v="1569+70"/>
    <s v="1590+50"/>
    <s v="N/A"/>
    <d v="2023-01-21T00:00:00"/>
    <d v="2023-01-21T00:00:00"/>
    <n v="2080"/>
    <n v="2080"/>
    <n v="1"/>
  </r>
  <r>
    <x v="14"/>
    <x v="1"/>
    <s v="MR213 to MR212"/>
    <s v="1569+70"/>
    <s v="1590+50"/>
    <s v="N/A"/>
    <d v="2023-01-21T00:00:00"/>
    <d v="2023-01-21T00:00:00"/>
    <n v="2080"/>
    <n v="2080"/>
    <n v="1"/>
  </r>
  <r>
    <x v="14"/>
    <x v="4"/>
    <s v="MR213 to MR212"/>
    <s v="1569+70"/>
    <s v="1590+50"/>
    <s v="N/A"/>
    <d v="2023-01-21T00:00:00"/>
    <d v="2023-01-21T00:00:00"/>
    <n v="2080"/>
    <n v="2080"/>
    <n v="1"/>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300"/>
    <n v="1"/>
  </r>
  <r>
    <x v="15"/>
    <x v="1"/>
    <s v="MR218 to MR217"/>
    <s v="1456+00"/>
    <s v="1457+90"/>
    <s v="N/A"/>
    <d v="2023-02-09T00:00:00"/>
    <d v="2023-02-09T00:00:00"/>
    <n v="190"/>
    <n v="190"/>
    <n v="1"/>
  </r>
  <r>
    <x v="15"/>
    <x v="4"/>
    <s v="MR218 to MR217"/>
    <s v="1455+50"/>
    <s v="1479+75"/>
    <s v="N/A"/>
    <d v="2023-02-09T00:00:00"/>
    <d v="2023-02-09T00:00:00"/>
    <n v="2425"/>
    <n v="2425"/>
    <n v="1"/>
  </r>
  <r>
    <x v="15"/>
    <x v="4"/>
    <s v="MR217 to MR216"/>
    <s v="1479+75"/>
    <s v="1506+05"/>
    <s v="N/A"/>
    <d v="2022-12-10T00:00:00"/>
    <d v="2022-12-10T00:00:00"/>
    <n v="2630"/>
    <n v="2630"/>
    <n v="1"/>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690"/>
    <n v="1"/>
  </r>
  <r>
    <x v="15"/>
    <x v="1"/>
    <s v="MR214 to MR213"/>
    <s v="1562+80"/>
    <s v="1569+70"/>
    <s v="N/A"/>
    <d v="2022-12-10T00:00:00"/>
    <d v="2022-12-10T00:00:00"/>
    <n v="690"/>
    <n v="690"/>
    <n v="1"/>
  </r>
  <r>
    <x v="15"/>
    <x v="4"/>
    <s v="MR214 to MR213"/>
    <s v="1551+90"/>
    <s v="1569+70"/>
    <s v="N/A"/>
    <d v="2022-12-10T00:00:00"/>
    <d v="2022-12-10T00:00:00"/>
    <n v="1780"/>
    <n v="1780"/>
    <n v="1"/>
  </r>
  <r>
    <x v="15"/>
    <x v="0"/>
    <s v="MR213 to MR212"/>
    <s v="1569+70"/>
    <s v="1590+50"/>
    <s v="N/A"/>
    <d v="2023-01-21T00:00:00"/>
    <d v="2023-01-21T00:00:00"/>
    <n v="2080"/>
    <n v="2080"/>
    <n v="1"/>
  </r>
  <r>
    <x v="15"/>
    <x v="1"/>
    <s v="MR213 to MR212"/>
    <s v="1569+70"/>
    <s v="1590+50"/>
    <s v="N/A"/>
    <d v="2023-01-21T00:00:00"/>
    <d v="2023-01-21T00:00:00"/>
    <n v="2080"/>
    <n v="2080"/>
    <n v="1"/>
  </r>
  <r>
    <x v="15"/>
    <x v="4"/>
    <s v="MR213 to MR212"/>
    <s v="1569+70"/>
    <s v="1590+50"/>
    <s v="N/A"/>
    <d v="2023-01-21T00:00:00"/>
    <d v="2023-01-21T00:00:00"/>
    <n v="2080"/>
    <n v="2080"/>
    <n v="1"/>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x v="0"/>
    <s v="Tunnel 1"/>
    <s v="1422+75"/>
    <s v="1439+50"/>
    <d v="2022-05-02T00:00:00"/>
    <d v="2022-05-18T00:00:00"/>
    <d v="2022-05-23T00:00:00"/>
    <n v="335"/>
    <n v="0"/>
    <n v="0"/>
  </r>
  <r>
    <x v="0"/>
    <x v="0"/>
    <s v="Tunnel 2"/>
    <s v="1456+00 "/>
    <s v="1459+90"/>
    <d v="2022-11-02T00:00:00"/>
    <d v="2022-11-26T00:00:00"/>
    <d v="2022-11-26T00:00:00"/>
    <n v="78"/>
    <n v="78"/>
    <n v="1"/>
  </r>
  <r>
    <x v="0"/>
    <x v="0"/>
    <s v="MR215-Tremont Ave"/>
    <s v="1521+20"/>
    <s v="1528+15"/>
    <d v="2022-05-16T00:00:00"/>
    <d v="2022-10-05T00:00:00"/>
    <d v="2022-10-06T00:00:00"/>
    <n v="139"/>
    <n v="0"/>
    <n v="0"/>
  </r>
  <r>
    <x v="0"/>
    <x v="0"/>
    <s v="Tunnel 6"/>
    <s v="1562+80"/>
    <s v="1566+25"/>
    <d v="2022-11-26T00:00:00"/>
    <d v="2022-07-23T00:00:00"/>
    <d v="2022-07-24T00:00:00"/>
    <n v="69"/>
    <n v="0"/>
    <n v="0"/>
  </r>
  <r>
    <x v="0"/>
    <x v="0"/>
    <s v="MR213-Fordham Rd"/>
    <s v="1566+25 "/>
    <s v="1572+55"/>
    <d v="2022-11-27T00:00:00"/>
    <d v="2022-07-23T00:00:00"/>
    <d v="2022-07-24T00:00:00"/>
    <n v="126"/>
    <n v="0"/>
    <n v="0"/>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0"/>
    <n v="0"/>
  </r>
  <r>
    <x v="0"/>
    <x v="1"/>
    <s v="Tunnel 2"/>
    <s v="1456+00 "/>
    <s v="1457+90"/>
    <d v="2022-11-02T00:00:00"/>
    <d v="2022-11-27T00:00:00"/>
    <d v="2022-11-27T00:00:00"/>
    <n v="38"/>
    <n v="38"/>
    <n v="1"/>
  </r>
  <r>
    <x v="0"/>
    <x v="1"/>
    <s v="MR215-Tremont Ave"/>
    <s v="1521+20"/>
    <s v="1528+15"/>
    <d v="2022-06-20T00:00:00"/>
    <d v="2022-10-03T00:00:00"/>
    <d v="2022-10-04T00:00:00"/>
    <n v="139"/>
    <n v="0"/>
    <n v="0"/>
  </r>
  <r>
    <x v="0"/>
    <x v="1"/>
    <s v="Tunnel 6"/>
    <s v="1562+80"/>
    <s v="1566+25"/>
    <d v="2023-04-08T00:00:00"/>
    <d v="2022-07-23T00:00:00"/>
    <d v="2022-07-23T00:00:00"/>
    <n v="69"/>
    <n v="0"/>
    <n v="0"/>
  </r>
  <r>
    <x v="0"/>
    <x v="1"/>
    <s v="MR213-Fordham Rd"/>
    <s v="1566+25 "/>
    <s v="1572+55"/>
    <d v="2023-04-08T00:00:00"/>
    <d v="2022-07-24T00:00:00"/>
    <d v="2022-07-24T00:00:00"/>
    <n v="126"/>
    <n v="0"/>
    <n v="0"/>
  </r>
  <r>
    <x v="0"/>
    <x v="1"/>
    <s v="Tunnel 7"/>
    <s v="1572+55"/>
    <s v="1589+60"/>
    <d v="2023-04-09T00:00:00"/>
    <d v="2022-08-07T00:00:00"/>
    <d v="2022-11-19T00:00:00"/>
    <n v="341"/>
    <n v="341"/>
    <n v="1"/>
  </r>
  <r>
    <x v="0"/>
    <x v="1"/>
    <s v="MR212-Kingsbridge Rd"/>
    <s v="1589+60"/>
    <s v="1596+20"/>
    <d v="2023-04-10T00:00:00"/>
    <d v="2022-09-15T00:00:00"/>
    <d v="2022-09-16T00:00:00"/>
    <n v="132"/>
    <n v="0"/>
    <n v="0"/>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0"/>
    <n v="0"/>
  </r>
  <r>
    <x v="0"/>
    <x v="4"/>
    <s v="Tunnel 3"/>
    <s v="1480+65"/>
    <s v="1499+70"/>
    <d v="2022-08-13T00:00:00"/>
    <d v="2022-05-31T00:00:00"/>
    <d v="2022-07-03T00:00:00"/>
    <n v="762"/>
    <n v="0"/>
    <n v="0"/>
  </r>
  <r>
    <x v="0"/>
    <x v="4"/>
    <s v="MR216-174-175th St"/>
    <s v="1499+70"/>
    <s v="1506+45"/>
    <d v="2022-06-19T00:00:00"/>
    <d v="2022-07-03T00:00:00"/>
    <d v="2022-07-03T00:00:00"/>
    <n v="270"/>
    <n v="0"/>
    <n v="0"/>
  </r>
  <r>
    <x v="0"/>
    <x v="4"/>
    <s v="Tunnel 4"/>
    <s v="1506+45"/>
    <s v="1521+20"/>
    <d v="2022-08-08T00:00:00"/>
    <d v="2022-06-18T00:00:00"/>
    <d v="2022-10-04T00:00:00"/>
    <n v="540"/>
    <n v="540"/>
    <n v="1"/>
  </r>
  <r>
    <x v="0"/>
    <x v="4"/>
    <s v="MR215-Tremont Ave"/>
    <s v="1521+20"/>
    <s v="1528+15"/>
    <d v="2022-12-17T00:00:00"/>
    <d v="2022-09-29T00:00:00"/>
    <d v="2022-09-30T00:00:00"/>
    <n v="139"/>
    <n v="0"/>
    <n v="0"/>
  </r>
  <r>
    <x v="0"/>
    <x v="4"/>
    <s v="Tunnel 5"/>
    <s v="1528+15"/>
    <s v="1545+35"/>
    <d v="2023-01-14T00:00:00"/>
    <d v="2022-06-19T00:00:00"/>
    <d v="2023-07-29T00:00:00"/>
    <n v="633"/>
    <n v="633"/>
    <n v="1"/>
  </r>
  <r>
    <x v="0"/>
    <x v="4"/>
    <s v="MR214-182-183rd St "/>
    <s v="1545+35"/>
    <s v="1551+95"/>
    <d v="2022-10-30T00:00:00"/>
    <d v="2022-07-23T00:00:00"/>
    <d v="2022-08-06T00:00:00"/>
    <n v="264"/>
    <n v="0"/>
    <n v="0"/>
  </r>
  <r>
    <x v="0"/>
    <x v="4"/>
    <s v="Tunnel 6"/>
    <s v="1551+95"/>
    <s v="1566+25"/>
    <d v="2022-11-26T00:00:00"/>
    <d v="2022-06-20T00:00:00"/>
    <d v="2023-07-29T00:00:00"/>
    <n v="502"/>
    <n v="502"/>
    <n v="1"/>
  </r>
  <r>
    <x v="0"/>
    <x v="4"/>
    <s v="MR213-Fordham Rd"/>
    <s v="1566+25"/>
    <s v="1572+55"/>
    <d v="2022-11-27T00:00:00"/>
    <d v="2022-08-07T00:00:00"/>
    <d v="2022-08-07T00:00:00"/>
    <n v="126"/>
    <n v="0"/>
    <n v="0"/>
  </r>
  <r>
    <x v="0"/>
    <x v="4"/>
    <s v="Tunnel 7"/>
    <s v="1572+55"/>
    <s v="1589+60"/>
    <d v="2022-12-03T00:00:00"/>
    <d v="2022-08-07T00:00:00"/>
    <d v="2022-09-20T00:00:00"/>
    <n v="341"/>
    <n v="0"/>
    <n v="0"/>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0"/>
    <n v="0"/>
  </r>
  <r>
    <x v="1"/>
    <x v="0"/>
    <s v="MR215-Tremont Ave"/>
    <s v="1518+75 "/>
    <s v="1531+55"/>
    <d v="2022-11-12T00:00:00"/>
    <d v="2023-04-29T00:00:00"/>
    <d v="2023-04-29T00:00:00"/>
    <n v="1280"/>
    <n v="1280"/>
    <n v="1"/>
  </r>
  <r>
    <x v="1"/>
    <x v="0"/>
    <s v="Tunnel 6"/>
    <s v="1562+75"/>
    <s v="1566+25"/>
    <d v="2022-12-10T00:00:00"/>
    <d v="2022-08-13T00:00:00"/>
    <d v="2022-08-14T00:00:00"/>
    <n v="350"/>
    <n v="0"/>
    <n v="0"/>
  </r>
  <r>
    <x v="1"/>
    <x v="0"/>
    <s v="MR213-Fordham Rd"/>
    <s v="1566+25 "/>
    <s v="1572+55"/>
    <d v="2022-12-10T00:00:00"/>
    <d v="2022-08-13T00:00:00"/>
    <d v="2022-10-29T00:00:00"/>
    <n v="630"/>
    <n v="0"/>
    <n v="0"/>
  </r>
  <r>
    <x v="1"/>
    <x v="0"/>
    <s v="Tunnel 7"/>
    <s v="1572+55"/>
    <s v="1589+60"/>
    <d v="2022-12-10T00:00:00"/>
    <d v="2022-11-19T00:00:00"/>
    <d v="2022-11-19T00:00:00"/>
    <n v="1705"/>
    <n v="0"/>
    <n v="0"/>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0"/>
    <n v="0"/>
  </r>
  <r>
    <x v="1"/>
    <x v="1"/>
    <s v="MR213-Fordham Rd"/>
    <s v="1566+25 "/>
    <s v="1572+55"/>
    <d v="2022-12-17T00:00:00"/>
    <d v="2022-08-13T00:00:00"/>
    <d v="2022-10-29T00:00:00"/>
    <n v="630"/>
    <n v="0"/>
    <n v="0"/>
  </r>
  <r>
    <x v="1"/>
    <x v="1"/>
    <s v="Tunnel 7"/>
    <s v="1572+55"/>
    <s v="1589+60"/>
    <d v="2022-12-17T00:00:00"/>
    <d v="2022-10-29T00:00:00"/>
    <d v="2022-10-30T00:00:00"/>
    <n v="1705"/>
    <n v="0"/>
    <n v="0"/>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0"/>
    <n v="0"/>
  </r>
  <r>
    <x v="1"/>
    <x v="4"/>
    <s v="Tunnel 1"/>
    <s v="1421+85"/>
    <s v="1449+00"/>
    <d v="2022-11-26T00:00:00"/>
    <d v="2023-01-28T00:00:00"/>
    <d v="2023-01-28T00:00:00"/>
    <n v="5430"/>
    <n v="0"/>
    <n v="0"/>
  </r>
  <r>
    <x v="1"/>
    <x v="4"/>
    <s v="MR218-167th St"/>
    <s v="1449+00"/>
    <s v="1455+60"/>
    <d v="2022-11-27T00:00:00"/>
    <d v="2023-01-28T00:00:00"/>
    <d v="2023-01-28T00:00:00"/>
    <n v="1320"/>
    <n v="0"/>
    <n v="0"/>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0"/>
    <n v="0"/>
  </r>
  <r>
    <x v="1"/>
    <x v="4"/>
    <s v="MR216-174-175th St"/>
    <s v="1499+68"/>
    <s v="1506+45"/>
    <d v="2022-12-18T00:00:00"/>
    <d v="2022-07-03T00:00:00"/>
    <d v="2022-07-04T00:00:00"/>
    <n v="1354"/>
    <n v="0"/>
    <n v="0"/>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0"/>
    <n v="0"/>
  </r>
  <r>
    <x v="1"/>
    <x v="4"/>
    <s v="Tunnel 6"/>
    <s v="1551+95"/>
    <s v="1566+25"/>
    <d v="2023-02-11T00:00:00"/>
    <d v="2022-08-13T00:00:00"/>
    <d v="2022-10-29T00:00:00"/>
    <n v="2513"/>
    <n v="0"/>
    <n v="0"/>
  </r>
  <r>
    <x v="1"/>
    <x v="4"/>
    <s v="MR213-Fordham Rd"/>
    <s v="1566+25"/>
    <s v="1572+55"/>
    <d v="2023-01-14T00:00:00"/>
    <d v="2022-08-14T00:00:00"/>
    <d v="2022-10-30T00:00:00"/>
    <n v="630"/>
    <n v="0"/>
    <n v="0"/>
  </r>
  <r>
    <x v="1"/>
    <x v="4"/>
    <s v="Tunnel 7"/>
    <s v="1572+55"/>
    <s v="1589+60"/>
    <d v="2023-01-14T00:00:00"/>
    <d v="2022-10-29T00:00:00"/>
    <d v="2022-10-30T00:00:00"/>
    <n v="1705"/>
    <n v="0"/>
    <n v="0"/>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n v="45115"/>
    <m/>
    <m/>
    <n v="1360"/>
    <n v="600"/>
    <n v="0.44117647058823528"/>
  </r>
  <r>
    <x v="1"/>
    <x v="6"/>
    <s v="Tunnel 10"/>
    <s v="1625+55"/>
    <s v="1642+80"/>
    <d v="2023-07-08T00:00:00"/>
    <m/>
    <m/>
    <n v="1900"/>
    <n v="0"/>
    <n v="0"/>
  </r>
  <r>
    <x v="2"/>
    <x v="4"/>
    <s v="MR219 Comm. Room"/>
    <s v="1419+50"/>
    <s v="1419+50"/>
    <d v="2022-06-15T00:00:00"/>
    <d v="2022-11-12T00:00:00"/>
    <d v="2022-11-12T00:00:00"/>
    <n v="2"/>
    <n v="0"/>
    <n v="0"/>
  </r>
  <r>
    <x v="2"/>
    <x v="4"/>
    <s v="Tunnel 1"/>
    <s v="1422+75"/>
    <s v="1422+75"/>
    <d v="2022-11-03T00:00:00"/>
    <m/>
    <m/>
    <n v="2"/>
    <n v="2"/>
    <n v="1"/>
  </r>
  <r>
    <x v="2"/>
    <x v="1"/>
    <s v="MR218 Comm. Room"/>
    <s v="1455+50"/>
    <s v="1455+50"/>
    <d v="2023-06-25T00:00:00"/>
    <d v="2022-10-29T00:00:00"/>
    <d v="2022-10-30T00:00:00"/>
    <n v="4"/>
    <n v="0"/>
    <n v="0"/>
  </r>
  <r>
    <x v="2"/>
    <x v="4"/>
    <s v="Tunnel 2"/>
    <s v="1456+70"/>
    <s v="1459+90"/>
    <d v="2022-11-03T00:00:00"/>
    <d v="2023-01-21T00:00:00"/>
    <d v="2023-01-21T00:00:00"/>
    <n v="4"/>
    <n v="0"/>
    <n v="0"/>
  </r>
  <r>
    <x v="2"/>
    <x v="1"/>
    <s v="MR217 Comm. Room"/>
    <s v="1479+80"/>
    <s v="1479+80"/>
    <d v="2022-09-20T00:00:00"/>
    <d v="2022-07-24T00:00:00"/>
    <d v="2022-07-24T00:00:00"/>
    <n v="4"/>
    <n v="0"/>
    <n v="0"/>
  </r>
  <r>
    <x v="2"/>
    <x v="0"/>
    <s v="MR216 Comm. Room"/>
    <s v="1506+15"/>
    <s v="1506+15"/>
    <d v="2022-11-15T00:00:00"/>
    <d v="2022-07-23T00:00:00"/>
    <d v="2022-07-23T00:00:00"/>
    <n v="4"/>
    <n v="0"/>
    <n v="0"/>
  </r>
  <r>
    <x v="2"/>
    <x v="1"/>
    <s v="MR215 Comm. Room"/>
    <s v="1524+26"/>
    <s v="1524+26"/>
    <d v="2023-01-16T00:00:00"/>
    <d v="2022-12-10T00:00:00"/>
    <d v="2022-12-10T00:00:00"/>
    <n v="6"/>
    <n v="0"/>
    <n v="0"/>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0"/>
    <n v="0"/>
  </r>
  <r>
    <x v="2"/>
    <x v="1"/>
    <s v="MR212 Comm. Room"/>
    <s v="1590+50"/>
    <s v="1590+50"/>
    <d v="2023-07-05T00:00:00"/>
    <d v="2022-11-20T00:00:00"/>
    <d v="2022-11-20T00:00:00"/>
    <n v="6"/>
    <n v="0"/>
    <n v="0"/>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0"/>
    <n v="0"/>
  </r>
  <r>
    <x v="3"/>
    <x v="1"/>
    <s v="Tunnel 7"/>
    <s v="1574+95"/>
    <s v="1574+95"/>
    <d v="2022-12-17T00:00:00"/>
    <d v="2022-10-29T00:00:00"/>
    <d v="2022-10-29T00:00:00"/>
    <n v="1"/>
    <n v="0"/>
    <n v="0"/>
  </r>
  <r>
    <x v="3"/>
    <x v="4"/>
    <s v="Tunnel 1"/>
    <s v="1422+75"/>
    <s v="1422+75"/>
    <d v="2022-11-03T00:00:00"/>
    <d v="2022-12-10T00:00:00"/>
    <d v="2022-12-10T00:00:00"/>
    <n v="2"/>
    <n v="0"/>
    <n v="0"/>
  </r>
  <r>
    <x v="3"/>
    <x v="4"/>
    <s v="Tunnel 3"/>
    <s v="1491+00"/>
    <s v="1491+00"/>
    <d v="2022-08-13T00:00:00"/>
    <d v="2022-10-29T00:00:00"/>
    <d v="2022-10-29T00:00:00"/>
    <n v="2"/>
    <n v="0"/>
    <n v="0"/>
  </r>
  <r>
    <x v="3"/>
    <x v="4"/>
    <s v="Tunnel 7"/>
    <s v="1575+00"/>
    <s v="1575+00"/>
    <d v="2023-01-14T00:00:00"/>
    <d v="2022-10-29T00:00:00"/>
    <d v="2022-10-29T00:00:00"/>
    <n v="2"/>
    <n v="0"/>
    <n v="0"/>
  </r>
  <r>
    <x v="3"/>
    <x v="4"/>
    <s v="Tunnel 8"/>
    <s v="1600+00"/>
    <s v="1600+00"/>
    <d v="2023-07-22T00:00:00"/>
    <d v="2022-10-29T00:00:00"/>
    <d v="2022-10-29T00:00:00"/>
    <n v="1"/>
    <n v="0"/>
    <n v="0"/>
  </r>
  <r>
    <x v="3"/>
    <x v="1"/>
    <s v="Tunnel 8"/>
    <s v="1600+00"/>
    <s v="1600+00"/>
    <d v="2023-07-22T00:00:00"/>
    <d v="2022-10-29T00:00:00"/>
    <d v="2022-10-29T00:00:00"/>
    <n v="1"/>
    <n v="0"/>
    <n v="0"/>
  </r>
  <r>
    <x v="3"/>
    <x v="4"/>
    <s v="MR219-161 ST-Yankee Stadium"/>
    <s v="1418+75"/>
    <s v="1418+75"/>
    <d v="2022-10-29T00:00:00"/>
    <d v="2022-12-10T00:00:00"/>
    <d v="2022-12-10T00:00:00"/>
    <n v="1"/>
    <n v="0"/>
    <n v="0"/>
  </r>
  <r>
    <x v="3"/>
    <x v="4"/>
    <s v="MR218 Comm. Room"/>
    <s v="1455+50"/>
    <s v="1455+50"/>
    <d v="2023-06-25T00:00:00"/>
    <d v="2022-10-29T00:00:00"/>
    <d v="2022-10-29T00:00:00"/>
    <n v="2"/>
    <n v="0"/>
    <n v="0"/>
  </r>
  <r>
    <x v="3"/>
    <x v="4"/>
    <s v="MR217 Comm. Room"/>
    <s v="1479+80"/>
    <s v="1479+80"/>
    <d v="2022-09-20T00:00:00"/>
    <d v="2022-11-07T00:00:00"/>
    <d v="2022-11-07T00:00:00"/>
    <n v="2"/>
    <n v="0"/>
    <n v="0"/>
  </r>
  <r>
    <x v="3"/>
    <x v="4"/>
    <s v="MR216 Comm. Room"/>
    <s v="1506+05"/>
    <s v="1506+05"/>
    <d v="2022-11-15T00:00:00"/>
    <d v="2022-11-08T00:00:00"/>
    <d v="2022-11-08T00:00:00"/>
    <n v="1"/>
    <n v="0"/>
    <n v="0"/>
  </r>
  <r>
    <x v="3"/>
    <x v="4"/>
    <s v="MR215 Comm. Room"/>
    <s v="1524+26"/>
    <s v="1524+26"/>
    <d v="2023-01-16T00:00:00"/>
    <d v="2022-10-25T00:00:00"/>
    <d v="2022-10-25T00:00:00"/>
    <n v="2"/>
    <n v="0"/>
    <n v="0"/>
  </r>
  <r>
    <x v="3"/>
    <x v="4"/>
    <s v="MR214 Comm. Room"/>
    <s v="1551+75"/>
    <s v="1551+75"/>
    <d v="2023-03-13T00:00:00"/>
    <d v="2022-11-03T00:00:00"/>
    <d v="2022-11-03T00:00:00"/>
    <n v="1"/>
    <n v="0"/>
    <n v="0"/>
  </r>
  <r>
    <x v="3"/>
    <x v="4"/>
    <s v="MR213 Comm. Room"/>
    <s v="1569+70"/>
    <s v="1569+70"/>
    <d v="2023-05-08T00:00:00"/>
    <d v="2022-11-02T00:00:00"/>
    <d v="2022-11-02T00:00:00"/>
    <n v="1"/>
    <n v="0"/>
    <n v="0"/>
  </r>
  <r>
    <x v="3"/>
    <x v="1"/>
    <s v="MR212 Comm. Room"/>
    <s v="1590+50"/>
    <s v="1590+50"/>
    <d v="2023-07-05T00:00:00"/>
    <d v="2022-11-09T00:00:00"/>
    <d v="2022-11-09T00:00:00"/>
    <n v="3"/>
    <n v="0"/>
    <n v="0"/>
  </r>
  <r>
    <x v="3"/>
    <x v="0"/>
    <s v="MR211 Comm. Room"/>
    <s v="1619+90"/>
    <s v="1619+90"/>
    <d v="2023-08-30T00:00:00"/>
    <d v="2022-12-13T00:00:00"/>
    <d v="2022-12-14T00:00:00"/>
    <n v="4"/>
    <n v="0"/>
    <n v="0"/>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0"/>
    <n v="0"/>
  </r>
  <r>
    <x v="7"/>
    <x v="7"/>
    <s v="Warehouse"/>
    <s v="N/A"/>
    <s v="N/A"/>
    <d v="2022-06-23T00:00:00"/>
    <m/>
    <m/>
    <n v="4000"/>
    <n v="4000"/>
    <n v="1"/>
  </r>
  <r>
    <x v="8"/>
    <x v="7"/>
    <s v="Warehouse"/>
    <s v="N/A"/>
    <s v="N/A"/>
    <d v="2022-06-23T00:00:00"/>
    <m/>
    <m/>
    <n v="80000"/>
    <n v="80000"/>
    <n v="1"/>
  </r>
  <r>
    <x v="9"/>
    <x v="7"/>
    <s v="Warehouse"/>
    <s v="N/A"/>
    <s v="N/A"/>
    <d v="2022-06-23T00:00:00"/>
    <d v="2022-06-23T00:00:00"/>
    <d v="2022-06-23T00:00:00"/>
    <n v="100"/>
    <n v="0"/>
    <n v="0"/>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0"/>
    <n v="0"/>
  </r>
  <r>
    <x v="10"/>
    <x v="1"/>
    <s v="MR218 to MR217"/>
    <s v="1456+00"/>
    <s v="1457+90"/>
    <d v="2022-06-27T00:00:00"/>
    <d v="2023-01-21T00:00:00"/>
    <d v="2023-01-21T00:00:00"/>
    <n v="190"/>
    <n v="0"/>
    <n v="0"/>
  </r>
  <r>
    <x v="10"/>
    <x v="4"/>
    <s v="MR218 to MR217"/>
    <s v="1455+50"/>
    <s v="1479+75"/>
    <d v="2022-06-27T00:00:00"/>
    <d v="2023-01-21T00:00:00"/>
    <d v="2023-01-21T00:00:00"/>
    <n v="2425"/>
    <n v="0"/>
    <n v="0"/>
  </r>
  <r>
    <x v="10"/>
    <x v="4"/>
    <s v="MR217 to MR216"/>
    <s v="1479+75"/>
    <s v="1506+05"/>
    <d v="2022-06-27T00:00:00"/>
    <d v="2022-11-12T00:00:00"/>
    <d v="2022-11-12T00:00:00"/>
    <n v="2630"/>
    <n v="0"/>
    <n v="0"/>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0"/>
    <n v="0"/>
  </r>
  <r>
    <x v="10"/>
    <x v="1"/>
    <s v="MR214 to MR213"/>
    <s v="1562+80"/>
    <s v="1569+70"/>
    <d v="2022-06-27T00:00:00"/>
    <d v="2022-12-04T00:00:00"/>
    <d v="2022-12-04T00:00:00"/>
    <n v="690"/>
    <n v="0"/>
    <n v="0"/>
  </r>
  <r>
    <x v="10"/>
    <x v="4"/>
    <s v="MR214 to MR213"/>
    <s v="1551+90"/>
    <s v="1569+70"/>
    <d v="2022-06-27T00:00:00"/>
    <d v="2022-12-04T00:00:00"/>
    <d v="2022-12-04T00:00:00"/>
    <n v="1780"/>
    <n v="0"/>
    <n v="0"/>
  </r>
  <r>
    <x v="10"/>
    <x v="0"/>
    <s v="MR213 to MR212"/>
    <s v="1569+70"/>
    <s v="1590+50"/>
    <d v="2022-06-27T00:00:00"/>
    <d v="2022-12-18T00:00:00"/>
    <d v="2022-12-18T00:00:00"/>
    <n v="2080"/>
    <n v="0"/>
    <n v="0"/>
  </r>
  <r>
    <x v="10"/>
    <x v="1"/>
    <s v="MR213 to MR212"/>
    <s v="1569+70"/>
    <s v="1590+50"/>
    <d v="2022-06-27T00:00:00"/>
    <d v="2022-12-18T00:00:00"/>
    <d v="2022-12-18T00:00:00"/>
    <n v="2080"/>
    <n v="0"/>
    <n v="0"/>
  </r>
  <r>
    <x v="10"/>
    <x v="4"/>
    <s v="MR213 to MR212"/>
    <s v="1569+70"/>
    <s v="1590+50"/>
    <d v="2022-06-27T00:00:00"/>
    <d v="2022-12-18T00:00:00"/>
    <d v="2022-12-18T00:00:00"/>
    <n v="2080"/>
    <n v="0"/>
    <n v="0"/>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0"/>
    <n v="0"/>
  </r>
  <r>
    <x v="11"/>
    <x v="1"/>
    <s v="MR218 to MR217"/>
    <s v="1456+00"/>
    <s v="1457+90"/>
    <d v="2023-02-13T00:00:00"/>
    <d v="2023-01-21T00:00:00"/>
    <d v="2023-01-21T00:00:00"/>
    <n v="190"/>
    <n v="0"/>
    <n v="0"/>
  </r>
  <r>
    <x v="11"/>
    <x v="4"/>
    <s v="MR218 to MR217"/>
    <s v="1455+50"/>
    <s v="1479+75"/>
    <d v="2023-02-13T00:00:00"/>
    <d v="2023-01-21T00:00:00"/>
    <d v="2023-01-21T00:00:00"/>
    <n v="2425"/>
    <n v="0"/>
    <n v="0"/>
  </r>
  <r>
    <x v="11"/>
    <x v="4"/>
    <s v="MR217 to MR216"/>
    <s v="1479+75"/>
    <s v="1506+05"/>
    <d v="2023-02-13T00:00:00"/>
    <d v="2022-11-12T00:00:00"/>
    <d v="2022-11-12T00:00:00"/>
    <n v="2630"/>
    <n v="0"/>
    <n v="0"/>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0"/>
    <n v="0"/>
  </r>
  <r>
    <x v="11"/>
    <x v="1"/>
    <s v="MR214 to MR213"/>
    <s v="1562+80"/>
    <s v="1569+70"/>
    <d v="2022-11-14T00:00:00"/>
    <d v="2022-12-04T00:00:00"/>
    <d v="2022-12-04T00:00:00"/>
    <n v="690"/>
    <n v="0"/>
    <n v="0"/>
  </r>
  <r>
    <x v="11"/>
    <x v="4"/>
    <s v="MR214 to MR213"/>
    <s v="1551+90"/>
    <s v="1569+70"/>
    <d v="2023-01-30T00:00:00"/>
    <d v="2022-12-04T00:00:00"/>
    <d v="2022-12-04T00:00:00"/>
    <n v="1780"/>
    <n v="0"/>
    <n v="0"/>
  </r>
  <r>
    <x v="11"/>
    <x v="0"/>
    <s v="MR213 to MR212"/>
    <s v="1569+70"/>
    <s v="1590+50"/>
    <d v="2023-02-13T00:00:00"/>
    <d v="2022-12-18T00:00:00"/>
    <d v="2022-12-18T00:00:00"/>
    <n v="2080"/>
    <n v="0"/>
    <n v="0"/>
  </r>
  <r>
    <x v="11"/>
    <x v="1"/>
    <s v="MR213 to MR212"/>
    <s v="1569+70"/>
    <s v="1590+50"/>
    <d v="2023-02-13T00:00:00"/>
    <d v="2022-12-18T00:00:00"/>
    <d v="2022-12-18T00:00:00"/>
    <n v="2080"/>
    <n v="0"/>
    <n v="0"/>
  </r>
  <r>
    <x v="11"/>
    <x v="4"/>
    <s v="MR213 to MR212"/>
    <s v="1569+70"/>
    <s v="1590+50"/>
    <d v="2023-05-22T00:00:00"/>
    <d v="2022-12-18T00:00:00"/>
    <d v="2022-12-18T00:00:00"/>
    <n v="2080"/>
    <n v="0"/>
    <n v="0"/>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0"/>
    <n v="0"/>
  </r>
  <r>
    <x v="12"/>
    <x v="1"/>
    <s v="MR218 to MR217"/>
    <s v="1456+00"/>
    <s v="1457+90"/>
    <d v="2023-02-06T00:00:00"/>
    <d v="2023-01-28T00:00:00"/>
    <d v="2023-01-28T00:00:00"/>
    <n v="190"/>
    <n v="0"/>
    <n v="0"/>
  </r>
  <r>
    <x v="12"/>
    <x v="4"/>
    <s v="MR218 to MR217"/>
    <s v="1455+50"/>
    <s v="1479+75"/>
    <d v="2023-05-30T00:00:00"/>
    <d v="2023-01-28T00:00:00"/>
    <d v="2023-01-28T00:00:00"/>
    <n v="2425"/>
    <n v="0"/>
    <n v="0"/>
  </r>
  <r>
    <x v="12"/>
    <x v="4"/>
    <s v="MR217 to MR216"/>
    <s v="1479+75"/>
    <s v="1506+05"/>
    <d v="2023-05-30T00:00:00"/>
    <d v="2022-12-03T00:00:00"/>
    <d v="2022-12-03T00:00:00"/>
    <n v="2630"/>
    <n v="0"/>
    <n v="0"/>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0"/>
    <n v="0"/>
  </r>
  <r>
    <x v="12"/>
    <x v="1"/>
    <s v="MR214 to MR213"/>
    <s v="1562+80"/>
    <s v="1569+70"/>
    <m/>
    <d v="2022-12-05T00:00:00"/>
    <d v="2022-12-05T00:00:00"/>
    <n v="690"/>
    <n v="0"/>
    <n v="0"/>
  </r>
  <r>
    <x v="12"/>
    <x v="4"/>
    <s v="MR214 to MR213"/>
    <s v="1551+90"/>
    <s v="1569+70"/>
    <m/>
    <d v="2022-12-05T00:00:00"/>
    <d v="2022-12-05T00:00:00"/>
    <n v="1780"/>
    <n v="0"/>
    <n v="0"/>
  </r>
  <r>
    <x v="12"/>
    <x v="0"/>
    <s v="MR213 to MR212"/>
    <s v="1569+70"/>
    <s v="1590+50"/>
    <d v="2023-05-30T00:00:00"/>
    <d v="2022-12-18T00:00:00"/>
    <d v="2022-12-18T00:00:00"/>
    <n v="2080"/>
    <n v="0"/>
    <n v="0"/>
  </r>
  <r>
    <x v="12"/>
    <x v="1"/>
    <s v="MR213 to MR212"/>
    <s v="1569+70"/>
    <s v="1590+50"/>
    <m/>
    <d v="2022-12-18T00:00:00"/>
    <d v="2022-12-18T00:00:00"/>
    <n v="2080"/>
    <n v="0"/>
    <n v="0"/>
  </r>
  <r>
    <x v="12"/>
    <x v="4"/>
    <s v="MR213 to MR212"/>
    <s v="1569+70"/>
    <s v="1590+50"/>
    <d v="2023-09-21T00:00:00"/>
    <d v="2022-12-18T00:00:00"/>
    <d v="2022-12-18T00:00:00"/>
    <n v="2080"/>
    <n v="0"/>
    <n v="0"/>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0"/>
    <n v="0"/>
  </r>
  <r>
    <x v="13"/>
    <x v="1"/>
    <s v="MR218 to MR217"/>
    <s v="1456+00"/>
    <s v="1457+90"/>
    <m/>
    <d v="2023-01-28T00:00:00"/>
    <d v="2023-02-09T00:00:00"/>
    <n v="190"/>
    <n v="0"/>
    <n v="0"/>
  </r>
  <r>
    <x v="13"/>
    <x v="4"/>
    <s v="MR218 to MR217"/>
    <s v="1455+50"/>
    <s v="1479+75"/>
    <d v="2023-06-08T00:00:00"/>
    <d v="2023-01-28T00:00:00"/>
    <d v="2023-02-09T00:00:00"/>
    <n v="2425"/>
    <n v="0"/>
    <n v="0"/>
  </r>
  <r>
    <x v="13"/>
    <x v="4"/>
    <s v="MR217 to MR216"/>
    <s v="1479+75"/>
    <s v="1506+05"/>
    <m/>
    <d v="2022-12-04T00:00:00"/>
    <d v="2022-12-04T00:00:00"/>
    <n v="2630"/>
    <n v="0"/>
    <n v="0"/>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0"/>
    <n v="0"/>
  </r>
  <r>
    <x v="13"/>
    <x v="1"/>
    <s v="MR214 to MR213"/>
    <s v="1562+80"/>
    <s v="1569+70"/>
    <m/>
    <d v="2022-12-05T00:00:00"/>
    <d v="2022-12-05T00:00:00"/>
    <n v="690"/>
    <n v="0"/>
    <n v="0"/>
  </r>
  <r>
    <x v="13"/>
    <x v="4"/>
    <s v="MR214 to MR213"/>
    <s v="1551+90"/>
    <s v="1569+70"/>
    <m/>
    <d v="2022-12-05T00:00:00"/>
    <d v="2022-12-05T00:00:00"/>
    <n v="1780"/>
    <n v="0"/>
    <n v="0"/>
  </r>
  <r>
    <x v="13"/>
    <x v="0"/>
    <s v="MR213 to MR212"/>
    <s v="1569+70"/>
    <s v="1590+50"/>
    <d v="2023-06-08T00:00:00"/>
    <d v="2022-12-18T00:00:00"/>
    <d v="2022-12-18T00:00:00"/>
    <n v="2080"/>
    <n v="0"/>
    <n v="0"/>
  </r>
  <r>
    <x v="13"/>
    <x v="1"/>
    <s v="MR213 to MR212"/>
    <s v="1569+70"/>
    <s v="1590+50"/>
    <m/>
    <d v="2022-12-18T00:00:00"/>
    <d v="2022-12-18T00:00:00"/>
    <n v="2080"/>
    <n v="0"/>
    <n v="0"/>
  </r>
  <r>
    <x v="13"/>
    <x v="4"/>
    <s v="MR213 to MR212"/>
    <s v="1569+70"/>
    <s v="1590+50"/>
    <d v="2023-10-03T00:00:00"/>
    <d v="2022-12-18T00:00:00"/>
    <d v="2022-12-18T00:00:00"/>
    <n v="2080"/>
    <n v="0"/>
    <n v="0"/>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0"/>
    <n v="0"/>
  </r>
  <r>
    <x v="14"/>
    <x v="1"/>
    <s v="MR218 to MR217"/>
    <s v="1456+00"/>
    <s v="1457+90"/>
    <s v="N/A"/>
    <d v="2023-01-29T00:00:00"/>
    <d v="2023-02-09T00:00:00"/>
    <n v="190"/>
    <n v="0"/>
    <n v="0"/>
  </r>
  <r>
    <x v="14"/>
    <x v="4"/>
    <s v="MR218 to MR217"/>
    <s v="1455+50"/>
    <s v="1479+75"/>
    <s v="N/A"/>
    <d v="2023-01-29T00:00:00"/>
    <d v="2023-02-09T00:00:00"/>
    <n v="2425"/>
    <n v="0"/>
    <n v="0"/>
  </r>
  <r>
    <x v="14"/>
    <x v="4"/>
    <s v="MR217 to MR216"/>
    <s v="1479+75"/>
    <s v="1506+05"/>
    <s v="N/A"/>
    <d v="2022-12-10T00:00:00"/>
    <d v="2022-12-10T00:00:00"/>
    <n v="2630"/>
    <n v="0"/>
    <n v="0"/>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0"/>
    <n v="0"/>
  </r>
  <r>
    <x v="14"/>
    <x v="1"/>
    <s v="MR214 to MR213"/>
    <s v="1562+80"/>
    <s v="1569+70"/>
    <s v="N/A"/>
    <d v="2022-12-10T00:00:00"/>
    <d v="2022-12-10T00:00:00"/>
    <n v="690"/>
    <n v="0"/>
    <n v="0"/>
  </r>
  <r>
    <x v="14"/>
    <x v="4"/>
    <s v="MR214 to MR213"/>
    <s v="1551+90"/>
    <s v="1569+70"/>
    <s v="N/A"/>
    <d v="2022-12-10T00:00:00"/>
    <d v="2022-12-10T00:00:00"/>
    <n v="1780"/>
    <n v="0"/>
    <n v="0"/>
  </r>
  <r>
    <x v="14"/>
    <x v="0"/>
    <s v="MR213 to MR212"/>
    <s v="1569+70"/>
    <s v="1590+50"/>
    <s v="N/A"/>
    <d v="2023-01-21T00:00:00"/>
    <d v="2023-01-21T00:00:00"/>
    <n v="2080"/>
    <n v="0"/>
    <n v="0"/>
  </r>
  <r>
    <x v="14"/>
    <x v="1"/>
    <s v="MR213 to MR212"/>
    <s v="1569+70"/>
    <s v="1590+50"/>
    <s v="N/A"/>
    <d v="2023-01-21T00:00:00"/>
    <d v="2023-01-21T00:00:00"/>
    <n v="2080"/>
    <n v="0"/>
    <n v="0"/>
  </r>
  <r>
    <x v="14"/>
    <x v="4"/>
    <s v="MR213 to MR212"/>
    <s v="1569+70"/>
    <s v="1590+50"/>
    <s v="N/A"/>
    <d v="2023-01-21T00:00:00"/>
    <d v="2023-01-21T00:00:00"/>
    <n v="2080"/>
    <n v="0"/>
    <n v="0"/>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0"/>
    <n v="0"/>
  </r>
  <r>
    <x v="15"/>
    <x v="1"/>
    <s v="MR218 to MR217"/>
    <s v="1456+00"/>
    <s v="1457+90"/>
    <s v="N/A"/>
    <d v="2023-02-09T00:00:00"/>
    <d v="2023-02-09T00:00:00"/>
    <n v="190"/>
    <n v="0"/>
    <n v="0"/>
  </r>
  <r>
    <x v="15"/>
    <x v="4"/>
    <s v="MR218 to MR217"/>
    <s v="1455+50"/>
    <s v="1479+75"/>
    <s v="N/A"/>
    <d v="2023-02-09T00:00:00"/>
    <d v="2023-02-09T00:00:00"/>
    <n v="2425"/>
    <n v="0"/>
    <n v="0"/>
  </r>
  <r>
    <x v="15"/>
    <x v="4"/>
    <s v="MR217 to MR216"/>
    <s v="1479+75"/>
    <s v="1506+05"/>
    <s v="N/A"/>
    <d v="2022-12-10T00:00:00"/>
    <d v="2022-12-10T00:00:00"/>
    <n v="2630"/>
    <n v="0"/>
    <n v="0"/>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0"/>
    <n v="0"/>
  </r>
  <r>
    <x v="15"/>
    <x v="1"/>
    <s v="MR214 to MR213"/>
    <s v="1562+80"/>
    <s v="1569+70"/>
    <s v="N/A"/>
    <d v="2022-12-10T00:00:00"/>
    <d v="2022-12-10T00:00:00"/>
    <n v="690"/>
    <n v="0"/>
    <n v="0"/>
  </r>
  <r>
    <x v="15"/>
    <x v="4"/>
    <s v="MR214 to MR213"/>
    <s v="1551+90"/>
    <s v="1569+70"/>
    <s v="N/A"/>
    <d v="2022-12-10T00:00:00"/>
    <d v="2022-12-10T00:00:00"/>
    <n v="1780"/>
    <n v="0"/>
    <n v="0"/>
  </r>
  <r>
    <x v="15"/>
    <x v="0"/>
    <s v="MR213 to MR212"/>
    <s v="1569+70"/>
    <s v="1590+50"/>
    <s v="N/A"/>
    <d v="2023-01-21T00:00:00"/>
    <d v="2023-01-21T00:00:00"/>
    <n v="2080"/>
    <n v="0"/>
    <n v="0"/>
  </r>
  <r>
    <x v="15"/>
    <x v="1"/>
    <s v="MR213 to MR212"/>
    <s v="1569+70"/>
    <s v="1590+50"/>
    <s v="N/A"/>
    <d v="2023-01-21T00:00:00"/>
    <d v="2023-01-21T00:00:00"/>
    <n v="2080"/>
    <n v="0"/>
    <n v="0"/>
  </r>
  <r>
    <x v="15"/>
    <x v="4"/>
    <s v="MR213 to MR212"/>
    <s v="1569+70"/>
    <s v="1590+50"/>
    <s v="N/A"/>
    <d v="2023-01-21T00:00:00"/>
    <d v="2023-01-21T00:00:00"/>
    <n v="2080"/>
    <n v="0"/>
    <n v="0"/>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r>
    <x v="19"/>
    <x v="8"/>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D16CC-B8B3-4EE9-9B10-60DD1C2A99D7}" name="PivotTable1" cacheId="1" applyNumberFormats="0" applyBorderFormats="0" applyFontFormats="0" applyPatternFormats="0" applyAlignmentFormats="0" applyWidthHeightFormats="1" dataCaption="Values" missingCaption="0" updatedVersion="8" minRefreshableVersion="3" showDrill="0" useAutoFormatting="1" colGrandTotals="0" itemPrintTitles="1" createdVersion="7" indent="0" compact="0" compactData="0" multipleFieldFilters="0" chartFormat="47">
  <location ref="A8:B10" firstHeaderRow="1" firstDataRow="1" firstDataCol="1" rowPageCount="1" colPageCount="1"/>
  <pivotFields count="11">
    <pivotField axis="axisRow" compact="0" outline="0" showAll="0" insertBlankRow="1">
      <items count="39">
        <item h="1" x="0"/>
        <item h="1" x="17"/>
        <item h="1" x="1"/>
        <item h="1" m="1" x="24"/>
        <item h="1" x="2"/>
        <item h="1" m="1" x="21"/>
        <item h="1" m="1" x="30"/>
        <item h="1" m="1" x="32"/>
        <item h="1" m="1" x="33"/>
        <item h="1" m="1" x="23"/>
        <item h="1" m="1" x="35"/>
        <item h="1" m="1" x="22"/>
        <item h="1" m="1" x="29"/>
        <item h="1" m="1" x="20"/>
        <item h="1" x="19"/>
        <item h="1" m="1" x="36"/>
        <item h="1" m="1" x="31"/>
        <item h="1" m="1" x="27"/>
        <item h="1" m="1" x="25"/>
        <item h="1" m="1" x="26"/>
        <item h="1" m="1" x="28"/>
        <item h="1" m="1" x="37"/>
        <item h="1" x="13"/>
        <item h="1" x="3"/>
        <item h="1" x="10"/>
        <item h="1" x="11"/>
        <item h="1" x="12"/>
        <item h="1" x="14"/>
        <item h="1" x="15"/>
        <item h="1" x="16"/>
        <item h="1" m="1" x="34"/>
        <item h="1" x="4"/>
        <item h="1" x="5"/>
        <item h="1" x="6"/>
        <item h="1" x="7"/>
        <item h="1" x="8"/>
        <item h="1" x="9"/>
        <item x="18"/>
        <item t="default"/>
      </items>
    </pivotField>
    <pivotField axis="axisPage" compact="0" outline="0" multipleItemSelectionAllowed="1" showAll="0" insertBlankRow="1">
      <items count="13">
        <item h="1" x="0"/>
        <item h="1" x="1"/>
        <item h="1" x="2"/>
        <item x="4"/>
        <item h="1" x="3"/>
        <item h="1" x="5"/>
        <item h="1" x="6"/>
        <item h="1" x="8"/>
        <item h="1" m="1" x="10"/>
        <item h="1" m="1" x="9"/>
        <item h="1" x="7"/>
        <item h="1" m="1" x="11"/>
        <item t="default"/>
      </items>
    </pivotField>
    <pivotField compact="0" outline="0" showAll="0"/>
    <pivotField compact="0" outline="0" showAll="0"/>
    <pivotField compact="0" outline="0" showAll="0"/>
    <pivotField compact="0" outline="0" subtotalTop="0" showAll="0"/>
    <pivotField compact="0" outline="0" subtotalTop="0" showAll="0"/>
    <pivotField compact="0" outline="0" showAll="0"/>
    <pivotField compact="0" outline="0" showAll="0"/>
    <pivotField compact="0" outline="0" showAll="0"/>
    <pivotField dataField="1" compact="0" outline="0" showAll="0"/>
  </pivotFields>
  <rowFields count="1">
    <field x="0"/>
  </rowFields>
  <rowItems count="2">
    <i>
      <x v="37"/>
    </i>
    <i t="grand">
      <x/>
    </i>
  </rowItems>
  <colItems count="1">
    <i/>
  </colItems>
  <pageFields count="1">
    <pageField fld="1" hier="-1"/>
  </pageFields>
  <dataFields count="1">
    <dataField name="COMPLETION PROGRESS" fld="10" subtotal="average" baseField="0" baseItem="1" numFmtId="164"/>
  </dataFields>
  <formats count="7">
    <format dxfId="23">
      <pivotArea outline="0" collapsedLevelsAreSubtotals="1"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grandRow="1" outline="0" fieldPosition="0"/>
    </format>
    <format dxfId="17">
      <pivotArea dataOnly="0" labelOnly="1" outline="0" axis="axisValues" fieldPosition="0"/>
    </format>
  </formats>
  <chartFormats count="63">
    <chartFormat chart="1" format="0" series="1">
      <pivotArea type="data" outline="0" fieldPosition="0">
        <references count="1">
          <reference field="4294967294" count="1" selected="0">
            <x v="0"/>
          </reference>
        </references>
      </pivotArea>
    </chartFormat>
    <chartFormat chart="4" format="50" series="1">
      <pivotArea type="data" outline="0" fieldPosition="0">
        <references count="1">
          <reference field="4294967294" count="1" selected="0">
            <x v="0"/>
          </reference>
        </references>
      </pivotArea>
    </chartFormat>
    <chartFormat chart="8" format="40" series="1">
      <pivotArea type="data" outline="0" fieldPosition="0">
        <references count="1">
          <reference field="4294967294" count="1" selected="0">
            <x v="0"/>
          </reference>
        </references>
      </pivotArea>
    </chartFormat>
    <chartFormat chart="8" format="77">
      <pivotArea type="data" outline="0" fieldPosition="0">
        <references count="2">
          <reference field="4294967294" count="1" selected="0">
            <x v="0"/>
          </reference>
          <reference field="0" count="1" selected="0">
            <x v="0"/>
          </reference>
        </references>
      </pivotArea>
    </chartFormat>
    <chartFormat chart="8" format="78">
      <pivotArea type="data" outline="0" fieldPosition="0">
        <references count="2">
          <reference field="4294967294" count="1" selected="0">
            <x v="0"/>
          </reference>
          <reference field="0" count="1" selected="0">
            <x v="1"/>
          </reference>
        </references>
      </pivotArea>
    </chartFormat>
    <chartFormat chart="8" format="79">
      <pivotArea type="data" outline="0" fieldPosition="0">
        <references count="2">
          <reference field="4294967294" count="1" selected="0">
            <x v="0"/>
          </reference>
          <reference field="0" count="1" selected="0">
            <x v="2"/>
          </reference>
        </references>
      </pivotArea>
    </chartFormat>
    <chartFormat chart="8" format="80">
      <pivotArea type="data" outline="0" fieldPosition="0">
        <references count="2">
          <reference field="4294967294" count="1" selected="0">
            <x v="0"/>
          </reference>
          <reference field="0" count="1" selected="0">
            <x v="3"/>
          </reference>
        </references>
      </pivotArea>
    </chartFormat>
    <chartFormat chart="8" format="81">
      <pivotArea type="data" outline="0" fieldPosition="0">
        <references count="2">
          <reference field="4294967294" count="1" selected="0">
            <x v="0"/>
          </reference>
          <reference field="0" count="1" selected="0">
            <x v="4"/>
          </reference>
        </references>
      </pivotArea>
    </chartFormat>
    <chartFormat chart="8" format="82">
      <pivotArea type="data" outline="0" fieldPosition="0">
        <references count="2">
          <reference field="4294967294" count="1" selected="0">
            <x v="0"/>
          </reference>
          <reference field="0" count="1" selected="0">
            <x v="11"/>
          </reference>
        </references>
      </pivotArea>
    </chartFormat>
    <chartFormat chart="8" format="83">
      <pivotArea type="data" outline="0" fieldPosition="0">
        <references count="2">
          <reference field="4294967294" count="1" selected="0">
            <x v="0"/>
          </reference>
          <reference field="0" count="1" selected="0">
            <x v="12"/>
          </reference>
        </references>
      </pivotArea>
    </chartFormat>
    <chartFormat chart="8" format="84">
      <pivotArea type="data" outline="0" fieldPosition="0">
        <references count="2">
          <reference field="4294967294" count="1" selected="0">
            <x v="0"/>
          </reference>
          <reference field="0" count="1" selected="0">
            <x v="13"/>
          </reference>
        </references>
      </pivotArea>
    </chartFormat>
    <chartFormat chart="8" format="85">
      <pivotArea type="data" outline="0" fieldPosition="0">
        <references count="2">
          <reference field="4294967294" count="1" selected="0">
            <x v="0"/>
          </reference>
          <reference field="0" count="1" selected="0">
            <x v="15"/>
          </reference>
        </references>
      </pivotArea>
    </chartFormat>
    <chartFormat chart="8" format="86">
      <pivotArea type="data" outline="0" fieldPosition="0">
        <references count="2">
          <reference field="4294967294" count="1" selected="0">
            <x v="0"/>
          </reference>
          <reference field="0" count="1" selected="0">
            <x v="16"/>
          </reference>
        </references>
      </pivotArea>
    </chartFormat>
    <chartFormat chart="8" format="87">
      <pivotArea type="data" outline="0" fieldPosition="0">
        <references count="2">
          <reference field="4294967294" count="1" selected="0">
            <x v="0"/>
          </reference>
          <reference field="0" count="1" selected="0">
            <x v="18"/>
          </reference>
        </references>
      </pivotArea>
    </chartFormat>
    <chartFormat chart="8" format="88">
      <pivotArea type="data" outline="0" fieldPosition="0">
        <references count="2">
          <reference field="4294967294" count="1" selected="0">
            <x v="0"/>
          </reference>
          <reference field="0" count="1" selected="0">
            <x v="19"/>
          </reference>
        </references>
      </pivotArea>
    </chartFormat>
    <chartFormat chart="8" format="89">
      <pivotArea type="data" outline="0" fieldPosition="0">
        <references count="2">
          <reference field="4294967294" count="1" selected="0">
            <x v="0"/>
          </reference>
          <reference field="0" count="1" selected="0">
            <x v="20"/>
          </reference>
        </references>
      </pivotArea>
    </chartFormat>
    <chartFormat chart="8" format="90">
      <pivotArea type="data" outline="0" fieldPosition="0">
        <references count="2">
          <reference field="4294967294" count="1" selected="0">
            <x v="0"/>
          </reference>
          <reference field="0" count="1" selected="0">
            <x v="21"/>
          </reference>
        </references>
      </pivotArea>
    </chartFormat>
    <chartFormat chart="8" format="91">
      <pivotArea type="data" outline="0" fieldPosition="0">
        <references count="2">
          <reference field="4294967294" count="1" selected="0">
            <x v="0"/>
          </reference>
          <reference field="0" count="1" selected="0">
            <x v="22"/>
          </reference>
        </references>
      </pivotArea>
    </chartFormat>
    <chartFormat chart="8" format="92">
      <pivotArea type="data" outline="0" fieldPosition="0">
        <references count="2">
          <reference field="4294967294" count="1" selected="0">
            <x v="0"/>
          </reference>
          <reference field="0" count="1" selected="0">
            <x v="23"/>
          </reference>
        </references>
      </pivotArea>
    </chartFormat>
    <chartFormat chart="1" format="23">
      <pivotArea type="data" outline="0" fieldPosition="0">
        <references count="2">
          <reference field="4294967294" count="1" selected="0">
            <x v="0"/>
          </reference>
          <reference field="0" count="1" selected="0">
            <x v="0"/>
          </reference>
        </references>
      </pivotArea>
    </chartFormat>
    <chartFormat chart="1" format="24">
      <pivotArea type="data" outline="0" fieldPosition="0">
        <references count="2">
          <reference field="4294967294" count="1" selected="0">
            <x v="0"/>
          </reference>
          <reference field="0" count="1" selected="0">
            <x v="1"/>
          </reference>
        </references>
      </pivotArea>
    </chartFormat>
    <chartFormat chart="1" format="25">
      <pivotArea type="data" outline="0" fieldPosition="0">
        <references count="2">
          <reference field="4294967294" count="1" selected="0">
            <x v="0"/>
          </reference>
          <reference field="0" count="1" selected="0">
            <x v="2"/>
          </reference>
        </references>
      </pivotArea>
    </chartFormat>
    <chartFormat chart="1" format="26">
      <pivotArea type="data" outline="0" fieldPosition="0">
        <references count="2">
          <reference field="4294967294" count="1" selected="0">
            <x v="0"/>
          </reference>
          <reference field="0" count="1" selected="0">
            <x v="3"/>
          </reference>
        </references>
      </pivotArea>
    </chartFormat>
    <chartFormat chart="1" format="27">
      <pivotArea type="data" outline="0" fieldPosition="0">
        <references count="2">
          <reference field="4294967294" count="1" selected="0">
            <x v="0"/>
          </reference>
          <reference field="0" count="1" selected="0">
            <x v="4"/>
          </reference>
        </references>
      </pivotArea>
    </chartFormat>
    <chartFormat chart="1" format="28">
      <pivotArea type="data" outline="0" fieldPosition="0">
        <references count="2">
          <reference field="4294967294" count="1" selected="0">
            <x v="0"/>
          </reference>
          <reference field="0" count="1" selected="0">
            <x v="11"/>
          </reference>
        </references>
      </pivotArea>
    </chartFormat>
    <chartFormat chart="1" format="29">
      <pivotArea type="data" outline="0" fieldPosition="0">
        <references count="2">
          <reference field="4294967294" count="1" selected="0">
            <x v="0"/>
          </reference>
          <reference field="0" count="1" selected="0">
            <x v="12"/>
          </reference>
        </references>
      </pivotArea>
    </chartFormat>
    <chartFormat chart="1" format="30">
      <pivotArea type="data" outline="0" fieldPosition="0">
        <references count="2">
          <reference field="4294967294" count="1" selected="0">
            <x v="0"/>
          </reference>
          <reference field="0" count="1" selected="0">
            <x v="13"/>
          </reference>
        </references>
      </pivotArea>
    </chartFormat>
    <chartFormat chart="1" format="31">
      <pivotArea type="data" outline="0" fieldPosition="0">
        <references count="2">
          <reference field="4294967294" count="1" selected="0">
            <x v="0"/>
          </reference>
          <reference field="0" count="1" selected="0">
            <x v="15"/>
          </reference>
        </references>
      </pivotArea>
    </chartFormat>
    <chartFormat chart="1" format="32">
      <pivotArea type="data" outline="0" fieldPosition="0">
        <references count="2">
          <reference field="4294967294" count="1" selected="0">
            <x v="0"/>
          </reference>
          <reference field="0" count="1" selected="0">
            <x v="16"/>
          </reference>
        </references>
      </pivotArea>
    </chartFormat>
    <chartFormat chart="1" format="33">
      <pivotArea type="data" outline="0" fieldPosition="0">
        <references count="2">
          <reference field="4294967294" count="1" selected="0">
            <x v="0"/>
          </reference>
          <reference field="0" count="1" selected="0">
            <x v="18"/>
          </reference>
        </references>
      </pivotArea>
    </chartFormat>
    <chartFormat chart="1" format="34">
      <pivotArea type="data" outline="0" fieldPosition="0">
        <references count="2">
          <reference field="4294967294" count="1" selected="0">
            <x v="0"/>
          </reference>
          <reference field="0" count="1" selected="0">
            <x v="19"/>
          </reference>
        </references>
      </pivotArea>
    </chartFormat>
    <chartFormat chart="1" format="35">
      <pivotArea type="data" outline="0" fieldPosition="0">
        <references count="2">
          <reference field="4294967294" count="1" selected="0">
            <x v="0"/>
          </reference>
          <reference field="0" count="1" selected="0">
            <x v="20"/>
          </reference>
        </references>
      </pivotArea>
    </chartFormat>
    <chartFormat chart="1" format="36">
      <pivotArea type="data" outline="0" fieldPosition="0">
        <references count="2">
          <reference field="4294967294" count="1" selected="0">
            <x v="0"/>
          </reference>
          <reference field="0" count="1" selected="0">
            <x v="21"/>
          </reference>
        </references>
      </pivotArea>
    </chartFormat>
    <chartFormat chart="1" format="37">
      <pivotArea type="data" outline="0" fieldPosition="0">
        <references count="2">
          <reference field="4294967294" count="1" selected="0">
            <x v="0"/>
          </reference>
          <reference field="0" count="1" selected="0">
            <x v="22"/>
          </reference>
        </references>
      </pivotArea>
    </chartFormat>
    <chartFormat chart="1" format="38">
      <pivotArea type="data" outline="0" fieldPosition="0">
        <references count="2">
          <reference field="4294967294" count="1" selected="0">
            <x v="0"/>
          </reference>
          <reference field="0" count="1" selected="0">
            <x v="23"/>
          </reference>
        </references>
      </pivotArea>
    </chartFormat>
    <chartFormat chart="1" format="39">
      <pivotArea type="data" outline="0" fieldPosition="0">
        <references count="2">
          <reference field="4294967294" count="1" selected="0">
            <x v="0"/>
          </reference>
          <reference field="0" count="1" selected="0">
            <x v="24"/>
          </reference>
        </references>
      </pivotArea>
    </chartFormat>
    <chartFormat chart="1" format="40">
      <pivotArea type="data" outline="0" fieldPosition="0">
        <references count="2">
          <reference field="4294967294" count="1" selected="0">
            <x v="0"/>
          </reference>
          <reference field="0" count="1" selected="0">
            <x v="25"/>
          </reference>
        </references>
      </pivotArea>
    </chartFormat>
    <chartFormat chart="1" format="41">
      <pivotArea type="data" outline="0" fieldPosition="0">
        <references count="2">
          <reference field="4294967294" count="1" selected="0">
            <x v="0"/>
          </reference>
          <reference field="0" count="1" selected="0">
            <x v="26"/>
          </reference>
        </references>
      </pivotArea>
    </chartFormat>
    <chartFormat chart="1" format="42">
      <pivotArea type="data" outline="0" fieldPosition="0">
        <references count="2">
          <reference field="4294967294" count="1" selected="0">
            <x v="0"/>
          </reference>
          <reference field="0" count="1" selected="0">
            <x v="27"/>
          </reference>
        </references>
      </pivotArea>
    </chartFormat>
    <chartFormat chart="1" format="43">
      <pivotArea type="data" outline="0" fieldPosition="0">
        <references count="2">
          <reference field="4294967294" count="1" selected="0">
            <x v="0"/>
          </reference>
          <reference field="0" count="1" selected="0">
            <x v="28"/>
          </reference>
        </references>
      </pivotArea>
    </chartFormat>
    <chartFormat chart="1" format="44">
      <pivotArea type="data" outline="0" fieldPosition="0">
        <references count="2">
          <reference field="4294967294" count="1" selected="0">
            <x v="0"/>
          </reference>
          <reference field="0" count="1" selected="0">
            <x v="29"/>
          </reference>
        </references>
      </pivotArea>
    </chartFormat>
    <chartFormat chart="8" format="93">
      <pivotArea type="data" outline="0" fieldPosition="0">
        <references count="2">
          <reference field="4294967294" count="1" selected="0">
            <x v="0"/>
          </reference>
          <reference field="0" count="1" selected="0">
            <x v="24"/>
          </reference>
        </references>
      </pivotArea>
    </chartFormat>
    <chartFormat chart="8" format="94">
      <pivotArea type="data" outline="0" fieldPosition="0">
        <references count="2">
          <reference field="4294967294" count="1" selected="0">
            <x v="0"/>
          </reference>
          <reference field="0" count="1" selected="0">
            <x v="25"/>
          </reference>
        </references>
      </pivotArea>
    </chartFormat>
    <chartFormat chart="8" format="95">
      <pivotArea type="data" outline="0" fieldPosition="0">
        <references count="2">
          <reference field="4294967294" count="1" selected="0">
            <x v="0"/>
          </reference>
          <reference field="0" count="1" selected="0">
            <x v="26"/>
          </reference>
        </references>
      </pivotArea>
    </chartFormat>
    <chartFormat chart="8" format="96">
      <pivotArea type="data" outline="0" fieldPosition="0">
        <references count="2">
          <reference field="4294967294" count="1" selected="0">
            <x v="0"/>
          </reference>
          <reference field="0" count="1" selected="0">
            <x v="27"/>
          </reference>
        </references>
      </pivotArea>
    </chartFormat>
    <chartFormat chart="8" format="97">
      <pivotArea type="data" outline="0" fieldPosition="0">
        <references count="2">
          <reference field="4294967294" count="1" selected="0">
            <x v="0"/>
          </reference>
          <reference field="0" count="1" selected="0">
            <x v="28"/>
          </reference>
        </references>
      </pivotArea>
    </chartFormat>
    <chartFormat chart="8" format="98">
      <pivotArea type="data" outline="0" fieldPosition="0">
        <references count="2">
          <reference field="4294967294" count="1" selected="0">
            <x v="0"/>
          </reference>
          <reference field="0" count="1" selected="0">
            <x v="29"/>
          </reference>
        </references>
      </pivotArea>
    </chartFormat>
    <chartFormat chart="8" format="99">
      <pivotArea type="data" outline="0" fieldPosition="0">
        <references count="2">
          <reference field="4294967294" count="1" selected="0">
            <x v="0"/>
          </reference>
          <reference field="0" count="1" selected="0">
            <x v="31"/>
          </reference>
        </references>
      </pivotArea>
    </chartFormat>
    <chartFormat chart="8" format="100">
      <pivotArea type="data" outline="0" fieldPosition="0">
        <references count="2">
          <reference field="4294967294" count="1" selected="0">
            <x v="0"/>
          </reference>
          <reference field="0" count="1" selected="0">
            <x v="32"/>
          </reference>
        </references>
      </pivotArea>
    </chartFormat>
    <chartFormat chart="8" format="101">
      <pivotArea type="data" outline="0" fieldPosition="0">
        <references count="2">
          <reference field="4294967294" count="1" selected="0">
            <x v="0"/>
          </reference>
          <reference field="0" count="1" selected="0">
            <x v="33"/>
          </reference>
        </references>
      </pivotArea>
    </chartFormat>
    <chartFormat chart="8" format="102">
      <pivotArea type="data" outline="0" fieldPosition="0">
        <references count="2">
          <reference field="4294967294" count="1" selected="0">
            <x v="0"/>
          </reference>
          <reference field="0" count="1" selected="0">
            <x v="34"/>
          </reference>
        </references>
      </pivotArea>
    </chartFormat>
    <chartFormat chart="8" format="103">
      <pivotArea type="data" outline="0" fieldPosition="0">
        <references count="2">
          <reference field="4294967294" count="1" selected="0">
            <x v="0"/>
          </reference>
          <reference field="0" count="1" selected="0">
            <x v="35"/>
          </reference>
        </references>
      </pivotArea>
    </chartFormat>
    <chartFormat chart="8" format="104">
      <pivotArea type="data" outline="0" fieldPosition="0">
        <references count="2">
          <reference field="4294967294" count="1" selected="0">
            <x v="0"/>
          </reference>
          <reference field="0" count="1" selected="0">
            <x v="36"/>
          </reference>
        </references>
      </pivotArea>
    </chartFormat>
    <chartFormat chart="1" format="51">
      <pivotArea type="data" outline="0" fieldPosition="0">
        <references count="2">
          <reference field="4294967294" count="1" selected="0">
            <x v="0"/>
          </reference>
          <reference field="0" count="1" selected="0">
            <x v="31"/>
          </reference>
        </references>
      </pivotArea>
    </chartFormat>
    <chartFormat chart="1" format="52">
      <pivotArea type="data" outline="0" fieldPosition="0">
        <references count="2">
          <reference field="4294967294" count="1" selected="0">
            <x v="0"/>
          </reference>
          <reference field="0" count="1" selected="0">
            <x v="32"/>
          </reference>
        </references>
      </pivotArea>
    </chartFormat>
    <chartFormat chart="1" format="53">
      <pivotArea type="data" outline="0" fieldPosition="0">
        <references count="2">
          <reference field="4294967294" count="1" selected="0">
            <x v="0"/>
          </reference>
          <reference field="0" count="1" selected="0">
            <x v="33"/>
          </reference>
        </references>
      </pivotArea>
    </chartFormat>
    <chartFormat chart="1" format="54">
      <pivotArea type="data" outline="0" fieldPosition="0">
        <references count="2">
          <reference field="4294967294" count="1" selected="0">
            <x v="0"/>
          </reference>
          <reference field="0" count="1" selected="0">
            <x v="34"/>
          </reference>
        </references>
      </pivotArea>
    </chartFormat>
    <chartFormat chart="1" format="55">
      <pivotArea type="data" outline="0" fieldPosition="0">
        <references count="2">
          <reference field="4294967294" count="1" selected="0">
            <x v="0"/>
          </reference>
          <reference field="0" count="1" selected="0">
            <x v="35"/>
          </reference>
        </references>
      </pivotArea>
    </chartFormat>
    <chartFormat chart="1" format="56">
      <pivotArea type="data" outline="0" fieldPosition="0">
        <references count="2">
          <reference field="4294967294" count="1" selected="0">
            <x v="0"/>
          </reference>
          <reference field="0" count="1" selected="0">
            <x v="36"/>
          </reference>
        </references>
      </pivotArea>
    </chartFormat>
    <chartFormat chart="8" format="105">
      <pivotArea type="data" outline="0" fieldPosition="0">
        <references count="2">
          <reference field="4294967294" count="1" selected="0">
            <x v="0"/>
          </reference>
          <reference field="0" count="1" selected="0">
            <x v="37"/>
          </reference>
        </references>
      </pivotArea>
    </chartFormat>
    <chartFormat chart="1" format="57">
      <pivotArea type="data" outline="0" fieldPosition="0">
        <references count="2">
          <reference field="4294967294" count="1" selected="0">
            <x v="0"/>
          </reference>
          <reference field="0" count="1" selected="0">
            <x v="37"/>
          </reference>
        </references>
      </pivotArea>
    </chartFormat>
    <chartFormat chart="8" format="106">
      <pivotArea type="data" outline="0" fieldPosition="0">
        <references count="2">
          <reference field="4294967294" count="1" selected="0">
            <x v="0"/>
          </reference>
          <reference field="0" count="1" selected="0">
            <x v="14"/>
          </reference>
        </references>
      </pivotArea>
    </chartFormat>
    <chartFormat chart="1" format="59">
      <pivotArea type="data" outline="0" fieldPosition="0">
        <references count="2">
          <reference field="4294967294" count="1" selected="0">
            <x v="0"/>
          </reference>
          <reference field="0" count="1" selected="0">
            <x v="14"/>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C97782-EFDF-4B89-86F2-D2794F332528}" name="PivotTable6" cacheId="0" applyNumberFormats="0" applyBorderFormats="0" applyFontFormats="0" applyPatternFormats="0" applyAlignmentFormats="0" applyWidthHeightFormats="1" dataCaption="Values" updatedVersion="8" minRefreshableVersion="3" showDrill="0" useAutoFormatting="1" itemPrintTitles="1" createdVersion="7" indent="0" compact="0" compactData="0" multipleFieldFilters="0" chartFormat="17">
  <location ref="A4:B12" firstHeaderRow="1" firstDataRow="1" firstDataCol="1" rowPageCount="1" colPageCount="1"/>
  <pivotFields count="11">
    <pivotField axis="axisPage" compact="0" outline="0" subtotalTop="0" multipleItemSelectionAllowed="1" showAll="0" defaultSubtotal="0">
      <items count="36">
        <item x="17"/>
        <item h="1" x="1"/>
        <item h="1" x="0"/>
        <item h="1" m="1" x="23"/>
        <item h="1" x="2"/>
        <item h="1" m="1" x="20"/>
        <item h="1" m="1" x="28"/>
        <item h="1" m="1" x="30"/>
        <item h="1" m="1" x="31"/>
        <item h="1" m="1" x="22"/>
        <item h="1" m="1" x="33"/>
        <item h="1" m="1" x="21"/>
        <item h="1" x="18"/>
        <item h="1" m="1" x="19"/>
        <item h="1" m="1" x="34"/>
        <item h="1" m="1" x="29"/>
        <item h="1" m="1" x="26"/>
        <item h="1" m="1" x="24"/>
        <item h="1" m="1" x="25"/>
        <item h="1" m="1" x="27"/>
        <item h="1" m="1" x="35"/>
        <item h="1" x="13"/>
        <item h="1" x="3"/>
        <item h="1" x="10"/>
        <item h="1" x="11"/>
        <item h="1" x="12"/>
        <item h="1" x="14"/>
        <item h="1" x="15"/>
        <item h="1" x="16"/>
        <item h="1" m="1" x="32"/>
        <item h="1" x="4"/>
        <item h="1" x="5"/>
        <item h="1" x="6"/>
        <item h="1" x="7"/>
        <item h="1" x="8"/>
        <item h="1" x="9"/>
      </items>
    </pivotField>
    <pivotField axis="axisRow" compact="0" outline="0" subtotalTop="0" showAll="0" defaultSubtotal="0">
      <items count="9">
        <item x="0"/>
        <item x="1"/>
        <item x="2"/>
        <item x="4"/>
        <item x="3"/>
        <item x="5"/>
        <item x="6"/>
        <item x="7"/>
        <item m="1" x="8"/>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9" outline="0" subtotalTop="0" showAll="0" defaultSubtotal="0"/>
  </pivotFields>
  <rowFields count="1">
    <field x="1"/>
  </rowFields>
  <rowItems count="8">
    <i>
      <x/>
    </i>
    <i>
      <x v="1"/>
    </i>
    <i>
      <x v="2"/>
    </i>
    <i>
      <x v="3"/>
    </i>
    <i>
      <x v="4"/>
    </i>
    <i>
      <x v="5"/>
    </i>
    <i>
      <x v="6"/>
    </i>
    <i t="grand">
      <x/>
    </i>
  </rowItems>
  <colItems count="1">
    <i/>
  </colItems>
  <pageFields count="1">
    <pageField fld="0" hier="-1"/>
  </pageFields>
  <dataFields count="1">
    <dataField name="Average of PROGRESS" fld="10" subtotal="average" baseField="1" baseItem="0" numFmtId="164"/>
  </dataFields>
  <formats count="1">
    <format dxfId="16">
      <pivotArea outline="0" fieldPosition="0">
        <references count="1">
          <reference field="4294967294" count="1" selected="0">
            <x v="0"/>
          </reference>
        </references>
      </pivotArea>
    </format>
  </formats>
  <chartFormats count="20">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1" count="1" selected="0">
            <x v="0"/>
          </reference>
        </references>
      </pivotArea>
    </chartFormat>
    <chartFormat chart="14" format="11">
      <pivotArea type="data" outline="0" fieldPosition="0">
        <references count="2">
          <reference field="4294967294" count="1" selected="0">
            <x v="0"/>
          </reference>
          <reference field="1" count="1" selected="0">
            <x v="1"/>
          </reference>
        </references>
      </pivotArea>
    </chartFormat>
    <chartFormat chart="14" format="12">
      <pivotArea type="data" outline="0" fieldPosition="0">
        <references count="2">
          <reference field="4294967294" count="1" selected="0">
            <x v="0"/>
          </reference>
          <reference field="1" count="1" selected="0">
            <x v="2"/>
          </reference>
        </references>
      </pivotArea>
    </chartFormat>
    <chartFormat chart="14" format="13">
      <pivotArea type="data" outline="0" fieldPosition="0">
        <references count="2">
          <reference field="4294967294" count="1" selected="0">
            <x v="0"/>
          </reference>
          <reference field="1" count="1" selected="0">
            <x v="3"/>
          </reference>
        </references>
      </pivotArea>
    </chartFormat>
    <chartFormat chart="14" format="14">
      <pivotArea type="data" outline="0" fieldPosition="0">
        <references count="2">
          <reference field="4294967294" count="1" selected="0">
            <x v="0"/>
          </reference>
          <reference field="1" count="1" selected="0">
            <x v="4"/>
          </reference>
        </references>
      </pivotArea>
    </chartFormat>
    <chartFormat chart="14" format="15">
      <pivotArea type="data" outline="0" fieldPosition="0">
        <references count="2">
          <reference field="4294967294" count="1" selected="0">
            <x v="0"/>
          </reference>
          <reference field="1" count="1" selected="0">
            <x v="5"/>
          </reference>
        </references>
      </pivotArea>
    </chartFormat>
    <chartFormat chart="14" format="16">
      <pivotArea type="data" outline="0" fieldPosition="0">
        <references count="2">
          <reference field="4294967294" count="1" selected="0">
            <x v="0"/>
          </reference>
          <reference field="1" count="1" selected="0">
            <x v="6"/>
          </reference>
        </references>
      </pivotArea>
    </chartFormat>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1" count="1" selected="0">
            <x v="0"/>
          </reference>
        </references>
      </pivotArea>
    </chartFormat>
    <chartFormat chart="16" format="27">
      <pivotArea type="data" outline="0" fieldPosition="0">
        <references count="2">
          <reference field="4294967294" count="1" selected="0">
            <x v="0"/>
          </reference>
          <reference field="1" count="1" selected="0">
            <x v="1"/>
          </reference>
        </references>
      </pivotArea>
    </chartFormat>
    <chartFormat chart="16" format="28">
      <pivotArea type="data" outline="0" fieldPosition="0">
        <references count="2">
          <reference field="4294967294" count="1" selected="0">
            <x v="0"/>
          </reference>
          <reference field="1" count="1" selected="0">
            <x v="2"/>
          </reference>
        </references>
      </pivotArea>
    </chartFormat>
    <chartFormat chart="16" format="29">
      <pivotArea type="data" outline="0" fieldPosition="0">
        <references count="2">
          <reference field="4294967294" count="1" selected="0">
            <x v="0"/>
          </reference>
          <reference field="1" count="1" selected="0">
            <x v="3"/>
          </reference>
        </references>
      </pivotArea>
    </chartFormat>
    <chartFormat chart="16" format="30">
      <pivotArea type="data" outline="0" fieldPosition="0">
        <references count="2">
          <reference field="4294967294" count="1" selected="0">
            <x v="0"/>
          </reference>
          <reference field="1" count="1" selected="0">
            <x v="4"/>
          </reference>
        </references>
      </pivotArea>
    </chartFormat>
    <chartFormat chart="16" format="31">
      <pivotArea type="data" outline="0" fieldPosition="0">
        <references count="2">
          <reference field="4294967294" count="1" selected="0">
            <x v="0"/>
          </reference>
          <reference field="1" count="1" selected="0">
            <x v="5"/>
          </reference>
        </references>
      </pivotArea>
    </chartFormat>
    <chartFormat chart="16" format="32">
      <pivotArea type="data" outline="0" fieldPosition="0">
        <references count="2">
          <reference field="4294967294" count="1" selected="0">
            <x v="0"/>
          </reference>
          <reference field="1" count="1" selected="0">
            <x v="6"/>
          </reference>
        </references>
      </pivotArea>
    </chartFormat>
    <chartFormat chart="14" format="17">
      <pivotArea type="data" outline="0" fieldPosition="0">
        <references count="2">
          <reference field="4294967294" count="1" selected="0">
            <x v="0"/>
          </reference>
          <reference field="1" count="1" selected="0">
            <x v="7"/>
          </reference>
        </references>
      </pivotArea>
    </chartFormat>
    <chartFormat chart="16" format="33">
      <pivotArea type="data" outline="0" fieldPosition="0">
        <references count="2">
          <reference field="4294967294" count="1" selected="0">
            <x v="0"/>
          </reference>
          <reference field="1" count="1" selected="0">
            <x v="7"/>
          </reference>
        </references>
      </pivotArea>
    </chartFormat>
    <chartFormat chart="16" format="34">
      <pivotArea type="data" outline="0" fieldPosition="0">
        <references count="2">
          <reference field="4294967294" count="1" selected="0">
            <x v="0"/>
          </reference>
          <reference field="1" count="1" selected="0">
            <x v="8"/>
          </reference>
        </references>
      </pivotArea>
    </chartFormat>
    <chartFormat chart="14" format="18">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271F0E-8492-4EFA-BF74-5E256D6A75E7}"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Tasks">
  <location ref="A3:C22" firstHeaderRow="0" firstDataRow="1" firstDataCol="1"/>
  <pivotFields count="11">
    <pivotField axis="axisRow" subtotalTop="0" showAll="0">
      <items count="37">
        <item n="Acceptance Test (Ea)" x="17"/>
        <item n="Antenna Cable (ft)" x="1"/>
        <item n="Brackets (Ea)" x="0"/>
        <item n="Cable/Equipment Insertion Loss (Installed) (ft)" m="1" x="23"/>
        <item n="Coax Cable (Ea)" x="2"/>
        <item n="Coupler Plate (Ea)" m="1" x="20"/>
        <item m="1" x="28"/>
        <item n="DC Resistance 1/2in Cable (ft)" m="1" x="35"/>
        <item n="DC Resistance Antenna Cable (ft)" m="1" x="27"/>
        <item n="DC Resistance Coax Cable (ft)" m="1" x="25"/>
        <item m="1" x="30"/>
        <item n="Insertion Loss (Segment) (ft)" x="13"/>
        <item m="1" x="31"/>
        <item m="1" x="26"/>
        <item n="Megger 1/2in Cable (ft)" m="1" x="24"/>
        <item n="Megger Antenna Cable (ft)" m="1" x="29"/>
        <item m="1" x="22"/>
        <item n="Megger Coax Cable (ft)" m="1" x="34"/>
        <item m="1" x="33"/>
        <item n="Radio Survey/Coverage Test (ft)" m="1" x="21"/>
        <item n="Removals (ft)" x="18"/>
        <item n="VSWR (ft)" m="1" x="19"/>
        <item x="3"/>
        <item x="10"/>
        <item x="11"/>
        <item x="12"/>
        <item x="14"/>
        <item x="15"/>
        <item x="16"/>
        <item m="1" x="32"/>
        <item x="4"/>
        <item x="5"/>
        <item x="6"/>
        <item x="7"/>
        <item x="8"/>
        <item x="9"/>
        <item t="default"/>
      </items>
    </pivotField>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dataField="1" subtotalTop="0" showAll="0"/>
    <pivotField numFmtId="9" subtotalTop="0" showAll="0"/>
  </pivotFields>
  <rowFields count="1">
    <field x="0"/>
  </rowFields>
  <rowItems count="19">
    <i>
      <x/>
    </i>
    <i>
      <x v="1"/>
    </i>
    <i>
      <x v="2"/>
    </i>
    <i>
      <x v="4"/>
    </i>
    <i>
      <x v="11"/>
    </i>
    <i>
      <x v="20"/>
    </i>
    <i>
      <x v="22"/>
    </i>
    <i>
      <x v="23"/>
    </i>
    <i>
      <x v="24"/>
    </i>
    <i>
      <x v="25"/>
    </i>
    <i>
      <x v="26"/>
    </i>
    <i>
      <x v="27"/>
    </i>
    <i>
      <x v="28"/>
    </i>
    <i>
      <x v="30"/>
    </i>
    <i>
      <x v="31"/>
    </i>
    <i>
      <x v="32"/>
    </i>
    <i>
      <x v="33"/>
    </i>
    <i>
      <x v="34"/>
    </i>
    <i>
      <x v="35"/>
    </i>
  </rowItems>
  <colFields count="1">
    <field x="-2"/>
  </colFields>
  <colItems count="2">
    <i>
      <x/>
    </i>
    <i i="1">
      <x v="1"/>
    </i>
  </colItems>
  <dataFields count="2">
    <dataField name="Total Quantity" fld="8" baseField="0" baseItem="0"/>
    <dataField name="Installed/Tested Quantity" fld="9" baseField="0" baseItem="0"/>
  </dataFields>
  <formats count="15">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outline="0" fieldPosition="0">
        <references count="1">
          <reference field="4294967294" count="2">
            <x v="0"/>
            <x v="1"/>
          </reference>
        </references>
      </pivotArea>
    </format>
    <format dxfId="9">
      <pivotArea collapsedLevelsAreSubtotals="1" fieldPosition="0">
        <references count="2">
          <reference field="4294967294" count="1" selected="0">
            <x v="0"/>
          </reference>
          <reference field="0" count="0"/>
        </references>
      </pivotArea>
    </format>
    <format dxfId="8">
      <pivotArea collapsedLevelsAreSubtotals="1" fieldPosition="0">
        <references count="1">
          <reference field="0" count="1">
            <x v="2"/>
          </reference>
        </references>
      </pivotArea>
    </format>
    <format dxfId="7">
      <pivotArea dataOnly="0" labelOnly="1" fieldPosition="0">
        <references count="1">
          <reference field="0" count="1">
            <x v="2"/>
          </reference>
        </references>
      </pivotArea>
    </format>
    <format dxfId="6">
      <pivotArea collapsedLevelsAreSubtotals="1" fieldPosition="0">
        <references count="1">
          <reference field="0" count="1">
            <x v="21"/>
          </reference>
        </references>
      </pivotArea>
    </format>
    <format dxfId="5">
      <pivotArea dataOnly="0" labelOnly="1" fieldPosition="0">
        <references count="1">
          <reference field="0" count="1">
            <x v="21"/>
          </reference>
        </references>
      </pivotArea>
    </format>
    <format dxfId="4">
      <pivotArea collapsedLevelsAreSubtotals="1" fieldPosition="0">
        <references count="1">
          <reference field="0" count="3">
            <x v="14"/>
            <x v="15"/>
            <x v="17"/>
          </reference>
        </references>
      </pivotArea>
    </format>
    <format dxfId="3">
      <pivotArea dataOnly="0" labelOnly="1" fieldPosition="0">
        <references count="1">
          <reference field="0" count="3">
            <x v="14"/>
            <x v="15"/>
            <x v="17"/>
          </reference>
        </references>
      </pivotArea>
    </format>
    <format dxfId="2">
      <pivotArea collapsedLevelsAreSubtotals="1" fieldPosition="0">
        <references count="1">
          <reference field="0" count="1">
            <x v="0"/>
          </reference>
        </references>
      </pivotArea>
    </format>
    <format dxfId="1">
      <pivotArea dataOnly="0" labelOnly="1" fieldPosition="0">
        <references count="1">
          <reference field="0"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 xr10:uid="{7E08F2BE-F2E8-4E06-B2BB-28ADBD5044E6}" sourceName="TASK ">
  <pivotTables>
    <pivotTable tabId="9" name="PivotTable6"/>
  </pivotTables>
  <data>
    <tabular pivotCacheId="1255946286">
      <items count="36">
        <i x="17" s="1"/>
        <i x="1"/>
        <i x="0"/>
        <i x="2"/>
        <i x="3"/>
        <i x="16"/>
        <i x="10"/>
        <i x="9"/>
        <i x="8"/>
        <i x="7"/>
        <i x="14"/>
        <i x="15"/>
        <i x="13"/>
        <i x="11"/>
        <i x="6"/>
        <i x="5"/>
        <i x="4"/>
        <i x="18"/>
        <i x="12"/>
        <i x="32" nd="1"/>
        <i x="23" nd="1"/>
        <i x="20" nd="1"/>
        <i x="28" nd="1"/>
        <i x="35" nd="1"/>
        <i x="27" nd="1"/>
        <i x="25" nd="1"/>
        <i x="30" nd="1"/>
        <i x="31" nd="1"/>
        <i x="26" nd="1"/>
        <i x="24" nd="1"/>
        <i x="29" nd="1"/>
        <i x="22" nd="1"/>
        <i x="34" nd="1"/>
        <i x="33" nd="1"/>
        <i x="21" nd="1"/>
        <i x="1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1" xr10:uid="{E91D6582-BD82-460D-BD83-530E347BB950}" sourceName="TASK ">
  <pivotTables>
    <pivotTable tabId="5" name="PivotTable1"/>
  </pivotTables>
  <data>
    <tabular pivotCacheId="922084949">
      <items count="38">
        <i x="17"/>
        <i x="1"/>
        <i x="0"/>
        <i x="2"/>
        <i x="3"/>
        <i x="16"/>
        <i x="10"/>
        <i x="14"/>
        <i x="15"/>
        <i x="13"/>
        <i x="11"/>
        <i x="18" s="1"/>
        <i x="12"/>
        <i x="34" nd="1"/>
        <i x="24" nd="1"/>
        <i x="21" nd="1"/>
        <i x="30" nd="1"/>
        <i x="37" nd="1"/>
        <i x="9" nd="1"/>
        <i x="28" nd="1"/>
        <i x="8" nd="1"/>
        <i x="26" nd="1"/>
        <i x="7" nd="1"/>
        <i x="32" nd="1"/>
        <i x="33" nd="1"/>
        <i x="27" nd="1"/>
        <i x="25" nd="1"/>
        <i x="6" nd="1"/>
        <i x="31" nd="1"/>
        <i x="23" nd="1"/>
        <i x="5" nd="1"/>
        <i x="36" nd="1"/>
        <i x="35" nd="1"/>
        <i x="4" nd="1"/>
        <i x="22" nd="1"/>
        <i x="29" nd="1"/>
        <i x="20" nd="1"/>
        <i x="19"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K" xr10:uid="{EB156A9D-6817-4824-A390-7390C4285659}" sourceName="TRACK ">
  <pivotTables>
    <pivotTable tabId="5" name="PivotTable1"/>
  </pivotTables>
  <data>
    <tabular pivotCacheId="922084949">
      <items count="12">
        <i x="0"/>
        <i x="1"/>
        <i x="2"/>
        <i x="4" s="1"/>
        <i x="5"/>
        <i x="11" nd="1"/>
        <i x="9" nd="1"/>
        <i x="10" nd="1"/>
        <i x="3" nd="1"/>
        <i x="6" nd="1"/>
        <i x="7" nd="1"/>
        <i x="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 " xr10:uid="{88A5CC13-2EA5-492B-960E-9E77FB49D200}" cache="Slicer_TASK" caption="TASK " columnCount="13" style="SlicerStyleLight3" rowHeight="241300"/>
  <slicer name="TASK  1" xr10:uid="{5DB9904B-B13E-4CAA-BA8E-4B5ACF41F3B7}" cache="Slicer_TASK1" caption="TASK " style="SlicerStyleLight3" rowHeight="241300"/>
  <slicer name="TRACK " xr10:uid="{BCC773DB-B66B-4048-A096-07F37C70560E}" cache="Slicer_TRACK" caption="TRACK "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3697-317B-4381-A33B-2D0516577DA1}">
  <sheetPr codeName="Sheet1">
    <pageSetUpPr fitToPage="1"/>
  </sheetPr>
  <dimension ref="A1:L55"/>
  <sheetViews>
    <sheetView topLeftCell="A12" zoomScaleNormal="100" workbookViewId="0">
      <selection activeCell="D26" sqref="D26"/>
    </sheetView>
  </sheetViews>
  <sheetFormatPr defaultRowHeight="15" x14ac:dyDescent="0.25"/>
  <cols>
    <col min="1" max="1" width="29.140625" customWidth="1"/>
    <col min="2" max="2" width="13.42578125" customWidth="1"/>
    <col min="3" max="3" width="39.85546875" customWidth="1"/>
    <col min="4" max="4" width="12.42578125" customWidth="1"/>
    <col min="5" max="5" width="9.140625" customWidth="1"/>
    <col min="6" max="6" width="28.5703125" customWidth="1"/>
    <col min="7" max="7" width="19.42578125" customWidth="1"/>
    <col min="8" max="8" width="6.5703125" customWidth="1"/>
    <col min="9" max="9" width="10.85546875" customWidth="1"/>
    <col min="10" max="10" width="39.42578125" customWidth="1"/>
    <col min="11" max="11" width="20.28515625" customWidth="1"/>
    <col min="12" max="12" width="32.85546875" customWidth="1"/>
    <col min="13" max="13" width="8.42578125" customWidth="1"/>
  </cols>
  <sheetData>
    <row r="1" spans="1:12" ht="15.75" thickBot="1" x14ac:dyDescent="0.3">
      <c r="A1" s="104" t="s">
        <v>20</v>
      </c>
      <c r="B1" s="100" t="s">
        <v>14</v>
      </c>
      <c r="C1" s="104" t="s">
        <v>21</v>
      </c>
      <c r="D1" s="104" t="s">
        <v>22</v>
      </c>
      <c r="E1" s="6"/>
      <c r="F1" s="100" t="s">
        <v>23</v>
      </c>
      <c r="G1" s="104" t="s">
        <v>24</v>
      </c>
      <c r="H1" s="6"/>
      <c r="I1" s="104" t="s">
        <v>25</v>
      </c>
      <c r="J1" s="104" t="s">
        <v>26</v>
      </c>
      <c r="K1" s="104" t="s">
        <v>27</v>
      </c>
      <c r="L1" s="104" t="s">
        <v>16</v>
      </c>
    </row>
    <row r="2" spans="1:12" x14ac:dyDescent="0.25">
      <c r="A2" s="113" t="s">
        <v>178</v>
      </c>
      <c r="B2" s="120" t="s">
        <v>17</v>
      </c>
      <c r="C2" s="121" t="s">
        <v>190</v>
      </c>
      <c r="D2" s="113">
        <v>1</v>
      </c>
      <c r="F2" s="101" t="s">
        <v>93</v>
      </c>
      <c r="G2" s="105" t="s">
        <v>94</v>
      </c>
      <c r="I2" s="112" t="s">
        <v>129</v>
      </c>
      <c r="J2" s="113" t="s">
        <v>116</v>
      </c>
      <c r="K2" s="113" t="s">
        <v>117</v>
      </c>
      <c r="L2" s="113"/>
    </row>
    <row r="3" spans="1:12" x14ac:dyDescent="0.25">
      <c r="A3" s="107" t="s">
        <v>179</v>
      </c>
      <c r="B3" s="102" t="s">
        <v>28</v>
      </c>
      <c r="C3" s="116" t="s">
        <v>192</v>
      </c>
      <c r="D3" s="107">
        <v>2</v>
      </c>
      <c r="F3" s="102" t="s">
        <v>92</v>
      </c>
      <c r="G3" s="106" t="s">
        <v>95</v>
      </c>
      <c r="I3" s="109" t="s">
        <v>130</v>
      </c>
      <c r="J3" s="107" t="s">
        <v>118</v>
      </c>
      <c r="K3" s="107" t="s">
        <v>119</v>
      </c>
      <c r="L3" s="107"/>
    </row>
    <row r="4" spans="1:12" x14ac:dyDescent="0.25">
      <c r="A4" s="107" t="s">
        <v>180</v>
      </c>
      <c r="B4" s="102" t="s">
        <v>17</v>
      </c>
      <c r="C4" s="116" t="s">
        <v>201</v>
      </c>
      <c r="D4" s="107">
        <v>3</v>
      </c>
      <c r="F4" s="102" t="s">
        <v>91</v>
      </c>
      <c r="G4" s="107" t="s">
        <v>96</v>
      </c>
      <c r="I4" s="109" t="s">
        <v>126</v>
      </c>
      <c r="J4" s="107" t="s">
        <v>120</v>
      </c>
      <c r="K4" s="107" t="s">
        <v>121</v>
      </c>
      <c r="L4" s="107"/>
    </row>
    <row r="5" spans="1:12" x14ac:dyDescent="0.25">
      <c r="A5" s="107" t="s">
        <v>181</v>
      </c>
      <c r="B5" s="102" t="s">
        <v>28</v>
      </c>
      <c r="C5" s="116" t="s">
        <v>202</v>
      </c>
      <c r="D5" s="107">
        <v>4</v>
      </c>
      <c r="F5" s="102" t="s">
        <v>90</v>
      </c>
      <c r="G5" s="107" t="s">
        <v>97</v>
      </c>
      <c r="I5" s="110" t="s">
        <v>127</v>
      </c>
      <c r="J5" s="107" t="s">
        <v>123</v>
      </c>
      <c r="K5" s="107" t="s">
        <v>122</v>
      </c>
      <c r="L5" s="107"/>
    </row>
    <row r="6" spans="1:12" x14ac:dyDescent="0.25">
      <c r="A6" s="107" t="s">
        <v>182</v>
      </c>
      <c r="B6" s="102" t="s">
        <v>17</v>
      </c>
      <c r="C6" s="116" t="s">
        <v>203</v>
      </c>
      <c r="D6" s="119" t="s">
        <v>29</v>
      </c>
      <c r="F6" s="102" t="s">
        <v>89</v>
      </c>
      <c r="G6" s="107" t="s">
        <v>98</v>
      </c>
      <c r="I6" s="109" t="s">
        <v>131</v>
      </c>
      <c r="J6" s="107" t="s">
        <v>124</v>
      </c>
      <c r="K6" s="107" t="s">
        <v>125</v>
      </c>
      <c r="L6" s="107"/>
    </row>
    <row r="7" spans="1:12" ht="15.75" thickBot="1" x14ac:dyDescent="0.3">
      <c r="A7" s="107" t="s">
        <v>183</v>
      </c>
      <c r="B7" s="102" t="s">
        <v>28</v>
      </c>
      <c r="C7" s="116" t="s">
        <v>191</v>
      </c>
      <c r="D7" s="108">
        <v>5</v>
      </c>
      <c r="F7" s="102" t="s">
        <v>88</v>
      </c>
      <c r="G7" s="106" t="s">
        <v>99</v>
      </c>
      <c r="I7" s="109" t="s">
        <v>132</v>
      </c>
      <c r="J7" s="107" t="s">
        <v>147</v>
      </c>
      <c r="K7" s="107" t="s">
        <v>185</v>
      </c>
      <c r="L7" s="107"/>
    </row>
    <row r="8" spans="1:12" x14ac:dyDescent="0.25">
      <c r="A8" s="107" t="s">
        <v>187</v>
      </c>
      <c r="B8" s="114"/>
      <c r="C8" s="117" t="s">
        <v>193</v>
      </c>
      <c r="F8" s="102" t="s">
        <v>87</v>
      </c>
      <c r="G8" s="106" t="s">
        <v>184</v>
      </c>
      <c r="I8" s="109" t="s">
        <v>133</v>
      </c>
      <c r="J8" s="107" t="s">
        <v>148</v>
      </c>
      <c r="K8" s="107" t="s">
        <v>186</v>
      </c>
      <c r="L8" s="107"/>
    </row>
    <row r="9" spans="1:12" x14ac:dyDescent="0.25">
      <c r="A9" s="107" t="s">
        <v>188</v>
      </c>
      <c r="B9" s="114"/>
      <c r="C9" s="117" t="s">
        <v>194</v>
      </c>
      <c r="F9" s="102" t="s">
        <v>200</v>
      </c>
      <c r="G9" s="107" t="s">
        <v>100</v>
      </c>
      <c r="I9" s="109" t="s">
        <v>128</v>
      </c>
      <c r="J9" s="107" t="s">
        <v>149</v>
      </c>
      <c r="K9" s="107" t="s">
        <v>163</v>
      </c>
      <c r="L9" s="107" t="s">
        <v>199</v>
      </c>
    </row>
    <row r="10" spans="1:12" ht="15.75" thickBot="1" x14ac:dyDescent="0.3">
      <c r="A10" s="108" t="s">
        <v>189</v>
      </c>
      <c r="B10" s="115"/>
      <c r="C10" s="117" t="s">
        <v>195</v>
      </c>
      <c r="F10" s="102" t="s">
        <v>86</v>
      </c>
      <c r="G10" s="107" t="s">
        <v>102</v>
      </c>
      <c r="I10" s="109" t="s">
        <v>134</v>
      </c>
      <c r="J10" s="107" t="s">
        <v>150</v>
      </c>
      <c r="K10" s="107" t="s">
        <v>164</v>
      </c>
      <c r="L10" s="107"/>
    </row>
    <row r="11" spans="1:12" ht="15.75" thickBot="1" x14ac:dyDescent="0.3">
      <c r="C11" s="117" t="s">
        <v>196</v>
      </c>
      <c r="F11" s="102" t="s">
        <v>85</v>
      </c>
      <c r="G11" s="107" t="s">
        <v>103</v>
      </c>
      <c r="I11" s="109" t="s">
        <v>135</v>
      </c>
      <c r="J11" s="107" t="s">
        <v>151</v>
      </c>
      <c r="K11" s="107" t="s">
        <v>165</v>
      </c>
      <c r="L11" s="107" t="s">
        <v>104</v>
      </c>
    </row>
    <row r="12" spans="1:12" ht="15.75" thickBot="1" x14ac:dyDescent="0.3">
      <c r="A12" s="104" t="s">
        <v>30</v>
      </c>
      <c r="C12" s="117" t="s">
        <v>204</v>
      </c>
      <c r="F12" s="102" t="s">
        <v>84</v>
      </c>
      <c r="G12" s="106" t="s">
        <v>105</v>
      </c>
      <c r="I12" s="109" t="s">
        <v>136</v>
      </c>
      <c r="J12" s="107" t="s">
        <v>152</v>
      </c>
      <c r="K12" s="107" t="s">
        <v>166</v>
      </c>
      <c r="L12" s="107"/>
    </row>
    <row r="13" spans="1:12" x14ac:dyDescent="0.25">
      <c r="A13" s="126" t="s">
        <v>93</v>
      </c>
      <c r="C13" s="117" t="s">
        <v>205</v>
      </c>
      <c r="F13" s="102" t="s">
        <v>83</v>
      </c>
      <c r="G13" s="107" t="s">
        <v>106</v>
      </c>
      <c r="I13" s="109" t="s">
        <v>137</v>
      </c>
      <c r="J13" s="107" t="s">
        <v>153</v>
      </c>
      <c r="K13" s="107" t="s">
        <v>167</v>
      </c>
      <c r="L13" s="107"/>
    </row>
    <row r="14" spans="1:12" x14ac:dyDescent="0.25">
      <c r="A14" s="123" t="s">
        <v>129</v>
      </c>
      <c r="C14" s="117" t="s">
        <v>203</v>
      </c>
      <c r="F14" s="102" t="s">
        <v>82</v>
      </c>
      <c r="G14" s="107" t="s">
        <v>168</v>
      </c>
      <c r="I14" s="109" t="s">
        <v>138</v>
      </c>
      <c r="J14" s="107" t="s">
        <v>154</v>
      </c>
      <c r="K14" s="107" t="s">
        <v>169</v>
      </c>
      <c r="L14" s="107"/>
    </row>
    <row r="15" spans="1:12" x14ac:dyDescent="0.25">
      <c r="A15" s="122" t="s">
        <v>92</v>
      </c>
      <c r="C15" s="118" t="s">
        <v>197</v>
      </c>
      <c r="F15" s="102" t="s">
        <v>81</v>
      </c>
      <c r="G15" s="107" t="s">
        <v>107</v>
      </c>
      <c r="I15" s="109" t="s">
        <v>139</v>
      </c>
      <c r="J15" s="107" t="s">
        <v>155</v>
      </c>
      <c r="K15" s="107" t="s">
        <v>170</v>
      </c>
      <c r="L15" s="107"/>
    </row>
    <row r="16" spans="1:12" x14ac:dyDescent="0.25">
      <c r="A16" s="123" t="s">
        <v>130</v>
      </c>
      <c r="C16" s="118" t="s">
        <v>206</v>
      </c>
      <c r="F16" s="102" t="s">
        <v>80</v>
      </c>
      <c r="G16" s="107" t="s">
        <v>108</v>
      </c>
      <c r="I16" s="109" t="s">
        <v>140</v>
      </c>
      <c r="J16" s="107" t="s">
        <v>156</v>
      </c>
      <c r="K16" s="107" t="s">
        <v>171</v>
      </c>
      <c r="L16" s="107"/>
    </row>
    <row r="17" spans="1:12" x14ac:dyDescent="0.25">
      <c r="A17" s="122" t="s">
        <v>91</v>
      </c>
      <c r="C17" s="118" t="s">
        <v>207</v>
      </c>
      <c r="F17" s="102" t="s">
        <v>79</v>
      </c>
      <c r="G17" s="107" t="s">
        <v>109</v>
      </c>
      <c r="I17" s="109" t="s">
        <v>141</v>
      </c>
      <c r="J17" s="107" t="s">
        <v>157</v>
      </c>
      <c r="K17" s="107" t="s">
        <v>172</v>
      </c>
      <c r="L17" s="107"/>
    </row>
    <row r="18" spans="1:12" x14ac:dyDescent="0.25">
      <c r="A18" s="123" t="s">
        <v>126</v>
      </c>
      <c r="C18" s="118" t="s">
        <v>203</v>
      </c>
      <c r="F18" s="102" t="s">
        <v>78</v>
      </c>
      <c r="G18" s="107" t="s">
        <v>110</v>
      </c>
      <c r="I18" s="109" t="s">
        <v>142</v>
      </c>
      <c r="J18" s="107" t="s">
        <v>158</v>
      </c>
      <c r="K18" s="107" t="s">
        <v>173</v>
      </c>
      <c r="L18" s="107"/>
    </row>
    <row r="19" spans="1:12" ht="15.75" thickBot="1" x14ac:dyDescent="0.3">
      <c r="A19" s="122" t="s">
        <v>90</v>
      </c>
      <c r="C19" s="108" t="s">
        <v>198</v>
      </c>
      <c r="F19" s="102" t="s">
        <v>77</v>
      </c>
      <c r="G19" s="107" t="s">
        <v>111</v>
      </c>
      <c r="I19" s="109" t="s">
        <v>143</v>
      </c>
      <c r="J19" s="107" t="s">
        <v>159</v>
      </c>
      <c r="K19" s="107" t="s">
        <v>174</v>
      </c>
      <c r="L19" s="107"/>
    </row>
    <row r="20" spans="1:12" x14ac:dyDescent="0.25">
      <c r="A20" s="124" t="s">
        <v>127</v>
      </c>
      <c r="F20" s="102" t="s">
        <v>76</v>
      </c>
      <c r="G20" s="107" t="s">
        <v>112</v>
      </c>
      <c r="I20" s="109" t="s">
        <v>144</v>
      </c>
      <c r="J20" s="107" t="s">
        <v>160</v>
      </c>
      <c r="K20" s="107" t="s">
        <v>175</v>
      </c>
      <c r="L20" s="107"/>
    </row>
    <row r="21" spans="1:12" x14ac:dyDescent="0.25">
      <c r="A21" s="122" t="s">
        <v>89</v>
      </c>
      <c r="F21" s="102" t="s">
        <v>75</v>
      </c>
      <c r="G21" s="107" t="s">
        <v>113</v>
      </c>
      <c r="I21" s="109" t="s">
        <v>145</v>
      </c>
      <c r="J21" s="107" t="s">
        <v>161</v>
      </c>
      <c r="K21" s="107" t="s">
        <v>176</v>
      </c>
      <c r="L21" s="107"/>
    </row>
    <row r="22" spans="1:12" ht="15.75" thickBot="1" x14ac:dyDescent="0.3">
      <c r="A22" s="123" t="s">
        <v>131</v>
      </c>
      <c r="F22" s="102" t="s">
        <v>74</v>
      </c>
      <c r="G22" s="107" t="s">
        <v>114</v>
      </c>
      <c r="I22" s="111" t="s">
        <v>146</v>
      </c>
      <c r="J22" s="108" t="s">
        <v>162</v>
      </c>
      <c r="K22" s="108" t="s">
        <v>177</v>
      </c>
      <c r="L22" s="108"/>
    </row>
    <row r="23" spans="1:12" ht="15.75" thickBot="1" x14ac:dyDescent="0.3">
      <c r="A23" s="122" t="s">
        <v>88</v>
      </c>
      <c r="F23" s="103" t="s">
        <v>73</v>
      </c>
      <c r="G23" s="108" t="s">
        <v>115</v>
      </c>
    </row>
    <row r="24" spans="1:12" ht="15.75" thickBot="1" x14ac:dyDescent="0.3">
      <c r="A24" s="123" t="s">
        <v>132</v>
      </c>
    </row>
    <row r="25" spans="1:12" ht="15.75" thickBot="1" x14ac:dyDescent="0.3">
      <c r="A25" s="122" t="s">
        <v>87</v>
      </c>
      <c r="F25" s="104" t="s">
        <v>313</v>
      </c>
    </row>
    <row r="26" spans="1:12" x14ac:dyDescent="0.25">
      <c r="A26" s="123" t="s">
        <v>133</v>
      </c>
      <c r="F26" s="113" t="s">
        <v>314</v>
      </c>
    </row>
    <row r="27" spans="1:12" x14ac:dyDescent="0.25">
      <c r="A27" s="122" t="s">
        <v>101</v>
      </c>
      <c r="F27" s="107" t="s">
        <v>315</v>
      </c>
    </row>
    <row r="28" spans="1:12" x14ac:dyDescent="0.25">
      <c r="A28" s="123" t="s">
        <v>128</v>
      </c>
      <c r="F28" s="107" t="s">
        <v>316</v>
      </c>
    </row>
    <row r="29" spans="1:12" x14ac:dyDescent="0.25">
      <c r="A29" s="122" t="s">
        <v>86</v>
      </c>
      <c r="F29" s="107" t="s">
        <v>317</v>
      </c>
    </row>
    <row r="30" spans="1:12" ht="15.75" thickBot="1" x14ac:dyDescent="0.3">
      <c r="A30" s="123" t="s">
        <v>134</v>
      </c>
      <c r="F30" s="108" t="s">
        <v>318</v>
      </c>
    </row>
    <row r="31" spans="1:12" x14ac:dyDescent="0.25">
      <c r="A31" s="122" t="s">
        <v>85</v>
      </c>
    </row>
    <row r="32" spans="1:12" x14ac:dyDescent="0.25">
      <c r="A32" s="123" t="s">
        <v>135</v>
      </c>
    </row>
    <row r="33" spans="1:1" x14ac:dyDescent="0.25">
      <c r="A33" s="122" t="s">
        <v>84</v>
      </c>
    </row>
    <row r="34" spans="1:1" x14ac:dyDescent="0.25">
      <c r="A34" s="123" t="s">
        <v>136</v>
      </c>
    </row>
    <row r="35" spans="1:1" x14ac:dyDescent="0.25">
      <c r="A35" s="122" t="s">
        <v>83</v>
      </c>
    </row>
    <row r="36" spans="1:1" x14ac:dyDescent="0.25">
      <c r="A36" s="123" t="s">
        <v>137</v>
      </c>
    </row>
    <row r="37" spans="1:1" x14ac:dyDescent="0.25">
      <c r="A37" s="122" t="s">
        <v>82</v>
      </c>
    </row>
    <row r="38" spans="1:1" x14ac:dyDescent="0.25">
      <c r="A38" s="123" t="s">
        <v>138</v>
      </c>
    </row>
    <row r="39" spans="1:1" x14ac:dyDescent="0.25">
      <c r="A39" s="122" t="s">
        <v>81</v>
      </c>
    </row>
    <row r="40" spans="1:1" x14ac:dyDescent="0.25">
      <c r="A40" s="123" t="s">
        <v>139</v>
      </c>
    </row>
    <row r="41" spans="1:1" x14ac:dyDescent="0.25">
      <c r="A41" s="122" t="s">
        <v>80</v>
      </c>
    </row>
    <row r="42" spans="1:1" x14ac:dyDescent="0.25">
      <c r="A42" s="123" t="s">
        <v>140</v>
      </c>
    </row>
    <row r="43" spans="1:1" x14ac:dyDescent="0.25">
      <c r="A43" s="122" t="s">
        <v>79</v>
      </c>
    </row>
    <row r="44" spans="1:1" x14ac:dyDescent="0.25">
      <c r="A44" s="123" t="s">
        <v>141</v>
      </c>
    </row>
    <row r="45" spans="1:1" x14ac:dyDescent="0.25">
      <c r="A45" s="122" t="s">
        <v>78</v>
      </c>
    </row>
    <row r="46" spans="1:1" x14ac:dyDescent="0.25">
      <c r="A46" s="123" t="s">
        <v>142</v>
      </c>
    </row>
    <row r="47" spans="1:1" x14ac:dyDescent="0.25">
      <c r="A47" s="122" t="s">
        <v>77</v>
      </c>
    </row>
    <row r="48" spans="1:1" x14ac:dyDescent="0.25">
      <c r="A48" s="123" t="s">
        <v>143</v>
      </c>
    </row>
    <row r="49" spans="1:1" x14ac:dyDescent="0.25">
      <c r="A49" s="122" t="s">
        <v>76</v>
      </c>
    </row>
    <row r="50" spans="1:1" x14ac:dyDescent="0.25">
      <c r="A50" s="123" t="s">
        <v>144</v>
      </c>
    </row>
    <row r="51" spans="1:1" x14ac:dyDescent="0.25">
      <c r="A51" s="122" t="s">
        <v>75</v>
      </c>
    </row>
    <row r="52" spans="1:1" x14ac:dyDescent="0.25">
      <c r="A52" s="123" t="s">
        <v>145</v>
      </c>
    </row>
    <row r="53" spans="1:1" x14ac:dyDescent="0.25">
      <c r="A53" s="122" t="s">
        <v>74</v>
      </c>
    </row>
    <row r="54" spans="1:1" x14ac:dyDescent="0.25">
      <c r="A54" s="123" t="s">
        <v>146</v>
      </c>
    </row>
    <row r="55" spans="1:1" ht="15.75" thickBot="1" x14ac:dyDescent="0.3">
      <c r="A55" s="125" t="s">
        <v>73</v>
      </c>
    </row>
  </sheetData>
  <phoneticPr fontId="7" type="noConversion"/>
  <pageMargins left="0.7" right="0.7" top="0.75" bottom="0.75" header="0.3" footer="0.3"/>
  <pageSetup scale="9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0F88-14CA-48E2-9A28-DC5C613ABFC0}">
  <dimension ref="A1:H40"/>
  <sheetViews>
    <sheetView topLeftCell="A65" workbookViewId="0">
      <selection activeCell="I6" sqref="I6"/>
    </sheetView>
  </sheetViews>
  <sheetFormatPr defaultColWidth="18.42578125" defaultRowHeight="15.75" customHeight="1" x14ac:dyDescent="0.25"/>
  <cols>
    <col min="4" max="4" width="37.5703125" customWidth="1"/>
    <col min="7" max="7" width="33.85546875" customWidth="1"/>
    <col min="8" max="8" width="39" customWidth="1"/>
  </cols>
  <sheetData>
    <row r="1" spans="1:8" ht="34.5" customHeight="1" x14ac:dyDescent="0.25">
      <c r="A1" s="90" t="s">
        <v>255</v>
      </c>
      <c r="B1" s="91" t="s">
        <v>11</v>
      </c>
      <c r="C1" s="91" t="s">
        <v>12</v>
      </c>
      <c r="D1" s="92" t="s">
        <v>10</v>
      </c>
      <c r="E1" s="93" t="s">
        <v>15</v>
      </c>
      <c r="F1" s="92" t="s">
        <v>210</v>
      </c>
      <c r="G1" s="92" t="s">
        <v>211</v>
      </c>
      <c r="H1" s="92" t="s">
        <v>16</v>
      </c>
    </row>
    <row r="2" spans="1:8" ht="15.75" customHeight="1" x14ac:dyDescent="0.25">
      <c r="A2" s="220"/>
      <c r="B2" s="216"/>
      <c r="C2" s="216"/>
      <c r="D2" s="94" t="s">
        <v>300</v>
      </c>
      <c r="E2" s="94"/>
      <c r="F2" s="96"/>
      <c r="G2" s="232"/>
      <c r="H2" s="218" t="s">
        <v>301</v>
      </c>
    </row>
    <row r="3" spans="1:8" ht="15.75" customHeight="1" x14ac:dyDescent="0.25">
      <c r="A3" s="220"/>
      <c r="B3" s="216"/>
      <c r="C3" s="216"/>
      <c r="D3" s="94" t="s">
        <v>302</v>
      </c>
      <c r="E3" s="94"/>
      <c r="F3" s="96"/>
      <c r="G3" s="232"/>
      <c r="H3" s="218"/>
    </row>
    <row r="4" spans="1:8" ht="15.75" customHeight="1" thickBot="1" x14ac:dyDescent="0.3">
      <c r="A4" s="221"/>
      <c r="B4" s="217"/>
      <c r="C4" s="217"/>
      <c r="D4" s="95" t="s">
        <v>303</v>
      </c>
      <c r="E4" s="95"/>
      <c r="F4" s="97"/>
      <c r="G4" s="233"/>
      <c r="H4" s="219"/>
    </row>
    <row r="5" spans="1:8" ht="15.75" customHeight="1" x14ac:dyDescent="0.25">
      <c r="A5" s="220"/>
      <c r="B5" s="216"/>
      <c r="C5" s="216"/>
      <c r="D5" s="94" t="s">
        <v>300</v>
      </c>
      <c r="E5" s="94"/>
      <c r="F5" s="96"/>
      <c r="G5" s="232"/>
      <c r="H5" s="218" t="s">
        <v>304</v>
      </c>
    </row>
    <row r="6" spans="1:8" ht="15.75" customHeight="1" x14ac:dyDescent="0.25">
      <c r="A6" s="220"/>
      <c r="B6" s="216"/>
      <c r="C6" s="216"/>
      <c r="D6" s="94" t="s">
        <v>302</v>
      </c>
      <c r="E6" s="94"/>
      <c r="F6" s="96"/>
      <c r="G6" s="232"/>
      <c r="H6" s="218"/>
    </row>
    <row r="7" spans="1:8" ht="15.75" customHeight="1" thickBot="1" x14ac:dyDescent="0.3">
      <c r="A7" s="221"/>
      <c r="B7" s="217"/>
      <c r="C7" s="217"/>
      <c r="D7" s="95" t="s">
        <v>303</v>
      </c>
      <c r="E7" s="95"/>
      <c r="F7" s="97"/>
      <c r="G7" s="233"/>
      <c r="H7" s="219"/>
    </row>
    <row r="8" spans="1:8" ht="15.75" customHeight="1" x14ac:dyDescent="0.25">
      <c r="A8" s="220"/>
      <c r="B8" s="216"/>
      <c r="C8" s="216"/>
      <c r="D8" s="94" t="s">
        <v>300</v>
      </c>
      <c r="E8" s="94"/>
      <c r="F8" s="96"/>
      <c r="G8" s="232"/>
      <c r="H8" s="218" t="s">
        <v>305</v>
      </c>
    </row>
    <row r="9" spans="1:8" ht="15.75" customHeight="1" x14ac:dyDescent="0.25">
      <c r="A9" s="220"/>
      <c r="B9" s="216"/>
      <c r="C9" s="216"/>
      <c r="D9" s="94" t="s">
        <v>302</v>
      </c>
      <c r="E9" s="94"/>
      <c r="F9" s="96"/>
      <c r="G9" s="232"/>
      <c r="H9" s="218"/>
    </row>
    <row r="10" spans="1:8" ht="15.75" customHeight="1" thickBot="1" x14ac:dyDescent="0.3">
      <c r="A10" s="221"/>
      <c r="B10" s="217"/>
      <c r="C10" s="217"/>
      <c r="D10" s="95" t="s">
        <v>303</v>
      </c>
      <c r="E10" s="95"/>
      <c r="F10" s="97"/>
      <c r="G10" s="233"/>
      <c r="H10" s="219"/>
    </row>
    <row r="11" spans="1:8" ht="15.75" customHeight="1" x14ac:dyDescent="0.25">
      <c r="A11" s="220"/>
      <c r="B11" s="216"/>
      <c r="C11" s="216"/>
      <c r="D11" s="94" t="s">
        <v>300</v>
      </c>
      <c r="E11" s="94"/>
      <c r="F11" s="96"/>
      <c r="G11" s="232"/>
      <c r="H11" s="218" t="s">
        <v>306</v>
      </c>
    </row>
    <row r="12" spans="1:8" ht="15.75" customHeight="1" x14ac:dyDescent="0.25">
      <c r="A12" s="220"/>
      <c r="B12" s="216"/>
      <c r="C12" s="216"/>
      <c r="D12" s="94" t="s">
        <v>302</v>
      </c>
      <c r="E12" s="94"/>
      <c r="F12" s="96"/>
      <c r="G12" s="232"/>
      <c r="H12" s="218"/>
    </row>
    <row r="13" spans="1:8" ht="15.75" customHeight="1" thickBot="1" x14ac:dyDescent="0.3">
      <c r="A13" s="221"/>
      <c r="B13" s="217"/>
      <c r="C13" s="217"/>
      <c r="D13" s="95" t="s">
        <v>303</v>
      </c>
      <c r="E13" s="95"/>
      <c r="F13" s="97"/>
      <c r="G13" s="233"/>
      <c r="H13" s="219"/>
    </row>
    <row r="14" spans="1:8" ht="15.75" customHeight="1" x14ac:dyDescent="0.25">
      <c r="A14" s="220">
        <v>115725</v>
      </c>
      <c r="B14" s="216" t="s">
        <v>182</v>
      </c>
      <c r="C14" s="216"/>
      <c r="D14" s="94" t="s">
        <v>300</v>
      </c>
      <c r="E14" s="94"/>
      <c r="F14" s="96"/>
      <c r="G14" s="232"/>
      <c r="H14" s="218" t="s">
        <v>307</v>
      </c>
    </row>
    <row r="15" spans="1:8" ht="15.75" customHeight="1" x14ac:dyDescent="0.25">
      <c r="A15" s="220"/>
      <c r="B15" s="216"/>
      <c r="C15" s="216"/>
      <c r="D15" s="94" t="s">
        <v>302</v>
      </c>
      <c r="E15" s="94"/>
      <c r="F15" s="96"/>
      <c r="G15" s="232"/>
      <c r="H15" s="218"/>
    </row>
    <row r="16" spans="1:8" ht="15.75" customHeight="1" thickBot="1" x14ac:dyDescent="0.3">
      <c r="A16" s="221"/>
      <c r="B16" s="217"/>
      <c r="C16" s="217"/>
      <c r="D16" s="95" t="s">
        <v>303</v>
      </c>
      <c r="E16" s="95"/>
      <c r="F16" s="97"/>
      <c r="G16" s="233"/>
      <c r="H16" s="219"/>
    </row>
    <row r="17" spans="1:8" ht="15.75" customHeight="1" x14ac:dyDescent="0.25">
      <c r="A17" s="220">
        <v>121810</v>
      </c>
      <c r="B17" s="216" t="s">
        <v>182</v>
      </c>
      <c r="C17" s="216"/>
      <c r="D17" s="94" t="s">
        <v>300</v>
      </c>
      <c r="E17" s="94"/>
      <c r="F17" s="96"/>
      <c r="G17" s="232"/>
      <c r="H17" s="218" t="s">
        <v>307</v>
      </c>
    </row>
    <row r="18" spans="1:8" ht="15.75" customHeight="1" x14ac:dyDescent="0.25">
      <c r="A18" s="220"/>
      <c r="B18" s="216"/>
      <c r="C18" s="216"/>
      <c r="D18" s="94" t="s">
        <v>302</v>
      </c>
      <c r="E18" s="94"/>
      <c r="F18" s="96"/>
      <c r="G18" s="232"/>
      <c r="H18" s="218"/>
    </row>
    <row r="19" spans="1:8" ht="15.75" customHeight="1" thickBot="1" x14ac:dyDescent="0.3">
      <c r="A19" s="221"/>
      <c r="B19" s="217"/>
      <c r="C19" s="217"/>
      <c r="D19" s="95" t="s">
        <v>303</v>
      </c>
      <c r="E19" s="95"/>
      <c r="F19" s="97"/>
      <c r="G19" s="233"/>
      <c r="H19" s="219"/>
    </row>
    <row r="20" spans="1:8" ht="15.75" customHeight="1" x14ac:dyDescent="0.25">
      <c r="A20" s="220"/>
      <c r="B20" s="216" t="s">
        <v>182</v>
      </c>
      <c r="C20" s="216"/>
      <c r="D20" s="94" t="s">
        <v>300</v>
      </c>
      <c r="E20" s="94"/>
      <c r="F20" s="96"/>
      <c r="G20" s="232"/>
      <c r="H20" s="218" t="s">
        <v>308</v>
      </c>
    </row>
    <row r="21" spans="1:8" ht="15.75" customHeight="1" x14ac:dyDescent="0.25">
      <c r="A21" s="220"/>
      <c r="B21" s="216"/>
      <c r="C21" s="216"/>
      <c r="D21" s="94" t="s">
        <v>302</v>
      </c>
      <c r="E21" s="94"/>
      <c r="F21" s="96"/>
      <c r="G21" s="232"/>
      <c r="H21" s="218"/>
    </row>
    <row r="22" spans="1:8" ht="15.75" customHeight="1" thickBot="1" x14ac:dyDescent="0.3">
      <c r="A22" s="221"/>
      <c r="B22" s="217"/>
      <c r="C22" s="217"/>
      <c r="D22" s="95" t="s">
        <v>303</v>
      </c>
      <c r="E22" s="95"/>
      <c r="F22" s="97"/>
      <c r="G22" s="233"/>
      <c r="H22" s="219"/>
    </row>
    <row r="23" spans="1:8" ht="15.75" customHeight="1" x14ac:dyDescent="0.25">
      <c r="A23" s="220"/>
      <c r="B23" s="216" t="s">
        <v>182</v>
      </c>
      <c r="C23" s="216"/>
      <c r="D23" s="94" t="s">
        <v>300</v>
      </c>
      <c r="E23" s="94"/>
      <c r="F23" s="96"/>
      <c r="G23" s="232"/>
      <c r="H23" s="218" t="s">
        <v>309</v>
      </c>
    </row>
    <row r="24" spans="1:8" ht="15.75" customHeight="1" x14ac:dyDescent="0.25">
      <c r="A24" s="220"/>
      <c r="B24" s="216"/>
      <c r="C24" s="216"/>
      <c r="D24" s="94" t="s">
        <v>302</v>
      </c>
      <c r="E24" s="94"/>
      <c r="F24" s="96"/>
      <c r="G24" s="232"/>
      <c r="H24" s="218"/>
    </row>
    <row r="25" spans="1:8" ht="15.75" customHeight="1" thickBot="1" x14ac:dyDescent="0.3">
      <c r="A25" s="221"/>
      <c r="B25" s="217"/>
      <c r="C25" s="217"/>
      <c r="D25" s="95" t="s">
        <v>303</v>
      </c>
      <c r="E25" s="95"/>
      <c r="F25" s="97"/>
      <c r="G25" s="233"/>
      <c r="H25" s="219"/>
    </row>
    <row r="26" spans="1:8" ht="15.75" customHeight="1" x14ac:dyDescent="0.25">
      <c r="A26" s="220">
        <v>98565</v>
      </c>
      <c r="B26" s="216" t="s">
        <v>183</v>
      </c>
      <c r="C26" s="216"/>
      <c r="D26" s="94" t="s">
        <v>300</v>
      </c>
      <c r="E26" s="94"/>
      <c r="F26" s="96"/>
      <c r="G26" s="232"/>
      <c r="H26" s="218" t="s">
        <v>307</v>
      </c>
    </row>
    <row r="27" spans="1:8" ht="15.75" customHeight="1" x14ac:dyDescent="0.25">
      <c r="A27" s="220"/>
      <c r="B27" s="216"/>
      <c r="C27" s="216"/>
      <c r="D27" s="94" t="s">
        <v>302</v>
      </c>
      <c r="E27" s="94"/>
      <c r="F27" s="96"/>
      <c r="G27" s="232"/>
      <c r="H27" s="218"/>
    </row>
    <row r="28" spans="1:8" ht="15.75" customHeight="1" thickBot="1" x14ac:dyDescent="0.3">
      <c r="A28" s="221"/>
      <c r="B28" s="217"/>
      <c r="C28" s="217"/>
      <c r="D28" s="95" t="s">
        <v>303</v>
      </c>
      <c r="E28" s="95"/>
      <c r="F28" s="97"/>
      <c r="G28" s="233"/>
      <c r="H28" s="219"/>
    </row>
    <row r="29" spans="1:8" ht="15.75" customHeight="1" x14ac:dyDescent="0.25">
      <c r="A29" s="220">
        <v>114869</v>
      </c>
      <c r="B29" s="216" t="s">
        <v>183</v>
      </c>
      <c r="C29" s="216"/>
      <c r="D29" s="94" t="s">
        <v>300</v>
      </c>
      <c r="E29" s="94"/>
      <c r="F29" s="96"/>
      <c r="G29" s="232"/>
      <c r="H29" s="218" t="s">
        <v>307</v>
      </c>
    </row>
    <row r="30" spans="1:8" ht="15.75" customHeight="1" x14ac:dyDescent="0.25">
      <c r="A30" s="220"/>
      <c r="B30" s="216"/>
      <c r="C30" s="216"/>
      <c r="D30" s="94" t="s">
        <v>302</v>
      </c>
      <c r="E30" s="94"/>
      <c r="F30" s="96"/>
      <c r="G30" s="232"/>
      <c r="H30" s="218"/>
    </row>
    <row r="31" spans="1:8" ht="15.75" customHeight="1" thickBot="1" x14ac:dyDescent="0.3">
      <c r="A31" s="221"/>
      <c r="B31" s="217"/>
      <c r="C31" s="217"/>
      <c r="D31" s="95" t="s">
        <v>303</v>
      </c>
      <c r="E31" s="95"/>
      <c r="F31" s="97"/>
      <c r="G31" s="233"/>
      <c r="H31" s="219"/>
    </row>
    <row r="32" spans="1:8" ht="15.75" customHeight="1" x14ac:dyDescent="0.25">
      <c r="A32" s="220"/>
      <c r="B32" s="216" t="s">
        <v>183</v>
      </c>
      <c r="C32" s="216"/>
      <c r="D32" s="94" t="s">
        <v>300</v>
      </c>
      <c r="E32" s="94"/>
      <c r="F32" s="96"/>
      <c r="G32" s="232"/>
      <c r="H32" s="218" t="s">
        <v>310</v>
      </c>
    </row>
    <row r="33" spans="1:8" ht="15.75" customHeight="1" x14ac:dyDescent="0.25">
      <c r="A33" s="220"/>
      <c r="B33" s="216"/>
      <c r="C33" s="216"/>
      <c r="D33" s="94" t="s">
        <v>302</v>
      </c>
      <c r="E33" s="94"/>
      <c r="F33" s="96"/>
      <c r="G33" s="232"/>
      <c r="H33" s="218"/>
    </row>
    <row r="34" spans="1:8" ht="15.75" customHeight="1" thickBot="1" x14ac:dyDescent="0.3">
      <c r="A34" s="221"/>
      <c r="B34" s="217"/>
      <c r="C34" s="217"/>
      <c r="D34" s="95" t="s">
        <v>303</v>
      </c>
      <c r="E34" s="95"/>
      <c r="F34" s="97"/>
      <c r="G34" s="233"/>
      <c r="H34" s="219"/>
    </row>
    <row r="35" spans="1:8" ht="15.75" customHeight="1" x14ac:dyDescent="0.25">
      <c r="A35" s="220">
        <v>122071</v>
      </c>
      <c r="B35" s="216" t="s">
        <v>189</v>
      </c>
      <c r="C35" s="216"/>
      <c r="D35" s="94" t="s">
        <v>300</v>
      </c>
      <c r="E35" s="94"/>
      <c r="F35" s="96"/>
      <c r="G35" s="232"/>
      <c r="H35" s="218" t="s">
        <v>307</v>
      </c>
    </row>
    <row r="36" spans="1:8" ht="15.75" customHeight="1" x14ac:dyDescent="0.25">
      <c r="A36" s="220"/>
      <c r="B36" s="216"/>
      <c r="C36" s="216"/>
      <c r="D36" s="94" t="s">
        <v>302</v>
      </c>
      <c r="E36" s="94"/>
      <c r="F36" s="96"/>
      <c r="G36" s="232"/>
      <c r="H36" s="218"/>
    </row>
    <row r="37" spans="1:8" ht="15.75" customHeight="1" thickBot="1" x14ac:dyDescent="0.3">
      <c r="A37" s="221"/>
      <c r="B37" s="217"/>
      <c r="C37" s="217"/>
      <c r="D37" s="95" t="s">
        <v>303</v>
      </c>
      <c r="E37" s="95"/>
      <c r="F37" s="97"/>
      <c r="G37" s="233"/>
      <c r="H37" s="219"/>
    </row>
    <row r="38" spans="1:8" ht="15.75" customHeight="1" x14ac:dyDescent="0.25">
      <c r="A38" s="220">
        <v>122687</v>
      </c>
      <c r="B38" s="216" t="s">
        <v>189</v>
      </c>
      <c r="C38" s="216"/>
      <c r="D38" s="94" t="s">
        <v>300</v>
      </c>
      <c r="E38" s="94"/>
      <c r="F38" s="96"/>
      <c r="G38" s="232"/>
      <c r="H38" s="218" t="s">
        <v>307</v>
      </c>
    </row>
    <row r="39" spans="1:8" ht="15.75" customHeight="1" x14ac:dyDescent="0.25">
      <c r="A39" s="220"/>
      <c r="B39" s="216"/>
      <c r="C39" s="216"/>
      <c r="D39" s="94" t="s">
        <v>302</v>
      </c>
      <c r="E39" s="94"/>
      <c r="F39" s="96"/>
      <c r="G39" s="232"/>
      <c r="H39" s="218"/>
    </row>
    <row r="40" spans="1:8" ht="15.75" customHeight="1" thickBot="1" x14ac:dyDescent="0.3">
      <c r="A40" s="221"/>
      <c r="B40" s="217"/>
      <c r="C40" s="217"/>
      <c r="D40" s="95" t="s">
        <v>303</v>
      </c>
      <c r="E40" s="95"/>
      <c r="F40" s="97"/>
      <c r="G40" s="233"/>
      <c r="H40" s="219"/>
    </row>
  </sheetData>
  <mergeCells count="65">
    <mergeCell ref="A5:A7"/>
    <mergeCell ref="B5:B7"/>
    <mergeCell ref="C5:C7"/>
    <mergeCell ref="G5:G7"/>
    <mergeCell ref="H5:H7"/>
    <mergeCell ref="A2:A4"/>
    <mergeCell ref="B2:B4"/>
    <mergeCell ref="C2:C4"/>
    <mergeCell ref="G2:G4"/>
    <mergeCell ref="H2:H4"/>
    <mergeCell ref="A11:A13"/>
    <mergeCell ref="B11:B13"/>
    <mergeCell ref="C11:C13"/>
    <mergeCell ref="G11:G13"/>
    <mergeCell ref="H11:H13"/>
    <mergeCell ref="A8:A10"/>
    <mergeCell ref="B8:B10"/>
    <mergeCell ref="C8:C10"/>
    <mergeCell ref="G8:G10"/>
    <mergeCell ref="H8:H10"/>
    <mergeCell ref="A17:A19"/>
    <mergeCell ref="B17:B19"/>
    <mergeCell ref="C17:C19"/>
    <mergeCell ref="G17:G19"/>
    <mergeCell ref="H17:H19"/>
    <mergeCell ref="A14:A16"/>
    <mergeCell ref="B14:B16"/>
    <mergeCell ref="C14:C16"/>
    <mergeCell ref="G14:G16"/>
    <mergeCell ref="H14:H16"/>
    <mergeCell ref="A23:A25"/>
    <mergeCell ref="B23:B25"/>
    <mergeCell ref="C23:C25"/>
    <mergeCell ref="G23:G25"/>
    <mergeCell ref="H23:H25"/>
    <mergeCell ref="A20:A22"/>
    <mergeCell ref="B20:B22"/>
    <mergeCell ref="C20:C22"/>
    <mergeCell ref="G20:G22"/>
    <mergeCell ref="H20:H22"/>
    <mergeCell ref="A29:A31"/>
    <mergeCell ref="B29:B31"/>
    <mergeCell ref="C29:C31"/>
    <mergeCell ref="G29:G31"/>
    <mergeCell ref="H29:H31"/>
    <mergeCell ref="A26:A28"/>
    <mergeCell ref="B26:B28"/>
    <mergeCell ref="C26:C28"/>
    <mergeCell ref="G26:G28"/>
    <mergeCell ref="H26:H28"/>
    <mergeCell ref="A35:A37"/>
    <mergeCell ref="B35:B37"/>
    <mergeCell ref="C35:C37"/>
    <mergeCell ref="G35:G37"/>
    <mergeCell ref="H35:H37"/>
    <mergeCell ref="A32:A34"/>
    <mergeCell ref="B32:B34"/>
    <mergeCell ref="C32:C34"/>
    <mergeCell ref="G32:G34"/>
    <mergeCell ref="H32:H34"/>
    <mergeCell ref="A38:A40"/>
    <mergeCell ref="B38:B40"/>
    <mergeCell ref="C38:C40"/>
    <mergeCell ref="G38:G40"/>
    <mergeCell ref="H38:H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903E-0B43-4409-BAAF-522A9623CD62}">
  <dimension ref="A1:H25"/>
  <sheetViews>
    <sheetView workbookViewId="0">
      <selection activeCell="I14" sqref="I14"/>
    </sheetView>
  </sheetViews>
  <sheetFormatPr defaultColWidth="16.28515625" defaultRowHeight="15" x14ac:dyDescent="0.25"/>
  <cols>
    <col min="1" max="3" width="16.28515625" style="7"/>
    <col min="4" max="4" width="31.140625" style="7" customWidth="1"/>
    <col min="5" max="5" width="16.28515625" style="7"/>
    <col min="6" max="6" width="16.28515625" style="98"/>
    <col min="7" max="7" width="25.7109375" style="99" customWidth="1"/>
    <col min="8" max="8" width="33.85546875" style="7" customWidth="1"/>
    <col min="9" max="16384" width="16.28515625" style="7"/>
  </cols>
  <sheetData>
    <row r="1" spans="1:8" ht="18.75" x14ac:dyDescent="0.25">
      <c r="A1" s="90" t="s">
        <v>255</v>
      </c>
      <c r="B1" s="91" t="s">
        <v>11</v>
      </c>
      <c r="C1" s="91" t="s">
        <v>12</v>
      </c>
      <c r="D1" s="92" t="s">
        <v>10</v>
      </c>
      <c r="E1" s="93" t="s">
        <v>15</v>
      </c>
      <c r="F1" s="92" t="s">
        <v>210</v>
      </c>
      <c r="G1" s="92" t="s">
        <v>211</v>
      </c>
      <c r="H1" s="92" t="s">
        <v>16</v>
      </c>
    </row>
    <row r="2" spans="1:8" ht="18.75" customHeight="1" x14ac:dyDescent="0.25">
      <c r="A2" s="220">
        <v>121810</v>
      </c>
      <c r="B2" s="216" t="s">
        <v>182</v>
      </c>
      <c r="C2" s="216"/>
      <c r="D2" s="94" t="s">
        <v>408</v>
      </c>
      <c r="E2" s="94"/>
      <c r="F2" s="96"/>
      <c r="G2" s="232"/>
      <c r="H2" s="218" t="s">
        <v>307</v>
      </c>
    </row>
    <row r="3" spans="1:8" ht="18.75" customHeight="1" x14ac:dyDescent="0.25">
      <c r="A3" s="220"/>
      <c r="B3" s="216"/>
      <c r="C3" s="216"/>
      <c r="D3" s="94" t="s">
        <v>302</v>
      </c>
      <c r="E3" s="94"/>
      <c r="F3" s="96"/>
      <c r="G3" s="232"/>
      <c r="H3" s="218"/>
    </row>
    <row r="4" spans="1:8" ht="15.75" thickBot="1" x14ac:dyDescent="0.3">
      <c r="A4" s="221"/>
      <c r="B4" s="217"/>
      <c r="C4" s="217"/>
      <c r="D4" s="95" t="s">
        <v>303</v>
      </c>
      <c r="E4" s="95"/>
      <c r="F4" s="97"/>
      <c r="G4" s="233"/>
      <c r="H4" s="219"/>
    </row>
    <row r="5" spans="1:8" ht="18.75" customHeight="1" x14ac:dyDescent="0.25">
      <c r="A5" s="220">
        <v>122987</v>
      </c>
      <c r="B5" s="216" t="s">
        <v>182</v>
      </c>
      <c r="C5" s="216"/>
      <c r="D5" s="94" t="s">
        <v>408</v>
      </c>
      <c r="E5" s="94"/>
      <c r="F5" s="96"/>
      <c r="G5" s="232"/>
      <c r="H5" s="218" t="s">
        <v>307</v>
      </c>
    </row>
    <row r="6" spans="1:8" ht="18.75" customHeight="1" x14ac:dyDescent="0.25">
      <c r="A6" s="220"/>
      <c r="B6" s="216"/>
      <c r="C6" s="216"/>
      <c r="D6" s="94" t="s">
        <v>302</v>
      </c>
      <c r="E6" s="94"/>
      <c r="F6" s="96"/>
      <c r="G6" s="232"/>
      <c r="H6" s="218"/>
    </row>
    <row r="7" spans="1:8" ht="15.75" thickBot="1" x14ac:dyDescent="0.3">
      <c r="A7" s="221"/>
      <c r="B7" s="217"/>
      <c r="C7" s="217"/>
      <c r="D7" s="95" t="s">
        <v>303</v>
      </c>
      <c r="E7" s="95"/>
      <c r="F7" s="97"/>
      <c r="G7" s="233"/>
      <c r="H7" s="219"/>
    </row>
    <row r="8" spans="1:8" ht="18.75" customHeight="1" x14ac:dyDescent="0.25">
      <c r="A8" s="220"/>
      <c r="B8" s="216"/>
      <c r="C8" s="216"/>
      <c r="D8" s="94" t="s">
        <v>408</v>
      </c>
      <c r="E8" s="94"/>
      <c r="F8" s="96"/>
      <c r="G8" s="232"/>
      <c r="H8" s="218" t="s">
        <v>311</v>
      </c>
    </row>
    <row r="9" spans="1:8" ht="18.75" customHeight="1" x14ac:dyDescent="0.25">
      <c r="A9" s="220"/>
      <c r="B9" s="216"/>
      <c r="C9" s="216"/>
      <c r="D9" s="94" t="s">
        <v>302</v>
      </c>
      <c r="E9" s="94"/>
      <c r="F9" s="96"/>
      <c r="G9" s="232"/>
      <c r="H9" s="218"/>
    </row>
    <row r="10" spans="1:8" ht="15.75" thickBot="1" x14ac:dyDescent="0.3">
      <c r="A10" s="221"/>
      <c r="B10" s="217"/>
      <c r="C10" s="217"/>
      <c r="D10" s="95" t="s">
        <v>303</v>
      </c>
      <c r="E10" s="95"/>
      <c r="F10" s="97"/>
      <c r="G10" s="233"/>
      <c r="H10" s="219"/>
    </row>
    <row r="11" spans="1:8" ht="18.75" customHeight="1" x14ac:dyDescent="0.25">
      <c r="A11" s="220">
        <v>121809</v>
      </c>
      <c r="B11" s="216" t="s">
        <v>183</v>
      </c>
      <c r="C11" s="216"/>
      <c r="D11" s="94" t="s">
        <v>408</v>
      </c>
      <c r="E11" s="94"/>
      <c r="F11" s="96"/>
      <c r="G11" s="232"/>
      <c r="H11" s="218" t="s">
        <v>307</v>
      </c>
    </row>
    <row r="12" spans="1:8" ht="18.75" customHeight="1" x14ac:dyDescent="0.25">
      <c r="A12" s="220"/>
      <c r="B12" s="216"/>
      <c r="C12" s="216"/>
      <c r="D12" s="94" t="s">
        <v>302</v>
      </c>
      <c r="E12" s="94"/>
      <c r="F12" s="96"/>
      <c r="G12" s="232"/>
      <c r="H12" s="218"/>
    </row>
    <row r="13" spans="1:8" ht="15.75" thickBot="1" x14ac:dyDescent="0.3">
      <c r="A13" s="221"/>
      <c r="B13" s="217"/>
      <c r="C13" s="217"/>
      <c r="D13" s="95" t="s">
        <v>303</v>
      </c>
      <c r="E13" s="95"/>
      <c r="F13" s="97"/>
      <c r="G13" s="233"/>
      <c r="H13" s="219"/>
    </row>
    <row r="14" spans="1:8" ht="18.75" customHeight="1" x14ac:dyDescent="0.25">
      <c r="A14" s="220">
        <v>122970</v>
      </c>
      <c r="B14" s="216" t="s">
        <v>183</v>
      </c>
      <c r="C14" s="216"/>
      <c r="D14" s="94" t="s">
        <v>408</v>
      </c>
      <c r="E14" s="94"/>
      <c r="F14" s="96"/>
      <c r="G14" s="232"/>
      <c r="H14" s="218" t="s">
        <v>307</v>
      </c>
    </row>
    <row r="15" spans="1:8" ht="18.75" customHeight="1" x14ac:dyDescent="0.25">
      <c r="A15" s="220"/>
      <c r="B15" s="216"/>
      <c r="C15" s="216"/>
      <c r="D15" s="94" t="s">
        <v>302</v>
      </c>
      <c r="E15" s="94"/>
      <c r="F15" s="96"/>
      <c r="G15" s="232"/>
      <c r="H15" s="218"/>
    </row>
    <row r="16" spans="1:8" ht="15.75" thickBot="1" x14ac:dyDescent="0.3">
      <c r="A16" s="221"/>
      <c r="B16" s="217"/>
      <c r="C16" s="217"/>
      <c r="D16" s="95" t="s">
        <v>303</v>
      </c>
      <c r="E16" s="95"/>
      <c r="F16" s="97"/>
      <c r="G16" s="233"/>
      <c r="H16" s="219"/>
    </row>
    <row r="17" spans="1:8" ht="18.75" customHeight="1" x14ac:dyDescent="0.25">
      <c r="A17" s="220">
        <v>124043</v>
      </c>
      <c r="B17" s="216" t="s">
        <v>298</v>
      </c>
      <c r="C17" s="216"/>
      <c r="D17" s="94" t="s">
        <v>408</v>
      </c>
      <c r="E17" s="94"/>
      <c r="F17" s="96"/>
      <c r="G17" s="232"/>
      <c r="H17" s="218" t="s">
        <v>307</v>
      </c>
    </row>
    <row r="18" spans="1:8" ht="18.75" customHeight="1" x14ac:dyDescent="0.25">
      <c r="A18" s="220"/>
      <c r="B18" s="216"/>
      <c r="C18" s="216"/>
      <c r="D18" s="94" t="s">
        <v>302</v>
      </c>
      <c r="E18" s="94"/>
      <c r="F18" s="96"/>
      <c r="G18" s="232"/>
      <c r="H18" s="218"/>
    </row>
    <row r="19" spans="1:8" ht="15.75" thickBot="1" x14ac:dyDescent="0.3">
      <c r="A19" s="221"/>
      <c r="B19" s="217"/>
      <c r="C19" s="217"/>
      <c r="D19" s="95" t="s">
        <v>303</v>
      </c>
      <c r="E19" s="95"/>
      <c r="F19" s="97"/>
      <c r="G19" s="233"/>
      <c r="H19" s="219"/>
    </row>
    <row r="20" spans="1:8" ht="18.75" customHeight="1" x14ac:dyDescent="0.25"/>
    <row r="21" spans="1:8" ht="18.75" customHeight="1" x14ac:dyDescent="0.25"/>
    <row r="22" spans="1:8" ht="18.75" customHeight="1" x14ac:dyDescent="0.25"/>
    <row r="23" spans="1:8" ht="18.75" customHeight="1" x14ac:dyDescent="0.25"/>
    <row r="24" spans="1:8" ht="18.75" customHeight="1" x14ac:dyDescent="0.25"/>
    <row r="25" spans="1:8" ht="18.75" customHeight="1" x14ac:dyDescent="0.25"/>
  </sheetData>
  <mergeCells count="30">
    <mergeCell ref="A5:A7"/>
    <mergeCell ref="B5:B7"/>
    <mergeCell ref="C5:C7"/>
    <mergeCell ref="G5:G7"/>
    <mergeCell ref="H5:H7"/>
    <mergeCell ref="A2:A4"/>
    <mergeCell ref="B2:B4"/>
    <mergeCell ref="C2:C4"/>
    <mergeCell ref="G2:G4"/>
    <mergeCell ref="H2:H4"/>
    <mergeCell ref="A11:A13"/>
    <mergeCell ref="B11:B13"/>
    <mergeCell ref="C11:C13"/>
    <mergeCell ref="G11:G13"/>
    <mergeCell ref="H11:H13"/>
    <mergeCell ref="A8:A10"/>
    <mergeCell ref="B8:B10"/>
    <mergeCell ref="C8:C10"/>
    <mergeCell ref="G8:G10"/>
    <mergeCell ref="H8:H10"/>
    <mergeCell ref="A17:A19"/>
    <mergeCell ref="B17:B19"/>
    <mergeCell ref="C17:C19"/>
    <mergeCell ref="G17:G19"/>
    <mergeCell ref="H17:H19"/>
    <mergeCell ref="A14:A16"/>
    <mergeCell ref="B14:B16"/>
    <mergeCell ref="C14:C16"/>
    <mergeCell ref="G14:G16"/>
    <mergeCell ref="H14:H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04EC-EFA8-4C08-9381-B2C9102DDAC0}">
  <sheetPr codeName="Sheet11"/>
  <dimension ref="A3:C22"/>
  <sheetViews>
    <sheetView workbookViewId="0">
      <selection activeCell="C8" sqref="C8"/>
    </sheetView>
  </sheetViews>
  <sheetFormatPr defaultRowHeight="15" x14ac:dyDescent="0.25"/>
  <cols>
    <col min="1" max="1" width="33.28515625" bestFit="1" customWidth="1"/>
    <col min="2" max="2" width="13.7109375" bestFit="1" customWidth="1"/>
    <col min="3" max="3" width="24.140625" bestFit="1" customWidth="1"/>
    <col min="8" max="8" width="15.140625" bestFit="1" customWidth="1"/>
  </cols>
  <sheetData>
    <row r="3" spans="1:3" x14ac:dyDescent="0.25">
      <c r="A3" s="15" t="s">
        <v>56</v>
      </c>
      <c r="B3" s="1" t="s">
        <v>49</v>
      </c>
      <c r="C3" s="1" t="s">
        <v>55</v>
      </c>
    </row>
    <row r="4" spans="1:3" x14ac:dyDescent="0.25">
      <c r="A4" s="24" t="s">
        <v>50</v>
      </c>
      <c r="B4" s="25">
        <v>29</v>
      </c>
      <c r="C4" s="27">
        <v>3</v>
      </c>
    </row>
    <row r="5" spans="1:3" x14ac:dyDescent="0.25">
      <c r="A5" s="20" t="s">
        <v>51</v>
      </c>
      <c r="B5" s="21">
        <v>61885</v>
      </c>
      <c r="C5" s="1">
        <v>58432</v>
      </c>
    </row>
    <row r="6" spans="1:3" x14ac:dyDescent="0.25">
      <c r="A6" s="23" t="s">
        <v>57</v>
      </c>
      <c r="B6" s="22">
        <v>12147</v>
      </c>
      <c r="C6" s="26">
        <v>11856</v>
      </c>
    </row>
    <row r="7" spans="1:3" x14ac:dyDescent="0.25">
      <c r="A7" s="20" t="s">
        <v>52</v>
      </c>
      <c r="B7" s="21">
        <v>59</v>
      </c>
      <c r="C7" s="1">
        <v>59</v>
      </c>
    </row>
    <row r="8" spans="1:3" x14ac:dyDescent="0.25">
      <c r="A8" s="20" t="s">
        <v>53</v>
      </c>
      <c r="B8" s="21">
        <v>47445</v>
      </c>
      <c r="C8" s="1">
        <v>43615</v>
      </c>
    </row>
    <row r="9" spans="1:3" x14ac:dyDescent="0.25">
      <c r="A9" s="20" t="s">
        <v>54</v>
      </c>
      <c r="B9" s="21">
        <v>30946</v>
      </c>
      <c r="C9" s="1">
        <v>2380</v>
      </c>
    </row>
    <row r="10" spans="1:3" x14ac:dyDescent="0.25">
      <c r="A10" s="20" t="s">
        <v>19</v>
      </c>
      <c r="B10" s="21">
        <v>27</v>
      </c>
      <c r="C10" s="1">
        <v>27</v>
      </c>
    </row>
    <row r="11" spans="1:3" x14ac:dyDescent="0.25">
      <c r="A11" s="20" t="s">
        <v>60</v>
      </c>
      <c r="B11" s="21">
        <v>47410</v>
      </c>
      <c r="C11" s="1">
        <v>43580</v>
      </c>
    </row>
    <row r="12" spans="1:3" x14ac:dyDescent="0.25">
      <c r="A12" s="20" t="s">
        <v>61</v>
      </c>
      <c r="B12" s="21">
        <v>47445</v>
      </c>
      <c r="C12" s="1">
        <v>43615</v>
      </c>
    </row>
    <row r="13" spans="1:3" x14ac:dyDescent="0.25">
      <c r="A13" s="20" t="s">
        <v>62</v>
      </c>
      <c r="B13" s="21">
        <v>47445</v>
      </c>
      <c r="C13" s="1">
        <v>43615</v>
      </c>
    </row>
    <row r="14" spans="1:3" x14ac:dyDescent="0.25">
      <c r="A14" s="20" t="s">
        <v>63</v>
      </c>
      <c r="B14" s="21">
        <v>47445</v>
      </c>
      <c r="C14" s="1">
        <v>33565</v>
      </c>
    </row>
    <row r="15" spans="1:3" x14ac:dyDescent="0.25">
      <c r="A15" s="20" t="s">
        <v>64</v>
      </c>
      <c r="B15" s="21">
        <v>47445</v>
      </c>
      <c r="C15" s="1">
        <v>29175</v>
      </c>
    </row>
    <row r="16" spans="1:3" x14ac:dyDescent="0.25">
      <c r="A16" s="20" t="s">
        <v>65</v>
      </c>
      <c r="B16" s="21">
        <v>47445</v>
      </c>
      <c r="C16" s="1">
        <v>3160</v>
      </c>
    </row>
    <row r="17" spans="1:3" x14ac:dyDescent="0.25">
      <c r="A17" s="20" t="s">
        <v>66</v>
      </c>
      <c r="B17" s="21">
        <v>4000</v>
      </c>
      <c r="C17" s="1">
        <v>4000</v>
      </c>
    </row>
    <row r="18" spans="1:3" x14ac:dyDescent="0.25">
      <c r="A18" s="20" t="s">
        <v>67</v>
      </c>
      <c r="B18" s="21">
        <v>80000</v>
      </c>
      <c r="C18" s="1">
        <v>80000</v>
      </c>
    </row>
    <row r="19" spans="1:3" x14ac:dyDescent="0.25">
      <c r="A19" s="20" t="s">
        <v>68</v>
      </c>
      <c r="B19" s="21">
        <v>100</v>
      </c>
      <c r="C19" s="1">
        <v>100</v>
      </c>
    </row>
    <row r="20" spans="1:3" x14ac:dyDescent="0.25">
      <c r="A20" s="20" t="s">
        <v>69</v>
      </c>
      <c r="B20" s="21">
        <v>4000</v>
      </c>
      <c r="C20" s="1">
        <v>4000</v>
      </c>
    </row>
    <row r="21" spans="1:3" x14ac:dyDescent="0.25">
      <c r="A21" s="20" t="s">
        <v>70</v>
      </c>
      <c r="B21" s="21">
        <v>80000</v>
      </c>
      <c r="C21" s="1">
        <v>80000</v>
      </c>
    </row>
    <row r="22" spans="1:3" x14ac:dyDescent="0.25">
      <c r="A22" s="20" t="s">
        <v>71</v>
      </c>
      <c r="B22" s="21">
        <v>100</v>
      </c>
      <c r="C22" s="1">
        <v>100</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00D9E-3DF9-470D-B5DA-CABAA28013FB}">
  <sheetPr codeName="Sheet12"/>
  <dimension ref="A1:O71"/>
  <sheetViews>
    <sheetView showGridLines="0" zoomScale="85" zoomScaleNormal="85" workbookViewId="0">
      <selection activeCell="S72" sqref="S72"/>
    </sheetView>
  </sheetViews>
  <sheetFormatPr defaultRowHeight="15" x14ac:dyDescent="0.25"/>
  <sheetData>
    <row r="1" spans="1:15" s="13" customFormat="1" ht="45.95" customHeight="1" x14ac:dyDescent="0.25">
      <c r="A1" s="236" t="s">
        <v>45</v>
      </c>
      <c r="B1" s="236"/>
      <c r="C1" s="236"/>
      <c r="D1" s="236"/>
      <c r="E1" s="236"/>
      <c r="F1" s="236"/>
      <c r="G1" s="236"/>
      <c r="H1" s="236"/>
      <c r="I1" s="236"/>
      <c r="J1" s="236"/>
      <c r="K1" s="236"/>
      <c r="L1" s="236"/>
      <c r="M1" s="236"/>
      <c r="N1" s="236"/>
      <c r="O1" s="236"/>
    </row>
    <row r="2" spans="1:15" s="13" customFormat="1" ht="45.95" customHeight="1" x14ac:dyDescent="0.25">
      <c r="A2" s="236"/>
      <c r="B2" s="236"/>
      <c r="C2" s="236"/>
      <c r="D2" s="236"/>
      <c r="E2" s="236"/>
      <c r="F2" s="236"/>
      <c r="G2" s="236"/>
      <c r="H2" s="236"/>
      <c r="I2" s="236"/>
      <c r="J2" s="236"/>
      <c r="K2" s="236"/>
      <c r="L2" s="236"/>
      <c r="M2" s="236"/>
      <c r="N2" s="236"/>
      <c r="O2" s="236"/>
    </row>
    <row r="5" spans="1:15" ht="14.45" customHeight="1" x14ac:dyDescent="0.25">
      <c r="A5" s="237" t="s">
        <v>46</v>
      </c>
      <c r="B5" s="237"/>
      <c r="C5" s="237"/>
      <c r="D5" s="237"/>
      <c r="E5" s="237"/>
      <c r="F5" s="237"/>
      <c r="G5" s="237"/>
      <c r="H5" s="237"/>
      <c r="I5" s="237"/>
    </row>
    <row r="6" spans="1:15" ht="14.45" customHeight="1" x14ac:dyDescent="0.25">
      <c r="A6" s="237"/>
      <c r="B6" s="237"/>
      <c r="C6" s="237"/>
      <c r="D6" s="237"/>
      <c r="E6" s="237"/>
      <c r="F6" s="237"/>
      <c r="G6" s="237"/>
      <c r="H6" s="237"/>
      <c r="I6" s="237"/>
    </row>
    <row r="31" s="17" customFormat="1" x14ac:dyDescent="0.25"/>
    <row r="32" s="17" customFormat="1" x14ac:dyDescent="0.25"/>
    <row r="34" spans="1:11" ht="14.45" customHeight="1" x14ac:dyDescent="0.45">
      <c r="A34" s="235" t="s">
        <v>47</v>
      </c>
      <c r="B34" s="235"/>
      <c r="C34" s="235"/>
      <c r="D34" s="235"/>
      <c r="E34" s="235"/>
      <c r="F34" s="235"/>
      <c r="G34" s="235"/>
      <c r="H34" s="235"/>
      <c r="I34" s="235"/>
      <c r="J34" s="19"/>
      <c r="K34" s="19"/>
    </row>
    <row r="35" spans="1:11" ht="14.45" customHeight="1" x14ac:dyDescent="0.45">
      <c r="A35" s="235"/>
      <c r="B35" s="235"/>
      <c r="C35" s="235"/>
      <c r="D35" s="235"/>
      <c r="E35" s="235"/>
      <c r="F35" s="235"/>
      <c r="G35" s="235"/>
      <c r="H35" s="235"/>
      <c r="I35" s="235"/>
      <c r="J35" s="19"/>
      <c r="K35" s="19"/>
    </row>
    <row r="36" spans="1:11" ht="14.45" customHeight="1" x14ac:dyDescent="0.45">
      <c r="A36" s="19"/>
      <c r="B36" s="19"/>
      <c r="C36" s="19"/>
      <c r="D36" s="19"/>
      <c r="E36" s="19"/>
      <c r="F36" s="19"/>
      <c r="G36" s="19"/>
      <c r="H36" s="19"/>
      <c r="I36" s="19"/>
      <c r="J36" s="19"/>
      <c r="K36" s="19"/>
    </row>
    <row r="67" spans="1:11" s="17" customFormat="1" x14ac:dyDescent="0.25"/>
    <row r="68" spans="1:11" s="17" customFormat="1" x14ac:dyDescent="0.25"/>
    <row r="70" spans="1:11" ht="14.45" customHeight="1" x14ac:dyDescent="0.25">
      <c r="A70" s="234" t="s">
        <v>48</v>
      </c>
      <c r="B70" s="234"/>
      <c r="C70" s="234"/>
      <c r="D70" s="234"/>
      <c r="E70" s="234"/>
      <c r="F70" s="234"/>
      <c r="G70" s="234"/>
      <c r="H70" s="234"/>
      <c r="I70" s="234"/>
      <c r="J70" s="234"/>
      <c r="K70" s="234"/>
    </row>
    <row r="71" spans="1:11" ht="14.45" customHeight="1" x14ac:dyDescent="0.25">
      <c r="A71" s="234"/>
      <c r="B71" s="234"/>
      <c r="C71" s="234"/>
      <c r="D71" s="234"/>
      <c r="E71" s="234"/>
      <c r="F71" s="234"/>
      <c r="G71" s="234"/>
      <c r="H71" s="234"/>
      <c r="I71" s="234"/>
      <c r="J71" s="234"/>
      <c r="K71" s="234"/>
    </row>
  </sheetData>
  <sheetProtection sort="0"/>
  <mergeCells count="4">
    <mergeCell ref="A70:K71"/>
    <mergeCell ref="A34:I35"/>
    <mergeCell ref="A1:O2"/>
    <mergeCell ref="A5:I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BCCD5-9356-4C7E-A456-52D749B2ABAC}">
  <sheetPr codeName="Sheet2"/>
  <dimension ref="A1:E12"/>
  <sheetViews>
    <sheetView topLeftCell="A7" workbookViewId="0">
      <selection activeCell="J27" sqref="J27"/>
    </sheetView>
  </sheetViews>
  <sheetFormatPr defaultRowHeight="15" x14ac:dyDescent="0.25"/>
  <cols>
    <col min="1" max="1" width="18.140625" bestFit="1" customWidth="1"/>
    <col min="2" max="2" width="7" customWidth="1"/>
    <col min="4" max="4" width="24.42578125" customWidth="1"/>
    <col min="5" max="5" width="5.42578125" bestFit="1" customWidth="1"/>
    <col min="8" max="8" width="10.5703125" bestFit="1" customWidth="1"/>
    <col min="9" max="9" width="12.140625" bestFit="1" customWidth="1"/>
  </cols>
  <sheetData>
    <row r="1" spans="1:5" ht="14.45" customHeight="1" x14ac:dyDescent="0.25">
      <c r="A1" s="140" t="s">
        <v>44</v>
      </c>
      <c r="B1" s="140"/>
      <c r="C1" s="140"/>
      <c r="D1" s="140"/>
      <c r="E1" s="18"/>
    </row>
    <row r="2" spans="1:5" ht="14.45" customHeight="1" x14ac:dyDescent="0.25">
      <c r="A2" s="140"/>
      <c r="B2" s="140"/>
      <c r="C2" s="140"/>
      <c r="D2" s="140"/>
      <c r="E2" s="18"/>
    </row>
    <row r="4" spans="1:5" x14ac:dyDescent="0.25">
      <c r="A4" s="1" t="s">
        <v>42</v>
      </c>
      <c r="B4" s="1" t="s">
        <v>43</v>
      </c>
    </row>
    <row r="5" spans="1:5" x14ac:dyDescent="0.25">
      <c r="A5" s="1" t="s">
        <v>34</v>
      </c>
      <c r="B5" s="1" t="e">
        <f>COUNTIF(#REF!,"="&amp;0)</f>
        <v>#REF!</v>
      </c>
    </row>
    <row r="6" spans="1:5" x14ac:dyDescent="0.25">
      <c r="A6" s="1" t="s">
        <v>35</v>
      </c>
      <c r="B6" s="1" t="e">
        <f>COUNTIFS(#REF!,"&lt;&gt;"&amp;0,#REF!,"&lt;"&amp;1)</f>
        <v>#REF!</v>
      </c>
    </row>
    <row r="7" spans="1:5" x14ac:dyDescent="0.25">
      <c r="A7" s="1" t="s">
        <v>36</v>
      </c>
      <c r="B7" s="1" t="e">
        <f>COUNTIF(#REF!,"="&amp;1)</f>
        <v>#REF!</v>
      </c>
    </row>
    <row r="8" spans="1:5" x14ac:dyDescent="0.25">
      <c r="A8" s="1" t="s">
        <v>37</v>
      </c>
      <c r="B8" s="1" t="e">
        <f>B6+B5</f>
        <v>#REF!</v>
      </c>
    </row>
    <row r="9" spans="1:5" x14ac:dyDescent="0.25">
      <c r="A9" s="1" t="s">
        <v>38</v>
      </c>
      <c r="B9" s="1" t="e">
        <f>B8+B7</f>
        <v>#REF!</v>
      </c>
    </row>
    <row r="11" spans="1:5" x14ac:dyDescent="0.25">
      <c r="A11" s="1" t="s">
        <v>40</v>
      </c>
      <c r="B11" s="2" t="e">
        <f>B7/B9</f>
        <v>#REF!</v>
      </c>
      <c r="E11" s="8"/>
    </row>
    <row r="12" spans="1:5" x14ac:dyDescent="0.25">
      <c r="A12" s="1" t="s">
        <v>41</v>
      </c>
      <c r="B12" s="2" t="e">
        <f>B8/B9</f>
        <v>#REF!</v>
      </c>
      <c r="E12" s="8"/>
    </row>
  </sheetData>
  <mergeCells count="1">
    <mergeCell ref="A1: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3A7E-0868-4718-9DCC-F3ECBBC4FB5C}">
  <sheetPr codeName="Sheet3"/>
  <dimension ref="A1:M1699"/>
  <sheetViews>
    <sheetView topLeftCell="A2" zoomScaleNormal="100" workbookViewId="0">
      <selection activeCell="A24" sqref="A24"/>
    </sheetView>
  </sheetViews>
  <sheetFormatPr defaultRowHeight="15" x14ac:dyDescent="0.25"/>
  <cols>
    <col min="1" max="1" width="11.28515625" bestFit="1" customWidth="1"/>
    <col min="2" max="2" width="23" bestFit="1" customWidth="1"/>
    <col min="3" max="3" width="19.5703125" style="10" bestFit="1" customWidth="1"/>
    <col min="4" max="4" width="20.42578125" bestFit="1" customWidth="1"/>
    <col min="5" max="6" width="12.140625" bestFit="1" customWidth="1"/>
    <col min="7" max="7" width="13.85546875" bestFit="1" customWidth="1"/>
    <col min="8" max="8" width="8" bestFit="1" customWidth="1"/>
    <col min="9" max="9" width="37.85546875" bestFit="1" customWidth="1"/>
    <col min="10" max="10" width="10.5703125" bestFit="1" customWidth="1"/>
    <col min="11" max="11" width="12.85546875" bestFit="1" customWidth="1"/>
    <col min="12" max="12" width="13.140625" bestFit="1" customWidth="1"/>
    <col min="13" max="13" width="23.42578125" bestFit="1" customWidth="1"/>
    <col min="14" max="14" width="23.5703125" bestFit="1" customWidth="1"/>
    <col min="15" max="15" width="21.140625" bestFit="1" customWidth="1"/>
    <col min="16" max="16" width="17.85546875" bestFit="1" customWidth="1"/>
    <col min="17" max="17" width="25.140625" bestFit="1" customWidth="1"/>
    <col min="18" max="18" width="9.5703125" bestFit="1" customWidth="1"/>
    <col min="19" max="19" width="6.140625" bestFit="1" customWidth="1"/>
  </cols>
  <sheetData>
    <row r="1" spans="1:13" s="13" customFormat="1" ht="45.95" customHeight="1" x14ac:dyDescent="0.25">
      <c r="A1" s="141" t="s">
        <v>39</v>
      </c>
      <c r="B1" s="141"/>
      <c r="C1" s="141"/>
      <c r="D1" s="141"/>
      <c r="E1" s="141"/>
      <c r="F1" s="141"/>
      <c r="G1" s="141"/>
      <c r="H1" s="141"/>
      <c r="I1" s="141"/>
      <c r="J1" s="141"/>
      <c r="K1" s="141"/>
      <c r="L1" s="141"/>
      <c r="M1" s="141"/>
    </row>
    <row r="2" spans="1:13" s="13" customFormat="1" ht="45.95" customHeight="1" x14ac:dyDescent="0.25">
      <c r="A2" s="141"/>
      <c r="B2" s="141"/>
      <c r="C2" s="141"/>
      <c r="D2" s="141"/>
      <c r="E2" s="141"/>
      <c r="F2" s="141"/>
      <c r="G2" s="141"/>
      <c r="H2" s="141"/>
      <c r="I2" s="141"/>
      <c r="J2" s="141"/>
      <c r="K2" s="141"/>
      <c r="L2" s="141"/>
      <c r="M2" s="141"/>
    </row>
    <row r="5" spans="1:13" s="11" customFormat="1" x14ac:dyDescent="0.25">
      <c r="C5" s="12"/>
    </row>
    <row r="6" spans="1:13" x14ac:dyDescent="0.25">
      <c r="A6" s="15" t="s">
        <v>1</v>
      </c>
      <c r="B6" s="1" t="s">
        <v>9</v>
      </c>
    </row>
    <row r="7" spans="1:13" x14ac:dyDescent="0.25">
      <c r="A7" s="1"/>
      <c r="B7" s="1"/>
    </row>
    <row r="8" spans="1:13" x14ac:dyDescent="0.25">
      <c r="A8" s="15" t="s">
        <v>0</v>
      </c>
      <c r="B8" s="16" t="s">
        <v>33</v>
      </c>
      <c r="C8"/>
    </row>
    <row r="9" spans="1:13" x14ac:dyDescent="0.25">
      <c r="A9" s="1" t="s">
        <v>18</v>
      </c>
      <c r="B9" s="16">
        <v>0.125</v>
      </c>
      <c r="C9"/>
    </row>
    <row r="10" spans="1:13" x14ac:dyDescent="0.25">
      <c r="A10" s="1" t="s">
        <v>31</v>
      </c>
      <c r="B10" s="16">
        <v>0.125</v>
      </c>
      <c r="C10"/>
    </row>
    <row r="11" spans="1:13" x14ac:dyDescent="0.25">
      <c r="C11"/>
    </row>
    <row r="12" spans="1:13" x14ac:dyDescent="0.25">
      <c r="C12"/>
    </row>
    <row r="13" spans="1:13" x14ac:dyDescent="0.25">
      <c r="C13"/>
    </row>
    <row r="14" spans="1:13" x14ac:dyDescent="0.25">
      <c r="C14"/>
    </row>
    <row r="15" spans="1:13" x14ac:dyDescent="0.25">
      <c r="C15"/>
    </row>
    <row r="16" spans="1: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2:3" x14ac:dyDescent="0.25">
      <c r="C33"/>
    </row>
    <row r="34" spans="2:3" x14ac:dyDescent="0.25">
      <c r="C34"/>
    </row>
    <row r="35" spans="2:3" x14ac:dyDescent="0.25">
      <c r="C35"/>
    </row>
    <row r="36" spans="2:3" x14ac:dyDescent="0.25">
      <c r="C36"/>
    </row>
    <row r="37" spans="2:3" x14ac:dyDescent="0.25">
      <c r="C37"/>
    </row>
    <row r="38" spans="2:3" x14ac:dyDescent="0.25">
      <c r="C38"/>
    </row>
    <row r="39" spans="2:3" x14ac:dyDescent="0.25">
      <c r="C39"/>
    </row>
    <row r="40" spans="2:3" x14ac:dyDescent="0.25">
      <c r="C40"/>
    </row>
    <row r="41" spans="2:3" x14ac:dyDescent="0.25">
      <c r="C41"/>
    </row>
    <row r="42" spans="2:3" x14ac:dyDescent="0.25">
      <c r="C42"/>
    </row>
    <row r="43" spans="2:3" x14ac:dyDescent="0.25">
      <c r="C43"/>
    </row>
    <row r="44" spans="2:3" x14ac:dyDescent="0.25">
      <c r="B44" s="8"/>
      <c r="C44"/>
    </row>
    <row r="45" spans="2:3" x14ac:dyDescent="0.25">
      <c r="B45" s="8"/>
      <c r="C45"/>
    </row>
    <row r="46" spans="2:3" x14ac:dyDescent="0.25">
      <c r="C46"/>
    </row>
    <row r="47" spans="2:3" x14ac:dyDescent="0.25">
      <c r="C47"/>
    </row>
    <row r="48" spans="2:3" x14ac:dyDescent="0.25">
      <c r="C48"/>
    </row>
    <row r="49" spans="1:3" x14ac:dyDescent="0.25">
      <c r="C49"/>
    </row>
    <row r="50" spans="1:3" x14ac:dyDescent="0.25">
      <c r="C50"/>
    </row>
    <row r="51" spans="1:3" x14ac:dyDescent="0.25">
      <c r="C51"/>
    </row>
    <row r="52" spans="1:3" x14ac:dyDescent="0.25">
      <c r="C52"/>
    </row>
    <row r="53" spans="1:3" x14ac:dyDescent="0.25">
      <c r="C53"/>
    </row>
    <row r="54" spans="1:3" x14ac:dyDescent="0.25">
      <c r="C54"/>
    </row>
    <row r="55" spans="1:3" ht="14.45" customHeight="1" x14ac:dyDescent="0.25">
      <c r="A55" s="14"/>
      <c r="C55"/>
    </row>
    <row r="56" spans="1:3" ht="14.45" customHeight="1" x14ac:dyDescent="0.25">
      <c r="A56" s="14"/>
      <c r="C56"/>
    </row>
    <row r="57" spans="1:3" x14ac:dyDescent="0.25">
      <c r="C57"/>
    </row>
    <row r="58" spans="1:3" x14ac:dyDescent="0.25">
      <c r="C58"/>
    </row>
    <row r="59" spans="1:3" x14ac:dyDescent="0.25">
      <c r="C59"/>
    </row>
    <row r="60" spans="1:3" x14ac:dyDescent="0.25">
      <c r="C60"/>
    </row>
    <row r="61" spans="1:3" x14ac:dyDescent="0.25">
      <c r="C61"/>
    </row>
    <row r="62" spans="1:3" x14ac:dyDescent="0.25">
      <c r="C62"/>
    </row>
    <row r="63" spans="1:3" x14ac:dyDescent="0.25">
      <c r="C63"/>
    </row>
    <row r="64" spans="1:3" x14ac:dyDescent="0.25">
      <c r="B64" s="8"/>
      <c r="C64"/>
    </row>
    <row r="65" spans="2:3" x14ac:dyDescent="0.25">
      <c r="B65" s="8"/>
      <c r="C65"/>
    </row>
    <row r="66" spans="2:3" x14ac:dyDescent="0.25">
      <c r="C66"/>
    </row>
    <row r="67" spans="2:3" x14ac:dyDescent="0.25">
      <c r="C67"/>
    </row>
    <row r="68" spans="2:3" x14ac:dyDescent="0.25">
      <c r="C68"/>
    </row>
    <row r="69" spans="2:3" x14ac:dyDescent="0.25">
      <c r="C69"/>
    </row>
    <row r="70" spans="2:3" x14ac:dyDescent="0.2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sheetData>
  <mergeCells count="1">
    <mergeCell ref="A1:M2"/>
  </mergeCells>
  <conditionalFormatting sqref="A8:B8 A9:A26">
    <cfRule type="cellIs" dxfId="0" priority="1" operator="equal">
      <formula>"""(blank)"""</formula>
    </cfRule>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DA751-7E05-4422-B7CC-E6E7948F190A}">
  <sheetPr codeName="Sheet4"/>
  <dimension ref="A2:K12"/>
  <sheetViews>
    <sheetView workbookViewId="0">
      <selection activeCell="E60" sqref="E60"/>
    </sheetView>
  </sheetViews>
  <sheetFormatPr defaultRowHeight="15" x14ac:dyDescent="0.25"/>
  <cols>
    <col min="1" max="1" width="11.28515625" bestFit="1" customWidth="1"/>
    <col min="2" max="2" width="20.5703125" bestFit="1" customWidth="1"/>
    <col min="3" max="4" width="19.5703125" bestFit="1" customWidth="1"/>
    <col min="5" max="5" width="20.140625" bestFit="1" customWidth="1"/>
    <col min="6" max="6" width="4.42578125" bestFit="1" customWidth="1"/>
    <col min="7" max="7" width="13.5703125" customWidth="1"/>
    <col min="10" max="10" width="18.5703125" customWidth="1"/>
  </cols>
  <sheetData>
    <row r="2" spans="1:11" x14ac:dyDescent="0.25">
      <c r="A2" s="9" t="s">
        <v>0</v>
      </c>
      <c r="B2" t="s">
        <v>3</v>
      </c>
    </row>
    <row r="3" spans="1:11" x14ac:dyDescent="0.25">
      <c r="G3" s="1" t="s">
        <v>34</v>
      </c>
      <c r="H3" s="1">
        <f>COUNTIF(C5:C47,"="&amp;0)</f>
        <v>0</v>
      </c>
      <c r="J3" s="1" t="s">
        <v>40</v>
      </c>
      <c r="K3" s="16">
        <f>GETPIVOTDATA("PROGRESS",$A$4)</f>
        <v>0.13043478260869565</v>
      </c>
    </row>
    <row r="4" spans="1:11" x14ac:dyDescent="0.25">
      <c r="A4" s="9" t="s">
        <v>1</v>
      </c>
      <c r="B4" t="s">
        <v>32</v>
      </c>
      <c r="G4" s="1" t="s">
        <v>35</v>
      </c>
      <c r="H4" s="1">
        <f>COUNTIFS(C5:C47,"&lt;&gt;"&amp;0,C5:C47,"&lt;"&amp;1)</f>
        <v>0</v>
      </c>
      <c r="J4" s="1" t="s">
        <v>41</v>
      </c>
      <c r="K4" s="16">
        <f>1-K3</f>
        <v>0.86956521739130432</v>
      </c>
    </row>
    <row r="5" spans="1:11" x14ac:dyDescent="0.25">
      <c r="A5" t="s">
        <v>2</v>
      </c>
      <c r="B5" s="10">
        <v>0.16666666666666666</v>
      </c>
      <c r="G5" s="1" t="s">
        <v>36</v>
      </c>
      <c r="H5" s="1">
        <f>COUNTIF(C5:C47,"="&amp;1)</f>
        <v>0</v>
      </c>
    </row>
    <row r="6" spans="1:11" x14ac:dyDescent="0.25">
      <c r="A6" t="s">
        <v>4</v>
      </c>
      <c r="B6" s="10">
        <v>0.16666666666666666</v>
      </c>
    </row>
    <row r="7" spans="1:11" x14ac:dyDescent="0.25">
      <c r="A7" t="s">
        <v>5</v>
      </c>
      <c r="B7" s="10">
        <v>0</v>
      </c>
    </row>
    <row r="8" spans="1:11" x14ac:dyDescent="0.25">
      <c r="A8" t="s">
        <v>9</v>
      </c>
      <c r="B8" s="10">
        <v>0.14285714285714285</v>
      </c>
    </row>
    <row r="9" spans="1:11" x14ac:dyDescent="0.25">
      <c r="A9" t="s">
        <v>6</v>
      </c>
      <c r="B9" s="10">
        <v>0</v>
      </c>
    </row>
    <row r="10" spans="1:11" x14ac:dyDescent="0.25">
      <c r="A10" t="s">
        <v>7</v>
      </c>
      <c r="B10" s="10">
        <v>0</v>
      </c>
    </row>
    <row r="11" spans="1:11" x14ac:dyDescent="0.25">
      <c r="A11" t="s">
        <v>8</v>
      </c>
      <c r="B11" s="10">
        <v>0</v>
      </c>
    </row>
    <row r="12" spans="1:11" x14ac:dyDescent="0.25">
      <c r="A12" t="s">
        <v>31</v>
      </c>
      <c r="B12" s="10">
        <v>0.13043478260869565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86031-0C37-4A8C-82B4-A11251C16AF7}">
  <sheetPr codeName="Sheet5">
    <pageSetUpPr fitToPage="1"/>
  </sheetPr>
  <dimension ref="A1:T1215"/>
  <sheetViews>
    <sheetView tabSelected="1" topLeftCell="E1" zoomScale="121" zoomScaleNormal="100" workbookViewId="0">
      <pane ySplit="1" topLeftCell="A12" activePane="bottomLeft" state="frozen"/>
      <selection pane="bottomLeft" activeCell="J27" sqref="J27:J32"/>
    </sheetView>
  </sheetViews>
  <sheetFormatPr defaultRowHeight="15" x14ac:dyDescent="0.25"/>
  <cols>
    <col min="1" max="1" width="12.28515625" style="29" customWidth="1"/>
    <col min="2" max="2" width="12.85546875" style="29" customWidth="1"/>
    <col min="3" max="3" width="12.85546875" style="28" customWidth="1"/>
    <col min="4" max="4" width="28.42578125" style="28" customWidth="1"/>
    <col min="5" max="5" width="39.42578125" style="28" customWidth="1"/>
    <col min="6" max="6" width="11.28515625" style="28" customWidth="1"/>
    <col min="7" max="7" width="10.42578125" style="28" customWidth="1"/>
    <col min="8" max="8" width="10.5703125" style="28" bestFit="1" customWidth="1"/>
    <col min="9" max="9" width="11.5703125" style="7" customWidth="1"/>
    <col min="10" max="10" width="23.140625" style="7" customWidth="1"/>
    <col min="11" max="11" width="36.28515625" style="28" customWidth="1"/>
    <col min="12" max="12" width="30.140625" style="28" customWidth="1"/>
    <col min="13" max="18" width="9.140625" style="28"/>
    <col min="19" max="20" width="9.140625" style="7"/>
    <col min="21" max="16384" width="9.140625" style="28"/>
  </cols>
  <sheetData>
    <row r="1" spans="1:20" s="7" customFormat="1" ht="30" x14ac:dyDescent="0.25">
      <c r="A1" s="32" t="s">
        <v>58</v>
      </c>
      <c r="B1" s="32" t="s">
        <v>59</v>
      </c>
      <c r="C1" s="3" t="s">
        <v>11</v>
      </c>
      <c r="D1" s="3" t="s">
        <v>12</v>
      </c>
      <c r="E1" s="4" t="s">
        <v>10</v>
      </c>
      <c r="F1" s="4" t="s">
        <v>49</v>
      </c>
      <c r="G1" s="4" t="s">
        <v>13</v>
      </c>
      <c r="H1" s="5" t="s">
        <v>15</v>
      </c>
      <c r="I1" s="4" t="s">
        <v>210</v>
      </c>
      <c r="J1" s="4" t="s">
        <v>211</v>
      </c>
      <c r="K1" s="4" t="s">
        <v>16</v>
      </c>
      <c r="L1" s="4" t="s">
        <v>16</v>
      </c>
    </row>
    <row r="2" spans="1:20" s="7" customFormat="1" x14ac:dyDescent="0.25"/>
    <row r="3" spans="1:20" x14ac:dyDescent="0.25">
      <c r="A3" s="149">
        <v>124510</v>
      </c>
      <c r="B3" s="149">
        <v>124500</v>
      </c>
      <c r="C3" s="152" t="s">
        <v>208</v>
      </c>
      <c r="D3" s="152" t="s">
        <v>146</v>
      </c>
      <c r="E3" s="41" t="s">
        <v>209</v>
      </c>
      <c r="F3" s="41">
        <v>566</v>
      </c>
      <c r="G3" s="42">
        <v>234</v>
      </c>
      <c r="H3" s="43"/>
      <c r="I3" s="41">
        <f>G3/F3</f>
        <v>0.41342756183745583</v>
      </c>
      <c r="J3" s="157">
        <f>AVERAGE(I3,I4,I5,I6,I7,I8)</f>
        <v>0.57252778204537313</v>
      </c>
      <c r="K3" s="157"/>
      <c r="L3" s="157"/>
      <c r="S3" s="28"/>
      <c r="T3" s="28"/>
    </row>
    <row r="4" spans="1:20" x14ac:dyDescent="0.25">
      <c r="A4" s="149"/>
      <c r="B4" s="149"/>
      <c r="C4" s="152"/>
      <c r="D4" s="152"/>
      <c r="E4" s="41" t="s">
        <v>192</v>
      </c>
      <c r="F4" s="41">
        <v>12</v>
      </c>
      <c r="G4" s="42">
        <v>12</v>
      </c>
      <c r="H4" s="43"/>
      <c r="I4" s="41">
        <f t="shared" ref="I4:I66" si="0">G4/F4</f>
        <v>1</v>
      </c>
      <c r="J4" s="158"/>
      <c r="K4" s="158"/>
      <c r="L4" s="158"/>
      <c r="S4" s="28"/>
      <c r="T4" s="28"/>
    </row>
    <row r="5" spans="1:20" x14ac:dyDescent="0.25">
      <c r="A5" s="149"/>
      <c r="B5" s="149"/>
      <c r="C5" s="152"/>
      <c r="D5" s="152"/>
      <c r="E5" s="41" t="s">
        <v>201</v>
      </c>
      <c r="F5" s="41">
        <f>ABS(B3-A3)</f>
        <v>10</v>
      </c>
      <c r="G5" s="42"/>
      <c r="H5" s="43"/>
      <c r="I5" s="41">
        <f t="shared" si="0"/>
        <v>0</v>
      </c>
      <c r="J5" s="158"/>
      <c r="K5" s="158"/>
      <c r="L5" s="158"/>
      <c r="S5" s="28"/>
      <c r="T5" s="28"/>
    </row>
    <row r="6" spans="1:20" x14ac:dyDescent="0.25">
      <c r="A6" s="149"/>
      <c r="B6" s="149"/>
      <c r="C6" s="152"/>
      <c r="D6" s="152"/>
      <c r="E6" s="41" t="s">
        <v>202</v>
      </c>
      <c r="F6" s="41">
        <v>1</v>
      </c>
      <c r="G6" s="42">
        <v>1</v>
      </c>
      <c r="H6" s="43"/>
      <c r="I6" s="41">
        <f t="shared" si="0"/>
        <v>1</v>
      </c>
      <c r="J6" s="158"/>
      <c r="K6" s="158"/>
      <c r="L6" s="158"/>
      <c r="S6" s="28"/>
      <c r="T6" s="28"/>
    </row>
    <row r="7" spans="1:20" x14ac:dyDescent="0.25">
      <c r="A7" s="149"/>
      <c r="B7" s="149"/>
      <c r="C7" s="152"/>
      <c r="D7" s="152"/>
      <c r="E7" s="41" t="s">
        <v>236</v>
      </c>
      <c r="F7" s="41">
        <v>6</v>
      </c>
      <c r="G7" s="42">
        <v>3</v>
      </c>
      <c r="H7" s="43"/>
      <c r="I7" s="41">
        <f t="shared" si="0"/>
        <v>0.5</v>
      </c>
      <c r="J7" s="158"/>
      <c r="K7" s="158"/>
      <c r="L7" s="158"/>
      <c r="S7" s="28"/>
      <c r="T7" s="28"/>
    </row>
    <row r="8" spans="1:20" ht="15.75" thickBot="1" x14ac:dyDescent="0.3">
      <c r="A8" s="150"/>
      <c r="B8" s="150"/>
      <c r="C8" s="153"/>
      <c r="D8" s="153"/>
      <c r="E8" s="47" t="s">
        <v>191</v>
      </c>
      <c r="F8" s="47">
        <v>23</v>
      </c>
      <c r="G8" s="48">
        <v>12</v>
      </c>
      <c r="H8" s="49"/>
      <c r="I8" s="47">
        <f t="shared" si="0"/>
        <v>0.52173913043478259</v>
      </c>
      <c r="J8" s="159"/>
      <c r="K8" s="159"/>
      <c r="L8" s="159"/>
      <c r="S8" s="28"/>
      <c r="T8" s="28"/>
    </row>
    <row r="9" spans="1:20" x14ac:dyDescent="0.25">
      <c r="A9" s="151">
        <v>124500</v>
      </c>
      <c r="B9" s="151">
        <v>124320</v>
      </c>
      <c r="C9" s="169" t="s">
        <v>208</v>
      </c>
      <c r="D9" s="154" t="s">
        <v>146</v>
      </c>
      <c r="E9" s="50" t="s">
        <v>209</v>
      </c>
      <c r="F9" s="50"/>
      <c r="G9" s="51"/>
      <c r="H9" s="52"/>
      <c r="I9" s="44" t="e">
        <f t="shared" si="0"/>
        <v>#DIV/0!</v>
      </c>
      <c r="J9" s="157" t="e">
        <f>AVERAGE(I9,I10,I11,I12,I13,I14)</f>
        <v>#DIV/0!</v>
      </c>
      <c r="K9" s="160"/>
      <c r="L9" s="160"/>
      <c r="S9" s="28"/>
      <c r="T9" s="28"/>
    </row>
    <row r="10" spans="1:20" x14ac:dyDescent="0.25">
      <c r="A10" s="152"/>
      <c r="B10" s="152"/>
      <c r="C10" s="167"/>
      <c r="D10" s="155"/>
      <c r="E10" s="41" t="s">
        <v>192</v>
      </c>
      <c r="F10" s="41"/>
      <c r="G10" s="42"/>
      <c r="H10" s="43"/>
      <c r="I10" s="41" t="e">
        <f t="shared" si="0"/>
        <v>#DIV/0!</v>
      </c>
      <c r="J10" s="158"/>
      <c r="K10" s="158"/>
      <c r="L10" s="158"/>
      <c r="S10" s="28"/>
      <c r="T10" s="28"/>
    </row>
    <row r="11" spans="1:20" x14ac:dyDescent="0.25">
      <c r="A11" s="152"/>
      <c r="B11" s="152"/>
      <c r="C11" s="167"/>
      <c r="D11" s="155"/>
      <c r="E11" s="41" t="s">
        <v>201</v>
      </c>
      <c r="F11" s="41">
        <f>ABS(B9-A9)</f>
        <v>180</v>
      </c>
      <c r="G11" s="42"/>
      <c r="H11" s="43"/>
      <c r="I11" s="41">
        <f t="shared" si="0"/>
        <v>0</v>
      </c>
      <c r="J11" s="158"/>
      <c r="K11" s="158"/>
      <c r="L11" s="158"/>
      <c r="S11" s="28"/>
      <c r="T11" s="28"/>
    </row>
    <row r="12" spans="1:20" x14ac:dyDescent="0.25">
      <c r="A12" s="152"/>
      <c r="B12" s="152"/>
      <c r="C12" s="167"/>
      <c r="D12" s="155"/>
      <c r="E12" s="41" t="s">
        <v>202</v>
      </c>
      <c r="F12" s="41">
        <v>1</v>
      </c>
      <c r="G12" s="42"/>
      <c r="H12" s="43"/>
      <c r="I12" s="41">
        <f t="shared" si="0"/>
        <v>0</v>
      </c>
      <c r="J12" s="158"/>
      <c r="K12" s="158"/>
      <c r="L12" s="158"/>
      <c r="S12" s="28"/>
      <c r="T12" s="28"/>
    </row>
    <row r="13" spans="1:20" x14ac:dyDescent="0.25">
      <c r="A13" s="152"/>
      <c r="B13" s="152"/>
      <c r="C13" s="167"/>
      <c r="D13" s="155"/>
      <c r="E13" s="41" t="s">
        <v>236</v>
      </c>
      <c r="F13" s="41"/>
      <c r="G13" s="42"/>
      <c r="H13" s="43"/>
      <c r="I13" s="41" t="e">
        <f t="shared" si="0"/>
        <v>#DIV/0!</v>
      </c>
      <c r="J13" s="158"/>
      <c r="K13" s="158"/>
      <c r="L13" s="158"/>
      <c r="S13" s="28"/>
      <c r="T13" s="28"/>
    </row>
    <row r="14" spans="1:20" ht="15.75" thickBot="1" x14ac:dyDescent="0.3">
      <c r="A14" s="153"/>
      <c r="B14" s="153"/>
      <c r="C14" s="168"/>
      <c r="D14" s="156"/>
      <c r="E14" s="47" t="s">
        <v>191</v>
      </c>
      <c r="F14" s="47"/>
      <c r="G14" s="48"/>
      <c r="H14" s="49"/>
      <c r="I14" s="47" t="e">
        <f t="shared" si="0"/>
        <v>#DIV/0!</v>
      </c>
      <c r="J14" s="159"/>
      <c r="K14" s="159"/>
      <c r="L14" s="159"/>
      <c r="S14" s="28"/>
      <c r="T14" s="28"/>
    </row>
    <row r="15" spans="1:20" x14ac:dyDescent="0.25">
      <c r="A15" s="148">
        <v>124320</v>
      </c>
      <c r="B15" s="148">
        <v>124100</v>
      </c>
      <c r="C15" s="151" t="s">
        <v>208</v>
      </c>
      <c r="D15" s="154" t="s">
        <v>146</v>
      </c>
      <c r="E15" s="50" t="s">
        <v>209</v>
      </c>
      <c r="F15" s="50"/>
      <c r="G15" s="51"/>
      <c r="H15" s="46"/>
      <c r="I15" s="44" t="e">
        <f t="shared" si="0"/>
        <v>#DIV/0!</v>
      </c>
      <c r="J15" s="157" t="e">
        <f>AVERAGE(I15,I16,I17,I18,I19,I20)</f>
        <v>#DIV/0!</v>
      </c>
      <c r="K15" s="160"/>
      <c r="L15" s="160"/>
      <c r="S15" s="28"/>
      <c r="T15" s="28"/>
    </row>
    <row r="16" spans="1:20" x14ac:dyDescent="0.25">
      <c r="A16" s="149"/>
      <c r="B16" s="149"/>
      <c r="C16" s="152"/>
      <c r="D16" s="155"/>
      <c r="E16" s="41" t="s">
        <v>192</v>
      </c>
      <c r="F16" s="41"/>
      <c r="G16" s="42"/>
      <c r="H16" s="43"/>
      <c r="I16" s="41" t="e">
        <f t="shared" si="0"/>
        <v>#DIV/0!</v>
      </c>
      <c r="J16" s="158"/>
      <c r="K16" s="158"/>
      <c r="L16" s="158"/>
      <c r="S16" s="28"/>
      <c r="T16" s="28"/>
    </row>
    <row r="17" spans="1:20" x14ac:dyDescent="0.25">
      <c r="A17" s="149"/>
      <c r="B17" s="149"/>
      <c r="C17" s="152"/>
      <c r="D17" s="155"/>
      <c r="E17" s="41" t="s">
        <v>201</v>
      </c>
      <c r="F17" s="41">
        <f>ABS(B15-A15)</f>
        <v>220</v>
      </c>
      <c r="G17" s="42"/>
      <c r="H17" s="43"/>
      <c r="I17" s="41">
        <f t="shared" si="0"/>
        <v>0</v>
      </c>
      <c r="J17" s="158"/>
      <c r="K17" s="158"/>
      <c r="L17" s="158"/>
      <c r="S17" s="28"/>
      <c r="T17" s="28"/>
    </row>
    <row r="18" spans="1:20" x14ac:dyDescent="0.25">
      <c r="A18" s="149"/>
      <c r="B18" s="149"/>
      <c r="C18" s="152"/>
      <c r="D18" s="155"/>
      <c r="E18" s="41" t="s">
        <v>202</v>
      </c>
      <c r="F18" s="41">
        <v>1</v>
      </c>
      <c r="G18" s="42"/>
      <c r="H18" s="43"/>
      <c r="I18" s="41">
        <f t="shared" si="0"/>
        <v>0</v>
      </c>
      <c r="J18" s="158"/>
      <c r="K18" s="158"/>
      <c r="L18" s="158"/>
      <c r="S18" s="28"/>
      <c r="T18" s="28"/>
    </row>
    <row r="19" spans="1:20" x14ac:dyDescent="0.25">
      <c r="A19" s="149"/>
      <c r="B19" s="149"/>
      <c r="C19" s="152"/>
      <c r="D19" s="155"/>
      <c r="E19" s="41" t="s">
        <v>236</v>
      </c>
      <c r="F19" s="41"/>
      <c r="G19" s="42"/>
      <c r="H19" s="43"/>
      <c r="I19" s="41" t="e">
        <f t="shared" si="0"/>
        <v>#DIV/0!</v>
      </c>
      <c r="J19" s="158"/>
      <c r="K19" s="158"/>
      <c r="L19" s="158"/>
      <c r="S19" s="28"/>
      <c r="T19" s="28"/>
    </row>
    <row r="20" spans="1:20" ht="15.75" thickBot="1" x14ac:dyDescent="0.3">
      <c r="A20" s="150"/>
      <c r="B20" s="150"/>
      <c r="C20" s="153"/>
      <c r="D20" s="156"/>
      <c r="E20" s="47" t="s">
        <v>191</v>
      </c>
      <c r="F20" s="47"/>
      <c r="G20" s="48"/>
      <c r="H20" s="49"/>
      <c r="I20" s="47" t="e">
        <f t="shared" si="0"/>
        <v>#DIV/0!</v>
      </c>
      <c r="J20" s="159"/>
      <c r="K20" s="159"/>
      <c r="L20" s="159"/>
      <c r="S20" s="28"/>
      <c r="T20" s="28"/>
    </row>
    <row r="21" spans="1:20" x14ac:dyDescent="0.25">
      <c r="A21" s="170">
        <v>124100</v>
      </c>
      <c r="B21" s="170">
        <v>123970</v>
      </c>
      <c r="C21" s="167" t="s">
        <v>208</v>
      </c>
      <c r="D21" s="155" t="s">
        <v>146</v>
      </c>
      <c r="E21" s="44" t="s">
        <v>209</v>
      </c>
      <c r="F21" s="44"/>
      <c r="G21" s="45"/>
      <c r="H21" s="46"/>
      <c r="I21" s="44" t="e">
        <f t="shared" si="0"/>
        <v>#DIV/0!</v>
      </c>
      <c r="J21" s="157" t="e">
        <f>AVERAGE(I21,I22,I23,I24,I25,I26)</f>
        <v>#DIV/0!</v>
      </c>
      <c r="K21" s="158"/>
      <c r="L21" s="158"/>
      <c r="S21" s="28"/>
      <c r="T21" s="28"/>
    </row>
    <row r="22" spans="1:20" x14ac:dyDescent="0.25">
      <c r="A22" s="170"/>
      <c r="B22" s="170"/>
      <c r="C22" s="167"/>
      <c r="D22" s="155"/>
      <c r="E22" s="41" t="s">
        <v>192</v>
      </c>
      <c r="F22" s="41"/>
      <c r="G22" s="42"/>
      <c r="H22" s="43"/>
      <c r="I22" s="41" t="e">
        <f t="shared" si="0"/>
        <v>#DIV/0!</v>
      </c>
      <c r="J22" s="158"/>
      <c r="K22" s="158"/>
      <c r="L22" s="158"/>
      <c r="S22" s="28"/>
      <c r="T22" s="28"/>
    </row>
    <row r="23" spans="1:20" x14ac:dyDescent="0.25">
      <c r="A23" s="170"/>
      <c r="B23" s="170"/>
      <c r="C23" s="167"/>
      <c r="D23" s="155"/>
      <c r="E23" s="41" t="s">
        <v>201</v>
      </c>
      <c r="F23" s="41">
        <f>ABS(B21-A21)</f>
        <v>130</v>
      </c>
      <c r="G23" s="42"/>
      <c r="H23" s="43"/>
      <c r="I23" s="41">
        <f t="shared" si="0"/>
        <v>0</v>
      </c>
      <c r="J23" s="158"/>
      <c r="K23" s="158"/>
      <c r="L23" s="158"/>
      <c r="S23" s="28"/>
      <c r="T23" s="28"/>
    </row>
    <row r="24" spans="1:20" x14ac:dyDescent="0.25">
      <c r="A24" s="170"/>
      <c r="B24" s="170"/>
      <c r="C24" s="167"/>
      <c r="D24" s="155"/>
      <c r="E24" s="41" t="s">
        <v>202</v>
      </c>
      <c r="F24" s="41">
        <v>1</v>
      </c>
      <c r="G24" s="42"/>
      <c r="H24" s="43"/>
      <c r="I24" s="41">
        <f t="shared" si="0"/>
        <v>0</v>
      </c>
      <c r="J24" s="158"/>
      <c r="K24" s="158"/>
      <c r="L24" s="158"/>
      <c r="S24" s="28"/>
      <c r="T24" s="28"/>
    </row>
    <row r="25" spans="1:20" x14ac:dyDescent="0.25">
      <c r="A25" s="170"/>
      <c r="B25" s="170"/>
      <c r="C25" s="167"/>
      <c r="D25" s="155"/>
      <c r="E25" s="41" t="s">
        <v>236</v>
      </c>
      <c r="F25" s="41"/>
      <c r="G25" s="42"/>
      <c r="H25" s="43"/>
      <c r="I25" s="41" t="e">
        <f t="shared" si="0"/>
        <v>#DIV/0!</v>
      </c>
      <c r="J25" s="158"/>
      <c r="K25" s="158"/>
      <c r="L25" s="158"/>
      <c r="S25" s="28"/>
      <c r="T25" s="28"/>
    </row>
    <row r="26" spans="1:20" ht="15.75" thickBot="1" x14ac:dyDescent="0.3">
      <c r="A26" s="171"/>
      <c r="B26" s="171"/>
      <c r="C26" s="168"/>
      <c r="D26" s="156"/>
      <c r="E26" s="47" t="s">
        <v>191</v>
      </c>
      <c r="F26" s="47"/>
      <c r="G26" s="48"/>
      <c r="H26" s="49"/>
      <c r="I26" s="47" t="e">
        <f t="shared" si="0"/>
        <v>#DIV/0!</v>
      </c>
      <c r="J26" s="159"/>
      <c r="K26" s="159"/>
      <c r="L26" s="159"/>
      <c r="S26" s="28"/>
      <c r="T26" s="28"/>
    </row>
    <row r="27" spans="1:20" x14ac:dyDescent="0.25">
      <c r="A27" s="145">
        <v>123970</v>
      </c>
      <c r="B27" s="145">
        <v>123930</v>
      </c>
      <c r="C27" s="142" t="s">
        <v>208</v>
      </c>
      <c r="D27" s="142" t="s">
        <v>146</v>
      </c>
      <c r="E27" s="53" t="s">
        <v>212</v>
      </c>
      <c r="F27" s="53">
        <f>ABS(B27-A27)</f>
        <v>40</v>
      </c>
      <c r="G27" s="54">
        <v>23</v>
      </c>
      <c r="H27" s="55"/>
      <c r="I27" s="74">
        <f t="shared" si="0"/>
        <v>0.57499999999999996</v>
      </c>
      <c r="J27" s="161">
        <f>AVERAGE(I27,I28,I29,I30,I31,I32)</f>
        <v>0.56313173541434403</v>
      </c>
      <c r="K27" s="164"/>
      <c r="L27" s="164"/>
      <c r="S27" s="28"/>
      <c r="T27" s="28"/>
    </row>
    <row r="28" spans="1:20" x14ac:dyDescent="0.25">
      <c r="A28" s="146"/>
      <c r="B28" s="146"/>
      <c r="C28" s="143"/>
      <c r="D28" s="143"/>
      <c r="E28" s="37" t="s">
        <v>228</v>
      </c>
      <c r="F28" s="37">
        <f>ROUNDUP(F27/5,0)</f>
        <v>8</v>
      </c>
      <c r="G28" s="38">
        <v>3</v>
      </c>
      <c r="H28" s="39"/>
      <c r="I28" s="37">
        <f t="shared" si="0"/>
        <v>0.375</v>
      </c>
      <c r="J28" s="162"/>
      <c r="K28" s="162"/>
      <c r="L28" s="162"/>
      <c r="S28" s="28"/>
      <c r="T28" s="28"/>
    </row>
    <row r="29" spans="1:20" x14ac:dyDescent="0.25">
      <c r="A29" s="146"/>
      <c r="B29" s="146"/>
      <c r="C29" s="143"/>
      <c r="D29" s="143"/>
      <c r="E29" s="37" t="s">
        <v>196</v>
      </c>
      <c r="F29" s="37">
        <f>ROUNDUP(F27/5,0)</f>
        <v>8</v>
      </c>
      <c r="G29" s="38">
        <v>7</v>
      </c>
      <c r="H29" s="39"/>
      <c r="I29" s="37">
        <f t="shared" si="0"/>
        <v>0.875</v>
      </c>
      <c r="J29" s="162"/>
      <c r="K29" s="162"/>
      <c r="L29" s="162"/>
      <c r="S29" s="28"/>
      <c r="T29" s="28"/>
    </row>
    <row r="30" spans="1:20" x14ac:dyDescent="0.25">
      <c r="A30" s="146"/>
      <c r="B30" s="146"/>
      <c r="C30" s="143"/>
      <c r="D30" s="143"/>
      <c r="E30" s="37" t="s">
        <v>204</v>
      </c>
      <c r="F30" s="37">
        <v>23</v>
      </c>
      <c r="G30" s="38">
        <v>12</v>
      </c>
      <c r="H30" s="39"/>
      <c r="I30" s="37">
        <f t="shared" si="0"/>
        <v>0.52173913043478259</v>
      </c>
      <c r="J30" s="162"/>
      <c r="K30" s="162"/>
      <c r="L30" s="162"/>
      <c r="S30" s="28"/>
      <c r="T30" s="28"/>
    </row>
    <row r="31" spans="1:20" x14ac:dyDescent="0.25">
      <c r="A31" s="146"/>
      <c r="B31" s="146"/>
      <c r="C31" s="143"/>
      <c r="D31" s="143"/>
      <c r="E31" s="37" t="s">
        <v>205</v>
      </c>
      <c r="F31" s="37">
        <v>12</v>
      </c>
      <c r="G31" s="38">
        <v>11</v>
      </c>
      <c r="H31" s="39"/>
      <c r="I31" s="37">
        <f t="shared" si="0"/>
        <v>0.91666666666666663</v>
      </c>
      <c r="J31" s="162"/>
      <c r="K31" s="162"/>
      <c r="L31" s="162"/>
      <c r="S31" s="28"/>
      <c r="T31" s="28"/>
    </row>
    <row r="32" spans="1:20" ht="15.75" thickBot="1" x14ac:dyDescent="0.3">
      <c r="A32" s="147"/>
      <c r="B32" s="147"/>
      <c r="C32" s="144"/>
      <c r="D32" s="144"/>
      <c r="E32" s="74" t="s">
        <v>236</v>
      </c>
      <c r="F32" s="56">
        <v>78</v>
      </c>
      <c r="G32" s="75">
        <v>9</v>
      </c>
      <c r="H32" s="76"/>
      <c r="I32" s="57">
        <f t="shared" si="0"/>
        <v>0.11538461538461539</v>
      </c>
      <c r="J32" s="163"/>
      <c r="K32" s="163"/>
      <c r="L32" s="163"/>
      <c r="S32" s="28"/>
      <c r="T32" s="28"/>
    </row>
    <row r="33" spans="1:20" x14ac:dyDescent="0.25">
      <c r="A33" s="145">
        <v>123930</v>
      </c>
      <c r="B33" s="145">
        <v>123715</v>
      </c>
      <c r="C33" s="142" t="s">
        <v>208</v>
      </c>
      <c r="D33" s="142" t="s">
        <v>146</v>
      </c>
      <c r="E33" s="53" t="s">
        <v>212</v>
      </c>
      <c r="F33" s="53">
        <f>ABS(B33-A33)</f>
        <v>215</v>
      </c>
      <c r="G33" s="54"/>
      <c r="H33" s="55"/>
      <c r="I33" s="74">
        <f t="shared" si="0"/>
        <v>0</v>
      </c>
      <c r="J33" s="161" t="e">
        <f>AVERAGE(I33,I34,I35,I36,I37,I38)</f>
        <v>#DIV/0!</v>
      </c>
      <c r="K33" s="164"/>
      <c r="L33" s="164"/>
      <c r="S33" s="28"/>
      <c r="T33" s="28"/>
    </row>
    <row r="34" spans="1:20" x14ac:dyDescent="0.25">
      <c r="A34" s="146"/>
      <c r="B34" s="146"/>
      <c r="C34" s="143"/>
      <c r="D34" s="143"/>
      <c r="E34" s="37" t="s">
        <v>228</v>
      </c>
      <c r="F34" s="37">
        <f>ROUNDUP(F33/5,0)</f>
        <v>43</v>
      </c>
      <c r="G34" s="38"/>
      <c r="H34" s="39"/>
      <c r="I34" s="37">
        <f t="shared" si="0"/>
        <v>0</v>
      </c>
      <c r="J34" s="162"/>
      <c r="K34" s="162"/>
      <c r="L34" s="162"/>
      <c r="S34" s="28"/>
      <c r="T34" s="28"/>
    </row>
    <row r="35" spans="1:20" x14ac:dyDescent="0.25">
      <c r="A35" s="146"/>
      <c r="B35" s="146"/>
      <c r="C35" s="143"/>
      <c r="D35" s="143"/>
      <c r="E35" s="37" t="s">
        <v>196</v>
      </c>
      <c r="F35" s="37">
        <f>ROUNDUP(F33/5,0)</f>
        <v>43</v>
      </c>
      <c r="G35" s="38"/>
      <c r="H35" s="39"/>
      <c r="I35" s="37">
        <f t="shared" si="0"/>
        <v>0</v>
      </c>
      <c r="J35" s="162"/>
      <c r="K35" s="162"/>
      <c r="L35" s="162"/>
      <c r="S35" s="28"/>
      <c r="T35" s="28"/>
    </row>
    <row r="36" spans="1:20" x14ac:dyDescent="0.25">
      <c r="A36" s="146"/>
      <c r="B36" s="146"/>
      <c r="C36" s="143"/>
      <c r="D36" s="143"/>
      <c r="E36" s="37" t="s">
        <v>204</v>
      </c>
      <c r="F36" s="37"/>
      <c r="G36" s="38"/>
      <c r="H36" s="39"/>
      <c r="I36" s="37" t="e">
        <f t="shared" si="0"/>
        <v>#DIV/0!</v>
      </c>
      <c r="J36" s="162"/>
      <c r="K36" s="162"/>
      <c r="L36" s="162"/>
      <c r="S36" s="28"/>
      <c r="T36" s="28"/>
    </row>
    <row r="37" spans="1:20" x14ac:dyDescent="0.25">
      <c r="A37" s="146"/>
      <c r="B37" s="146"/>
      <c r="C37" s="143"/>
      <c r="D37" s="143"/>
      <c r="E37" s="37" t="s">
        <v>205</v>
      </c>
      <c r="F37" s="37"/>
      <c r="G37" s="37"/>
      <c r="H37" s="39"/>
      <c r="I37" s="37" t="e">
        <f t="shared" si="0"/>
        <v>#DIV/0!</v>
      </c>
      <c r="J37" s="162"/>
      <c r="K37" s="162"/>
      <c r="L37" s="162"/>
      <c r="S37" s="28"/>
      <c r="T37" s="28"/>
    </row>
    <row r="38" spans="1:20" ht="15.75" thickBot="1" x14ac:dyDescent="0.3">
      <c r="A38" s="147"/>
      <c r="B38" s="147"/>
      <c r="C38" s="144"/>
      <c r="D38" s="144"/>
      <c r="E38" s="57" t="s">
        <v>236</v>
      </c>
      <c r="F38" s="56"/>
      <c r="G38" s="75"/>
      <c r="H38" s="76"/>
      <c r="I38" s="57" t="e">
        <f t="shared" si="0"/>
        <v>#DIV/0!</v>
      </c>
      <c r="J38" s="163"/>
      <c r="K38" s="163"/>
      <c r="L38" s="163"/>
      <c r="S38" s="28"/>
      <c r="T38" s="28"/>
    </row>
    <row r="39" spans="1:20" x14ac:dyDescent="0.25">
      <c r="A39" s="36"/>
      <c r="B39" s="36"/>
      <c r="C39" s="34" t="s">
        <v>208</v>
      </c>
      <c r="D39" s="34" t="s">
        <v>146</v>
      </c>
      <c r="E39" s="34" t="s">
        <v>213</v>
      </c>
      <c r="F39" s="34"/>
      <c r="G39" s="79"/>
      <c r="H39" s="80"/>
      <c r="I39" s="81" t="e">
        <f t="shared" si="0"/>
        <v>#DIV/0!</v>
      </c>
      <c r="J39" s="82"/>
      <c r="K39" s="67"/>
      <c r="L39" s="67"/>
      <c r="S39" s="28"/>
      <c r="T39" s="28"/>
    </row>
    <row r="40" spans="1:20" x14ac:dyDescent="0.25">
      <c r="A40" s="149">
        <v>122975</v>
      </c>
      <c r="B40" s="149">
        <v>122827</v>
      </c>
      <c r="C40" s="152" t="s">
        <v>182</v>
      </c>
      <c r="D40" s="166" t="s">
        <v>145</v>
      </c>
      <c r="E40" s="41" t="s">
        <v>209</v>
      </c>
      <c r="F40" s="41"/>
      <c r="G40" s="42"/>
      <c r="H40" s="43"/>
      <c r="I40" s="41" t="e">
        <f t="shared" si="0"/>
        <v>#DIV/0!</v>
      </c>
      <c r="J40" s="157" t="e">
        <f>AVERAGE(I40,I41,I42,I43,I44,I45)</f>
        <v>#DIV/0!</v>
      </c>
      <c r="K40" s="157"/>
      <c r="L40" s="157"/>
      <c r="S40" s="28"/>
      <c r="T40" s="28"/>
    </row>
    <row r="41" spans="1:20" x14ac:dyDescent="0.25">
      <c r="A41" s="149"/>
      <c r="B41" s="149"/>
      <c r="C41" s="152"/>
      <c r="D41" s="155"/>
      <c r="E41" s="41" t="s">
        <v>192</v>
      </c>
      <c r="F41" s="41"/>
      <c r="G41" s="42"/>
      <c r="H41" s="43"/>
      <c r="I41" s="41" t="e">
        <f t="shared" si="0"/>
        <v>#DIV/0!</v>
      </c>
      <c r="J41" s="158"/>
      <c r="K41" s="158"/>
      <c r="L41" s="158"/>
      <c r="S41" s="28"/>
      <c r="T41" s="28"/>
    </row>
    <row r="42" spans="1:20" x14ac:dyDescent="0.25">
      <c r="A42" s="149"/>
      <c r="B42" s="149"/>
      <c r="C42" s="152"/>
      <c r="D42" s="155"/>
      <c r="E42" s="41" t="s">
        <v>201</v>
      </c>
      <c r="F42" s="41">
        <f>ABS(B40-A40)</f>
        <v>148</v>
      </c>
      <c r="G42" s="42"/>
      <c r="H42" s="43"/>
      <c r="I42" s="41">
        <f t="shared" si="0"/>
        <v>0</v>
      </c>
      <c r="J42" s="158"/>
      <c r="K42" s="158"/>
      <c r="L42" s="158"/>
      <c r="S42" s="28"/>
      <c r="T42" s="28"/>
    </row>
    <row r="43" spans="1:20" x14ac:dyDescent="0.25">
      <c r="A43" s="149"/>
      <c r="B43" s="149"/>
      <c r="C43" s="152"/>
      <c r="D43" s="155"/>
      <c r="E43" s="41" t="s">
        <v>202</v>
      </c>
      <c r="F43" s="41"/>
      <c r="G43" s="42"/>
      <c r="H43" s="43"/>
      <c r="I43" s="41" t="e">
        <f t="shared" si="0"/>
        <v>#DIV/0!</v>
      </c>
      <c r="J43" s="158"/>
      <c r="K43" s="158"/>
      <c r="L43" s="158"/>
      <c r="S43" s="28"/>
      <c r="T43" s="28"/>
    </row>
    <row r="44" spans="1:20" x14ac:dyDescent="0.25">
      <c r="A44" s="149"/>
      <c r="B44" s="149"/>
      <c r="C44" s="152"/>
      <c r="D44" s="155"/>
      <c r="E44" s="41" t="s">
        <v>236</v>
      </c>
      <c r="F44" s="41"/>
      <c r="G44" s="42"/>
      <c r="H44" s="43"/>
      <c r="I44" s="41" t="e">
        <f t="shared" si="0"/>
        <v>#DIV/0!</v>
      </c>
      <c r="J44" s="158"/>
      <c r="K44" s="158"/>
      <c r="L44" s="158"/>
      <c r="S44" s="28"/>
      <c r="T44" s="28"/>
    </row>
    <row r="45" spans="1:20" ht="15.75" thickBot="1" x14ac:dyDescent="0.3">
      <c r="A45" s="150"/>
      <c r="B45" s="150"/>
      <c r="C45" s="153"/>
      <c r="D45" s="156"/>
      <c r="E45" s="47" t="s">
        <v>191</v>
      </c>
      <c r="F45" s="47"/>
      <c r="G45" s="48"/>
      <c r="H45" s="49"/>
      <c r="I45" s="47" t="e">
        <f t="shared" si="0"/>
        <v>#DIV/0!</v>
      </c>
      <c r="J45" s="159"/>
      <c r="K45" s="159"/>
      <c r="L45" s="159"/>
      <c r="S45" s="28"/>
      <c r="T45" s="28"/>
    </row>
    <row r="46" spans="1:20" x14ac:dyDescent="0.25">
      <c r="A46" s="145">
        <v>122827</v>
      </c>
      <c r="B46" s="145">
        <v>122250</v>
      </c>
      <c r="C46" s="142" t="s">
        <v>182</v>
      </c>
      <c r="D46" s="142" t="s">
        <v>145</v>
      </c>
      <c r="E46" s="53" t="s">
        <v>215</v>
      </c>
      <c r="F46" s="53">
        <f>ABS(B46-A46)</f>
        <v>577</v>
      </c>
      <c r="G46" s="54"/>
      <c r="H46" s="55"/>
      <c r="I46" s="74">
        <f t="shared" si="0"/>
        <v>0</v>
      </c>
      <c r="J46" s="161" t="e">
        <f>AVERAGE(I46,I47,I48,I49,I50,I51)</f>
        <v>#DIV/0!</v>
      </c>
      <c r="K46" s="164"/>
      <c r="L46" s="164"/>
      <c r="S46" s="28"/>
      <c r="T46" s="28"/>
    </row>
    <row r="47" spans="1:20" x14ac:dyDescent="0.25">
      <c r="A47" s="146"/>
      <c r="B47" s="146"/>
      <c r="C47" s="143"/>
      <c r="D47" s="143"/>
      <c r="E47" s="37" t="s">
        <v>228</v>
      </c>
      <c r="F47" s="37">
        <f>ROUNDUP(F46/5,0)</f>
        <v>116</v>
      </c>
      <c r="G47" s="38"/>
      <c r="H47" s="39"/>
      <c r="I47" s="37">
        <f t="shared" si="0"/>
        <v>0</v>
      </c>
      <c r="J47" s="162"/>
      <c r="K47" s="162"/>
      <c r="L47" s="162"/>
      <c r="S47" s="28"/>
      <c r="T47" s="28"/>
    </row>
    <row r="48" spans="1:20" x14ac:dyDescent="0.25">
      <c r="A48" s="146"/>
      <c r="B48" s="146"/>
      <c r="C48" s="143"/>
      <c r="D48" s="143"/>
      <c r="E48" s="37" t="s">
        <v>196</v>
      </c>
      <c r="F48" s="37">
        <f>ROUNDUP(F46/5,0)</f>
        <v>116</v>
      </c>
      <c r="G48" s="38"/>
      <c r="H48" s="39"/>
      <c r="I48" s="37">
        <f t="shared" si="0"/>
        <v>0</v>
      </c>
      <c r="J48" s="162"/>
      <c r="K48" s="162"/>
      <c r="L48" s="162"/>
      <c r="S48" s="28"/>
      <c r="T48" s="28"/>
    </row>
    <row r="49" spans="1:20" x14ac:dyDescent="0.25">
      <c r="A49" s="146"/>
      <c r="B49" s="146"/>
      <c r="C49" s="143"/>
      <c r="D49" s="143"/>
      <c r="E49" s="37" t="s">
        <v>204</v>
      </c>
      <c r="F49" s="37"/>
      <c r="G49" s="38"/>
      <c r="H49" s="39"/>
      <c r="I49" s="37" t="e">
        <f t="shared" si="0"/>
        <v>#DIV/0!</v>
      </c>
      <c r="J49" s="162"/>
      <c r="K49" s="162"/>
      <c r="L49" s="162"/>
      <c r="S49" s="28"/>
      <c r="T49" s="28"/>
    </row>
    <row r="50" spans="1:20" x14ac:dyDescent="0.25">
      <c r="A50" s="146"/>
      <c r="B50" s="146"/>
      <c r="C50" s="143"/>
      <c r="D50" s="143"/>
      <c r="E50" s="71" t="s">
        <v>205</v>
      </c>
      <c r="F50" s="71"/>
      <c r="G50" s="72"/>
      <c r="H50" s="73"/>
      <c r="I50" s="37" t="e">
        <f t="shared" si="0"/>
        <v>#DIV/0!</v>
      </c>
      <c r="J50" s="162"/>
      <c r="K50" s="162"/>
      <c r="L50" s="162"/>
      <c r="S50" s="28"/>
      <c r="T50" s="28"/>
    </row>
    <row r="51" spans="1:20" ht="15.75" thickBot="1" x14ac:dyDescent="0.3">
      <c r="A51" s="147"/>
      <c r="B51" s="147"/>
      <c r="C51" s="144"/>
      <c r="D51" s="144"/>
      <c r="E51" s="37" t="s">
        <v>236</v>
      </c>
      <c r="F51" s="57"/>
      <c r="G51" s="58"/>
      <c r="H51" s="59"/>
      <c r="I51" s="57" t="e">
        <f t="shared" si="0"/>
        <v>#DIV/0!</v>
      </c>
      <c r="J51" s="163"/>
      <c r="K51" s="163"/>
      <c r="L51" s="163"/>
      <c r="S51" s="28"/>
      <c r="T51" s="28"/>
    </row>
    <row r="52" spans="1:20" x14ac:dyDescent="0.25">
      <c r="A52" s="148">
        <v>122250</v>
      </c>
      <c r="B52" s="148">
        <v>121833</v>
      </c>
      <c r="C52" s="151" t="s">
        <v>182</v>
      </c>
      <c r="D52" s="154" t="s">
        <v>145</v>
      </c>
      <c r="E52" s="50" t="s">
        <v>209</v>
      </c>
      <c r="F52" s="50"/>
      <c r="G52" s="51"/>
      <c r="H52" s="52"/>
      <c r="I52" s="44" t="e">
        <f t="shared" si="0"/>
        <v>#DIV/0!</v>
      </c>
      <c r="J52" s="157" t="e">
        <f>AVERAGE(I52,I53,I54,I55,I56,I57)</f>
        <v>#DIV/0!</v>
      </c>
      <c r="K52" s="160"/>
      <c r="L52" s="160"/>
      <c r="S52" s="28"/>
      <c r="T52" s="28"/>
    </row>
    <row r="53" spans="1:20" x14ac:dyDescent="0.25">
      <c r="A53" s="149"/>
      <c r="B53" s="149"/>
      <c r="C53" s="152"/>
      <c r="D53" s="155"/>
      <c r="E53" s="41" t="s">
        <v>192</v>
      </c>
      <c r="F53" s="41"/>
      <c r="G53" s="42"/>
      <c r="H53" s="43"/>
      <c r="I53" s="41" t="e">
        <f t="shared" si="0"/>
        <v>#DIV/0!</v>
      </c>
      <c r="J53" s="158"/>
      <c r="K53" s="158"/>
      <c r="L53" s="158"/>
      <c r="S53" s="28"/>
      <c r="T53" s="28"/>
    </row>
    <row r="54" spans="1:20" x14ac:dyDescent="0.25">
      <c r="A54" s="149"/>
      <c r="B54" s="149"/>
      <c r="C54" s="152"/>
      <c r="D54" s="155"/>
      <c r="E54" s="41" t="s">
        <v>201</v>
      </c>
      <c r="F54" s="41">
        <f>ABS(B52-A52)</f>
        <v>417</v>
      </c>
      <c r="G54" s="42"/>
      <c r="H54" s="43"/>
      <c r="I54" s="41">
        <f t="shared" si="0"/>
        <v>0</v>
      </c>
      <c r="J54" s="158"/>
      <c r="K54" s="158"/>
      <c r="L54" s="158"/>
      <c r="S54" s="28"/>
      <c r="T54" s="28"/>
    </row>
    <row r="55" spans="1:20" x14ac:dyDescent="0.25">
      <c r="A55" s="149"/>
      <c r="B55" s="149"/>
      <c r="C55" s="152"/>
      <c r="D55" s="155"/>
      <c r="E55" s="41" t="s">
        <v>202</v>
      </c>
      <c r="F55" s="41"/>
      <c r="G55" s="42"/>
      <c r="H55" s="43"/>
      <c r="I55" s="41" t="e">
        <f t="shared" si="0"/>
        <v>#DIV/0!</v>
      </c>
      <c r="J55" s="158"/>
      <c r="K55" s="158"/>
      <c r="L55" s="158"/>
      <c r="S55" s="28"/>
      <c r="T55" s="28"/>
    </row>
    <row r="56" spans="1:20" x14ac:dyDescent="0.25">
      <c r="A56" s="149"/>
      <c r="B56" s="149"/>
      <c r="C56" s="152"/>
      <c r="D56" s="155"/>
      <c r="E56" s="41" t="s">
        <v>236</v>
      </c>
      <c r="F56" s="41">
        <f t="shared" ref="F56" si="1">ABS(B52-A52)</f>
        <v>417</v>
      </c>
      <c r="G56" s="42"/>
      <c r="H56" s="43"/>
      <c r="I56" s="41">
        <f t="shared" si="0"/>
        <v>0</v>
      </c>
      <c r="J56" s="158"/>
      <c r="K56" s="158"/>
      <c r="L56" s="158"/>
      <c r="S56" s="28"/>
      <c r="T56" s="28"/>
    </row>
    <row r="57" spans="1:20" ht="15.75" thickBot="1" x14ac:dyDescent="0.3">
      <c r="A57" s="150"/>
      <c r="B57" s="150"/>
      <c r="C57" s="153"/>
      <c r="D57" s="156"/>
      <c r="E57" s="47" t="s">
        <v>191</v>
      </c>
      <c r="F57" s="47"/>
      <c r="G57" s="48"/>
      <c r="H57" s="49"/>
      <c r="I57" s="47" t="e">
        <f t="shared" si="0"/>
        <v>#DIV/0!</v>
      </c>
      <c r="J57" s="159"/>
      <c r="K57" s="159"/>
      <c r="L57" s="159"/>
      <c r="S57" s="28"/>
      <c r="T57" s="28"/>
    </row>
    <row r="58" spans="1:20" x14ac:dyDescent="0.25">
      <c r="A58" s="148">
        <v>121833</v>
      </c>
      <c r="B58" s="148">
        <v>121030</v>
      </c>
      <c r="C58" s="151" t="s">
        <v>182</v>
      </c>
      <c r="D58" s="154" t="s">
        <v>216</v>
      </c>
      <c r="E58" s="50" t="s">
        <v>209</v>
      </c>
      <c r="F58" s="50"/>
      <c r="G58" s="51"/>
      <c r="H58" s="52"/>
      <c r="I58" s="44" t="e">
        <f t="shared" si="0"/>
        <v>#DIV/0!</v>
      </c>
      <c r="J58" s="157" t="e">
        <f>AVERAGE(I58,I59,I60,I61,I62,I63)</f>
        <v>#DIV/0!</v>
      </c>
      <c r="K58" s="160"/>
      <c r="L58" s="160"/>
      <c r="S58" s="28"/>
      <c r="T58" s="28"/>
    </row>
    <row r="59" spans="1:20" x14ac:dyDescent="0.25">
      <c r="A59" s="149"/>
      <c r="B59" s="149"/>
      <c r="C59" s="152"/>
      <c r="D59" s="155"/>
      <c r="E59" s="41" t="s">
        <v>192</v>
      </c>
      <c r="F59" s="41"/>
      <c r="G59" s="42"/>
      <c r="H59" s="43"/>
      <c r="I59" s="41" t="e">
        <f t="shared" si="0"/>
        <v>#DIV/0!</v>
      </c>
      <c r="J59" s="158"/>
      <c r="K59" s="158"/>
      <c r="L59" s="158"/>
      <c r="S59" s="28"/>
      <c r="T59" s="28"/>
    </row>
    <row r="60" spans="1:20" x14ac:dyDescent="0.25">
      <c r="A60" s="149"/>
      <c r="B60" s="149"/>
      <c r="C60" s="152"/>
      <c r="D60" s="155"/>
      <c r="E60" s="41" t="s">
        <v>201</v>
      </c>
      <c r="F60" s="41">
        <f>ABS(B58-A58)</f>
        <v>803</v>
      </c>
      <c r="G60" s="42"/>
      <c r="H60" s="43"/>
      <c r="I60" s="41">
        <f t="shared" si="0"/>
        <v>0</v>
      </c>
      <c r="J60" s="158"/>
      <c r="K60" s="158"/>
      <c r="L60" s="158"/>
      <c r="S60" s="28"/>
      <c r="T60" s="28"/>
    </row>
    <row r="61" spans="1:20" x14ac:dyDescent="0.25">
      <c r="A61" s="149"/>
      <c r="B61" s="149"/>
      <c r="C61" s="152"/>
      <c r="D61" s="155"/>
      <c r="E61" s="41" t="s">
        <v>202</v>
      </c>
      <c r="F61" s="41"/>
      <c r="G61" s="42"/>
      <c r="H61" s="43"/>
      <c r="I61" s="41" t="e">
        <f t="shared" si="0"/>
        <v>#DIV/0!</v>
      </c>
      <c r="J61" s="158"/>
      <c r="K61" s="158"/>
      <c r="L61" s="158"/>
      <c r="S61" s="28"/>
      <c r="T61" s="28"/>
    </row>
    <row r="62" spans="1:20" x14ac:dyDescent="0.25">
      <c r="A62" s="149"/>
      <c r="B62" s="149"/>
      <c r="C62" s="152"/>
      <c r="D62" s="155"/>
      <c r="E62" s="41" t="s">
        <v>236</v>
      </c>
      <c r="F62" s="41">
        <f t="shared" ref="F62" si="2">ABS(B58-A58)</f>
        <v>803</v>
      </c>
      <c r="G62" s="42"/>
      <c r="H62" s="43"/>
      <c r="I62" s="41">
        <f t="shared" si="0"/>
        <v>0</v>
      </c>
      <c r="J62" s="158"/>
      <c r="K62" s="158"/>
      <c r="L62" s="158"/>
      <c r="S62" s="28"/>
      <c r="T62" s="28"/>
    </row>
    <row r="63" spans="1:20" ht="15.75" thickBot="1" x14ac:dyDescent="0.3">
      <c r="A63" s="150"/>
      <c r="B63" s="150"/>
      <c r="C63" s="153"/>
      <c r="D63" s="156"/>
      <c r="E63" s="47" t="s">
        <v>191</v>
      </c>
      <c r="F63" s="47"/>
      <c r="G63" s="48"/>
      <c r="H63" s="49"/>
      <c r="I63" s="47" t="e">
        <f t="shared" si="0"/>
        <v>#DIV/0!</v>
      </c>
      <c r="J63" s="159"/>
      <c r="K63" s="159"/>
      <c r="L63" s="159"/>
      <c r="S63" s="28"/>
      <c r="T63" s="28"/>
    </row>
    <row r="64" spans="1:20" x14ac:dyDescent="0.25">
      <c r="A64" s="145">
        <v>121030</v>
      </c>
      <c r="B64" s="145">
        <v>117010</v>
      </c>
      <c r="C64" s="142" t="s">
        <v>182</v>
      </c>
      <c r="D64" s="142" t="s">
        <v>144</v>
      </c>
      <c r="E64" s="53" t="s">
        <v>212</v>
      </c>
      <c r="F64" s="53">
        <f>ABS(B64-A64)</f>
        <v>4020</v>
      </c>
      <c r="G64" s="54"/>
      <c r="H64" s="55"/>
      <c r="I64" s="74">
        <f t="shared" si="0"/>
        <v>0</v>
      </c>
      <c r="J64" s="161" t="e">
        <f>AVERAGE(I64,I65,I66,I67,I68,I69)</f>
        <v>#DIV/0!</v>
      </c>
      <c r="K64" s="164"/>
      <c r="L64" s="164"/>
      <c r="S64" s="28"/>
      <c r="T64" s="28"/>
    </row>
    <row r="65" spans="1:20" x14ac:dyDescent="0.25">
      <c r="A65" s="146"/>
      <c r="B65" s="146"/>
      <c r="C65" s="143"/>
      <c r="D65" s="143"/>
      <c r="E65" s="37" t="s">
        <v>228</v>
      </c>
      <c r="F65" s="37">
        <f>ROUNDUP(F64/5,0)</f>
        <v>804</v>
      </c>
      <c r="G65" s="38"/>
      <c r="H65" s="39"/>
      <c r="I65" s="37">
        <f t="shared" si="0"/>
        <v>0</v>
      </c>
      <c r="J65" s="162"/>
      <c r="K65" s="162"/>
      <c r="L65" s="162"/>
      <c r="S65" s="28"/>
      <c r="T65" s="28"/>
    </row>
    <row r="66" spans="1:20" x14ac:dyDescent="0.25">
      <c r="A66" s="146"/>
      <c r="B66" s="146"/>
      <c r="C66" s="143"/>
      <c r="D66" s="143"/>
      <c r="E66" s="37" t="s">
        <v>196</v>
      </c>
      <c r="F66" s="37">
        <f>ROUNDUP(F64/5,0)</f>
        <v>804</v>
      </c>
      <c r="G66" s="38"/>
      <c r="H66" s="39"/>
      <c r="I66" s="37">
        <f t="shared" si="0"/>
        <v>0</v>
      </c>
      <c r="J66" s="162"/>
      <c r="K66" s="162"/>
      <c r="L66" s="162"/>
      <c r="S66" s="28"/>
      <c r="T66" s="28"/>
    </row>
    <row r="67" spans="1:20" x14ac:dyDescent="0.25">
      <c r="A67" s="146"/>
      <c r="B67" s="146"/>
      <c r="C67" s="143"/>
      <c r="D67" s="143"/>
      <c r="E67" s="37" t="s">
        <v>204</v>
      </c>
      <c r="F67" s="37"/>
      <c r="G67" s="38"/>
      <c r="H67" s="39"/>
      <c r="I67" s="37" t="e">
        <f t="shared" ref="I67:I130" si="3">G67/F67</f>
        <v>#DIV/0!</v>
      </c>
      <c r="J67" s="162"/>
      <c r="K67" s="162"/>
      <c r="L67" s="162"/>
      <c r="S67" s="28"/>
      <c r="T67" s="28"/>
    </row>
    <row r="68" spans="1:20" x14ac:dyDescent="0.25">
      <c r="A68" s="146"/>
      <c r="B68" s="146"/>
      <c r="C68" s="143"/>
      <c r="D68" s="143"/>
      <c r="E68" s="71" t="s">
        <v>205</v>
      </c>
      <c r="F68" s="71"/>
      <c r="G68" s="72"/>
      <c r="H68" s="73"/>
      <c r="I68" s="37" t="e">
        <f t="shared" si="3"/>
        <v>#DIV/0!</v>
      </c>
      <c r="J68" s="162"/>
      <c r="K68" s="162"/>
      <c r="L68" s="162"/>
      <c r="S68" s="28"/>
      <c r="T68" s="28"/>
    </row>
    <row r="69" spans="1:20" ht="15.75" thickBot="1" x14ac:dyDescent="0.3">
      <c r="A69" s="147"/>
      <c r="B69" s="147"/>
      <c r="C69" s="144"/>
      <c r="D69" s="144"/>
      <c r="E69" s="57" t="s">
        <v>236</v>
      </c>
      <c r="F69" s="57"/>
      <c r="G69" s="58"/>
      <c r="H69" s="59"/>
      <c r="I69" s="57" t="e">
        <f t="shared" si="3"/>
        <v>#DIV/0!</v>
      </c>
      <c r="J69" s="163"/>
      <c r="K69" s="163"/>
      <c r="L69" s="163"/>
      <c r="S69" s="28"/>
      <c r="T69" s="28"/>
    </row>
    <row r="70" spans="1:20" x14ac:dyDescent="0.25">
      <c r="A70" s="145">
        <v>117010</v>
      </c>
      <c r="B70" s="145">
        <v>116810</v>
      </c>
      <c r="C70" s="142" t="s">
        <v>182</v>
      </c>
      <c r="D70" s="142" t="s">
        <v>144</v>
      </c>
      <c r="E70" s="53" t="s">
        <v>212</v>
      </c>
      <c r="F70" s="53">
        <f>ABS(B70-A70)</f>
        <v>200</v>
      </c>
      <c r="G70" s="54"/>
      <c r="H70" s="55"/>
      <c r="I70" s="74">
        <f t="shared" si="3"/>
        <v>0</v>
      </c>
      <c r="J70" s="161" t="e">
        <f t="shared" ref="J70" si="4">AVERAGE(I70,I71,I72,I73,I74,I75)</f>
        <v>#DIV/0!</v>
      </c>
      <c r="K70" s="164"/>
      <c r="L70" s="164"/>
      <c r="S70" s="28"/>
      <c r="T70" s="28"/>
    </row>
    <row r="71" spans="1:20" x14ac:dyDescent="0.25">
      <c r="A71" s="146"/>
      <c r="B71" s="146"/>
      <c r="C71" s="143"/>
      <c r="D71" s="143"/>
      <c r="E71" s="37" t="s">
        <v>228</v>
      </c>
      <c r="F71" s="37">
        <f>ROUNDUP(F70/5,0)</f>
        <v>40</v>
      </c>
      <c r="G71" s="38"/>
      <c r="H71" s="39"/>
      <c r="I71" s="37">
        <f t="shared" si="3"/>
        <v>0</v>
      </c>
      <c r="J71" s="162"/>
      <c r="K71" s="162"/>
      <c r="L71" s="162"/>
      <c r="S71" s="28"/>
      <c r="T71" s="28"/>
    </row>
    <row r="72" spans="1:20" x14ac:dyDescent="0.25">
      <c r="A72" s="146"/>
      <c r="B72" s="146"/>
      <c r="C72" s="143"/>
      <c r="D72" s="143"/>
      <c r="E72" s="37" t="s">
        <v>196</v>
      </c>
      <c r="F72" s="37">
        <f>ROUNDUP(F70/5,0)</f>
        <v>40</v>
      </c>
      <c r="G72" s="38"/>
      <c r="H72" s="39"/>
      <c r="I72" s="37">
        <f t="shared" si="3"/>
        <v>0</v>
      </c>
      <c r="J72" s="162"/>
      <c r="K72" s="162"/>
      <c r="L72" s="162"/>
      <c r="S72" s="28"/>
      <c r="T72" s="28"/>
    </row>
    <row r="73" spans="1:20" x14ac:dyDescent="0.25">
      <c r="A73" s="146"/>
      <c r="B73" s="146"/>
      <c r="C73" s="143"/>
      <c r="D73" s="143"/>
      <c r="E73" s="37" t="s">
        <v>204</v>
      </c>
      <c r="F73" s="37"/>
      <c r="G73" s="38"/>
      <c r="H73" s="39"/>
      <c r="I73" s="37" t="e">
        <f t="shared" si="3"/>
        <v>#DIV/0!</v>
      </c>
      <c r="J73" s="162"/>
      <c r="K73" s="162"/>
      <c r="L73" s="162"/>
      <c r="S73" s="28"/>
      <c r="T73" s="28"/>
    </row>
    <row r="74" spans="1:20" x14ac:dyDescent="0.25">
      <c r="A74" s="146"/>
      <c r="B74" s="146"/>
      <c r="C74" s="143"/>
      <c r="D74" s="143"/>
      <c r="E74" s="37" t="s">
        <v>205</v>
      </c>
      <c r="F74" s="37"/>
      <c r="G74" s="38"/>
      <c r="H74" s="39"/>
      <c r="I74" s="37" t="e">
        <f t="shared" si="3"/>
        <v>#DIV/0!</v>
      </c>
      <c r="J74" s="162"/>
      <c r="K74" s="162"/>
      <c r="L74" s="162"/>
      <c r="S74" s="28"/>
      <c r="T74" s="28"/>
    </row>
    <row r="75" spans="1:20" ht="15.75" thickBot="1" x14ac:dyDescent="0.3">
      <c r="A75" s="147"/>
      <c r="B75" s="147"/>
      <c r="C75" s="144"/>
      <c r="D75" s="144"/>
      <c r="E75" s="74" t="s">
        <v>236</v>
      </c>
      <c r="F75" s="56"/>
      <c r="G75" s="75"/>
      <c r="H75" s="76"/>
      <c r="I75" s="57" t="e">
        <f t="shared" si="3"/>
        <v>#DIV/0!</v>
      </c>
      <c r="J75" s="163"/>
      <c r="K75" s="163"/>
      <c r="L75" s="163"/>
      <c r="S75" s="28"/>
      <c r="T75" s="28"/>
    </row>
    <row r="76" spans="1:20" x14ac:dyDescent="0.25">
      <c r="A76" s="145">
        <v>116810</v>
      </c>
      <c r="B76" s="145">
        <v>116471</v>
      </c>
      <c r="C76" s="142" t="s">
        <v>182</v>
      </c>
      <c r="D76" s="142" t="s">
        <v>144</v>
      </c>
      <c r="E76" s="53" t="s">
        <v>212</v>
      </c>
      <c r="F76" s="53">
        <f>ABS(B76-A76)</f>
        <v>339</v>
      </c>
      <c r="G76" s="54"/>
      <c r="H76" s="55"/>
      <c r="I76" s="74">
        <f t="shared" si="3"/>
        <v>0</v>
      </c>
      <c r="J76" s="161" t="e">
        <f t="shared" ref="J76" si="5">AVERAGE(I76,I77,I78,I79,I80,I81)</f>
        <v>#DIV/0!</v>
      </c>
      <c r="K76" s="164"/>
      <c r="L76" s="164"/>
      <c r="S76" s="28"/>
      <c r="T76" s="28"/>
    </row>
    <row r="77" spans="1:20" x14ac:dyDescent="0.25">
      <c r="A77" s="146"/>
      <c r="B77" s="146"/>
      <c r="C77" s="143"/>
      <c r="D77" s="143"/>
      <c r="E77" s="37" t="s">
        <v>228</v>
      </c>
      <c r="F77" s="37">
        <f>ROUNDUP(F76/5,0)</f>
        <v>68</v>
      </c>
      <c r="G77" s="38"/>
      <c r="H77" s="39"/>
      <c r="I77" s="37">
        <f t="shared" si="3"/>
        <v>0</v>
      </c>
      <c r="J77" s="162"/>
      <c r="K77" s="162"/>
      <c r="L77" s="162"/>
      <c r="S77" s="28"/>
      <c r="T77" s="28"/>
    </row>
    <row r="78" spans="1:20" x14ac:dyDescent="0.25">
      <c r="A78" s="146"/>
      <c r="B78" s="146"/>
      <c r="C78" s="143"/>
      <c r="D78" s="143"/>
      <c r="E78" s="37" t="s">
        <v>196</v>
      </c>
      <c r="F78" s="37">
        <f>ROUNDUP(F76/5,0)</f>
        <v>68</v>
      </c>
      <c r="G78" s="38"/>
      <c r="H78" s="39"/>
      <c r="I78" s="37">
        <f t="shared" si="3"/>
        <v>0</v>
      </c>
      <c r="J78" s="162"/>
      <c r="K78" s="162"/>
      <c r="L78" s="162"/>
      <c r="S78" s="28"/>
      <c r="T78" s="28"/>
    </row>
    <row r="79" spans="1:20" x14ac:dyDescent="0.25">
      <c r="A79" s="146"/>
      <c r="B79" s="146"/>
      <c r="C79" s="143"/>
      <c r="D79" s="143"/>
      <c r="E79" s="37" t="s">
        <v>204</v>
      </c>
      <c r="F79" s="37"/>
      <c r="G79" s="38"/>
      <c r="H79" s="39"/>
      <c r="I79" s="37" t="e">
        <f t="shared" si="3"/>
        <v>#DIV/0!</v>
      </c>
      <c r="J79" s="162"/>
      <c r="K79" s="162"/>
      <c r="L79" s="162"/>
      <c r="S79" s="28"/>
      <c r="T79" s="28"/>
    </row>
    <row r="80" spans="1:20" x14ac:dyDescent="0.25">
      <c r="A80" s="146"/>
      <c r="B80" s="146"/>
      <c r="C80" s="143"/>
      <c r="D80" s="143"/>
      <c r="E80" s="37" t="s">
        <v>205</v>
      </c>
      <c r="F80" s="37"/>
      <c r="G80" s="38"/>
      <c r="H80" s="39"/>
      <c r="I80" s="37" t="e">
        <f t="shared" si="3"/>
        <v>#DIV/0!</v>
      </c>
      <c r="J80" s="162"/>
      <c r="K80" s="162"/>
      <c r="L80" s="162"/>
      <c r="S80" s="28"/>
      <c r="T80" s="28"/>
    </row>
    <row r="81" spans="1:20" ht="15.75" thickBot="1" x14ac:dyDescent="0.3">
      <c r="A81" s="147"/>
      <c r="B81" s="147"/>
      <c r="C81" s="144"/>
      <c r="D81" s="144"/>
      <c r="E81" s="74" t="s">
        <v>236</v>
      </c>
      <c r="F81" s="56"/>
      <c r="G81" s="75"/>
      <c r="H81" s="76"/>
      <c r="I81" s="57" t="e">
        <f t="shared" si="3"/>
        <v>#DIV/0!</v>
      </c>
      <c r="J81" s="163"/>
      <c r="K81" s="163"/>
      <c r="L81" s="163"/>
      <c r="S81" s="28"/>
      <c r="T81" s="28"/>
    </row>
    <row r="82" spans="1:20" x14ac:dyDescent="0.25">
      <c r="A82" s="145">
        <v>116471</v>
      </c>
      <c r="B82" s="145">
        <v>115694</v>
      </c>
      <c r="C82" s="142" t="s">
        <v>182</v>
      </c>
      <c r="D82" s="142" t="s">
        <v>217</v>
      </c>
      <c r="E82" s="53" t="s">
        <v>215</v>
      </c>
      <c r="F82" s="53">
        <f>ABS(B82-A82)</f>
        <v>777</v>
      </c>
      <c r="G82" s="54"/>
      <c r="H82" s="55"/>
      <c r="I82" s="74">
        <f t="shared" si="3"/>
        <v>0</v>
      </c>
      <c r="J82" s="161" t="e">
        <f t="shared" ref="J82" si="6">AVERAGE(I82,I83,I84,I85,I86,I87)</f>
        <v>#DIV/0!</v>
      </c>
      <c r="K82" s="164"/>
      <c r="L82" s="164"/>
      <c r="S82" s="28"/>
      <c r="T82" s="28"/>
    </row>
    <row r="83" spans="1:20" x14ac:dyDescent="0.25">
      <c r="A83" s="146"/>
      <c r="B83" s="146"/>
      <c r="C83" s="143"/>
      <c r="D83" s="143"/>
      <c r="E83" s="37" t="s">
        <v>228</v>
      </c>
      <c r="F83" s="37">
        <f>ROUNDUP(F82/5,0)</f>
        <v>156</v>
      </c>
      <c r="G83" s="38"/>
      <c r="H83" s="39"/>
      <c r="I83" s="37">
        <f t="shared" si="3"/>
        <v>0</v>
      </c>
      <c r="J83" s="162"/>
      <c r="K83" s="162"/>
      <c r="L83" s="162"/>
      <c r="S83" s="28"/>
      <c r="T83" s="28"/>
    </row>
    <row r="84" spans="1:20" x14ac:dyDescent="0.25">
      <c r="A84" s="146"/>
      <c r="B84" s="146"/>
      <c r="C84" s="143"/>
      <c r="D84" s="143"/>
      <c r="E84" s="37" t="s">
        <v>196</v>
      </c>
      <c r="F84" s="37">
        <f>ROUNDUP(F82/5,0)</f>
        <v>156</v>
      </c>
      <c r="G84" s="38"/>
      <c r="H84" s="39"/>
      <c r="I84" s="37">
        <f t="shared" si="3"/>
        <v>0</v>
      </c>
      <c r="J84" s="162"/>
      <c r="K84" s="162"/>
      <c r="L84" s="162"/>
      <c r="S84" s="28"/>
      <c r="T84" s="28"/>
    </row>
    <row r="85" spans="1:20" x14ac:dyDescent="0.25">
      <c r="A85" s="146"/>
      <c r="B85" s="146"/>
      <c r="C85" s="143"/>
      <c r="D85" s="143"/>
      <c r="E85" s="37" t="s">
        <v>204</v>
      </c>
      <c r="F85" s="37"/>
      <c r="G85" s="38"/>
      <c r="H85" s="39"/>
      <c r="I85" s="37" t="e">
        <f t="shared" si="3"/>
        <v>#DIV/0!</v>
      </c>
      <c r="J85" s="162"/>
      <c r="K85" s="162"/>
      <c r="L85" s="162"/>
      <c r="S85" s="28"/>
      <c r="T85" s="28"/>
    </row>
    <row r="86" spans="1:20" x14ac:dyDescent="0.25">
      <c r="A86" s="146"/>
      <c r="B86" s="146"/>
      <c r="C86" s="143"/>
      <c r="D86" s="143"/>
      <c r="E86" s="37" t="s">
        <v>205</v>
      </c>
      <c r="F86" s="37"/>
      <c r="G86" s="38"/>
      <c r="H86" s="39"/>
      <c r="I86" s="37" t="e">
        <f t="shared" si="3"/>
        <v>#DIV/0!</v>
      </c>
      <c r="J86" s="162"/>
      <c r="K86" s="162"/>
      <c r="L86" s="162"/>
      <c r="S86" s="28"/>
      <c r="T86" s="28"/>
    </row>
    <row r="87" spans="1:20" ht="15.75" thickBot="1" x14ac:dyDescent="0.3">
      <c r="A87" s="147"/>
      <c r="B87" s="147"/>
      <c r="C87" s="144"/>
      <c r="D87" s="144"/>
      <c r="E87" s="74" t="s">
        <v>236</v>
      </c>
      <c r="F87" s="56"/>
      <c r="G87" s="75"/>
      <c r="H87" s="76"/>
      <c r="I87" s="57" t="e">
        <f t="shared" si="3"/>
        <v>#DIV/0!</v>
      </c>
      <c r="J87" s="163"/>
      <c r="K87" s="163"/>
      <c r="L87" s="163"/>
      <c r="S87" s="28"/>
      <c r="T87" s="28"/>
    </row>
    <row r="88" spans="1:20" x14ac:dyDescent="0.25">
      <c r="A88" s="145">
        <v>115694</v>
      </c>
      <c r="B88" s="145">
        <v>115628</v>
      </c>
      <c r="C88" s="142" t="s">
        <v>182</v>
      </c>
      <c r="D88" s="142" t="s">
        <v>143</v>
      </c>
      <c r="E88" s="53" t="s">
        <v>215</v>
      </c>
      <c r="F88" s="53">
        <f>ABS(B88-A88)</f>
        <v>66</v>
      </c>
      <c r="G88" s="54"/>
      <c r="H88" s="55"/>
      <c r="I88" s="74">
        <f t="shared" si="3"/>
        <v>0</v>
      </c>
      <c r="J88" s="161" t="e">
        <f t="shared" ref="J88" si="7">AVERAGE(I88,I89,I90,I91,I92,I93)</f>
        <v>#DIV/0!</v>
      </c>
      <c r="K88" s="164"/>
      <c r="L88" s="164"/>
      <c r="S88" s="28"/>
      <c r="T88" s="28"/>
    </row>
    <row r="89" spans="1:20" x14ac:dyDescent="0.25">
      <c r="A89" s="146"/>
      <c r="B89" s="146"/>
      <c r="C89" s="143"/>
      <c r="D89" s="143"/>
      <c r="E89" s="37" t="s">
        <v>228</v>
      </c>
      <c r="F89" s="37">
        <f>ROUNDUP(F88/5,0)</f>
        <v>14</v>
      </c>
      <c r="G89" s="38"/>
      <c r="H89" s="39"/>
      <c r="I89" s="37">
        <f t="shared" si="3"/>
        <v>0</v>
      </c>
      <c r="J89" s="162"/>
      <c r="K89" s="162"/>
      <c r="L89" s="162"/>
      <c r="S89" s="28"/>
      <c r="T89" s="28"/>
    </row>
    <row r="90" spans="1:20" x14ac:dyDescent="0.25">
      <c r="A90" s="146"/>
      <c r="B90" s="146"/>
      <c r="C90" s="143"/>
      <c r="D90" s="143"/>
      <c r="E90" s="37" t="s">
        <v>196</v>
      </c>
      <c r="F90" s="37">
        <f>ROUNDUP(F88/5,0)</f>
        <v>14</v>
      </c>
      <c r="G90" s="38"/>
      <c r="H90" s="39"/>
      <c r="I90" s="37">
        <f t="shared" si="3"/>
        <v>0</v>
      </c>
      <c r="J90" s="162"/>
      <c r="K90" s="162"/>
      <c r="L90" s="162"/>
      <c r="S90" s="28"/>
      <c r="T90" s="28"/>
    </row>
    <row r="91" spans="1:20" x14ac:dyDescent="0.25">
      <c r="A91" s="146"/>
      <c r="B91" s="146"/>
      <c r="C91" s="143"/>
      <c r="D91" s="143"/>
      <c r="E91" s="37" t="s">
        <v>204</v>
      </c>
      <c r="F91" s="37"/>
      <c r="G91" s="38"/>
      <c r="H91" s="39"/>
      <c r="I91" s="37" t="e">
        <f t="shared" si="3"/>
        <v>#DIV/0!</v>
      </c>
      <c r="J91" s="162"/>
      <c r="K91" s="162"/>
      <c r="L91" s="162"/>
      <c r="S91" s="28"/>
      <c r="T91" s="28"/>
    </row>
    <row r="92" spans="1:20" x14ac:dyDescent="0.25">
      <c r="A92" s="146"/>
      <c r="B92" s="146"/>
      <c r="C92" s="143"/>
      <c r="D92" s="143"/>
      <c r="E92" s="37" t="s">
        <v>205</v>
      </c>
      <c r="F92" s="37"/>
      <c r="G92" s="38"/>
      <c r="H92" s="39"/>
      <c r="I92" s="37" t="e">
        <f t="shared" si="3"/>
        <v>#DIV/0!</v>
      </c>
      <c r="J92" s="162"/>
      <c r="K92" s="162"/>
      <c r="L92" s="162"/>
      <c r="S92" s="28"/>
      <c r="T92" s="28"/>
    </row>
    <row r="93" spans="1:20" ht="15.75" thickBot="1" x14ac:dyDescent="0.3">
      <c r="A93" s="147"/>
      <c r="B93" s="147"/>
      <c r="C93" s="144"/>
      <c r="D93" s="144"/>
      <c r="E93" s="74" t="s">
        <v>236</v>
      </c>
      <c r="F93" s="56"/>
      <c r="G93" s="75"/>
      <c r="H93" s="76"/>
      <c r="I93" s="57" t="e">
        <f t="shared" si="3"/>
        <v>#DIV/0!</v>
      </c>
      <c r="J93" s="163"/>
      <c r="K93" s="163"/>
      <c r="L93" s="163"/>
      <c r="S93" s="28"/>
      <c r="T93" s="28"/>
    </row>
    <row r="94" spans="1:20" x14ac:dyDescent="0.25">
      <c r="A94" s="145">
        <v>115628</v>
      </c>
      <c r="B94" s="145">
        <v>114897</v>
      </c>
      <c r="C94" s="142" t="s">
        <v>182</v>
      </c>
      <c r="D94" s="142" t="s">
        <v>143</v>
      </c>
      <c r="E94" s="53" t="s">
        <v>215</v>
      </c>
      <c r="F94" s="53">
        <f>ABS(B94-A94)</f>
        <v>731</v>
      </c>
      <c r="G94" s="54"/>
      <c r="H94" s="55"/>
      <c r="I94" s="74">
        <f t="shared" si="3"/>
        <v>0</v>
      </c>
      <c r="J94" s="161" t="e">
        <f t="shared" ref="J94" si="8">AVERAGE(I94,I95,I96,I97,I98,I99)</f>
        <v>#DIV/0!</v>
      </c>
      <c r="K94" s="164"/>
      <c r="L94" s="164"/>
      <c r="S94" s="28"/>
      <c r="T94" s="28"/>
    </row>
    <row r="95" spans="1:20" x14ac:dyDescent="0.25">
      <c r="A95" s="146"/>
      <c r="B95" s="146"/>
      <c r="C95" s="143"/>
      <c r="D95" s="143"/>
      <c r="E95" s="37" t="s">
        <v>228</v>
      </c>
      <c r="F95" s="37">
        <f>ROUNDUP(F94/5,0)</f>
        <v>147</v>
      </c>
      <c r="G95" s="38"/>
      <c r="H95" s="39"/>
      <c r="I95" s="37">
        <f t="shared" si="3"/>
        <v>0</v>
      </c>
      <c r="J95" s="162"/>
      <c r="K95" s="162"/>
      <c r="L95" s="162"/>
      <c r="S95" s="28"/>
      <c r="T95" s="28"/>
    </row>
    <row r="96" spans="1:20" x14ac:dyDescent="0.25">
      <c r="A96" s="146"/>
      <c r="B96" s="146"/>
      <c r="C96" s="143"/>
      <c r="D96" s="143"/>
      <c r="E96" s="37" t="s">
        <v>196</v>
      </c>
      <c r="F96" s="37">
        <f>ROUNDUP(F94/5,0)</f>
        <v>147</v>
      </c>
      <c r="G96" s="38"/>
      <c r="H96" s="39"/>
      <c r="I96" s="37">
        <f t="shared" si="3"/>
        <v>0</v>
      </c>
      <c r="J96" s="162"/>
      <c r="K96" s="162"/>
      <c r="L96" s="162"/>
      <c r="S96" s="28"/>
      <c r="T96" s="28"/>
    </row>
    <row r="97" spans="1:20" x14ac:dyDescent="0.25">
      <c r="A97" s="146"/>
      <c r="B97" s="146"/>
      <c r="C97" s="143"/>
      <c r="D97" s="143"/>
      <c r="E97" s="37" t="s">
        <v>204</v>
      </c>
      <c r="F97" s="37"/>
      <c r="G97" s="38"/>
      <c r="H97" s="39"/>
      <c r="I97" s="37" t="e">
        <f t="shared" si="3"/>
        <v>#DIV/0!</v>
      </c>
      <c r="J97" s="162"/>
      <c r="K97" s="162"/>
      <c r="L97" s="162"/>
      <c r="S97" s="28"/>
      <c r="T97" s="28"/>
    </row>
    <row r="98" spans="1:20" x14ac:dyDescent="0.25">
      <c r="A98" s="146"/>
      <c r="B98" s="146"/>
      <c r="C98" s="143"/>
      <c r="D98" s="143"/>
      <c r="E98" s="37" t="s">
        <v>205</v>
      </c>
      <c r="F98" s="37"/>
      <c r="G98" s="38"/>
      <c r="H98" s="39"/>
      <c r="I98" s="37" t="e">
        <f t="shared" si="3"/>
        <v>#DIV/0!</v>
      </c>
      <c r="J98" s="162"/>
      <c r="K98" s="162"/>
      <c r="L98" s="162"/>
      <c r="S98" s="28"/>
      <c r="T98" s="28"/>
    </row>
    <row r="99" spans="1:20" ht="15.75" thickBot="1" x14ac:dyDescent="0.3">
      <c r="A99" s="147"/>
      <c r="B99" s="147"/>
      <c r="C99" s="144"/>
      <c r="D99" s="144"/>
      <c r="E99" s="40" t="s">
        <v>236</v>
      </c>
      <c r="F99" s="40"/>
      <c r="G99" s="69"/>
      <c r="H99" s="70"/>
      <c r="I99" s="57" t="e">
        <f t="shared" si="3"/>
        <v>#DIV/0!</v>
      </c>
      <c r="J99" s="163"/>
      <c r="K99" s="163"/>
      <c r="L99" s="163"/>
      <c r="S99" s="28"/>
      <c r="T99" s="28"/>
    </row>
    <row r="100" spans="1:20" x14ac:dyDescent="0.25">
      <c r="A100" s="148">
        <v>114897</v>
      </c>
      <c r="B100" s="148">
        <v>114719</v>
      </c>
      <c r="C100" s="151" t="s">
        <v>182</v>
      </c>
      <c r="D100" s="154" t="s">
        <v>143</v>
      </c>
      <c r="E100" s="50" t="s">
        <v>209</v>
      </c>
      <c r="F100" s="50"/>
      <c r="G100" s="51"/>
      <c r="H100" s="52"/>
      <c r="I100" s="44" t="e">
        <f t="shared" si="3"/>
        <v>#DIV/0!</v>
      </c>
      <c r="J100" s="157" t="e">
        <f>AVERAGE(I100,I101,I102,I103,I104,I105)</f>
        <v>#DIV/0!</v>
      </c>
      <c r="K100" s="160"/>
      <c r="L100" s="160"/>
      <c r="S100" s="28"/>
      <c r="T100" s="28"/>
    </row>
    <row r="101" spans="1:20" x14ac:dyDescent="0.25">
      <c r="A101" s="149"/>
      <c r="B101" s="149"/>
      <c r="C101" s="152"/>
      <c r="D101" s="155"/>
      <c r="E101" s="41" t="s">
        <v>192</v>
      </c>
      <c r="F101" s="41"/>
      <c r="G101" s="42"/>
      <c r="H101" s="43"/>
      <c r="I101" s="41" t="e">
        <f t="shared" si="3"/>
        <v>#DIV/0!</v>
      </c>
      <c r="J101" s="158"/>
      <c r="K101" s="158"/>
      <c r="L101" s="158"/>
      <c r="S101" s="28"/>
      <c r="T101" s="28"/>
    </row>
    <row r="102" spans="1:20" x14ac:dyDescent="0.25">
      <c r="A102" s="149"/>
      <c r="B102" s="149"/>
      <c r="C102" s="152"/>
      <c r="D102" s="155"/>
      <c r="E102" s="41" t="s">
        <v>201</v>
      </c>
      <c r="F102" s="41">
        <f>ABS(B100-A100)</f>
        <v>178</v>
      </c>
      <c r="G102" s="42"/>
      <c r="H102" s="43"/>
      <c r="I102" s="41">
        <f t="shared" si="3"/>
        <v>0</v>
      </c>
      <c r="J102" s="158"/>
      <c r="K102" s="158"/>
      <c r="L102" s="158"/>
      <c r="S102" s="28"/>
      <c r="T102" s="28"/>
    </row>
    <row r="103" spans="1:20" x14ac:dyDescent="0.25">
      <c r="A103" s="149"/>
      <c r="B103" s="149"/>
      <c r="C103" s="152"/>
      <c r="D103" s="155"/>
      <c r="E103" s="41" t="s">
        <v>202</v>
      </c>
      <c r="F103" s="41"/>
      <c r="G103" s="42"/>
      <c r="H103" s="43"/>
      <c r="I103" s="41" t="e">
        <f t="shared" si="3"/>
        <v>#DIV/0!</v>
      </c>
      <c r="J103" s="158"/>
      <c r="K103" s="158"/>
      <c r="L103" s="158"/>
      <c r="S103" s="28"/>
      <c r="T103" s="28"/>
    </row>
    <row r="104" spans="1:20" x14ac:dyDescent="0.25">
      <c r="A104" s="149"/>
      <c r="B104" s="149"/>
      <c r="C104" s="152"/>
      <c r="D104" s="155"/>
      <c r="E104" s="41" t="s">
        <v>236</v>
      </c>
      <c r="F104" s="41"/>
      <c r="G104" s="42"/>
      <c r="H104" s="43"/>
      <c r="I104" s="41" t="e">
        <f t="shared" si="3"/>
        <v>#DIV/0!</v>
      </c>
      <c r="J104" s="158"/>
      <c r="K104" s="158"/>
      <c r="L104" s="158"/>
      <c r="S104" s="28"/>
      <c r="T104" s="28"/>
    </row>
    <row r="105" spans="1:20" ht="15.75" thickBot="1" x14ac:dyDescent="0.3">
      <c r="A105" s="150"/>
      <c r="B105" s="150"/>
      <c r="C105" s="153"/>
      <c r="D105" s="156"/>
      <c r="E105" s="47" t="s">
        <v>191</v>
      </c>
      <c r="F105" s="47"/>
      <c r="G105" s="48"/>
      <c r="H105" s="49"/>
      <c r="I105" s="47" t="e">
        <f t="shared" si="3"/>
        <v>#DIV/0!</v>
      </c>
      <c r="J105" s="159"/>
      <c r="K105" s="159"/>
      <c r="L105" s="159"/>
      <c r="S105" s="28"/>
      <c r="T105" s="28"/>
    </row>
    <row r="106" spans="1:20" x14ac:dyDescent="0.25">
      <c r="A106" s="145">
        <v>114719</v>
      </c>
      <c r="B106" s="145">
        <v>114040</v>
      </c>
      <c r="C106" s="142" t="s">
        <v>182</v>
      </c>
      <c r="D106" s="142" t="s">
        <v>143</v>
      </c>
      <c r="E106" s="53" t="s">
        <v>215</v>
      </c>
      <c r="F106" s="53">
        <f>ABS(B106-A106)</f>
        <v>679</v>
      </c>
      <c r="G106" s="54"/>
      <c r="H106" s="55"/>
      <c r="I106" s="74">
        <f t="shared" si="3"/>
        <v>0</v>
      </c>
      <c r="J106" s="161" t="e">
        <f t="shared" ref="J106" si="9">AVERAGE(I106,I107,I108,I109,I110,I111)</f>
        <v>#DIV/0!</v>
      </c>
      <c r="K106" s="164"/>
      <c r="L106" s="164"/>
      <c r="S106" s="28"/>
      <c r="T106" s="28"/>
    </row>
    <row r="107" spans="1:20" x14ac:dyDescent="0.25">
      <c r="A107" s="146"/>
      <c r="B107" s="146"/>
      <c r="C107" s="143"/>
      <c r="D107" s="143"/>
      <c r="E107" s="37" t="s">
        <v>228</v>
      </c>
      <c r="F107" s="37">
        <f>ROUNDUP(F106/5,0)</f>
        <v>136</v>
      </c>
      <c r="G107" s="38"/>
      <c r="H107" s="39"/>
      <c r="I107" s="37">
        <f t="shared" si="3"/>
        <v>0</v>
      </c>
      <c r="J107" s="162"/>
      <c r="K107" s="162"/>
      <c r="L107" s="162"/>
      <c r="S107" s="28"/>
      <c r="T107" s="28"/>
    </row>
    <row r="108" spans="1:20" x14ac:dyDescent="0.25">
      <c r="A108" s="146"/>
      <c r="B108" s="146"/>
      <c r="C108" s="143"/>
      <c r="D108" s="143"/>
      <c r="E108" s="37" t="s">
        <v>196</v>
      </c>
      <c r="F108" s="37">
        <f>ROUNDUP(F106/5,0)</f>
        <v>136</v>
      </c>
      <c r="G108" s="38"/>
      <c r="H108" s="39"/>
      <c r="I108" s="37">
        <f t="shared" si="3"/>
        <v>0</v>
      </c>
      <c r="J108" s="162"/>
      <c r="K108" s="162"/>
      <c r="L108" s="162"/>
      <c r="S108" s="28"/>
      <c r="T108" s="28"/>
    </row>
    <row r="109" spans="1:20" x14ac:dyDescent="0.25">
      <c r="A109" s="146"/>
      <c r="B109" s="146"/>
      <c r="C109" s="143"/>
      <c r="D109" s="143"/>
      <c r="E109" s="37" t="s">
        <v>204</v>
      </c>
      <c r="F109" s="37"/>
      <c r="G109" s="38"/>
      <c r="H109" s="39"/>
      <c r="I109" s="37" t="e">
        <f t="shared" si="3"/>
        <v>#DIV/0!</v>
      </c>
      <c r="J109" s="162"/>
      <c r="K109" s="162"/>
      <c r="L109" s="162"/>
      <c r="S109" s="28"/>
      <c r="T109" s="28"/>
    </row>
    <row r="110" spans="1:20" x14ac:dyDescent="0.25">
      <c r="A110" s="146"/>
      <c r="B110" s="146"/>
      <c r="C110" s="143"/>
      <c r="D110" s="143"/>
      <c r="E110" s="37" t="s">
        <v>205</v>
      </c>
      <c r="F110" s="37"/>
      <c r="G110" s="38"/>
      <c r="H110" s="39"/>
      <c r="I110" s="37" t="e">
        <f t="shared" si="3"/>
        <v>#DIV/0!</v>
      </c>
      <c r="J110" s="162"/>
      <c r="K110" s="162"/>
      <c r="L110" s="162"/>
      <c r="S110" s="28"/>
      <c r="T110" s="28"/>
    </row>
    <row r="111" spans="1:20" ht="15.75" thickBot="1" x14ac:dyDescent="0.3">
      <c r="A111" s="147"/>
      <c r="B111" s="147"/>
      <c r="C111" s="144"/>
      <c r="D111" s="144"/>
      <c r="E111" s="74" t="s">
        <v>236</v>
      </c>
      <c r="F111" s="56"/>
      <c r="G111" s="75"/>
      <c r="H111" s="76"/>
      <c r="I111" s="57" t="e">
        <f t="shared" si="3"/>
        <v>#DIV/0!</v>
      </c>
      <c r="J111" s="163"/>
      <c r="K111" s="163"/>
      <c r="L111" s="163"/>
      <c r="S111" s="28"/>
      <c r="T111" s="28"/>
    </row>
    <row r="112" spans="1:20" x14ac:dyDescent="0.25">
      <c r="A112" s="148">
        <v>114040</v>
      </c>
      <c r="B112" s="148">
        <v>113815</v>
      </c>
      <c r="C112" s="151" t="s">
        <v>182</v>
      </c>
      <c r="D112" s="154" t="s">
        <v>143</v>
      </c>
      <c r="E112" s="50" t="s">
        <v>209</v>
      </c>
      <c r="F112" s="50"/>
      <c r="G112" s="51"/>
      <c r="H112" s="52"/>
      <c r="I112" s="44" t="e">
        <f t="shared" si="3"/>
        <v>#DIV/0!</v>
      </c>
      <c r="J112" s="157" t="e">
        <f>AVERAGE(I112,I113,I114,I115,I116,I117)</f>
        <v>#DIV/0!</v>
      </c>
      <c r="K112" s="160"/>
      <c r="L112" s="160"/>
      <c r="S112" s="28"/>
      <c r="T112" s="28"/>
    </row>
    <row r="113" spans="1:20" x14ac:dyDescent="0.25">
      <c r="A113" s="149"/>
      <c r="B113" s="149"/>
      <c r="C113" s="152"/>
      <c r="D113" s="155"/>
      <c r="E113" s="41" t="s">
        <v>192</v>
      </c>
      <c r="F113" s="41"/>
      <c r="G113" s="42"/>
      <c r="H113" s="43"/>
      <c r="I113" s="41" t="e">
        <f t="shared" si="3"/>
        <v>#DIV/0!</v>
      </c>
      <c r="J113" s="158"/>
      <c r="K113" s="158"/>
      <c r="L113" s="158"/>
      <c r="S113" s="28"/>
      <c r="T113" s="28"/>
    </row>
    <row r="114" spans="1:20" x14ac:dyDescent="0.25">
      <c r="A114" s="149"/>
      <c r="B114" s="149"/>
      <c r="C114" s="152"/>
      <c r="D114" s="155"/>
      <c r="E114" s="41" t="s">
        <v>201</v>
      </c>
      <c r="F114" s="41">
        <f>ABS(B112-A112)</f>
        <v>225</v>
      </c>
      <c r="G114" s="42"/>
      <c r="H114" s="43"/>
      <c r="I114" s="41">
        <f t="shared" si="3"/>
        <v>0</v>
      </c>
      <c r="J114" s="158"/>
      <c r="K114" s="158"/>
      <c r="L114" s="158"/>
      <c r="S114" s="28"/>
      <c r="T114" s="28"/>
    </row>
    <row r="115" spans="1:20" x14ac:dyDescent="0.25">
      <c r="A115" s="149"/>
      <c r="B115" s="149"/>
      <c r="C115" s="152"/>
      <c r="D115" s="155"/>
      <c r="E115" s="41" t="s">
        <v>202</v>
      </c>
      <c r="F115" s="41"/>
      <c r="G115" s="42"/>
      <c r="H115" s="43"/>
      <c r="I115" s="41" t="e">
        <f t="shared" si="3"/>
        <v>#DIV/0!</v>
      </c>
      <c r="J115" s="158"/>
      <c r="K115" s="158"/>
      <c r="L115" s="158"/>
      <c r="S115" s="28"/>
      <c r="T115" s="28"/>
    </row>
    <row r="116" spans="1:20" x14ac:dyDescent="0.25">
      <c r="A116" s="149"/>
      <c r="B116" s="149"/>
      <c r="C116" s="152"/>
      <c r="D116" s="155"/>
      <c r="E116" s="41" t="s">
        <v>236</v>
      </c>
      <c r="F116" s="41"/>
      <c r="G116" s="42"/>
      <c r="H116" s="43"/>
      <c r="I116" s="41" t="e">
        <f t="shared" si="3"/>
        <v>#DIV/0!</v>
      </c>
      <c r="J116" s="158"/>
      <c r="K116" s="158"/>
      <c r="L116" s="158"/>
      <c r="S116" s="28"/>
      <c r="T116" s="28"/>
    </row>
    <row r="117" spans="1:20" ht="15.75" thickBot="1" x14ac:dyDescent="0.3">
      <c r="A117" s="150"/>
      <c r="B117" s="150"/>
      <c r="C117" s="153"/>
      <c r="D117" s="156"/>
      <c r="E117" s="47" t="s">
        <v>191</v>
      </c>
      <c r="F117" s="47"/>
      <c r="G117" s="48"/>
      <c r="H117" s="49"/>
      <c r="I117" s="47" t="e">
        <f t="shared" si="3"/>
        <v>#DIV/0!</v>
      </c>
      <c r="J117" s="159"/>
      <c r="K117" s="159"/>
      <c r="L117" s="159"/>
      <c r="S117" s="28"/>
      <c r="T117" s="28"/>
    </row>
    <row r="118" spans="1:20" x14ac:dyDescent="0.25">
      <c r="A118" s="145">
        <v>113815</v>
      </c>
      <c r="B118" s="145">
        <v>113019</v>
      </c>
      <c r="C118" s="142" t="s">
        <v>182</v>
      </c>
      <c r="D118" s="142" t="s">
        <v>218</v>
      </c>
      <c r="E118" s="53" t="s">
        <v>215</v>
      </c>
      <c r="F118" s="53">
        <f>ABS(B118-A118)</f>
        <v>796</v>
      </c>
      <c r="G118" s="54"/>
      <c r="H118" s="55"/>
      <c r="I118" s="74">
        <f t="shared" si="3"/>
        <v>0</v>
      </c>
      <c r="J118" s="161" t="e">
        <f t="shared" ref="J118" si="10">AVERAGE(I118,I119,I120,I121,I122,I123)</f>
        <v>#DIV/0!</v>
      </c>
      <c r="K118" s="164"/>
      <c r="L118" s="164" t="s">
        <v>253</v>
      </c>
      <c r="S118" s="28"/>
      <c r="T118" s="28"/>
    </row>
    <row r="119" spans="1:20" x14ac:dyDescent="0.25">
      <c r="A119" s="146"/>
      <c r="B119" s="146"/>
      <c r="C119" s="143"/>
      <c r="D119" s="143"/>
      <c r="E119" s="37" t="s">
        <v>228</v>
      </c>
      <c r="F119" s="37">
        <f>ROUNDUP(F118/5,0)</f>
        <v>160</v>
      </c>
      <c r="G119" s="38"/>
      <c r="H119" s="39"/>
      <c r="I119" s="37">
        <f t="shared" si="3"/>
        <v>0</v>
      </c>
      <c r="J119" s="162"/>
      <c r="K119" s="162"/>
      <c r="L119" s="162"/>
      <c r="S119" s="28"/>
      <c r="T119" s="28"/>
    </row>
    <row r="120" spans="1:20" x14ac:dyDescent="0.25">
      <c r="A120" s="146"/>
      <c r="B120" s="146"/>
      <c r="C120" s="143"/>
      <c r="D120" s="143"/>
      <c r="E120" s="37" t="s">
        <v>196</v>
      </c>
      <c r="F120" s="37">
        <f>ROUNDUP(F118/5,0)</f>
        <v>160</v>
      </c>
      <c r="G120" s="38"/>
      <c r="H120" s="39"/>
      <c r="I120" s="37">
        <f t="shared" si="3"/>
        <v>0</v>
      </c>
      <c r="J120" s="162"/>
      <c r="K120" s="162"/>
      <c r="L120" s="162"/>
      <c r="S120" s="28"/>
      <c r="T120" s="28"/>
    </row>
    <row r="121" spans="1:20" x14ac:dyDescent="0.25">
      <c r="A121" s="146"/>
      <c r="B121" s="146"/>
      <c r="C121" s="143"/>
      <c r="D121" s="143"/>
      <c r="E121" s="37" t="s">
        <v>204</v>
      </c>
      <c r="F121" s="37"/>
      <c r="G121" s="38"/>
      <c r="H121" s="39"/>
      <c r="I121" s="37" t="e">
        <f t="shared" si="3"/>
        <v>#DIV/0!</v>
      </c>
      <c r="J121" s="162"/>
      <c r="K121" s="162"/>
      <c r="L121" s="162"/>
      <c r="S121" s="28"/>
      <c r="T121" s="28"/>
    </row>
    <row r="122" spans="1:20" x14ac:dyDescent="0.25">
      <c r="A122" s="146"/>
      <c r="B122" s="146"/>
      <c r="C122" s="143"/>
      <c r="D122" s="143"/>
      <c r="E122" s="37" t="s">
        <v>205</v>
      </c>
      <c r="F122" s="37"/>
      <c r="G122" s="38"/>
      <c r="H122" s="39"/>
      <c r="I122" s="37" t="e">
        <f t="shared" si="3"/>
        <v>#DIV/0!</v>
      </c>
      <c r="J122" s="162"/>
      <c r="K122" s="162"/>
      <c r="L122" s="162"/>
      <c r="S122" s="28"/>
      <c r="T122" s="28"/>
    </row>
    <row r="123" spans="1:20" ht="15.75" thickBot="1" x14ac:dyDescent="0.3">
      <c r="A123" s="147"/>
      <c r="B123" s="147"/>
      <c r="C123" s="144"/>
      <c r="D123" s="144"/>
      <c r="E123" s="74" t="s">
        <v>236</v>
      </c>
      <c r="F123" s="56">
        <v>15</v>
      </c>
      <c r="G123" s="75"/>
      <c r="H123" s="76"/>
      <c r="I123" s="57">
        <f t="shared" si="3"/>
        <v>0</v>
      </c>
      <c r="J123" s="163"/>
      <c r="K123" s="163"/>
      <c r="L123" s="163"/>
      <c r="S123" s="28"/>
      <c r="T123" s="28"/>
    </row>
    <row r="124" spans="1:20" x14ac:dyDescent="0.25">
      <c r="A124" s="145"/>
      <c r="B124" s="145"/>
      <c r="C124" s="142" t="s">
        <v>182</v>
      </c>
      <c r="D124" s="142" t="s">
        <v>218</v>
      </c>
      <c r="E124" s="53" t="s">
        <v>215</v>
      </c>
      <c r="F124" s="53">
        <f>ABS(B124-A124)</f>
        <v>0</v>
      </c>
      <c r="G124" s="54"/>
      <c r="H124" s="55"/>
      <c r="I124" s="74" t="e">
        <f t="shared" si="3"/>
        <v>#DIV/0!</v>
      </c>
      <c r="J124" s="161" t="e">
        <f t="shared" ref="J124:J184" si="11">AVERAGE(I124,I125,I126,I127,I128,I129)</f>
        <v>#DIV/0!</v>
      </c>
      <c r="K124" s="164"/>
      <c r="L124" s="164"/>
      <c r="S124" s="28"/>
      <c r="T124" s="28"/>
    </row>
    <row r="125" spans="1:20" x14ac:dyDescent="0.25">
      <c r="A125" s="146"/>
      <c r="B125" s="146"/>
      <c r="C125" s="143"/>
      <c r="D125" s="143"/>
      <c r="E125" s="37" t="s">
        <v>228</v>
      </c>
      <c r="F125" s="37">
        <f>ROUNDUP(F124/5,0)</f>
        <v>0</v>
      </c>
      <c r="G125" s="38"/>
      <c r="H125" s="39"/>
      <c r="I125" s="37" t="e">
        <f t="shared" si="3"/>
        <v>#DIV/0!</v>
      </c>
      <c r="J125" s="162"/>
      <c r="K125" s="162"/>
      <c r="L125" s="162"/>
      <c r="S125" s="28"/>
      <c r="T125" s="28"/>
    </row>
    <row r="126" spans="1:20" x14ac:dyDescent="0.25">
      <c r="A126" s="146"/>
      <c r="B126" s="146"/>
      <c r="C126" s="143"/>
      <c r="D126" s="143"/>
      <c r="E126" s="37" t="s">
        <v>196</v>
      </c>
      <c r="F126" s="37">
        <f>ROUNDUP(F124/5,0)</f>
        <v>0</v>
      </c>
      <c r="G126" s="38"/>
      <c r="H126" s="39"/>
      <c r="I126" s="37" t="e">
        <f t="shared" si="3"/>
        <v>#DIV/0!</v>
      </c>
      <c r="J126" s="162"/>
      <c r="K126" s="162"/>
      <c r="L126" s="162"/>
      <c r="S126" s="28"/>
      <c r="T126" s="28"/>
    </row>
    <row r="127" spans="1:20" x14ac:dyDescent="0.25">
      <c r="A127" s="146"/>
      <c r="B127" s="146"/>
      <c r="C127" s="143"/>
      <c r="D127" s="143"/>
      <c r="E127" s="37" t="s">
        <v>204</v>
      </c>
      <c r="F127" s="37"/>
      <c r="G127" s="38"/>
      <c r="H127" s="39"/>
      <c r="I127" s="37" t="e">
        <f t="shared" si="3"/>
        <v>#DIV/0!</v>
      </c>
      <c r="J127" s="162"/>
      <c r="K127" s="162"/>
      <c r="L127" s="162"/>
      <c r="S127" s="28"/>
      <c r="T127" s="28"/>
    </row>
    <row r="128" spans="1:20" x14ac:dyDescent="0.25">
      <c r="A128" s="146"/>
      <c r="B128" s="146"/>
      <c r="C128" s="143"/>
      <c r="D128" s="143"/>
      <c r="E128" s="37" t="s">
        <v>205</v>
      </c>
      <c r="F128" s="37"/>
      <c r="G128" s="38"/>
      <c r="H128" s="39"/>
      <c r="I128" s="37" t="e">
        <f t="shared" si="3"/>
        <v>#DIV/0!</v>
      </c>
      <c r="J128" s="162"/>
      <c r="K128" s="162"/>
      <c r="L128" s="162"/>
      <c r="S128" s="28"/>
      <c r="T128" s="28"/>
    </row>
    <row r="129" spans="1:20" ht="15.75" thickBot="1" x14ac:dyDescent="0.3">
      <c r="A129" s="147"/>
      <c r="B129" s="147"/>
      <c r="C129" s="144"/>
      <c r="D129" s="144"/>
      <c r="E129" s="74" t="s">
        <v>236</v>
      </c>
      <c r="F129" s="56"/>
      <c r="G129" s="75"/>
      <c r="H129" s="76"/>
      <c r="I129" s="57" t="e">
        <f t="shared" si="3"/>
        <v>#DIV/0!</v>
      </c>
      <c r="J129" s="163"/>
      <c r="K129" s="163"/>
      <c r="L129" s="163"/>
      <c r="S129" s="28"/>
      <c r="T129" s="28"/>
    </row>
    <row r="130" spans="1:20" x14ac:dyDescent="0.25">
      <c r="A130" s="145">
        <v>113019</v>
      </c>
      <c r="B130" s="145">
        <v>112700</v>
      </c>
      <c r="C130" s="142" t="s">
        <v>182</v>
      </c>
      <c r="D130" s="142" t="s">
        <v>142</v>
      </c>
      <c r="E130" s="53" t="s">
        <v>215</v>
      </c>
      <c r="F130" s="53">
        <f>ABS(B130-A130)</f>
        <v>319</v>
      </c>
      <c r="G130" s="54"/>
      <c r="H130" s="55"/>
      <c r="I130" s="74">
        <f t="shared" si="3"/>
        <v>0</v>
      </c>
      <c r="J130" s="161" t="e">
        <f t="shared" si="11"/>
        <v>#DIV/0!</v>
      </c>
      <c r="K130" s="164"/>
      <c r="L130" s="164"/>
      <c r="S130" s="28"/>
      <c r="T130" s="28"/>
    </row>
    <row r="131" spans="1:20" x14ac:dyDescent="0.25">
      <c r="A131" s="146"/>
      <c r="B131" s="146"/>
      <c r="C131" s="143"/>
      <c r="D131" s="143"/>
      <c r="E131" s="37" t="s">
        <v>228</v>
      </c>
      <c r="F131" s="37">
        <f>ROUNDUP(F130/5,0)</f>
        <v>64</v>
      </c>
      <c r="G131" s="38"/>
      <c r="H131" s="39"/>
      <c r="I131" s="37">
        <f t="shared" ref="I131:I194" si="12">G131/F131</f>
        <v>0</v>
      </c>
      <c r="J131" s="162"/>
      <c r="K131" s="162"/>
      <c r="L131" s="162"/>
      <c r="S131" s="28"/>
      <c r="T131" s="28"/>
    </row>
    <row r="132" spans="1:20" x14ac:dyDescent="0.25">
      <c r="A132" s="146"/>
      <c r="B132" s="146"/>
      <c r="C132" s="143"/>
      <c r="D132" s="143"/>
      <c r="E132" s="37" t="s">
        <v>196</v>
      </c>
      <c r="F132" s="37">
        <f>ROUNDUP(F130/5,0)</f>
        <v>64</v>
      </c>
      <c r="G132" s="38"/>
      <c r="H132" s="39"/>
      <c r="I132" s="37">
        <f t="shared" si="12"/>
        <v>0</v>
      </c>
      <c r="J132" s="162"/>
      <c r="K132" s="162"/>
      <c r="L132" s="162"/>
      <c r="S132" s="28"/>
      <c r="T132" s="28"/>
    </row>
    <row r="133" spans="1:20" x14ac:dyDescent="0.25">
      <c r="A133" s="146"/>
      <c r="B133" s="146"/>
      <c r="C133" s="143"/>
      <c r="D133" s="143"/>
      <c r="E133" s="37" t="s">
        <v>204</v>
      </c>
      <c r="F133" s="37"/>
      <c r="G133" s="38"/>
      <c r="H133" s="39"/>
      <c r="I133" s="37" t="e">
        <f t="shared" si="12"/>
        <v>#DIV/0!</v>
      </c>
      <c r="J133" s="162"/>
      <c r="K133" s="162"/>
      <c r="L133" s="162"/>
      <c r="S133" s="28"/>
      <c r="T133" s="28"/>
    </row>
    <row r="134" spans="1:20" x14ac:dyDescent="0.25">
      <c r="A134" s="146"/>
      <c r="B134" s="146"/>
      <c r="C134" s="143"/>
      <c r="D134" s="143"/>
      <c r="E134" s="37" t="s">
        <v>205</v>
      </c>
      <c r="F134" s="37"/>
      <c r="G134" s="38"/>
      <c r="H134" s="39"/>
      <c r="I134" s="37" t="e">
        <f t="shared" si="12"/>
        <v>#DIV/0!</v>
      </c>
      <c r="J134" s="162"/>
      <c r="K134" s="162"/>
      <c r="L134" s="162"/>
      <c r="S134" s="28"/>
      <c r="T134" s="28"/>
    </row>
    <row r="135" spans="1:20" ht="15.75" thickBot="1" x14ac:dyDescent="0.3">
      <c r="A135" s="147"/>
      <c r="B135" s="147"/>
      <c r="C135" s="144"/>
      <c r="D135" s="144"/>
      <c r="E135" s="74" t="s">
        <v>236</v>
      </c>
      <c r="F135" s="56"/>
      <c r="G135" s="75"/>
      <c r="H135" s="76"/>
      <c r="I135" s="57" t="e">
        <f t="shared" si="12"/>
        <v>#DIV/0!</v>
      </c>
      <c r="J135" s="163"/>
      <c r="K135" s="163"/>
      <c r="L135" s="163"/>
      <c r="S135" s="28"/>
      <c r="T135" s="28"/>
    </row>
    <row r="136" spans="1:20" x14ac:dyDescent="0.25">
      <c r="A136" s="145">
        <v>112700</v>
      </c>
      <c r="B136" s="145">
        <v>110878</v>
      </c>
      <c r="C136" s="142" t="s">
        <v>182</v>
      </c>
      <c r="D136" s="142" t="s">
        <v>142</v>
      </c>
      <c r="E136" s="53" t="s">
        <v>212</v>
      </c>
      <c r="F136" s="53">
        <f>ABS(B136-A136)</f>
        <v>1822</v>
      </c>
      <c r="G136" s="54"/>
      <c r="H136" s="55"/>
      <c r="I136" s="74">
        <f t="shared" si="12"/>
        <v>0</v>
      </c>
      <c r="J136" s="161" t="e">
        <f t="shared" si="11"/>
        <v>#DIV/0!</v>
      </c>
      <c r="K136" s="164"/>
      <c r="L136" s="164"/>
      <c r="S136" s="28"/>
      <c r="T136" s="28"/>
    </row>
    <row r="137" spans="1:20" x14ac:dyDescent="0.25">
      <c r="A137" s="146"/>
      <c r="B137" s="146"/>
      <c r="C137" s="143"/>
      <c r="D137" s="143"/>
      <c r="E137" s="37" t="s">
        <v>228</v>
      </c>
      <c r="F137" s="37">
        <f>ROUNDUP(F136/5,0)</f>
        <v>365</v>
      </c>
      <c r="G137" s="38"/>
      <c r="H137" s="39"/>
      <c r="I137" s="37">
        <f t="shared" si="12"/>
        <v>0</v>
      </c>
      <c r="J137" s="162"/>
      <c r="K137" s="162"/>
      <c r="L137" s="162"/>
      <c r="S137" s="28"/>
      <c r="T137" s="28"/>
    </row>
    <row r="138" spans="1:20" x14ac:dyDescent="0.25">
      <c r="A138" s="146"/>
      <c r="B138" s="146"/>
      <c r="C138" s="143"/>
      <c r="D138" s="143"/>
      <c r="E138" s="37" t="s">
        <v>196</v>
      </c>
      <c r="F138" s="37">
        <f>ROUNDUP(F136/5,0)</f>
        <v>365</v>
      </c>
      <c r="G138" s="38"/>
      <c r="H138" s="39"/>
      <c r="I138" s="37">
        <f t="shared" si="12"/>
        <v>0</v>
      </c>
      <c r="J138" s="162"/>
      <c r="K138" s="162"/>
      <c r="L138" s="162"/>
      <c r="S138" s="28"/>
      <c r="T138" s="28"/>
    </row>
    <row r="139" spans="1:20" x14ac:dyDescent="0.25">
      <c r="A139" s="146"/>
      <c r="B139" s="146"/>
      <c r="C139" s="143"/>
      <c r="D139" s="143"/>
      <c r="E139" s="37" t="s">
        <v>204</v>
      </c>
      <c r="F139" s="37"/>
      <c r="G139" s="38"/>
      <c r="H139" s="39"/>
      <c r="I139" s="37" t="e">
        <f t="shared" si="12"/>
        <v>#DIV/0!</v>
      </c>
      <c r="J139" s="162"/>
      <c r="K139" s="162"/>
      <c r="L139" s="162"/>
      <c r="S139" s="28"/>
      <c r="T139" s="28"/>
    </row>
    <row r="140" spans="1:20" x14ac:dyDescent="0.25">
      <c r="A140" s="146"/>
      <c r="B140" s="146"/>
      <c r="C140" s="143"/>
      <c r="D140" s="143"/>
      <c r="E140" s="37" t="s">
        <v>205</v>
      </c>
      <c r="F140" s="37"/>
      <c r="G140" s="38"/>
      <c r="H140" s="39"/>
      <c r="I140" s="37" t="e">
        <f t="shared" si="12"/>
        <v>#DIV/0!</v>
      </c>
      <c r="J140" s="162"/>
      <c r="K140" s="162"/>
      <c r="L140" s="162"/>
      <c r="S140" s="28"/>
      <c r="T140" s="28"/>
    </row>
    <row r="141" spans="1:20" ht="15.75" thickBot="1" x14ac:dyDescent="0.3">
      <c r="A141" s="147"/>
      <c r="B141" s="147"/>
      <c r="C141" s="144"/>
      <c r="D141" s="144"/>
      <c r="E141" s="74" t="s">
        <v>236</v>
      </c>
      <c r="F141" s="56"/>
      <c r="G141" s="75"/>
      <c r="H141" s="76"/>
      <c r="I141" s="57" t="e">
        <f t="shared" si="12"/>
        <v>#DIV/0!</v>
      </c>
      <c r="J141" s="163"/>
      <c r="K141" s="163"/>
      <c r="L141" s="163"/>
      <c r="S141" s="28"/>
      <c r="T141" s="28"/>
    </row>
    <row r="142" spans="1:20" x14ac:dyDescent="0.25">
      <c r="A142" s="145">
        <v>110878</v>
      </c>
      <c r="B142" s="145">
        <v>110793</v>
      </c>
      <c r="C142" s="142" t="s">
        <v>182</v>
      </c>
      <c r="D142" s="142" t="s">
        <v>142</v>
      </c>
      <c r="E142" s="53" t="s">
        <v>212</v>
      </c>
      <c r="F142" s="53">
        <f>ABS(B142-A142)</f>
        <v>85</v>
      </c>
      <c r="G142" s="54"/>
      <c r="H142" s="55"/>
      <c r="I142" s="74">
        <f t="shared" si="12"/>
        <v>0</v>
      </c>
      <c r="J142" s="161" t="e">
        <f t="shared" si="11"/>
        <v>#DIV/0!</v>
      </c>
      <c r="K142" s="164"/>
      <c r="L142" s="164"/>
      <c r="S142" s="28"/>
      <c r="T142" s="28"/>
    </row>
    <row r="143" spans="1:20" x14ac:dyDescent="0.25">
      <c r="A143" s="146"/>
      <c r="B143" s="146"/>
      <c r="C143" s="143"/>
      <c r="D143" s="143"/>
      <c r="E143" s="37" t="s">
        <v>228</v>
      </c>
      <c r="F143" s="37">
        <f>ROUNDUP(F142/5,0)</f>
        <v>17</v>
      </c>
      <c r="G143" s="38"/>
      <c r="H143" s="39"/>
      <c r="I143" s="37">
        <f t="shared" si="12"/>
        <v>0</v>
      </c>
      <c r="J143" s="162"/>
      <c r="K143" s="162"/>
      <c r="L143" s="162"/>
      <c r="S143" s="28"/>
      <c r="T143" s="28"/>
    </row>
    <row r="144" spans="1:20" x14ac:dyDescent="0.25">
      <c r="A144" s="146"/>
      <c r="B144" s="146"/>
      <c r="C144" s="143"/>
      <c r="D144" s="143"/>
      <c r="E144" s="37" t="s">
        <v>196</v>
      </c>
      <c r="F144" s="37">
        <f>ROUNDUP(F142/5,0)</f>
        <v>17</v>
      </c>
      <c r="G144" s="38"/>
      <c r="H144" s="39"/>
      <c r="I144" s="37">
        <f t="shared" si="12"/>
        <v>0</v>
      </c>
      <c r="J144" s="162"/>
      <c r="K144" s="162"/>
      <c r="L144" s="162"/>
      <c r="S144" s="28"/>
      <c r="T144" s="28"/>
    </row>
    <row r="145" spans="1:20" x14ac:dyDescent="0.25">
      <c r="A145" s="146"/>
      <c r="B145" s="146"/>
      <c r="C145" s="143"/>
      <c r="D145" s="143"/>
      <c r="E145" s="37" t="s">
        <v>204</v>
      </c>
      <c r="F145" s="37"/>
      <c r="G145" s="38"/>
      <c r="H145" s="39"/>
      <c r="I145" s="37" t="e">
        <f t="shared" si="12"/>
        <v>#DIV/0!</v>
      </c>
      <c r="J145" s="162"/>
      <c r="K145" s="162"/>
      <c r="L145" s="162"/>
      <c r="S145" s="28"/>
      <c r="T145" s="28"/>
    </row>
    <row r="146" spans="1:20" x14ac:dyDescent="0.25">
      <c r="A146" s="146"/>
      <c r="B146" s="146"/>
      <c r="C146" s="143"/>
      <c r="D146" s="143"/>
      <c r="E146" s="37" t="s">
        <v>205</v>
      </c>
      <c r="F146" s="37"/>
      <c r="G146" s="38"/>
      <c r="H146" s="39"/>
      <c r="I146" s="37" t="e">
        <f t="shared" si="12"/>
        <v>#DIV/0!</v>
      </c>
      <c r="J146" s="162"/>
      <c r="K146" s="162"/>
      <c r="L146" s="162"/>
      <c r="S146" s="28"/>
      <c r="T146" s="28"/>
    </row>
    <row r="147" spans="1:20" ht="15.75" thickBot="1" x14ac:dyDescent="0.3">
      <c r="A147" s="147"/>
      <c r="B147" s="147"/>
      <c r="C147" s="144"/>
      <c r="D147" s="144"/>
      <c r="E147" s="74" t="s">
        <v>236</v>
      </c>
      <c r="F147" s="56"/>
      <c r="G147" s="75"/>
      <c r="H147" s="76"/>
      <c r="I147" s="57" t="e">
        <f t="shared" si="12"/>
        <v>#DIV/0!</v>
      </c>
      <c r="J147" s="163"/>
      <c r="K147" s="163"/>
      <c r="L147" s="163"/>
      <c r="S147" s="28"/>
      <c r="T147" s="28"/>
    </row>
    <row r="148" spans="1:20" x14ac:dyDescent="0.25">
      <c r="A148" s="145">
        <v>110793</v>
      </c>
      <c r="B148" s="145">
        <v>109251</v>
      </c>
      <c r="C148" s="142" t="s">
        <v>182</v>
      </c>
      <c r="D148" s="142" t="s">
        <v>142</v>
      </c>
      <c r="E148" s="53" t="s">
        <v>212</v>
      </c>
      <c r="F148" s="53">
        <f>ABS(B148-A148)</f>
        <v>1542</v>
      </c>
      <c r="G148" s="54"/>
      <c r="H148" s="55"/>
      <c r="I148" s="74">
        <f t="shared" si="12"/>
        <v>0</v>
      </c>
      <c r="J148" s="161" t="e">
        <f t="shared" si="11"/>
        <v>#DIV/0!</v>
      </c>
      <c r="K148" s="164"/>
      <c r="L148" s="164"/>
      <c r="S148" s="28"/>
      <c r="T148" s="28"/>
    </row>
    <row r="149" spans="1:20" x14ac:dyDescent="0.25">
      <c r="A149" s="146"/>
      <c r="B149" s="146"/>
      <c r="C149" s="143"/>
      <c r="D149" s="143"/>
      <c r="E149" s="37" t="s">
        <v>228</v>
      </c>
      <c r="F149" s="37">
        <f>ROUNDUP(F148/5,0)</f>
        <v>309</v>
      </c>
      <c r="G149" s="38"/>
      <c r="H149" s="39"/>
      <c r="I149" s="37">
        <f t="shared" si="12"/>
        <v>0</v>
      </c>
      <c r="J149" s="162"/>
      <c r="K149" s="162"/>
      <c r="L149" s="162"/>
      <c r="S149" s="28"/>
      <c r="T149" s="28"/>
    </row>
    <row r="150" spans="1:20" x14ac:dyDescent="0.25">
      <c r="A150" s="146"/>
      <c r="B150" s="146"/>
      <c r="C150" s="143"/>
      <c r="D150" s="143"/>
      <c r="E150" s="37" t="s">
        <v>196</v>
      </c>
      <c r="F150" s="37">
        <f>ROUNDUP(F148/5,0)</f>
        <v>309</v>
      </c>
      <c r="G150" s="38"/>
      <c r="H150" s="39"/>
      <c r="I150" s="37">
        <f t="shared" si="12"/>
        <v>0</v>
      </c>
      <c r="J150" s="162"/>
      <c r="K150" s="162"/>
      <c r="L150" s="162"/>
      <c r="S150" s="28"/>
      <c r="T150" s="28"/>
    </row>
    <row r="151" spans="1:20" x14ac:dyDescent="0.25">
      <c r="A151" s="146"/>
      <c r="B151" s="146"/>
      <c r="C151" s="143"/>
      <c r="D151" s="143"/>
      <c r="E151" s="37" t="s">
        <v>204</v>
      </c>
      <c r="F151" s="37"/>
      <c r="G151" s="38"/>
      <c r="H151" s="39"/>
      <c r="I151" s="37" t="e">
        <f t="shared" si="12"/>
        <v>#DIV/0!</v>
      </c>
      <c r="J151" s="162"/>
      <c r="K151" s="162"/>
      <c r="L151" s="162"/>
      <c r="S151" s="28"/>
      <c r="T151" s="28"/>
    </row>
    <row r="152" spans="1:20" x14ac:dyDescent="0.25">
      <c r="A152" s="146"/>
      <c r="B152" s="146"/>
      <c r="C152" s="143"/>
      <c r="D152" s="143"/>
      <c r="E152" s="37" t="s">
        <v>205</v>
      </c>
      <c r="F152" s="37"/>
      <c r="G152" s="38"/>
      <c r="H152" s="39"/>
      <c r="I152" s="37" t="e">
        <f t="shared" si="12"/>
        <v>#DIV/0!</v>
      </c>
      <c r="J152" s="162"/>
      <c r="K152" s="162"/>
      <c r="L152" s="162"/>
      <c r="S152" s="28"/>
      <c r="T152" s="28"/>
    </row>
    <row r="153" spans="1:20" ht="15.75" thickBot="1" x14ac:dyDescent="0.3">
      <c r="A153" s="147"/>
      <c r="B153" s="147"/>
      <c r="C153" s="144"/>
      <c r="D153" s="144"/>
      <c r="E153" s="74" t="s">
        <v>236</v>
      </c>
      <c r="F153" s="56">
        <v>7</v>
      </c>
      <c r="G153" s="75"/>
      <c r="H153" s="76"/>
      <c r="I153" s="57">
        <f t="shared" si="12"/>
        <v>0</v>
      </c>
      <c r="J153" s="163"/>
      <c r="K153" s="163"/>
      <c r="L153" s="163"/>
      <c r="S153" s="28"/>
      <c r="T153" s="28"/>
    </row>
    <row r="154" spans="1:20" x14ac:dyDescent="0.25">
      <c r="A154" s="145">
        <v>109251</v>
      </c>
      <c r="B154" s="145">
        <v>109133</v>
      </c>
      <c r="C154" s="142" t="s">
        <v>182</v>
      </c>
      <c r="D154" s="142" t="s">
        <v>142</v>
      </c>
      <c r="E154" s="53" t="s">
        <v>212</v>
      </c>
      <c r="F154" s="53">
        <f>ABS(B154-A154)</f>
        <v>118</v>
      </c>
      <c r="G154" s="54"/>
      <c r="H154" s="55"/>
      <c r="I154" s="74">
        <f t="shared" si="12"/>
        <v>0</v>
      </c>
      <c r="J154" s="161" t="e">
        <f t="shared" si="11"/>
        <v>#DIV/0!</v>
      </c>
      <c r="K154" s="164"/>
      <c r="L154" s="164"/>
      <c r="S154" s="28"/>
      <c r="T154" s="28"/>
    </row>
    <row r="155" spans="1:20" x14ac:dyDescent="0.25">
      <c r="A155" s="146"/>
      <c r="B155" s="146"/>
      <c r="C155" s="143"/>
      <c r="D155" s="143"/>
      <c r="E155" s="37" t="s">
        <v>228</v>
      </c>
      <c r="F155" s="37">
        <f>ROUNDUP(F154/5,0)</f>
        <v>24</v>
      </c>
      <c r="G155" s="38"/>
      <c r="H155" s="39"/>
      <c r="I155" s="37">
        <f t="shared" si="12"/>
        <v>0</v>
      </c>
      <c r="J155" s="162"/>
      <c r="K155" s="162"/>
      <c r="L155" s="162"/>
      <c r="S155" s="28"/>
      <c r="T155" s="28"/>
    </row>
    <row r="156" spans="1:20" x14ac:dyDescent="0.25">
      <c r="A156" s="146"/>
      <c r="B156" s="146"/>
      <c r="C156" s="143"/>
      <c r="D156" s="143"/>
      <c r="E156" s="37" t="s">
        <v>196</v>
      </c>
      <c r="F156" s="37">
        <f>ROUNDUP(F154/5,0)</f>
        <v>24</v>
      </c>
      <c r="G156" s="38"/>
      <c r="H156" s="39"/>
      <c r="I156" s="37">
        <f t="shared" si="12"/>
        <v>0</v>
      </c>
      <c r="J156" s="162"/>
      <c r="K156" s="162"/>
      <c r="L156" s="162"/>
      <c r="S156" s="28"/>
      <c r="T156" s="28"/>
    </row>
    <row r="157" spans="1:20" x14ac:dyDescent="0.25">
      <c r="A157" s="146"/>
      <c r="B157" s="146"/>
      <c r="C157" s="143"/>
      <c r="D157" s="143"/>
      <c r="E157" s="37" t="s">
        <v>204</v>
      </c>
      <c r="F157" s="37"/>
      <c r="G157" s="38"/>
      <c r="H157" s="39"/>
      <c r="I157" s="37" t="e">
        <f t="shared" si="12"/>
        <v>#DIV/0!</v>
      </c>
      <c r="J157" s="162"/>
      <c r="K157" s="162"/>
      <c r="L157" s="162"/>
      <c r="S157" s="28"/>
      <c r="T157" s="28"/>
    </row>
    <row r="158" spans="1:20" x14ac:dyDescent="0.25">
      <c r="A158" s="146"/>
      <c r="B158" s="146"/>
      <c r="C158" s="143"/>
      <c r="D158" s="143"/>
      <c r="E158" s="37" t="s">
        <v>205</v>
      </c>
      <c r="F158" s="37"/>
      <c r="G158" s="38"/>
      <c r="H158" s="39"/>
      <c r="I158" s="37" t="e">
        <f t="shared" si="12"/>
        <v>#DIV/0!</v>
      </c>
      <c r="J158" s="162"/>
      <c r="K158" s="162"/>
      <c r="L158" s="162"/>
      <c r="S158" s="28"/>
      <c r="T158" s="28"/>
    </row>
    <row r="159" spans="1:20" ht="15.75" thickBot="1" x14ac:dyDescent="0.3">
      <c r="A159" s="147"/>
      <c r="B159" s="147"/>
      <c r="C159" s="144"/>
      <c r="D159" s="144"/>
      <c r="E159" s="74" t="s">
        <v>236</v>
      </c>
      <c r="F159" s="56">
        <v>4</v>
      </c>
      <c r="G159" s="75"/>
      <c r="H159" s="76"/>
      <c r="I159" s="57">
        <f t="shared" si="12"/>
        <v>0</v>
      </c>
      <c r="J159" s="163"/>
      <c r="K159" s="163"/>
      <c r="L159" s="163"/>
      <c r="S159" s="28"/>
      <c r="T159" s="28"/>
    </row>
    <row r="160" spans="1:20" x14ac:dyDescent="0.25">
      <c r="A160" s="145">
        <v>109133</v>
      </c>
      <c r="B160" s="145">
        <v>108356</v>
      </c>
      <c r="C160" s="142" t="s">
        <v>182</v>
      </c>
      <c r="D160" s="142" t="s">
        <v>219</v>
      </c>
      <c r="E160" s="53" t="s">
        <v>212</v>
      </c>
      <c r="F160" s="53">
        <f>ABS(B160-A160)</f>
        <v>777</v>
      </c>
      <c r="G160" s="54"/>
      <c r="H160" s="55"/>
      <c r="I160" s="74">
        <f t="shared" si="12"/>
        <v>0</v>
      </c>
      <c r="J160" s="161" t="e">
        <f t="shared" si="11"/>
        <v>#DIV/0!</v>
      </c>
      <c r="K160" s="164"/>
      <c r="L160" s="164"/>
      <c r="S160" s="28"/>
      <c r="T160" s="28"/>
    </row>
    <row r="161" spans="1:20" x14ac:dyDescent="0.25">
      <c r="A161" s="146"/>
      <c r="B161" s="146"/>
      <c r="C161" s="143"/>
      <c r="D161" s="143"/>
      <c r="E161" s="37" t="s">
        <v>228</v>
      </c>
      <c r="F161" s="37">
        <f>ROUNDUP(F160/5,0)</f>
        <v>156</v>
      </c>
      <c r="G161" s="38"/>
      <c r="H161" s="39"/>
      <c r="I161" s="37">
        <f t="shared" si="12"/>
        <v>0</v>
      </c>
      <c r="J161" s="162"/>
      <c r="K161" s="162"/>
      <c r="L161" s="162"/>
      <c r="S161" s="28"/>
      <c r="T161" s="28"/>
    </row>
    <row r="162" spans="1:20" x14ac:dyDescent="0.25">
      <c r="A162" s="146"/>
      <c r="B162" s="146"/>
      <c r="C162" s="143"/>
      <c r="D162" s="143"/>
      <c r="E162" s="37" t="s">
        <v>196</v>
      </c>
      <c r="F162" s="37">
        <f>ROUNDUP(F160/5,0)</f>
        <v>156</v>
      </c>
      <c r="G162" s="38"/>
      <c r="H162" s="39"/>
      <c r="I162" s="37">
        <f t="shared" si="12"/>
        <v>0</v>
      </c>
      <c r="J162" s="162"/>
      <c r="K162" s="162"/>
      <c r="L162" s="162"/>
      <c r="S162" s="28"/>
      <c r="T162" s="28"/>
    </row>
    <row r="163" spans="1:20" x14ac:dyDescent="0.25">
      <c r="A163" s="146"/>
      <c r="B163" s="146"/>
      <c r="C163" s="143"/>
      <c r="D163" s="143"/>
      <c r="E163" s="37" t="s">
        <v>204</v>
      </c>
      <c r="F163" s="37"/>
      <c r="G163" s="38"/>
      <c r="H163" s="39"/>
      <c r="I163" s="37" t="e">
        <f t="shared" si="12"/>
        <v>#DIV/0!</v>
      </c>
      <c r="J163" s="162"/>
      <c r="K163" s="162"/>
      <c r="L163" s="162"/>
      <c r="S163" s="28"/>
      <c r="T163" s="28"/>
    </row>
    <row r="164" spans="1:20" x14ac:dyDescent="0.25">
      <c r="A164" s="146"/>
      <c r="B164" s="146"/>
      <c r="C164" s="143"/>
      <c r="D164" s="143"/>
      <c r="E164" s="37" t="s">
        <v>205</v>
      </c>
      <c r="F164" s="37"/>
      <c r="G164" s="38"/>
      <c r="H164" s="39"/>
      <c r="I164" s="37" t="e">
        <f t="shared" si="12"/>
        <v>#DIV/0!</v>
      </c>
      <c r="J164" s="162"/>
      <c r="K164" s="162"/>
      <c r="L164" s="162"/>
      <c r="S164" s="28"/>
      <c r="T164" s="28"/>
    </row>
    <row r="165" spans="1:20" ht="15.75" thickBot="1" x14ac:dyDescent="0.3">
      <c r="A165" s="147"/>
      <c r="B165" s="147"/>
      <c r="C165" s="144"/>
      <c r="D165" s="144"/>
      <c r="E165" s="74" t="s">
        <v>236</v>
      </c>
      <c r="F165" s="56">
        <v>4</v>
      </c>
      <c r="G165" s="75"/>
      <c r="H165" s="76"/>
      <c r="I165" s="57">
        <f t="shared" si="12"/>
        <v>0</v>
      </c>
      <c r="J165" s="163"/>
      <c r="K165" s="163"/>
      <c r="L165" s="163"/>
      <c r="S165" s="28"/>
      <c r="T165" s="28"/>
    </row>
    <row r="166" spans="1:20" x14ac:dyDescent="0.25">
      <c r="A166" s="145">
        <v>108356</v>
      </c>
      <c r="B166" s="145">
        <v>107651</v>
      </c>
      <c r="C166" s="142" t="s">
        <v>182</v>
      </c>
      <c r="D166" s="142" t="s">
        <v>141</v>
      </c>
      <c r="E166" s="53" t="s">
        <v>212</v>
      </c>
      <c r="F166" s="53">
        <f>ABS(B166-A166)</f>
        <v>705</v>
      </c>
      <c r="G166" s="54">
        <v>550</v>
      </c>
      <c r="H166" s="55"/>
      <c r="I166" s="74">
        <f t="shared" si="12"/>
        <v>0.78014184397163122</v>
      </c>
      <c r="J166" s="161" t="e">
        <f t="shared" si="11"/>
        <v>#DIV/0!</v>
      </c>
      <c r="K166" s="164"/>
      <c r="L166" s="164"/>
      <c r="S166" s="28"/>
      <c r="T166" s="28"/>
    </row>
    <row r="167" spans="1:20" x14ac:dyDescent="0.25">
      <c r="A167" s="146"/>
      <c r="B167" s="146"/>
      <c r="C167" s="143"/>
      <c r="D167" s="143"/>
      <c r="E167" s="37" t="s">
        <v>228</v>
      </c>
      <c r="F167" s="37">
        <f>ROUNDUP(F166/5,0)</f>
        <v>141</v>
      </c>
      <c r="G167" s="38"/>
      <c r="H167" s="39"/>
      <c r="I167" s="37">
        <f t="shared" si="12"/>
        <v>0</v>
      </c>
      <c r="J167" s="162"/>
      <c r="K167" s="162"/>
      <c r="L167" s="162"/>
      <c r="S167" s="28"/>
      <c r="T167" s="28"/>
    </row>
    <row r="168" spans="1:20" x14ac:dyDescent="0.25">
      <c r="A168" s="146"/>
      <c r="B168" s="146"/>
      <c r="C168" s="143"/>
      <c r="D168" s="143"/>
      <c r="E168" s="37" t="s">
        <v>196</v>
      </c>
      <c r="F168" s="37">
        <f>ROUNDUP(F166/5,0)</f>
        <v>141</v>
      </c>
      <c r="G168" s="38"/>
      <c r="H168" s="39"/>
      <c r="I168" s="37">
        <f t="shared" si="12"/>
        <v>0</v>
      </c>
      <c r="J168" s="162"/>
      <c r="K168" s="162"/>
      <c r="L168" s="162"/>
      <c r="S168" s="28"/>
      <c r="T168" s="28"/>
    </row>
    <row r="169" spans="1:20" x14ac:dyDescent="0.25">
      <c r="A169" s="146"/>
      <c r="B169" s="146"/>
      <c r="C169" s="143"/>
      <c r="D169" s="143"/>
      <c r="E169" s="37" t="s">
        <v>204</v>
      </c>
      <c r="F169" s="37"/>
      <c r="G169" s="38"/>
      <c r="H169" s="39"/>
      <c r="I169" s="37" t="e">
        <f t="shared" si="12"/>
        <v>#DIV/0!</v>
      </c>
      <c r="J169" s="162"/>
      <c r="K169" s="162"/>
      <c r="L169" s="162"/>
      <c r="S169" s="28"/>
      <c r="T169" s="28"/>
    </row>
    <row r="170" spans="1:20" x14ac:dyDescent="0.25">
      <c r="A170" s="146"/>
      <c r="B170" s="146"/>
      <c r="C170" s="143"/>
      <c r="D170" s="143"/>
      <c r="E170" s="37" t="s">
        <v>205</v>
      </c>
      <c r="F170" s="37"/>
      <c r="G170" s="38"/>
      <c r="H170" s="39"/>
      <c r="I170" s="37" t="e">
        <f t="shared" si="12"/>
        <v>#DIV/0!</v>
      </c>
      <c r="J170" s="162"/>
      <c r="K170" s="162"/>
      <c r="L170" s="162"/>
      <c r="S170" s="28"/>
      <c r="T170" s="28"/>
    </row>
    <row r="171" spans="1:20" ht="15.75" thickBot="1" x14ac:dyDescent="0.3">
      <c r="A171" s="147"/>
      <c r="B171" s="147"/>
      <c r="C171" s="144"/>
      <c r="D171" s="144"/>
      <c r="E171" s="74" t="s">
        <v>236</v>
      </c>
      <c r="F171" s="56">
        <v>2</v>
      </c>
      <c r="G171" s="75"/>
      <c r="H171" s="76"/>
      <c r="I171" s="57">
        <f t="shared" si="12"/>
        <v>0</v>
      </c>
      <c r="J171" s="163"/>
      <c r="K171" s="163"/>
      <c r="L171" s="163"/>
      <c r="S171" s="28"/>
      <c r="T171" s="28"/>
    </row>
    <row r="172" spans="1:20" x14ac:dyDescent="0.25">
      <c r="A172" s="145">
        <v>107651</v>
      </c>
      <c r="B172" s="145">
        <v>107611</v>
      </c>
      <c r="C172" s="142" t="s">
        <v>182</v>
      </c>
      <c r="D172" s="142" t="s">
        <v>141</v>
      </c>
      <c r="E172" s="53" t="s">
        <v>212</v>
      </c>
      <c r="F172" s="53">
        <f>ABS(B172-A172)</f>
        <v>40</v>
      </c>
      <c r="G172" s="54"/>
      <c r="H172" s="55"/>
      <c r="I172" s="74">
        <f t="shared" si="12"/>
        <v>0</v>
      </c>
      <c r="J172" s="161" t="e">
        <f t="shared" si="11"/>
        <v>#DIV/0!</v>
      </c>
      <c r="K172" s="164"/>
      <c r="L172" s="165" t="s">
        <v>254</v>
      </c>
      <c r="S172" s="28"/>
      <c r="T172" s="28"/>
    </row>
    <row r="173" spans="1:20" x14ac:dyDescent="0.25">
      <c r="A173" s="146"/>
      <c r="B173" s="146"/>
      <c r="C173" s="143"/>
      <c r="D173" s="143"/>
      <c r="E173" s="37" t="s">
        <v>228</v>
      </c>
      <c r="F173" s="37">
        <f>ROUNDUP(F172/5,0)</f>
        <v>8</v>
      </c>
      <c r="G173" s="38"/>
      <c r="H173" s="39"/>
      <c r="I173" s="37">
        <f t="shared" si="12"/>
        <v>0</v>
      </c>
      <c r="J173" s="162"/>
      <c r="K173" s="162"/>
      <c r="L173" s="162"/>
      <c r="S173" s="28"/>
      <c r="T173" s="28"/>
    </row>
    <row r="174" spans="1:20" x14ac:dyDescent="0.25">
      <c r="A174" s="146"/>
      <c r="B174" s="146"/>
      <c r="C174" s="143"/>
      <c r="D174" s="143"/>
      <c r="E174" s="37" t="s">
        <v>196</v>
      </c>
      <c r="F174" s="37">
        <f>ROUNDUP(F172/5,0)</f>
        <v>8</v>
      </c>
      <c r="G174" s="38"/>
      <c r="H174" s="39"/>
      <c r="I174" s="37">
        <f t="shared" si="12"/>
        <v>0</v>
      </c>
      <c r="J174" s="162"/>
      <c r="K174" s="162"/>
      <c r="L174" s="162"/>
      <c r="S174" s="28"/>
      <c r="T174" s="28"/>
    </row>
    <row r="175" spans="1:20" x14ac:dyDescent="0.25">
      <c r="A175" s="146"/>
      <c r="B175" s="146"/>
      <c r="C175" s="143"/>
      <c r="D175" s="143"/>
      <c r="E175" s="37" t="s">
        <v>204</v>
      </c>
      <c r="F175" s="37"/>
      <c r="G175" s="38"/>
      <c r="H175" s="39"/>
      <c r="I175" s="37" t="e">
        <f t="shared" si="12"/>
        <v>#DIV/0!</v>
      </c>
      <c r="J175" s="162"/>
      <c r="K175" s="162"/>
      <c r="L175" s="162"/>
      <c r="S175" s="28"/>
      <c r="T175" s="28"/>
    </row>
    <row r="176" spans="1:20" x14ac:dyDescent="0.25">
      <c r="A176" s="146"/>
      <c r="B176" s="146"/>
      <c r="C176" s="143"/>
      <c r="D176" s="143"/>
      <c r="E176" s="37" t="s">
        <v>205</v>
      </c>
      <c r="F176" s="37"/>
      <c r="G176" s="38"/>
      <c r="H176" s="39"/>
      <c r="I176" s="37" t="e">
        <f t="shared" si="12"/>
        <v>#DIV/0!</v>
      </c>
      <c r="J176" s="162"/>
      <c r="K176" s="162"/>
      <c r="L176" s="162"/>
      <c r="S176" s="28"/>
      <c r="T176" s="28"/>
    </row>
    <row r="177" spans="1:20" ht="15.75" thickBot="1" x14ac:dyDescent="0.3">
      <c r="A177" s="147"/>
      <c r="B177" s="147"/>
      <c r="C177" s="144"/>
      <c r="D177" s="144"/>
      <c r="E177" s="74" t="s">
        <v>236</v>
      </c>
      <c r="F177" s="56">
        <v>2</v>
      </c>
      <c r="G177" s="75"/>
      <c r="H177" s="76"/>
      <c r="I177" s="57">
        <f t="shared" si="12"/>
        <v>0</v>
      </c>
      <c r="J177" s="163"/>
      <c r="K177" s="163"/>
      <c r="L177" s="163"/>
      <c r="S177" s="28"/>
      <c r="T177" s="28"/>
    </row>
    <row r="178" spans="1:20" x14ac:dyDescent="0.25">
      <c r="A178" s="145">
        <v>107611</v>
      </c>
      <c r="B178" s="145">
        <v>106768</v>
      </c>
      <c r="C178" s="142" t="s">
        <v>182</v>
      </c>
      <c r="D178" s="142" t="s">
        <v>141</v>
      </c>
      <c r="E178" s="53" t="s">
        <v>212</v>
      </c>
      <c r="F178" s="53">
        <f>ABS(B178-A178)</f>
        <v>843</v>
      </c>
      <c r="G178" s="54"/>
      <c r="H178" s="55"/>
      <c r="I178" s="74">
        <f t="shared" si="12"/>
        <v>0</v>
      </c>
      <c r="J178" s="161" t="e">
        <f t="shared" si="11"/>
        <v>#DIV/0!</v>
      </c>
      <c r="K178" s="164"/>
      <c r="L178" s="164"/>
      <c r="S178" s="28"/>
      <c r="T178" s="28"/>
    </row>
    <row r="179" spans="1:20" x14ac:dyDescent="0.25">
      <c r="A179" s="146"/>
      <c r="B179" s="146"/>
      <c r="C179" s="143"/>
      <c r="D179" s="143"/>
      <c r="E179" s="37" t="s">
        <v>228</v>
      </c>
      <c r="F179" s="37">
        <f>ROUNDUP(F178/5,0)</f>
        <v>169</v>
      </c>
      <c r="G179" s="38"/>
      <c r="H179" s="39"/>
      <c r="I179" s="37">
        <f t="shared" si="12"/>
        <v>0</v>
      </c>
      <c r="J179" s="162"/>
      <c r="K179" s="162"/>
      <c r="L179" s="162"/>
      <c r="S179" s="28"/>
      <c r="T179" s="28"/>
    </row>
    <row r="180" spans="1:20" x14ac:dyDescent="0.25">
      <c r="A180" s="146"/>
      <c r="B180" s="146"/>
      <c r="C180" s="143"/>
      <c r="D180" s="143"/>
      <c r="E180" s="37" t="s">
        <v>196</v>
      </c>
      <c r="F180" s="37">
        <f>ROUNDUP(F178/5,0)</f>
        <v>169</v>
      </c>
      <c r="G180" s="38"/>
      <c r="H180" s="39"/>
      <c r="I180" s="37">
        <f t="shared" si="12"/>
        <v>0</v>
      </c>
      <c r="J180" s="162"/>
      <c r="K180" s="162"/>
      <c r="L180" s="162"/>
      <c r="S180" s="28"/>
      <c r="T180" s="28"/>
    </row>
    <row r="181" spans="1:20" x14ac:dyDescent="0.25">
      <c r="A181" s="146"/>
      <c r="B181" s="146"/>
      <c r="C181" s="143"/>
      <c r="D181" s="143"/>
      <c r="E181" s="37" t="s">
        <v>204</v>
      </c>
      <c r="F181" s="37"/>
      <c r="G181" s="38"/>
      <c r="H181" s="39"/>
      <c r="I181" s="37" t="e">
        <f t="shared" si="12"/>
        <v>#DIV/0!</v>
      </c>
      <c r="J181" s="162"/>
      <c r="K181" s="162"/>
      <c r="L181" s="162"/>
      <c r="S181" s="28"/>
      <c r="T181" s="28"/>
    </row>
    <row r="182" spans="1:20" x14ac:dyDescent="0.25">
      <c r="A182" s="146"/>
      <c r="B182" s="146"/>
      <c r="C182" s="143"/>
      <c r="D182" s="143"/>
      <c r="E182" s="37" t="s">
        <v>205</v>
      </c>
      <c r="F182" s="37"/>
      <c r="G182" s="38"/>
      <c r="H182" s="39"/>
      <c r="I182" s="37" t="e">
        <f t="shared" si="12"/>
        <v>#DIV/0!</v>
      </c>
      <c r="J182" s="162"/>
      <c r="K182" s="162"/>
      <c r="L182" s="162"/>
      <c r="S182" s="28"/>
      <c r="T182" s="28"/>
    </row>
    <row r="183" spans="1:20" ht="15.75" thickBot="1" x14ac:dyDescent="0.3">
      <c r="A183" s="147"/>
      <c r="B183" s="147"/>
      <c r="C183" s="144"/>
      <c r="D183" s="144"/>
      <c r="E183" s="74" t="s">
        <v>236</v>
      </c>
      <c r="F183" s="56">
        <v>1</v>
      </c>
      <c r="G183" s="75"/>
      <c r="H183" s="76"/>
      <c r="I183" s="57">
        <f t="shared" si="12"/>
        <v>0</v>
      </c>
      <c r="J183" s="163"/>
      <c r="K183" s="163"/>
      <c r="L183" s="163"/>
      <c r="S183" s="28"/>
      <c r="T183" s="28"/>
    </row>
    <row r="184" spans="1:20" x14ac:dyDescent="0.25">
      <c r="A184" s="145">
        <v>106768</v>
      </c>
      <c r="B184" s="145">
        <v>106702</v>
      </c>
      <c r="C184" s="142" t="s">
        <v>182</v>
      </c>
      <c r="D184" s="142" t="s">
        <v>141</v>
      </c>
      <c r="E184" s="53" t="s">
        <v>212</v>
      </c>
      <c r="F184" s="53">
        <f>ABS(B184-A184)</f>
        <v>66</v>
      </c>
      <c r="G184" s="54"/>
      <c r="H184" s="55"/>
      <c r="I184" s="74">
        <f t="shared" si="12"/>
        <v>0</v>
      </c>
      <c r="J184" s="161" t="e">
        <f t="shared" si="11"/>
        <v>#DIV/0!</v>
      </c>
      <c r="K184" s="164"/>
      <c r="L184" s="164"/>
      <c r="S184" s="28"/>
      <c r="T184" s="28"/>
    </row>
    <row r="185" spans="1:20" x14ac:dyDescent="0.25">
      <c r="A185" s="146"/>
      <c r="B185" s="146"/>
      <c r="C185" s="143"/>
      <c r="D185" s="143"/>
      <c r="E185" s="37" t="s">
        <v>228</v>
      </c>
      <c r="F185" s="37">
        <f>ROUNDUP(F184/5,0)</f>
        <v>14</v>
      </c>
      <c r="G185" s="38"/>
      <c r="H185" s="39"/>
      <c r="I185" s="37">
        <f t="shared" si="12"/>
        <v>0</v>
      </c>
      <c r="J185" s="162"/>
      <c r="K185" s="162"/>
      <c r="L185" s="162"/>
      <c r="S185" s="28"/>
      <c r="T185" s="28"/>
    </row>
    <row r="186" spans="1:20" x14ac:dyDescent="0.25">
      <c r="A186" s="146"/>
      <c r="B186" s="146"/>
      <c r="C186" s="143"/>
      <c r="D186" s="143"/>
      <c r="E186" s="37" t="s">
        <v>196</v>
      </c>
      <c r="F186" s="37">
        <f>ROUNDUP(F184/5,0)</f>
        <v>14</v>
      </c>
      <c r="G186" s="38"/>
      <c r="H186" s="39"/>
      <c r="I186" s="37">
        <f t="shared" si="12"/>
        <v>0</v>
      </c>
      <c r="J186" s="162"/>
      <c r="K186" s="162"/>
      <c r="L186" s="162"/>
      <c r="S186" s="28"/>
      <c r="T186" s="28"/>
    </row>
    <row r="187" spans="1:20" x14ac:dyDescent="0.25">
      <c r="A187" s="146"/>
      <c r="B187" s="146"/>
      <c r="C187" s="143"/>
      <c r="D187" s="143"/>
      <c r="E187" s="37" t="s">
        <v>204</v>
      </c>
      <c r="F187" s="37"/>
      <c r="G187" s="38"/>
      <c r="H187" s="39"/>
      <c r="I187" s="37" t="e">
        <f t="shared" si="12"/>
        <v>#DIV/0!</v>
      </c>
      <c r="J187" s="162"/>
      <c r="K187" s="162"/>
      <c r="L187" s="162"/>
      <c r="S187" s="28"/>
      <c r="T187" s="28"/>
    </row>
    <row r="188" spans="1:20" x14ac:dyDescent="0.25">
      <c r="A188" s="146"/>
      <c r="B188" s="146"/>
      <c r="C188" s="143"/>
      <c r="D188" s="143"/>
      <c r="E188" s="37" t="s">
        <v>205</v>
      </c>
      <c r="F188" s="37"/>
      <c r="G188" s="38"/>
      <c r="H188" s="39"/>
      <c r="I188" s="37" t="e">
        <f t="shared" si="12"/>
        <v>#DIV/0!</v>
      </c>
      <c r="J188" s="162"/>
      <c r="K188" s="162"/>
      <c r="L188" s="162"/>
      <c r="S188" s="28"/>
      <c r="T188" s="28"/>
    </row>
    <row r="189" spans="1:20" ht="15.75" thickBot="1" x14ac:dyDescent="0.3">
      <c r="A189" s="147"/>
      <c r="B189" s="147"/>
      <c r="C189" s="144"/>
      <c r="D189" s="144"/>
      <c r="E189" s="74" t="s">
        <v>236</v>
      </c>
      <c r="F189" s="56">
        <v>2</v>
      </c>
      <c r="G189" s="75"/>
      <c r="H189" s="76"/>
      <c r="I189" s="57">
        <f t="shared" si="12"/>
        <v>0</v>
      </c>
      <c r="J189" s="163"/>
      <c r="K189" s="163"/>
      <c r="L189" s="163"/>
      <c r="S189" s="28"/>
      <c r="T189" s="28"/>
    </row>
    <row r="190" spans="1:20" x14ac:dyDescent="0.25">
      <c r="A190" s="145">
        <v>106702</v>
      </c>
      <c r="B190" s="145">
        <v>106011</v>
      </c>
      <c r="C190" s="142" t="s">
        <v>182</v>
      </c>
      <c r="D190" s="142" t="s">
        <v>220</v>
      </c>
      <c r="E190" s="53" t="s">
        <v>212</v>
      </c>
      <c r="F190" s="53">
        <f>ABS(B190-A190)</f>
        <v>691</v>
      </c>
      <c r="G190" s="54"/>
      <c r="H190" s="55"/>
      <c r="I190" s="74">
        <f t="shared" si="12"/>
        <v>0</v>
      </c>
      <c r="J190" s="161" t="e">
        <f t="shared" ref="J190:J250" si="13">AVERAGE(I190,I191,I192,I193,I194,I195)</f>
        <v>#DIV/0!</v>
      </c>
      <c r="K190" s="164"/>
      <c r="L190" s="164"/>
      <c r="S190" s="28"/>
      <c r="T190" s="28"/>
    </row>
    <row r="191" spans="1:20" x14ac:dyDescent="0.25">
      <c r="A191" s="146"/>
      <c r="B191" s="146"/>
      <c r="C191" s="143"/>
      <c r="D191" s="143"/>
      <c r="E191" s="37" t="s">
        <v>228</v>
      </c>
      <c r="F191" s="37">
        <f>ROUNDUP(F190/5,0)</f>
        <v>139</v>
      </c>
      <c r="G191" s="38"/>
      <c r="H191" s="39"/>
      <c r="I191" s="37">
        <f t="shared" si="12"/>
        <v>0</v>
      </c>
      <c r="J191" s="162"/>
      <c r="K191" s="162"/>
      <c r="L191" s="162"/>
      <c r="S191" s="28"/>
      <c r="T191" s="28"/>
    </row>
    <row r="192" spans="1:20" x14ac:dyDescent="0.25">
      <c r="A192" s="146"/>
      <c r="B192" s="146"/>
      <c r="C192" s="143"/>
      <c r="D192" s="143"/>
      <c r="E192" s="37" t="s">
        <v>196</v>
      </c>
      <c r="F192" s="37">
        <f>ROUNDUP(F190/5,0)</f>
        <v>139</v>
      </c>
      <c r="G192" s="38"/>
      <c r="H192" s="39"/>
      <c r="I192" s="37">
        <f t="shared" si="12"/>
        <v>0</v>
      </c>
      <c r="J192" s="162"/>
      <c r="K192" s="162"/>
      <c r="L192" s="162"/>
      <c r="S192" s="28"/>
      <c r="T192" s="28"/>
    </row>
    <row r="193" spans="1:20" x14ac:dyDescent="0.25">
      <c r="A193" s="146"/>
      <c r="B193" s="146"/>
      <c r="C193" s="143"/>
      <c r="D193" s="143"/>
      <c r="E193" s="37" t="s">
        <v>204</v>
      </c>
      <c r="F193" s="37"/>
      <c r="G193" s="38"/>
      <c r="H193" s="39"/>
      <c r="I193" s="37" t="e">
        <f t="shared" si="12"/>
        <v>#DIV/0!</v>
      </c>
      <c r="J193" s="162"/>
      <c r="K193" s="162"/>
      <c r="L193" s="162"/>
      <c r="S193" s="28"/>
      <c r="T193" s="28"/>
    </row>
    <row r="194" spans="1:20" x14ac:dyDescent="0.25">
      <c r="A194" s="146"/>
      <c r="B194" s="146"/>
      <c r="C194" s="143"/>
      <c r="D194" s="143"/>
      <c r="E194" s="37" t="s">
        <v>205</v>
      </c>
      <c r="F194" s="37"/>
      <c r="G194" s="38"/>
      <c r="H194" s="39"/>
      <c r="I194" s="37" t="e">
        <f t="shared" si="12"/>
        <v>#DIV/0!</v>
      </c>
      <c r="J194" s="162"/>
      <c r="K194" s="162"/>
      <c r="L194" s="162"/>
      <c r="S194" s="28"/>
      <c r="T194" s="28"/>
    </row>
    <row r="195" spans="1:20" ht="15.75" thickBot="1" x14ac:dyDescent="0.3">
      <c r="A195" s="147"/>
      <c r="B195" s="147"/>
      <c r="C195" s="144"/>
      <c r="D195" s="144"/>
      <c r="E195" s="74" t="s">
        <v>236</v>
      </c>
      <c r="F195" s="56">
        <v>3</v>
      </c>
      <c r="G195" s="75"/>
      <c r="H195" s="76"/>
      <c r="I195" s="57">
        <f t="shared" ref="I195:I258" si="14">G195/F195</f>
        <v>0</v>
      </c>
      <c r="J195" s="163"/>
      <c r="K195" s="163"/>
      <c r="L195" s="163"/>
      <c r="S195" s="28"/>
      <c r="T195" s="28"/>
    </row>
    <row r="196" spans="1:20" x14ac:dyDescent="0.25">
      <c r="A196" s="145"/>
      <c r="B196" s="145"/>
      <c r="C196" s="142" t="s">
        <v>182</v>
      </c>
      <c r="D196" s="142" t="s">
        <v>220</v>
      </c>
      <c r="E196" s="53" t="s">
        <v>212</v>
      </c>
      <c r="F196" s="53">
        <f>ABS(B196-A196)</f>
        <v>0</v>
      </c>
      <c r="G196" s="54"/>
      <c r="H196" s="55"/>
      <c r="I196" s="74" t="e">
        <f t="shared" si="14"/>
        <v>#DIV/0!</v>
      </c>
      <c r="J196" s="161" t="e">
        <f t="shared" si="13"/>
        <v>#DIV/0!</v>
      </c>
      <c r="K196" s="164"/>
      <c r="L196" s="164"/>
      <c r="S196" s="28"/>
      <c r="T196" s="28"/>
    </row>
    <row r="197" spans="1:20" x14ac:dyDescent="0.25">
      <c r="A197" s="146"/>
      <c r="B197" s="146"/>
      <c r="C197" s="143"/>
      <c r="D197" s="143"/>
      <c r="E197" s="37" t="s">
        <v>228</v>
      </c>
      <c r="F197" s="37">
        <f>ROUNDUP(F196/5,0)</f>
        <v>0</v>
      </c>
      <c r="G197" s="38"/>
      <c r="H197" s="39"/>
      <c r="I197" s="37" t="e">
        <f t="shared" si="14"/>
        <v>#DIV/0!</v>
      </c>
      <c r="J197" s="162"/>
      <c r="K197" s="162"/>
      <c r="L197" s="162"/>
      <c r="S197" s="28"/>
      <c r="T197" s="28"/>
    </row>
    <row r="198" spans="1:20" x14ac:dyDescent="0.25">
      <c r="A198" s="146"/>
      <c r="B198" s="146"/>
      <c r="C198" s="143"/>
      <c r="D198" s="143"/>
      <c r="E198" s="37" t="s">
        <v>196</v>
      </c>
      <c r="F198" s="37">
        <f>ROUNDUP(F196/5,0)</f>
        <v>0</v>
      </c>
      <c r="G198" s="38"/>
      <c r="H198" s="39"/>
      <c r="I198" s="37" t="e">
        <f t="shared" si="14"/>
        <v>#DIV/0!</v>
      </c>
      <c r="J198" s="162"/>
      <c r="K198" s="162"/>
      <c r="L198" s="162"/>
      <c r="S198" s="28"/>
      <c r="T198" s="28"/>
    </row>
    <row r="199" spans="1:20" x14ac:dyDescent="0.25">
      <c r="A199" s="146"/>
      <c r="B199" s="146"/>
      <c r="C199" s="143"/>
      <c r="D199" s="143"/>
      <c r="E199" s="37" t="s">
        <v>204</v>
      </c>
      <c r="F199" s="37"/>
      <c r="G199" s="38"/>
      <c r="H199" s="39"/>
      <c r="I199" s="37" t="e">
        <f t="shared" si="14"/>
        <v>#DIV/0!</v>
      </c>
      <c r="J199" s="162"/>
      <c r="K199" s="162"/>
      <c r="L199" s="162"/>
      <c r="S199" s="28"/>
      <c r="T199" s="28"/>
    </row>
    <row r="200" spans="1:20" x14ac:dyDescent="0.25">
      <c r="A200" s="146"/>
      <c r="B200" s="146"/>
      <c r="C200" s="143"/>
      <c r="D200" s="143"/>
      <c r="E200" s="37" t="s">
        <v>205</v>
      </c>
      <c r="F200" s="37"/>
      <c r="G200" s="38"/>
      <c r="H200" s="39"/>
      <c r="I200" s="37" t="e">
        <f t="shared" si="14"/>
        <v>#DIV/0!</v>
      </c>
      <c r="J200" s="162"/>
      <c r="K200" s="162"/>
      <c r="L200" s="162"/>
      <c r="S200" s="28"/>
      <c r="T200" s="28"/>
    </row>
    <row r="201" spans="1:20" ht="15.75" thickBot="1" x14ac:dyDescent="0.3">
      <c r="A201" s="147"/>
      <c r="B201" s="147"/>
      <c r="C201" s="144"/>
      <c r="D201" s="144"/>
      <c r="E201" s="74" t="s">
        <v>236</v>
      </c>
      <c r="F201" s="56"/>
      <c r="G201" s="75"/>
      <c r="H201" s="76"/>
      <c r="I201" s="57" t="e">
        <f t="shared" si="14"/>
        <v>#DIV/0!</v>
      </c>
      <c r="J201" s="163"/>
      <c r="K201" s="163"/>
      <c r="L201" s="163"/>
      <c r="S201" s="28"/>
      <c r="T201" s="28"/>
    </row>
    <row r="202" spans="1:20" x14ac:dyDescent="0.25">
      <c r="A202" s="145"/>
      <c r="B202" s="145"/>
      <c r="C202" s="142" t="s">
        <v>182</v>
      </c>
      <c r="D202" s="142" t="s">
        <v>220</v>
      </c>
      <c r="E202" s="53" t="s">
        <v>212</v>
      </c>
      <c r="F202" s="53">
        <f>ABS(B202-A202)</f>
        <v>0</v>
      </c>
      <c r="G202" s="54"/>
      <c r="H202" s="55"/>
      <c r="I202" s="74" t="e">
        <f t="shared" si="14"/>
        <v>#DIV/0!</v>
      </c>
      <c r="J202" s="161" t="e">
        <f t="shared" si="13"/>
        <v>#DIV/0!</v>
      </c>
      <c r="K202" s="164"/>
      <c r="L202" s="164"/>
      <c r="S202" s="28"/>
      <c r="T202" s="28"/>
    </row>
    <row r="203" spans="1:20" x14ac:dyDescent="0.25">
      <c r="A203" s="146"/>
      <c r="B203" s="146"/>
      <c r="C203" s="143"/>
      <c r="D203" s="143"/>
      <c r="E203" s="37" t="s">
        <v>228</v>
      </c>
      <c r="F203" s="37">
        <f>ROUNDUP(F202/5,0)</f>
        <v>0</v>
      </c>
      <c r="G203" s="38"/>
      <c r="H203" s="39"/>
      <c r="I203" s="37" t="e">
        <f t="shared" si="14"/>
        <v>#DIV/0!</v>
      </c>
      <c r="J203" s="162"/>
      <c r="K203" s="162"/>
      <c r="L203" s="162"/>
      <c r="S203" s="28"/>
      <c r="T203" s="28"/>
    </row>
    <row r="204" spans="1:20" x14ac:dyDescent="0.25">
      <c r="A204" s="146"/>
      <c r="B204" s="146"/>
      <c r="C204" s="143"/>
      <c r="D204" s="143"/>
      <c r="E204" s="37" t="s">
        <v>196</v>
      </c>
      <c r="F204" s="37">
        <f>ROUNDUP(F202/5,0)</f>
        <v>0</v>
      </c>
      <c r="G204" s="38"/>
      <c r="H204" s="39"/>
      <c r="I204" s="37" t="e">
        <f t="shared" si="14"/>
        <v>#DIV/0!</v>
      </c>
      <c r="J204" s="162"/>
      <c r="K204" s="162"/>
      <c r="L204" s="162"/>
      <c r="S204" s="28"/>
      <c r="T204" s="28"/>
    </row>
    <row r="205" spans="1:20" x14ac:dyDescent="0.25">
      <c r="A205" s="146"/>
      <c r="B205" s="146"/>
      <c r="C205" s="143"/>
      <c r="D205" s="143"/>
      <c r="E205" s="37" t="s">
        <v>204</v>
      </c>
      <c r="F205" s="37"/>
      <c r="G205" s="38"/>
      <c r="H205" s="39"/>
      <c r="I205" s="37" t="e">
        <f t="shared" si="14"/>
        <v>#DIV/0!</v>
      </c>
      <c r="J205" s="162"/>
      <c r="K205" s="162"/>
      <c r="L205" s="162"/>
      <c r="S205" s="28"/>
      <c r="T205" s="28"/>
    </row>
    <row r="206" spans="1:20" x14ac:dyDescent="0.25">
      <c r="A206" s="146"/>
      <c r="B206" s="146"/>
      <c r="C206" s="143"/>
      <c r="D206" s="143"/>
      <c r="E206" s="37" t="s">
        <v>205</v>
      </c>
      <c r="F206" s="37"/>
      <c r="G206" s="38"/>
      <c r="H206" s="39"/>
      <c r="I206" s="37" t="e">
        <f t="shared" si="14"/>
        <v>#DIV/0!</v>
      </c>
      <c r="J206" s="162"/>
      <c r="K206" s="162"/>
      <c r="L206" s="162"/>
      <c r="S206" s="28"/>
      <c r="T206" s="28"/>
    </row>
    <row r="207" spans="1:20" ht="15.75" thickBot="1" x14ac:dyDescent="0.3">
      <c r="A207" s="147"/>
      <c r="B207" s="147"/>
      <c r="C207" s="144"/>
      <c r="D207" s="144"/>
      <c r="E207" s="74" t="s">
        <v>236</v>
      </c>
      <c r="F207" s="56"/>
      <c r="G207" s="75"/>
      <c r="H207" s="76"/>
      <c r="I207" s="57" t="e">
        <f t="shared" si="14"/>
        <v>#DIV/0!</v>
      </c>
      <c r="J207" s="163"/>
      <c r="K207" s="163"/>
      <c r="L207" s="163"/>
      <c r="S207" s="28"/>
      <c r="T207" s="28"/>
    </row>
    <row r="208" spans="1:20" x14ac:dyDescent="0.25">
      <c r="A208" s="145">
        <v>106011</v>
      </c>
      <c r="B208" s="145">
        <v>105293</v>
      </c>
      <c r="C208" s="142" t="s">
        <v>182</v>
      </c>
      <c r="D208" s="142" t="s">
        <v>140</v>
      </c>
      <c r="E208" s="53" t="s">
        <v>212</v>
      </c>
      <c r="F208" s="53">
        <f>ABS(B208-A208)</f>
        <v>718</v>
      </c>
      <c r="G208" s="54"/>
      <c r="H208" s="55"/>
      <c r="I208" s="74">
        <f t="shared" si="14"/>
        <v>0</v>
      </c>
      <c r="J208" s="161" t="e">
        <f t="shared" si="13"/>
        <v>#DIV/0!</v>
      </c>
      <c r="K208" s="164"/>
      <c r="L208" s="164"/>
      <c r="S208" s="28"/>
      <c r="T208" s="28"/>
    </row>
    <row r="209" spans="1:20" x14ac:dyDescent="0.25">
      <c r="A209" s="146"/>
      <c r="B209" s="146"/>
      <c r="C209" s="143"/>
      <c r="D209" s="143"/>
      <c r="E209" s="37" t="s">
        <v>228</v>
      </c>
      <c r="F209" s="37">
        <f>ROUNDUP(F208/5,0)</f>
        <v>144</v>
      </c>
      <c r="G209" s="38"/>
      <c r="H209" s="39"/>
      <c r="I209" s="37">
        <f t="shared" si="14"/>
        <v>0</v>
      </c>
      <c r="J209" s="162"/>
      <c r="K209" s="162"/>
      <c r="L209" s="162"/>
      <c r="S209" s="28"/>
      <c r="T209" s="28"/>
    </row>
    <row r="210" spans="1:20" x14ac:dyDescent="0.25">
      <c r="A210" s="146"/>
      <c r="B210" s="146"/>
      <c r="C210" s="143"/>
      <c r="D210" s="143"/>
      <c r="E210" s="37" t="s">
        <v>196</v>
      </c>
      <c r="F210" s="37">
        <f>ROUNDUP(F208/5,0)</f>
        <v>144</v>
      </c>
      <c r="G210" s="38"/>
      <c r="H210" s="39"/>
      <c r="I210" s="37">
        <f t="shared" si="14"/>
        <v>0</v>
      </c>
      <c r="J210" s="162"/>
      <c r="K210" s="162"/>
      <c r="L210" s="162"/>
      <c r="S210" s="28"/>
      <c r="T210" s="28"/>
    </row>
    <row r="211" spans="1:20" x14ac:dyDescent="0.25">
      <c r="A211" s="146"/>
      <c r="B211" s="146"/>
      <c r="C211" s="143"/>
      <c r="D211" s="143"/>
      <c r="E211" s="37" t="s">
        <v>204</v>
      </c>
      <c r="F211" s="37"/>
      <c r="G211" s="38"/>
      <c r="H211" s="39"/>
      <c r="I211" s="37" t="e">
        <f t="shared" si="14"/>
        <v>#DIV/0!</v>
      </c>
      <c r="J211" s="162"/>
      <c r="K211" s="162"/>
      <c r="L211" s="162"/>
      <c r="S211" s="28"/>
      <c r="T211" s="28"/>
    </row>
    <row r="212" spans="1:20" x14ac:dyDescent="0.25">
      <c r="A212" s="146"/>
      <c r="B212" s="146"/>
      <c r="C212" s="143"/>
      <c r="D212" s="143"/>
      <c r="E212" s="37" t="s">
        <v>205</v>
      </c>
      <c r="F212" s="37"/>
      <c r="G212" s="38"/>
      <c r="H212" s="39"/>
      <c r="I212" s="37" t="e">
        <f t="shared" si="14"/>
        <v>#DIV/0!</v>
      </c>
      <c r="J212" s="162"/>
      <c r="K212" s="162"/>
      <c r="L212" s="162"/>
      <c r="S212" s="28"/>
      <c r="T212" s="28"/>
    </row>
    <row r="213" spans="1:20" ht="15.75" thickBot="1" x14ac:dyDescent="0.3">
      <c r="A213" s="147"/>
      <c r="B213" s="147"/>
      <c r="C213" s="144"/>
      <c r="D213" s="144"/>
      <c r="E213" s="74" t="s">
        <v>236</v>
      </c>
      <c r="F213" s="56">
        <v>11</v>
      </c>
      <c r="G213" s="75"/>
      <c r="H213" s="76"/>
      <c r="I213" s="57">
        <f t="shared" si="14"/>
        <v>0</v>
      </c>
      <c r="J213" s="163"/>
      <c r="K213" s="163"/>
      <c r="L213" s="163"/>
      <c r="S213" s="28"/>
      <c r="T213" s="28"/>
    </row>
    <row r="214" spans="1:20" x14ac:dyDescent="0.25">
      <c r="A214" s="145">
        <v>105293</v>
      </c>
      <c r="B214" s="145">
        <v>104667</v>
      </c>
      <c r="C214" s="142" t="s">
        <v>182</v>
      </c>
      <c r="D214" s="142" t="s">
        <v>140</v>
      </c>
      <c r="E214" s="53" t="s">
        <v>212</v>
      </c>
      <c r="F214" s="53">
        <f>ABS(B214-A214)</f>
        <v>626</v>
      </c>
      <c r="G214" s="54"/>
      <c r="H214" s="55"/>
      <c r="I214" s="74">
        <f t="shared" si="14"/>
        <v>0</v>
      </c>
      <c r="J214" s="161" t="e">
        <f t="shared" si="13"/>
        <v>#DIV/0!</v>
      </c>
      <c r="K214" s="164"/>
      <c r="L214" s="164"/>
      <c r="S214" s="28"/>
      <c r="T214" s="28"/>
    </row>
    <row r="215" spans="1:20" x14ac:dyDescent="0.25">
      <c r="A215" s="146"/>
      <c r="B215" s="146"/>
      <c r="C215" s="143"/>
      <c r="D215" s="143"/>
      <c r="E215" s="37" t="s">
        <v>228</v>
      </c>
      <c r="F215" s="37">
        <f>ROUNDUP(F214/5,0)</f>
        <v>126</v>
      </c>
      <c r="G215" s="38"/>
      <c r="H215" s="39"/>
      <c r="I215" s="37">
        <f t="shared" si="14"/>
        <v>0</v>
      </c>
      <c r="J215" s="162"/>
      <c r="K215" s="162"/>
      <c r="L215" s="162"/>
      <c r="S215" s="28"/>
      <c r="T215" s="28"/>
    </row>
    <row r="216" spans="1:20" x14ac:dyDescent="0.25">
      <c r="A216" s="146"/>
      <c r="B216" s="146"/>
      <c r="C216" s="143"/>
      <c r="D216" s="143"/>
      <c r="E216" s="37" t="s">
        <v>196</v>
      </c>
      <c r="F216" s="37">
        <f>ROUNDUP(F214/5,0)</f>
        <v>126</v>
      </c>
      <c r="G216" s="38"/>
      <c r="H216" s="39"/>
      <c r="I216" s="37">
        <f t="shared" si="14"/>
        <v>0</v>
      </c>
      <c r="J216" s="162"/>
      <c r="K216" s="162"/>
      <c r="L216" s="162"/>
      <c r="S216" s="28"/>
      <c r="T216" s="28"/>
    </row>
    <row r="217" spans="1:20" x14ac:dyDescent="0.25">
      <c r="A217" s="146"/>
      <c r="B217" s="146"/>
      <c r="C217" s="143"/>
      <c r="D217" s="143"/>
      <c r="E217" s="37" t="s">
        <v>204</v>
      </c>
      <c r="F217" s="37"/>
      <c r="G217" s="38"/>
      <c r="H217" s="39"/>
      <c r="I217" s="37" t="e">
        <f t="shared" si="14"/>
        <v>#DIV/0!</v>
      </c>
      <c r="J217" s="162"/>
      <c r="K217" s="162"/>
      <c r="L217" s="162"/>
      <c r="S217" s="28"/>
      <c r="T217" s="28"/>
    </row>
    <row r="218" spans="1:20" x14ac:dyDescent="0.25">
      <c r="A218" s="146"/>
      <c r="B218" s="146"/>
      <c r="C218" s="143"/>
      <c r="D218" s="143"/>
      <c r="E218" s="37" t="s">
        <v>205</v>
      </c>
      <c r="F218" s="37"/>
      <c r="G218" s="38"/>
      <c r="H218" s="39"/>
      <c r="I218" s="37" t="e">
        <f t="shared" si="14"/>
        <v>#DIV/0!</v>
      </c>
      <c r="J218" s="162"/>
      <c r="K218" s="162"/>
      <c r="L218" s="162"/>
      <c r="S218" s="28"/>
      <c r="T218" s="28"/>
    </row>
    <row r="219" spans="1:20" ht="15.75" thickBot="1" x14ac:dyDescent="0.3">
      <c r="A219" s="147"/>
      <c r="B219" s="147"/>
      <c r="C219" s="144"/>
      <c r="D219" s="144"/>
      <c r="E219" s="74" t="s">
        <v>236</v>
      </c>
      <c r="F219" s="56">
        <v>10</v>
      </c>
      <c r="G219" s="75"/>
      <c r="H219" s="76"/>
      <c r="I219" s="57">
        <f t="shared" si="14"/>
        <v>0</v>
      </c>
      <c r="J219" s="163"/>
      <c r="K219" s="163"/>
      <c r="L219" s="163"/>
      <c r="S219" s="28"/>
      <c r="T219" s="28"/>
    </row>
    <row r="220" spans="1:20" x14ac:dyDescent="0.25">
      <c r="A220" s="145">
        <v>104667</v>
      </c>
      <c r="B220" s="145">
        <v>103784</v>
      </c>
      <c r="C220" s="142" t="s">
        <v>182</v>
      </c>
      <c r="D220" s="142" t="s">
        <v>221</v>
      </c>
      <c r="E220" s="53" t="s">
        <v>212</v>
      </c>
      <c r="F220" s="53">
        <f>ABS(B220-A220)</f>
        <v>883</v>
      </c>
      <c r="G220" s="54"/>
      <c r="H220" s="55"/>
      <c r="I220" s="74">
        <f t="shared" si="14"/>
        <v>0</v>
      </c>
      <c r="J220" s="161" t="e">
        <f t="shared" si="13"/>
        <v>#DIV/0!</v>
      </c>
      <c r="K220" s="164"/>
      <c r="L220" s="164"/>
      <c r="S220" s="28"/>
      <c r="T220" s="28"/>
    </row>
    <row r="221" spans="1:20" x14ac:dyDescent="0.25">
      <c r="A221" s="146"/>
      <c r="B221" s="146"/>
      <c r="C221" s="143"/>
      <c r="D221" s="143"/>
      <c r="E221" s="37" t="s">
        <v>228</v>
      </c>
      <c r="F221" s="37">
        <f>ROUNDUP(F220/5,0)</f>
        <v>177</v>
      </c>
      <c r="G221" s="38"/>
      <c r="H221" s="39"/>
      <c r="I221" s="37">
        <f t="shared" si="14"/>
        <v>0</v>
      </c>
      <c r="J221" s="162"/>
      <c r="K221" s="162"/>
      <c r="L221" s="162"/>
      <c r="S221" s="28"/>
      <c r="T221" s="28"/>
    </row>
    <row r="222" spans="1:20" x14ac:dyDescent="0.25">
      <c r="A222" s="146"/>
      <c r="B222" s="146"/>
      <c r="C222" s="143"/>
      <c r="D222" s="143"/>
      <c r="E222" s="37" t="s">
        <v>196</v>
      </c>
      <c r="F222" s="37">
        <f>ROUNDUP(F220/5,0)</f>
        <v>177</v>
      </c>
      <c r="G222" s="38"/>
      <c r="H222" s="39"/>
      <c r="I222" s="37">
        <f t="shared" si="14"/>
        <v>0</v>
      </c>
      <c r="J222" s="162"/>
      <c r="K222" s="162"/>
      <c r="L222" s="162"/>
      <c r="S222" s="28"/>
      <c r="T222" s="28"/>
    </row>
    <row r="223" spans="1:20" x14ac:dyDescent="0.25">
      <c r="A223" s="146"/>
      <c r="B223" s="146"/>
      <c r="C223" s="143"/>
      <c r="D223" s="143"/>
      <c r="E223" s="37" t="s">
        <v>204</v>
      </c>
      <c r="F223" s="37"/>
      <c r="G223" s="38"/>
      <c r="H223" s="39"/>
      <c r="I223" s="37" t="e">
        <f t="shared" si="14"/>
        <v>#DIV/0!</v>
      </c>
      <c r="J223" s="162"/>
      <c r="K223" s="162"/>
      <c r="L223" s="162"/>
      <c r="S223" s="28"/>
      <c r="T223" s="28"/>
    </row>
    <row r="224" spans="1:20" x14ac:dyDescent="0.25">
      <c r="A224" s="146"/>
      <c r="B224" s="146"/>
      <c r="C224" s="143"/>
      <c r="D224" s="143"/>
      <c r="E224" s="37" t="s">
        <v>205</v>
      </c>
      <c r="F224" s="37"/>
      <c r="G224" s="38"/>
      <c r="H224" s="39"/>
      <c r="I224" s="37" t="e">
        <f t="shared" si="14"/>
        <v>#DIV/0!</v>
      </c>
      <c r="J224" s="162"/>
      <c r="K224" s="162"/>
      <c r="L224" s="162"/>
      <c r="S224" s="28"/>
      <c r="T224" s="28"/>
    </row>
    <row r="225" spans="1:20" ht="15.75" thickBot="1" x14ac:dyDescent="0.3">
      <c r="A225" s="147"/>
      <c r="B225" s="147"/>
      <c r="C225" s="144"/>
      <c r="D225" s="144"/>
      <c r="E225" s="74" t="s">
        <v>236</v>
      </c>
      <c r="F225" s="56">
        <v>11</v>
      </c>
      <c r="G225" s="75"/>
      <c r="H225" s="76"/>
      <c r="I225" s="57">
        <f t="shared" si="14"/>
        <v>0</v>
      </c>
      <c r="J225" s="163"/>
      <c r="K225" s="163"/>
      <c r="L225" s="163"/>
      <c r="S225" s="28"/>
      <c r="T225" s="28"/>
    </row>
    <row r="226" spans="1:20" x14ac:dyDescent="0.25">
      <c r="A226" s="145">
        <v>103784</v>
      </c>
      <c r="B226" s="145">
        <v>103231</v>
      </c>
      <c r="C226" s="142" t="s">
        <v>182</v>
      </c>
      <c r="D226" s="142" t="s">
        <v>139</v>
      </c>
      <c r="E226" s="53" t="s">
        <v>212</v>
      </c>
      <c r="F226" s="53">
        <f>ABS(B226-A226)</f>
        <v>553</v>
      </c>
      <c r="G226" s="54"/>
      <c r="H226" s="55"/>
      <c r="I226" s="74">
        <f t="shared" si="14"/>
        <v>0</v>
      </c>
      <c r="J226" s="161" t="e">
        <f t="shared" si="13"/>
        <v>#DIV/0!</v>
      </c>
      <c r="K226" s="164"/>
      <c r="L226" s="164"/>
      <c r="S226" s="28"/>
      <c r="T226" s="28"/>
    </row>
    <row r="227" spans="1:20" x14ac:dyDescent="0.25">
      <c r="A227" s="146"/>
      <c r="B227" s="146"/>
      <c r="C227" s="143"/>
      <c r="D227" s="143"/>
      <c r="E227" s="37" t="s">
        <v>228</v>
      </c>
      <c r="F227" s="37">
        <f>ROUNDUP(F226/5,0)</f>
        <v>111</v>
      </c>
      <c r="G227" s="38"/>
      <c r="H227" s="39"/>
      <c r="I227" s="37">
        <f t="shared" si="14"/>
        <v>0</v>
      </c>
      <c r="J227" s="162"/>
      <c r="K227" s="162"/>
      <c r="L227" s="162"/>
      <c r="S227" s="28"/>
      <c r="T227" s="28"/>
    </row>
    <row r="228" spans="1:20" x14ac:dyDescent="0.25">
      <c r="A228" s="146"/>
      <c r="B228" s="146"/>
      <c r="C228" s="143"/>
      <c r="D228" s="143"/>
      <c r="E228" s="37" t="s">
        <v>196</v>
      </c>
      <c r="F228" s="37">
        <f>ROUNDUP(F226/5,0)</f>
        <v>111</v>
      </c>
      <c r="G228" s="38"/>
      <c r="H228" s="39"/>
      <c r="I228" s="37">
        <f t="shared" si="14"/>
        <v>0</v>
      </c>
      <c r="J228" s="162"/>
      <c r="K228" s="162"/>
      <c r="L228" s="162"/>
      <c r="S228" s="28"/>
      <c r="T228" s="28"/>
    </row>
    <row r="229" spans="1:20" x14ac:dyDescent="0.25">
      <c r="A229" s="146"/>
      <c r="B229" s="146"/>
      <c r="C229" s="143"/>
      <c r="D229" s="143"/>
      <c r="E229" s="37" t="s">
        <v>204</v>
      </c>
      <c r="F229" s="37"/>
      <c r="G229" s="38"/>
      <c r="H229" s="39"/>
      <c r="I229" s="37" t="e">
        <f t="shared" si="14"/>
        <v>#DIV/0!</v>
      </c>
      <c r="J229" s="162"/>
      <c r="K229" s="162"/>
      <c r="L229" s="162"/>
      <c r="S229" s="28"/>
      <c r="T229" s="28"/>
    </row>
    <row r="230" spans="1:20" x14ac:dyDescent="0.25">
      <c r="A230" s="146"/>
      <c r="B230" s="146"/>
      <c r="C230" s="143"/>
      <c r="D230" s="143"/>
      <c r="E230" s="37" t="s">
        <v>205</v>
      </c>
      <c r="F230" s="37"/>
      <c r="G230" s="38"/>
      <c r="H230" s="39"/>
      <c r="I230" s="37" t="e">
        <f t="shared" si="14"/>
        <v>#DIV/0!</v>
      </c>
      <c r="J230" s="162"/>
      <c r="K230" s="162"/>
      <c r="L230" s="162"/>
      <c r="S230" s="28"/>
      <c r="T230" s="28"/>
    </row>
    <row r="231" spans="1:20" ht="15.75" thickBot="1" x14ac:dyDescent="0.3">
      <c r="A231" s="147"/>
      <c r="B231" s="147"/>
      <c r="C231" s="144"/>
      <c r="D231" s="144"/>
      <c r="E231" s="74" t="s">
        <v>236</v>
      </c>
      <c r="F231" s="56"/>
      <c r="G231" s="75"/>
      <c r="H231" s="76"/>
      <c r="I231" s="57" t="e">
        <f t="shared" si="14"/>
        <v>#DIV/0!</v>
      </c>
      <c r="J231" s="163"/>
      <c r="K231" s="163"/>
      <c r="L231" s="163"/>
      <c r="S231" s="28"/>
      <c r="T231" s="28"/>
    </row>
    <row r="232" spans="1:20" x14ac:dyDescent="0.25">
      <c r="A232" s="145">
        <v>103231</v>
      </c>
      <c r="B232" s="145">
        <v>103165</v>
      </c>
      <c r="C232" s="142" t="s">
        <v>182</v>
      </c>
      <c r="D232" s="142" t="s">
        <v>139</v>
      </c>
      <c r="E232" s="53" t="s">
        <v>212</v>
      </c>
      <c r="F232" s="53">
        <f>ABS(B232-A232)</f>
        <v>66</v>
      </c>
      <c r="G232" s="54"/>
      <c r="H232" s="55"/>
      <c r="I232" s="74">
        <f t="shared" si="14"/>
        <v>0</v>
      </c>
      <c r="J232" s="161" t="e">
        <f t="shared" si="13"/>
        <v>#DIV/0!</v>
      </c>
      <c r="K232" s="164"/>
      <c r="L232" s="164"/>
      <c r="S232" s="28"/>
      <c r="T232" s="28"/>
    </row>
    <row r="233" spans="1:20" x14ac:dyDescent="0.25">
      <c r="A233" s="146"/>
      <c r="B233" s="146"/>
      <c r="C233" s="143"/>
      <c r="D233" s="143"/>
      <c r="E233" s="37" t="s">
        <v>228</v>
      </c>
      <c r="F233" s="37">
        <f>ROUNDUP(F232/5,0)</f>
        <v>14</v>
      </c>
      <c r="G233" s="38"/>
      <c r="H233" s="39"/>
      <c r="I233" s="37">
        <f t="shared" si="14"/>
        <v>0</v>
      </c>
      <c r="J233" s="162"/>
      <c r="K233" s="162"/>
      <c r="L233" s="162"/>
      <c r="S233" s="28"/>
      <c r="T233" s="28"/>
    </row>
    <row r="234" spans="1:20" x14ac:dyDescent="0.25">
      <c r="A234" s="146"/>
      <c r="B234" s="146"/>
      <c r="C234" s="143"/>
      <c r="D234" s="143"/>
      <c r="E234" s="37" t="s">
        <v>196</v>
      </c>
      <c r="F234" s="37">
        <f>ROUNDUP(F232/5,0)</f>
        <v>14</v>
      </c>
      <c r="G234" s="38"/>
      <c r="H234" s="39"/>
      <c r="I234" s="37">
        <f t="shared" si="14"/>
        <v>0</v>
      </c>
      <c r="J234" s="162"/>
      <c r="K234" s="162"/>
      <c r="L234" s="162"/>
      <c r="S234" s="28"/>
      <c r="T234" s="28"/>
    </row>
    <row r="235" spans="1:20" x14ac:dyDescent="0.25">
      <c r="A235" s="146"/>
      <c r="B235" s="146"/>
      <c r="C235" s="143"/>
      <c r="D235" s="143"/>
      <c r="E235" s="37" t="s">
        <v>204</v>
      </c>
      <c r="F235" s="37"/>
      <c r="G235" s="38"/>
      <c r="H235" s="39"/>
      <c r="I235" s="37" t="e">
        <f t="shared" si="14"/>
        <v>#DIV/0!</v>
      </c>
      <c r="J235" s="162"/>
      <c r="K235" s="162"/>
      <c r="L235" s="162"/>
      <c r="S235" s="28"/>
      <c r="T235" s="28"/>
    </row>
    <row r="236" spans="1:20" x14ac:dyDescent="0.25">
      <c r="A236" s="146"/>
      <c r="B236" s="146"/>
      <c r="C236" s="143"/>
      <c r="D236" s="143"/>
      <c r="E236" s="37" t="s">
        <v>205</v>
      </c>
      <c r="F236" s="37"/>
      <c r="G236" s="38"/>
      <c r="H236" s="39"/>
      <c r="I236" s="37" t="e">
        <f t="shared" si="14"/>
        <v>#DIV/0!</v>
      </c>
      <c r="J236" s="162"/>
      <c r="K236" s="162"/>
      <c r="L236" s="162"/>
      <c r="S236" s="28"/>
      <c r="T236" s="28"/>
    </row>
    <row r="237" spans="1:20" ht="15.75" thickBot="1" x14ac:dyDescent="0.3">
      <c r="A237" s="147"/>
      <c r="B237" s="147"/>
      <c r="C237" s="144"/>
      <c r="D237" s="144"/>
      <c r="E237" s="74" t="s">
        <v>236</v>
      </c>
      <c r="F237" s="56"/>
      <c r="G237" s="75"/>
      <c r="H237" s="76"/>
      <c r="I237" s="57" t="e">
        <f t="shared" si="14"/>
        <v>#DIV/0!</v>
      </c>
      <c r="J237" s="163"/>
      <c r="K237" s="163"/>
      <c r="L237" s="163"/>
      <c r="S237" s="28"/>
      <c r="T237" s="28"/>
    </row>
    <row r="238" spans="1:20" x14ac:dyDescent="0.25">
      <c r="A238" s="145">
        <v>103165</v>
      </c>
      <c r="B238" s="145">
        <v>102533</v>
      </c>
      <c r="C238" s="142" t="s">
        <v>182</v>
      </c>
      <c r="D238" s="142" t="s">
        <v>139</v>
      </c>
      <c r="E238" s="53" t="s">
        <v>212</v>
      </c>
      <c r="F238" s="53">
        <f>ABS(B238-A238)</f>
        <v>632</v>
      </c>
      <c r="G238" s="54"/>
      <c r="H238" s="55"/>
      <c r="I238" s="74">
        <f t="shared" si="14"/>
        <v>0</v>
      </c>
      <c r="J238" s="161" t="e">
        <f t="shared" si="13"/>
        <v>#DIV/0!</v>
      </c>
      <c r="K238" s="164"/>
      <c r="L238" s="164"/>
      <c r="S238" s="28"/>
      <c r="T238" s="28"/>
    </row>
    <row r="239" spans="1:20" x14ac:dyDescent="0.25">
      <c r="A239" s="146"/>
      <c r="B239" s="146"/>
      <c r="C239" s="143"/>
      <c r="D239" s="143"/>
      <c r="E239" s="37" t="s">
        <v>228</v>
      </c>
      <c r="F239" s="37">
        <f>ROUNDUP(F238/5,0)</f>
        <v>127</v>
      </c>
      <c r="G239" s="38"/>
      <c r="H239" s="39"/>
      <c r="I239" s="37">
        <f t="shared" si="14"/>
        <v>0</v>
      </c>
      <c r="J239" s="162"/>
      <c r="K239" s="162"/>
      <c r="L239" s="162"/>
      <c r="S239" s="28"/>
      <c r="T239" s="28"/>
    </row>
    <row r="240" spans="1:20" x14ac:dyDescent="0.25">
      <c r="A240" s="146"/>
      <c r="B240" s="146"/>
      <c r="C240" s="143"/>
      <c r="D240" s="143"/>
      <c r="E240" s="37" t="s">
        <v>196</v>
      </c>
      <c r="F240" s="37">
        <f>ROUNDUP(F238/5,0)</f>
        <v>127</v>
      </c>
      <c r="G240" s="38"/>
      <c r="H240" s="39"/>
      <c r="I240" s="37">
        <f t="shared" si="14"/>
        <v>0</v>
      </c>
      <c r="J240" s="162"/>
      <c r="K240" s="162"/>
      <c r="L240" s="162"/>
      <c r="S240" s="28"/>
      <c r="T240" s="28"/>
    </row>
    <row r="241" spans="1:20" x14ac:dyDescent="0.25">
      <c r="A241" s="146"/>
      <c r="B241" s="146"/>
      <c r="C241" s="143"/>
      <c r="D241" s="143"/>
      <c r="E241" s="37" t="s">
        <v>204</v>
      </c>
      <c r="F241" s="37"/>
      <c r="G241" s="38"/>
      <c r="H241" s="39"/>
      <c r="I241" s="37" t="e">
        <f t="shared" si="14"/>
        <v>#DIV/0!</v>
      </c>
      <c r="J241" s="162"/>
      <c r="K241" s="162"/>
      <c r="L241" s="162"/>
      <c r="S241" s="28"/>
      <c r="T241" s="28"/>
    </row>
    <row r="242" spans="1:20" x14ac:dyDescent="0.25">
      <c r="A242" s="146"/>
      <c r="B242" s="146"/>
      <c r="C242" s="143"/>
      <c r="D242" s="143"/>
      <c r="E242" s="37" t="s">
        <v>205</v>
      </c>
      <c r="F242" s="37"/>
      <c r="G242" s="38"/>
      <c r="H242" s="39"/>
      <c r="I242" s="37" t="e">
        <f t="shared" si="14"/>
        <v>#DIV/0!</v>
      </c>
      <c r="J242" s="162"/>
      <c r="K242" s="162"/>
      <c r="L242" s="162"/>
      <c r="S242" s="28"/>
      <c r="T242" s="28"/>
    </row>
    <row r="243" spans="1:20" ht="15.75" thickBot="1" x14ac:dyDescent="0.3">
      <c r="A243" s="147"/>
      <c r="B243" s="147"/>
      <c r="C243" s="144"/>
      <c r="D243" s="144"/>
      <c r="E243" s="74" t="s">
        <v>236</v>
      </c>
      <c r="F243" s="56">
        <v>12</v>
      </c>
      <c r="G243" s="75"/>
      <c r="H243" s="76"/>
      <c r="I243" s="57">
        <f t="shared" si="14"/>
        <v>0</v>
      </c>
      <c r="J243" s="163"/>
      <c r="K243" s="163"/>
      <c r="L243" s="163"/>
      <c r="S243" s="28"/>
      <c r="T243" s="28"/>
    </row>
    <row r="244" spans="1:20" x14ac:dyDescent="0.25">
      <c r="A244" s="145">
        <v>102533</v>
      </c>
      <c r="B244" s="145">
        <v>101595</v>
      </c>
      <c r="C244" s="142" t="s">
        <v>182</v>
      </c>
      <c r="D244" s="142" t="s">
        <v>222</v>
      </c>
      <c r="E244" s="53" t="s">
        <v>215</v>
      </c>
      <c r="F244" s="53">
        <f>ABS(B244-A244)</f>
        <v>938</v>
      </c>
      <c r="G244" s="54"/>
      <c r="H244" s="55"/>
      <c r="I244" s="74">
        <f t="shared" si="14"/>
        <v>0</v>
      </c>
      <c r="J244" s="161" t="e">
        <f t="shared" si="13"/>
        <v>#DIV/0!</v>
      </c>
      <c r="K244" s="164"/>
      <c r="L244" s="164"/>
      <c r="S244" s="28"/>
      <c r="T244" s="28"/>
    </row>
    <row r="245" spans="1:20" x14ac:dyDescent="0.25">
      <c r="A245" s="146"/>
      <c r="B245" s="146"/>
      <c r="C245" s="143"/>
      <c r="D245" s="143"/>
      <c r="E245" s="37" t="s">
        <v>228</v>
      </c>
      <c r="F245" s="37">
        <f>ROUNDUP(F244/5,0)</f>
        <v>188</v>
      </c>
      <c r="G245" s="38"/>
      <c r="H245" s="39"/>
      <c r="I245" s="37">
        <f t="shared" si="14"/>
        <v>0</v>
      </c>
      <c r="J245" s="162"/>
      <c r="K245" s="162"/>
      <c r="L245" s="162"/>
      <c r="S245" s="28"/>
      <c r="T245" s="28"/>
    </row>
    <row r="246" spans="1:20" x14ac:dyDescent="0.25">
      <c r="A246" s="146"/>
      <c r="B246" s="146"/>
      <c r="C246" s="143"/>
      <c r="D246" s="143"/>
      <c r="E246" s="37" t="s">
        <v>196</v>
      </c>
      <c r="F246" s="37">
        <f>ROUNDUP(F244/5,0)</f>
        <v>188</v>
      </c>
      <c r="G246" s="38"/>
      <c r="H246" s="39"/>
      <c r="I246" s="37">
        <f t="shared" si="14"/>
        <v>0</v>
      </c>
      <c r="J246" s="162"/>
      <c r="K246" s="162"/>
      <c r="L246" s="162"/>
      <c r="S246" s="28"/>
      <c r="T246" s="28"/>
    </row>
    <row r="247" spans="1:20" x14ac:dyDescent="0.25">
      <c r="A247" s="146"/>
      <c r="B247" s="146"/>
      <c r="C247" s="143"/>
      <c r="D247" s="143"/>
      <c r="E247" s="37" t="s">
        <v>204</v>
      </c>
      <c r="F247" s="37"/>
      <c r="G247" s="38"/>
      <c r="H247" s="39"/>
      <c r="I247" s="37" t="e">
        <f t="shared" si="14"/>
        <v>#DIV/0!</v>
      </c>
      <c r="J247" s="162"/>
      <c r="K247" s="162"/>
      <c r="L247" s="162"/>
      <c r="S247" s="28"/>
      <c r="T247" s="28"/>
    </row>
    <row r="248" spans="1:20" x14ac:dyDescent="0.25">
      <c r="A248" s="146"/>
      <c r="B248" s="146"/>
      <c r="C248" s="143"/>
      <c r="D248" s="143"/>
      <c r="E248" s="37" t="s">
        <v>205</v>
      </c>
      <c r="F248" s="37"/>
      <c r="G248" s="38"/>
      <c r="H248" s="39"/>
      <c r="I248" s="37" t="e">
        <f t="shared" si="14"/>
        <v>#DIV/0!</v>
      </c>
      <c r="J248" s="162"/>
      <c r="K248" s="162"/>
      <c r="L248" s="162"/>
      <c r="S248" s="28"/>
      <c r="T248" s="28"/>
    </row>
    <row r="249" spans="1:20" ht="15.75" thickBot="1" x14ac:dyDescent="0.3">
      <c r="A249" s="147"/>
      <c r="B249" s="147"/>
      <c r="C249" s="144"/>
      <c r="D249" s="144"/>
      <c r="E249" s="74" t="s">
        <v>236</v>
      </c>
      <c r="F249" s="56">
        <v>14</v>
      </c>
      <c r="G249" s="75"/>
      <c r="H249" s="76"/>
      <c r="I249" s="57">
        <f t="shared" si="14"/>
        <v>0</v>
      </c>
      <c r="J249" s="163"/>
      <c r="K249" s="163"/>
      <c r="L249" s="163"/>
      <c r="S249" s="28"/>
      <c r="T249" s="28"/>
    </row>
    <row r="250" spans="1:20" x14ac:dyDescent="0.25">
      <c r="A250" s="145">
        <v>101595</v>
      </c>
      <c r="B250" s="145">
        <v>101558</v>
      </c>
      <c r="C250" s="142" t="s">
        <v>182</v>
      </c>
      <c r="D250" s="142" t="s">
        <v>138</v>
      </c>
      <c r="E250" s="53" t="s">
        <v>215</v>
      </c>
      <c r="F250" s="53">
        <f>ABS(B250-A250)</f>
        <v>37</v>
      </c>
      <c r="G250" s="54"/>
      <c r="H250" s="55"/>
      <c r="I250" s="74">
        <f t="shared" si="14"/>
        <v>0</v>
      </c>
      <c r="J250" s="161" t="e">
        <f t="shared" si="13"/>
        <v>#DIV/0!</v>
      </c>
      <c r="K250" s="164"/>
      <c r="L250" s="164"/>
      <c r="S250" s="28"/>
      <c r="T250" s="28"/>
    </row>
    <row r="251" spans="1:20" x14ac:dyDescent="0.25">
      <c r="A251" s="146"/>
      <c r="B251" s="146"/>
      <c r="C251" s="143"/>
      <c r="D251" s="143"/>
      <c r="E251" s="37" t="s">
        <v>228</v>
      </c>
      <c r="F251" s="37">
        <f>ROUNDUP(F250/5,0)</f>
        <v>8</v>
      </c>
      <c r="G251" s="38"/>
      <c r="H251" s="39"/>
      <c r="I251" s="37">
        <f t="shared" si="14"/>
        <v>0</v>
      </c>
      <c r="J251" s="162"/>
      <c r="K251" s="162"/>
      <c r="L251" s="162"/>
      <c r="S251" s="28"/>
      <c r="T251" s="28"/>
    </row>
    <row r="252" spans="1:20" x14ac:dyDescent="0.25">
      <c r="A252" s="146"/>
      <c r="B252" s="146"/>
      <c r="C252" s="143"/>
      <c r="D252" s="143"/>
      <c r="E252" s="37" t="s">
        <v>196</v>
      </c>
      <c r="F252" s="37">
        <f>ROUNDUP(F250/5,0)</f>
        <v>8</v>
      </c>
      <c r="G252" s="38"/>
      <c r="H252" s="39"/>
      <c r="I252" s="37">
        <f t="shared" si="14"/>
        <v>0</v>
      </c>
      <c r="J252" s="162"/>
      <c r="K252" s="162"/>
      <c r="L252" s="162"/>
      <c r="S252" s="28"/>
      <c r="T252" s="28"/>
    </row>
    <row r="253" spans="1:20" x14ac:dyDescent="0.25">
      <c r="A253" s="146"/>
      <c r="B253" s="146"/>
      <c r="C253" s="143"/>
      <c r="D253" s="143"/>
      <c r="E253" s="37" t="s">
        <v>204</v>
      </c>
      <c r="F253" s="37"/>
      <c r="G253" s="38"/>
      <c r="H253" s="39"/>
      <c r="I253" s="37" t="e">
        <f t="shared" si="14"/>
        <v>#DIV/0!</v>
      </c>
      <c r="J253" s="162"/>
      <c r="K253" s="162"/>
      <c r="L253" s="162"/>
      <c r="S253" s="28"/>
      <c r="T253" s="28"/>
    </row>
    <row r="254" spans="1:20" x14ac:dyDescent="0.25">
      <c r="A254" s="146"/>
      <c r="B254" s="146"/>
      <c r="C254" s="143"/>
      <c r="D254" s="143"/>
      <c r="E254" s="37" t="s">
        <v>205</v>
      </c>
      <c r="F254" s="37"/>
      <c r="G254" s="38"/>
      <c r="H254" s="39"/>
      <c r="I254" s="37" t="e">
        <f t="shared" si="14"/>
        <v>#DIV/0!</v>
      </c>
      <c r="J254" s="162"/>
      <c r="K254" s="162"/>
      <c r="L254" s="162"/>
      <c r="S254" s="28"/>
      <c r="T254" s="28"/>
    </row>
    <row r="255" spans="1:20" ht="15.75" thickBot="1" x14ac:dyDescent="0.3">
      <c r="A255" s="147"/>
      <c r="B255" s="147"/>
      <c r="C255" s="144"/>
      <c r="D255" s="144"/>
      <c r="E255" s="74" t="s">
        <v>236</v>
      </c>
      <c r="F255" s="56"/>
      <c r="G255" s="75"/>
      <c r="H255" s="76"/>
      <c r="I255" s="57" t="e">
        <f t="shared" si="14"/>
        <v>#DIV/0!</v>
      </c>
      <c r="J255" s="163"/>
      <c r="K255" s="163"/>
      <c r="L255" s="163"/>
      <c r="S255" s="28"/>
      <c r="T255" s="28"/>
    </row>
    <row r="256" spans="1:20" x14ac:dyDescent="0.25">
      <c r="A256" s="145">
        <v>101558</v>
      </c>
      <c r="B256" s="145">
        <v>101050</v>
      </c>
      <c r="C256" s="142" t="s">
        <v>182</v>
      </c>
      <c r="D256" s="142" t="s">
        <v>138</v>
      </c>
      <c r="E256" s="53" t="s">
        <v>215</v>
      </c>
      <c r="F256" s="53">
        <f>ABS(B256-A256)</f>
        <v>508</v>
      </c>
      <c r="G256" s="54"/>
      <c r="H256" s="55"/>
      <c r="I256" s="74">
        <f t="shared" si="14"/>
        <v>0</v>
      </c>
      <c r="J256" s="161" t="e">
        <f t="shared" ref="J256:J268" si="15">AVERAGE(I256,I257,I258,I259,I260,I261)</f>
        <v>#DIV/0!</v>
      </c>
      <c r="K256" s="164"/>
      <c r="L256" s="164"/>
      <c r="S256" s="28"/>
      <c r="T256" s="28"/>
    </row>
    <row r="257" spans="1:20" x14ac:dyDescent="0.25">
      <c r="A257" s="146"/>
      <c r="B257" s="146"/>
      <c r="C257" s="143"/>
      <c r="D257" s="143"/>
      <c r="E257" s="37" t="s">
        <v>228</v>
      </c>
      <c r="F257" s="37">
        <f>ROUNDUP(F256/5,0)</f>
        <v>102</v>
      </c>
      <c r="G257" s="38"/>
      <c r="H257" s="39"/>
      <c r="I257" s="37">
        <f t="shared" si="14"/>
        <v>0</v>
      </c>
      <c r="J257" s="162"/>
      <c r="K257" s="162"/>
      <c r="L257" s="162"/>
      <c r="S257" s="28"/>
      <c r="T257" s="28"/>
    </row>
    <row r="258" spans="1:20" x14ac:dyDescent="0.25">
      <c r="A258" s="146"/>
      <c r="B258" s="146"/>
      <c r="C258" s="143"/>
      <c r="D258" s="143"/>
      <c r="E258" s="37" t="s">
        <v>196</v>
      </c>
      <c r="F258" s="37">
        <f>ROUNDUP(F256/5,0)</f>
        <v>102</v>
      </c>
      <c r="G258" s="38"/>
      <c r="H258" s="39"/>
      <c r="I258" s="37">
        <f t="shared" si="14"/>
        <v>0</v>
      </c>
      <c r="J258" s="162"/>
      <c r="K258" s="162"/>
      <c r="L258" s="162"/>
      <c r="S258" s="28"/>
      <c r="T258" s="28"/>
    </row>
    <row r="259" spans="1:20" x14ac:dyDescent="0.25">
      <c r="A259" s="146"/>
      <c r="B259" s="146"/>
      <c r="C259" s="143"/>
      <c r="D259" s="143"/>
      <c r="E259" s="37" t="s">
        <v>204</v>
      </c>
      <c r="F259" s="37"/>
      <c r="G259" s="38"/>
      <c r="H259" s="39"/>
      <c r="I259" s="37" t="e">
        <f t="shared" ref="I259:I322" si="16">G259/F259</f>
        <v>#DIV/0!</v>
      </c>
      <c r="J259" s="162"/>
      <c r="K259" s="162"/>
      <c r="L259" s="162"/>
      <c r="S259" s="28"/>
      <c r="T259" s="28"/>
    </row>
    <row r="260" spans="1:20" x14ac:dyDescent="0.25">
      <c r="A260" s="146"/>
      <c r="B260" s="146"/>
      <c r="C260" s="143"/>
      <c r="D260" s="143"/>
      <c r="E260" s="37" t="s">
        <v>205</v>
      </c>
      <c r="F260" s="37"/>
      <c r="G260" s="38"/>
      <c r="H260" s="39"/>
      <c r="I260" s="37" t="e">
        <f t="shared" si="16"/>
        <v>#DIV/0!</v>
      </c>
      <c r="J260" s="162"/>
      <c r="K260" s="162"/>
      <c r="L260" s="162"/>
      <c r="S260" s="28"/>
      <c r="T260" s="28"/>
    </row>
    <row r="261" spans="1:20" ht="15.75" thickBot="1" x14ac:dyDescent="0.3">
      <c r="A261" s="147"/>
      <c r="B261" s="147"/>
      <c r="C261" s="144"/>
      <c r="D261" s="144"/>
      <c r="E261" s="74" t="s">
        <v>236</v>
      </c>
      <c r="F261" s="56"/>
      <c r="G261" s="75"/>
      <c r="H261" s="76"/>
      <c r="I261" s="57" t="e">
        <f t="shared" si="16"/>
        <v>#DIV/0!</v>
      </c>
      <c r="J261" s="163"/>
      <c r="K261" s="163"/>
      <c r="L261" s="163"/>
      <c r="S261" s="28"/>
      <c r="T261" s="28"/>
    </row>
    <row r="262" spans="1:20" x14ac:dyDescent="0.25">
      <c r="A262" s="145">
        <v>101050</v>
      </c>
      <c r="B262" s="145">
        <v>101015</v>
      </c>
      <c r="C262" s="142" t="s">
        <v>182</v>
      </c>
      <c r="D262" s="142" t="s">
        <v>138</v>
      </c>
      <c r="E262" s="53" t="s">
        <v>215</v>
      </c>
      <c r="F262" s="53">
        <f>ABS(B262-A262)</f>
        <v>35</v>
      </c>
      <c r="G262" s="54"/>
      <c r="H262" s="55"/>
      <c r="I262" s="74">
        <f t="shared" si="16"/>
        <v>0</v>
      </c>
      <c r="J262" s="161" t="e">
        <f t="shared" si="15"/>
        <v>#DIV/0!</v>
      </c>
      <c r="K262" s="164"/>
      <c r="L262" s="164"/>
      <c r="S262" s="28"/>
      <c r="T262" s="28"/>
    </row>
    <row r="263" spans="1:20" x14ac:dyDescent="0.25">
      <c r="A263" s="146"/>
      <c r="B263" s="146"/>
      <c r="C263" s="143"/>
      <c r="D263" s="143"/>
      <c r="E263" s="37" t="s">
        <v>228</v>
      </c>
      <c r="F263" s="37">
        <f>ROUNDUP(F262/5,0)</f>
        <v>7</v>
      </c>
      <c r="G263" s="38"/>
      <c r="H263" s="39"/>
      <c r="I263" s="37">
        <f t="shared" si="16"/>
        <v>0</v>
      </c>
      <c r="J263" s="162"/>
      <c r="K263" s="162"/>
      <c r="L263" s="162"/>
      <c r="S263" s="28"/>
      <c r="T263" s="28"/>
    </row>
    <row r="264" spans="1:20" x14ac:dyDescent="0.25">
      <c r="A264" s="146"/>
      <c r="B264" s="146"/>
      <c r="C264" s="143"/>
      <c r="D264" s="143"/>
      <c r="E264" s="37" t="s">
        <v>196</v>
      </c>
      <c r="F264" s="37">
        <f>ROUNDUP(F262/5,0)</f>
        <v>7</v>
      </c>
      <c r="G264" s="38"/>
      <c r="H264" s="39"/>
      <c r="I264" s="37">
        <f t="shared" si="16"/>
        <v>0</v>
      </c>
      <c r="J264" s="162"/>
      <c r="K264" s="162"/>
      <c r="L264" s="162"/>
      <c r="S264" s="28"/>
      <c r="T264" s="28"/>
    </row>
    <row r="265" spans="1:20" x14ac:dyDescent="0.25">
      <c r="A265" s="146"/>
      <c r="B265" s="146"/>
      <c r="C265" s="143"/>
      <c r="D265" s="143"/>
      <c r="E265" s="37" t="s">
        <v>204</v>
      </c>
      <c r="F265" s="37"/>
      <c r="G265" s="38"/>
      <c r="H265" s="39"/>
      <c r="I265" s="37" t="e">
        <f t="shared" si="16"/>
        <v>#DIV/0!</v>
      </c>
      <c r="J265" s="162"/>
      <c r="K265" s="162"/>
      <c r="L265" s="162"/>
      <c r="S265" s="28"/>
      <c r="T265" s="28"/>
    </row>
    <row r="266" spans="1:20" x14ac:dyDescent="0.25">
      <c r="A266" s="146"/>
      <c r="B266" s="146"/>
      <c r="C266" s="143"/>
      <c r="D266" s="143"/>
      <c r="E266" s="37" t="s">
        <v>205</v>
      </c>
      <c r="F266" s="37"/>
      <c r="G266" s="38"/>
      <c r="H266" s="39"/>
      <c r="I266" s="37" t="e">
        <f t="shared" si="16"/>
        <v>#DIV/0!</v>
      </c>
      <c r="J266" s="162"/>
      <c r="K266" s="162"/>
      <c r="L266" s="162"/>
      <c r="S266" s="28"/>
      <c r="T266" s="28"/>
    </row>
    <row r="267" spans="1:20" ht="15.75" thickBot="1" x14ac:dyDescent="0.3">
      <c r="A267" s="147"/>
      <c r="B267" s="147"/>
      <c r="C267" s="144"/>
      <c r="D267" s="144"/>
      <c r="E267" s="74" t="s">
        <v>236</v>
      </c>
      <c r="F267" s="56"/>
      <c r="G267" s="75"/>
      <c r="H267" s="76"/>
      <c r="I267" s="57" t="e">
        <f t="shared" si="16"/>
        <v>#DIV/0!</v>
      </c>
      <c r="J267" s="163"/>
      <c r="K267" s="163"/>
      <c r="L267" s="163"/>
      <c r="S267" s="28"/>
      <c r="T267" s="28"/>
    </row>
    <row r="268" spans="1:20" x14ac:dyDescent="0.25">
      <c r="A268" s="145">
        <v>101015</v>
      </c>
      <c r="B268" s="145">
        <v>100530</v>
      </c>
      <c r="C268" s="142" t="s">
        <v>182</v>
      </c>
      <c r="D268" s="142" t="s">
        <v>138</v>
      </c>
      <c r="E268" s="53" t="s">
        <v>215</v>
      </c>
      <c r="F268" s="53">
        <f>ABS(B268-A268)</f>
        <v>485</v>
      </c>
      <c r="G268" s="54"/>
      <c r="H268" s="55"/>
      <c r="I268" s="74">
        <f t="shared" si="16"/>
        <v>0</v>
      </c>
      <c r="J268" s="161" t="e">
        <f t="shared" si="15"/>
        <v>#DIV/0!</v>
      </c>
      <c r="K268" s="164"/>
      <c r="L268" s="164"/>
      <c r="S268" s="28"/>
      <c r="T268" s="28"/>
    </row>
    <row r="269" spans="1:20" x14ac:dyDescent="0.25">
      <c r="A269" s="146"/>
      <c r="B269" s="146"/>
      <c r="C269" s="143"/>
      <c r="D269" s="143"/>
      <c r="E269" s="37" t="s">
        <v>228</v>
      </c>
      <c r="F269" s="37">
        <f>ROUNDUP(F268/5,0)</f>
        <v>97</v>
      </c>
      <c r="G269" s="38"/>
      <c r="H269" s="39"/>
      <c r="I269" s="37">
        <f t="shared" si="16"/>
        <v>0</v>
      </c>
      <c r="J269" s="162"/>
      <c r="K269" s="162"/>
      <c r="L269" s="162"/>
      <c r="S269" s="28"/>
      <c r="T269" s="28"/>
    </row>
    <row r="270" spans="1:20" x14ac:dyDescent="0.25">
      <c r="A270" s="146"/>
      <c r="B270" s="146"/>
      <c r="C270" s="143"/>
      <c r="D270" s="143"/>
      <c r="E270" s="37" t="s">
        <v>196</v>
      </c>
      <c r="F270" s="37">
        <f>ROUNDUP(F268/5,0)</f>
        <v>97</v>
      </c>
      <c r="G270" s="38"/>
      <c r="H270" s="39"/>
      <c r="I270" s="37">
        <f t="shared" si="16"/>
        <v>0</v>
      </c>
      <c r="J270" s="162"/>
      <c r="K270" s="162"/>
      <c r="L270" s="162"/>
      <c r="S270" s="28"/>
      <c r="T270" s="28"/>
    </row>
    <row r="271" spans="1:20" x14ac:dyDescent="0.25">
      <c r="A271" s="146"/>
      <c r="B271" s="146"/>
      <c r="C271" s="143"/>
      <c r="D271" s="143"/>
      <c r="E271" s="37" t="s">
        <v>204</v>
      </c>
      <c r="F271" s="37"/>
      <c r="G271" s="38"/>
      <c r="H271" s="39"/>
      <c r="I271" s="37" t="e">
        <f t="shared" si="16"/>
        <v>#DIV/0!</v>
      </c>
      <c r="J271" s="162"/>
      <c r="K271" s="162"/>
      <c r="L271" s="162"/>
      <c r="S271" s="28"/>
      <c r="T271" s="28"/>
    </row>
    <row r="272" spans="1:20" x14ac:dyDescent="0.25">
      <c r="A272" s="146"/>
      <c r="B272" s="146"/>
      <c r="C272" s="143"/>
      <c r="D272" s="143"/>
      <c r="E272" s="37" t="s">
        <v>205</v>
      </c>
      <c r="F272" s="37"/>
      <c r="G272" s="38"/>
      <c r="H272" s="39"/>
      <c r="I272" s="37" t="e">
        <f t="shared" si="16"/>
        <v>#DIV/0!</v>
      </c>
      <c r="J272" s="162"/>
      <c r="K272" s="162"/>
      <c r="L272" s="162"/>
      <c r="S272" s="28"/>
      <c r="T272" s="28"/>
    </row>
    <row r="273" spans="1:20" ht="15.75" thickBot="1" x14ac:dyDescent="0.3">
      <c r="A273" s="147"/>
      <c r="B273" s="147"/>
      <c r="C273" s="144"/>
      <c r="D273" s="144"/>
      <c r="E273" s="74" t="s">
        <v>236</v>
      </c>
      <c r="F273" s="56"/>
      <c r="G273" s="75"/>
      <c r="H273" s="76"/>
      <c r="I273" s="57" t="e">
        <f t="shared" si="16"/>
        <v>#DIV/0!</v>
      </c>
      <c r="J273" s="163"/>
      <c r="K273" s="163"/>
      <c r="L273" s="163"/>
      <c r="S273" s="28"/>
      <c r="T273" s="28"/>
    </row>
    <row r="274" spans="1:20" x14ac:dyDescent="0.25">
      <c r="A274" s="148">
        <v>100530</v>
      </c>
      <c r="B274" s="148">
        <v>100383</v>
      </c>
      <c r="C274" s="151" t="s">
        <v>182</v>
      </c>
      <c r="D274" s="154" t="s">
        <v>138</v>
      </c>
      <c r="E274" s="50" t="s">
        <v>209</v>
      </c>
      <c r="F274" s="50"/>
      <c r="G274" s="51"/>
      <c r="H274" s="52"/>
      <c r="I274" s="44" t="e">
        <f t="shared" si="16"/>
        <v>#DIV/0!</v>
      </c>
      <c r="J274" s="157" t="e">
        <f>AVERAGE(I274,I275,I276,I277,I278,I279)</f>
        <v>#DIV/0!</v>
      </c>
      <c r="K274" s="160"/>
      <c r="L274" s="160"/>
      <c r="S274" s="28"/>
      <c r="T274" s="28"/>
    </row>
    <row r="275" spans="1:20" x14ac:dyDescent="0.25">
      <c r="A275" s="149"/>
      <c r="B275" s="149"/>
      <c r="C275" s="152"/>
      <c r="D275" s="155"/>
      <c r="E275" s="41" t="s">
        <v>192</v>
      </c>
      <c r="F275" s="41"/>
      <c r="G275" s="42"/>
      <c r="H275" s="43"/>
      <c r="I275" s="41" t="e">
        <f t="shared" si="16"/>
        <v>#DIV/0!</v>
      </c>
      <c r="J275" s="158"/>
      <c r="K275" s="158"/>
      <c r="L275" s="158"/>
      <c r="S275" s="28"/>
      <c r="T275" s="28"/>
    </row>
    <row r="276" spans="1:20" x14ac:dyDescent="0.25">
      <c r="A276" s="149"/>
      <c r="B276" s="149"/>
      <c r="C276" s="152"/>
      <c r="D276" s="155"/>
      <c r="E276" s="41" t="s">
        <v>201</v>
      </c>
      <c r="F276" s="41">
        <f>ABS(B274-A274)</f>
        <v>147</v>
      </c>
      <c r="G276" s="42"/>
      <c r="H276" s="43"/>
      <c r="I276" s="41">
        <f t="shared" si="16"/>
        <v>0</v>
      </c>
      <c r="J276" s="158"/>
      <c r="K276" s="158"/>
      <c r="L276" s="158"/>
      <c r="S276" s="28"/>
      <c r="T276" s="28"/>
    </row>
    <row r="277" spans="1:20" x14ac:dyDescent="0.25">
      <c r="A277" s="149"/>
      <c r="B277" s="149"/>
      <c r="C277" s="152"/>
      <c r="D277" s="155"/>
      <c r="E277" s="41" t="s">
        <v>202</v>
      </c>
      <c r="F277" s="41">
        <v>1</v>
      </c>
      <c r="G277" s="42"/>
      <c r="H277" s="43"/>
      <c r="I277" s="41">
        <f t="shared" si="16"/>
        <v>0</v>
      </c>
      <c r="J277" s="158"/>
      <c r="K277" s="158"/>
      <c r="L277" s="158"/>
      <c r="S277" s="28"/>
      <c r="T277" s="28"/>
    </row>
    <row r="278" spans="1:20" x14ac:dyDescent="0.25">
      <c r="A278" s="149"/>
      <c r="B278" s="149"/>
      <c r="C278" s="152"/>
      <c r="D278" s="155"/>
      <c r="E278" s="41" t="s">
        <v>236</v>
      </c>
      <c r="F278" s="41">
        <v>16</v>
      </c>
      <c r="G278" s="42"/>
      <c r="H278" s="43"/>
      <c r="I278" s="41">
        <f t="shared" si="16"/>
        <v>0</v>
      </c>
      <c r="J278" s="158"/>
      <c r="K278" s="158"/>
      <c r="L278" s="158"/>
      <c r="S278" s="28"/>
      <c r="T278" s="28"/>
    </row>
    <row r="279" spans="1:20" ht="15.75" thickBot="1" x14ac:dyDescent="0.3">
      <c r="A279" s="150"/>
      <c r="B279" s="150"/>
      <c r="C279" s="153"/>
      <c r="D279" s="156"/>
      <c r="E279" s="47" t="s">
        <v>191</v>
      </c>
      <c r="F279" s="47"/>
      <c r="G279" s="48"/>
      <c r="H279" s="49"/>
      <c r="I279" s="47" t="e">
        <f t="shared" si="16"/>
        <v>#DIV/0!</v>
      </c>
      <c r="J279" s="159"/>
      <c r="K279" s="159"/>
      <c r="L279" s="159"/>
      <c r="S279" s="28"/>
      <c r="T279" s="28"/>
    </row>
    <row r="280" spans="1:20" ht="15.75" thickBot="1" x14ac:dyDescent="0.3">
      <c r="A280" s="30"/>
      <c r="B280" s="30"/>
      <c r="C280" s="35" t="s">
        <v>182</v>
      </c>
      <c r="D280" s="31" t="s">
        <v>138</v>
      </c>
      <c r="E280" s="31" t="s">
        <v>213</v>
      </c>
      <c r="F280" s="31"/>
      <c r="G280" s="33"/>
      <c r="H280" s="83"/>
      <c r="I280" s="84" t="e">
        <f t="shared" si="16"/>
        <v>#DIV/0!</v>
      </c>
      <c r="J280" s="85"/>
      <c r="K280" s="68"/>
      <c r="L280" s="68"/>
      <c r="S280" s="28"/>
      <c r="T280" s="28"/>
    </row>
    <row r="281" spans="1:20" x14ac:dyDescent="0.25">
      <c r="A281" s="148">
        <v>100383</v>
      </c>
      <c r="B281" s="148">
        <v>100282</v>
      </c>
      <c r="C281" s="151" t="s">
        <v>182</v>
      </c>
      <c r="D281" s="154" t="s">
        <v>138</v>
      </c>
      <c r="E281" s="50" t="s">
        <v>209</v>
      </c>
      <c r="F281" s="50"/>
      <c r="G281" s="51"/>
      <c r="H281" s="52"/>
      <c r="I281" s="44" t="e">
        <f t="shared" si="16"/>
        <v>#DIV/0!</v>
      </c>
      <c r="J281" s="157" t="e">
        <f>AVERAGE(I281,I282,I283,I284,I285,I286)</f>
        <v>#DIV/0!</v>
      </c>
      <c r="K281" s="160"/>
      <c r="L281" s="160"/>
      <c r="S281" s="28"/>
      <c r="T281" s="28"/>
    </row>
    <row r="282" spans="1:20" x14ac:dyDescent="0.25">
      <c r="A282" s="149"/>
      <c r="B282" s="149"/>
      <c r="C282" s="152"/>
      <c r="D282" s="155"/>
      <c r="E282" s="41" t="s">
        <v>192</v>
      </c>
      <c r="F282" s="41"/>
      <c r="G282" s="42"/>
      <c r="H282" s="43"/>
      <c r="I282" s="41" t="e">
        <f t="shared" si="16"/>
        <v>#DIV/0!</v>
      </c>
      <c r="J282" s="158"/>
      <c r="K282" s="158"/>
      <c r="L282" s="158"/>
      <c r="S282" s="28"/>
      <c r="T282" s="28"/>
    </row>
    <row r="283" spans="1:20" x14ac:dyDescent="0.25">
      <c r="A283" s="149"/>
      <c r="B283" s="149"/>
      <c r="C283" s="152"/>
      <c r="D283" s="155"/>
      <c r="E283" s="41" t="s">
        <v>201</v>
      </c>
      <c r="F283" s="41">
        <f>ABS(B281-A281)</f>
        <v>101</v>
      </c>
      <c r="G283" s="42"/>
      <c r="H283" s="43"/>
      <c r="I283" s="41">
        <f t="shared" si="16"/>
        <v>0</v>
      </c>
      <c r="J283" s="158"/>
      <c r="K283" s="158"/>
      <c r="L283" s="158"/>
      <c r="S283" s="28"/>
      <c r="T283" s="28"/>
    </row>
    <row r="284" spans="1:20" x14ac:dyDescent="0.25">
      <c r="A284" s="149"/>
      <c r="B284" s="149"/>
      <c r="C284" s="152"/>
      <c r="D284" s="155"/>
      <c r="E284" s="41" t="s">
        <v>202</v>
      </c>
      <c r="F284" s="41">
        <v>1</v>
      </c>
      <c r="G284" s="42"/>
      <c r="H284" s="43"/>
      <c r="I284" s="41">
        <f t="shared" si="16"/>
        <v>0</v>
      </c>
      <c r="J284" s="158"/>
      <c r="K284" s="158"/>
      <c r="L284" s="158"/>
      <c r="S284" s="28"/>
      <c r="T284" s="28"/>
    </row>
    <row r="285" spans="1:20" x14ac:dyDescent="0.25">
      <c r="A285" s="149"/>
      <c r="B285" s="149"/>
      <c r="C285" s="152"/>
      <c r="D285" s="155"/>
      <c r="E285" s="41" t="s">
        <v>236</v>
      </c>
      <c r="F285" s="41"/>
      <c r="G285" s="42"/>
      <c r="H285" s="43"/>
      <c r="I285" s="41" t="e">
        <f t="shared" si="16"/>
        <v>#DIV/0!</v>
      </c>
      <c r="J285" s="158"/>
      <c r="K285" s="158"/>
      <c r="L285" s="158"/>
      <c r="S285" s="28"/>
      <c r="T285" s="28"/>
    </row>
    <row r="286" spans="1:20" ht="15.75" thickBot="1" x14ac:dyDescent="0.3">
      <c r="A286" s="150"/>
      <c r="B286" s="150"/>
      <c r="C286" s="153"/>
      <c r="D286" s="156"/>
      <c r="E286" s="47" t="s">
        <v>191</v>
      </c>
      <c r="F286" s="47"/>
      <c r="G286" s="48"/>
      <c r="H286" s="49"/>
      <c r="I286" s="47" t="e">
        <f t="shared" si="16"/>
        <v>#DIV/0!</v>
      </c>
      <c r="J286" s="159"/>
      <c r="K286" s="159"/>
      <c r="L286" s="159"/>
      <c r="S286" s="28"/>
      <c r="T286" s="28"/>
    </row>
    <row r="287" spans="1:20" x14ac:dyDescent="0.25">
      <c r="A287" s="148">
        <v>100282</v>
      </c>
      <c r="B287" s="148">
        <v>100036</v>
      </c>
      <c r="C287" s="151" t="s">
        <v>182</v>
      </c>
      <c r="D287" s="154" t="s">
        <v>138</v>
      </c>
      <c r="E287" s="50" t="s">
        <v>209</v>
      </c>
      <c r="F287" s="50"/>
      <c r="G287" s="51"/>
      <c r="H287" s="52"/>
      <c r="I287" s="44" t="e">
        <f t="shared" si="16"/>
        <v>#DIV/0!</v>
      </c>
      <c r="J287" s="157" t="e">
        <f>AVERAGE(I287,I288,I289,I290,I291,I292)</f>
        <v>#DIV/0!</v>
      </c>
      <c r="K287" s="160"/>
      <c r="L287" s="160"/>
      <c r="S287" s="28"/>
      <c r="T287" s="28"/>
    </row>
    <row r="288" spans="1:20" x14ac:dyDescent="0.25">
      <c r="A288" s="149"/>
      <c r="B288" s="149"/>
      <c r="C288" s="152"/>
      <c r="D288" s="155"/>
      <c r="E288" s="41" t="s">
        <v>192</v>
      </c>
      <c r="F288" s="41"/>
      <c r="G288" s="42"/>
      <c r="H288" s="43"/>
      <c r="I288" s="41" t="e">
        <f t="shared" si="16"/>
        <v>#DIV/0!</v>
      </c>
      <c r="J288" s="158"/>
      <c r="K288" s="158"/>
      <c r="L288" s="158"/>
      <c r="S288" s="28"/>
      <c r="T288" s="28"/>
    </row>
    <row r="289" spans="1:20" x14ac:dyDescent="0.25">
      <c r="A289" s="149"/>
      <c r="B289" s="149"/>
      <c r="C289" s="152"/>
      <c r="D289" s="155"/>
      <c r="E289" s="41" t="s">
        <v>201</v>
      </c>
      <c r="F289" s="41">
        <f>ABS(B287-A287)</f>
        <v>246</v>
      </c>
      <c r="G289" s="42"/>
      <c r="H289" s="43"/>
      <c r="I289" s="41">
        <f t="shared" si="16"/>
        <v>0</v>
      </c>
      <c r="J289" s="158"/>
      <c r="K289" s="158"/>
      <c r="L289" s="158"/>
      <c r="S289" s="28"/>
      <c r="T289" s="28"/>
    </row>
    <row r="290" spans="1:20" x14ac:dyDescent="0.25">
      <c r="A290" s="149"/>
      <c r="B290" s="149"/>
      <c r="C290" s="152"/>
      <c r="D290" s="155"/>
      <c r="E290" s="41" t="s">
        <v>202</v>
      </c>
      <c r="F290" s="41">
        <v>1</v>
      </c>
      <c r="G290" s="42"/>
      <c r="H290" s="43"/>
      <c r="I290" s="41">
        <f t="shared" si="16"/>
        <v>0</v>
      </c>
      <c r="J290" s="158"/>
      <c r="K290" s="158"/>
      <c r="L290" s="158"/>
      <c r="S290" s="28"/>
      <c r="T290" s="28"/>
    </row>
    <row r="291" spans="1:20" x14ac:dyDescent="0.25">
      <c r="A291" s="149"/>
      <c r="B291" s="149"/>
      <c r="C291" s="152"/>
      <c r="D291" s="155"/>
      <c r="E291" s="41" t="s">
        <v>236</v>
      </c>
      <c r="F291" s="41"/>
      <c r="G291" s="42"/>
      <c r="H291" s="43"/>
      <c r="I291" s="41" t="e">
        <f t="shared" si="16"/>
        <v>#DIV/0!</v>
      </c>
      <c r="J291" s="158"/>
      <c r="K291" s="158"/>
      <c r="L291" s="158"/>
      <c r="S291" s="28"/>
      <c r="T291" s="28"/>
    </row>
    <row r="292" spans="1:20" ht="15.75" thickBot="1" x14ac:dyDescent="0.3">
      <c r="A292" s="150"/>
      <c r="B292" s="150"/>
      <c r="C292" s="153"/>
      <c r="D292" s="156"/>
      <c r="E292" s="47" t="s">
        <v>191</v>
      </c>
      <c r="F292" s="47"/>
      <c r="G292" s="48"/>
      <c r="H292" s="49"/>
      <c r="I292" s="47" t="e">
        <f t="shared" si="16"/>
        <v>#DIV/0!</v>
      </c>
      <c r="J292" s="159"/>
      <c r="K292" s="159"/>
      <c r="L292" s="159"/>
      <c r="S292" s="28"/>
      <c r="T292" s="28"/>
    </row>
    <row r="293" spans="1:20" x14ac:dyDescent="0.25">
      <c r="A293" s="148">
        <v>100036</v>
      </c>
      <c r="B293" s="148">
        <v>99560</v>
      </c>
      <c r="C293" s="151" t="s">
        <v>182</v>
      </c>
      <c r="D293" s="154" t="s">
        <v>138</v>
      </c>
      <c r="E293" s="50" t="s">
        <v>209</v>
      </c>
      <c r="F293" s="50"/>
      <c r="G293" s="51"/>
      <c r="H293" s="52"/>
      <c r="I293" s="44" t="e">
        <f t="shared" si="16"/>
        <v>#DIV/0!</v>
      </c>
      <c r="J293" s="157" t="e">
        <f>AVERAGE(I293,I294,I295,I296,I297,I298)</f>
        <v>#DIV/0!</v>
      </c>
      <c r="K293" s="160"/>
      <c r="L293" s="160"/>
      <c r="S293" s="28"/>
      <c r="T293" s="28"/>
    </row>
    <row r="294" spans="1:20" x14ac:dyDescent="0.25">
      <c r="A294" s="149"/>
      <c r="B294" s="149"/>
      <c r="C294" s="152"/>
      <c r="D294" s="155"/>
      <c r="E294" s="41" t="s">
        <v>192</v>
      </c>
      <c r="F294" s="41"/>
      <c r="G294" s="42"/>
      <c r="H294" s="43"/>
      <c r="I294" s="41" t="e">
        <f t="shared" si="16"/>
        <v>#DIV/0!</v>
      </c>
      <c r="J294" s="158"/>
      <c r="K294" s="158"/>
      <c r="L294" s="158"/>
      <c r="S294" s="28"/>
      <c r="T294" s="28"/>
    </row>
    <row r="295" spans="1:20" x14ac:dyDescent="0.25">
      <c r="A295" s="149"/>
      <c r="B295" s="149"/>
      <c r="C295" s="152"/>
      <c r="D295" s="155"/>
      <c r="E295" s="41" t="s">
        <v>201</v>
      </c>
      <c r="F295" s="41">
        <f>ABS(B293-A293)</f>
        <v>476</v>
      </c>
      <c r="G295" s="42"/>
      <c r="H295" s="43"/>
      <c r="I295" s="41">
        <f t="shared" si="16"/>
        <v>0</v>
      </c>
      <c r="J295" s="158"/>
      <c r="K295" s="158"/>
      <c r="L295" s="158"/>
      <c r="S295" s="28"/>
      <c r="T295" s="28"/>
    </row>
    <row r="296" spans="1:20" x14ac:dyDescent="0.25">
      <c r="A296" s="149"/>
      <c r="B296" s="149"/>
      <c r="C296" s="152"/>
      <c r="D296" s="155"/>
      <c r="E296" s="41" t="s">
        <v>202</v>
      </c>
      <c r="F296" s="41">
        <v>1</v>
      </c>
      <c r="G296" s="42"/>
      <c r="H296" s="43"/>
      <c r="I296" s="41">
        <f t="shared" si="16"/>
        <v>0</v>
      </c>
      <c r="J296" s="158"/>
      <c r="K296" s="158"/>
      <c r="L296" s="158"/>
      <c r="S296" s="28"/>
      <c r="T296" s="28"/>
    </row>
    <row r="297" spans="1:20" x14ac:dyDescent="0.25">
      <c r="A297" s="149"/>
      <c r="B297" s="149"/>
      <c r="C297" s="152"/>
      <c r="D297" s="155"/>
      <c r="E297" s="41" t="s">
        <v>236</v>
      </c>
      <c r="F297" s="41"/>
      <c r="G297" s="42"/>
      <c r="H297" s="43"/>
      <c r="I297" s="41" t="e">
        <f t="shared" si="16"/>
        <v>#DIV/0!</v>
      </c>
      <c r="J297" s="158"/>
      <c r="K297" s="158"/>
      <c r="L297" s="158"/>
      <c r="S297" s="28"/>
      <c r="T297" s="28"/>
    </row>
    <row r="298" spans="1:20" ht="15.75" thickBot="1" x14ac:dyDescent="0.3">
      <c r="A298" s="150"/>
      <c r="B298" s="150"/>
      <c r="C298" s="153"/>
      <c r="D298" s="156"/>
      <c r="E298" s="47" t="s">
        <v>191</v>
      </c>
      <c r="F298" s="47"/>
      <c r="G298" s="48"/>
      <c r="H298" s="49"/>
      <c r="I298" s="47" t="e">
        <f t="shared" si="16"/>
        <v>#DIV/0!</v>
      </c>
      <c r="J298" s="159"/>
      <c r="K298" s="159"/>
      <c r="L298" s="159"/>
      <c r="S298" s="28"/>
      <c r="T298" s="28"/>
    </row>
    <row r="299" spans="1:20" x14ac:dyDescent="0.25">
      <c r="A299" s="145">
        <v>98845</v>
      </c>
      <c r="B299" s="145">
        <v>98555</v>
      </c>
      <c r="C299" s="142" t="s">
        <v>182</v>
      </c>
      <c r="D299" s="142" t="s">
        <v>137</v>
      </c>
      <c r="E299" s="53" t="s">
        <v>215</v>
      </c>
      <c r="F299" s="53">
        <f>ABS(B299-A299)</f>
        <v>290</v>
      </c>
      <c r="G299" s="54"/>
      <c r="H299" s="55"/>
      <c r="I299" s="74">
        <f t="shared" si="16"/>
        <v>0</v>
      </c>
      <c r="J299" s="161" t="e">
        <f t="shared" ref="J299" si="17">AVERAGE(I299,I300,I301,I302,I303,I304)</f>
        <v>#DIV/0!</v>
      </c>
      <c r="K299" s="164"/>
      <c r="L299" s="164"/>
      <c r="S299" s="28"/>
      <c r="T299" s="28"/>
    </row>
    <row r="300" spans="1:20" x14ac:dyDescent="0.25">
      <c r="A300" s="146"/>
      <c r="B300" s="146"/>
      <c r="C300" s="143"/>
      <c r="D300" s="143"/>
      <c r="E300" s="37" t="s">
        <v>228</v>
      </c>
      <c r="F300" s="37">
        <f>ROUNDUP(F299/5,0)</f>
        <v>58</v>
      </c>
      <c r="G300" s="38"/>
      <c r="H300" s="39"/>
      <c r="I300" s="37">
        <f t="shared" si="16"/>
        <v>0</v>
      </c>
      <c r="J300" s="162"/>
      <c r="K300" s="162"/>
      <c r="L300" s="162"/>
      <c r="S300" s="28"/>
      <c r="T300" s="28"/>
    </row>
    <row r="301" spans="1:20" x14ac:dyDescent="0.25">
      <c r="A301" s="146"/>
      <c r="B301" s="146"/>
      <c r="C301" s="143"/>
      <c r="D301" s="143"/>
      <c r="E301" s="37" t="s">
        <v>196</v>
      </c>
      <c r="F301" s="37">
        <f>ROUNDUP(F299/5,0)</f>
        <v>58</v>
      </c>
      <c r="G301" s="38"/>
      <c r="H301" s="39"/>
      <c r="I301" s="37">
        <f t="shared" si="16"/>
        <v>0</v>
      </c>
      <c r="J301" s="162"/>
      <c r="K301" s="162"/>
      <c r="L301" s="162"/>
      <c r="S301" s="28"/>
      <c r="T301" s="28"/>
    </row>
    <row r="302" spans="1:20" x14ac:dyDescent="0.25">
      <c r="A302" s="146"/>
      <c r="B302" s="146"/>
      <c r="C302" s="143"/>
      <c r="D302" s="143"/>
      <c r="E302" s="37" t="s">
        <v>204</v>
      </c>
      <c r="F302" s="37"/>
      <c r="G302" s="38"/>
      <c r="H302" s="39"/>
      <c r="I302" s="37" t="e">
        <f t="shared" si="16"/>
        <v>#DIV/0!</v>
      </c>
      <c r="J302" s="162"/>
      <c r="K302" s="162"/>
      <c r="L302" s="162"/>
      <c r="S302" s="28"/>
      <c r="T302" s="28"/>
    </row>
    <row r="303" spans="1:20" x14ac:dyDescent="0.25">
      <c r="A303" s="146"/>
      <c r="B303" s="146"/>
      <c r="C303" s="143"/>
      <c r="D303" s="143"/>
      <c r="E303" s="37" t="s">
        <v>205</v>
      </c>
      <c r="F303" s="37"/>
      <c r="G303" s="38"/>
      <c r="H303" s="39"/>
      <c r="I303" s="37" t="e">
        <f t="shared" si="16"/>
        <v>#DIV/0!</v>
      </c>
      <c r="J303" s="162"/>
      <c r="K303" s="162"/>
      <c r="L303" s="162"/>
      <c r="S303" s="28"/>
      <c r="T303" s="28"/>
    </row>
    <row r="304" spans="1:20" ht="15.75" thickBot="1" x14ac:dyDescent="0.3">
      <c r="A304" s="147"/>
      <c r="B304" s="147"/>
      <c r="C304" s="144"/>
      <c r="D304" s="144"/>
      <c r="E304" s="57" t="s">
        <v>236</v>
      </c>
      <c r="F304" s="56"/>
      <c r="G304" s="75"/>
      <c r="H304" s="76"/>
      <c r="I304" s="57" t="e">
        <f t="shared" si="16"/>
        <v>#DIV/0!</v>
      </c>
      <c r="J304" s="163"/>
      <c r="K304" s="163"/>
      <c r="L304" s="163"/>
      <c r="S304" s="28"/>
      <c r="T304" s="28"/>
    </row>
    <row r="305" spans="1:20" ht="15.75" thickBot="1" x14ac:dyDescent="0.3">
      <c r="A305" s="30"/>
      <c r="B305" s="30"/>
      <c r="C305" s="35" t="s">
        <v>182</v>
      </c>
      <c r="D305" s="31" t="s">
        <v>137</v>
      </c>
      <c r="E305" s="34" t="s">
        <v>213</v>
      </c>
      <c r="F305" s="31"/>
      <c r="G305" s="33"/>
      <c r="H305" s="83"/>
      <c r="I305" s="86" t="e">
        <f t="shared" si="16"/>
        <v>#DIV/0!</v>
      </c>
      <c r="J305" s="87"/>
      <c r="K305" s="68"/>
      <c r="L305" s="68"/>
      <c r="S305" s="28"/>
      <c r="T305" s="28"/>
    </row>
    <row r="306" spans="1:20" x14ac:dyDescent="0.25">
      <c r="A306" s="145">
        <v>98555</v>
      </c>
      <c r="B306" s="145">
        <v>98220</v>
      </c>
      <c r="C306" s="142" t="s">
        <v>182</v>
      </c>
      <c r="D306" s="142" t="s">
        <v>137</v>
      </c>
      <c r="E306" s="53" t="s">
        <v>215</v>
      </c>
      <c r="F306" s="53">
        <f>ABS(B306-A306)</f>
        <v>335</v>
      </c>
      <c r="G306" s="54"/>
      <c r="H306" s="55"/>
      <c r="I306" s="74">
        <f t="shared" si="16"/>
        <v>0</v>
      </c>
      <c r="J306" s="161" t="e">
        <f t="shared" ref="J306" si="18">AVERAGE(I306,I307,I308,I309,I310,I311)</f>
        <v>#DIV/0!</v>
      </c>
      <c r="K306" s="164"/>
      <c r="L306" s="164"/>
      <c r="S306" s="28"/>
      <c r="T306" s="28"/>
    </row>
    <row r="307" spans="1:20" x14ac:dyDescent="0.25">
      <c r="A307" s="146"/>
      <c r="B307" s="146"/>
      <c r="C307" s="143"/>
      <c r="D307" s="143"/>
      <c r="E307" s="37" t="s">
        <v>228</v>
      </c>
      <c r="F307" s="37">
        <f>ROUNDUP(F306/5,0)</f>
        <v>67</v>
      </c>
      <c r="G307" s="38"/>
      <c r="H307" s="39"/>
      <c r="I307" s="37">
        <f t="shared" si="16"/>
        <v>0</v>
      </c>
      <c r="J307" s="162"/>
      <c r="K307" s="162"/>
      <c r="L307" s="162"/>
      <c r="S307" s="28"/>
      <c r="T307" s="28"/>
    </row>
    <row r="308" spans="1:20" x14ac:dyDescent="0.25">
      <c r="A308" s="146"/>
      <c r="B308" s="146"/>
      <c r="C308" s="143"/>
      <c r="D308" s="143"/>
      <c r="E308" s="37" t="s">
        <v>196</v>
      </c>
      <c r="F308" s="37">
        <f>ROUNDUP(F306/5,0)</f>
        <v>67</v>
      </c>
      <c r="G308" s="38"/>
      <c r="H308" s="39"/>
      <c r="I308" s="37">
        <f t="shared" si="16"/>
        <v>0</v>
      </c>
      <c r="J308" s="162"/>
      <c r="K308" s="162"/>
      <c r="L308" s="162"/>
      <c r="S308" s="28"/>
      <c r="T308" s="28"/>
    </row>
    <row r="309" spans="1:20" x14ac:dyDescent="0.25">
      <c r="A309" s="146"/>
      <c r="B309" s="146"/>
      <c r="C309" s="143"/>
      <c r="D309" s="143"/>
      <c r="E309" s="37" t="s">
        <v>204</v>
      </c>
      <c r="F309" s="37"/>
      <c r="G309" s="38"/>
      <c r="H309" s="39"/>
      <c r="I309" s="37" t="e">
        <f t="shared" si="16"/>
        <v>#DIV/0!</v>
      </c>
      <c r="J309" s="162"/>
      <c r="K309" s="162"/>
      <c r="L309" s="162"/>
      <c r="S309" s="28"/>
      <c r="T309" s="28"/>
    </row>
    <row r="310" spans="1:20" x14ac:dyDescent="0.25">
      <c r="A310" s="146"/>
      <c r="B310" s="146"/>
      <c r="C310" s="143"/>
      <c r="D310" s="143"/>
      <c r="E310" s="37" t="s">
        <v>205</v>
      </c>
      <c r="F310" s="37"/>
      <c r="G310" s="38"/>
      <c r="H310" s="39"/>
      <c r="I310" s="37" t="e">
        <f t="shared" si="16"/>
        <v>#DIV/0!</v>
      </c>
      <c r="J310" s="162"/>
      <c r="K310" s="162"/>
      <c r="L310" s="162"/>
      <c r="S310" s="28"/>
      <c r="T310" s="28"/>
    </row>
    <row r="311" spans="1:20" ht="15.75" thickBot="1" x14ac:dyDescent="0.3">
      <c r="A311" s="147"/>
      <c r="B311" s="147"/>
      <c r="C311" s="144"/>
      <c r="D311" s="144"/>
      <c r="E311" s="74" t="s">
        <v>236</v>
      </c>
      <c r="F311" s="56"/>
      <c r="G311" s="75"/>
      <c r="H311" s="76"/>
      <c r="I311" s="57" t="e">
        <f t="shared" si="16"/>
        <v>#DIV/0!</v>
      </c>
      <c r="J311" s="163"/>
      <c r="K311" s="163"/>
      <c r="L311" s="163"/>
      <c r="S311" s="28"/>
      <c r="T311" s="28"/>
    </row>
    <row r="312" spans="1:20" x14ac:dyDescent="0.25">
      <c r="A312" s="145">
        <v>98220</v>
      </c>
      <c r="B312" s="145">
        <v>98140</v>
      </c>
      <c r="C312" s="142" t="s">
        <v>182</v>
      </c>
      <c r="D312" s="142" t="s">
        <v>137</v>
      </c>
      <c r="E312" s="53" t="s">
        <v>215</v>
      </c>
      <c r="F312" s="53">
        <f>ABS(B312-A312)</f>
        <v>80</v>
      </c>
      <c r="G312" s="54"/>
      <c r="H312" s="55"/>
      <c r="I312" s="74">
        <f t="shared" si="16"/>
        <v>0</v>
      </c>
      <c r="J312" s="161" t="e">
        <f t="shared" ref="J312:J318" si="19">AVERAGE(I312,I313,I314,I315,I316,I317)</f>
        <v>#DIV/0!</v>
      </c>
      <c r="K312" s="164"/>
      <c r="L312" s="164"/>
      <c r="S312" s="28"/>
      <c r="T312" s="28"/>
    </row>
    <row r="313" spans="1:20" x14ac:dyDescent="0.25">
      <c r="A313" s="146"/>
      <c r="B313" s="146"/>
      <c r="C313" s="143"/>
      <c r="D313" s="143"/>
      <c r="E313" s="37" t="s">
        <v>228</v>
      </c>
      <c r="F313" s="37">
        <f>ROUNDUP(F312/5,0)</f>
        <v>16</v>
      </c>
      <c r="G313" s="38"/>
      <c r="H313" s="39"/>
      <c r="I313" s="37">
        <f t="shared" si="16"/>
        <v>0</v>
      </c>
      <c r="J313" s="162"/>
      <c r="K313" s="162"/>
      <c r="L313" s="162"/>
      <c r="S313" s="28"/>
      <c r="T313" s="28"/>
    </row>
    <row r="314" spans="1:20" x14ac:dyDescent="0.25">
      <c r="A314" s="146"/>
      <c r="B314" s="146"/>
      <c r="C314" s="143"/>
      <c r="D314" s="143"/>
      <c r="E314" s="37" t="s">
        <v>196</v>
      </c>
      <c r="F314" s="37">
        <f>ROUNDUP(F312/5,0)</f>
        <v>16</v>
      </c>
      <c r="G314" s="38"/>
      <c r="H314" s="39"/>
      <c r="I314" s="37">
        <f t="shared" si="16"/>
        <v>0</v>
      </c>
      <c r="J314" s="162"/>
      <c r="K314" s="162"/>
      <c r="L314" s="162"/>
      <c r="S314" s="28"/>
      <c r="T314" s="28"/>
    </row>
    <row r="315" spans="1:20" x14ac:dyDescent="0.25">
      <c r="A315" s="146"/>
      <c r="B315" s="146"/>
      <c r="C315" s="143"/>
      <c r="D315" s="143"/>
      <c r="E315" s="37" t="s">
        <v>204</v>
      </c>
      <c r="F315" s="37"/>
      <c r="G315" s="38"/>
      <c r="H315" s="39"/>
      <c r="I315" s="37" t="e">
        <f t="shared" si="16"/>
        <v>#DIV/0!</v>
      </c>
      <c r="J315" s="162"/>
      <c r="K315" s="162"/>
      <c r="L315" s="162"/>
      <c r="S315" s="28"/>
      <c r="T315" s="28"/>
    </row>
    <row r="316" spans="1:20" x14ac:dyDescent="0.25">
      <c r="A316" s="146"/>
      <c r="B316" s="146"/>
      <c r="C316" s="143"/>
      <c r="D316" s="143"/>
      <c r="E316" s="37" t="s">
        <v>205</v>
      </c>
      <c r="F316" s="37"/>
      <c r="G316" s="38"/>
      <c r="H316" s="39"/>
      <c r="I316" s="37" t="e">
        <f t="shared" si="16"/>
        <v>#DIV/0!</v>
      </c>
      <c r="J316" s="162"/>
      <c r="K316" s="162"/>
      <c r="L316" s="162"/>
      <c r="S316" s="28"/>
      <c r="T316" s="28"/>
    </row>
    <row r="317" spans="1:20" ht="15.75" thickBot="1" x14ac:dyDescent="0.3">
      <c r="A317" s="147"/>
      <c r="B317" s="147"/>
      <c r="C317" s="144"/>
      <c r="D317" s="144"/>
      <c r="E317" s="74" t="s">
        <v>236</v>
      </c>
      <c r="F317" s="56"/>
      <c r="G317" s="75"/>
      <c r="H317" s="76"/>
      <c r="I317" s="57" t="e">
        <f t="shared" si="16"/>
        <v>#DIV/0!</v>
      </c>
      <c r="J317" s="163"/>
      <c r="K317" s="163"/>
      <c r="L317" s="163"/>
      <c r="S317" s="28"/>
      <c r="T317" s="28"/>
    </row>
    <row r="318" spans="1:20" x14ac:dyDescent="0.25">
      <c r="A318" s="145">
        <v>98140</v>
      </c>
      <c r="B318" s="145">
        <v>97920</v>
      </c>
      <c r="C318" s="142" t="s">
        <v>182</v>
      </c>
      <c r="D318" s="142" t="s">
        <v>137</v>
      </c>
      <c r="E318" s="53" t="s">
        <v>215</v>
      </c>
      <c r="F318" s="53">
        <f>ABS(B318-A318)</f>
        <v>220</v>
      </c>
      <c r="G318" s="54"/>
      <c r="H318" s="55"/>
      <c r="I318" s="74">
        <f t="shared" si="16"/>
        <v>0</v>
      </c>
      <c r="J318" s="161" t="e">
        <f t="shared" si="19"/>
        <v>#DIV/0!</v>
      </c>
      <c r="K318" s="164"/>
      <c r="L318" s="164"/>
      <c r="S318" s="28"/>
      <c r="T318" s="28"/>
    </row>
    <row r="319" spans="1:20" x14ac:dyDescent="0.25">
      <c r="A319" s="146"/>
      <c r="B319" s="146"/>
      <c r="C319" s="143"/>
      <c r="D319" s="143"/>
      <c r="E319" s="37" t="s">
        <v>228</v>
      </c>
      <c r="F319" s="37">
        <f>ROUNDUP(F318/5,0)</f>
        <v>44</v>
      </c>
      <c r="G319" s="38"/>
      <c r="H319" s="39"/>
      <c r="I319" s="37">
        <f t="shared" si="16"/>
        <v>0</v>
      </c>
      <c r="J319" s="162"/>
      <c r="K319" s="162"/>
      <c r="L319" s="162"/>
      <c r="S319" s="28"/>
      <c r="T319" s="28"/>
    </row>
    <row r="320" spans="1:20" x14ac:dyDescent="0.25">
      <c r="A320" s="146"/>
      <c r="B320" s="146"/>
      <c r="C320" s="143"/>
      <c r="D320" s="143"/>
      <c r="E320" s="37" t="s">
        <v>196</v>
      </c>
      <c r="F320" s="37">
        <f>ROUNDUP(F318/5,0)</f>
        <v>44</v>
      </c>
      <c r="G320" s="38"/>
      <c r="H320" s="39"/>
      <c r="I320" s="37">
        <f t="shared" si="16"/>
        <v>0</v>
      </c>
      <c r="J320" s="162"/>
      <c r="K320" s="162"/>
      <c r="L320" s="162"/>
      <c r="S320" s="28"/>
      <c r="T320" s="28"/>
    </row>
    <row r="321" spans="1:20" x14ac:dyDescent="0.25">
      <c r="A321" s="146"/>
      <c r="B321" s="146"/>
      <c r="C321" s="143"/>
      <c r="D321" s="143"/>
      <c r="E321" s="37" t="s">
        <v>204</v>
      </c>
      <c r="F321" s="37"/>
      <c r="G321" s="38"/>
      <c r="H321" s="39"/>
      <c r="I321" s="37" t="e">
        <f t="shared" si="16"/>
        <v>#DIV/0!</v>
      </c>
      <c r="J321" s="162"/>
      <c r="K321" s="162"/>
      <c r="L321" s="162"/>
      <c r="S321" s="28"/>
      <c r="T321" s="28"/>
    </row>
    <row r="322" spans="1:20" x14ac:dyDescent="0.25">
      <c r="A322" s="146"/>
      <c r="B322" s="146"/>
      <c r="C322" s="143"/>
      <c r="D322" s="143"/>
      <c r="E322" s="37" t="s">
        <v>205</v>
      </c>
      <c r="F322" s="37"/>
      <c r="G322" s="38"/>
      <c r="H322" s="39"/>
      <c r="I322" s="37" t="e">
        <f t="shared" si="16"/>
        <v>#DIV/0!</v>
      </c>
      <c r="J322" s="162"/>
      <c r="K322" s="162"/>
      <c r="L322" s="162"/>
      <c r="S322" s="28"/>
      <c r="T322" s="28"/>
    </row>
    <row r="323" spans="1:20" ht="15.75" thickBot="1" x14ac:dyDescent="0.3">
      <c r="A323" s="147"/>
      <c r="B323" s="147"/>
      <c r="C323" s="144"/>
      <c r="D323" s="144"/>
      <c r="E323" s="74" t="s">
        <v>236</v>
      </c>
      <c r="F323" s="56"/>
      <c r="G323" s="75"/>
      <c r="H323" s="76"/>
      <c r="I323" s="57" t="e">
        <f t="shared" ref="I323:I386" si="20">G323/F323</f>
        <v>#DIV/0!</v>
      </c>
      <c r="J323" s="163"/>
      <c r="K323" s="163"/>
      <c r="L323" s="163"/>
      <c r="S323" s="28"/>
      <c r="T323" s="28"/>
    </row>
    <row r="324" spans="1:20" x14ac:dyDescent="0.25">
      <c r="A324" s="148">
        <v>97920</v>
      </c>
      <c r="B324" s="148">
        <v>97670</v>
      </c>
      <c r="C324" s="151" t="s">
        <v>182</v>
      </c>
      <c r="D324" s="154" t="s">
        <v>137</v>
      </c>
      <c r="E324" s="50" t="s">
        <v>209</v>
      </c>
      <c r="F324" s="50"/>
      <c r="G324" s="51"/>
      <c r="H324" s="52"/>
      <c r="I324" s="44" t="e">
        <f t="shared" si="20"/>
        <v>#DIV/0!</v>
      </c>
      <c r="J324" s="157" t="e">
        <f>AVERAGE(I324,I325,I326,I327,I328,I329)</f>
        <v>#DIV/0!</v>
      </c>
      <c r="K324" s="160"/>
      <c r="L324" s="160"/>
      <c r="S324" s="28"/>
      <c r="T324" s="28"/>
    </row>
    <row r="325" spans="1:20" x14ac:dyDescent="0.25">
      <c r="A325" s="149"/>
      <c r="B325" s="149"/>
      <c r="C325" s="152"/>
      <c r="D325" s="155"/>
      <c r="E325" s="41" t="s">
        <v>192</v>
      </c>
      <c r="F325" s="41"/>
      <c r="G325" s="42"/>
      <c r="H325" s="43"/>
      <c r="I325" s="41" t="e">
        <f t="shared" si="20"/>
        <v>#DIV/0!</v>
      </c>
      <c r="J325" s="158"/>
      <c r="K325" s="158"/>
      <c r="L325" s="158"/>
      <c r="S325" s="28"/>
      <c r="T325" s="28"/>
    </row>
    <row r="326" spans="1:20" x14ac:dyDescent="0.25">
      <c r="A326" s="149"/>
      <c r="B326" s="149"/>
      <c r="C326" s="152"/>
      <c r="D326" s="155"/>
      <c r="E326" s="41" t="s">
        <v>201</v>
      </c>
      <c r="F326" s="41">
        <f>ABS(B324-A324)</f>
        <v>250</v>
      </c>
      <c r="G326" s="42"/>
      <c r="H326" s="43"/>
      <c r="I326" s="41">
        <f t="shared" si="20"/>
        <v>0</v>
      </c>
      <c r="J326" s="158"/>
      <c r="K326" s="158"/>
      <c r="L326" s="158"/>
      <c r="S326" s="28"/>
      <c r="T326" s="28"/>
    </row>
    <row r="327" spans="1:20" x14ac:dyDescent="0.25">
      <c r="A327" s="149"/>
      <c r="B327" s="149"/>
      <c r="C327" s="152"/>
      <c r="D327" s="155"/>
      <c r="E327" s="41" t="s">
        <v>202</v>
      </c>
      <c r="F327" s="41">
        <v>1</v>
      </c>
      <c r="G327" s="42"/>
      <c r="H327" s="43"/>
      <c r="I327" s="41">
        <f t="shared" si="20"/>
        <v>0</v>
      </c>
      <c r="J327" s="158"/>
      <c r="K327" s="158"/>
      <c r="L327" s="158"/>
      <c r="S327" s="28"/>
      <c r="T327" s="28"/>
    </row>
    <row r="328" spans="1:20" x14ac:dyDescent="0.25">
      <c r="A328" s="149"/>
      <c r="B328" s="149"/>
      <c r="C328" s="152"/>
      <c r="D328" s="155"/>
      <c r="E328" s="41" t="s">
        <v>236</v>
      </c>
      <c r="F328" s="41"/>
      <c r="G328" s="42"/>
      <c r="H328" s="43"/>
      <c r="I328" s="41" t="e">
        <f t="shared" si="20"/>
        <v>#DIV/0!</v>
      </c>
      <c r="J328" s="158"/>
      <c r="K328" s="158"/>
      <c r="L328" s="158"/>
      <c r="S328" s="28"/>
      <c r="T328" s="28"/>
    </row>
    <row r="329" spans="1:20" ht="15.75" thickBot="1" x14ac:dyDescent="0.3">
      <c r="A329" s="150"/>
      <c r="B329" s="150"/>
      <c r="C329" s="153"/>
      <c r="D329" s="156"/>
      <c r="E329" s="47" t="s">
        <v>191</v>
      </c>
      <c r="F329" s="47"/>
      <c r="G329" s="48"/>
      <c r="H329" s="49"/>
      <c r="I329" s="47" t="e">
        <f t="shared" si="20"/>
        <v>#DIV/0!</v>
      </c>
      <c r="J329" s="159"/>
      <c r="K329" s="159"/>
      <c r="L329" s="159"/>
      <c r="S329" s="28"/>
      <c r="T329" s="28"/>
    </row>
    <row r="330" spans="1:20" x14ac:dyDescent="0.25">
      <c r="A330" s="145">
        <v>97670</v>
      </c>
      <c r="B330" s="145">
        <v>97580</v>
      </c>
      <c r="C330" s="142" t="s">
        <v>182</v>
      </c>
      <c r="D330" s="142" t="s">
        <v>223</v>
      </c>
      <c r="E330" s="53" t="s">
        <v>215</v>
      </c>
      <c r="F330" s="53">
        <f>ABS(B330-A330)</f>
        <v>90</v>
      </c>
      <c r="G330" s="54"/>
      <c r="H330" s="55"/>
      <c r="I330" s="74">
        <f t="shared" si="20"/>
        <v>0</v>
      </c>
      <c r="J330" s="161" t="e">
        <f t="shared" ref="J330" si="21">AVERAGE(I330,I331,I332,I333,I334,I335)</f>
        <v>#DIV/0!</v>
      </c>
      <c r="K330" s="164"/>
      <c r="L330" s="164"/>
      <c r="S330" s="28"/>
      <c r="T330" s="28"/>
    </row>
    <row r="331" spans="1:20" x14ac:dyDescent="0.25">
      <c r="A331" s="146"/>
      <c r="B331" s="146"/>
      <c r="C331" s="143"/>
      <c r="D331" s="143"/>
      <c r="E331" s="37" t="s">
        <v>228</v>
      </c>
      <c r="F331" s="37">
        <f>ROUNDUP(F330/5,0)</f>
        <v>18</v>
      </c>
      <c r="G331" s="38"/>
      <c r="H331" s="39"/>
      <c r="I331" s="37">
        <f t="shared" si="20"/>
        <v>0</v>
      </c>
      <c r="J331" s="162"/>
      <c r="K331" s="162"/>
      <c r="L331" s="162"/>
      <c r="S331" s="28"/>
      <c r="T331" s="28"/>
    </row>
    <row r="332" spans="1:20" x14ac:dyDescent="0.25">
      <c r="A332" s="146"/>
      <c r="B332" s="146"/>
      <c r="C332" s="143"/>
      <c r="D332" s="143"/>
      <c r="E332" s="37" t="s">
        <v>196</v>
      </c>
      <c r="F332" s="37">
        <f>ROUNDUP(F330/5,0)</f>
        <v>18</v>
      </c>
      <c r="G332" s="38"/>
      <c r="H332" s="39"/>
      <c r="I332" s="37">
        <f t="shared" si="20"/>
        <v>0</v>
      </c>
      <c r="J332" s="162"/>
      <c r="K332" s="162"/>
      <c r="L332" s="162"/>
      <c r="S332" s="28"/>
      <c r="T332" s="28"/>
    </row>
    <row r="333" spans="1:20" x14ac:dyDescent="0.25">
      <c r="A333" s="146"/>
      <c r="B333" s="146"/>
      <c r="C333" s="143"/>
      <c r="D333" s="143"/>
      <c r="E333" s="37" t="s">
        <v>204</v>
      </c>
      <c r="F333" s="37"/>
      <c r="G333" s="38"/>
      <c r="H333" s="39"/>
      <c r="I333" s="37" t="e">
        <f t="shared" si="20"/>
        <v>#DIV/0!</v>
      </c>
      <c r="J333" s="162"/>
      <c r="K333" s="162"/>
      <c r="L333" s="162"/>
      <c r="S333" s="28"/>
      <c r="T333" s="28"/>
    </row>
    <row r="334" spans="1:20" x14ac:dyDescent="0.25">
      <c r="A334" s="146"/>
      <c r="B334" s="146"/>
      <c r="C334" s="143"/>
      <c r="D334" s="143"/>
      <c r="E334" s="37" t="s">
        <v>205</v>
      </c>
      <c r="F334" s="37"/>
      <c r="G334" s="38"/>
      <c r="H334" s="39"/>
      <c r="I334" s="37" t="e">
        <f t="shared" si="20"/>
        <v>#DIV/0!</v>
      </c>
      <c r="J334" s="162"/>
      <c r="K334" s="162"/>
      <c r="L334" s="162"/>
      <c r="S334" s="28"/>
      <c r="T334" s="28"/>
    </row>
    <row r="335" spans="1:20" ht="15.75" thickBot="1" x14ac:dyDescent="0.3">
      <c r="A335" s="147"/>
      <c r="B335" s="147"/>
      <c r="C335" s="144"/>
      <c r="D335" s="144"/>
      <c r="E335" s="74" t="s">
        <v>236</v>
      </c>
      <c r="F335" s="56"/>
      <c r="G335" s="75"/>
      <c r="H335" s="76"/>
      <c r="I335" s="57" t="e">
        <f t="shared" si="20"/>
        <v>#DIV/0!</v>
      </c>
      <c r="J335" s="163"/>
      <c r="K335" s="163"/>
      <c r="L335" s="163"/>
      <c r="S335" s="28"/>
      <c r="T335" s="28"/>
    </row>
    <row r="336" spans="1:20" x14ac:dyDescent="0.25">
      <c r="A336" s="145">
        <v>97580</v>
      </c>
      <c r="B336" s="145">
        <v>97230</v>
      </c>
      <c r="C336" s="142" t="s">
        <v>182</v>
      </c>
      <c r="D336" s="142" t="s">
        <v>223</v>
      </c>
      <c r="E336" s="53" t="s">
        <v>215</v>
      </c>
      <c r="F336" s="53">
        <f>ABS(B336-A336)</f>
        <v>350</v>
      </c>
      <c r="G336" s="54"/>
      <c r="H336" s="55"/>
      <c r="I336" s="74">
        <f t="shared" si="20"/>
        <v>0</v>
      </c>
      <c r="J336" s="161" t="e">
        <f t="shared" ref="J336:J342" si="22">AVERAGE(I336,I337,I338,I339,I340,I341)</f>
        <v>#DIV/0!</v>
      </c>
      <c r="K336" s="164"/>
      <c r="L336" s="164"/>
      <c r="S336" s="28"/>
      <c r="T336" s="28"/>
    </row>
    <row r="337" spans="1:20" x14ac:dyDescent="0.25">
      <c r="A337" s="146"/>
      <c r="B337" s="146"/>
      <c r="C337" s="143"/>
      <c r="D337" s="143"/>
      <c r="E337" s="37" t="s">
        <v>228</v>
      </c>
      <c r="F337" s="37">
        <f>ROUNDUP(F336/5,0)</f>
        <v>70</v>
      </c>
      <c r="G337" s="38"/>
      <c r="H337" s="39"/>
      <c r="I337" s="37">
        <f t="shared" si="20"/>
        <v>0</v>
      </c>
      <c r="J337" s="162"/>
      <c r="K337" s="162"/>
      <c r="L337" s="162"/>
      <c r="S337" s="28"/>
      <c r="T337" s="28"/>
    </row>
    <row r="338" spans="1:20" x14ac:dyDescent="0.25">
      <c r="A338" s="146"/>
      <c r="B338" s="146"/>
      <c r="C338" s="143"/>
      <c r="D338" s="143"/>
      <c r="E338" s="37" t="s">
        <v>196</v>
      </c>
      <c r="F338" s="37">
        <f>ROUNDUP(F336/5,0)</f>
        <v>70</v>
      </c>
      <c r="G338" s="38"/>
      <c r="H338" s="39"/>
      <c r="I338" s="37">
        <f t="shared" si="20"/>
        <v>0</v>
      </c>
      <c r="J338" s="162"/>
      <c r="K338" s="162"/>
      <c r="L338" s="162"/>
      <c r="S338" s="28"/>
      <c r="T338" s="28"/>
    </row>
    <row r="339" spans="1:20" x14ac:dyDescent="0.25">
      <c r="A339" s="146"/>
      <c r="B339" s="146"/>
      <c r="C339" s="143"/>
      <c r="D339" s="143"/>
      <c r="E339" s="37" t="s">
        <v>204</v>
      </c>
      <c r="F339" s="37"/>
      <c r="G339" s="38"/>
      <c r="H339" s="39"/>
      <c r="I339" s="37" t="e">
        <f t="shared" si="20"/>
        <v>#DIV/0!</v>
      </c>
      <c r="J339" s="162"/>
      <c r="K339" s="162"/>
      <c r="L339" s="162"/>
      <c r="S339" s="28"/>
      <c r="T339" s="28"/>
    </row>
    <row r="340" spans="1:20" x14ac:dyDescent="0.25">
      <c r="A340" s="146"/>
      <c r="B340" s="146"/>
      <c r="C340" s="143"/>
      <c r="D340" s="143"/>
      <c r="E340" s="37" t="s">
        <v>205</v>
      </c>
      <c r="F340" s="37"/>
      <c r="G340" s="38"/>
      <c r="H340" s="39"/>
      <c r="I340" s="37" t="e">
        <f t="shared" si="20"/>
        <v>#DIV/0!</v>
      </c>
      <c r="J340" s="162"/>
      <c r="K340" s="162"/>
      <c r="L340" s="162"/>
      <c r="S340" s="28"/>
      <c r="T340" s="28"/>
    </row>
    <row r="341" spans="1:20" ht="15.75" thickBot="1" x14ac:dyDescent="0.3">
      <c r="A341" s="147"/>
      <c r="B341" s="147"/>
      <c r="C341" s="144"/>
      <c r="D341" s="144"/>
      <c r="E341" s="74" t="s">
        <v>236</v>
      </c>
      <c r="F341" s="56"/>
      <c r="G341" s="75"/>
      <c r="H341" s="76"/>
      <c r="I341" s="57" t="e">
        <f t="shared" si="20"/>
        <v>#DIV/0!</v>
      </c>
      <c r="J341" s="163"/>
      <c r="K341" s="163"/>
      <c r="L341" s="163"/>
      <c r="S341" s="28"/>
      <c r="T341" s="28"/>
    </row>
    <row r="342" spans="1:20" x14ac:dyDescent="0.25">
      <c r="A342" s="145">
        <v>97230</v>
      </c>
      <c r="B342" s="145">
        <v>96920</v>
      </c>
      <c r="C342" s="142" t="s">
        <v>182</v>
      </c>
      <c r="D342" s="142" t="s">
        <v>223</v>
      </c>
      <c r="E342" s="53" t="s">
        <v>215</v>
      </c>
      <c r="F342" s="53">
        <f>ABS(B342-A342)</f>
        <v>310</v>
      </c>
      <c r="G342" s="54"/>
      <c r="H342" s="55"/>
      <c r="I342" s="74">
        <f t="shared" si="20"/>
        <v>0</v>
      </c>
      <c r="J342" s="161" t="e">
        <f t="shared" si="22"/>
        <v>#DIV/0!</v>
      </c>
      <c r="K342" s="164"/>
      <c r="L342" s="164"/>
      <c r="S342" s="28"/>
      <c r="T342" s="28"/>
    </row>
    <row r="343" spans="1:20" x14ac:dyDescent="0.25">
      <c r="A343" s="146"/>
      <c r="B343" s="146"/>
      <c r="C343" s="143"/>
      <c r="D343" s="143"/>
      <c r="E343" s="37" t="s">
        <v>228</v>
      </c>
      <c r="F343" s="37">
        <f>ROUNDUP(F342/5,0)</f>
        <v>62</v>
      </c>
      <c r="G343" s="38"/>
      <c r="H343" s="39"/>
      <c r="I343" s="37">
        <f t="shared" si="20"/>
        <v>0</v>
      </c>
      <c r="J343" s="162"/>
      <c r="K343" s="162"/>
      <c r="L343" s="162"/>
      <c r="S343" s="28"/>
      <c r="T343" s="28"/>
    </row>
    <row r="344" spans="1:20" x14ac:dyDescent="0.25">
      <c r="A344" s="146"/>
      <c r="B344" s="146"/>
      <c r="C344" s="143"/>
      <c r="D344" s="143"/>
      <c r="E344" s="37" t="s">
        <v>196</v>
      </c>
      <c r="F344" s="37">
        <f>ROUNDUP(F342/5,0)</f>
        <v>62</v>
      </c>
      <c r="G344" s="38"/>
      <c r="H344" s="39"/>
      <c r="I344" s="37">
        <f t="shared" si="20"/>
        <v>0</v>
      </c>
      <c r="J344" s="162"/>
      <c r="K344" s="162"/>
      <c r="L344" s="162"/>
      <c r="S344" s="28"/>
      <c r="T344" s="28"/>
    </row>
    <row r="345" spans="1:20" x14ac:dyDescent="0.25">
      <c r="A345" s="146"/>
      <c r="B345" s="146"/>
      <c r="C345" s="143"/>
      <c r="D345" s="143"/>
      <c r="E345" s="37" t="s">
        <v>204</v>
      </c>
      <c r="F345" s="37"/>
      <c r="G345" s="38"/>
      <c r="H345" s="39"/>
      <c r="I345" s="37" t="e">
        <f t="shared" si="20"/>
        <v>#DIV/0!</v>
      </c>
      <c r="J345" s="162"/>
      <c r="K345" s="162"/>
      <c r="L345" s="162"/>
      <c r="S345" s="28"/>
      <c r="T345" s="28"/>
    </row>
    <row r="346" spans="1:20" x14ac:dyDescent="0.25">
      <c r="A346" s="146"/>
      <c r="B346" s="146"/>
      <c r="C346" s="143"/>
      <c r="D346" s="143"/>
      <c r="E346" s="37" t="s">
        <v>205</v>
      </c>
      <c r="F346" s="37"/>
      <c r="G346" s="38"/>
      <c r="H346" s="39"/>
      <c r="I346" s="37" t="e">
        <f t="shared" si="20"/>
        <v>#DIV/0!</v>
      </c>
      <c r="J346" s="162"/>
      <c r="K346" s="162"/>
      <c r="L346" s="162"/>
      <c r="S346" s="28"/>
      <c r="T346" s="28"/>
    </row>
    <row r="347" spans="1:20" ht="15.75" thickBot="1" x14ac:dyDescent="0.3">
      <c r="A347" s="147"/>
      <c r="B347" s="147"/>
      <c r="C347" s="144"/>
      <c r="D347" s="144"/>
      <c r="E347" s="74" t="s">
        <v>236</v>
      </c>
      <c r="F347" s="56"/>
      <c r="G347" s="75"/>
      <c r="H347" s="76"/>
      <c r="I347" s="57" t="e">
        <f t="shared" si="20"/>
        <v>#DIV/0!</v>
      </c>
      <c r="J347" s="163"/>
      <c r="K347" s="163"/>
      <c r="L347" s="163"/>
      <c r="S347" s="28"/>
      <c r="T347" s="28"/>
    </row>
    <row r="348" spans="1:20" x14ac:dyDescent="0.25">
      <c r="A348" s="148">
        <v>96920</v>
      </c>
      <c r="B348" s="148">
        <v>96685</v>
      </c>
      <c r="C348" s="151" t="s">
        <v>182</v>
      </c>
      <c r="D348" s="154" t="s">
        <v>136</v>
      </c>
      <c r="E348" s="50" t="s">
        <v>209</v>
      </c>
      <c r="F348" s="50"/>
      <c r="G348" s="51"/>
      <c r="H348" s="52"/>
      <c r="I348" s="44" t="e">
        <f t="shared" si="20"/>
        <v>#DIV/0!</v>
      </c>
      <c r="J348" s="157" t="e">
        <f>AVERAGE(I348,I349,I350,I351,I352,I353)</f>
        <v>#DIV/0!</v>
      </c>
      <c r="K348" s="160"/>
      <c r="L348" s="160"/>
      <c r="S348" s="28"/>
      <c r="T348" s="28"/>
    </row>
    <row r="349" spans="1:20" x14ac:dyDescent="0.25">
      <c r="A349" s="149"/>
      <c r="B349" s="149"/>
      <c r="C349" s="152"/>
      <c r="D349" s="155"/>
      <c r="E349" s="41" t="s">
        <v>192</v>
      </c>
      <c r="F349" s="41"/>
      <c r="G349" s="42"/>
      <c r="H349" s="43"/>
      <c r="I349" s="41" t="e">
        <f t="shared" si="20"/>
        <v>#DIV/0!</v>
      </c>
      <c r="J349" s="158"/>
      <c r="K349" s="158"/>
      <c r="L349" s="158"/>
      <c r="S349" s="28"/>
      <c r="T349" s="28"/>
    </row>
    <row r="350" spans="1:20" x14ac:dyDescent="0.25">
      <c r="A350" s="149"/>
      <c r="B350" s="149"/>
      <c r="C350" s="152"/>
      <c r="D350" s="155"/>
      <c r="E350" s="41" t="s">
        <v>201</v>
      </c>
      <c r="F350" s="41">
        <f>ABS(B348-A348)</f>
        <v>235</v>
      </c>
      <c r="G350" s="42"/>
      <c r="H350" s="43"/>
      <c r="I350" s="41">
        <f t="shared" si="20"/>
        <v>0</v>
      </c>
      <c r="J350" s="158"/>
      <c r="K350" s="158"/>
      <c r="L350" s="158"/>
      <c r="S350" s="28"/>
      <c r="T350" s="28"/>
    </row>
    <row r="351" spans="1:20" x14ac:dyDescent="0.25">
      <c r="A351" s="149"/>
      <c r="B351" s="149"/>
      <c r="C351" s="152"/>
      <c r="D351" s="155"/>
      <c r="E351" s="41" t="s">
        <v>202</v>
      </c>
      <c r="F351" s="41">
        <v>1</v>
      </c>
      <c r="G351" s="42"/>
      <c r="H351" s="43"/>
      <c r="I351" s="41">
        <f t="shared" si="20"/>
        <v>0</v>
      </c>
      <c r="J351" s="158"/>
      <c r="K351" s="158"/>
      <c r="L351" s="158"/>
      <c r="S351" s="28"/>
      <c r="T351" s="28"/>
    </row>
    <row r="352" spans="1:20" x14ac:dyDescent="0.25">
      <c r="A352" s="149"/>
      <c r="B352" s="149"/>
      <c r="C352" s="152"/>
      <c r="D352" s="155"/>
      <c r="E352" s="41" t="s">
        <v>236</v>
      </c>
      <c r="F352" s="41"/>
      <c r="G352" s="42"/>
      <c r="H352" s="43"/>
      <c r="I352" s="41" t="e">
        <f t="shared" si="20"/>
        <v>#DIV/0!</v>
      </c>
      <c r="J352" s="158"/>
      <c r="K352" s="158"/>
      <c r="L352" s="158"/>
      <c r="S352" s="28"/>
      <c r="T352" s="28"/>
    </row>
    <row r="353" spans="1:20" ht="15.75" thickBot="1" x14ac:dyDescent="0.3">
      <c r="A353" s="150"/>
      <c r="B353" s="150"/>
      <c r="C353" s="153"/>
      <c r="D353" s="156"/>
      <c r="E353" s="47" t="s">
        <v>191</v>
      </c>
      <c r="F353" s="47"/>
      <c r="G353" s="48"/>
      <c r="H353" s="49"/>
      <c r="I353" s="47" t="e">
        <f t="shared" si="20"/>
        <v>#DIV/0!</v>
      </c>
      <c r="J353" s="159"/>
      <c r="K353" s="159"/>
      <c r="L353" s="159"/>
      <c r="S353" s="28"/>
      <c r="T353" s="28"/>
    </row>
    <row r="354" spans="1:20" x14ac:dyDescent="0.25">
      <c r="A354" s="145">
        <v>96685</v>
      </c>
      <c r="B354" s="145">
        <v>96460</v>
      </c>
      <c r="C354" s="142" t="s">
        <v>182</v>
      </c>
      <c r="D354" s="142" t="s">
        <v>136</v>
      </c>
      <c r="E354" s="53" t="s">
        <v>215</v>
      </c>
      <c r="F354" s="53">
        <f>ABS(B354-A354)</f>
        <v>225</v>
      </c>
      <c r="G354" s="54"/>
      <c r="H354" s="55"/>
      <c r="I354" s="74">
        <f t="shared" si="20"/>
        <v>0</v>
      </c>
      <c r="J354" s="161" t="e">
        <f t="shared" ref="J354" si="23">AVERAGE(I354,I355,I356,I357,I358,I359)</f>
        <v>#DIV/0!</v>
      </c>
      <c r="K354" s="164"/>
      <c r="L354" s="164"/>
      <c r="S354" s="28"/>
      <c r="T354" s="28"/>
    </row>
    <row r="355" spans="1:20" x14ac:dyDescent="0.25">
      <c r="A355" s="146"/>
      <c r="B355" s="146"/>
      <c r="C355" s="143"/>
      <c r="D355" s="143"/>
      <c r="E355" s="37" t="s">
        <v>228</v>
      </c>
      <c r="F355" s="37">
        <f>ROUNDUP(F354/5,0)</f>
        <v>45</v>
      </c>
      <c r="G355" s="38"/>
      <c r="H355" s="39"/>
      <c r="I355" s="37">
        <f t="shared" si="20"/>
        <v>0</v>
      </c>
      <c r="J355" s="162"/>
      <c r="K355" s="162"/>
      <c r="L355" s="162"/>
      <c r="S355" s="28"/>
      <c r="T355" s="28"/>
    </row>
    <row r="356" spans="1:20" x14ac:dyDescent="0.25">
      <c r="A356" s="146"/>
      <c r="B356" s="146"/>
      <c r="C356" s="143"/>
      <c r="D356" s="143"/>
      <c r="E356" s="37" t="s">
        <v>196</v>
      </c>
      <c r="F356" s="37">
        <f>ROUNDUP(F354/5,0)</f>
        <v>45</v>
      </c>
      <c r="G356" s="38"/>
      <c r="H356" s="39"/>
      <c r="I356" s="37">
        <f t="shared" si="20"/>
        <v>0</v>
      </c>
      <c r="J356" s="162"/>
      <c r="K356" s="162"/>
      <c r="L356" s="162"/>
      <c r="S356" s="28"/>
      <c r="T356" s="28"/>
    </row>
    <row r="357" spans="1:20" x14ac:dyDescent="0.25">
      <c r="A357" s="146"/>
      <c r="B357" s="146"/>
      <c r="C357" s="143"/>
      <c r="D357" s="143"/>
      <c r="E357" s="37" t="s">
        <v>204</v>
      </c>
      <c r="F357" s="37"/>
      <c r="G357" s="38"/>
      <c r="H357" s="39"/>
      <c r="I357" s="37" t="e">
        <f t="shared" si="20"/>
        <v>#DIV/0!</v>
      </c>
      <c r="J357" s="162"/>
      <c r="K357" s="162"/>
      <c r="L357" s="162"/>
      <c r="S357" s="28"/>
      <c r="T357" s="28"/>
    </row>
    <row r="358" spans="1:20" x14ac:dyDescent="0.25">
      <c r="A358" s="146"/>
      <c r="B358" s="146"/>
      <c r="C358" s="143"/>
      <c r="D358" s="143"/>
      <c r="E358" s="37" t="s">
        <v>205</v>
      </c>
      <c r="F358" s="37"/>
      <c r="G358" s="38"/>
      <c r="H358" s="39"/>
      <c r="I358" s="37" t="e">
        <f t="shared" si="20"/>
        <v>#DIV/0!</v>
      </c>
      <c r="J358" s="162"/>
      <c r="K358" s="162"/>
      <c r="L358" s="162"/>
      <c r="S358" s="28"/>
      <c r="T358" s="28"/>
    </row>
    <row r="359" spans="1:20" ht="15.75" thickBot="1" x14ac:dyDescent="0.3">
      <c r="A359" s="147"/>
      <c r="B359" s="147"/>
      <c r="C359" s="144"/>
      <c r="D359" s="144"/>
      <c r="E359" s="74" t="s">
        <v>236</v>
      </c>
      <c r="F359" s="56"/>
      <c r="G359" s="75"/>
      <c r="H359" s="76"/>
      <c r="I359" s="57" t="e">
        <f t="shared" si="20"/>
        <v>#DIV/0!</v>
      </c>
      <c r="J359" s="163"/>
      <c r="K359" s="163"/>
      <c r="L359" s="163"/>
      <c r="S359" s="28"/>
      <c r="T359" s="28"/>
    </row>
    <row r="360" spans="1:20" x14ac:dyDescent="0.25">
      <c r="A360" s="145">
        <v>96460</v>
      </c>
      <c r="B360" s="145">
        <v>96387</v>
      </c>
      <c r="C360" s="142" t="s">
        <v>182</v>
      </c>
      <c r="D360" s="142" t="s">
        <v>136</v>
      </c>
      <c r="E360" s="53" t="s">
        <v>215</v>
      </c>
      <c r="F360" s="53">
        <f>ABS(B360-A360)</f>
        <v>73</v>
      </c>
      <c r="G360" s="54"/>
      <c r="H360" s="55"/>
      <c r="I360" s="74">
        <f t="shared" si="20"/>
        <v>0</v>
      </c>
      <c r="J360" s="161" t="e">
        <f t="shared" ref="J360:J420" si="24">AVERAGE(I360,I361,I362,I363,I364,I365)</f>
        <v>#DIV/0!</v>
      </c>
      <c r="K360" s="164"/>
      <c r="L360" s="164"/>
      <c r="S360" s="28"/>
      <c r="T360" s="28"/>
    </row>
    <row r="361" spans="1:20" x14ac:dyDescent="0.25">
      <c r="A361" s="146"/>
      <c r="B361" s="146"/>
      <c r="C361" s="143"/>
      <c r="D361" s="143"/>
      <c r="E361" s="37" t="s">
        <v>228</v>
      </c>
      <c r="F361" s="37">
        <f>ROUNDUP(F360/5,0)</f>
        <v>15</v>
      </c>
      <c r="G361" s="38"/>
      <c r="H361" s="39"/>
      <c r="I361" s="37">
        <f t="shared" si="20"/>
        <v>0</v>
      </c>
      <c r="J361" s="162"/>
      <c r="K361" s="162"/>
      <c r="L361" s="162"/>
      <c r="S361" s="28"/>
      <c r="T361" s="28"/>
    </row>
    <row r="362" spans="1:20" x14ac:dyDescent="0.25">
      <c r="A362" s="146"/>
      <c r="B362" s="146"/>
      <c r="C362" s="143"/>
      <c r="D362" s="143"/>
      <c r="E362" s="37" t="s">
        <v>196</v>
      </c>
      <c r="F362" s="37">
        <f>ROUNDUP(F360/5,0)</f>
        <v>15</v>
      </c>
      <c r="G362" s="38"/>
      <c r="H362" s="39"/>
      <c r="I362" s="37">
        <f t="shared" si="20"/>
        <v>0</v>
      </c>
      <c r="J362" s="162"/>
      <c r="K362" s="162"/>
      <c r="L362" s="162"/>
      <c r="S362" s="28"/>
      <c r="T362" s="28"/>
    </row>
    <row r="363" spans="1:20" x14ac:dyDescent="0.25">
      <c r="A363" s="146"/>
      <c r="B363" s="146"/>
      <c r="C363" s="143"/>
      <c r="D363" s="143"/>
      <c r="E363" s="37" t="s">
        <v>204</v>
      </c>
      <c r="F363" s="37"/>
      <c r="G363" s="38"/>
      <c r="H363" s="39"/>
      <c r="I363" s="37" t="e">
        <f t="shared" si="20"/>
        <v>#DIV/0!</v>
      </c>
      <c r="J363" s="162"/>
      <c r="K363" s="162"/>
      <c r="L363" s="162"/>
      <c r="S363" s="28"/>
      <c r="T363" s="28"/>
    </row>
    <row r="364" spans="1:20" x14ac:dyDescent="0.25">
      <c r="A364" s="146"/>
      <c r="B364" s="146"/>
      <c r="C364" s="143"/>
      <c r="D364" s="143"/>
      <c r="E364" s="37" t="s">
        <v>205</v>
      </c>
      <c r="F364" s="37"/>
      <c r="G364" s="38"/>
      <c r="H364" s="39"/>
      <c r="I364" s="37" t="e">
        <f t="shared" si="20"/>
        <v>#DIV/0!</v>
      </c>
      <c r="J364" s="162"/>
      <c r="K364" s="162"/>
      <c r="L364" s="162"/>
      <c r="S364" s="28"/>
      <c r="T364" s="28"/>
    </row>
    <row r="365" spans="1:20" ht="15.75" thickBot="1" x14ac:dyDescent="0.3">
      <c r="A365" s="147"/>
      <c r="B365" s="147"/>
      <c r="C365" s="144"/>
      <c r="D365" s="144"/>
      <c r="E365" s="74" t="s">
        <v>236</v>
      </c>
      <c r="F365" s="56"/>
      <c r="G365" s="75"/>
      <c r="H365" s="76"/>
      <c r="I365" s="57" t="e">
        <f t="shared" si="20"/>
        <v>#DIV/0!</v>
      </c>
      <c r="J365" s="163"/>
      <c r="K365" s="163"/>
      <c r="L365" s="163"/>
      <c r="S365" s="28"/>
      <c r="T365" s="28"/>
    </row>
    <row r="366" spans="1:20" x14ac:dyDescent="0.25">
      <c r="A366" s="145">
        <v>96387</v>
      </c>
      <c r="B366" s="145">
        <v>96051</v>
      </c>
      <c r="C366" s="142" t="s">
        <v>182</v>
      </c>
      <c r="D366" s="142" t="s">
        <v>136</v>
      </c>
      <c r="E366" s="53" t="s">
        <v>215</v>
      </c>
      <c r="F366" s="53">
        <f>ABS(B366-A366)</f>
        <v>336</v>
      </c>
      <c r="G366" s="54"/>
      <c r="H366" s="55"/>
      <c r="I366" s="74">
        <f t="shared" si="20"/>
        <v>0</v>
      </c>
      <c r="J366" s="161" t="e">
        <f t="shared" si="24"/>
        <v>#DIV/0!</v>
      </c>
      <c r="K366" s="164"/>
      <c r="L366" s="164"/>
      <c r="S366" s="28"/>
      <c r="T366" s="28"/>
    </row>
    <row r="367" spans="1:20" x14ac:dyDescent="0.25">
      <c r="A367" s="146"/>
      <c r="B367" s="146"/>
      <c r="C367" s="143"/>
      <c r="D367" s="143"/>
      <c r="E367" s="37" t="s">
        <v>228</v>
      </c>
      <c r="F367" s="37">
        <f>ROUNDUP(F366/5,0)</f>
        <v>68</v>
      </c>
      <c r="G367" s="38"/>
      <c r="H367" s="39"/>
      <c r="I367" s="37">
        <f t="shared" si="20"/>
        <v>0</v>
      </c>
      <c r="J367" s="162"/>
      <c r="K367" s="162"/>
      <c r="L367" s="162"/>
      <c r="S367" s="28"/>
      <c r="T367" s="28"/>
    </row>
    <row r="368" spans="1:20" x14ac:dyDescent="0.25">
      <c r="A368" s="146"/>
      <c r="B368" s="146"/>
      <c r="C368" s="143"/>
      <c r="D368" s="143"/>
      <c r="E368" s="37" t="s">
        <v>196</v>
      </c>
      <c r="F368" s="37">
        <f>ROUNDUP(F366/5,0)</f>
        <v>68</v>
      </c>
      <c r="G368" s="38"/>
      <c r="H368" s="39"/>
      <c r="I368" s="37">
        <f t="shared" si="20"/>
        <v>0</v>
      </c>
      <c r="J368" s="162"/>
      <c r="K368" s="162"/>
      <c r="L368" s="162"/>
      <c r="S368" s="28"/>
      <c r="T368" s="28"/>
    </row>
    <row r="369" spans="1:20" x14ac:dyDescent="0.25">
      <c r="A369" s="146"/>
      <c r="B369" s="146"/>
      <c r="C369" s="143"/>
      <c r="D369" s="143"/>
      <c r="E369" s="37" t="s">
        <v>204</v>
      </c>
      <c r="F369" s="37"/>
      <c r="G369" s="38"/>
      <c r="H369" s="39"/>
      <c r="I369" s="37" t="e">
        <f t="shared" si="20"/>
        <v>#DIV/0!</v>
      </c>
      <c r="J369" s="162"/>
      <c r="K369" s="162"/>
      <c r="L369" s="162"/>
      <c r="S369" s="28"/>
      <c r="T369" s="28"/>
    </row>
    <row r="370" spans="1:20" x14ac:dyDescent="0.25">
      <c r="A370" s="146"/>
      <c r="B370" s="146"/>
      <c r="C370" s="143"/>
      <c r="D370" s="143"/>
      <c r="E370" s="37" t="s">
        <v>205</v>
      </c>
      <c r="F370" s="37"/>
      <c r="G370" s="38"/>
      <c r="H370" s="39"/>
      <c r="I370" s="37" t="e">
        <f t="shared" si="20"/>
        <v>#DIV/0!</v>
      </c>
      <c r="J370" s="162"/>
      <c r="K370" s="162"/>
      <c r="L370" s="162"/>
      <c r="S370" s="28"/>
      <c r="T370" s="28"/>
    </row>
    <row r="371" spans="1:20" ht="15.75" thickBot="1" x14ac:dyDescent="0.3">
      <c r="A371" s="147"/>
      <c r="B371" s="147"/>
      <c r="C371" s="144"/>
      <c r="D371" s="144"/>
      <c r="E371" s="74" t="s">
        <v>236</v>
      </c>
      <c r="F371" s="56"/>
      <c r="G371" s="75"/>
      <c r="H371" s="76"/>
      <c r="I371" s="57" t="e">
        <f t="shared" si="20"/>
        <v>#DIV/0!</v>
      </c>
      <c r="J371" s="163"/>
      <c r="K371" s="163"/>
      <c r="L371" s="163"/>
      <c r="S371" s="28"/>
      <c r="T371" s="28"/>
    </row>
    <row r="372" spans="1:20" x14ac:dyDescent="0.25">
      <c r="A372" s="145">
        <v>96038</v>
      </c>
      <c r="B372" s="145">
        <v>95998</v>
      </c>
      <c r="C372" s="142" t="s">
        <v>182</v>
      </c>
      <c r="D372" s="142" t="s">
        <v>136</v>
      </c>
      <c r="E372" s="53" t="s">
        <v>215</v>
      </c>
      <c r="F372" s="53">
        <f>ABS(B372-A372)</f>
        <v>40</v>
      </c>
      <c r="G372" s="54"/>
      <c r="H372" s="55"/>
      <c r="I372" s="74">
        <f t="shared" si="20"/>
        <v>0</v>
      </c>
      <c r="J372" s="161" t="e">
        <f t="shared" si="24"/>
        <v>#DIV/0!</v>
      </c>
      <c r="K372" s="164"/>
      <c r="L372" s="164"/>
      <c r="S372" s="28"/>
      <c r="T372" s="28"/>
    </row>
    <row r="373" spans="1:20" x14ac:dyDescent="0.25">
      <c r="A373" s="146"/>
      <c r="B373" s="146"/>
      <c r="C373" s="143"/>
      <c r="D373" s="143"/>
      <c r="E373" s="37" t="s">
        <v>228</v>
      </c>
      <c r="F373" s="37">
        <f>ROUNDUP(F372/5,0)</f>
        <v>8</v>
      </c>
      <c r="G373" s="38"/>
      <c r="H373" s="39"/>
      <c r="I373" s="37">
        <f t="shared" si="20"/>
        <v>0</v>
      </c>
      <c r="J373" s="162"/>
      <c r="K373" s="162"/>
      <c r="L373" s="162"/>
      <c r="S373" s="28"/>
      <c r="T373" s="28"/>
    </row>
    <row r="374" spans="1:20" x14ac:dyDescent="0.25">
      <c r="A374" s="146"/>
      <c r="B374" s="146"/>
      <c r="C374" s="143"/>
      <c r="D374" s="143"/>
      <c r="E374" s="37" t="s">
        <v>196</v>
      </c>
      <c r="F374" s="37">
        <f>ROUNDUP(F372/5,0)</f>
        <v>8</v>
      </c>
      <c r="G374" s="38"/>
      <c r="H374" s="39"/>
      <c r="I374" s="37">
        <f t="shared" si="20"/>
        <v>0</v>
      </c>
      <c r="J374" s="162"/>
      <c r="K374" s="162"/>
      <c r="L374" s="162"/>
      <c r="S374" s="28"/>
      <c r="T374" s="28"/>
    </row>
    <row r="375" spans="1:20" x14ac:dyDescent="0.25">
      <c r="A375" s="146"/>
      <c r="B375" s="146"/>
      <c r="C375" s="143"/>
      <c r="D375" s="143"/>
      <c r="E375" s="37" t="s">
        <v>204</v>
      </c>
      <c r="F375" s="37"/>
      <c r="G375" s="38"/>
      <c r="H375" s="39"/>
      <c r="I375" s="37" t="e">
        <f t="shared" si="20"/>
        <v>#DIV/0!</v>
      </c>
      <c r="J375" s="162"/>
      <c r="K375" s="162"/>
      <c r="L375" s="162"/>
      <c r="S375" s="28"/>
      <c r="T375" s="28"/>
    </row>
    <row r="376" spans="1:20" x14ac:dyDescent="0.25">
      <c r="A376" s="146"/>
      <c r="B376" s="146"/>
      <c r="C376" s="143"/>
      <c r="D376" s="143"/>
      <c r="E376" s="37" t="s">
        <v>205</v>
      </c>
      <c r="F376" s="37"/>
      <c r="G376" s="38"/>
      <c r="H376" s="39"/>
      <c r="I376" s="37" t="e">
        <f t="shared" si="20"/>
        <v>#DIV/0!</v>
      </c>
      <c r="J376" s="162"/>
      <c r="K376" s="162"/>
      <c r="L376" s="162"/>
      <c r="S376" s="28"/>
      <c r="T376" s="28"/>
    </row>
    <row r="377" spans="1:20" ht="15.75" thickBot="1" x14ac:dyDescent="0.3">
      <c r="A377" s="147"/>
      <c r="B377" s="147"/>
      <c r="C377" s="144"/>
      <c r="D377" s="144"/>
      <c r="E377" s="74" t="s">
        <v>236</v>
      </c>
      <c r="F377" s="56"/>
      <c r="G377" s="75"/>
      <c r="H377" s="76"/>
      <c r="I377" s="57" t="e">
        <f t="shared" si="20"/>
        <v>#DIV/0!</v>
      </c>
      <c r="J377" s="163"/>
      <c r="K377" s="163"/>
      <c r="L377" s="163"/>
      <c r="S377" s="28"/>
      <c r="T377" s="28"/>
    </row>
    <row r="378" spans="1:20" x14ac:dyDescent="0.25">
      <c r="A378" s="145">
        <v>95998</v>
      </c>
      <c r="B378" s="145">
        <v>95873</v>
      </c>
      <c r="C378" s="142" t="s">
        <v>182</v>
      </c>
      <c r="D378" s="142" t="s">
        <v>136</v>
      </c>
      <c r="E378" s="53" t="s">
        <v>215</v>
      </c>
      <c r="F378" s="53">
        <f>ABS(B378-A378)</f>
        <v>125</v>
      </c>
      <c r="G378" s="54"/>
      <c r="H378" s="55"/>
      <c r="I378" s="74">
        <f t="shared" si="20"/>
        <v>0</v>
      </c>
      <c r="J378" s="161" t="e">
        <f t="shared" si="24"/>
        <v>#DIV/0!</v>
      </c>
      <c r="K378" s="164"/>
      <c r="L378" s="164"/>
      <c r="S378" s="28"/>
      <c r="T378" s="28"/>
    </row>
    <row r="379" spans="1:20" x14ac:dyDescent="0.25">
      <c r="A379" s="146"/>
      <c r="B379" s="146"/>
      <c r="C379" s="143"/>
      <c r="D379" s="143"/>
      <c r="E379" s="37" t="s">
        <v>228</v>
      </c>
      <c r="F379" s="37">
        <f>ROUNDUP(F378/5,0)</f>
        <v>25</v>
      </c>
      <c r="G379" s="38"/>
      <c r="H379" s="39"/>
      <c r="I379" s="37">
        <f t="shared" si="20"/>
        <v>0</v>
      </c>
      <c r="J379" s="162"/>
      <c r="K379" s="162"/>
      <c r="L379" s="162"/>
      <c r="S379" s="28"/>
      <c r="T379" s="28"/>
    </row>
    <row r="380" spans="1:20" x14ac:dyDescent="0.25">
      <c r="A380" s="146"/>
      <c r="B380" s="146"/>
      <c r="C380" s="143"/>
      <c r="D380" s="143"/>
      <c r="E380" s="37" t="s">
        <v>196</v>
      </c>
      <c r="F380" s="37">
        <f>ROUNDUP(F378/5,0)</f>
        <v>25</v>
      </c>
      <c r="G380" s="38"/>
      <c r="H380" s="39"/>
      <c r="I380" s="37">
        <f t="shared" si="20"/>
        <v>0</v>
      </c>
      <c r="J380" s="162"/>
      <c r="K380" s="162"/>
      <c r="L380" s="162"/>
      <c r="S380" s="28"/>
      <c r="T380" s="28"/>
    </row>
    <row r="381" spans="1:20" x14ac:dyDescent="0.25">
      <c r="A381" s="146"/>
      <c r="B381" s="146"/>
      <c r="C381" s="143"/>
      <c r="D381" s="143"/>
      <c r="E381" s="37" t="s">
        <v>204</v>
      </c>
      <c r="F381" s="37"/>
      <c r="G381" s="38"/>
      <c r="H381" s="39"/>
      <c r="I381" s="37" t="e">
        <f t="shared" si="20"/>
        <v>#DIV/0!</v>
      </c>
      <c r="J381" s="162"/>
      <c r="K381" s="162"/>
      <c r="L381" s="162"/>
      <c r="S381" s="28"/>
      <c r="T381" s="28"/>
    </row>
    <row r="382" spans="1:20" x14ac:dyDescent="0.25">
      <c r="A382" s="146"/>
      <c r="B382" s="146"/>
      <c r="C382" s="143"/>
      <c r="D382" s="143"/>
      <c r="E382" s="37" t="s">
        <v>205</v>
      </c>
      <c r="F382" s="37"/>
      <c r="G382" s="38"/>
      <c r="H382" s="39"/>
      <c r="I382" s="37" t="e">
        <f t="shared" si="20"/>
        <v>#DIV/0!</v>
      </c>
      <c r="J382" s="162"/>
      <c r="K382" s="162"/>
      <c r="L382" s="162"/>
      <c r="S382" s="28"/>
      <c r="T382" s="28"/>
    </row>
    <row r="383" spans="1:20" ht="15.75" thickBot="1" x14ac:dyDescent="0.3">
      <c r="A383" s="147"/>
      <c r="B383" s="147"/>
      <c r="C383" s="144"/>
      <c r="D383" s="144"/>
      <c r="E383" s="74" t="s">
        <v>236</v>
      </c>
      <c r="F383" s="56"/>
      <c r="G383" s="75"/>
      <c r="H383" s="76"/>
      <c r="I383" s="57" t="e">
        <f t="shared" si="20"/>
        <v>#DIV/0!</v>
      </c>
      <c r="J383" s="163"/>
      <c r="K383" s="163"/>
      <c r="L383" s="163"/>
      <c r="S383" s="28"/>
      <c r="T383" s="28"/>
    </row>
    <row r="384" spans="1:20" x14ac:dyDescent="0.25">
      <c r="A384" s="145">
        <v>95873</v>
      </c>
      <c r="B384" s="145">
        <v>95781</v>
      </c>
      <c r="C384" s="142" t="s">
        <v>182</v>
      </c>
      <c r="D384" s="142" t="s">
        <v>224</v>
      </c>
      <c r="E384" s="53" t="s">
        <v>215</v>
      </c>
      <c r="F384" s="53">
        <f>ABS(B384-A384)</f>
        <v>92</v>
      </c>
      <c r="G384" s="54"/>
      <c r="H384" s="55"/>
      <c r="I384" s="74">
        <f t="shared" si="20"/>
        <v>0</v>
      </c>
      <c r="J384" s="161" t="e">
        <f t="shared" si="24"/>
        <v>#DIV/0!</v>
      </c>
      <c r="K384" s="164"/>
      <c r="L384" s="164"/>
      <c r="S384" s="28"/>
      <c r="T384" s="28"/>
    </row>
    <row r="385" spans="1:20" x14ac:dyDescent="0.25">
      <c r="A385" s="146"/>
      <c r="B385" s="146"/>
      <c r="C385" s="143"/>
      <c r="D385" s="143"/>
      <c r="E385" s="37" t="s">
        <v>228</v>
      </c>
      <c r="F385" s="37">
        <f>ROUNDUP(F384/5,0)</f>
        <v>19</v>
      </c>
      <c r="G385" s="38"/>
      <c r="H385" s="39"/>
      <c r="I385" s="37">
        <f t="shared" si="20"/>
        <v>0</v>
      </c>
      <c r="J385" s="162"/>
      <c r="K385" s="162"/>
      <c r="L385" s="162"/>
      <c r="S385" s="28"/>
      <c r="T385" s="28"/>
    </row>
    <row r="386" spans="1:20" x14ac:dyDescent="0.25">
      <c r="A386" s="146"/>
      <c r="B386" s="146"/>
      <c r="C386" s="143"/>
      <c r="D386" s="143"/>
      <c r="E386" s="37" t="s">
        <v>196</v>
      </c>
      <c r="F386" s="37">
        <f>ROUNDUP(F384/5,0)</f>
        <v>19</v>
      </c>
      <c r="G386" s="38"/>
      <c r="H386" s="39"/>
      <c r="I386" s="37">
        <f t="shared" si="20"/>
        <v>0</v>
      </c>
      <c r="J386" s="162"/>
      <c r="K386" s="162"/>
      <c r="L386" s="162"/>
      <c r="S386" s="28"/>
      <c r="T386" s="28"/>
    </row>
    <row r="387" spans="1:20" x14ac:dyDescent="0.25">
      <c r="A387" s="146"/>
      <c r="B387" s="146"/>
      <c r="C387" s="143"/>
      <c r="D387" s="143"/>
      <c r="E387" s="37" t="s">
        <v>204</v>
      </c>
      <c r="F387" s="37"/>
      <c r="G387" s="38"/>
      <c r="H387" s="39"/>
      <c r="I387" s="37" t="e">
        <f t="shared" ref="I387:I450" si="25">G387/F387</f>
        <v>#DIV/0!</v>
      </c>
      <c r="J387" s="162"/>
      <c r="K387" s="162"/>
      <c r="L387" s="162"/>
      <c r="S387" s="28"/>
      <c r="T387" s="28"/>
    </row>
    <row r="388" spans="1:20" x14ac:dyDescent="0.25">
      <c r="A388" s="146"/>
      <c r="B388" s="146"/>
      <c r="C388" s="143"/>
      <c r="D388" s="143"/>
      <c r="E388" s="37" t="s">
        <v>205</v>
      </c>
      <c r="F388" s="37"/>
      <c r="G388" s="38"/>
      <c r="H388" s="39"/>
      <c r="I388" s="37" t="e">
        <f t="shared" si="25"/>
        <v>#DIV/0!</v>
      </c>
      <c r="J388" s="162"/>
      <c r="K388" s="162"/>
      <c r="L388" s="162"/>
      <c r="S388" s="28"/>
      <c r="T388" s="28"/>
    </row>
    <row r="389" spans="1:20" ht="15.75" thickBot="1" x14ac:dyDescent="0.3">
      <c r="A389" s="147"/>
      <c r="B389" s="147"/>
      <c r="C389" s="144"/>
      <c r="D389" s="144"/>
      <c r="E389" s="74" t="s">
        <v>236</v>
      </c>
      <c r="F389" s="56"/>
      <c r="G389" s="75"/>
      <c r="H389" s="76"/>
      <c r="I389" s="57" t="e">
        <f t="shared" si="25"/>
        <v>#DIV/0!</v>
      </c>
      <c r="J389" s="163"/>
      <c r="K389" s="163"/>
      <c r="L389" s="163"/>
      <c r="S389" s="28"/>
      <c r="T389" s="28"/>
    </row>
    <row r="390" spans="1:20" x14ac:dyDescent="0.25">
      <c r="A390" s="145">
        <v>95781</v>
      </c>
      <c r="B390" s="145">
        <v>95695</v>
      </c>
      <c r="C390" s="142" t="s">
        <v>182</v>
      </c>
      <c r="D390" s="142" t="s">
        <v>224</v>
      </c>
      <c r="E390" s="53" t="s">
        <v>215</v>
      </c>
      <c r="F390" s="53">
        <f>ABS(B390-A390)</f>
        <v>86</v>
      </c>
      <c r="G390" s="54"/>
      <c r="H390" s="55"/>
      <c r="I390" s="74">
        <f t="shared" si="25"/>
        <v>0</v>
      </c>
      <c r="J390" s="161" t="e">
        <f t="shared" si="24"/>
        <v>#DIV/0!</v>
      </c>
      <c r="K390" s="164"/>
      <c r="L390" s="164"/>
      <c r="S390" s="28"/>
      <c r="T390" s="28"/>
    </row>
    <row r="391" spans="1:20" x14ac:dyDescent="0.25">
      <c r="A391" s="146"/>
      <c r="B391" s="146"/>
      <c r="C391" s="143"/>
      <c r="D391" s="143"/>
      <c r="E391" s="37" t="s">
        <v>228</v>
      </c>
      <c r="F391" s="37">
        <f>ROUNDUP(F390/5,0)</f>
        <v>18</v>
      </c>
      <c r="G391" s="38"/>
      <c r="H391" s="39"/>
      <c r="I391" s="37">
        <f t="shared" si="25"/>
        <v>0</v>
      </c>
      <c r="J391" s="162"/>
      <c r="K391" s="162"/>
      <c r="L391" s="162"/>
      <c r="S391" s="28"/>
      <c r="T391" s="28"/>
    </row>
    <row r="392" spans="1:20" x14ac:dyDescent="0.25">
      <c r="A392" s="146"/>
      <c r="B392" s="146"/>
      <c r="C392" s="143"/>
      <c r="D392" s="143"/>
      <c r="E392" s="37" t="s">
        <v>196</v>
      </c>
      <c r="F392" s="37">
        <f>ROUNDUP(F390/5,0)</f>
        <v>18</v>
      </c>
      <c r="G392" s="38"/>
      <c r="H392" s="39"/>
      <c r="I392" s="37">
        <f t="shared" si="25"/>
        <v>0</v>
      </c>
      <c r="J392" s="162"/>
      <c r="K392" s="162"/>
      <c r="L392" s="162"/>
      <c r="S392" s="28"/>
      <c r="T392" s="28"/>
    </row>
    <row r="393" spans="1:20" x14ac:dyDescent="0.25">
      <c r="A393" s="146"/>
      <c r="B393" s="146"/>
      <c r="C393" s="143"/>
      <c r="D393" s="143"/>
      <c r="E393" s="37" t="s">
        <v>204</v>
      </c>
      <c r="F393" s="37"/>
      <c r="G393" s="38"/>
      <c r="H393" s="39"/>
      <c r="I393" s="37" t="e">
        <f t="shared" si="25"/>
        <v>#DIV/0!</v>
      </c>
      <c r="J393" s="162"/>
      <c r="K393" s="162"/>
      <c r="L393" s="162"/>
      <c r="S393" s="28"/>
      <c r="T393" s="28"/>
    </row>
    <row r="394" spans="1:20" x14ac:dyDescent="0.25">
      <c r="A394" s="146"/>
      <c r="B394" s="146"/>
      <c r="C394" s="143"/>
      <c r="D394" s="143"/>
      <c r="E394" s="37" t="s">
        <v>205</v>
      </c>
      <c r="F394" s="37"/>
      <c r="G394" s="38"/>
      <c r="H394" s="39"/>
      <c r="I394" s="37" t="e">
        <f t="shared" si="25"/>
        <v>#DIV/0!</v>
      </c>
      <c r="J394" s="162"/>
      <c r="K394" s="162"/>
      <c r="L394" s="162"/>
      <c r="S394" s="28"/>
      <c r="T394" s="28"/>
    </row>
    <row r="395" spans="1:20" ht="15.75" thickBot="1" x14ac:dyDescent="0.3">
      <c r="A395" s="147"/>
      <c r="B395" s="147"/>
      <c r="C395" s="144"/>
      <c r="D395" s="144"/>
      <c r="E395" s="74" t="s">
        <v>236</v>
      </c>
      <c r="F395" s="56"/>
      <c r="G395" s="75"/>
      <c r="H395" s="76"/>
      <c r="I395" s="57" t="e">
        <f t="shared" si="25"/>
        <v>#DIV/0!</v>
      </c>
      <c r="J395" s="163"/>
      <c r="K395" s="163"/>
      <c r="L395" s="163"/>
      <c r="S395" s="28"/>
      <c r="T395" s="28"/>
    </row>
    <row r="396" spans="1:20" x14ac:dyDescent="0.25">
      <c r="A396" s="145">
        <v>95695</v>
      </c>
      <c r="B396" s="145">
        <v>95544</v>
      </c>
      <c r="C396" s="142" t="s">
        <v>182</v>
      </c>
      <c r="D396" s="142" t="s">
        <v>224</v>
      </c>
      <c r="E396" s="53" t="s">
        <v>215</v>
      </c>
      <c r="F396" s="53">
        <f>ABS(B396-A396)</f>
        <v>151</v>
      </c>
      <c r="G396" s="54"/>
      <c r="H396" s="55"/>
      <c r="I396" s="74">
        <f t="shared" si="25"/>
        <v>0</v>
      </c>
      <c r="J396" s="161" t="e">
        <f t="shared" si="24"/>
        <v>#DIV/0!</v>
      </c>
      <c r="K396" s="164"/>
      <c r="L396" s="164"/>
      <c r="S396" s="28"/>
      <c r="T396" s="28"/>
    </row>
    <row r="397" spans="1:20" x14ac:dyDescent="0.25">
      <c r="A397" s="146"/>
      <c r="B397" s="146"/>
      <c r="C397" s="143"/>
      <c r="D397" s="143"/>
      <c r="E397" s="37" t="s">
        <v>228</v>
      </c>
      <c r="F397" s="37">
        <f>ROUNDUP(F396/5,0)</f>
        <v>31</v>
      </c>
      <c r="G397" s="38"/>
      <c r="H397" s="39"/>
      <c r="I397" s="37">
        <f t="shared" si="25"/>
        <v>0</v>
      </c>
      <c r="J397" s="162"/>
      <c r="K397" s="162"/>
      <c r="L397" s="162"/>
      <c r="S397" s="28"/>
      <c r="T397" s="28"/>
    </row>
    <row r="398" spans="1:20" x14ac:dyDescent="0.25">
      <c r="A398" s="146"/>
      <c r="B398" s="146"/>
      <c r="C398" s="143"/>
      <c r="D398" s="143"/>
      <c r="E398" s="37" t="s">
        <v>196</v>
      </c>
      <c r="F398" s="37">
        <f>ROUNDUP(F396/5,0)</f>
        <v>31</v>
      </c>
      <c r="G398" s="38"/>
      <c r="H398" s="39"/>
      <c r="I398" s="37">
        <f t="shared" si="25"/>
        <v>0</v>
      </c>
      <c r="J398" s="162"/>
      <c r="K398" s="162"/>
      <c r="L398" s="162"/>
      <c r="S398" s="28"/>
      <c r="T398" s="28"/>
    </row>
    <row r="399" spans="1:20" x14ac:dyDescent="0.25">
      <c r="A399" s="146"/>
      <c r="B399" s="146"/>
      <c r="C399" s="143"/>
      <c r="D399" s="143"/>
      <c r="E399" s="37" t="s">
        <v>204</v>
      </c>
      <c r="F399" s="37"/>
      <c r="G399" s="38"/>
      <c r="H399" s="39"/>
      <c r="I399" s="37" t="e">
        <f t="shared" si="25"/>
        <v>#DIV/0!</v>
      </c>
      <c r="J399" s="162"/>
      <c r="K399" s="162"/>
      <c r="L399" s="162"/>
      <c r="S399" s="28"/>
      <c r="T399" s="28"/>
    </row>
    <row r="400" spans="1:20" x14ac:dyDescent="0.25">
      <c r="A400" s="146"/>
      <c r="B400" s="146"/>
      <c r="C400" s="143"/>
      <c r="D400" s="143"/>
      <c r="E400" s="37" t="s">
        <v>205</v>
      </c>
      <c r="F400" s="37"/>
      <c r="G400" s="38"/>
      <c r="H400" s="39"/>
      <c r="I400" s="37" t="e">
        <f t="shared" si="25"/>
        <v>#DIV/0!</v>
      </c>
      <c r="J400" s="162"/>
      <c r="K400" s="162"/>
      <c r="L400" s="162"/>
      <c r="S400" s="28"/>
      <c r="T400" s="28"/>
    </row>
    <row r="401" spans="1:20" ht="15.75" thickBot="1" x14ac:dyDescent="0.3">
      <c r="A401" s="147"/>
      <c r="B401" s="147"/>
      <c r="C401" s="144"/>
      <c r="D401" s="144"/>
      <c r="E401" s="74" t="s">
        <v>236</v>
      </c>
      <c r="F401" s="56"/>
      <c r="G401" s="75"/>
      <c r="H401" s="76"/>
      <c r="I401" s="57" t="e">
        <f t="shared" si="25"/>
        <v>#DIV/0!</v>
      </c>
      <c r="J401" s="163"/>
      <c r="K401" s="163"/>
      <c r="L401" s="163"/>
      <c r="S401" s="28"/>
      <c r="T401" s="28"/>
    </row>
    <row r="402" spans="1:20" x14ac:dyDescent="0.25">
      <c r="A402" s="145">
        <v>95544</v>
      </c>
      <c r="B402" s="145">
        <v>95155</v>
      </c>
      <c r="C402" s="142" t="s">
        <v>182</v>
      </c>
      <c r="D402" s="142" t="s">
        <v>224</v>
      </c>
      <c r="E402" s="53" t="s">
        <v>215</v>
      </c>
      <c r="F402" s="53">
        <f>ABS(B402-A402)</f>
        <v>389</v>
      </c>
      <c r="G402" s="54"/>
      <c r="H402" s="55"/>
      <c r="I402" s="74">
        <f t="shared" si="25"/>
        <v>0</v>
      </c>
      <c r="J402" s="161" t="e">
        <f t="shared" si="24"/>
        <v>#DIV/0!</v>
      </c>
      <c r="K402" s="164"/>
      <c r="L402" s="164"/>
      <c r="S402" s="28"/>
      <c r="T402" s="28"/>
    </row>
    <row r="403" spans="1:20" x14ac:dyDescent="0.25">
      <c r="A403" s="146"/>
      <c r="B403" s="146"/>
      <c r="C403" s="143"/>
      <c r="D403" s="143"/>
      <c r="E403" s="37" t="s">
        <v>228</v>
      </c>
      <c r="F403" s="37">
        <f>ROUNDUP(F402/5,0)</f>
        <v>78</v>
      </c>
      <c r="G403" s="38"/>
      <c r="H403" s="39"/>
      <c r="I403" s="37">
        <f t="shared" si="25"/>
        <v>0</v>
      </c>
      <c r="J403" s="162"/>
      <c r="K403" s="162"/>
      <c r="L403" s="162"/>
      <c r="S403" s="28"/>
      <c r="T403" s="28"/>
    </row>
    <row r="404" spans="1:20" x14ac:dyDescent="0.25">
      <c r="A404" s="146"/>
      <c r="B404" s="146"/>
      <c r="C404" s="143"/>
      <c r="D404" s="143"/>
      <c r="E404" s="37" t="s">
        <v>196</v>
      </c>
      <c r="F404" s="37">
        <f>ROUNDUP(F402/5,0)</f>
        <v>78</v>
      </c>
      <c r="G404" s="38"/>
      <c r="H404" s="39"/>
      <c r="I404" s="37">
        <f t="shared" si="25"/>
        <v>0</v>
      </c>
      <c r="J404" s="162"/>
      <c r="K404" s="162"/>
      <c r="L404" s="162"/>
      <c r="S404" s="28"/>
      <c r="T404" s="28"/>
    </row>
    <row r="405" spans="1:20" x14ac:dyDescent="0.25">
      <c r="A405" s="146"/>
      <c r="B405" s="146"/>
      <c r="C405" s="143"/>
      <c r="D405" s="143"/>
      <c r="E405" s="37" t="s">
        <v>204</v>
      </c>
      <c r="F405" s="37"/>
      <c r="G405" s="38"/>
      <c r="H405" s="39"/>
      <c r="I405" s="37" t="e">
        <f t="shared" si="25"/>
        <v>#DIV/0!</v>
      </c>
      <c r="J405" s="162"/>
      <c r="K405" s="162"/>
      <c r="L405" s="162"/>
      <c r="S405" s="28"/>
      <c r="T405" s="28"/>
    </row>
    <row r="406" spans="1:20" x14ac:dyDescent="0.25">
      <c r="A406" s="146"/>
      <c r="B406" s="146"/>
      <c r="C406" s="143"/>
      <c r="D406" s="143"/>
      <c r="E406" s="37" t="s">
        <v>205</v>
      </c>
      <c r="F406" s="37"/>
      <c r="G406" s="38"/>
      <c r="H406" s="39"/>
      <c r="I406" s="37" t="e">
        <f t="shared" si="25"/>
        <v>#DIV/0!</v>
      </c>
      <c r="J406" s="162"/>
      <c r="K406" s="162"/>
      <c r="L406" s="162"/>
      <c r="S406" s="28"/>
      <c r="T406" s="28"/>
    </row>
    <row r="407" spans="1:20" ht="15.75" thickBot="1" x14ac:dyDescent="0.3">
      <c r="A407" s="147"/>
      <c r="B407" s="147"/>
      <c r="C407" s="144"/>
      <c r="D407" s="144"/>
      <c r="E407" s="74" t="s">
        <v>236</v>
      </c>
      <c r="F407" s="56"/>
      <c r="G407" s="75"/>
      <c r="H407" s="76"/>
      <c r="I407" s="57" t="e">
        <f t="shared" si="25"/>
        <v>#DIV/0!</v>
      </c>
      <c r="J407" s="163"/>
      <c r="K407" s="163"/>
      <c r="L407" s="163"/>
      <c r="S407" s="28"/>
      <c r="T407" s="28"/>
    </row>
    <row r="408" spans="1:20" x14ac:dyDescent="0.25">
      <c r="A408" s="145">
        <v>95155</v>
      </c>
      <c r="B408" s="145">
        <v>95004</v>
      </c>
      <c r="C408" s="142" t="s">
        <v>182</v>
      </c>
      <c r="D408" s="142" t="s">
        <v>224</v>
      </c>
      <c r="E408" s="53" t="s">
        <v>215</v>
      </c>
      <c r="F408" s="53">
        <f>ABS(B408-A408)</f>
        <v>151</v>
      </c>
      <c r="G408" s="54"/>
      <c r="H408" s="55"/>
      <c r="I408" s="74">
        <f t="shared" si="25"/>
        <v>0</v>
      </c>
      <c r="J408" s="161" t="e">
        <f t="shared" si="24"/>
        <v>#DIV/0!</v>
      </c>
      <c r="K408" s="164"/>
      <c r="L408" s="164"/>
      <c r="S408" s="28"/>
      <c r="T408" s="28"/>
    </row>
    <row r="409" spans="1:20" x14ac:dyDescent="0.25">
      <c r="A409" s="146"/>
      <c r="B409" s="146"/>
      <c r="C409" s="143"/>
      <c r="D409" s="143"/>
      <c r="E409" s="37" t="s">
        <v>228</v>
      </c>
      <c r="F409" s="37">
        <f>ROUNDUP(F408/5,0)</f>
        <v>31</v>
      </c>
      <c r="G409" s="38"/>
      <c r="H409" s="39"/>
      <c r="I409" s="37">
        <f t="shared" si="25"/>
        <v>0</v>
      </c>
      <c r="J409" s="162"/>
      <c r="K409" s="162"/>
      <c r="L409" s="162"/>
      <c r="S409" s="28"/>
      <c r="T409" s="28"/>
    </row>
    <row r="410" spans="1:20" x14ac:dyDescent="0.25">
      <c r="A410" s="146"/>
      <c r="B410" s="146"/>
      <c r="C410" s="143"/>
      <c r="D410" s="143"/>
      <c r="E410" s="37" t="s">
        <v>196</v>
      </c>
      <c r="F410" s="37">
        <f>ROUNDUP(F408/5,0)</f>
        <v>31</v>
      </c>
      <c r="G410" s="38"/>
      <c r="H410" s="39"/>
      <c r="I410" s="37">
        <f t="shared" si="25"/>
        <v>0</v>
      </c>
      <c r="J410" s="162"/>
      <c r="K410" s="162"/>
      <c r="L410" s="162"/>
      <c r="S410" s="28"/>
      <c r="T410" s="28"/>
    </row>
    <row r="411" spans="1:20" x14ac:dyDescent="0.25">
      <c r="A411" s="146"/>
      <c r="B411" s="146"/>
      <c r="C411" s="143"/>
      <c r="D411" s="143"/>
      <c r="E411" s="37" t="s">
        <v>204</v>
      </c>
      <c r="F411" s="37"/>
      <c r="G411" s="38"/>
      <c r="H411" s="39"/>
      <c r="I411" s="37" t="e">
        <f t="shared" si="25"/>
        <v>#DIV/0!</v>
      </c>
      <c r="J411" s="162"/>
      <c r="K411" s="162"/>
      <c r="L411" s="162"/>
      <c r="S411" s="28"/>
      <c r="T411" s="28"/>
    </row>
    <row r="412" spans="1:20" x14ac:dyDescent="0.25">
      <c r="A412" s="146"/>
      <c r="B412" s="146"/>
      <c r="C412" s="143"/>
      <c r="D412" s="143"/>
      <c r="E412" s="37" t="s">
        <v>205</v>
      </c>
      <c r="F412" s="37"/>
      <c r="G412" s="38"/>
      <c r="H412" s="39"/>
      <c r="I412" s="37" t="e">
        <f t="shared" si="25"/>
        <v>#DIV/0!</v>
      </c>
      <c r="J412" s="162"/>
      <c r="K412" s="162"/>
      <c r="L412" s="162"/>
      <c r="S412" s="28"/>
      <c r="T412" s="28"/>
    </row>
    <row r="413" spans="1:20" ht="15.75" thickBot="1" x14ac:dyDescent="0.3">
      <c r="A413" s="147"/>
      <c r="B413" s="147"/>
      <c r="C413" s="144"/>
      <c r="D413" s="144"/>
      <c r="E413" s="74" t="s">
        <v>236</v>
      </c>
      <c r="F413" s="56"/>
      <c r="G413" s="75"/>
      <c r="H413" s="76"/>
      <c r="I413" s="57" t="e">
        <f t="shared" si="25"/>
        <v>#DIV/0!</v>
      </c>
      <c r="J413" s="163"/>
      <c r="K413" s="163"/>
      <c r="L413" s="163"/>
      <c r="S413" s="28"/>
      <c r="T413" s="28"/>
    </row>
    <row r="414" spans="1:20" x14ac:dyDescent="0.25">
      <c r="A414" s="145">
        <v>95004</v>
      </c>
      <c r="B414" s="145">
        <v>94266</v>
      </c>
      <c r="C414" s="142" t="s">
        <v>182</v>
      </c>
      <c r="D414" s="142" t="s">
        <v>135</v>
      </c>
      <c r="E414" s="53" t="s">
        <v>215</v>
      </c>
      <c r="F414" s="53">
        <f>ABS(B414-A414)</f>
        <v>738</v>
      </c>
      <c r="G414" s="54"/>
      <c r="H414" s="55"/>
      <c r="I414" s="74">
        <f t="shared" si="25"/>
        <v>0</v>
      </c>
      <c r="J414" s="161" t="e">
        <f t="shared" si="24"/>
        <v>#DIV/0!</v>
      </c>
      <c r="K414" s="164"/>
      <c r="L414" s="164"/>
      <c r="S414" s="28"/>
      <c r="T414" s="28"/>
    </row>
    <row r="415" spans="1:20" x14ac:dyDescent="0.25">
      <c r="A415" s="146"/>
      <c r="B415" s="146"/>
      <c r="C415" s="143"/>
      <c r="D415" s="143"/>
      <c r="E415" s="37" t="s">
        <v>228</v>
      </c>
      <c r="F415" s="37">
        <f>ROUNDUP(F414/5,0)</f>
        <v>148</v>
      </c>
      <c r="G415" s="38"/>
      <c r="H415" s="39"/>
      <c r="I415" s="37">
        <f t="shared" si="25"/>
        <v>0</v>
      </c>
      <c r="J415" s="162"/>
      <c r="K415" s="162"/>
      <c r="L415" s="162"/>
      <c r="S415" s="28"/>
      <c r="T415" s="28"/>
    </row>
    <row r="416" spans="1:20" x14ac:dyDescent="0.25">
      <c r="A416" s="146"/>
      <c r="B416" s="146"/>
      <c r="C416" s="143"/>
      <c r="D416" s="143"/>
      <c r="E416" s="37" t="s">
        <v>196</v>
      </c>
      <c r="F416" s="37">
        <f>ROUNDUP(F414/5,0)</f>
        <v>148</v>
      </c>
      <c r="G416" s="38"/>
      <c r="H416" s="39"/>
      <c r="I416" s="37">
        <f t="shared" si="25"/>
        <v>0</v>
      </c>
      <c r="J416" s="162"/>
      <c r="K416" s="162"/>
      <c r="L416" s="162"/>
      <c r="S416" s="28"/>
      <c r="T416" s="28"/>
    </row>
    <row r="417" spans="1:20" x14ac:dyDescent="0.25">
      <c r="A417" s="146"/>
      <c r="B417" s="146"/>
      <c r="C417" s="143"/>
      <c r="D417" s="143"/>
      <c r="E417" s="37" t="s">
        <v>204</v>
      </c>
      <c r="F417" s="37"/>
      <c r="G417" s="38"/>
      <c r="H417" s="39"/>
      <c r="I417" s="37" t="e">
        <f t="shared" si="25"/>
        <v>#DIV/0!</v>
      </c>
      <c r="J417" s="162"/>
      <c r="K417" s="162"/>
      <c r="L417" s="162"/>
      <c r="S417" s="28"/>
      <c r="T417" s="28"/>
    </row>
    <row r="418" spans="1:20" x14ac:dyDescent="0.25">
      <c r="A418" s="146"/>
      <c r="B418" s="146"/>
      <c r="C418" s="143"/>
      <c r="D418" s="143"/>
      <c r="E418" s="37" t="s">
        <v>205</v>
      </c>
      <c r="F418" s="37"/>
      <c r="G418" s="38"/>
      <c r="H418" s="39"/>
      <c r="I418" s="37" t="e">
        <f t="shared" si="25"/>
        <v>#DIV/0!</v>
      </c>
      <c r="J418" s="162"/>
      <c r="K418" s="162"/>
      <c r="L418" s="162"/>
      <c r="S418" s="28"/>
      <c r="T418" s="28"/>
    </row>
    <row r="419" spans="1:20" ht="15.75" thickBot="1" x14ac:dyDescent="0.3">
      <c r="A419" s="147"/>
      <c r="B419" s="147"/>
      <c r="C419" s="144"/>
      <c r="D419" s="144"/>
      <c r="E419" s="74" t="s">
        <v>236</v>
      </c>
      <c r="F419" s="56"/>
      <c r="G419" s="75"/>
      <c r="H419" s="76"/>
      <c r="I419" s="57" t="e">
        <f t="shared" si="25"/>
        <v>#DIV/0!</v>
      </c>
      <c r="J419" s="163"/>
      <c r="K419" s="163"/>
      <c r="L419" s="163"/>
      <c r="S419" s="28"/>
      <c r="T419" s="28"/>
    </row>
    <row r="420" spans="1:20" x14ac:dyDescent="0.25">
      <c r="A420" s="145">
        <v>94266</v>
      </c>
      <c r="B420" s="145">
        <v>94207</v>
      </c>
      <c r="C420" s="142" t="s">
        <v>182</v>
      </c>
      <c r="D420" s="142" t="s">
        <v>135</v>
      </c>
      <c r="E420" s="53" t="s">
        <v>215</v>
      </c>
      <c r="F420" s="53">
        <f>ABS(B420-A420)</f>
        <v>59</v>
      </c>
      <c r="G420" s="54"/>
      <c r="H420" s="55"/>
      <c r="I420" s="74">
        <f t="shared" si="25"/>
        <v>0</v>
      </c>
      <c r="J420" s="161" t="e">
        <f t="shared" si="24"/>
        <v>#DIV/0!</v>
      </c>
      <c r="K420" s="164"/>
      <c r="L420" s="164"/>
      <c r="S420" s="28"/>
      <c r="T420" s="28"/>
    </row>
    <row r="421" spans="1:20" x14ac:dyDescent="0.25">
      <c r="A421" s="146"/>
      <c r="B421" s="146"/>
      <c r="C421" s="143"/>
      <c r="D421" s="143"/>
      <c r="E421" s="37" t="s">
        <v>228</v>
      </c>
      <c r="F421" s="37">
        <f>ROUNDUP(F420/5,0)</f>
        <v>12</v>
      </c>
      <c r="G421" s="38"/>
      <c r="H421" s="39"/>
      <c r="I421" s="37">
        <f t="shared" si="25"/>
        <v>0</v>
      </c>
      <c r="J421" s="162"/>
      <c r="K421" s="162"/>
      <c r="L421" s="162"/>
      <c r="S421" s="28"/>
      <c r="T421" s="28"/>
    </row>
    <row r="422" spans="1:20" x14ac:dyDescent="0.25">
      <c r="A422" s="146"/>
      <c r="B422" s="146"/>
      <c r="C422" s="143"/>
      <c r="D422" s="143"/>
      <c r="E422" s="37" t="s">
        <v>196</v>
      </c>
      <c r="F422" s="37">
        <f>ROUNDUP(F420/5,0)</f>
        <v>12</v>
      </c>
      <c r="G422" s="38"/>
      <c r="H422" s="39"/>
      <c r="I422" s="37">
        <f t="shared" si="25"/>
        <v>0</v>
      </c>
      <c r="J422" s="162"/>
      <c r="K422" s="162"/>
      <c r="L422" s="162"/>
      <c r="S422" s="28"/>
      <c r="T422" s="28"/>
    </row>
    <row r="423" spans="1:20" x14ac:dyDescent="0.25">
      <c r="A423" s="146"/>
      <c r="B423" s="146"/>
      <c r="C423" s="143"/>
      <c r="D423" s="143"/>
      <c r="E423" s="37" t="s">
        <v>204</v>
      </c>
      <c r="F423" s="37"/>
      <c r="G423" s="38"/>
      <c r="H423" s="39"/>
      <c r="I423" s="37" t="e">
        <f t="shared" si="25"/>
        <v>#DIV/0!</v>
      </c>
      <c r="J423" s="162"/>
      <c r="K423" s="162"/>
      <c r="L423" s="162"/>
      <c r="S423" s="28"/>
      <c r="T423" s="28"/>
    </row>
    <row r="424" spans="1:20" x14ac:dyDescent="0.25">
      <c r="A424" s="146"/>
      <c r="B424" s="146"/>
      <c r="C424" s="143"/>
      <c r="D424" s="143"/>
      <c r="E424" s="37" t="s">
        <v>205</v>
      </c>
      <c r="F424" s="37"/>
      <c r="G424" s="38"/>
      <c r="H424" s="39"/>
      <c r="I424" s="37" t="e">
        <f t="shared" si="25"/>
        <v>#DIV/0!</v>
      </c>
      <c r="J424" s="162"/>
      <c r="K424" s="162"/>
      <c r="L424" s="162"/>
      <c r="S424" s="28"/>
      <c r="T424" s="28"/>
    </row>
    <row r="425" spans="1:20" ht="15.75" thickBot="1" x14ac:dyDescent="0.3">
      <c r="A425" s="147"/>
      <c r="B425" s="147"/>
      <c r="C425" s="144"/>
      <c r="D425" s="144"/>
      <c r="E425" s="74" t="s">
        <v>236</v>
      </c>
      <c r="F425" s="56"/>
      <c r="G425" s="75"/>
      <c r="H425" s="76"/>
      <c r="I425" s="57" t="e">
        <f t="shared" si="25"/>
        <v>#DIV/0!</v>
      </c>
      <c r="J425" s="163"/>
      <c r="K425" s="163"/>
      <c r="L425" s="163"/>
      <c r="S425" s="28"/>
      <c r="T425" s="28"/>
    </row>
    <row r="426" spans="1:20" x14ac:dyDescent="0.25">
      <c r="A426" s="145">
        <v>94207</v>
      </c>
      <c r="B426" s="145">
        <v>93350</v>
      </c>
      <c r="C426" s="142" t="s">
        <v>182</v>
      </c>
      <c r="D426" s="142" t="s">
        <v>135</v>
      </c>
      <c r="E426" s="53" t="s">
        <v>215</v>
      </c>
      <c r="F426" s="53">
        <f>ABS(B426-A426)</f>
        <v>857</v>
      </c>
      <c r="G426" s="54"/>
      <c r="H426" s="55"/>
      <c r="I426" s="74">
        <f t="shared" si="25"/>
        <v>0</v>
      </c>
      <c r="J426" s="161" t="e">
        <f t="shared" ref="J426:J486" si="26">AVERAGE(I426,I427,I428,I429,I430,I431)</f>
        <v>#DIV/0!</v>
      </c>
      <c r="K426" s="164"/>
      <c r="L426" s="164"/>
      <c r="S426" s="28"/>
      <c r="T426" s="28"/>
    </row>
    <row r="427" spans="1:20" x14ac:dyDescent="0.25">
      <c r="A427" s="146"/>
      <c r="B427" s="146"/>
      <c r="C427" s="143"/>
      <c r="D427" s="143"/>
      <c r="E427" s="37" t="s">
        <v>228</v>
      </c>
      <c r="F427" s="37">
        <f>ROUNDUP(F426/5,0)</f>
        <v>172</v>
      </c>
      <c r="G427" s="38"/>
      <c r="H427" s="39"/>
      <c r="I427" s="37">
        <f t="shared" si="25"/>
        <v>0</v>
      </c>
      <c r="J427" s="162"/>
      <c r="K427" s="162"/>
      <c r="L427" s="162"/>
      <c r="S427" s="28"/>
      <c r="T427" s="28"/>
    </row>
    <row r="428" spans="1:20" x14ac:dyDescent="0.25">
      <c r="A428" s="146"/>
      <c r="B428" s="146"/>
      <c r="C428" s="143"/>
      <c r="D428" s="143"/>
      <c r="E428" s="37" t="s">
        <v>196</v>
      </c>
      <c r="F428" s="37">
        <f>ROUNDUP(F426/5,0)</f>
        <v>172</v>
      </c>
      <c r="G428" s="38"/>
      <c r="H428" s="39"/>
      <c r="I428" s="37">
        <f t="shared" si="25"/>
        <v>0</v>
      </c>
      <c r="J428" s="162"/>
      <c r="K428" s="162"/>
      <c r="L428" s="162"/>
      <c r="S428" s="28"/>
      <c r="T428" s="28"/>
    </row>
    <row r="429" spans="1:20" x14ac:dyDescent="0.25">
      <c r="A429" s="146"/>
      <c r="B429" s="146"/>
      <c r="C429" s="143"/>
      <c r="D429" s="143"/>
      <c r="E429" s="37" t="s">
        <v>204</v>
      </c>
      <c r="F429" s="37"/>
      <c r="G429" s="38"/>
      <c r="H429" s="39"/>
      <c r="I429" s="37" t="e">
        <f t="shared" si="25"/>
        <v>#DIV/0!</v>
      </c>
      <c r="J429" s="162"/>
      <c r="K429" s="162"/>
      <c r="L429" s="162"/>
      <c r="S429" s="28"/>
      <c r="T429" s="28"/>
    </row>
    <row r="430" spans="1:20" x14ac:dyDescent="0.25">
      <c r="A430" s="146"/>
      <c r="B430" s="146"/>
      <c r="C430" s="143"/>
      <c r="D430" s="143"/>
      <c r="E430" s="37" t="s">
        <v>205</v>
      </c>
      <c r="F430" s="37"/>
      <c r="G430" s="38"/>
      <c r="H430" s="39"/>
      <c r="I430" s="37" t="e">
        <f t="shared" si="25"/>
        <v>#DIV/0!</v>
      </c>
      <c r="J430" s="162"/>
      <c r="K430" s="162"/>
      <c r="L430" s="162"/>
      <c r="S430" s="28"/>
      <c r="T430" s="28"/>
    </row>
    <row r="431" spans="1:20" ht="15.75" thickBot="1" x14ac:dyDescent="0.3">
      <c r="A431" s="147"/>
      <c r="B431" s="147"/>
      <c r="C431" s="144"/>
      <c r="D431" s="144"/>
      <c r="E431" s="74" t="s">
        <v>236</v>
      </c>
      <c r="F431" s="56"/>
      <c r="G431" s="75"/>
      <c r="H431" s="76"/>
      <c r="I431" s="57" t="e">
        <f t="shared" si="25"/>
        <v>#DIV/0!</v>
      </c>
      <c r="J431" s="163"/>
      <c r="K431" s="163"/>
      <c r="L431" s="163"/>
      <c r="S431" s="28"/>
      <c r="T431" s="28"/>
    </row>
    <row r="432" spans="1:20" x14ac:dyDescent="0.25">
      <c r="A432" s="145">
        <v>73350</v>
      </c>
      <c r="B432" s="145">
        <v>73690</v>
      </c>
      <c r="C432" s="142" t="s">
        <v>182</v>
      </c>
      <c r="D432" s="142" t="s">
        <v>225</v>
      </c>
      <c r="E432" s="53" t="s">
        <v>212</v>
      </c>
      <c r="F432" s="53">
        <f>ABS(B432-A432)</f>
        <v>340</v>
      </c>
      <c r="G432" s="54"/>
      <c r="H432" s="55"/>
      <c r="I432" s="74">
        <f t="shared" si="25"/>
        <v>0</v>
      </c>
      <c r="J432" s="161" t="e">
        <f t="shared" si="26"/>
        <v>#DIV/0!</v>
      </c>
      <c r="K432" s="164"/>
      <c r="L432" s="164"/>
      <c r="S432" s="28"/>
      <c r="T432" s="28"/>
    </row>
    <row r="433" spans="1:20" x14ac:dyDescent="0.25">
      <c r="A433" s="146"/>
      <c r="B433" s="146"/>
      <c r="C433" s="143"/>
      <c r="D433" s="143"/>
      <c r="E433" s="37" t="s">
        <v>228</v>
      </c>
      <c r="F433" s="37">
        <f>ROUNDUP(F432/5,0)</f>
        <v>68</v>
      </c>
      <c r="G433" s="38"/>
      <c r="H433" s="39"/>
      <c r="I433" s="37">
        <f t="shared" si="25"/>
        <v>0</v>
      </c>
      <c r="J433" s="162"/>
      <c r="K433" s="162"/>
      <c r="L433" s="162"/>
      <c r="S433" s="28"/>
      <c r="T433" s="28"/>
    </row>
    <row r="434" spans="1:20" x14ac:dyDescent="0.25">
      <c r="A434" s="146"/>
      <c r="B434" s="146"/>
      <c r="C434" s="143"/>
      <c r="D434" s="143"/>
      <c r="E434" s="37" t="s">
        <v>196</v>
      </c>
      <c r="F434" s="37">
        <f>ROUNDUP(F432/5,0)</f>
        <v>68</v>
      </c>
      <c r="G434" s="38"/>
      <c r="H434" s="39"/>
      <c r="I434" s="37">
        <f t="shared" si="25"/>
        <v>0</v>
      </c>
      <c r="J434" s="162"/>
      <c r="K434" s="162"/>
      <c r="L434" s="162"/>
      <c r="S434" s="28"/>
      <c r="T434" s="28"/>
    </row>
    <row r="435" spans="1:20" x14ac:dyDescent="0.25">
      <c r="A435" s="146"/>
      <c r="B435" s="146"/>
      <c r="C435" s="143"/>
      <c r="D435" s="143"/>
      <c r="E435" s="37" t="s">
        <v>204</v>
      </c>
      <c r="F435" s="37"/>
      <c r="G435" s="38"/>
      <c r="H435" s="39"/>
      <c r="I435" s="37" t="e">
        <f t="shared" si="25"/>
        <v>#DIV/0!</v>
      </c>
      <c r="J435" s="162"/>
      <c r="K435" s="162"/>
      <c r="L435" s="162"/>
      <c r="S435" s="28"/>
      <c r="T435" s="28"/>
    </row>
    <row r="436" spans="1:20" x14ac:dyDescent="0.25">
      <c r="A436" s="146"/>
      <c r="B436" s="146"/>
      <c r="C436" s="143"/>
      <c r="D436" s="143"/>
      <c r="E436" s="37" t="s">
        <v>205</v>
      </c>
      <c r="F436" s="37"/>
      <c r="G436" s="38"/>
      <c r="H436" s="39"/>
      <c r="I436" s="37" t="e">
        <f t="shared" si="25"/>
        <v>#DIV/0!</v>
      </c>
      <c r="J436" s="162"/>
      <c r="K436" s="162"/>
      <c r="L436" s="162"/>
      <c r="S436" s="28"/>
      <c r="T436" s="28"/>
    </row>
    <row r="437" spans="1:20" ht="15.75" thickBot="1" x14ac:dyDescent="0.3">
      <c r="A437" s="147"/>
      <c r="B437" s="147"/>
      <c r="C437" s="144"/>
      <c r="D437" s="144"/>
      <c r="E437" s="74" t="s">
        <v>236</v>
      </c>
      <c r="F437" s="56"/>
      <c r="G437" s="75"/>
      <c r="H437" s="76"/>
      <c r="I437" s="57" t="e">
        <f t="shared" si="25"/>
        <v>#DIV/0!</v>
      </c>
      <c r="J437" s="163"/>
      <c r="K437" s="163"/>
      <c r="L437" s="163"/>
      <c r="S437" s="28"/>
      <c r="T437" s="28"/>
    </row>
    <row r="438" spans="1:20" x14ac:dyDescent="0.25">
      <c r="A438" s="145">
        <v>73690</v>
      </c>
      <c r="B438" s="145">
        <v>74030</v>
      </c>
      <c r="C438" s="142" t="s">
        <v>182</v>
      </c>
      <c r="D438" s="142" t="s">
        <v>225</v>
      </c>
      <c r="E438" s="53" t="s">
        <v>212</v>
      </c>
      <c r="F438" s="53">
        <f>ABS(B438-A438)</f>
        <v>340</v>
      </c>
      <c r="G438" s="54"/>
      <c r="H438" s="55"/>
      <c r="I438" s="74">
        <f t="shared" si="25"/>
        <v>0</v>
      </c>
      <c r="J438" s="161" t="e">
        <f t="shared" si="26"/>
        <v>#DIV/0!</v>
      </c>
      <c r="K438" s="164"/>
      <c r="L438" s="164"/>
      <c r="S438" s="28"/>
      <c r="T438" s="28"/>
    </row>
    <row r="439" spans="1:20" x14ac:dyDescent="0.25">
      <c r="A439" s="146"/>
      <c r="B439" s="146"/>
      <c r="C439" s="143"/>
      <c r="D439" s="143"/>
      <c r="E439" s="37" t="s">
        <v>228</v>
      </c>
      <c r="F439" s="37">
        <f>ROUNDUP(F438/5,0)</f>
        <v>68</v>
      </c>
      <c r="G439" s="38"/>
      <c r="H439" s="39"/>
      <c r="I439" s="37">
        <f t="shared" si="25"/>
        <v>0</v>
      </c>
      <c r="J439" s="162"/>
      <c r="K439" s="162"/>
      <c r="L439" s="162"/>
      <c r="S439" s="28"/>
      <c r="T439" s="28"/>
    </row>
    <row r="440" spans="1:20" x14ac:dyDescent="0.25">
      <c r="A440" s="146"/>
      <c r="B440" s="146"/>
      <c r="C440" s="143"/>
      <c r="D440" s="143"/>
      <c r="E440" s="37" t="s">
        <v>196</v>
      </c>
      <c r="F440" s="37">
        <f>ROUNDUP(F438/5,0)</f>
        <v>68</v>
      </c>
      <c r="G440" s="38"/>
      <c r="H440" s="39"/>
      <c r="I440" s="37">
        <f t="shared" si="25"/>
        <v>0</v>
      </c>
      <c r="J440" s="162"/>
      <c r="K440" s="162"/>
      <c r="L440" s="162"/>
      <c r="S440" s="28"/>
      <c r="T440" s="28"/>
    </row>
    <row r="441" spans="1:20" x14ac:dyDescent="0.25">
      <c r="A441" s="146"/>
      <c r="B441" s="146"/>
      <c r="C441" s="143"/>
      <c r="D441" s="143"/>
      <c r="E441" s="37" t="s">
        <v>204</v>
      </c>
      <c r="F441" s="37"/>
      <c r="G441" s="38"/>
      <c r="H441" s="39"/>
      <c r="I441" s="37" t="e">
        <f t="shared" si="25"/>
        <v>#DIV/0!</v>
      </c>
      <c r="J441" s="162"/>
      <c r="K441" s="162"/>
      <c r="L441" s="162"/>
      <c r="S441" s="28"/>
      <c r="T441" s="28"/>
    </row>
    <row r="442" spans="1:20" x14ac:dyDescent="0.25">
      <c r="A442" s="146"/>
      <c r="B442" s="146"/>
      <c r="C442" s="143"/>
      <c r="D442" s="143"/>
      <c r="E442" s="37" t="s">
        <v>205</v>
      </c>
      <c r="F442" s="37"/>
      <c r="G442" s="38"/>
      <c r="H442" s="39"/>
      <c r="I442" s="37" t="e">
        <f t="shared" si="25"/>
        <v>#DIV/0!</v>
      </c>
      <c r="J442" s="162"/>
      <c r="K442" s="162"/>
      <c r="L442" s="162"/>
      <c r="S442" s="28"/>
      <c r="T442" s="28"/>
    </row>
    <row r="443" spans="1:20" ht="15.75" thickBot="1" x14ac:dyDescent="0.3">
      <c r="A443" s="147"/>
      <c r="B443" s="147"/>
      <c r="C443" s="144"/>
      <c r="D443" s="144"/>
      <c r="E443" s="74" t="s">
        <v>236</v>
      </c>
      <c r="F443" s="56"/>
      <c r="G443" s="75"/>
      <c r="H443" s="76"/>
      <c r="I443" s="57" t="e">
        <f t="shared" si="25"/>
        <v>#DIV/0!</v>
      </c>
      <c r="J443" s="163"/>
      <c r="K443" s="163"/>
      <c r="L443" s="163"/>
      <c r="S443" s="28"/>
      <c r="T443" s="28"/>
    </row>
    <row r="444" spans="1:20" x14ac:dyDescent="0.25">
      <c r="A444" s="145"/>
      <c r="B444" s="145"/>
      <c r="C444" s="142" t="s">
        <v>182</v>
      </c>
      <c r="D444" s="142" t="s">
        <v>225</v>
      </c>
      <c r="E444" s="53" t="s">
        <v>212</v>
      </c>
      <c r="F444" s="53">
        <f>ABS(B444-A444)</f>
        <v>0</v>
      </c>
      <c r="G444" s="54"/>
      <c r="H444" s="55"/>
      <c r="I444" s="74" t="e">
        <f t="shared" si="25"/>
        <v>#DIV/0!</v>
      </c>
      <c r="J444" s="161" t="e">
        <f t="shared" si="26"/>
        <v>#DIV/0!</v>
      </c>
      <c r="K444" s="164"/>
      <c r="L444" s="164"/>
      <c r="S444" s="28"/>
      <c r="T444" s="28"/>
    </row>
    <row r="445" spans="1:20" x14ac:dyDescent="0.25">
      <c r="A445" s="146"/>
      <c r="B445" s="146"/>
      <c r="C445" s="143"/>
      <c r="D445" s="143"/>
      <c r="E445" s="37" t="s">
        <v>228</v>
      </c>
      <c r="F445" s="37">
        <f>ROUNDUP(F444/5,0)</f>
        <v>0</v>
      </c>
      <c r="G445" s="38"/>
      <c r="H445" s="39"/>
      <c r="I445" s="37" t="e">
        <f t="shared" si="25"/>
        <v>#DIV/0!</v>
      </c>
      <c r="J445" s="162"/>
      <c r="K445" s="162"/>
      <c r="L445" s="162"/>
      <c r="S445" s="28"/>
      <c r="T445" s="28"/>
    </row>
    <row r="446" spans="1:20" x14ac:dyDescent="0.25">
      <c r="A446" s="146"/>
      <c r="B446" s="146"/>
      <c r="C446" s="143"/>
      <c r="D446" s="143"/>
      <c r="E446" s="37" t="s">
        <v>196</v>
      </c>
      <c r="F446" s="37">
        <f>ROUNDUP(F444/5,0)</f>
        <v>0</v>
      </c>
      <c r="G446" s="38"/>
      <c r="H446" s="39"/>
      <c r="I446" s="37" t="e">
        <f t="shared" si="25"/>
        <v>#DIV/0!</v>
      </c>
      <c r="J446" s="162"/>
      <c r="K446" s="162"/>
      <c r="L446" s="162"/>
      <c r="S446" s="28"/>
      <c r="T446" s="28"/>
    </row>
    <row r="447" spans="1:20" x14ac:dyDescent="0.25">
      <c r="A447" s="146"/>
      <c r="B447" s="146"/>
      <c r="C447" s="143"/>
      <c r="D447" s="143"/>
      <c r="E447" s="37" t="s">
        <v>204</v>
      </c>
      <c r="F447" s="37"/>
      <c r="G447" s="38"/>
      <c r="H447" s="39"/>
      <c r="I447" s="37" t="e">
        <f t="shared" si="25"/>
        <v>#DIV/0!</v>
      </c>
      <c r="J447" s="162"/>
      <c r="K447" s="162"/>
      <c r="L447" s="162"/>
      <c r="S447" s="28"/>
      <c r="T447" s="28"/>
    </row>
    <row r="448" spans="1:20" x14ac:dyDescent="0.25">
      <c r="A448" s="146"/>
      <c r="B448" s="146"/>
      <c r="C448" s="143"/>
      <c r="D448" s="143"/>
      <c r="E448" s="37" t="s">
        <v>205</v>
      </c>
      <c r="F448" s="37"/>
      <c r="G448" s="38"/>
      <c r="H448" s="39"/>
      <c r="I448" s="37" t="e">
        <f t="shared" si="25"/>
        <v>#DIV/0!</v>
      </c>
      <c r="J448" s="162"/>
      <c r="K448" s="162"/>
      <c r="L448" s="162"/>
      <c r="S448" s="28"/>
      <c r="T448" s="28"/>
    </row>
    <row r="449" spans="1:20" ht="15.75" thickBot="1" x14ac:dyDescent="0.3">
      <c r="A449" s="147"/>
      <c r="B449" s="147"/>
      <c r="C449" s="144"/>
      <c r="D449" s="144"/>
      <c r="E449" s="74" t="s">
        <v>236</v>
      </c>
      <c r="F449" s="56"/>
      <c r="G449" s="75"/>
      <c r="H449" s="76"/>
      <c r="I449" s="57" t="e">
        <f t="shared" si="25"/>
        <v>#DIV/0!</v>
      </c>
      <c r="J449" s="163"/>
      <c r="K449" s="163"/>
      <c r="L449" s="163"/>
      <c r="S449" s="28"/>
      <c r="T449" s="28"/>
    </row>
    <row r="450" spans="1:20" x14ac:dyDescent="0.25">
      <c r="A450" s="145">
        <v>74030</v>
      </c>
      <c r="B450" s="145">
        <v>76085</v>
      </c>
      <c r="C450" s="142" t="s">
        <v>182</v>
      </c>
      <c r="D450" s="142" t="s">
        <v>134</v>
      </c>
      <c r="E450" s="53" t="s">
        <v>215</v>
      </c>
      <c r="F450" s="53">
        <f>ABS(B450-A450)</f>
        <v>2055</v>
      </c>
      <c r="G450" s="54"/>
      <c r="H450" s="55"/>
      <c r="I450" s="74">
        <f t="shared" si="25"/>
        <v>0</v>
      </c>
      <c r="J450" s="161" t="e">
        <f t="shared" si="26"/>
        <v>#DIV/0!</v>
      </c>
      <c r="K450" s="164"/>
      <c r="L450" s="164"/>
      <c r="S450" s="28"/>
      <c r="T450" s="28"/>
    </row>
    <row r="451" spans="1:20" x14ac:dyDescent="0.25">
      <c r="A451" s="146"/>
      <c r="B451" s="146"/>
      <c r="C451" s="143"/>
      <c r="D451" s="143"/>
      <c r="E451" s="37" t="s">
        <v>228</v>
      </c>
      <c r="F451" s="37">
        <f>ROUNDUP(F450/5,0)</f>
        <v>411</v>
      </c>
      <c r="G451" s="38"/>
      <c r="H451" s="39"/>
      <c r="I451" s="37">
        <f t="shared" ref="I451:I514" si="27">G451/F451</f>
        <v>0</v>
      </c>
      <c r="J451" s="162"/>
      <c r="K451" s="162"/>
      <c r="L451" s="162"/>
      <c r="S451" s="28"/>
      <c r="T451" s="28"/>
    </row>
    <row r="452" spans="1:20" x14ac:dyDescent="0.25">
      <c r="A452" s="146"/>
      <c r="B452" s="146"/>
      <c r="C452" s="143"/>
      <c r="D452" s="143"/>
      <c r="E452" s="37" t="s">
        <v>196</v>
      </c>
      <c r="F452" s="37">
        <f>ROUNDUP(F450/5,0)</f>
        <v>411</v>
      </c>
      <c r="G452" s="38"/>
      <c r="H452" s="39"/>
      <c r="I452" s="37">
        <f t="shared" si="27"/>
        <v>0</v>
      </c>
      <c r="J452" s="162"/>
      <c r="K452" s="162"/>
      <c r="L452" s="162"/>
      <c r="S452" s="28"/>
      <c r="T452" s="28"/>
    </row>
    <row r="453" spans="1:20" x14ac:dyDescent="0.25">
      <c r="A453" s="146"/>
      <c r="B453" s="146"/>
      <c r="C453" s="143"/>
      <c r="D453" s="143"/>
      <c r="E453" s="37" t="s">
        <v>204</v>
      </c>
      <c r="F453" s="37"/>
      <c r="G453" s="38"/>
      <c r="H453" s="39"/>
      <c r="I453" s="37" t="e">
        <f t="shared" si="27"/>
        <v>#DIV/0!</v>
      </c>
      <c r="J453" s="162"/>
      <c r="K453" s="162"/>
      <c r="L453" s="162"/>
      <c r="S453" s="28"/>
      <c r="T453" s="28"/>
    </row>
    <row r="454" spans="1:20" x14ac:dyDescent="0.25">
      <c r="A454" s="146"/>
      <c r="B454" s="146"/>
      <c r="C454" s="143"/>
      <c r="D454" s="143"/>
      <c r="E454" s="37" t="s">
        <v>205</v>
      </c>
      <c r="F454" s="37"/>
      <c r="G454" s="38"/>
      <c r="H454" s="39"/>
      <c r="I454" s="37" t="e">
        <f t="shared" si="27"/>
        <v>#DIV/0!</v>
      </c>
      <c r="J454" s="162"/>
      <c r="K454" s="162"/>
      <c r="L454" s="162"/>
      <c r="S454" s="28"/>
      <c r="T454" s="28"/>
    </row>
    <row r="455" spans="1:20" ht="15.75" thickBot="1" x14ac:dyDescent="0.3">
      <c r="A455" s="147"/>
      <c r="B455" s="147"/>
      <c r="C455" s="144"/>
      <c r="D455" s="144"/>
      <c r="E455" s="74" t="s">
        <v>236</v>
      </c>
      <c r="F455" s="56"/>
      <c r="G455" s="75"/>
      <c r="H455" s="76"/>
      <c r="I455" s="57" t="e">
        <f t="shared" si="27"/>
        <v>#DIV/0!</v>
      </c>
      <c r="J455" s="163"/>
      <c r="K455" s="163"/>
      <c r="L455" s="163"/>
      <c r="S455" s="28"/>
      <c r="T455" s="28"/>
    </row>
    <row r="456" spans="1:20" x14ac:dyDescent="0.25">
      <c r="A456" s="145">
        <v>76085</v>
      </c>
      <c r="B456" s="145">
        <v>76110</v>
      </c>
      <c r="C456" s="142" t="s">
        <v>182</v>
      </c>
      <c r="D456" s="142" t="s">
        <v>134</v>
      </c>
      <c r="E456" s="53" t="s">
        <v>212</v>
      </c>
      <c r="F456" s="53">
        <f>ABS(B456-A456)</f>
        <v>25</v>
      </c>
      <c r="G456" s="54"/>
      <c r="H456" s="55"/>
      <c r="I456" s="74">
        <f t="shared" si="27"/>
        <v>0</v>
      </c>
      <c r="J456" s="161" t="e">
        <f t="shared" si="26"/>
        <v>#DIV/0!</v>
      </c>
      <c r="K456" s="164"/>
      <c r="L456" s="164"/>
      <c r="S456" s="28"/>
      <c r="T456" s="28"/>
    </row>
    <row r="457" spans="1:20" x14ac:dyDescent="0.25">
      <c r="A457" s="146"/>
      <c r="B457" s="146"/>
      <c r="C457" s="143"/>
      <c r="D457" s="143"/>
      <c r="E457" s="37" t="s">
        <v>228</v>
      </c>
      <c r="F457" s="37">
        <f>ROUNDUP(F456/5,0)</f>
        <v>5</v>
      </c>
      <c r="G457" s="38"/>
      <c r="H457" s="39"/>
      <c r="I457" s="37">
        <f t="shared" si="27"/>
        <v>0</v>
      </c>
      <c r="J457" s="162"/>
      <c r="K457" s="162"/>
      <c r="L457" s="162"/>
      <c r="S457" s="28"/>
      <c r="T457" s="28"/>
    </row>
    <row r="458" spans="1:20" x14ac:dyDescent="0.25">
      <c r="A458" s="146"/>
      <c r="B458" s="146"/>
      <c r="C458" s="143"/>
      <c r="D458" s="143"/>
      <c r="E458" s="37" t="s">
        <v>196</v>
      </c>
      <c r="F458" s="37">
        <f>ROUNDUP(F456/5,0)</f>
        <v>5</v>
      </c>
      <c r="G458" s="38"/>
      <c r="H458" s="39"/>
      <c r="I458" s="37">
        <f t="shared" si="27"/>
        <v>0</v>
      </c>
      <c r="J458" s="162"/>
      <c r="K458" s="162"/>
      <c r="L458" s="162"/>
      <c r="S458" s="28"/>
      <c r="T458" s="28"/>
    </row>
    <row r="459" spans="1:20" x14ac:dyDescent="0.25">
      <c r="A459" s="146"/>
      <c r="B459" s="146"/>
      <c r="C459" s="143"/>
      <c r="D459" s="143"/>
      <c r="E459" s="37" t="s">
        <v>204</v>
      </c>
      <c r="F459" s="37"/>
      <c r="G459" s="38"/>
      <c r="H459" s="39"/>
      <c r="I459" s="37" t="e">
        <f t="shared" si="27"/>
        <v>#DIV/0!</v>
      </c>
      <c r="J459" s="162"/>
      <c r="K459" s="162"/>
      <c r="L459" s="162"/>
      <c r="S459" s="28"/>
      <c r="T459" s="28"/>
    </row>
    <row r="460" spans="1:20" x14ac:dyDescent="0.25">
      <c r="A460" s="146"/>
      <c r="B460" s="146"/>
      <c r="C460" s="143"/>
      <c r="D460" s="143"/>
      <c r="E460" s="37" t="s">
        <v>205</v>
      </c>
      <c r="F460" s="37"/>
      <c r="G460" s="38"/>
      <c r="H460" s="39"/>
      <c r="I460" s="37" t="e">
        <f t="shared" si="27"/>
        <v>#DIV/0!</v>
      </c>
      <c r="J460" s="162"/>
      <c r="K460" s="162"/>
      <c r="L460" s="162"/>
      <c r="S460" s="28"/>
      <c r="T460" s="28"/>
    </row>
    <row r="461" spans="1:20" ht="15.75" thickBot="1" x14ac:dyDescent="0.3">
      <c r="A461" s="147"/>
      <c r="B461" s="147"/>
      <c r="C461" s="144"/>
      <c r="D461" s="144"/>
      <c r="E461" s="74" t="s">
        <v>236</v>
      </c>
      <c r="F461" s="56"/>
      <c r="G461" s="75"/>
      <c r="H461" s="76"/>
      <c r="I461" s="57" t="e">
        <f t="shared" si="27"/>
        <v>#DIV/0!</v>
      </c>
      <c r="J461" s="163"/>
      <c r="K461" s="163"/>
      <c r="L461" s="163"/>
      <c r="S461" s="28"/>
      <c r="T461" s="28"/>
    </row>
    <row r="462" spans="1:20" x14ac:dyDescent="0.25">
      <c r="A462" s="145">
        <v>76110</v>
      </c>
      <c r="B462" s="145">
        <v>76165</v>
      </c>
      <c r="C462" s="142" t="s">
        <v>182</v>
      </c>
      <c r="D462" s="142" t="s">
        <v>134</v>
      </c>
      <c r="E462" s="53" t="s">
        <v>212</v>
      </c>
      <c r="F462" s="53">
        <f>ABS(B462-A462)</f>
        <v>55</v>
      </c>
      <c r="G462" s="54"/>
      <c r="H462" s="55"/>
      <c r="I462" s="74">
        <f t="shared" si="27"/>
        <v>0</v>
      </c>
      <c r="J462" s="161" t="e">
        <f t="shared" si="26"/>
        <v>#DIV/0!</v>
      </c>
      <c r="K462" s="164"/>
      <c r="L462" s="164"/>
      <c r="S462" s="28"/>
      <c r="T462" s="28"/>
    </row>
    <row r="463" spans="1:20" x14ac:dyDescent="0.25">
      <c r="A463" s="146"/>
      <c r="B463" s="146"/>
      <c r="C463" s="143"/>
      <c r="D463" s="143"/>
      <c r="E463" s="37" t="s">
        <v>228</v>
      </c>
      <c r="F463" s="37">
        <f>ROUNDUP(F462/5,0)</f>
        <v>11</v>
      </c>
      <c r="G463" s="38"/>
      <c r="H463" s="39"/>
      <c r="I463" s="37">
        <f t="shared" si="27"/>
        <v>0</v>
      </c>
      <c r="J463" s="162"/>
      <c r="K463" s="162"/>
      <c r="L463" s="162"/>
      <c r="S463" s="28"/>
      <c r="T463" s="28"/>
    </row>
    <row r="464" spans="1:20" x14ac:dyDescent="0.25">
      <c r="A464" s="146"/>
      <c r="B464" s="146"/>
      <c r="C464" s="143"/>
      <c r="D464" s="143"/>
      <c r="E464" s="37" t="s">
        <v>196</v>
      </c>
      <c r="F464" s="37">
        <f>ROUNDUP(F462/5,0)</f>
        <v>11</v>
      </c>
      <c r="G464" s="38"/>
      <c r="H464" s="39"/>
      <c r="I464" s="37">
        <f t="shared" si="27"/>
        <v>0</v>
      </c>
      <c r="J464" s="162"/>
      <c r="K464" s="162"/>
      <c r="L464" s="162"/>
      <c r="S464" s="28"/>
      <c r="T464" s="28"/>
    </row>
    <row r="465" spans="1:20" x14ac:dyDescent="0.25">
      <c r="A465" s="146"/>
      <c r="B465" s="146"/>
      <c r="C465" s="143"/>
      <c r="D465" s="143"/>
      <c r="E465" s="37" t="s">
        <v>204</v>
      </c>
      <c r="F465" s="37"/>
      <c r="G465" s="38"/>
      <c r="H465" s="39"/>
      <c r="I465" s="37" t="e">
        <f t="shared" si="27"/>
        <v>#DIV/0!</v>
      </c>
      <c r="J465" s="162"/>
      <c r="K465" s="162"/>
      <c r="L465" s="162"/>
      <c r="S465" s="28"/>
      <c r="T465" s="28"/>
    </row>
    <row r="466" spans="1:20" x14ac:dyDescent="0.25">
      <c r="A466" s="146"/>
      <c r="B466" s="146"/>
      <c r="C466" s="143"/>
      <c r="D466" s="143"/>
      <c r="E466" s="37" t="s">
        <v>205</v>
      </c>
      <c r="F466" s="37"/>
      <c r="G466" s="38"/>
      <c r="H466" s="39"/>
      <c r="I466" s="37" t="e">
        <f t="shared" si="27"/>
        <v>#DIV/0!</v>
      </c>
      <c r="J466" s="162"/>
      <c r="K466" s="162"/>
      <c r="L466" s="162"/>
      <c r="S466" s="28"/>
      <c r="T466" s="28"/>
    </row>
    <row r="467" spans="1:20" ht="15.75" thickBot="1" x14ac:dyDescent="0.3">
      <c r="A467" s="147"/>
      <c r="B467" s="147"/>
      <c r="C467" s="144"/>
      <c r="D467" s="144"/>
      <c r="E467" s="74" t="s">
        <v>236</v>
      </c>
      <c r="F467" s="56"/>
      <c r="G467" s="75"/>
      <c r="H467" s="76"/>
      <c r="I467" s="57" t="e">
        <f t="shared" si="27"/>
        <v>#DIV/0!</v>
      </c>
      <c r="J467" s="163"/>
      <c r="K467" s="163"/>
      <c r="L467" s="163"/>
      <c r="S467" s="28"/>
      <c r="T467" s="28"/>
    </row>
    <row r="468" spans="1:20" x14ac:dyDescent="0.25">
      <c r="A468" s="145">
        <v>76165</v>
      </c>
      <c r="B468" s="145">
        <v>77470</v>
      </c>
      <c r="C468" s="142" t="s">
        <v>182</v>
      </c>
      <c r="D468" s="142" t="s">
        <v>226</v>
      </c>
      <c r="E468" s="53" t="s">
        <v>212</v>
      </c>
      <c r="F468" s="53">
        <f>ABS(B468-A468)</f>
        <v>1305</v>
      </c>
      <c r="G468" s="54"/>
      <c r="H468" s="55"/>
      <c r="I468" s="74">
        <f t="shared" si="27"/>
        <v>0</v>
      </c>
      <c r="J468" s="161" t="e">
        <f t="shared" si="26"/>
        <v>#DIV/0!</v>
      </c>
      <c r="K468" s="164"/>
      <c r="L468" s="164"/>
      <c r="S468" s="28"/>
      <c r="T468" s="28"/>
    </row>
    <row r="469" spans="1:20" x14ac:dyDescent="0.25">
      <c r="A469" s="146"/>
      <c r="B469" s="146"/>
      <c r="C469" s="143"/>
      <c r="D469" s="143"/>
      <c r="E469" s="37" t="s">
        <v>228</v>
      </c>
      <c r="F469" s="37">
        <f>ROUNDUP(F468/5,0)</f>
        <v>261</v>
      </c>
      <c r="G469" s="38"/>
      <c r="H469" s="39"/>
      <c r="I469" s="37">
        <f t="shared" si="27"/>
        <v>0</v>
      </c>
      <c r="J469" s="162"/>
      <c r="K469" s="162"/>
      <c r="L469" s="162"/>
      <c r="S469" s="28"/>
      <c r="T469" s="28"/>
    </row>
    <row r="470" spans="1:20" x14ac:dyDescent="0.25">
      <c r="A470" s="146"/>
      <c r="B470" s="146"/>
      <c r="C470" s="143"/>
      <c r="D470" s="143"/>
      <c r="E470" s="37" t="s">
        <v>196</v>
      </c>
      <c r="F470" s="37">
        <f>ROUNDUP(F468/5,0)</f>
        <v>261</v>
      </c>
      <c r="G470" s="38"/>
      <c r="H470" s="39"/>
      <c r="I470" s="37">
        <f t="shared" si="27"/>
        <v>0</v>
      </c>
      <c r="J470" s="162"/>
      <c r="K470" s="162"/>
      <c r="L470" s="162"/>
      <c r="S470" s="28"/>
      <c r="T470" s="28"/>
    </row>
    <row r="471" spans="1:20" x14ac:dyDescent="0.25">
      <c r="A471" s="146"/>
      <c r="B471" s="146"/>
      <c r="C471" s="143"/>
      <c r="D471" s="143"/>
      <c r="E471" s="37" t="s">
        <v>204</v>
      </c>
      <c r="F471" s="37"/>
      <c r="G471" s="38"/>
      <c r="H471" s="39"/>
      <c r="I471" s="37" t="e">
        <f t="shared" si="27"/>
        <v>#DIV/0!</v>
      </c>
      <c r="J471" s="162"/>
      <c r="K471" s="162"/>
      <c r="L471" s="162"/>
      <c r="S471" s="28"/>
      <c r="T471" s="28"/>
    </row>
    <row r="472" spans="1:20" x14ac:dyDescent="0.25">
      <c r="A472" s="146"/>
      <c r="B472" s="146"/>
      <c r="C472" s="143"/>
      <c r="D472" s="143"/>
      <c r="E472" s="37" t="s">
        <v>205</v>
      </c>
      <c r="F472" s="37"/>
      <c r="G472" s="38"/>
      <c r="H472" s="39"/>
      <c r="I472" s="37" t="e">
        <f t="shared" si="27"/>
        <v>#DIV/0!</v>
      </c>
      <c r="J472" s="162"/>
      <c r="K472" s="162"/>
      <c r="L472" s="162"/>
      <c r="S472" s="28"/>
      <c r="T472" s="28"/>
    </row>
    <row r="473" spans="1:20" ht="15.75" thickBot="1" x14ac:dyDescent="0.3">
      <c r="A473" s="147"/>
      <c r="B473" s="147"/>
      <c r="C473" s="144"/>
      <c r="D473" s="144"/>
      <c r="E473" s="74" t="s">
        <v>236</v>
      </c>
      <c r="F473" s="56"/>
      <c r="G473" s="75"/>
      <c r="H473" s="76"/>
      <c r="I473" s="57" t="e">
        <f t="shared" si="27"/>
        <v>#DIV/0!</v>
      </c>
      <c r="J473" s="163"/>
      <c r="K473" s="163"/>
      <c r="L473" s="163"/>
      <c r="S473" s="28"/>
      <c r="T473" s="28"/>
    </row>
    <row r="474" spans="1:20" x14ac:dyDescent="0.25">
      <c r="A474" s="145">
        <v>77470</v>
      </c>
      <c r="B474" s="145">
        <v>77595</v>
      </c>
      <c r="C474" s="142" t="s">
        <v>182</v>
      </c>
      <c r="D474" s="142" t="s">
        <v>128</v>
      </c>
      <c r="E474" s="53" t="s">
        <v>212</v>
      </c>
      <c r="F474" s="53">
        <f>ABS(B474-A474)</f>
        <v>125</v>
      </c>
      <c r="G474" s="54"/>
      <c r="H474" s="55"/>
      <c r="I474" s="74">
        <f t="shared" si="27"/>
        <v>0</v>
      </c>
      <c r="J474" s="161" t="e">
        <f t="shared" si="26"/>
        <v>#DIV/0!</v>
      </c>
      <c r="K474" s="164"/>
      <c r="L474" s="164"/>
      <c r="S474" s="28"/>
      <c r="T474" s="28"/>
    </row>
    <row r="475" spans="1:20" x14ac:dyDescent="0.25">
      <c r="A475" s="146"/>
      <c r="B475" s="146"/>
      <c r="C475" s="143"/>
      <c r="D475" s="143"/>
      <c r="E475" s="37" t="s">
        <v>228</v>
      </c>
      <c r="F475" s="37">
        <f>ROUNDUP(F474/5,0)</f>
        <v>25</v>
      </c>
      <c r="G475" s="38"/>
      <c r="H475" s="39"/>
      <c r="I475" s="37">
        <f t="shared" si="27"/>
        <v>0</v>
      </c>
      <c r="J475" s="162"/>
      <c r="K475" s="162"/>
      <c r="L475" s="162"/>
      <c r="S475" s="28"/>
      <c r="T475" s="28"/>
    </row>
    <row r="476" spans="1:20" x14ac:dyDescent="0.25">
      <c r="A476" s="146"/>
      <c r="B476" s="146"/>
      <c r="C476" s="143"/>
      <c r="D476" s="143"/>
      <c r="E476" s="37" t="s">
        <v>196</v>
      </c>
      <c r="F476" s="37">
        <f>ROUNDUP(F474/5,0)</f>
        <v>25</v>
      </c>
      <c r="G476" s="38"/>
      <c r="H476" s="39"/>
      <c r="I476" s="37">
        <f t="shared" si="27"/>
        <v>0</v>
      </c>
      <c r="J476" s="162"/>
      <c r="K476" s="162"/>
      <c r="L476" s="162"/>
      <c r="S476" s="28"/>
      <c r="T476" s="28"/>
    </row>
    <row r="477" spans="1:20" x14ac:dyDescent="0.25">
      <c r="A477" s="146"/>
      <c r="B477" s="146"/>
      <c r="C477" s="143"/>
      <c r="D477" s="143"/>
      <c r="E477" s="37" t="s">
        <v>204</v>
      </c>
      <c r="F477" s="37"/>
      <c r="G477" s="38"/>
      <c r="H477" s="39"/>
      <c r="I477" s="37" t="e">
        <f t="shared" si="27"/>
        <v>#DIV/0!</v>
      </c>
      <c r="J477" s="162"/>
      <c r="K477" s="162"/>
      <c r="L477" s="162"/>
      <c r="S477" s="28"/>
      <c r="T477" s="28"/>
    </row>
    <row r="478" spans="1:20" x14ac:dyDescent="0.25">
      <c r="A478" s="146"/>
      <c r="B478" s="146"/>
      <c r="C478" s="143"/>
      <c r="D478" s="143"/>
      <c r="E478" s="37" t="s">
        <v>205</v>
      </c>
      <c r="F478" s="37"/>
      <c r="G478" s="38"/>
      <c r="H478" s="39"/>
      <c r="I478" s="37" t="e">
        <f t="shared" si="27"/>
        <v>#DIV/0!</v>
      </c>
      <c r="J478" s="162"/>
      <c r="K478" s="162"/>
      <c r="L478" s="162"/>
      <c r="S478" s="28"/>
      <c r="T478" s="28"/>
    </row>
    <row r="479" spans="1:20" ht="15.75" thickBot="1" x14ac:dyDescent="0.3">
      <c r="A479" s="147"/>
      <c r="B479" s="147"/>
      <c r="C479" s="144"/>
      <c r="D479" s="144"/>
      <c r="E479" s="74" t="s">
        <v>236</v>
      </c>
      <c r="F479" s="56"/>
      <c r="G479" s="75"/>
      <c r="H479" s="76"/>
      <c r="I479" s="57" t="e">
        <f t="shared" si="27"/>
        <v>#DIV/0!</v>
      </c>
      <c r="J479" s="163"/>
      <c r="K479" s="163"/>
      <c r="L479" s="163"/>
      <c r="S479" s="28"/>
      <c r="T479" s="28"/>
    </row>
    <row r="480" spans="1:20" x14ac:dyDescent="0.25">
      <c r="A480" s="145">
        <v>77595</v>
      </c>
      <c r="B480" s="145">
        <v>78230</v>
      </c>
      <c r="C480" s="142" t="s">
        <v>182</v>
      </c>
      <c r="D480" s="142" t="s">
        <v>128</v>
      </c>
      <c r="E480" s="53" t="s">
        <v>215</v>
      </c>
      <c r="F480" s="53">
        <f>ABS(B480-A480)</f>
        <v>635</v>
      </c>
      <c r="G480" s="54"/>
      <c r="H480" s="55"/>
      <c r="I480" s="74">
        <f t="shared" si="27"/>
        <v>0</v>
      </c>
      <c r="J480" s="161" t="e">
        <f t="shared" si="26"/>
        <v>#DIV/0!</v>
      </c>
      <c r="K480" s="164"/>
      <c r="L480" s="164"/>
      <c r="S480" s="28"/>
      <c r="T480" s="28"/>
    </row>
    <row r="481" spans="1:20" x14ac:dyDescent="0.25">
      <c r="A481" s="146"/>
      <c r="B481" s="146"/>
      <c r="C481" s="143"/>
      <c r="D481" s="143"/>
      <c r="E481" s="37" t="s">
        <v>228</v>
      </c>
      <c r="F481" s="37">
        <f>ROUNDUP(F480/5,0)</f>
        <v>127</v>
      </c>
      <c r="G481" s="38"/>
      <c r="H481" s="39"/>
      <c r="I481" s="37">
        <f t="shared" si="27"/>
        <v>0</v>
      </c>
      <c r="J481" s="162"/>
      <c r="K481" s="162"/>
      <c r="L481" s="162"/>
      <c r="S481" s="28"/>
      <c r="T481" s="28"/>
    </row>
    <row r="482" spans="1:20" x14ac:dyDescent="0.25">
      <c r="A482" s="146"/>
      <c r="B482" s="146"/>
      <c r="C482" s="143"/>
      <c r="D482" s="143"/>
      <c r="E482" s="37" t="s">
        <v>196</v>
      </c>
      <c r="F482" s="37">
        <f>ROUNDUP(F480/5,0)</f>
        <v>127</v>
      </c>
      <c r="G482" s="38"/>
      <c r="H482" s="39"/>
      <c r="I482" s="37">
        <f t="shared" si="27"/>
        <v>0</v>
      </c>
      <c r="J482" s="162"/>
      <c r="K482" s="162"/>
      <c r="L482" s="162"/>
      <c r="S482" s="28"/>
      <c r="T482" s="28"/>
    </row>
    <row r="483" spans="1:20" x14ac:dyDescent="0.25">
      <c r="A483" s="146"/>
      <c r="B483" s="146"/>
      <c r="C483" s="143"/>
      <c r="D483" s="143"/>
      <c r="E483" s="37" t="s">
        <v>204</v>
      </c>
      <c r="F483" s="37"/>
      <c r="G483" s="38"/>
      <c r="H483" s="39"/>
      <c r="I483" s="37" t="e">
        <f t="shared" si="27"/>
        <v>#DIV/0!</v>
      </c>
      <c r="J483" s="162"/>
      <c r="K483" s="162"/>
      <c r="L483" s="162"/>
      <c r="S483" s="28"/>
      <c r="T483" s="28"/>
    </row>
    <row r="484" spans="1:20" x14ac:dyDescent="0.25">
      <c r="A484" s="146"/>
      <c r="B484" s="146"/>
      <c r="C484" s="143"/>
      <c r="D484" s="143"/>
      <c r="E484" s="37" t="s">
        <v>205</v>
      </c>
      <c r="F484" s="37"/>
      <c r="G484" s="38"/>
      <c r="H484" s="39"/>
      <c r="I484" s="37" t="e">
        <f t="shared" si="27"/>
        <v>#DIV/0!</v>
      </c>
      <c r="J484" s="162"/>
      <c r="K484" s="162"/>
      <c r="L484" s="162"/>
      <c r="S484" s="28"/>
      <c r="T484" s="28"/>
    </row>
    <row r="485" spans="1:20" ht="15.75" thickBot="1" x14ac:dyDescent="0.3">
      <c r="A485" s="147"/>
      <c r="B485" s="147"/>
      <c r="C485" s="144"/>
      <c r="D485" s="144"/>
      <c r="E485" s="74" t="s">
        <v>236</v>
      </c>
      <c r="F485" s="56"/>
      <c r="G485" s="75"/>
      <c r="H485" s="76"/>
      <c r="I485" s="57" t="e">
        <f t="shared" si="27"/>
        <v>#DIV/0!</v>
      </c>
      <c r="J485" s="163"/>
      <c r="K485" s="163"/>
      <c r="L485" s="163"/>
      <c r="S485" s="28"/>
      <c r="T485" s="28"/>
    </row>
    <row r="486" spans="1:20" x14ac:dyDescent="0.25">
      <c r="A486" s="145">
        <v>78230</v>
      </c>
      <c r="B486" s="145">
        <v>78515</v>
      </c>
      <c r="C486" s="142" t="s">
        <v>182</v>
      </c>
      <c r="D486" s="142" t="s">
        <v>128</v>
      </c>
      <c r="E486" s="53" t="s">
        <v>215</v>
      </c>
      <c r="F486" s="53">
        <f>ABS(B486-A486)</f>
        <v>285</v>
      </c>
      <c r="G486" s="54"/>
      <c r="H486" s="55"/>
      <c r="I486" s="74">
        <f t="shared" si="27"/>
        <v>0</v>
      </c>
      <c r="J486" s="161" t="e">
        <f t="shared" si="26"/>
        <v>#DIV/0!</v>
      </c>
      <c r="K486" s="164"/>
      <c r="L486" s="164"/>
      <c r="S486" s="28"/>
      <c r="T486" s="28"/>
    </row>
    <row r="487" spans="1:20" x14ac:dyDescent="0.25">
      <c r="A487" s="146"/>
      <c r="B487" s="146"/>
      <c r="C487" s="143"/>
      <c r="D487" s="143"/>
      <c r="E487" s="37" t="s">
        <v>228</v>
      </c>
      <c r="F487" s="37">
        <f>ROUNDUP(F486/5,0)</f>
        <v>57</v>
      </c>
      <c r="G487" s="38"/>
      <c r="H487" s="39"/>
      <c r="I487" s="37">
        <f t="shared" si="27"/>
        <v>0</v>
      </c>
      <c r="J487" s="162"/>
      <c r="K487" s="162"/>
      <c r="L487" s="162"/>
      <c r="S487" s="28"/>
      <c r="T487" s="28"/>
    </row>
    <row r="488" spans="1:20" x14ac:dyDescent="0.25">
      <c r="A488" s="146"/>
      <c r="B488" s="146"/>
      <c r="C488" s="143"/>
      <c r="D488" s="143"/>
      <c r="E488" s="37" t="s">
        <v>196</v>
      </c>
      <c r="F488" s="37">
        <f>ROUNDUP(F486/5,0)</f>
        <v>57</v>
      </c>
      <c r="G488" s="38"/>
      <c r="H488" s="39"/>
      <c r="I488" s="37">
        <f t="shared" si="27"/>
        <v>0</v>
      </c>
      <c r="J488" s="162"/>
      <c r="K488" s="162"/>
      <c r="L488" s="162"/>
      <c r="S488" s="28"/>
      <c r="T488" s="28"/>
    </row>
    <row r="489" spans="1:20" x14ac:dyDescent="0.25">
      <c r="A489" s="146"/>
      <c r="B489" s="146"/>
      <c r="C489" s="143"/>
      <c r="D489" s="143"/>
      <c r="E489" s="37" t="s">
        <v>204</v>
      </c>
      <c r="F489" s="37"/>
      <c r="G489" s="38"/>
      <c r="H489" s="39"/>
      <c r="I489" s="37" t="e">
        <f t="shared" si="27"/>
        <v>#DIV/0!</v>
      </c>
      <c r="J489" s="162"/>
      <c r="K489" s="162"/>
      <c r="L489" s="162"/>
      <c r="S489" s="28"/>
      <c r="T489" s="28"/>
    </row>
    <row r="490" spans="1:20" x14ac:dyDescent="0.25">
      <c r="A490" s="146"/>
      <c r="B490" s="146"/>
      <c r="C490" s="143"/>
      <c r="D490" s="143"/>
      <c r="E490" s="37" t="s">
        <v>205</v>
      </c>
      <c r="F490" s="37"/>
      <c r="G490" s="38"/>
      <c r="H490" s="39"/>
      <c r="I490" s="37" t="e">
        <f t="shared" si="27"/>
        <v>#DIV/0!</v>
      </c>
      <c r="J490" s="162"/>
      <c r="K490" s="162"/>
      <c r="L490" s="162"/>
      <c r="S490" s="28"/>
      <c r="T490" s="28"/>
    </row>
    <row r="491" spans="1:20" ht="15.75" thickBot="1" x14ac:dyDescent="0.3">
      <c r="A491" s="147"/>
      <c r="B491" s="147"/>
      <c r="C491" s="144"/>
      <c r="D491" s="144"/>
      <c r="E491" s="57" t="s">
        <v>236</v>
      </c>
      <c r="F491" s="56"/>
      <c r="G491" s="75"/>
      <c r="H491" s="76"/>
      <c r="I491" s="57" t="e">
        <f t="shared" si="27"/>
        <v>#DIV/0!</v>
      </c>
      <c r="J491" s="163"/>
      <c r="K491" s="163"/>
      <c r="L491" s="163"/>
      <c r="S491" s="28"/>
      <c r="T491" s="28"/>
    </row>
    <row r="492" spans="1:20" x14ac:dyDescent="0.25">
      <c r="A492" s="172"/>
      <c r="B492" s="172"/>
      <c r="C492" s="175" t="s">
        <v>183</v>
      </c>
      <c r="D492" s="175" t="s">
        <v>227</v>
      </c>
      <c r="E492" s="60" t="s">
        <v>197</v>
      </c>
      <c r="F492" s="62"/>
      <c r="G492" s="63"/>
      <c r="H492" s="64"/>
      <c r="I492" s="65" t="e">
        <f t="shared" si="27"/>
        <v>#DIV/0!</v>
      </c>
      <c r="J492" s="176" t="e">
        <f>AVERAGE(I492,I493,I494,I495)</f>
        <v>#DIV/0!</v>
      </c>
      <c r="K492" s="175"/>
      <c r="L492" s="175"/>
      <c r="S492" s="28"/>
      <c r="T492" s="28"/>
    </row>
    <row r="493" spans="1:20" x14ac:dyDescent="0.25">
      <c r="A493" s="173"/>
      <c r="B493" s="173"/>
      <c r="C493" s="176"/>
      <c r="D493" s="176"/>
      <c r="E493" s="61" t="s">
        <v>206</v>
      </c>
      <c r="F493" s="62"/>
      <c r="G493" s="63"/>
      <c r="H493" s="64"/>
      <c r="I493" s="62" t="e">
        <f t="shared" si="27"/>
        <v>#DIV/0!</v>
      </c>
      <c r="J493" s="176"/>
      <c r="K493" s="176"/>
      <c r="L493" s="176"/>
      <c r="S493" s="28"/>
      <c r="T493" s="28"/>
    </row>
    <row r="494" spans="1:20" x14ac:dyDescent="0.25">
      <c r="A494" s="173"/>
      <c r="B494" s="173"/>
      <c r="C494" s="176"/>
      <c r="D494" s="176"/>
      <c r="E494" s="61" t="s">
        <v>207</v>
      </c>
      <c r="F494" s="62">
        <v>1</v>
      </c>
      <c r="G494" s="63"/>
      <c r="H494" s="64"/>
      <c r="I494" s="62">
        <f t="shared" si="27"/>
        <v>0</v>
      </c>
      <c r="J494" s="176"/>
      <c r="K494" s="176"/>
      <c r="L494" s="176"/>
      <c r="S494" s="28"/>
      <c r="T494" s="28"/>
    </row>
    <row r="495" spans="1:20" ht="15.75" thickBot="1" x14ac:dyDescent="0.3">
      <c r="A495" s="174"/>
      <c r="B495" s="174"/>
      <c r="C495" s="177"/>
      <c r="D495" s="178"/>
      <c r="E495" s="61" t="s">
        <v>203</v>
      </c>
      <c r="F495" s="62"/>
      <c r="G495" s="63"/>
      <c r="H495" s="64"/>
      <c r="I495" s="89" t="e">
        <f t="shared" si="27"/>
        <v>#DIV/0!</v>
      </c>
      <c r="J495" s="179"/>
      <c r="K495" s="178"/>
      <c r="L495" s="178"/>
      <c r="S495" s="28"/>
      <c r="T495" s="28"/>
    </row>
    <row r="496" spans="1:20" x14ac:dyDescent="0.25">
      <c r="A496" s="148">
        <v>78515</v>
      </c>
      <c r="B496" s="148">
        <v>78315</v>
      </c>
      <c r="C496" s="151" t="s">
        <v>183</v>
      </c>
      <c r="D496" s="154" t="s">
        <v>128</v>
      </c>
      <c r="E496" s="50" t="s">
        <v>209</v>
      </c>
      <c r="F496" s="50"/>
      <c r="G496" s="51"/>
      <c r="H496" s="52"/>
      <c r="I496" s="44" t="e">
        <f t="shared" si="27"/>
        <v>#DIV/0!</v>
      </c>
      <c r="J496" s="157" t="e">
        <f>AVERAGE(I496,I497,I498,I499,I500,I501)</f>
        <v>#DIV/0!</v>
      </c>
      <c r="K496" s="160"/>
      <c r="L496" s="160"/>
      <c r="S496" s="28"/>
      <c r="T496" s="28"/>
    </row>
    <row r="497" spans="1:20" x14ac:dyDescent="0.25">
      <c r="A497" s="149"/>
      <c r="B497" s="149"/>
      <c r="C497" s="152"/>
      <c r="D497" s="155"/>
      <c r="E497" s="41" t="s">
        <v>192</v>
      </c>
      <c r="F497" s="41"/>
      <c r="G497" s="42"/>
      <c r="H497" s="43"/>
      <c r="I497" s="41" t="e">
        <f t="shared" si="27"/>
        <v>#DIV/0!</v>
      </c>
      <c r="J497" s="158"/>
      <c r="K497" s="158"/>
      <c r="L497" s="158"/>
      <c r="S497" s="28"/>
      <c r="T497" s="28"/>
    </row>
    <row r="498" spans="1:20" x14ac:dyDescent="0.25">
      <c r="A498" s="149"/>
      <c r="B498" s="149"/>
      <c r="C498" s="152"/>
      <c r="D498" s="155"/>
      <c r="E498" s="41" t="s">
        <v>201</v>
      </c>
      <c r="F498" s="41">
        <f>ABS(B496-A496)</f>
        <v>200</v>
      </c>
      <c r="G498" s="42"/>
      <c r="H498" s="43"/>
      <c r="I498" s="41">
        <f t="shared" si="27"/>
        <v>0</v>
      </c>
      <c r="J498" s="158"/>
      <c r="K498" s="158"/>
      <c r="L498" s="158"/>
      <c r="S498" s="28"/>
      <c r="T498" s="28"/>
    </row>
    <row r="499" spans="1:20" x14ac:dyDescent="0.25">
      <c r="A499" s="149"/>
      <c r="B499" s="149"/>
      <c r="C499" s="152"/>
      <c r="D499" s="155"/>
      <c r="E499" s="41" t="s">
        <v>202</v>
      </c>
      <c r="F499" s="41">
        <v>1</v>
      </c>
      <c r="G499" s="42"/>
      <c r="H499" s="43"/>
      <c r="I499" s="41">
        <f t="shared" si="27"/>
        <v>0</v>
      </c>
      <c r="J499" s="158"/>
      <c r="K499" s="158"/>
      <c r="L499" s="158"/>
      <c r="S499" s="28"/>
      <c r="T499" s="28"/>
    </row>
    <row r="500" spans="1:20" x14ac:dyDescent="0.25">
      <c r="A500" s="149"/>
      <c r="B500" s="149"/>
      <c r="C500" s="152"/>
      <c r="D500" s="155"/>
      <c r="E500" s="41" t="s">
        <v>236</v>
      </c>
      <c r="F500" s="41"/>
      <c r="G500" s="42"/>
      <c r="H500" s="43"/>
      <c r="I500" s="41" t="e">
        <f t="shared" si="27"/>
        <v>#DIV/0!</v>
      </c>
      <c r="J500" s="158"/>
      <c r="K500" s="158"/>
      <c r="L500" s="158"/>
      <c r="S500" s="28"/>
      <c r="T500" s="28"/>
    </row>
    <row r="501" spans="1:20" ht="15.75" thickBot="1" x14ac:dyDescent="0.3">
      <c r="A501" s="150"/>
      <c r="B501" s="150"/>
      <c r="C501" s="153"/>
      <c r="D501" s="156"/>
      <c r="E501" s="47" t="s">
        <v>191</v>
      </c>
      <c r="F501" s="47"/>
      <c r="G501" s="48"/>
      <c r="H501" s="49"/>
      <c r="I501" s="47" t="e">
        <f t="shared" si="27"/>
        <v>#DIV/0!</v>
      </c>
      <c r="J501" s="159"/>
      <c r="K501" s="159"/>
      <c r="L501" s="159"/>
      <c r="S501" s="28"/>
      <c r="T501" s="28"/>
    </row>
    <row r="502" spans="1:20" x14ac:dyDescent="0.25">
      <c r="A502" s="145">
        <v>78315</v>
      </c>
      <c r="B502" s="145">
        <v>77655</v>
      </c>
      <c r="C502" s="142" t="s">
        <v>183</v>
      </c>
      <c r="D502" s="142" t="s">
        <v>128</v>
      </c>
      <c r="E502" s="53" t="s">
        <v>215</v>
      </c>
      <c r="F502" s="53">
        <f>ABS(B502-A502)</f>
        <v>660</v>
      </c>
      <c r="G502" s="54"/>
      <c r="H502" s="55"/>
      <c r="I502" s="74">
        <f t="shared" si="27"/>
        <v>0</v>
      </c>
      <c r="J502" s="161" t="e">
        <f t="shared" ref="J502" si="28">AVERAGE(I502,I503,I504,I505,I506,I507)</f>
        <v>#DIV/0!</v>
      </c>
      <c r="K502" s="164"/>
      <c r="L502" s="164"/>
      <c r="S502" s="28"/>
      <c r="T502" s="28"/>
    </row>
    <row r="503" spans="1:20" x14ac:dyDescent="0.25">
      <c r="A503" s="146"/>
      <c r="B503" s="146"/>
      <c r="C503" s="143"/>
      <c r="D503" s="143"/>
      <c r="E503" s="37" t="s">
        <v>228</v>
      </c>
      <c r="F503" s="37">
        <f>ROUNDUP(F502/5,0)</f>
        <v>132</v>
      </c>
      <c r="G503" s="38"/>
      <c r="H503" s="39"/>
      <c r="I503" s="37">
        <f t="shared" si="27"/>
        <v>0</v>
      </c>
      <c r="J503" s="162"/>
      <c r="K503" s="162"/>
      <c r="L503" s="162"/>
      <c r="S503" s="28"/>
      <c r="T503" s="28"/>
    </row>
    <row r="504" spans="1:20" x14ac:dyDescent="0.25">
      <c r="A504" s="146"/>
      <c r="B504" s="146"/>
      <c r="C504" s="143"/>
      <c r="D504" s="143"/>
      <c r="E504" s="37" t="s">
        <v>196</v>
      </c>
      <c r="F504" s="37">
        <f>ROUNDUP(F502/5,0)</f>
        <v>132</v>
      </c>
      <c r="G504" s="38"/>
      <c r="H504" s="39"/>
      <c r="I504" s="37">
        <f t="shared" si="27"/>
        <v>0</v>
      </c>
      <c r="J504" s="162"/>
      <c r="K504" s="162"/>
      <c r="L504" s="162"/>
      <c r="S504" s="28"/>
      <c r="T504" s="28"/>
    </row>
    <row r="505" spans="1:20" x14ac:dyDescent="0.25">
      <c r="A505" s="146"/>
      <c r="B505" s="146"/>
      <c r="C505" s="143"/>
      <c r="D505" s="143"/>
      <c r="E505" s="37" t="s">
        <v>204</v>
      </c>
      <c r="F505" s="37"/>
      <c r="G505" s="38"/>
      <c r="H505" s="39"/>
      <c r="I505" s="37" t="e">
        <f t="shared" si="27"/>
        <v>#DIV/0!</v>
      </c>
      <c r="J505" s="162"/>
      <c r="K505" s="162"/>
      <c r="L505" s="162"/>
      <c r="S505" s="28"/>
      <c r="T505" s="28"/>
    </row>
    <row r="506" spans="1:20" x14ac:dyDescent="0.25">
      <c r="A506" s="146"/>
      <c r="B506" s="146"/>
      <c r="C506" s="143"/>
      <c r="D506" s="143"/>
      <c r="E506" s="37" t="s">
        <v>205</v>
      </c>
      <c r="F506" s="37"/>
      <c r="G506" s="38"/>
      <c r="H506" s="39"/>
      <c r="I506" s="37" t="e">
        <f t="shared" si="27"/>
        <v>#DIV/0!</v>
      </c>
      <c r="J506" s="162"/>
      <c r="K506" s="162"/>
      <c r="L506" s="162"/>
      <c r="S506" s="28"/>
      <c r="T506" s="28"/>
    </row>
    <row r="507" spans="1:20" ht="15.75" thickBot="1" x14ac:dyDescent="0.3">
      <c r="A507" s="147"/>
      <c r="B507" s="147"/>
      <c r="C507" s="144"/>
      <c r="D507" s="144"/>
      <c r="E507" s="74" t="s">
        <v>236</v>
      </c>
      <c r="F507" s="56"/>
      <c r="G507" s="75"/>
      <c r="H507" s="76"/>
      <c r="I507" s="57" t="e">
        <f t="shared" si="27"/>
        <v>#DIV/0!</v>
      </c>
      <c r="J507" s="163"/>
      <c r="K507" s="163"/>
      <c r="L507" s="163"/>
      <c r="S507" s="28"/>
      <c r="T507" s="28"/>
    </row>
    <row r="508" spans="1:20" x14ac:dyDescent="0.25">
      <c r="A508" s="145">
        <v>77655</v>
      </c>
      <c r="B508" s="145">
        <v>77585</v>
      </c>
      <c r="C508" s="142" t="s">
        <v>183</v>
      </c>
      <c r="D508" s="142" t="s">
        <v>128</v>
      </c>
      <c r="E508" s="53" t="s">
        <v>215</v>
      </c>
      <c r="F508" s="53">
        <f>ABS(B508-A508)</f>
        <v>70</v>
      </c>
      <c r="G508" s="54"/>
      <c r="H508" s="55"/>
      <c r="I508" s="74">
        <f t="shared" si="27"/>
        <v>0</v>
      </c>
      <c r="J508" s="161" t="e">
        <f t="shared" ref="J508:J532" si="29">AVERAGE(I508,I509,I510,I511,I512,I513)</f>
        <v>#DIV/0!</v>
      </c>
      <c r="K508" s="164"/>
      <c r="L508" s="164"/>
      <c r="S508" s="28"/>
      <c r="T508" s="28"/>
    </row>
    <row r="509" spans="1:20" x14ac:dyDescent="0.25">
      <c r="A509" s="146"/>
      <c r="B509" s="146"/>
      <c r="C509" s="143"/>
      <c r="D509" s="143"/>
      <c r="E509" s="37" t="s">
        <v>228</v>
      </c>
      <c r="F509" s="37">
        <f>ROUNDUP(F508/5,0)</f>
        <v>14</v>
      </c>
      <c r="G509" s="38"/>
      <c r="H509" s="39"/>
      <c r="I509" s="37">
        <f t="shared" si="27"/>
        <v>0</v>
      </c>
      <c r="J509" s="162"/>
      <c r="K509" s="162"/>
      <c r="L509" s="162"/>
      <c r="S509" s="28"/>
      <c r="T509" s="28"/>
    </row>
    <row r="510" spans="1:20" x14ac:dyDescent="0.25">
      <c r="A510" s="146"/>
      <c r="B510" s="146"/>
      <c r="C510" s="143"/>
      <c r="D510" s="143"/>
      <c r="E510" s="37" t="s">
        <v>196</v>
      </c>
      <c r="F510" s="37">
        <f>ROUNDUP(F508/5,0)</f>
        <v>14</v>
      </c>
      <c r="G510" s="38"/>
      <c r="H510" s="39"/>
      <c r="I510" s="37">
        <f t="shared" si="27"/>
        <v>0</v>
      </c>
      <c r="J510" s="162"/>
      <c r="K510" s="162"/>
      <c r="L510" s="162"/>
      <c r="S510" s="28"/>
      <c r="T510" s="28"/>
    </row>
    <row r="511" spans="1:20" x14ac:dyDescent="0.25">
      <c r="A511" s="146"/>
      <c r="B511" s="146"/>
      <c r="C511" s="143"/>
      <c r="D511" s="143"/>
      <c r="E511" s="37" t="s">
        <v>204</v>
      </c>
      <c r="F511" s="37"/>
      <c r="G511" s="38"/>
      <c r="H511" s="39"/>
      <c r="I511" s="37" t="e">
        <f t="shared" si="27"/>
        <v>#DIV/0!</v>
      </c>
      <c r="J511" s="162"/>
      <c r="K511" s="162"/>
      <c r="L511" s="162"/>
      <c r="S511" s="28"/>
      <c r="T511" s="28"/>
    </row>
    <row r="512" spans="1:20" x14ac:dyDescent="0.25">
      <c r="A512" s="146"/>
      <c r="B512" s="146"/>
      <c r="C512" s="143"/>
      <c r="D512" s="143"/>
      <c r="E512" s="37" t="s">
        <v>205</v>
      </c>
      <c r="F512" s="37"/>
      <c r="G512" s="38"/>
      <c r="H512" s="39"/>
      <c r="I512" s="37" t="e">
        <f t="shared" si="27"/>
        <v>#DIV/0!</v>
      </c>
      <c r="J512" s="162"/>
      <c r="K512" s="162"/>
      <c r="L512" s="162"/>
      <c r="S512" s="28"/>
      <c r="T512" s="28"/>
    </row>
    <row r="513" spans="1:20" ht="15.75" thickBot="1" x14ac:dyDescent="0.3">
      <c r="A513" s="147"/>
      <c r="B513" s="147"/>
      <c r="C513" s="144"/>
      <c r="D513" s="144"/>
      <c r="E513" s="74" t="s">
        <v>236</v>
      </c>
      <c r="F513" s="56"/>
      <c r="G513" s="75"/>
      <c r="H513" s="76"/>
      <c r="I513" s="57" t="e">
        <f t="shared" si="27"/>
        <v>#DIV/0!</v>
      </c>
      <c r="J513" s="163"/>
      <c r="K513" s="163"/>
      <c r="L513" s="163"/>
      <c r="S513" s="28"/>
      <c r="T513" s="28"/>
    </row>
    <row r="514" spans="1:20" x14ac:dyDescent="0.25">
      <c r="A514" s="145">
        <v>77585</v>
      </c>
      <c r="B514" s="145">
        <v>76845</v>
      </c>
      <c r="C514" s="142" t="s">
        <v>183</v>
      </c>
      <c r="D514" s="142" t="s">
        <v>128</v>
      </c>
      <c r="E514" s="53" t="s">
        <v>215</v>
      </c>
      <c r="F514" s="53">
        <f>ABS(B514-A514)</f>
        <v>740</v>
      </c>
      <c r="G514" s="54"/>
      <c r="H514" s="55"/>
      <c r="I514" s="74">
        <f t="shared" si="27"/>
        <v>0</v>
      </c>
      <c r="J514" s="161" t="e">
        <f t="shared" si="29"/>
        <v>#DIV/0!</v>
      </c>
      <c r="K514" s="164"/>
      <c r="L514" s="164"/>
      <c r="S514" s="28"/>
      <c r="T514" s="28"/>
    </row>
    <row r="515" spans="1:20" x14ac:dyDescent="0.25">
      <c r="A515" s="146"/>
      <c r="B515" s="146"/>
      <c r="C515" s="143"/>
      <c r="D515" s="143"/>
      <c r="E515" s="37" t="s">
        <v>228</v>
      </c>
      <c r="F515" s="37">
        <f>ROUNDUP(F514/5,0)</f>
        <v>148</v>
      </c>
      <c r="G515" s="38"/>
      <c r="H515" s="39"/>
      <c r="I515" s="37">
        <f t="shared" ref="I515:I578" si="30">G515/F515</f>
        <v>0</v>
      </c>
      <c r="J515" s="162"/>
      <c r="K515" s="162"/>
      <c r="L515" s="162"/>
      <c r="S515" s="28"/>
      <c r="T515" s="28"/>
    </row>
    <row r="516" spans="1:20" x14ac:dyDescent="0.25">
      <c r="A516" s="146"/>
      <c r="B516" s="146"/>
      <c r="C516" s="143"/>
      <c r="D516" s="143"/>
      <c r="E516" s="37" t="s">
        <v>196</v>
      </c>
      <c r="F516" s="37">
        <f>ROUNDUP(F514/5,0)</f>
        <v>148</v>
      </c>
      <c r="G516" s="38"/>
      <c r="H516" s="39"/>
      <c r="I516" s="37">
        <f t="shared" si="30"/>
        <v>0</v>
      </c>
      <c r="J516" s="162"/>
      <c r="K516" s="162"/>
      <c r="L516" s="162"/>
      <c r="S516" s="28"/>
      <c r="T516" s="28"/>
    </row>
    <row r="517" spans="1:20" x14ac:dyDescent="0.25">
      <c r="A517" s="146"/>
      <c r="B517" s="146"/>
      <c r="C517" s="143"/>
      <c r="D517" s="143"/>
      <c r="E517" s="37" t="s">
        <v>204</v>
      </c>
      <c r="F517" s="37"/>
      <c r="G517" s="38"/>
      <c r="H517" s="39"/>
      <c r="I517" s="37" t="e">
        <f t="shared" si="30"/>
        <v>#DIV/0!</v>
      </c>
      <c r="J517" s="162"/>
      <c r="K517" s="162"/>
      <c r="L517" s="162"/>
      <c r="S517" s="28"/>
      <c r="T517" s="28"/>
    </row>
    <row r="518" spans="1:20" x14ac:dyDescent="0.25">
      <c r="A518" s="146"/>
      <c r="B518" s="146"/>
      <c r="C518" s="143"/>
      <c r="D518" s="143"/>
      <c r="E518" s="37" t="s">
        <v>205</v>
      </c>
      <c r="F518" s="37"/>
      <c r="G518" s="38"/>
      <c r="H518" s="39"/>
      <c r="I518" s="37" t="e">
        <f t="shared" si="30"/>
        <v>#DIV/0!</v>
      </c>
      <c r="J518" s="162"/>
      <c r="K518" s="162"/>
      <c r="L518" s="162"/>
      <c r="S518" s="28"/>
      <c r="T518" s="28"/>
    </row>
    <row r="519" spans="1:20" ht="15.75" thickBot="1" x14ac:dyDescent="0.3">
      <c r="A519" s="147"/>
      <c r="B519" s="147"/>
      <c r="C519" s="144"/>
      <c r="D519" s="144"/>
      <c r="E519" s="74" t="s">
        <v>236</v>
      </c>
      <c r="F519" s="56"/>
      <c r="G519" s="75"/>
      <c r="H519" s="76"/>
      <c r="I519" s="57" t="e">
        <f t="shared" si="30"/>
        <v>#DIV/0!</v>
      </c>
      <c r="J519" s="163"/>
      <c r="K519" s="163"/>
      <c r="L519" s="163"/>
      <c r="S519" s="28"/>
      <c r="T519" s="28"/>
    </row>
    <row r="520" spans="1:20" x14ac:dyDescent="0.25">
      <c r="A520" s="145">
        <v>76845</v>
      </c>
      <c r="B520" s="145">
        <v>76150</v>
      </c>
      <c r="C520" s="142" t="s">
        <v>183</v>
      </c>
      <c r="D520" s="142" t="s">
        <v>226</v>
      </c>
      <c r="E520" s="53" t="s">
        <v>215</v>
      </c>
      <c r="F520" s="53">
        <f>ABS(B520-A520)</f>
        <v>695</v>
      </c>
      <c r="G520" s="54"/>
      <c r="H520" s="55"/>
      <c r="I520" s="74">
        <f t="shared" si="30"/>
        <v>0</v>
      </c>
      <c r="J520" s="161" t="e">
        <f t="shared" si="29"/>
        <v>#DIV/0!</v>
      </c>
      <c r="K520" s="164"/>
      <c r="L520" s="164"/>
      <c r="S520" s="28"/>
      <c r="T520" s="28"/>
    </row>
    <row r="521" spans="1:20" x14ac:dyDescent="0.25">
      <c r="A521" s="146"/>
      <c r="B521" s="146"/>
      <c r="C521" s="143"/>
      <c r="D521" s="143"/>
      <c r="E521" s="37" t="s">
        <v>228</v>
      </c>
      <c r="F521" s="37">
        <f>ROUNDUP(F520/5,0)</f>
        <v>139</v>
      </c>
      <c r="G521" s="38"/>
      <c r="H521" s="39"/>
      <c r="I521" s="37">
        <f t="shared" si="30"/>
        <v>0</v>
      </c>
      <c r="J521" s="162"/>
      <c r="K521" s="162"/>
      <c r="L521" s="162"/>
      <c r="S521" s="28"/>
      <c r="T521" s="28"/>
    </row>
    <row r="522" spans="1:20" x14ac:dyDescent="0.25">
      <c r="A522" s="146"/>
      <c r="B522" s="146"/>
      <c r="C522" s="143"/>
      <c r="D522" s="143"/>
      <c r="E522" s="37" t="s">
        <v>196</v>
      </c>
      <c r="F522" s="37">
        <f>ROUNDUP(F520/5,0)</f>
        <v>139</v>
      </c>
      <c r="G522" s="38"/>
      <c r="H522" s="39"/>
      <c r="I522" s="37">
        <f t="shared" si="30"/>
        <v>0</v>
      </c>
      <c r="J522" s="162"/>
      <c r="K522" s="162"/>
      <c r="L522" s="162"/>
      <c r="S522" s="28"/>
      <c r="T522" s="28"/>
    </row>
    <row r="523" spans="1:20" x14ac:dyDescent="0.25">
      <c r="A523" s="146"/>
      <c r="B523" s="146"/>
      <c r="C523" s="143"/>
      <c r="D523" s="143"/>
      <c r="E523" s="37" t="s">
        <v>204</v>
      </c>
      <c r="F523" s="37"/>
      <c r="G523" s="38"/>
      <c r="H523" s="39"/>
      <c r="I523" s="37" t="e">
        <f t="shared" si="30"/>
        <v>#DIV/0!</v>
      </c>
      <c r="J523" s="162"/>
      <c r="K523" s="162"/>
      <c r="L523" s="162"/>
      <c r="S523" s="28"/>
      <c r="T523" s="28"/>
    </row>
    <row r="524" spans="1:20" x14ac:dyDescent="0.25">
      <c r="A524" s="146"/>
      <c r="B524" s="146"/>
      <c r="C524" s="143"/>
      <c r="D524" s="143"/>
      <c r="E524" s="37" t="s">
        <v>205</v>
      </c>
      <c r="F524" s="37"/>
      <c r="G524" s="38"/>
      <c r="H524" s="39"/>
      <c r="I524" s="37" t="e">
        <f t="shared" si="30"/>
        <v>#DIV/0!</v>
      </c>
      <c r="J524" s="162"/>
      <c r="K524" s="162"/>
      <c r="L524" s="162"/>
      <c r="S524" s="28"/>
      <c r="T524" s="28"/>
    </row>
    <row r="525" spans="1:20" ht="15.75" thickBot="1" x14ac:dyDescent="0.3">
      <c r="A525" s="147"/>
      <c r="B525" s="147"/>
      <c r="C525" s="144"/>
      <c r="D525" s="144"/>
      <c r="E525" s="74" t="s">
        <v>236</v>
      </c>
      <c r="F525" s="56"/>
      <c r="G525" s="75"/>
      <c r="H525" s="76"/>
      <c r="I525" s="57" t="e">
        <f t="shared" si="30"/>
        <v>#DIV/0!</v>
      </c>
      <c r="J525" s="163"/>
      <c r="K525" s="163"/>
      <c r="L525" s="163"/>
      <c r="S525" s="28"/>
      <c r="T525" s="28"/>
    </row>
    <row r="526" spans="1:20" x14ac:dyDescent="0.25">
      <c r="A526" s="145">
        <v>76150</v>
      </c>
      <c r="B526" s="145">
        <v>76090</v>
      </c>
      <c r="C526" s="142" t="s">
        <v>183</v>
      </c>
      <c r="D526" s="142" t="s">
        <v>134</v>
      </c>
      <c r="E526" s="53" t="s">
        <v>215</v>
      </c>
      <c r="F526" s="53">
        <f>ABS(B526-A526)</f>
        <v>60</v>
      </c>
      <c r="G526" s="54"/>
      <c r="H526" s="55"/>
      <c r="I526" s="74">
        <f t="shared" si="30"/>
        <v>0</v>
      </c>
      <c r="J526" s="161" t="e">
        <f t="shared" si="29"/>
        <v>#DIV/0!</v>
      </c>
      <c r="K526" s="164"/>
      <c r="L526" s="164"/>
      <c r="S526" s="28"/>
      <c r="T526" s="28"/>
    </row>
    <row r="527" spans="1:20" x14ac:dyDescent="0.25">
      <c r="A527" s="146"/>
      <c r="B527" s="146"/>
      <c r="C527" s="143"/>
      <c r="D527" s="143"/>
      <c r="E527" s="37" t="s">
        <v>228</v>
      </c>
      <c r="F527" s="37">
        <f>ROUNDUP(F526/5,0)</f>
        <v>12</v>
      </c>
      <c r="G527" s="38"/>
      <c r="H527" s="39"/>
      <c r="I527" s="37">
        <f t="shared" si="30"/>
        <v>0</v>
      </c>
      <c r="J527" s="162"/>
      <c r="K527" s="162"/>
      <c r="L527" s="162"/>
      <c r="S527" s="28"/>
      <c r="T527" s="28"/>
    </row>
    <row r="528" spans="1:20" x14ac:dyDescent="0.25">
      <c r="A528" s="146"/>
      <c r="B528" s="146"/>
      <c r="C528" s="143"/>
      <c r="D528" s="143"/>
      <c r="E528" s="37" t="s">
        <v>196</v>
      </c>
      <c r="F528" s="37">
        <f>ROUNDUP(F526/5,0)</f>
        <v>12</v>
      </c>
      <c r="G528" s="38"/>
      <c r="H528" s="39"/>
      <c r="I528" s="37">
        <f t="shared" si="30"/>
        <v>0</v>
      </c>
      <c r="J528" s="162"/>
      <c r="K528" s="162"/>
      <c r="L528" s="162"/>
      <c r="S528" s="28"/>
      <c r="T528" s="28"/>
    </row>
    <row r="529" spans="1:20" x14ac:dyDescent="0.25">
      <c r="A529" s="146"/>
      <c r="B529" s="146"/>
      <c r="C529" s="143"/>
      <c r="D529" s="143"/>
      <c r="E529" s="37" t="s">
        <v>204</v>
      </c>
      <c r="F529" s="37"/>
      <c r="G529" s="38"/>
      <c r="H529" s="39"/>
      <c r="I529" s="37" t="e">
        <f t="shared" si="30"/>
        <v>#DIV/0!</v>
      </c>
      <c r="J529" s="162"/>
      <c r="K529" s="162"/>
      <c r="L529" s="162"/>
      <c r="S529" s="28"/>
      <c r="T529" s="28"/>
    </row>
    <row r="530" spans="1:20" x14ac:dyDescent="0.25">
      <c r="A530" s="146"/>
      <c r="B530" s="146"/>
      <c r="C530" s="143"/>
      <c r="D530" s="143"/>
      <c r="E530" s="37" t="s">
        <v>205</v>
      </c>
      <c r="F530" s="37"/>
      <c r="G530" s="38"/>
      <c r="H530" s="39"/>
      <c r="I530" s="37" t="e">
        <f t="shared" si="30"/>
        <v>#DIV/0!</v>
      </c>
      <c r="J530" s="162"/>
      <c r="K530" s="162"/>
      <c r="L530" s="162"/>
      <c r="S530" s="28"/>
      <c r="T530" s="28"/>
    </row>
    <row r="531" spans="1:20" ht="15.75" thickBot="1" x14ac:dyDescent="0.3">
      <c r="A531" s="147"/>
      <c r="B531" s="147"/>
      <c r="C531" s="144"/>
      <c r="D531" s="144"/>
      <c r="E531" s="74" t="s">
        <v>236</v>
      </c>
      <c r="F531" s="56"/>
      <c r="G531" s="75"/>
      <c r="H531" s="76"/>
      <c r="I531" s="57" t="e">
        <f t="shared" si="30"/>
        <v>#DIV/0!</v>
      </c>
      <c r="J531" s="163"/>
      <c r="K531" s="163"/>
      <c r="L531" s="163"/>
      <c r="S531" s="28"/>
      <c r="T531" s="28"/>
    </row>
    <row r="532" spans="1:20" x14ac:dyDescent="0.25">
      <c r="A532" s="145">
        <v>76090</v>
      </c>
      <c r="B532" s="145">
        <v>75950</v>
      </c>
      <c r="C532" s="142" t="s">
        <v>183</v>
      </c>
      <c r="D532" s="142" t="s">
        <v>134</v>
      </c>
      <c r="E532" s="53" t="s">
        <v>215</v>
      </c>
      <c r="F532" s="53">
        <f>ABS(B532-A532)</f>
        <v>140</v>
      </c>
      <c r="G532" s="54"/>
      <c r="H532" s="55"/>
      <c r="I532" s="74">
        <f t="shared" si="30"/>
        <v>0</v>
      </c>
      <c r="J532" s="161" t="e">
        <f t="shared" si="29"/>
        <v>#DIV/0!</v>
      </c>
      <c r="K532" s="164"/>
      <c r="L532" s="164"/>
      <c r="S532" s="28"/>
      <c r="T532" s="28"/>
    </row>
    <row r="533" spans="1:20" x14ac:dyDescent="0.25">
      <c r="A533" s="146"/>
      <c r="B533" s="146"/>
      <c r="C533" s="143"/>
      <c r="D533" s="143"/>
      <c r="E533" s="37" t="s">
        <v>228</v>
      </c>
      <c r="F533" s="37">
        <f>ROUNDUP(F532/5,0)</f>
        <v>28</v>
      </c>
      <c r="G533" s="38"/>
      <c r="H533" s="39"/>
      <c r="I533" s="37">
        <f t="shared" si="30"/>
        <v>0</v>
      </c>
      <c r="J533" s="162"/>
      <c r="K533" s="162"/>
      <c r="L533" s="162"/>
      <c r="S533" s="28"/>
      <c r="T533" s="28"/>
    </row>
    <row r="534" spans="1:20" x14ac:dyDescent="0.25">
      <c r="A534" s="146"/>
      <c r="B534" s="146"/>
      <c r="C534" s="143"/>
      <c r="D534" s="143"/>
      <c r="E534" s="37" t="s">
        <v>196</v>
      </c>
      <c r="F534" s="37">
        <f>ROUNDUP(F532/5,0)</f>
        <v>28</v>
      </c>
      <c r="G534" s="38"/>
      <c r="H534" s="39"/>
      <c r="I534" s="37">
        <f t="shared" si="30"/>
        <v>0</v>
      </c>
      <c r="J534" s="162"/>
      <c r="K534" s="162"/>
      <c r="L534" s="162"/>
      <c r="S534" s="28"/>
      <c r="T534" s="28"/>
    </row>
    <row r="535" spans="1:20" x14ac:dyDescent="0.25">
      <c r="A535" s="146"/>
      <c r="B535" s="146"/>
      <c r="C535" s="143"/>
      <c r="D535" s="143"/>
      <c r="E535" s="37" t="s">
        <v>204</v>
      </c>
      <c r="F535" s="37"/>
      <c r="G535" s="38"/>
      <c r="H535" s="39"/>
      <c r="I535" s="37" t="e">
        <f t="shared" si="30"/>
        <v>#DIV/0!</v>
      </c>
      <c r="J535" s="162"/>
      <c r="K535" s="162"/>
      <c r="L535" s="162"/>
      <c r="S535" s="28"/>
      <c r="T535" s="28"/>
    </row>
    <row r="536" spans="1:20" x14ac:dyDescent="0.25">
      <c r="A536" s="146"/>
      <c r="B536" s="146"/>
      <c r="C536" s="143"/>
      <c r="D536" s="143"/>
      <c r="E536" s="37" t="s">
        <v>205</v>
      </c>
      <c r="F536" s="37"/>
      <c r="G536" s="38"/>
      <c r="H536" s="39"/>
      <c r="I536" s="37" t="e">
        <f t="shared" si="30"/>
        <v>#DIV/0!</v>
      </c>
      <c r="J536" s="162"/>
      <c r="K536" s="162"/>
      <c r="L536" s="162"/>
      <c r="S536" s="28"/>
      <c r="T536" s="28"/>
    </row>
    <row r="537" spans="1:20" ht="15.75" thickBot="1" x14ac:dyDescent="0.3">
      <c r="A537" s="147"/>
      <c r="B537" s="147"/>
      <c r="C537" s="144"/>
      <c r="D537" s="144"/>
      <c r="E537" s="74" t="s">
        <v>236</v>
      </c>
      <c r="F537" s="56"/>
      <c r="G537" s="75"/>
      <c r="H537" s="76"/>
      <c r="I537" s="57" t="e">
        <f t="shared" si="30"/>
        <v>#DIV/0!</v>
      </c>
      <c r="J537" s="163"/>
      <c r="K537" s="163"/>
      <c r="L537" s="163"/>
      <c r="S537" s="28"/>
      <c r="T537" s="28"/>
    </row>
    <row r="538" spans="1:20" x14ac:dyDescent="0.25">
      <c r="A538" s="148">
        <v>75950</v>
      </c>
      <c r="B538" s="148">
        <v>75900</v>
      </c>
      <c r="C538" s="151" t="s">
        <v>183</v>
      </c>
      <c r="D538" s="154" t="s">
        <v>134</v>
      </c>
      <c r="E538" s="50" t="s">
        <v>209</v>
      </c>
      <c r="F538" s="50"/>
      <c r="G538" s="51"/>
      <c r="H538" s="52"/>
      <c r="I538" s="44" t="e">
        <f t="shared" si="30"/>
        <v>#DIV/0!</v>
      </c>
      <c r="J538" s="157" t="e">
        <f>AVERAGE(I538,I539,I540,I541,I542,I543)</f>
        <v>#DIV/0!</v>
      </c>
      <c r="K538" s="160"/>
      <c r="L538" s="160"/>
      <c r="S538" s="28"/>
      <c r="T538" s="28"/>
    </row>
    <row r="539" spans="1:20" x14ac:dyDescent="0.25">
      <c r="A539" s="149"/>
      <c r="B539" s="149"/>
      <c r="C539" s="152"/>
      <c r="D539" s="155"/>
      <c r="E539" s="41" t="s">
        <v>192</v>
      </c>
      <c r="F539" s="41"/>
      <c r="G539" s="42"/>
      <c r="H539" s="43"/>
      <c r="I539" s="41" t="e">
        <f t="shared" si="30"/>
        <v>#DIV/0!</v>
      </c>
      <c r="J539" s="158"/>
      <c r="K539" s="158"/>
      <c r="L539" s="158"/>
      <c r="S539" s="28"/>
      <c r="T539" s="28"/>
    </row>
    <row r="540" spans="1:20" x14ac:dyDescent="0.25">
      <c r="A540" s="149"/>
      <c r="B540" s="149"/>
      <c r="C540" s="152"/>
      <c r="D540" s="155"/>
      <c r="E540" s="41" t="s">
        <v>201</v>
      </c>
      <c r="F540" s="41">
        <f>ABS(B538-A538)</f>
        <v>50</v>
      </c>
      <c r="G540" s="42"/>
      <c r="H540" s="43"/>
      <c r="I540" s="41">
        <f t="shared" si="30"/>
        <v>0</v>
      </c>
      <c r="J540" s="158"/>
      <c r="K540" s="158"/>
      <c r="L540" s="158"/>
      <c r="S540" s="28"/>
      <c r="T540" s="28"/>
    </row>
    <row r="541" spans="1:20" x14ac:dyDescent="0.25">
      <c r="A541" s="149"/>
      <c r="B541" s="149"/>
      <c r="C541" s="152"/>
      <c r="D541" s="155"/>
      <c r="E541" s="41" t="s">
        <v>202</v>
      </c>
      <c r="F541" s="41">
        <v>1</v>
      </c>
      <c r="G541" s="42"/>
      <c r="H541" s="43"/>
      <c r="I541" s="41">
        <f t="shared" si="30"/>
        <v>0</v>
      </c>
      <c r="J541" s="158"/>
      <c r="K541" s="158"/>
      <c r="L541" s="158"/>
      <c r="S541" s="28"/>
      <c r="T541" s="28"/>
    </row>
    <row r="542" spans="1:20" x14ac:dyDescent="0.25">
      <c r="A542" s="149"/>
      <c r="B542" s="149"/>
      <c r="C542" s="152"/>
      <c r="D542" s="155"/>
      <c r="E542" s="41" t="s">
        <v>236</v>
      </c>
      <c r="F542" s="41"/>
      <c r="G542" s="42"/>
      <c r="H542" s="43"/>
      <c r="I542" s="41" t="e">
        <f t="shared" si="30"/>
        <v>#DIV/0!</v>
      </c>
      <c r="J542" s="158"/>
      <c r="K542" s="158"/>
      <c r="L542" s="158"/>
      <c r="S542" s="28"/>
      <c r="T542" s="28"/>
    </row>
    <row r="543" spans="1:20" ht="15.75" thickBot="1" x14ac:dyDescent="0.3">
      <c r="A543" s="150"/>
      <c r="B543" s="150"/>
      <c r="C543" s="153"/>
      <c r="D543" s="156"/>
      <c r="E543" s="47" t="s">
        <v>191</v>
      </c>
      <c r="F543" s="47"/>
      <c r="G543" s="48"/>
      <c r="H543" s="49"/>
      <c r="I543" s="47" t="e">
        <f t="shared" si="30"/>
        <v>#DIV/0!</v>
      </c>
      <c r="J543" s="159"/>
      <c r="K543" s="159"/>
      <c r="L543" s="159"/>
      <c r="S543" s="28"/>
      <c r="T543" s="28"/>
    </row>
    <row r="544" spans="1:20" x14ac:dyDescent="0.25">
      <c r="A544" s="145">
        <v>75900</v>
      </c>
      <c r="B544" s="145">
        <v>74590</v>
      </c>
      <c r="C544" s="142" t="s">
        <v>183</v>
      </c>
      <c r="D544" s="142" t="s">
        <v>134</v>
      </c>
      <c r="E544" s="53" t="s">
        <v>215</v>
      </c>
      <c r="F544" s="53">
        <f>ABS(B544-A544)</f>
        <v>1310</v>
      </c>
      <c r="G544" s="54"/>
      <c r="H544" s="55"/>
      <c r="I544" s="74">
        <f t="shared" si="30"/>
        <v>0</v>
      </c>
      <c r="J544" s="161" t="e">
        <f t="shared" ref="J544" si="31">AVERAGE(I544,I545,I546,I547,I548,I549)</f>
        <v>#DIV/0!</v>
      </c>
      <c r="K544" s="164"/>
      <c r="L544" s="164"/>
      <c r="S544" s="28"/>
      <c r="T544" s="28"/>
    </row>
    <row r="545" spans="1:20" x14ac:dyDescent="0.25">
      <c r="A545" s="146"/>
      <c r="B545" s="146"/>
      <c r="C545" s="143"/>
      <c r="D545" s="143"/>
      <c r="E545" s="37" t="s">
        <v>228</v>
      </c>
      <c r="F545" s="37">
        <f>ROUNDUP(F544/5,0)</f>
        <v>262</v>
      </c>
      <c r="G545" s="38"/>
      <c r="H545" s="39"/>
      <c r="I545" s="37">
        <f t="shared" si="30"/>
        <v>0</v>
      </c>
      <c r="J545" s="162"/>
      <c r="K545" s="162"/>
      <c r="L545" s="162"/>
      <c r="S545" s="28"/>
      <c r="T545" s="28"/>
    </row>
    <row r="546" spans="1:20" x14ac:dyDescent="0.25">
      <c r="A546" s="146"/>
      <c r="B546" s="146"/>
      <c r="C546" s="143"/>
      <c r="D546" s="143"/>
      <c r="E546" s="37" t="s">
        <v>196</v>
      </c>
      <c r="F546" s="37">
        <f>ROUNDUP(F544/5,0)</f>
        <v>262</v>
      </c>
      <c r="G546" s="38"/>
      <c r="H546" s="39"/>
      <c r="I546" s="37">
        <f t="shared" si="30"/>
        <v>0</v>
      </c>
      <c r="J546" s="162"/>
      <c r="K546" s="162"/>
      <c r="L546" s="162"/>
      <c r="S546" s="28"/>
      <c r="T546" s="28"/>
    </row>
    <row r="547" spans="1:20" x14ac:dyDescent="0.25">
      <c r="A547" s="146"/>
      <c r="B547" s="146"/>
      <c r="C547" s="143"/>
      <c r="D547" s="143"/>
      <c r="E547" s="37" t="s">
        <v>204</v>
      </c>
      <c r="F547" s="37"/>
      <c r="G547" s="38"/>
      <c r="H547" s="39"/>
      <c r="I547" s="37" t="e">
        <f t="shared" si="30"/>
        <v>#DIV/0!</v>
      </c>
      <c r="J547" s="162"/>
      <c r="K547" s="162"/>
      <c r="L547" s="162"/>
      <c r="S547" s="28"/>
      <c r="T547" s="28"/>
    </row>
    <row r="548" spans="1:20" x14ac:dyDescent="0.25">
      <c r="A548" s="146"/>
      <c r="B548" s="146"/>
      <c r="C548" s="143"/>
      <c r="D548" s="143"/>
      <c r="E548" s="37" t="s">
        <v>205</v>
      </c>
      <c r="F548" s="37"/>
      <c r="G548" s="38"/>
      <c r="H548" s="39"/>
      <c r="I548" s="37" t="e">
        <f t="shared" si="30"/>
        <v>#DIV/0!</v>
      </c>
      <c r="J548" s="162"/>
      <c r="K548" s="162"/>
      <c r="L548" s="162"/>
      <c r="S548" s="28"/>
      <c r="T548" s="28"/>
    </row>
    <row r="549" spans="1:20" ht="15.75" thickBot="1" x14ac:dyDescent="0.3">
      <c r="A549" s="147"/>
      <c r="B549" s="147"/>
      <c r="C549" s="144"/>
      <c r="D549" s="144"/>
      <c r="E549" s="74" t="s">
        <v>236</v>
      </c>
      <c r="F549" s="56"/>
      <c r="G549" s="75"/>
      <c r="H549" s="76"/>
      <c r="I549" s="57" t="e">
        <f t="shared" si="30"/>
        <v>#DIV/0!</v>
      </c>
      <c r="J549" s="163"/>
      <c r="K549" s="163"/>
      <c r="L549" s="163"/>
      <c r="S549" s="28"/>
      <c r="T549" s="28"/>
    </row>
    <row r="550" spans="1:20" x14ac:dyDescent="0.25">
      <c r="A550" s="148">
        <v>74590</v>
      </c>
      <c r="B550" s="148">
        <v>74450</v>
      </c>
      <c r="C550" s="151" t="s">
        <v>183</v>
      </c>
      <c r="D550" s="154" t="s">
        <v>134</v>
      </c>
      <c r="E550" s="50" t="s">
        <v>209</v>
      </c>
      <c r="F550" s="50"/>
      <c r="G550" s="51"/>
      <c r="H550" s="52"/>
      <c r="I550" s="44" t="e">
        <f t="shared" si="30"/>
        <v>#DIV/0!</v>
      </c>
      <c r="J550" s="157" t="e">
        <f>AVERAGE(I550,I551,I552,I553,I554,I555)</f>
        <v>#DIV/0!</v>
      </c>
      <c r="K550" s="160"/>
      <c r="L550" s="160"/>
      <c r="S550" s="28"/>
      <c r="T550" s="28"/>
    </row>
    <row r="551" spans="1:20" x14ac:dyDescent="0.25">
      <c r="A551" s="149"/>
      <c r="B551" s="149"/>
      <c r="C551" s="152"/>
      <c r="D551" s="155"/>
      <c r="E551" s="41" t="s">
        <v>192</v>
      </c>
      <c r="F551" s="41"/>
      <c r="G551" s="42"/>
      <c r="H551" s="43"/>
      <c r="I551" s="41" t="e">
        <f t="shared" si="30"/>
        <v>#DIV/0!</v>
      </c>
      <c r="J551" s="158"/>
      <c r="K551" s="158"/>
      <c r="L551" s="158"/>
      <c r="S551" s="28"/>
      <c r="T551" s="28"/>
    </row>
    <row r="552" spans="1:20" x14ac:dyDescent="0.25">
      <c r="A552" s="149"/>
      <c r="B552" s="149"/>
      <c r="C552" s="152"/>
      <c r="D552" s="155"/>
      <c r="E552" s="41" t="s">
        <v>201</v>
      </c>
      <c r="F552" s="41">
        <f>ABS(B550-A550)</f>
        <v>140</v>
      </c>
      <c r="G552" s="42"/>
      <c r="H552" s="43"/>
      <c r="I552" s="41">
        <f t="shared" si="30"/>
        <v>0</v>
      </c>
      <c r="J552" s="158"/>
      <c r="K552" s="158"/>
      <c r="L552" s="158"/>
      <c r="S552" s="28"/>
      <c r="T552" s="28"/>
    </row>
    <row r="553" spans="1:20" x14ac:dyDescent="0.25">
      <c r="A553" s="149"/>
      <c r="B553" s="149"/>
      <c r="C553" s="152"/>
      <c r="D553" s="155"/>
      <c r="E553" s="41" t="s">
        <v>202</v>
      </c>
      <c r="F553" s="41">
        <v>1</v>
      </c>
      <c r="G553" s="42"/>
      <c r="H553" s="43"/>
      <c r="I553" s="41">
        <f t="shared" si="30"/>
        <v>0</v>
      </c>
      <c r="J553" s="158"/>
      <c r="K553" s="158"/>
      <c r="L553" s="158"/>
      <c r="S553" s="28"/>
      <c r="T553" s="28"/>
    </row>
    <row r="554" spans="1:20" x14ac:dyDescent="0.25">
      <c r="A554" s="149"/>
      <c r="B554" s="149"/>
      <c r="C554" s="152"/>
      <c r="D554" s="155"/>
      <c r="E554" s="41" t="s">
        <v>236</v>
      </c>
      <c r="F554" s="41"/>
      <c r="G554" s="42"/>
      <c r="H554" s="43"/>
      <c r="I554" s="41" t="e">
        <f t="shared" si="30"/>
        <v>#DIV/0!</v>
      </c>
      <c r="J554" s="158"/>
      <c r="K554" s="158"/>
      <c r="L554" s="158"/>
      <c r="S554" s="28"/>
      <c r="T554" s="28"/>
    </row>
    <row r="555" spans="1:20" ht="15.75" thickBot="1" x14ac:dyDescent="0.3">
      <c r="A555" s="150"/>
      <c r="B555" s="150"/>
      <c r="C555" s="153"/>
      <c r="D555" s="156"/>
      <c r="E555" s="47" t="s">
        <v>191</v>
      </c>
      <c r="F555" s="47"/>
      <c r="G555" s="48"/>
      <c r="H555" s="49"/>
      <c r="I555" s="47" t="e">
        <f t="shared" si="30"/>
        <v>#DIV/0!</v>
      </c>
      <c r="J555" s="159"/>
      <c r="K555" s="159"/>
      <c r="L555" s="159"/>
      <c r="S555" s="28"/>
      <c r="T555" s="28"/>
    </row>
    <row r="556" spans="1:20" x14ac:dyDescent="0.25">
      <c r="A556" s="145">
        <v>74450</v>
      </c>
      <c r="B556" s="145">
        <v>74070</v>
      </c>
      <c r="C556" s="142" t="s">
        <v>183</v>
      </c>
      <c r="D556" s="142" t="s">
        <v>134</v>
      </c>
      <c r="E556" s="53" t="s">
        <v>215</v>
      </c>
      <c r="F556" s="53">
        <f>ABS(B556-A556)</f>
        <v>380</v>
      </c>
      <c r="G556" s="54"/>
      <c r="H556" s="77"/>
      <c r="I556" s="74">
        <f t="shared" si="30"/>
        <v>0</v>
      </c>
      <c r="J556" s="161" t="e">
        <f t="shared" ref="J556" si="32">AVERAGE(I556,I557,I558,I559,I560,I561)</f>
        <v>#DIV/0!</v>
      </c>
      <c r="K556" s="164"/>
      <c r="L556" s="164"/>
      <c r="S556" s="28"/>
      <c r="T556" s="28"/>
    </row>
    <row r="557" spans="1:20" x14ac:dyDescent="0.25">
      <c r="A557" s="146"/>
      <c r="B557" s="146"/>
      <c r="C557" s="143"/>
      <c r="D557" s="143"/>
      <c r="E557" s="37" t="s">
        <v>228</v>
      </c>
      <c r="F557" s="37">
        <f>ROUNDUP(F556/5,0)</f>
        <v>76</v>
      </c>
      <c r="G557" s="38"/>
      <c r="H557" s="39"/>
      <c r="I557" s="37">
        <f t="shared" si="30"/>
        <v>0</v>
      </c>
      <c r="J557" s="162"/>
      <c r="K557" s="162"/>
      <c r="L557" s="162"/>
      <c r="S557" s="28"/>
      <c r="T557" s="28"/>
    </row>
    <row r="558" spans="1:20" x14ac:dyDescent="0.25">
      <c r="A558" s="146"/>
      <c r="B558" s="146"/>
      <c r="C558" s="143"/>
      <c r="D558" s="143"/>
      <c r="E558" s="37" t="s">
        <v>196</v>
      </c>
      <c r="F558" s="37">
        <f>ROUNDUP(F556/5,0)</f>
        <v>76</v>
      </c>
      <c r="G558" s="38"/>
      <c r="H558" s="39"/>
      <c r="I558" s="37">
        <f t="shared" si="30"/>
        <v>0</v>
      </c>
      <c r="J558" s="162"/>
      <c r="K558" s="162"/>
      <c r="L558" s="162"/>
      <c r="S558" s="28"/>
      <c r="T558" s="28"/>
    </row>
    <row r="559" spans="1:20" x14ac:dyDescent="0.25">
      <c r="A559" s="146"/>
      <c r="B559" s="146"/>
      <c r="C559" s="143"/>
      <c r="D559" s="143"/>
      <c r="E559" s="37" t="s">
        <v>204</v>
      </c>
      <c r="F559" s="37"/>
      <c r="G559" s="38"/>
      <c r="H559" s="39"/>
      <c r="I559" s="37" t="e">
        <f t="shared" si="30"/>
        <v>#DIV/0!</v>
      </c>
      <c r="J559" s="162"/>
      <c r="K559" s="162"/>
      <c r="L559" s="162"/>
      <c r="S559" s="28"/>
      <c r="T559" s="28"/>
    </row>
    <row r="560" spans="1:20" x14ac:dyDescent="0.25">
      <c r="A560" s="146"/>
      <c r="B560" s="146"/>
      <c r="C560" s="143"/>
      <c r="D560" s="143"/>
      <c r="E560" s="37" t="s">
        <v>205</v>
      </c>
      <c r="F560" s="37"/>
      <c r="G560" s="38"/>
      <c r="H560" s="39"/>
      <c r="I560" s="37" t="e">
        <f t="shared" si="30"/>
        <v>#DIV/0!</v>
      </c>
      <c r="J560" s="162"/>
      <c r="K560" s="162"/>
      <c r="L560" s="162"/>
      <c r="S560" s="28"/>
      <c r="T560" s="28"/>
    </row>
    <row r="561" spans="1:20" ht="15.75" thickBot="1" x14ac:dyDescent="0.3">
      <c r="A561" s="147"/>
      <c r="B561" s="147"/>
      <c r="C561" s="144"/>
      <c r="D561" s="144"/>
      <c r="E561" s="74" t="s">
        <v>236</v>
      </c>
      <c r="F561" s="56"/>
      <c r="G561" s="75"/>
      <c r="H561" s="76"/>
      <c r="I561" s="57" t="e">
        <f t="shared" si="30"/>
        <v>#DIV/0!</v>
      </c>
      <c r="J561" s="163"/>
      <c r="K561" s="163"/>
      <c r="L561" s="163"/>
      <c r="S561" s="28"/>
      <c r="T561" s="28"/>
    </row>
    <row r="562" spans="1:20" x14ac:dyDescent="0.25">
      <c r="A562" s="145">
        <v>74070</v>
      </c>
      <c r="B562" s="145">
        <v>74030</v>
      </c>
      <c r="C562" s="142" t="s">
        <v>183</v>
      </c>
      <c r="D562" s="142" t="s">
        <v>134</v>
      </c>
      <c r="E562" s="53" t="s">
        <v>215</v>
      </c>
      <c r="F562" s="53">
        <f>ABS(B562-A562)</f>
        <v>40</v>
      </c>
      <c r="G562" s="54"/>
      <c r="H562" s="77"/>
      <c r="I562" s="74">
        <f t="shared" si="30"/>
        <v>0</v>
      </c>
      <c r="J562" s="161" t="e">
        <f t="shared" ref="J562:J622" si="33">AVERAGE(I562,I563,I564,I565,I566,I567)</f>
        <v>#DIV/0!</v>
      </c>
      <c r="K562" s="164"/>
      <c r="L562" s="164"/>
      <c r="S562" s="28"/>
      <c r="T562" s="28"/>
    </row>
    <row r="563" spans="1:20" x14ac:dyDescent="0.25">
      <c r="A563" s="146"/>
      <c r="B563" s="146"/>
      <c r="C563" s="143"/>
      <c r="D563" s="143"/>
      <c r="E563" s="37" t="s">
        <v>228</v>
      </c>
      <c r="F563" s="37">
        <f>ROUNDUP(F562/5,0)</f>
        <v>8</v>
      </c>
      <c r="G563" s="38"/>
      <c r="H563" s="39"/>
      <c r="I563" s="37">
        <f t="shared" si="30"/>
        <v>0</v>
      </c>
      <c r="J563" s="162"/>
      <c r="K563" s="162"/>
      <c r="L563" s="162"/>
      <c r="S563" s="28"/>
      <c r="T563" s="28"/>
    </row>
    <row r="564" spans="1:20" x14ac:dyDescent="0.25">
      <c r="A564" s="146"/>
      <c r="B564" s="146"/>
      <c r="C564" s="143"/>
      <c r="D564" s="143"/>
      <c r="E564" s="37" t="s">
        <v>196</v>
      </c>
      <c r="F564" s="37">
        <f>ROUNDUP(F562/5,0)</f>
        <v>8</v>
      </c>
      <c r="G564" s="38"/>
      <c r="H564" s="39"/>
      <c r="I564" s="37">
        <f t="shared" si="30"/>
        <v>0</v>
      </c>
      <c r="J564" s="162"/>
      <c r="K564" s="162"/>
      <c r="L564" s="162"/>
      <c r="S564" s="28"/>
      <c r="T564" s="28"/>
    </row>
    <row r="565" spans="1:20" x14ac:dyDescent="0.25">
      <c r="A565" s="146"/>
      <c r="B565" s="146"/>
      <c r="C565" s="143"/>
      <c r="D565" s="143"/>
      <c r="E565" s="37" t="s">
        <v>204</v>
      </c>
      <c r="F565" s="37"/>
      <c r="G565" s="38"/>
      <c r="H565" s="39"/>
      <c r="I565" s="37" t="e">
        <f t="shared" si="30"/>
        <v>#DIV/0!</v>
      </c>
      <c r="J565" s="162"/>
      <c r="K565" s="162"/>
      <c r="L565" s="162"/>
      <c r="S565" s="28"/>
      <c r="T565" s="28"/>
    </row>
    <row r="566" spans="1:20" x14ac:dyDescent="0.25">
      <c r="A566" s="146"/>
      <c r="B566" s="146"/>
      <c r="C566" s="143"/>
      <c r="D566" s="143"/>
      <c r="E566" s="37" t="s">
        <v>205</v>
      </c>
      <c r="F566" s="37"/>
      <c r="G566" s="38"/>
      <c r="H566" s="39"/>
      <c r="I566" s="37" t="e">
        <f t="shared" si="30"/>
        <v>#DIV/0!</v>
      </c>
      <c r="J566" s="162"/>
      <c r="K566" s="162"/>
      <c r="L566" s="162"/>
      <c r="S566" s="28"/>
      <c r="T566" s="28"/>
    </row>
    <row r="567" spans="1:20" ht="15.75" thickBot="1" x14ac:dyDescent="0.3">
      <c r="A567" s="147"/>
      <c r="B567" s="147"/>
      <c r="C567" s="144"/>
      <c r="D567" s="144"/>
      <c r="E567" s="74" t="s">
        <v>236</v>
      </c>
      <c r="F567" s="56"/>
      <c r="G567" s="75"/>
      <c r="H567" s="76"/>
      <c r="I567" s="57" t="e">
        <f t="shared" si="30"/>
        <v>#DIV/0!</v>
      </c>
      <c r="J567" s="163"/>
      <c r="K567" s="163"/>
      <c r="L567" s="163"/>
      <c r="S567" s="28"/>
      <c r="T567" s="28"/>
    </row>
    <row r="568" spans="1:20" x14ac:dyDescent="0.25">
      <c r="A568" s="145">
        <v>74030</v>
      </c>
      <c r="B568" s="145">
        <v>73690</v>
      </c>
      <c r="C568" s="142" t="s">
        <v>183</v>
      </c>
      <c r="D568" s="142" t="s">
        <v>225</v>
      </c>
      <c r="E568" s="53" t="s">
        <v>212</v>
      </c>
      <c r="F568" s="53">
        <f>ABS(B568-A568)</f>
        <v>340</v>
      </c>
      <c r="G568" s="54"/>
      <c r="H568" s="77"/>
      <c r="I568" s="74">
        <f t="shared" si="30"/>
        <v>0</v>
      </c>
      <c r="J568" s="161" t="e">
        <f t="shared" si="33"/>
        <v>#DIV/0!</v>
      </c>
      <c r="K568" s="164"/>
      <c r="L568" s="164"/>
      <c r="S568" s="28"/>
      <c r="T568" s="28"/>
    </row>
    <row r="569" spans="1:20" x14ac:dyDescent="0.25">
      <c r="A569" s="146"/>
      <c r="B569" s="146"/>
      <c r="C569" s="143"/>
      <c r="D569" s="143"/>
      <c r="E569" s="37" t="s">
        <v>228</v>
      </c>
      <c r="F569" s="37">
        <f>ROUNDUP(F568/5,0)</f>
        <v>68</v>
      </c>
      <c r="G569" s="38"/>
      <c r="H569" s="39"/>
      <c r="I569" s="37">
        <f t="shared" si="30"/>
        <v>0</v>
      </c>
      <c r="J569" s="162"/>
      <c r="K569" s="162"/>
      <c r="L569" s="162"/>
      <c r="S569" s="28"/>
      <c r="T569" s="28"/>
    </row>
    <row r="570" spans="1:20" x14ac:dyDescent="0.25">
      <c r="A570" s="146"/>
      <c r="B570" s="146"/>
      <c r="C570" s="143"/>
      <c r="D570" s="143"/>
      <c r="E570" s="37" t="s">
        <v>196</v>
      </c>
      <c r="F570" s="37">
        <f>ROUNDUP(F568/5,0)</f>
        <v>68</v>
      </c>
      <c r="G570" s="38"/>
      <c r="H570" s="39"/>
      <c r="I570" s="37">
        <f t="shared" si="30"/>
        <v>0</v>
      </c>
      <c r="J570" s="162"/>
      <c r="K570" s="162"/>
      <c r="L570" s="162"/>
      <c r="S570" s="28"/>
      <c r="T570" s="28"/>
    </row>
    <row r="571" spans="1:20" x14ac:dyDescent="0.25">
      <c r="A571" s="146"/>
      <c r="B571" s="146"/>
      <c r="C571" s="143"/>
      <c r="D571" s="143"/>
      <c r="E571" s="37" t="s">
        <v>204</v>
      </c>
      <c r="F571" s="37"/>
      <c r="G571" s="38"/>
      <c r="H571" s="39"/>
      <c r="I571" s="37" t="e">
        <f t="shared" si="30"/>
        <v>#DIV/0!</v>
      </c>
      <c r="J571" s="162"/>
      <c r="K571" s="162"/>
      <c r="L571" s="162"/>
      <c r="S571" s="28"/>
      <c r="T571" s="28"/>
    </row>
    <row r="572" spans="1:20" x14ac:dyDescent="0.25">
      <c r="A572" s="146"/>
      <c r="B572" s="146"/>
      <c r="C572" s="143"/>
      <c r="D572" s="143"/>
      <c r="E572" s="37" t="s">
        <v>205</v>
      </c>
      <c r="F572" s="37"/>
      <c r="G572" s="38"/>
      <c r="H572" s="39"/>
      <c r="I572" s="37" t="e">
        <f t="shared" si="30"/>
        <v>#DIV/0!</v>
      </c>
      <c r="J572" s="162"/>
      <c r="K572" s="162"/>
      <c r="L572" s="162"/>
      <c r="S572" s="28"/>
      <c r="T572" s="28"/>
    </row>
    <row r="573" spans="1:20" ht="15.75" thickBot="1" x14ac:dyDescent="0.3">
      <c r="A573" s="147"/>
      <c r="B573" s="147"/>
      <c r="C573" s="144"/>
      <c r="D573" s="144"/>
      <c r="E573" s="74" t="s">
        <v>236</v>
      </c>
      <c r="F573" s="56"/>
      <c r="G573" s="75"/>
      <c r="H573" s="76"/>
      <c r="I573" s="57" t="e">
        <f t="shared" si="30"/>
        <v>#DIV/0!</v>
      </c>
      <c r="J573" s="163"/>
      <c r="K573" s="163"/>
      <c r="L573" s="163"/>
      <c r="S573" s="28"/>
      <c r="T573" s="28"/>
    </row>
    <row r="574" spans="1:20" x14ac:dyDescent="0.25">
      <c r="A574" s="145">
        <v>73690</v>
      </c>
      <c r="B574" s="145">
        <v>73250</v>
      </c>
      <c r="C574" s="142" t="s">
        <v>183</v>
      </c>
      <c r="D574" s="142" t="s">
        <v>225</v>
      </c>
      <c r="E574" s="53" t="s">
        <v>212</v>
      </c>
      <c r="F574" s="66">
        <f>ABS(B574-A574)</f>
        <v>440</v>
      </c>
      <c r="G574" s="54"/>
      <c r="H574" s="77"/>
      <c r="I574" s="74">
        <f t="shared" si="30"/>
        <v>0</v>
      </c>
      <c r="J574" s="161" t="e">
        <f t="shared" si="33"/>
        <v>#DIV/0!</v>
      </c>
      <c r="K574" s="164" t="s">
        <v>229</v>
      </c>
      <c r="L574" s="164" t="s">
        <v>229</v>
      </c>
      <c r="S574" s="28"/>
      <c r="T574" s="28"/>
    </row>
    <row r="575" spans="1:20" x14ac:dyDescent="0.25">
      <c r="A575" s="146"/>
      <c r="B575" s="146"/>
      <c r="C575" s="143"/>
      <c r="D575" s="143"/>
      <c r="E575" s="37" t="s">
        <v>228</v>
      </c>
      <c r="F575" s="37">
        <f>ROUNDUP(F574/5,0)</f>
        <v>88</v>
      </c>
      <c r="G575" s="38"/>
      <c r="H575" s="39"/>
      <c r="I575" s="37">
        <f t="shared" si="30"/>
        <v>0</v>
      </c>
      <c r="J575" s="162"/>
      <c r="K575" s="162"/>
      <c r="L575" s="162"/>
      <c r="S575" s="28"/>
      <c r="T575" s="28"/>
    </row>
    <row r="576" spans="1:20" x14ac:dyDescent="0.25">
      <c r="A576" s="146"/>
      <c r="B576" s="146"/>
      <c r="C576" s="143"/>
      <c r="D576" s="143"/>
      <c r="E576" s="37" t="s">
        <v>196</v>
      </c>
      <c r="F576" s="37">
        <f>ROUNDUP(F574/5,0)</f>
        <v>88</v>
      </c>
      <c r="G576" s="38"/>
      <c r="H576" s="39"/>
      <c r="I576" s="37">
        <f t="shared" si="30"/>
        <v>0</v>
      </c>
      <c r="J576" s="162"/>
      <c r="K576" s="162"/>
      <c r="L576" s="162"/>
      <c r="S576" s="28"/>
      <c r="T576" s="28"/>
    </row>
    <row r="577" spans="1:20" x14ac:dyDescent="0.25">
      <c r="A577" s="146"/>
      <c r="B577" s="146"/>
      <c r="C577" s="143"/>
      <c r="D577" s="143"/>
      <c r="E577" s="37" t="s">
        <v>204</v>
      </c>
      <c r="F577" s="37"/>
      <c r="G577" s="38"/>
      <c r="H577" s="39"/>
      <c r="I577" s="37" t="e">
        <f t="shared" si="30"/>
        <v>#DIV/0!</v>
      </c>
      <c r="J577" s="162"/>
      <c r="K577" s="162"/>
      <c r="L577" s="162"/>
      <c r="S577" s="28"/>
      <c r="T577" s="28"/>
    </row>
    <row r="578" spans="1:20" x14ac:dyDescent="0.25">
      <c r="A578" s="146"/>
      <c r="B578" s="146"/>
      <c r="C578" s="143"/>
      <c r="D578" s="143"/>
      <c r="E578" s="37" t="s">
        <v>205</v>
      </c>
      <c r="F578" s="37"/>
      <c r="G578" s="38"/>
      <c r="H578" s="39"/>
      <c r="I578" s="37" t="e">
        <f t="shared" si="30"/>
        <v>#DIV/0!</v>
      </c>
      <c r="J578" s="162"/>
      <c r="K578" s="162"/>
      <c r="L578" s="162"/>
      <c r="S578" s="28"/>
      <c r="T578" s="28"/>
    </row>
    <row r="579" spans="1:20" ht="15.75" thickBot="1" x14ac:dyDescent="0.3">
      <c r="A579" s="147"/>
      <c r="B579" s="147"/>
      <c r="C579" s="144"/>
      <c r="D579" s="144"/>
      <c r="E579" s="74" t="s">
        <v>236</v>
      </c>
      <c r="F579" s="56"/>
      <c r="G579" s="75"/>
      <c r="H579" s="76"/>
      <c r="I579" s="57" t="e">
        <f t="shared" ref="I579:I642" si="34">G579/F579</f>
        <v>#DIV/0!</v>
      </c>
      <c r="J579" s="163"/>
      <c r="K579" s="163"/>
      <c r="L579" s="163"/>
      <c r="S579" s="28"/>
      <c r="T579" s="28"/>
    </row>
    <row r="580" spans="1:20" x14ac:dyDescent="0.25">
      <c r="A580" s="145"/>
      <c r="B580" s="145"/>
      <c r="C580" s="142" t="s">
        <v>183</v>
      </c>
      <c r="D580" s="142" t="s">
        <v>225</v>
      </c>
      <c r="E580" s="53" t="s">
        <v>212</v>
      </c>
      <c r="F580" s="53">
        <f>ABS(B580-A580)</f>
        <v>0</v>
      </c>
      <c r="G580" s="54"/>
      <c r="H580" s="77"/>
      <c r="I580" s="74" t="e">
        <f t="shared" si="34"/>
        <v>#DIV/0!</v>
      </c>
      <c r="J580" s="161" t="e">
        <f t="shared" si="33"/>
        <v>#DIV/0!</v>
      </c>
      <c r="K580" s="164"/>
      <c r="L580" s="164"/>
      <c r="S580" s="28"/>
      <c r="T580" s="28"/>
    </row>
    <row r="581" spans="1:20" x14ac:dyDescent="0.25">
      <c r="A581" s="146"/>
      <c r="B581" s="146"/>
      <c r="C581" s="143"/>
      <c r="D581" s="143"/>
      <c r="E581" s="37" t="s">
        <v>228</v>
      </c>
      <c r="F581" s="37">
        <f>ROUNDUP(F580/5,0)</f>
        <v>0</v>
      </c>
      <c r="G581" s="38"/>
      <c r="H581" s="39"/>
      <c r="I581" s="37" t="e">
        <f t="shared" si="34"/>
        <v>#DIV/0!</v>
      </c>
      <c r="J581" s="162"/>
      <c r="K581" s="162"/>
      <c r="L581" s="162"/>
      <c r="S581" s="28"/>
      <c r="T581" s="28"/>
    </row>
    <row r="582" spans="1:20" x14ac:dyDescent="0.25">
      <c r="A582" s="146"/>
      <c r="B582" s="146"/>
      <c r="C582" s="143"/>
      <c r="D582" s="143"/>
      <c r="E582" s="37" t="s">
        <v>196</v>
      </c>
      <c r="F582" s="37">
        <f>ROUNDUP(F580/5,0)</f>
        <v>0</v>
      </c>
      <c r="G582" s="38"/>
      <c r="H582" s="39"/>
      <c r="I582" s="37" t="e">
        <f t="shared" si="34"/>
        <v>#DIV/0!</v>
      </c>
      <c r="J582" s="162"/>
      <c r="K582" s="162"/>
      <c r="L582" s="162"/>
      <c r="S582" s="28"/>
      <c r="T582" s="28"/>
    </row>
    <row r="583" spans="1:20" x14ac:dyDescent="0.25">
      <c r="A583" s="146"/>
      <c r="B583" s="146"/>
      <c r="C583" s="143"/>
      <c r="D583" s="143"/>
      <c r="E583" s="37" t="s">
        <v>204</v>
      </c>
      <c r="F583" s="37"/>
      <c r="G583" s="38"/>
      <c r="H583" s="39"/>
      <c r="I583" s="37" t="e">
        <f t="shared" si="34"/>
        <v>#DIV/0!</v>
      </c>
      <c r="J583" s="162"/>
      <c r="K583" s="162"/>
      <c r="L583" s="162"/>
      <c r="S583" s="28"/>
      <c r="T583" s="28"/>
    </row>
    <row r="584" spans="1:20" x14ac:dyDescent="0.25">
      <c r="A584" s="146"/>
      <c r="B584" s="146"/>
      <c r="C584" s="143"/>
      <c r="D584" s="143"/>
      <c r="E584" s="37" t="s">
        <v>205</v>
      </c>
      <c r="F584" s="37"/>
      <c r="G584" s="38"/>
      <c r="H584" s="39"/>
      <c r="I584" s="37" t="e">
        <f t="shared" si="34"/>
        <v>#DIV/0!</v>
      </c>
      <c r="J584" s="162"/>
      <c r="K584" s="162"/>
      <c r="L584" s="162"/>
      <c r="S584" s="28"/>
      <c r="T584" s="28"/>
    </row>
    <row r="585" spans="1:20" ht="15.75" thickBot="1" x14ac:dyDescent="0.3">
      <c r="A585" s="147"/>
      <c r="B585" s="147"/>
      <c r="C585" s="144"/>
      <c r="D585" s="144"/>
      <c r="E585" s="74" t="s">
        <v>236</v>
      </c>
      <c r="F585" s="56"/>
      <c r="G585" s="75"/>
      <c r="H585" s="76"/>
      <c r="I585" s="57" t="e">
        <f t="shared" si="34"/>
        <v>#DIV/0!</v>
      </c>
      <c r="J585" s="163"/>
      <c r="K585" s="163"/>
      <c r="L585" s="163"/>
      <c r="S585" s="28"/>
      <c r="T585" s="28"/>
    </row>
    <row r="586" spans="1:20" x14ac:dyDescent="0.25">
      <c r="A586" s="145">
        <v>73250</v>
      </c>
      <c r="B586" s="145">
        <v>72315</v>
      </c>
      <c r="C586" s="142" t="s">
        <v>183</v>
      </c>
      <c r="D586" s="142" t="s">
        <v>135</v>
      </c>
      <c r="E586" s="53" t="s">
        <v>215</v>
      </c>
      <c r="F586" s="53">
        <f>ABS(B586-A586)</f>
        <v>935</v>
      </c>
      <c r="G586" s="54"/>
      <c r="H586" s="77"/>
      <c r="I586" s="74">
        <f t="shared" si="34"/>
        <v>0</v>
      </c>
      <c r="J586" s="161" t="e">
        <f t="shared" si="33"/>
        <v>#DIV/0!</v>
      </c>
      <c r="K586" s="164"/>
      <c r="L586" s="164"/>
      <c r="S586" s="28"/>
      <c r="T586" s="28"/>
    </row>
    <row r="587" spans="1:20" x14ac:dyDescent="0.25">
      <c r="A587" s="146"/>
      <c r="B587" s="146"/>
      <c r="C587" s="143"/>
      <c r="D587" s="143"/>
      <c r="E587" s="37" t="s">
        <v>228</v>
      </c>
      <c r="F587" s="37">
        <f>ROUNDUP(F586/5,0)</f>
        <v>187</v>
      </c>
      <c r="G587" s="38"/>
      <c r="H587" s="39"/>
      <c r="I587" s="37">
        <f t="shared" si="34"/>
        <v>0</v>
      </c>
      <c r="J587" s="162"/>
      <c r="K587" s="162"/>
      <c r="L587" s="162"/>
      <c r="S587" s="28"/>
      <c r="T587" s="28"/>
    </row>
    <row r="588" spans="1:20" x14ac:dyDescent="0.25">
      <c r="A588" s="146"/>
      <c r="B588" s="146"/>
      <c r="C588" s="143"/>
      <c r="D588" s="143"/>
      <c r="E588" s="37" t="s">
        <v>196</v>
      </c>
      <c r="F588" s="37">
        <f>ROUNDUP(F586/5,0)</f>
        <v>187</v>
      </c>
      <c r="G588" s="38"/>
      <c r="H588" s="39"/>
      <c r="I588" s="37">
        <f t="shared" si="34"/>
        <v>0</v>
      </c>
      <c r="J588" s="162"/>
      <c r="K588" s="162"/>
      <c r="L588" s="162"/>
      <c r="S588" s="28"/>
      <c r="T588" s="28"/>
    </row>
    <row r="589" spans="1:20" x14ac:dyDescent="0.25">
      <c r="A589" s="146"/>
      <c r="B589" s="146"/>
      <c r="C589" s="143"/>
      <c r="D589" s="143"/>
      <c r="E589" s="37" t="s">
        <v>204</v>
      </c>
      <c r="F589" s="37"/>
      <c r="G589" s="38"/>
      <c r="H589" s="39"/>
      <c r="I589" s="37" t="e">
        <f t="shared" si="34"/>
        <v>#DIV/0!</v>
      </c>
      <c r="J589" s="162"/>
      <c r="K589" s="162"/>
      <c r="L589" s="162"/>
      <c r="S589" s="28"/>
      <c r="T589" s="28"/>
    </row>
    <row r="590" spans="1:20" x14ac:dyDescent="0.25">
      <c r="A590" s="146"/>
      <c r="B590" s="146"/>
      <c r="C590" s="143"/>
      <c r="D590" s="143"/>
      <c r="E590" s="37" t="s">
        <v>205</v>
      </c>
      <c r="F590" s="37"/>
      <c r="G590" s="38"/>
      <c r="H590" s="39"/>
      <c r="I590" s="37" t="e">
        <f t="shared" si="34"/>
        <v>#DIV/0!</v>
      </c>
      <c r="J590" s="162"/>
      <c r="K590" s="162"/>
      <c r="L590" s="162"/>
      <c r="S590" s="28"/>
      <c r="T590" s="28"/>
    </row>
    <row r="591" spans="1:20" ht="15.75" thickBot="1" x14ac:dyDescent="0.3">
      <c r="A591" s="147"/>
      <c r="B591" s="147"/>
      <c r="C591" s="144"/>
      <c r="D591" s="144"/>
      <c r="E591" s="74" t="s">
        <v>236</v>
      </c>
      <c r="F591" s="56"/>
      <c r="G591" s="75"/>
      <c r="H591" s="76"/>
      <c r="I591" s="57" t="e">
        <f t="shared" si="34"/>
        <v>#DIV/0!</v>
      </c>
      <c r="J591" s="163"/>
      <c r="K591" s="163"/>
      <c r="L591" s="163"/>
      <c r="S591" s="28"/>
      <c r="T591" s="28"/>
    </row>
    <row r="592" spans="1:20" x14ac:dyDescent="0.25">
      <c r="A592" s="145">
        <v>94400</v>
      </c>
      <c r="B592" s="145">
        <v>94989</v>
      </c>
      <c r="C592" s="142" t="s">
        <v>183</v>
      </c>
      <c r="D592" s="142" t="s">
        <v>135</v>
      </c>
      <c r="E592" s="53" t="s">
        <v>215</v>
      </c>
      <c r="F592" s="53">
        <f>ABS(B592-A592)</f>
        <v>589</v>
      </c>
      <c r="G592" s="54"/>
      <c r="H592" s="77"/>
      <c r="I592" s="74">
        <f t="shared" si="34"/>
        <v>0</v>
      </c>
      <c r="J592" s="161" t="e">
        <f t="shared" si="33"/>
        <v>#DIV/0!</v>
      </c>
      <c r="K592" s="164"/>
      <c r="L592" s="164"/>
      <c r="S592" s="28"/>
      <c r="T592" s="28"/>
    </row>
    <row r="593" spans="1:20" x14ac:dyDescent="0.25">
      <c r="A593" s="146"/>
      <c r="B593" s="146"/>
      <c r="C593" s="143"/>
      <c r="D593" s="143"/>
      <c r="E593" s="37" t="s">
        <v>228</v>
      </c>
      <c r="F593" s="37">
        <f>ROUNDUP(F592/5,0)</f>
        <v>118</v>
      </c>
      <c r="G593" s="38"/>
      <c r="H593" s="39"/>
      <c r="I593" s="37">
        <f t="shared" si="34"/>
        <v>0</v>
      </c>
      <c r="J593" s="162"/>
      <c r="K593" s="162"/>
      <c r="L593" s="162"/>
      <c r="S593" s="28"/>
      <c r="T593" s="28"/>
    </row>
    <row r="594" spans="1:20" x14ac:dyDescent="0.25">
      <c r="A594" s="146"/>
      <c r="B594" s="146"/>
      <c r="C594" s="143"/>
      <c r="D594" s="143"/>
      <c r="E594" s="37" t="s">
        <v>196</v>
      </c>
      <c r="F594" s="37">
        <f>ROUNDUP(F592/5,0)</f>
        <v>118</v>
      </c>
      <c r="G594" s="38"/>
      <c r="H594" s="39"/>
      <c r="I594" s="37">
        <f t="shared" si="34"/>
        <v>0</v>
      </c>
      <c r="J594" s="162"/>
      <c r="K594" s="162"/>
      <c r="L594" s="162"/>
      <c r="S594" s="28"/>
      <c r="T594" s="28"/>
    </row>
    <row r="595" spans="1:20" x14ac:dyDescent="0.25">
      <c r="A595" s="146"/>
      <c r="B595" s="146"/>
      <c r="C595" s="143"/>
      <c r="D595" s="143"/>
      <c r="E595" s="37" t="s">
        <v>204</v>
      </c>
      <c r="F595" s="37"/>
      <c r="G595" s="38"/>
      <c r="H595" s="39"/>
      <c r="I595" s="37" t="e">
        <f t="shared" si="34"/>
        <v>#DIV/0!</v>
      </c>
      <c r="J595" s="162"/>
      <c r="K595" s="162"/>
      <c r="L595" s="162"/>
      <c r="S595" s="28"/>
      <c r="T595" s="28"/>
    </row>
    <row r="596" spans="1:20" x14ac:dyDescent="0.25">
      <c r="A596" s="146"/>
      <c r="B596" s="146"/>
      <c r="C596" s="143"/>
      <c r="D596" s="143"/>
      <c r="E596" s="37" t="s">
        <v>205</v>
      </c>
      <c r="F596" s="37"/>
      <c r="G596" s="38"/>
      <c r="H596" s="39"/>
      <c r="I596" s="37" t="e">
        <f t="shared" si="34"/>
        <v>#DIV/0!</v>
      </c>
      <c r="J596" s="162"/>
      <c r="K596" s="162"/>
      <c r="L596" s="162"/>
      <c r="S596" s="28"/>
      <c r="T596" s="28"/>
    </row>
    <row r="597" spans="1:20" ht="15.75" thickBot="1" x14ac:dyDescent="0.3">
      <c r="A597" s="147"/>
      <c r="B597" s="147"/>
      <c r="C597" s="144"/>
      <c r="D597" s="144"/>
      <c r="E597" s="74" t="s">
        <v>236</v>
      </c>
      <c r="F597" s="56"/>
      <c r="G597" s="75"/>
      <c r="H597" s="76"/>
      <c r="I597" s="57" t="e">
        <f t="shared" si="34"/>
        <v>#DIV/0!</v>
      </c>
      <c r="J597" s="163"/>
      <c r="K597" s="163"/>
      <c r="L597" s="163"/>
      <c r="S597" s="28"/>
      <c r="T597" s="28"/>
    </row>
    <row r="598" spans="1:20" x14ac:dyDescent="0.25">
      <c r="A598" s="145">
        <v>94989</v>
      </c>
      <c r="B598" s="145">
        <v>95114</v>
      </c>
      <c r="C598" s="142" t="s">
        <v>183</v>
      </c>
      <c r="D598" s="142" t="s">
        <v>135</v>
      </c>
      <c r="E598" s="53" t="s">
        <v>215</v>
      </c>
      <c r="F598" s="53">
        <f>ABS(B598-A598)</f>
        <v>125</v>
      </c>
      <c r="G598" s="54"/>
      <c r="H598" s="77"/>
      <c r="I598" s="74">
        <f t="shared" si="34"/>
        <v>0</v>
      </c>
      <c r="J598" s="161" t="e">
        <f t="shared" si="33"/>
        <v>#DIV/0!</v>
      </c>
      <c r="K598" s="164"/>
      <c r="L598" s="164"/>
      <c r="S598" s="28"/>
      <c r="T598" s="28"/>
    </row>
    <row r="599" spans="1:20" x14ac:dyDescent="0.25">
      <c r="A599" s="146"/>
      <c r="B599" s="146"/>
      <c r="C599" s="143"/>
      <c r="D599" s="143"/>
      <c r="E599" s="37" t="s">
        <v>228</v>
      </c>
      <c r="F599" s="37">
        <f>ROUNDUP(F598/5,0)</f>
        <v>25</v>
      </c>
      <c r="G599" s="38"/>
      <c r="H599" s="39"/>
      <c r="I599" s="37">
        <f t="shared" si="34"/>
        <v>0</v>
      </c>
      <c r="J599" s="162"/>
      <c r="K599" s="162"/>
      <c r="L599" s="162"/>
      <c r="S599" s="28"/>
      <c r="T599" s="28"/>
    </row>
    <row r="600" spans="1:20" x14ac:dyDescent="0.25">
      <c r="A600" s="146"/>
      <c r="B600" s="146"/>
      <c r="C600" s="143"/>
      <c r="D600" s="143"/>
      <c r="E600" s="37" t="s">
        <v>196</v>
      </c>
      <c r="F600" s="37">
        <f>ROUNDUP(F598/5,0)</f>
        <v>25</v>
      </c>
      <c r="G600" s="38"/>
      <c r="H600" s="39"/>
      <c r="I600" s="37">
        <f t="shared" si="34"/>
        <v>0</v>
      </c>
      <c r="J600" s="162"/>
      <c r="K600" s="162"/>
      <c r="L600" s="162"/>
      <c r="S600" s="28"/>
      <c r="T600" s="28"/>
    </row>
    <row r="601" spans="1:20" x14ac:dyDescent="0.25">
      <c r="A601" s="146"/>
      <c r="B601" s="146"/>
      <c r="C601" s="143"/>
      <c r="D601" s="143"/>
      <c r="E601" s="37" t="s">
        <v>204</v>
      </c>
      <c r="F601" s="37"/>
      <c r="G601" s="38"/>
      <c r="H601" s="39"/>
      <c r="I601" s="37" t="e">
        <f t="shared" si="34"/>
        <v>#DIV/0!</v>
      </c>
      <c r="J601" s="162"/>
      <c r="K601" s="162"/>
      <c r="L601" s="162"/>
      <c r="S601" s="28"/>
      <c r="T601" s="28"/>
    </row>
    <row r="602" spans="1:20" x14ac:dyDescent="0.25">
      <c r="A602" s="146"/>
      <c r="B602" s="146"/>
      <c r="C602" s="143"/>
      <c r="D602" s="143"/>
      <c r="E602" s="37" t="s">
        <v>205</v>
      </c>
      <c r="F602" s="37"/>
      <c r="G602" s="38"/>
      <c r="H602" s="39"/>
      <c r="I602" s="37" t="e">
        <f t="shared" si="34"/>
        <v>#DIV/0!</v>
      </c>
      <c r="J602" s="162"/>
      <c r="K602" s="162"/>
      <c r="L602" s="162"/>
      <c r="S602" s="28"/>
      <c r="T602" s="28"/>
    </row>
    <row r="603" spans="1:20" ht="15.75" thickBot="1" x14ac:dyDescent="0.3">
      <c r="A603" s="147"/>
      <c r="B603" s="147"/>
      <c r="C603" s="144"/>
      <c r="D603" s="144"/>
      <c r="E603" s="74" t="s">
        <v>236</v>
      </c>
      <c r="F603" s="56"/>
      <c r="G603" s="75"/>
      <c r="H603" s="76"/>
      <c r="I603" s="57" t="e">
        <f t="shared" si="34"/>
        <v>#DIV/0!</v>
      </c>
      <c r="J603" s="163"/>
      <c r="K603" s="163"/>
      <c r="L603" s="163"/>
      <c r="S603" s="28"/>
      <c r="T603" s="28"/>
    </row>
    <row r="604" spans="1:20" x14ac:dyDescent="0.25">
      <c r="A604" s="145">
        <v>94989</v>
      </c>
      <c r="B604" s="145">
        <v>95114</v>
      </c>
      <c r="C604" s="142" t="s">
        <v>183</v>
      </c>
      <c r="D604" s="142" t="s">
        <v>224</v>
      </c>
      <c r="E604" s="53" t="s">
        <v>215</v>
      </c>
      <c r="F604" s="53">
        <f>ABS(B604-A604)</f>
        <v>125</v>
      </c>
      <c r="G604" s="54"/>
      <c r="H604" s="77"/>
      <c r="I604" s="74">
        <f t="shared" si="34"/>
        <v>0</v>
      </c>
      <c r="J604" s="161" t="e">
        <f t="shared" si="33"/>
        <v>#DIV/0!</v>
      </c>
      <c r="K604" s="164"/>
      <c r="L604" s="164"/>
      <c r="S604" s="28"/>
      <c r="T604" s="28"/>
    </row>
    <row r="605" spans="1:20" x14ac:dyDescent="0.25">
      <c r="A605" s="146"/>
      <c r="B605" s="146"/>
      <c r="C605" s="143"/>
      <c r="D605" s="143"/>
      <c r="E605" s="37" t="s">
        <v>228</v>
      </c>
      <c r="F605" s="37">
        <f>ROUNDUP(F604/5,0)</f>
        <v>25</v>
      </c>
      <c r="G605" s="38"/>
      <c r="H605" s="39"/>
      <c r="I605" s="37">
        <f t="shared" si="34"/>
        <v>0</v>
      </c>
      <c r="J605" s="162"/>
      <c r="K605" s="162"/>
      <c r="L605" s="162"/>
      <c r="S605" s="28"/>
      <c r="T605" s="28"/>
    </row>
    <row r="606" spans="1:20" x14ac:dyDescent="0.25">
      <c r="A606" s="146"/>
      <c r="B606" s="146"/>
      <c r="C606" s="143"/>
      <c r="D606" s="143"/>
      <c r="E606" s="37" t="s">
        <v>196</v>
      </c>
      <c r="F606" s="37">
        <f>ROUNDUP(F604/5,0)</f>
        <v>25</v>
      </c>
      <c r="G606" s="38"/>
      <c r="H606" s="39"/>
      <c r="I606" s="37">
        <f t="shared" si="34"/>
        <v>0</v>
      </c>
      <c r="J606" s="162"/>
      <c r="K606" s="162"/>
      <c r="L606" s="162"/>
      <c r="S606" s="28"/>
      <c r="T606" s="28"/>
    </row>
    <row r="607" spans="1:20" x14ac:dyDescent="0.25">
      <c r="A607" s="146"/>
      <c r="B607" s="146"/>
      <c r="C607" s="143"/>
      <c r="D607" s="143"/>
      <c r="E607" s="37" t="s">
        <v>204</v>
      </c>
      <c r="F607" s="37"/>
      <c r="G607" s="38"/>
      <c r="H607" s="39"/>
      <c r="I607" s="37" t="e">
        <f t="shared" si="34"/>
        <v>#DIV/0!</v>
      </c>
      <c r="J607" s="162"/>
      <c r="K607" s="162"/>
      <c r="L607" s="162"/>
      <c r="S607" s="28"/>
      <c r="T607" s="28"/>
    </row>
    <row r="608" spans="1:20" x14ac:dyDescent="0.25">
      <c r="A608" s="146"/>
      <c r="B608" s="146"/>
      <c r="C608" s="143"/>
      <c r="D608" s="143"/>
      <c r="E608" s="37" t="s">
        <v>205</v>
      </c>
      <c r="F608" s="37"/>
      <c r="G608" s="38"/>
      <c r="H608" s="39"/>
      <c r="I608" s="37" t="e">
        <f t="shared" si="34"/>
        <v>#DIV/0!</v>
      </c>
      <c r="J608" s="162"/>
      <c r="K608" s="162"/>
      <c r="L608" s="162"/>
      <c r="S608" s="28"/>
      <c r="T608" s="28"/>
    </row>
    <row r="609" spans="1:20" ht="15.75" thickBot="1" x14ac:dyDescent="0.3">
      <c r="A609" s="147"/>
      <c r="B609" s="147"/>
      <c r="C609" s="144"/>
      <c r="D609" s="144"/>
      <c r="E609" s="74" t="s">
        <v>236</v>
      </c>
      <c r="F609" s="56"/>
      <c r="G609" s="75"/>
      <c r="H609" s="76"/>
      <c r="I609" s="57" t="e">
        <f t="shared" si="34"/>
        <v>#DIV/0!</v>
      </c>
      <c r="J609" s="163"/>
      <c r="K609" s="163"/>
      <c r="L609" s="163"/>
      <c r="S609" s="28"/>
      <c r="T609" s="28"/>
    </row>
    <row r="610" spans="1:20" x14ac:dyDescent="0.25">
      <c r="A610" s="145">
        <v>95503</v>
      </c>
      <c r="B610" s="145">
        <v>95701</v>
      </c>
      <c r="C610" s="142" t="s">
        <v>183</v>
      </c>
      <c r="D610" s="142" t="s">
        <v>224</v>
      </c>
      <c r="E610" s="53" t="s">
        <v>215</v>
      </c>
      <c r="F610" s="53">
        <f>ABS(B610-A610)</f>
        <v>198</v>
      </c>
      <c r="G610" s="54"/>
      <c r="H610" s="77"/>
      <c r="I610" s="74">
        <f t="shared" si="34"/>
        <v>0</v>
      </c>
      <c r="J610" s="161" t="e">
        <f t="shared" si="33"/>
        <v>#DIV/0!</v>
      </c>
      <c r="K610" s="164"/>
      <c r="L610" s="164"/>
      <c r="S610" s="28"/>
      <c r="T610" s="28"/>
    </row>
    <row r="611" spans="1:20" x14ac:dyDescent="0.25">
      <c r="A611" s="146"/>
      <c r="B611" s="146"/>
      <c r="C611" s="143"/>
      <c r="D611" s="143"/>
      <c r="E611" s="37" t="s">
        <v>228</v>
      </c>
      <c r="F611" s="37">
        <f>ROUNDUP(F610/5,0)</f>
        <v>40</v>
      </c>
      <c r="G611" s="38"/>
      <c r="H611" s="39"/>
      <c r="I611" s="37">
        <f t="shared" si="34"/>
        <v>0</v>
      </c>
      <c r="J611" s="162"/>
      <c r="K611" s="162"/>
      <c r="L611" s="162"/>
      <c r="S611" s="28"/>
      <c r="T611" s="28"/>
    </row>
    <row r="612" spans="1:20" x14ac:dyDescent="0.25">
      <c r="A612" s="146"/>
      <c r="B612" s="146"/>
      <c r="C612" s="143"/>
      <c r="D612" s="143"/>
      <c r="E612" s="37" t="s">
        <v>196</v>
      </c>
      <c r="F612" s="37">
        <f>ROUNDUP(F610/5,0)</f>
        <v>40</v>
      </c>
      <c r="G612" s="38"/>
      <c r="H612" s="39"/>
      <c r="I612" s="37">
        <f t="shared" si="34"/>
        <v>0</v>
      </c>
      <c r="J612" s="162"/>
      <c r="K612" s="162"/>
      <c r="L612" s="162"/>
      <c r="S612" s="28"/>
      <c r="T612" s="28"/>
    </row>
    <row r="613" spans="1:20" x14ac:dyDescent="0.25">
      <c r="A613" s="146"/>
      <c r="B613" s="146"/>
      <c r="C613" s="143"/>
      <c r="D613" s="143"/>
      <c r="E613" s="37" t="s">
        <v>204</v>
      </c>
      <c r="F613" s="37"/>
      <c r="G613" s="37"/>
      <c r="H613" s="39"/>
      <c r="I613" s="37" t="e">
        <f t="shared" si="34"/>
        <v>#DIV/0!</v>
      </c>
      <c r="J613" s="162"/>
      <c r="K613" s="162"/>
      <c r="L613" s="162"/>
      <c r="S613" s="28"/>
      <c r="T613" s="28"/>
    </row>
    <row r="614" spans="1:20" x14ac:dyDescent="0.25">
      <c r="A614" s="146"/>
      <c r="B614" s="146"/>
      <c r="C614" s="143"/>
      <c r="D614" s="143"/>
      <c r="E614" s="37" t="s">
        <v>205</v>
      </c>
      <c r="F614" s="37"/>
      <c r="G614" s="37"/>
      <c r="H614" s="39"/>
      <c r="I614" s="37" t="e">
        <f t="shared" si="34"/>
        <v>#DIV/0!</v>
      </c>
      <c r="J614" s="162"/>
      <c r="K614" s="162"/>
      <c r="L614" s="162"/>
      <c r="S614" s="28"/>
      <c r="T614" s="28"/>
    </row>
    <row r="615" spans="1:20" ht="15.75" thickBot="1" x14ac:dyDescent="0.3">
      <c r="A615" s="147"/>
      <c r="B615" s="147"/>
      <c r="C615" s="144"/>
      <c r="D615" s="144"/>
      <c r="E615" s="74" t="s">
        <v>236</v>
      </c>
      <c r="F615" s="56"/>
      <c r="G615" s="75"/>
      <c r="H615" s="76"/>
      <c r="I615" s="57" t="e">
        <f t="shared" si="34"/>
        <v>#DIV/0!</v>
      </c>
      <c r="J615" s="163"/>
      <c r="K615" s="163"/>
      <c r="L615" s="163"/>
      <c r="S615" s="28"/>
      <c r="T615" s="28"/>
    </row>
    <row r="616" spans="1:20" x14ac:dyDescent="0.25">
      <c r="A616" s="145">
        <v>95767</v>
      </c>
      <c r="B616" s="145">
        <v>95852</v>
      </c>
      <c r="C616" s="142" t="s">
        <v>183</v>
      </c>
      <c r="D616" s="142" t="s">
        <v>224</v>
      </c>
      <c r="E616" s="53" t="s">
        <v>215</v>
      </c>
      <c r="F616" s="53">
        <f>ABS(B616-A616)</f>
        <v>85</v>
      </c>
      <c r="G616" s="54"/>
      <c r="H616" s="55"/>
      <c r="I616" s="74">
        <f t="shared" si="34"/>
        <v>0</v>
      </c>
      <c r="J616" s="161" t="e">
        <f t="shared" si="33"/>
        <v>#DIV/0!</v>
      </c>
      <c r="K616" s="164"/>
      <c r="L616" s="164"/>
      <c r="S616" s="28"/>
      <c r="T616" s="28"/>
    </row>
    <row r="617" spans="1:20" x14ac:dyDescent="0.25">
      <c r="A617" s="146"/>
      <c r="B617" s="146"/>
      <c r="C617" s="143"/>
      <c r="D617" s="143"/>
      <c r="E617" s="37" t="s">
        <v>228</v>
      </c>
      <c r="F617" s="37">
        <f>ROUNDUP(F616/5,0)</f>
        <v>17</v>
      </c>
      <c r="G617" s="38"/>
      <c r="H617" s="39"/>
      <c r="I617" s="37">
        <f t="shared" si="34"/>
        <v>0</v>
      </c>
      <c r="J617" s="162"/>
      <c r="K617" s="162"/>
      <c r="L617" s="162"/>
      <c r="S617" s="28"/>
      <c r="T617" s="28"/>
    </row>
    <row r="618" spans="1:20" x14ac:dyDescent="0.25">
      <c r="A618" s="146"/>
      <c r="B618" s="146"/>
      <c r="C618" s="143"/>
      <c r="D618" s="143"/>
      <c r="E618" s="37" t="s">
        <v>196</v>
      </c>
      <c r="F618" s="37">
        <f>ROUNDUP(F616/5,0)</f>
        <v>17</v>
      </c>
      <c r="G618" s="38"/>
      <c r="H618" s="39"/>
      <c r="I618" s="37">
        <f t="shared" si="34"/>
        <v>0</v>
      </c>
      <c r="J618" s="162"/>
      <c r="K618" s="162"/>
      <c r="L618" s="162"/>
      <c r="S618" s="28"/>
      <c r="T618" s="28"/>
    </row>
    <row r="619" spans="1:20" x14ac:dyDescent="0.25">
      <c r="A619" s="146"/>
      <c r="B619" s="146"/>
      <c r="C619" s="143"/>
      <c r="D619" s="143"/>
      <c r="E619" s="37" t="s">
        <v>204</v>
      </c>
      <c r="F619" s="37"/>
      <c r="G619" s="38"/>
      <c r="H619" s="78"/>
      <c r="I619" s="37" t="e">
        <f t="shared" si="34"/>
        <v>#DIV/0!</v>
      </c>
      <c r="J619" s="162"/>
      <c r="K619" s="162"/>
      <c r="L619" s="162"/>
      <c r="S619" s="28"/>
      <c r="T619" s="28"/>
    </row>
    <row r="620" spans="1:20" x14ac:dyDescent="0.25">
      <c r="A620" s="146"/>
      <c r="B620" s="146"/>
      <c r="C620" s="143"/>
      <c r="D620" s="143"/>
      <c r="E620" s="37" t="s">
        <v>205</v>
      </c>
      <c r="F620" s="37"/>
      <c r="G620" s="38"/>
      <c r="H620" s="78"/>
      <c r="I620" s="37" t="e">
        <f t="shared" si="34"/>
        <v>#DIV/0!</v>
      </c>
      <c r="J620" s="162"/>
      <c r="K620" s="162"/>
      <c r="L620" s="162"/>
      <c r="S620" s="28"/>
      <c r="T620" s="28"/>
    </row>
    <row r="621" spans="1:20" ht="15.75" thickBot="1" x14ac:dyDescent="0.3">
      <c r="A621" s="147"/>
      <c r="B621" s="147"/>
      <c r="C621" s="144"/>
      <c r="D621" s="144"/>
      <c r="E621" s="74" t="s">
        <v>236</v>
      </c>
      <c r="F621" s="56"/>
      <c r="G621" s="75"/>
      <c r="H621" s="76"/>
      <c r="I621" s="57" t="e">
        <f t="shared" si="34"/>
        <v>#DIV/0!</v>
      </c>
      <c r="J621" s="163"/>
      <c r="K621" s="163"/>
      <c r="L621" s="163"/>
      <c r="S621" s="28"/>
      <c r="T621" s="28"/>
    </row>
    <row r="622" spans="1:20" x14ac:dyDescent="0.25">
      <c r="A622" s="145">
        <v>95852</v>
      </c>
      <c r="B622" s="145">
        <v>96366</v>
      </c>
      <c r="C622" s="142" t="s">
        <v>183</v>
      </c>
      <c r="D622" s="142" t="s">
        <v>224</v>
      </c>
      <c r="E622" s="53" t="s">
        <v>215</v>
      </c>
      <c r="F622" s="53">
        <f>ABS(B622-A622)</f>
        <v>514</v>
      </c>
      <c r="G622" s="54"/>
      <c r="H622" s="55"/>
      <c r="I622" s="74">
        <f t="shared" si="34"/>
        <v>0</v>
      </c>
      <c r="J622" s="161" t="e">
        <f t="shared" si="33"/>
        <v>#DIV/0!</v>
      </c>
      <c r="K622" s="164"/>
      <c r="L622" s="164"/>
      <c r="S622" s="28"/>
      <c r="T622" s="28"/>
    </row>
    <row r="623" spans="1:20" x14ac:dyDescent="0.25">
      <c r="A623" s="146"/>
      <c r="B623" s="146"/>
      <c r="C623" s="143"/>
      <c r="D623" s="143"/>
      <c r="E623" s="37" t="s">
        <v>228</v>
      </c>
      <c r="F623" s="37">
        <f>ROUNDUP(F622/5,0)</f>
        <v>103</v>
      </c>
      <c r="G623" s="38"/>
      <c r="H623" s="39"/>
      <c r="I623" s="37">
        <f t="shared" si="34"/>
        <v>0</v>
      </c>
      <c r="J623" s="162"/>
      <c r="K623" s="162"/>
      <c r="L623" s="162"/>
      <c r="S623" s="28"/>
      <c r="T623" s="28"/>
    </row>
    <row r="624" spans="1:20" x14ac:dyDescent="0.25">
      <c r="A624" s="146"/>
      <c r="B624" s="146"/>
      <c r="C624" s="143"/>
      <c r="D624" s="143"/>
      <c r="E624" s="37" t="s">
        <v>196</v>
      </c>
      <c r="F624" s="37">
        <f>ROUNDUP(F622/5,0)</f>
        <v>103</v>
      </c>
      <c r="G624" s="38"/>
      <c r="H624" s="39"/>
      <c r="I624" s="37">
        <f t="shared" si="34"/>
        <v>0</v>
      </c>
      <c r="J624" s="162"/>
      <c r="K624" s="162"/>
      <c r="L624" s="162"/>
      <c r="S624" s="28"/>
      <c r="T624" s="28"/>
    </row>
    <row r="625" spans="1:20" x14ac:dyDescent="0.25">
      <c r="A625" s="146"/>
      <c r="B625" s="146"/>
      <c r="C625" s="143"/>
      <c r="D625" s="143"/>
      <c r="E625" s="37" t="s">
        <v>204</v>
      </c>
      <c r="F625" s="37"/>
      <c r="G625" s="38"/>
      <c r="H625" s="39"/>
      <c r="I625" s="37" t="e">
        <f t="shared" si="34"/>
        <v>#DIV/0!</v>
      </c>
      <c r="J625" s="162"/>
      <c r="K625" s="162"/>
      <c r="L625" s="162"/>
      <c r="S625" s="28"/>
      <c r="T625" s="28"/>
    </row>
    <row r="626" spans="1:20" x14ac:dyDescent="0.25">
      <c r="A626" s="146"/>
      <c r="B626" s="146"/>
      <c r="C626" s="143"/>
      <c r="D626" s="143"/>
      <c r="E626" s="37" t="s">
        <v>205</v>
      </c>
      <c r="F626" s="37"/>
      <c r="G626" s="38"/>
      <c r="H626" s="78"/>
      <c r="I626" s="37" t="e">
        <f t="shared" si="34"/>
        <v>#DIV/0!</v>
      </c>
      <c r="J626" s="162"/>
      <c r="K626" s="162"/>
      <c r="L626" s="162"/>
      <c r="S626" s="28"/>
      <c r="T626" s="28"/>
    </row>
    <row r="627" spans="1:20" ht="15.75" thickBot="1" x14ac:dyDescent="0.3">
      <c r="A627" s="147"/>
      <c r="B627" s="147"/>
      <c r="C627" s="144"/>
      <c r="D627" s="144"/>
      <c r="E627" s="74" t="s">
        <v>236</v>
      </c>
      <c r="F627" s="56"/>
      <c r="G627" s="75"/>
      <c r="H627" s="76"/>
      <c r="I627" s="57" t="e">
        <f t="shared" si="34"/>
        <v>#DIV/0!</v>
      </c>
      <c r="J627" s="163"/>
      <c r="K627" s="163"/>
      <c r="L627" s="163"/>
      <c r="S627" s="28"/>
      <c r="T627" s="28"/>
    </row>
    <row r="628" spans="1:20" x14ac:dyDescent="0.25">
      <c r="A628" s="145">
        <v>96366</v>
      </c>
      <c r="B628" s="145">
        <v>96432</v>
      </c>
      <c r="C628" s="142" t="s">
        <v>183</v>
      </c>
      <c r="D628" s="142" t="s">
        <v>224</v>
      </c>
      <c r="E628" s="53" t="s">
        <v>215</v>
      </c>
      <c r="F628" s="53">
        <f>ABS(B628-A628)</f>
        <v>66</v>
      </c>
      <c r="G628" s="54"/>
      <c r="H628" s="55"/>
      <c r="I628" s="53">
        <f t="shared" si="34"/>
        <v>0</v>
      </c>
      <c r="J628" s="161" t="e">
        <f t="shared" ref="J628:J664" si="35">AVERAGE(I628,I629,I630,I631,I632,I633)</f>
        <v>#DIV/0!</v>
      </c>
      <c r="K628" s="164"/>
      <c r="L628" s="164"/>
      <c r="S628" s="28"/>
      <c r="T628" s="28"/>
    </row>
    <row r="629" spans="1:20" x14ac:dyDescent="0.25">
      <c r="A629" s="146"/>
      <c r="B629" s="146"/>
      <c r="C629" s="143"/>
      <c r="D629" s="143"/>
      <c r="E629" s="37" t="s">
        <v>228</v>
      </c>
      <c r="F629" s="37">
        <f>ROUNDUP(F628/5,0)</f>
        <v>14</v>
      </c>
      <c r="G629" s="38"/>
      <c r="H629" s="39"/>
      <c r="I629" s="37">
        <f t="shared" si="34"/>
        <v>0</v>
      </c>
      <c r="J629" s="162"/>
      <c r="K629" s="162"/>
      <c r="L629" s="162"/>
      <c r="S629" s="28"/>
      <c r="T629" s="28"/>
    </row>
    <row r="630" spans="1:20" x14ac:dyDescent="0.25">
      <c r="A630" s="146"/>
      <c r="B630" s="146"/>
      <c r="C630" s="143"/>
      <c r="D630" s="143"/>
      <c r="E630" s="37" t="s">
        <v>196</v>
      </c>
      <c r="F630" s="37">
        <f>ROUNDUP(F628/5,0)</f>
        <v>14</v>
      </c>
      <c r="G630" s="38"/>
      <c r="H630" s="39"/>
      <c r="I630" s="37">
        <f t="shared" si="34"/>
        <v>0</v>
      </c>
      <c r="J630" s="162"/>
      <c r="K630" s="162"/>
      <c r="L630" s="162"/>
      <c r="S630" s="28"/>
      <c r="T630" s="28"/>
    </row>
    <row r="631" spans="1:20" x14ac:dyDescent="0.25">
      <c r="A631" s="146"/>
      <c r="B631" s="146"/>
      <c r="C631" s="143"/>
      <c r="D631" s="143"/>
      <c r="E631" s="37" t="s">
        <v>204</v>
      </c>
      <c r="F631" s="37"/>
      <c r="G631" s="38"/>
      <c r="H631" s="39"/>
      <c r="I631" s="37" t="e">
        <f t="shared" si="34"/>
        <v>#DIV/0!</v>
      </c>
      <c r="J631" s="162"/>
      <c r="K631" s="162"/>
      <c r="L631" s="162"/>
      <c r="S631" s="28"/>
      <c r="T631" s="28"/>
    </row>
    <row r="632" spans="1:20" x14ac:dyDescent="0.25">
      <c r="A632" s="146"/>
      <c r="B632" s="146"/>
      <c r="C632" s="143"/>
      <c r="D632" s="143"/>
      <c r="E632" s="37" t="s">
        <v>205</v>
      </c>
      <c r="F632" s="37"/>
      <c r="G632" s="38"/>
      <c r="H632" s="78"/>
      <c r="I632" s="37" t="e">
        <f t="shared" si="34"/>
        <v>#DIV/0!</v>
      </c>
      <c r="J632" s="162"/>
      <c r="K632" s="162"/>
      <c r="L632" s="162"/>
      <c r="S632" s="28"/>
      <c r="T632" s="28"/>
    </row>
    <row r="633" spans="1:20" ht="15.75" thickBot="1" x14ac:dyDescent="0.3">
      <c r="A633" s="147"/>
      <c r="B633" s="147"/>
      <c r="C633" s="144"/>
      <c r="D633" s="144"/>
      <c r="E633" s="74" t="s">
        <v>236</v>
      </c>
      <c r="F633" s="56"/>
      <c r="G633" s="75"/>
      <c r="H633" s="76"/>
      <c r="I633" s="57" t="e">
        <f t="shared" si="34"/>
        <v>#DIV/0!</v>
      </c>
      <c r="J633" s="163"/>
      <c r="K633" s="163"/>
      <c r="L633" s="163"/>
      <c r="S633" s="28"/>
      <c r="T633" s="28"/>
    </row>
    <row r="634" spans="1:20" x14ac:dyDescent="0.25">
      <c r="A634" s="145">
        <v>96432</v>
      </c>
      <c r="B634" s="145">
        <v>96649</v>
      </c>
      <c r="C634" s="142" t="s">
        <v>183</v>
      </c>
      <c r="D634" s="142" t="s">
        <v>224</v>
      </c>
      <c r="E634" s="53" t="s">
        <v>215</v>
      </c>
      <c r="F634" s="53">
        <f>ABS(B634-A634)</f>
        <v>217</v>
      </c>
      <c r="G634" s="54"/>
      <c r="H634" s="55"/>
      <c r="I634" s="74">
        <f t="shared" si="34"/>
        <v>0</v>
      </c>
      <c r="J634" s="161" t="e">
        <f t="shared" si="35"/>
        <v>#DIV/0!</v>
      </c>
      <c r="K634" s="164"/>
      <c r="L634" s="164"/>
      <c r="S634" s="28"/>
      <c r="T634" s="28"/>
    </row>
    <row r="635" spans="1:20" x14ac:dyDescent="0.25">
      <c r="A635" s="146"/>
      <c r="B635" s="146"/>
      <c r="C635" s="143"/>
      <c r="D635" s="143"/>
      <c r="E635" s="37" t="s">
        <v>228</v>
      </c>
      <c r="F635" s="37">
        <f>ROUNDUP(F634/5,0)</f>
        <v>44</v>
      </c>
      <c r="G635" s="38"/>
      <c r="H635" s="39"/>
      <c r="I635" s="37">
        <f t="shared" si="34"/>
        <v>0</v>
      </c>
      <c r="J635" s="162"/>
      <c r="K635" s="162"/>
      <c r="L635" s="162"/>
      <c r="S635" s="28"/>
      <c r="T635" s="28"/>
    </row>
    <row r="636" spans="1:20" x14ac:dyDescent="0.25">
      <c r="A636" s="146"/>
      <c r="B636" s="146"/>
      <c r="C636" s="143"/>
      <c r="D636" s="143"/>
      <c r="E636" s="37" t="s">
        <v>196</v>
      </c>
      <c r="F636" s="37">
        <f>ROUNDUP(F634/5,0)</f>
        <v>44</v>
      </c>
      <c r="G636" s="38"/>
      <c r="H636" s="39"/>
      <c r="I636" s="37">
        <f t="shared" si="34"/>
        <v>0</v>
      </c>
      <c r="J636" s="162"/>
      <c r="K636" s="162"/>
      <c r="L636" s="162"/>
      <c r="S636" s="28"/>
      <c r="T636" s="28"/>
    </row>
    <row r="637" spans="1:20" x14ac:dyDescent="0.25">
      <c r="A637" s="146"/>
      <c r="B637" s="146"/>
      <c r="C637" s="143"/>
      <c r="D637" s="143"/>
      <c r="E637" s="37" t="s">
        <v>204</v>
      </c>
      <c r="F637" s="37"/>
      <c r="G637" s="38"/>
      <c r="H637" s="39"/>
      <c r="I637" s="37" t="e">
        <f t="shared" si="34"/>
        <v>#DIV/0!</v>
      </c>
      <c r="J637" s="162"/>
      <c r="K637" s="162"/>
      <c r="L637" s="162"/>
      <c r="S637" s="28"/>
      <c r="T637" s="28"/>
    </row>
    <row r="638" spans="1:20" x14ac:dyDescent="0.25">
      <c r="A638" s="146"/>
      <c r="B638" s="146"/>
      <c r="C638" s="143"/>
      <c r="D638" s="143"/>
      <c r="E638" s="37" t="s">
        <v>205</v>
      </c>
      <c r="F638" s="37"/>
      <c r="G638" s="38"/>
      <c r="H638" s="39"/>
      <c r="I638" s="37" t="e">
        <f t="shared" si="34"/>
        <v>#DIV/0!</v>
      </c>
      <c r="J638" s="162"/>
      <c r="K638" s="162"/>
      <c r="L638" s="162"/>
      <c r="S638" s="28"/>
      <c r="T638" s="28"/>
    </row>
    <row r="639" spans="1:20" ht="15.75" thickBot="1" x14ac:dyDescent="0.3">
      <c r="A639" s="147"/>
      <c r="B639" s="147"/>
      <c r="C639" s="144"/>
      <c r="D639" s="144"/>
      <c r="E639" s="74" t="s">
        <v>236</v>
      </c>
      <c r="F639" s="56"/>
      <c r="G639" s="75"/>
      <c r="H639" s="76"/>
      <c r="I639" s="57" t="e">
        <f t="shared" si="34"/>
        <v>#DIV/0!</v>
      </c>
      <c r="J639" s="163"/>
      <c r="K639" s="163"/>
      <c r="L639" s="163"/>
      <c r="S639" s="28"/>
      <c r="T639" s="28"/>
    </row>
    <row r="640" spans="1:20" x14ac:dyDescent="0.25">
      <c r="A640" s="145">
        <v>95767</v>
      </c>
      <c r="B640" s="145">
        <v>95852</v>
      </c>
      <c r="C640" s="142" t="s">
        <v>183</v>
      </c>
      <c r="D640" s="142" t="s">
        <v>224</v>
      </c>
      <c r="E640" s="53" t="s">
        <v>215</v>
      </c>
      <c r="F640" s="53">
        <f>ABS(B640-A640)</f>
        <v>85</v>
      </c>
      <c r="G640" s="54"/>
      <c r="H640" s="77"/>
      <c r="I640" s="74">
        <f t="shared" si="34"/>
        <v>0</v>
      </c>
      <c r="J640" s="161" t="e">
        <f t="shared" si="35"/>
        <v>#DIV/0!</v>
      </c>
      <c r="K640" s="164"/>
      <c r="L640" s="164"/>
      <c r="S640" s="28"/>
      <c r="T640" s="28"/>
    </row>
    <row r="641" spans="1:20" x14ac:dyDescent="0.25">
      <c r="A641" s="146"/>
      <c r="B641" s="146"/>
      <c r="C641" s="143"/>
      <c r="D641" s="143"/>
      <c r="E641" s="37" t="s">
        <v>228</v>
      </c>
      <c r="F641" s="37">
        <f>ROUNDUP(F640/5,0)</f>
        <v>17</v>
      </c>
      <c r="G641" s="38"/>
      <c r="H641" s="39"/>
      <c r="I641" s="37">
        <f t="shared" si="34"/>
        <v>0</v>
      </c>
      <c r="J641" s="162"/>
      <c r="K641" s="162"/>
      <c r="L641" s="162"/>
      <c r="S641" s="28"/>
      <c r="T641" s="28"/>
    </row>
    <row r="642" spans="1:20" x14ac:dyDescent="0.25">
      <c r="A642" s="146"/>
      <c r="B642" s="146"/>
      <c r="C642" s="143"/>
      <c r="D642" s="143"/>
      <c r="E642" s="37" t="s">
        <v>196</v>
      </c>
      <c r="F642" s="37">
        <f>ROUNDUP(F640/5,0)</f>
        <v>17</v>
      </c>
      <c r="G642" s="38"/>
      <c r="H642" s="39"/>
      <c r="I642" s="37">
        <f t="shared" si="34"/>
        <v>0</v>
      </c>
      <c r="J642" s="162"/>
      <c r="K642" s="162"/>
      <c r="L642" s="162"/>
      <c r="S642" s="28"/>
      <c r="T642" s="28"/>
    </row>
    <row r="643" spans="1:20" x14ac:dyDescent="0.25">
      <c r="A643" s="146"/>
      <c r="B643" s="146"/>
      <c r="C643" s="143"/>
      <c r="D643" s="143"/>
      <c r="E643" s="37" t="s">
        <v>204</v>
      </c>
      <c r="F643" s="37"/>
      <c r="G643" s="38"/>
      <c r="H643" s="39"/>
      <c r="I643" s="37" t="e">
        <f t="shared" ref="I643:I706" si="36">G643/F643</f>
        <v>#DIV/0!</v>
      </c>
      <c r="J643" s="162"/>
      <c r="K643" s="162"/>
      <c r="L643" s="162"/>
      <c r="S643" s="28"/>
      <c r="T643" s="28"/>
    </row>
    <row r="644" spans="1:20" x14ac:dyDescent="0.25">
      <c r="A644" s="146"/>
      <c r="B644" s="146"/>
      <c r="C644" s="143"/>
      <c r="D644" s="143"/>
      <c r="E644" s="37" t="s">
        <v>205</v>
      </c>
      <c r="F644" s="37"/>
      <c r="G644" s="38"/>
      <c r="H644" s="39"/>
      <c r="I644" s="37" t="e">
        <f t="shared" si="36"/>
        <v>#DIV/0!</v>
      </c>
      <c r="J644" s="162"/>
      <c r="K644" s="162"/>
      <c r="L644" s="162"/>
      <c r="S644" s="28"/>
      <c r="T644" s="28"/>
    </row>
    <row r="645" spans="1:20" ht="15.75" thickBot="1" x14ac:dyDescent="0.3">
      <c r="A645" s="147"/>
      <c r="B645" s="147"/>
      <c r="C645" s="144"/>
      <c r="D645" s="144"/>
      <c r="E645" s="74" t="s">
        <v>236</v>
      </c>
      <c r="F645" s="56"/>
      <c r="G645" s="75"/>
      <c r="H645" s="76"/>
      <c r="I645" s="57" t="e">
        <f t="shared" si="36"/>
        <v>#DIV/0!</v>
      </c>
      <c r="J645" s="163"/>
      <c r="K645" s="163"/>
      <c r="L645" s="163"/>
      <c r="S645" s="28"/>
      <c r="T645" s="28"/>
    </row>
    <row r="646" spans="1:20" x14ac:dyDescent="0.25">
      <c r="A646" s="145">
        <v>95852</v>
      </c>
      <c r="B646" s="145">
        <v>96366</v>
      </c>
      <c r="C646" s="142" t="s">
        <v>183</v>
      </c>
      <c r="D646" s="142" t="s">
        <v>136</v>
      </c>
      <c r="E646" s="53" t="s">
        <v>215</v>
      </c>
      <c r="F646" s="53">
        <f>ABS(B646-A646)</f>
        <v>514</v>
      </c>
      <c r="G646" s="54"/>
      <c r="H646" s="77"/>
      <c r="I646" s="74">
        <f t="shared" si="36"/>
        <v>0</v>
      </c>
      <c r="J646" s="161" t="e">
        <f t="shared" si="35"/>
        <v>#DIV/0!</v>
      </c>
      <c r="K646" s="164"/>
      <c r="L646" s="164"/>
      <c r="S646" s="28"/>
      <c r="T646" s="28"/>
    </row>
    <row r="647" spans="1:20" x14ac:dyDescent="0.25">
      <c r="A647" s="146"/>
      <c r="B647" s="146"/>
      <c r="C647" s="143"/>
      <c r="D647" s="143"/>
      <c r="E647" s="37" t="s">
        <v>228</v>
      </c>
      <c r="F647" s="37">
        <f>ROUNDUP(F646/5,0)</f>
        <v>103</v>
      </c>
      <c r="G647" s="38"/>
      <c r="H647" s="39"/>
      <c r="I647" s="37">
        <f t="shared" si="36"/>
        <v>0</v>
      </c>
      <c r="J647" s="162"/>
      <c r="K647" s="162"/>
      <c r="L647" s="162"/>
      <c r="S647" s="28"/>
      <c r="T647" s="28"/>
    </row>
    <row r="648" spans="1:20" x14ac:dyDescent="0.25">
      <c r="A648" s="146"/>
      <c r="B648" s="146"/>
      <c r="C648" s="143"/>
      <c r="D648" s="143"/>
      <c r="E648" s="37" t="s">
        <v>196</v>
      </c>
      <c r="F648" s="37">
        <f>ROUNDUP(F646/5,0)</f>
        <v>103</v>
      </c>
      <c r="G648" s="38"/>
      <c r="H648" s="39"/>
      <c r="I648" s="37">
        <f t="shared" si="36"/>
        <v>0</v>
      </c>
      <c r="J648" s="162"/>
      <c r="K648" s="162"/>
      <c r="L648" s="162"/>
      <c r="S648" s="28"/>
      <c r="T648" s="28"/>
    </row>
    <row r="649" spans="1:20" x14ac:dyDescent="0.25">
      <c r="A649" s="146"/>
      <c r="B649" s="146"/>
      <c r="C649" s="143"/>
      <c r="D649" s="143"/>
      <c r="E649" s="37" t="s">
        <v>204</v>
      </c>
      <c r="F649" s="37"/>
      <c r="G649" s="38"/>
      <c r="H649" s="39"/>
      <c r="I649" s="37" t="e">
        <f t="shared" si="36"/>
        <v>#DIV/0!</v>
      </c>
      <c r="J649" s="162"/>
      <c r="K649" s="162"/>
      <c r="L649" s="162"/>
      <c r="S649" s="28"/>
      <c r="T649" s="28"/>
    </row>
    <row r="650" spans="1:20" x14ac:dyDescent="0.25">
      <c r="A650" s="146"/>
      <c r="B650" s="146"/>
      <c r="C650" s="143"/>
      <c r="D650" s="143"/>
      <c r="E650" s="37" t="s">
        <v>205</v>
      </c>
      <c r="F650" s="37"/>
      <c r="G650" s="38"/>
      <c r="H650" s="39"/>
      <c r="I650" s="37" t="e">
        <f t="shared" si="36"/>
        <v>#DIV/0!</v>
      </c>
      <c r="J650" s="162"/>
      <c r="K650" s="162"/>
      <c r="L650" s="162"/>
      <c r="S650" s="28"/>
      <c r="T650" s="28"/>
    </row>
    <row r="651" spans="1:20" ht="15.75" thickBot="1" x14ac:dyDescent="0.3">
      <c r="A651" s="147"/>
      <c r="B651" s="147"/>
      <c r="C651" s="144"/>
      <c r="D651" s="144"/>
      <c r="E651" s="74" t="s">
        <v>236</v>
      </c>
      <c r="F651" s="56"/>
      <c r="G651" s="75"/>
      <c r="H651" s="76"/>
      <c r="I651" s="57" t="e">
        <f t="shared" si="36"/>
        <v>#DIV/0!</v>
      </c>
      <c r="J651" s="163"/>
      <c r="K651" s="163"/>
      <c r="L651" s="163"/>
      <c r="S651" s="28"/>
      <c r="T651" s="28"/>
    </row>
    <row r="652" spans="1:20" x14ac:dyDescent="0.25">
      <c r="A652" s="145">
        <v>96366</v>
      </c>
      <c r="B652" s="145">
        <v>96432</v>
      </c>
      <c r="C652" s="142" t="s">
        <v>183</v>
      </c>
      <c r="D652" s="142" t="s">
        <v>136</v>
      </c>
      <c r="E652" s="53" t="s">
        <v>215</v>
      </c>
      <c r="F652" s="53">
        <f>ABS(B652-A652)</f>
        <v>66</v>
      </c>
      <c r="G652" s="54"/>
      <c r="H652" s="77"/>
      <c r="I652" s="74">
        <f t="shared" si="36"/>
        <v>0</v>
      </c>
      <c r="J652" s="161" t="e">
        <f t="shared" si="35"/>
        <v>#DIV/0!</v>
      </c>
      <c r="K652" s="164"/>
      <c r="L652" s="164"/>
      <c r="S652" s="28"/>
      <c r="T652" s="28"/>
    </row>
    <row r="653" spans="1:20" x14ac:dyDescent="0.25">
      <c r="A653" s="146"/>
      <c r="B653" s="146"/>
      <c r="C653" s="143"/>
      <c r="D653" s="143"/>
      <c r="E653" s="37" t="s">
        <v>228</v>
      </c>
      <c r="F653" s="37">
        <f>ROUNDUP(F652/5,0)</f>
        <v>14</v>
      </c>
      <c r="G653" s="38"/>
      <c r="H653" s="39"/>
      <c r="I653" s="37">
        <f t="shared" si="36"/>
        <v>0</v>
      </c>
      <c r="J653" s="162"/>
      <c r="K653" s="162"/>
      <c r="L653" s="162"/>
      <c r="S653" s="28"/>
      <c r="T653" s="28"/>
    </row>
    <row r="654" spans="1:20" x14ac:dyDescent="0.25">
      <c r="A654" s="146"/>
      <c r="B654" s="146"/>
      <c r="C654" s="143"/>
      <c r="D654" s="143"/>
      <c r="E654" s="37" t="s">
        <v>196</v>
      </c>
      <c r="F654" s="37">
        <f>ROUNDUP(F652/5,0)</f>
        <v>14</v>
      </c>
      <c r="G654" s="38"/>
      <c r="H654" s="39"/>
      <c r="I654" s="37">
        <f t="shared" si="36"/>
        <v>0</v>
      </c>
      <c r="J654" s="162"/>
      <c r="K654" s="162"/>
      <c r="L654" s="162"/>
      <c r="S654" s="28"/>
      <c r="T654" s="28"/>
    </row>
    <row r="655" spans="1:20" x14ac:dyDescent="0.25">
      <c r="A655" s="146"/>
      <c r="B655" s="146"/>
      <c r="C655" s="143"/>
      <c r="D655" s="143"/>
      <c r="E655" s="37" t="s">
        <v>204</v>
      </c>
      <c r="F655" s="37"/>
      <c r="G655" s="38"/>
      <c r="H655" s="39"/>
      <c r="I655" s="37" t="e">
        <f t="shared" si="36"/>
        <v>#DIV/0!</v>
      </c>
      <c r="J655" s="162"/>
      <c r="K655" s="162"/>
      <c r="L655" s="162"/>
      <c r="S655" s="28"/>
      <c r="T655" s="28"/>
    </row>
    <row r="656" spans="1:20" x14ac:dyDescent="0.25">
      <c r="A656" s="146"/>
      <c r="B656" s="146"/>
      <c r="C656" s="143"/>
      <c r="D656" s="143"/>
      <c r="E656" s="37" t="s">
        <v>205</v>
      </c>
      <c r="F656" s="37"/>
      <c r="G656" s="38"/>
      <c r="H656" s="39"/>
      <c r="I656" s="37" t="e">
        <f t="shared" si="36"/>
        <v>#DIV/0!</v>
      </c>
      <c r="J656" s="162"/>
      <c r="K656" s="162"/>
      <c r="L656" s="162"/>
      <c r="S656" s="28"/>
      <c r="T656" s="28"/>
    </row>
    <row r="657" spans="1:20" ht="15.75" thickBot="1" x14ac:dyDescent="0.3">
      <c r="A657" s="147"/>
      <c r="B657" s="147"/>
      <c r="C657" s="144"/>
      <c r="D657" s="144"/>
      <c r="E657" s="74" t="s">
        <v>236</v>
      </c>
      <c r="F657" s="56"/>
      <c r="G657" s="75"/>
      <c r="H657" s="76"/>
      <c r="I657" s="57" t="e">
        <f t="shared" si="36"/>
        <v>#DIV/0!</v>
      </c>
      <c r="J657" s="163"/>
      <c r="K657" s="163"/>
      <c r="L657" s="163"/>
      <c r="S657" s="28"/>
      <c r="T657" s="28"/>
    </row>
    <row r="658" spans="1:20" x14ac:dyDescent="0.25">
      <c r="A658" s="145">
        <v>96432</v>
      </c>
      <c r="B658" s="145">
        <v>96649</v>
      </c>
      <c r="C658" s="142" t="s">
        <v>183</v>
      </c>
      <c r="D658" s="142" t="s">
        <v>136</v>
      </c>
      <c r="E658" s="53" t="s">
        <v>215</v>
      </c>
      <c r="F658" s="53">
        <f>ABS(B658-A658)</f>
        <v>217</v>
      </c>
      <c r="G658" s="54"/>
      <c r="H658" s="77"/>
      <c r="I658" s="74">
        <f t="shared" si="36"/>
        <v>0</v>
      </c>
      <c r="J658" s="161" t="e">
        <f t="shared" si="35"/>
        <v>#DIV/0!</v>
      </c>
      <c r="K658" s="164"/>
      <c r="L658" s="164"/>
      <c r="S658" s="28"/>
      <c r="T658" s="28"/>
    </row>
    <row r="659" spans="1:20" x14ac:dyDescent="0.25">
      <c r="A659" s="146"/>
      <c r="B659" s="146"/>
      <c r="C659" s="143"/>
      <c r="D659" s="143"/>
      <c r="E659" s="37" t="s">
        <v>228</v>
      </c>
      <c r="F659" s="37">
        <f>ROUNDUP(F658/5,0)</f>
        <v>44</v>
      </c>
      <c r="G659" s="38"/>
      <c r="H659" s="39"/>
      <c r="I659" s="37">
        <f t="shared" si="36"/>
        <v>0</v>
      </c>
      <c r="J659" s="162"/>
      <c r="K659" s="162"/>
      <c r="L659" s="162"/>
      <c r="S659" s="28"/>
      <c r="T659" s="28"/>
    </row>
    <row r="660" spans="1:20" x14ac:dyDescent="0.25">
      <c r="A660" s="146"/>
      <c r="B660" s="146"/>
      <c r="C660" s="143"/>
      <c r="D660" s="143"/>
      <c r="E660" s="37" t="s">
        <v>196</v>
      </c>
      <c r="F660" s="37">
        <f>ROUNDUP(F658/5,0)</f>
        <v>44</v>
      </c>
      <c r="G660" s="38"/>
      <c r="H660" s="39"/>
      <c r="I660" s="37">
        <f t="shared" si="36"/>
        <v>0</v>
      </c>
      <c r="J660" s="162"/>
      <c r="K660" s="162"/>
      <c r="L660" s="162"/>
      <c r="S660" s="28"/>
      <c r="T660" s="28"/>
    </row>
    <row r="661" spans="1:20" x14ac:dyDescent="0.25">
      <c r="A661" s="146"/>
      <c r="B661" s="146"/>
      <c r="C661" s="143"/>
      <c r="D661" s="143"/>
      <c r="E661" s="37" t="s">
        <v>204</v>
      </c>
      <c r="F661" s="37"/>
      <c r="G661" s="38"/>
      <c r="H661" s="39"/>
      <c r="I661" s="37" t="e">
        <f t="shared" si="36"/>
        <v>#DIV/0!</v>
      </c>
      <c r="J661" s="162"/>
      <c r="K661" s="162"/>
      <c r="L661" s="162"/>
      <c r="S661" s="28"/>
      <c r="T661" s="28"/>
    </row>
    <row r="662" spans="1:20" x14ac:dyDescent="0.25">
      <c r="A662" s="146"/>
      <c r="B662" s="146"/>
      <c r="C662" s="143"/>
      <c r="D662" s="143"/>
      <c r="E662" s="37" t="s">
        <v>205</v>
      </c>
      <c r="F662" s="37"/>
      <c r="G662" s="38"/>
      <c r="H662" s="39"/>
      <c r="I662" s="37" t="e">
        <f t="shared" si="36"/>
        <v>#DIV/0!</v>
      </c>
      <c r="J662" s="162"/>
      <c r="K662" s="162"/>
      <c r="L662" s="162"/>
      <c r="S662" s="28"/>
      <c r="T662" s="28"/>
    </row>
    <row r="663" spans="1:20" ht="15.75" thickBot="1" x14ac:dyDescent="0.3">
      <c r="A663" s="147"/>
      <c r="B663" s="147"/>
      <c r="C663" s="144"/>
      <c r="D663" s="144"/>
      <c r="E663" s="74" t="s">
        <v>236</v>
      </c>
      <c r="F663" s="56"/>
      <c r="G663" s="75"/>
      <c r="H663" s="76"/>
      <c r="I663" s="57" t="e">
        <f t="shared" si="36"/>
        <v>#DIV/0!</v>
      </c>
      <c r="J663" s="163"/>
      <c r="K663" s="163"/>
      <c r="L663" s="163"/>
      <c r="S663" s="28"/>
      <c r="T663" s="28"/>
    </row>
    <row r="664" spans="1:20" x14ac:dyDescent="0.25">
      <c r="A664" s="145">
        <v>96649</v>
      </c>
      <c r="B664" s="145">
        <v>96770</v>
      </c>
      <c r="C664" s="142" t="s">
        <v>183</v>
      </c>
      <c r="D664" s="142" t="s">
        <v>136</v>
      </c>
      <c r="E664" s="53" t="s">
        <v>215</v>
      </c>
      <c r="F664" s="53">
        <f>ABS(B664-A664)</f>
        <v>121</v>
      </c>
      <c r="G664" s="54"/>
      <c r="H664" s="55"/>
      <c r="I664" s="74">
        <f t="shared" si="36"/>
        <v>0</v>
      </c>
      <c r="J664" s="161" t="e">
        <f t="shared" si="35"/>
        <v>#DIV/0!</v>
      </c>
      <c r="K664" s="164"/>
      <c r="L664" s="164"/>
      <c r="S664" s="28"/>
      <c r="T664" s="28"/>
    </row>
    <row r="665" spans="1:20" x14ac:dyDescent="0.25">
      <c r="A665" s="146"/>
      <c r="B665" s="146"/>
      <c r="C665" s="143"/>
      <c r="D665" s="143"/>
      <c r="E665" s="37" t="s">
        <v>228</v>
      </c>
      <c r="F665" s="37">
        <f>ROUNDUP(F664/5,0)</f>
        <v>25</v>
      </c>
      <c r="G665" s="38"/>
      <c r="H665" s="39"/>
      <c r="I665" s="37">
        <f t="shared" si="36"/>
        <v>0</v>
      </c>
      <c r="J665" s="162"/>
      <c r="K665" s="162"/>
      <c r="L665" s="162"/>
      <c r="S665" s="28"/>
      <c r="T665" s="28"/>
    </row>
    <row r="666" spans="1:20" x14ac:dyDescent="0.25">
      <c r="A666" s="146"/>
      <c r="B666" s="146"/>
      <c r="C666" s="143"/>
      <c r="D666" s="143"/>
      <c r="E666" s="37" t="s">
        <v>196</v>
      </c>
      <c r="F666" s="37">
        <f>ROUNDUP(F664/5,0)</f>
        <v>25</v>
      </c>
      <c r="G666" s="38"/>
      <c r="H666" s="39"/>
      <c r="I666" s="37">
        <f t="shared" si="36"/>
        <v>0</v>
      </c>
      <c r="J666" s="162"/>
      <c r="K666" s="162"/>
      <c r="L666" s="162"/>
      <c r="S666" s="28"/>
      <c r="T666" s="28"/>
    </row>
    <row r="667" spans="1:20" x14ac:dyDescent="0.25">
      <c r="A667" s="146"/>
      <c r="B667" s="146"/>
      <c r="C667" s="143"/>
      <c r="D667" s="143"/>
      <c r="E667" s="37" t="s">
        <v>204</v>
      </c>
      <c r="F667" s="37"/>
      <c r="G667" s="38"/>
      <c r="H667" s="39"/>
      <c r="I667" s="37" t="e">
        <f t="shared" si="36"/>
        <v>#DIV/0!</v>
      </c>
      <c r="J667" s="162"/>
      <c r="K667" s="162"/>
      <c r="L667" s="162"/>
      <c r="S667" s="28"/>
      <c r="T667" s="28"/>
    </row>
    <row r="668" spans="1:20" x14ac:dyDescent="0.25">
      <c r="A668" s="146"/>
      <c r="B668" s="146"/>
      <c r="C668" s="143"/>
      <c r="D668" s="143"/>
      <c r="E668" s="37" t="s">
        <v>205</v>
      </c>
      <c r="F668" s="37"/>
      <c r="G668" s="38"/>
      <c r="H668" s="39"/>
      <c r="I668" s="37" t="e">
        <f t="shared" si="36"/>
        <v>#DIV/0!</v>
      </c>
      <c r="J668" s="162"/>
      <c r="K668" s="162"/>
      <c r="L668" s="162"/>
      <c r="S668" s="28"/>
      <c r="T668" s="28"/>
    </row>
    <row r="669" spans="1:20" ht="15.75" thickBot="1" x14ac:dyDescent="0.3">
      <c r="A669" s="147"/>
      <c r="B669" s="147"/>
      <c r="C669" s="144"/>
      <c r="D669" s="144"/>
      <c r="E669" s="74" t="s">
        <v>236</v>
      </c>
      <c r="F669" s="56"/>
      <c r="G669" s="75"/>
      <c r="H669" s="76"/>
      <c r="I669" s="57" t="e">
        <f t="shared" si="36"/>
        <v>#DIV/0!</v>
      </c>
      <c r="J669" s="163"/>
      <c r="K669" s="163"/>
      <c r="L669" s="163"/>
      <c r="S669" s="28"/>
      <c r="T669" s="28"/>
    </row>
    <row r="670" spans="1:20" x14ac:dyDescent="0.25">
      <c r="A670" s="148">
        <v>96770</v>
      </c>
      <c r="B670" s="148">
        <v>96990</v>
      </c>
      <c r="C670" s="151" t="s">
        <v>183</v>
      </c>
      <c r="D670" s="154" t="s">
        <v>136</v>
      </c>
      <c r="E670" s="50" t="s">
        <v>209</v>
      </c>
      <c r="F670" s="50"/>
      <c r="G670" s="51"/>
      <c r="H670" s="52"/>
      <c r="I670" s="44" t="e">
        <f t="shared" si="36"/>
        <v>#DIV/0!</v>
      </c>
      <c r="J670" s="157" t="e">
        <f>AVERAGE(I670,I671,I672,I673,I674,I675)</f>
        <v>#DIV/0!</v>
      </c>
      <c r="K670" s="160"/>
      <c r="L670" s="160"/>
      <c r="S670" s="28"/>
      <c r="T670" s="28"/>
    </row>
    <row r="671" spans="1:20" x14ac:dyDescent="0.25">
      <c r="A671" s="149"/>
      <c r="B671" s="149"/>
      <c r="C671" s="152"/>
      <c r="D671" s="155"/>
      <c r="E671" s="41" t="s">
        <v>192</v>
      </c>
      <c r="F671" s="41"/>
      <c r="G671" s="42"/>
      <c r="H671" s="43"/>
      <c r="I671" s="41" t="e">
        <f t="shared" si="36"/>
        <v>#DIV/0!</v>
      </c>
      <c r="J671" s="158"/>
      <c r="K671" s="158"/>
      <c r="L671" s="158"/>
      <c r="S671" s="28"/>
      <c r="T671" s="28"/>
    </row>
    <row r="672" spans="1:20" x14ac:dyDescent="0.25">
      <c r="A672" s="149"/>
      <c r="B672" s="149"/>
      <c r="C672" s="152"/>
      <c r="D672" s="155"/>
      <c r="E672" s="41" t="s">
        <v>201</v>
      </c>
      <c r="F672" s="41">
        <f>ABS(B670-A670)</f>
        <v>220</v>
      </c>
      <c r="G672" s="42"/>
      <c r="H672" s="43"/>
      <c r="I672" s="41">
        <f t="shared" si="36"/>
        <v>0</v>
      </c>
      <c r="J672" s="158"/>
      <c r="K672" s="158"/>
      <c r="L672" s="158"/>
      <c r="S672" s="28"/>
      <c r="T672" s="28"/>
    </row>
    <row r="673" spans="1:20" x14ac:dyDescent="0.25">
      <c r="A673" s="149"/>
      <c r="B673" s="149"/>
      <c r="C673" s="152"/>
      <c r="D673" s="155"/>
      <c r="E673" s="41" t="s">
        <v>202</v>
      </c>
      <c r="F673" s="41">
        <v>1</v>
      </c>
      <c r="G673" s="42"/>
      <c r="H673" s="43"/>
      <c r="I673" s="41">
        <f t="shared" si="36"/>
        <v>0</v>
      </c>
      <c r="J673" s="158"/>
      <c r="K673" s="158"/>
      <c r="L673" s="158"/>
      <c r="S673" s="28"/>
      <c r="T673" s="28"/>
    </row>
    <row r="674" spans="1:20" x14ac:dyDescent="0.25">
      <c r="A674" s="149"/>
      <c r="B674" s="149"/>
      <c r="C674" s="152"/>
      <c r="D674" s="155"/>
      <c r="E674" s="41" t="s">
        <v>236</v>
      </c>
      <c r="F674" s="41"/>
      <c r="G674" s="42"/>
      <c r="H674" s="43"/>
      <c r="I674" s="41" t="e">
        <f t="shared" si="36"/>
        <v>#DIV/0!</v>
      </c>
      <c r="J674" s="158"/>
      <c r="K674" s="158"/>
      <c r="L674" s="158"/>
      <c r="S674" s="28"/>
      <c r="T674" s="28"/>
    </row>
    <row r="675" spans="1:20" ht="15.75" thickBot="1" x14ac:dyDescent="0.3">
      <c r="A675" s="150"/>
      <c r="B675" s="150"/>
      <c r="C675" s="153"/>
      <c r="D675" s="156"/>
      <c r="E675" s="47" t="s">
        <v>191</v>
      </c>
      <c r="F675" s="47"/>
      <c r="G675" s="48"/>
      <c r="H675" s="49"/>
      <c r="I675" s="47" t="e">
        <f t="shared" si="36"/>
        <v>#DIV/0!</v>
      </c>
      <c r="J675" s="159"/>
      <c r="K675" s="159"/>
      <c r="L675" s="159"/>
      <c r="S675" s="28"/>
      <c r="T675" s="28"/>
    </row>
    <row r="676" spans="1:20" x14ac:dyDescent="0.25">
      <c r="A676" s="145">
        <v>96990</v>
      </c>
      <c r="B676" s="145">
        <v>97230</v>
      </c>
      <c r="C676" s="142" t="s">
        <v>183</v>
      </c>
      <c r="D676" s="142" t="s">
        <v>223</v>
      </c>
      <c r="E676" s="53" t="s">
        <v>215</v>
      </c>
      <c r="F676" s="53">
        <f>ABS(B676-A676)</f>
        <v>240</v>
      </c>
      <c r="G676" s="54"/>
      <c r="H676" s="77"/>
      <c r="I676" s="74">
        <f t="shared" si="36"/>
        <v>0</v>
      </c>
      <c r="J676" s="161" t="e">
        <f t="shared" ref="J676" si="37">AVERAGE(I676,I677,I678,I679,I680,I681)</f>
        <v>#DIV/0!</v>
      </c>
      <c r="K676" s="164"/>
      <c r="L676" s="164"/>
      <c r="S676" s="28"/>
      <c r="T676" s="28"/>
    </row>
    <row r="677" spans="1:20" x14ac:dyDescent="0.25">
      <c r="A677" s="146"/>
      <c r="B677" s="146"/>
      <c r="C677" s="143"/>
      <c r="D677" s="143"/>
      <c r="E677" s="37" t="s">
        <v>228</v>
      </c>
      <c r="F677" s="37">
        <f>ROUNDUP(F676/5,0)</f>
        <v>48</v>
      </c>
      <c r="G677" s="38"/>
      <c r="H677" s="39"/>
      <c r="I677" s="37">
        <f t="shared" si="36"/>
        <v>0</v>
      </c>
      <c r="J677" s="162"/>
      <c r="K677" s="162"/>
      <c r="L677" s="162"/>
    </row>
    <row r="678" spans="1:20" x14ac:dyDescent="0.25">
      <c r="A678" s="146"/>
      <c r="B678" s="146"/>
      <c r="C678" s="143"/>
      <c r="D678" s="143"/>
      <c r="E678" s="37" t="s">
        <v>196</v>
      </c>
      <c r="F678" s="37">
        <f>ROUNDUP(F676/5,0)</f>
        <v>48</v>
      </c>
      <c r="G678" s="38"/>
      <c r="H678" s="39"/>
      <c r="I678" s="37">
        <f t="shared" si="36"/>
        <v>0</v>
      </c>
      <c r="J678" s="162"/>
      <c r="K678" s="162"/>
      <c r="L678" s="162"/>
    </row>
    <row r="679" spans="1:20" x14ac:dyDescent="0.25">
      <c r="A679" s="146"/>
      <c r="B679" s="146"/>
      <c r="C679" s="143"/>
      <c r="D679" s="143"/>
      <c r="E679" s="37" t="s">
        <v>204</v>
      </c>
      <c r="F679" s="37"/>
      <c r="G679" s="38"/>
      <c r="H679" s="39"/>
      <c r="I679" s="37" t="e">
        <f t="shared" si="36"/>
        <v>#DIV/0!</v>
      </c>
      <c r="J679" s="162"/>
      <c r="K679" s="162"/>
      <c r="L679" s="162"/>
    </row>
    <row r="680" spans="1:20" x14ac:dyDescent="0.25">
      <c r="A680" s="146"/>
      <c r="B680" s="146"/>
      <c r="C680" s="143"/>
      <c r="D680" s="143"/>
      <c r="E680" s="37" t="s">
        <v>205</v>
      </c>
      <c r="F680" s="37"/>
      <c r="G680" s="38"/>
      <c r="H680" s="39"/>
      <c r="I680" s="37" t="e">
        <f t="shared" si="36"/>
        <v>#DIV/0!</v>
      </c>
      <c r="J680" s="162"/>
      <c r="K680" s="162"/>
      <c r="L680" s="162"/>
    </row>
    <row r="681" spans="1:20" ht="15.75" thickBot="1" x14ac:dyDescent="0.3">
      <c r="A681" s="147"/>
      <c r="B681" s="147"/>
      <c r="C681" s="144"/>
      <c r="D681" s="144"/>
      <c r="E681" s="74" t="s">
        <v>236</v>
      </c>
      <c r="F681" s="56"/>
      <c r="G681" s="75"/>
      <c r="H681" s="76"/>
      <c r="I681" s="57" t="e">
        <f t="shared" si="36"/>
        <v>#DIV/0!</v>
      </c>
      <c r="J681" s="163"/>
      <c r="K681" s="163"/>
      <c r="L681" s="163"/>
    </row>
    <row r="682" spans="1:20" x14ac:dyDescent="0.25">
      <c r="A682" s="145">
        <v>97230</v>
      </c>
      <c r="B682" s="145">
        <v>97538</v>
      </c>
      <c r="C682" s="142" t="s">
        <v>183</v>
      </c>
      <c r="D682" s="142" t="s">
        <v>223</v>
      </c>
      <c r="E682" s="53" t="s">
        <v>215</v>
      </c>
      <c r="F682" s="53">
        <f>ABS(B682-A682)</f>
        <v>308</v>
      </c>
      <c r="G682" s="54"/>
      <c r="H682" s="77"/>
      <c r="I682" s="74">
        <f t="shared" si="36"/>
        <v>0</v>
      </c>
      <c r="J682" s="161" t="e">
        <f t="shared" ref="J682:J688" si="38">AVERAGE(I682,I683,I684,I685,I686,I687)</f>
        <v>#DIV/0!</v>
      </c>
      <c r="K682" s="164"/>
      <c r="L682" s="164"/>
    </row>
    <row r="683" spans="1:20" x14ac:dyDescent="0.25">
      <c r="A683" s="146"/>
      <c r="B683" s="146"/>
      <c r="C683" s="143"/>
      <c r="D683" s="143"/>
      <c r="E683" s="37" t="s">
        <v>228</v>
      </c>
      <c r="F683" s="37">
        <f>ROUNDUP(F682/5,0)</f>
        <v>62</v>
      </c>
      <c r="G683" s="38"/>
      <c r="H683" s="39"/>
      <c r="I683" s="37">
        <f t="shared" si="36"/>
        <v>0</v>
      </c>
      <c r="J683" s="162"/>
      <c r="K683" s="162"/>
      <c r="L683" s="162"/>
    </row>
    <row r="684" spans="1:20" x14ac:dyDescent="0.25">
      <c r="A684" s="146"/>
      <c r="B684" s="146"/>
      <c r="C684" s="143"/>
      <c r="D684" s="143"/>
      <c r="E684" s="37" t="s">
        <v>196</v>
      </c>
      <c r="F684" s="37">
        <f>ROUNDUP(F682/5,0)</f>
        <v>62</v>
      </c>
      <c r="G684" s="38"/>
      <c r="H684" s="39"/>
      <c r="I684" s="37">
        <f t="shared" si="36"/>
        <v>0</v>
      </c>
      <c r="J684" s="162"/>
      <c r="K684" s="162"/>
      <c r="L684" s="162"/>
    </row>
    <row r="685" spans="1:20" x14ac:dyDescent="0.25">
      <c r="A685" s="146"/>
      <c r="B685" s="146"/>
      <c r="C685" s="143"/>
      <c r="D685" s="143"/>
      <c r="E685" s="37" t="s">
        <v>204</v>
      </c>
      <c r="F685" s="37"/>
      <c r="G685" s="38"/>
      <c r="H685" s="39"/>
      <c r="I685" s="37" t="e">
        <f t="shared" si="36"/>
        <v>#DIV/0!</v>
      </c>
      <c r="J685" s="162"/>
      <c r="K685" s="162"/>
      <c r="L685" s="162"/>
    </row>
    <row r="686" spans="1:20" x14ac:dyDescent="0.25">
      <c r="A686" s="146"/>
      <c r="B686" s="146"/>
      <c r="C686" s="143"/>
      <c r="D686" s="143"/>
      <c r="E686" s="37" t="s">
        <v>205</v>
      </c>
      <c r="F686" s="37"/>
      <c r="G686" s="38"/>
      <c r="H686" s="39"/>
      <c r="I686" s="37" t="e">
        <f t="shared" si="36"/>
        <v>#DIV/0!</v>
      </c>
      <c r="J686" s="162"/>
      <c r="K686" s="162"/>
      <c r="L686" s="162"/>
    </row>
    <row r="687" spans="1:20" ht="15.75" thickBot="1" x14ac:dyDescent="0.3">
      <c r="A687" s="147"/>
      <c r="B687" s="147"/>
      <c r="C687" s="144"/>
      <c r="D687" s="144"/>
      <c r="E687" s="74" t="s">
        <v>236</v>
      </c>
      <c r="F687" s="56"/>
      <c r="G687" s="75"/>
      <c r="H687" s="76"/>
      <c r="I687" s="57" t="e">
        <f t="shared" si="36"/>
        <v>#DIV/0!</v>
      </c>
      <c r="J687" s="163"/>
      <c r="K687" s="163"/>
      <c r="L687" s="163"/>
    </row>
    <row r="688" spans="1:20" x14ac:dyDescent="0.25">
      <c r="A688" s="145">
        <v>97538</v>
      </c>
      <c r="B688" s="145">
        <v>97670</v>
      </c>
      <c r="C688" s="142" t="s">
        <v>183</v>
      </c>
      <c r="D688" s="142" t="s">
        <v>223</v>
      </c>
      <c r="E688" s="53" t="s">
        <v>215</v>
      </c>
      <c r="F688" s="53">
        <f>ABS(B688-A688)</f>
        <v>132</v>
      </c>
      <c r="G688" s="54"/>
      <c r="H688" s="77"/>
      <c r="I688" s="74">
        <f t="shared" si="36"/>
        <v>0</v>
      </c>
      <c r="J688" s="161" t="e">
        <f t="shared" si="38"/>
        <v>#DIV/0!</v>
      </c>
      <c r="K688" s="164"/>
      <c r="L688" s="164"/>
    </row>
    <row r="689" spans="1:12" x14ac:dyDescent="0.25">
      <c r="A689" s="146"/>
      <c r="B689" s="146"/>
      <c r="C689" s="143"/>
      <c r="D689" s="143"/>
      <c r="E689" s="37" t="s">
        <v>228</v>
      </c>
      <c r="F689" s="37">
        <f>ROUNDUP(F688/5,0)</f>
        <v>27</v>
      </c>
      <c r="G689" s="38"/>
      <c r="H689" s="39"/>
      <c r="I689" s="37">
        <f t="shared" si="36"/>
        <v>0</v>
      </c>
      <c r="J689" s="162"/>
      <c r="K689" s="162"/>
      <c r="L689" s="162"/>
    </row>
    <row r="690" spans="1:12" x14ac:dyDescent="0.25">
      <c r="A690" s="146"/>
      <c r="B690" s="146"/>
      <c r="C690" s="143"/>
      <c r="D690" s="143"/>
      <c r="E690" s="37" t="s">
        <v>196</v>
      </c>
      <c r="F690" s="37">
        <f>ROUNDUP(F688/5,0)</f>
        <v>27</v>
      </c>
      <c r="G690" s="38"/>
      <c r="H690" s="39"/>
      <c r="I690" s="37">
        <f t="shared" si="36"/>
        <v>0</v>
      </c>
      <c r="J690" s="162"/>
      <c r="K690" s="162"/>
      <c r="L690" s="162"/>
    </row>
    <row r="691" spans="1:12" x14ac:dyDescent="0.25">
      <c r="A691" s="146"/>
      <c r="B691" s="146"/>
      <c r="C691" s="143"/>
      <c r="D691" s="143"/>
      <c r="E691" s="37" t="s">
        <v>204</v>
      </c>
      <c r="F691" s="37"/>
      <c r="G691" s="38"/>
      <c r="H691" s="39"/>
      <c r="I691" s="37" t="e">
        <f t="shared" si="36"/>
        <v>#DIV/0!</v>
      </c>
      <c r="J691" s="162"/>
      <c r="K691" s="162"/>
      <c r="L691" s="162"/>
    </row>
    <row r="692" spans="1:12" x14ac:dyDescent="0.25">
      <c r="A692" s="146"/>
      <c r="B692" s="146"/>
      <c r="C692" s="143"/>
      <c r="D692" s="143"/>
      <c r="E692" s="37" t="s">
        <v>205</v>
      </c>
      <c r="F692" s="37"/>
      <c r="G692" s="38"/>
      <c r="H692" s="39"/>
      <c r="I692" s="37" t="e">
        <f t="shared" si="36"/>
        <v>#DIV/0!</v>
      </c>
      <c r="J692" s="162"/>
      <c r="K692" s="162"/>
      <c r="L692" s="162"/>
    </row>
    <row r="693" spans="1:12" ht="15.75" thickBot="1" x14ac:dyDescent="0.3">
      <c r="A693" s="147"/>
      <c r="B693" s="147"/>
      <c r="C693" s="144"/>
      <c r="D693" s="144"/>
      <c r="E693" s="74" t="s">
        <v>236</v>
      </c>
      <c r="F693" s="56"/>
      <c r="G693" s="75"/>
      <c r="H693" s="76"/>
      <c r="I693" s="57" t="e">
        <f t="shared" si="36"/>
        <v>#DIV/0!</v>
      </c>
      <c r="J693" s="163"/>
      <c r="K693" s="163"/>
      <c r="L693" s="163"/>
    </row>
    <row r="694" spans="1:12" x14ac:dyDescent="0.25">
      <c r="A694" s="148">
        <v>97670</v>
      </c>
      <c r="B694" s="148">
        <v>98015</v>
      </c>
      <c r="C694" s="151" t="s">
        <v>183</v>
      </c>
      <c r="D694" s="154" t="s">
        <v>137</v>
      </c>
      <c r="E694" s="50" t="s">
        <v>209</v>
      </c>
      <c r="F694" s="50"/>
      <c r="G694" s="51"/>
      <c r="H694" s="46"/>
      <c r="I694" s="44" t="e">
        <f t="shared" si="36"/>
        <v>#DIV/0!</v>
      </c>
      <c r="J694" s="157" t="e">
        <f>AVERAGE(I694,I695,I696,I697,I698,I699)</f>
        <v>#DIV/0!</v>
      </c>
      <c r="K694" s="160"/>
      <c r="L694" s="160"/>
    </row>
    <row r="695" spans="1:12" x14ac:dyDescent="0.25">
      <c r="A695" s="149"/>
      <c r="B695" s="149"/>
      <c r="C695" s="152"/>
      <c r="D695" s="155"/>
      <c r="E695" s="41" t="s">
        <v>192</v>
      </c>
      <c r="F695" s="41"/>
      <c r="G695" s="42"/>
      <c r="H695" s="43"/>
      <c r="I695" s="41" t="e">
        <f t="shared" si="36"/>
        <v>#DIV/0!</v>
      </c>
      <c r="J695" s="158"/>
      <c r="K695" s="158"/>
      <c r="L695" s="158"/>
    </row>
    <row r="696" spans="1:12" x14ac:dyDescent="0.25">
      <c r="A696" s="149"/>
      <c r="B696" s="149"/>
      <c r="C696" s="152"/>
      <c r="D696" s="155"/>
      <c r="E696" s="41" t="s">
        <v>201</v>
      </c>
      <c r="F696" s="41">
        <f>ABS(B694-A694)</f>
        <v>345</v>
      </c>
      <c r="G696" s="42"/>
      <c r="H696" s="43"/>
      <c r="I696" s="41">
        <f t="shared" si="36"/>
        <v>0</v>
      </c>
      <c r="J696" s="158"/>
      <c r="K696" s="158"/>
      <c r="L696" s="158"/>
    </row>
    <row r="697" spans="1:12" x14ac:dyDescent="0.25">
      <c r="A697" s="149"/>
      <c r="B697" s="149"/>
      <c r="C697" s="152"/>
      <c r="D697" s="155"/>
      <c r="E697" s="41" t="s">
        <v>202</v>
      </c>
      <c r="F697" s="41">
        <v>1</v>
      </c>
      <c r="G697" s="42"/>
      <c r="H697" s="43"/>
      <c r="I697" s="41">
        <f t="shared" si="36"/>
        <v>0</v>
      </c>
      <c r="J697" s="158"/>
      <c r="K697" s="158"/>
      <c r="L697" s="158"/>
    </row>
    <row r="698" spans="1:12" x14ac:dyDescent="0.25">
      <c r="A698" s="149"/>
      <c r="B698" s="149"/>
      <c r="C698" s="152"/>
      <c r="D698" s="155"/>
      <c r="E698" s="41" t="s">
        <v>236</v>
      </c>
      <c r="F698" s="41"/>
      <c r="G698" s="42"/>
      <c r="H698" s="43"/>
      <c r="I698" s="41" t="e">
        <f t="shared" si="36"/>
        <v>#DIV/0!</v>
      </c>
      <c r="J698" s="158"/>
      <c r="K698" s="158"/>
      <c r="L698" s="158"/>
    </row>
    <row r="699" spans="1:12" ht="15.75" thickBot="1" x14ac:dyDescent="0.3">
      <c r="A699" s="150"/>
      <c r="B699" s="150"/>
      <c r="C699" s="153"/>
      <c r="D699" s="156"/>
      <c r="E699" s="47" t="s">
        <v>191</v>
      </c>
      <c r="F699" s="47"/>
      <c r="G699" s="48"/>
      <c r="H699" s="49"/>
      <c r="I699" s="47" t="e">
        <f t="shared" si="36"/>
        <v>#DIV/0!</v>
      </c>
      <c r="J699" s="159"/>
      <c r="K699" s="159"/>
      <c r="L699" s="159"/>
    </row>
    <row r="700" spans="1:12" x14ac:dyDescent="0.25">
      <c r="A700" s="145">
        <v>98015</v>
      </c>
      <c r="B700" s="145">
        <v>98125</v>
      </c>
      <c r="C700" s="142" t="s">
        <v>183</v>
      </c>
      <c r="D700" s="142" t="s">
        <v>137</v>
      </c>
      <c r="E700" s="53" t="s">
        <v>215</v>
      </c>
      <c r="F700" s="53">
        <f>ABS(B700-A700)</f>
        <v>110</v>
      </c>
      <c r="G700" s="54"/>
      <c r="H700" s="55"/>
      <c r="I700" s="74">
        <f t="shared" si="36"/>
        <v>0</v>
      </c>
      <c r="J700" s="161" t="e">
        <f t="shared" ref="J700" si="39">AVERAGE(I700,I701,I702,I703,I704,I705)</f>
        <v>#DIV/0!</v>
      </c>
      <c r="K700" s="164"/>
      <c r="L700" s="164"/>
    </row>
    <row r="701" spans="1:12" x14ac:dyDescent="0.25">
      <c r="A701" s="146"/>
      <c r="B701" s="146"/>
      <c r="C701" s="143"/>
      <c r="D701" s="143"/>
      <c r="E701" s="37" t="s">
        <v>228</v>
      </c>
      <c r="F701" s="37">
        <f>ROUNDUP(F700/5,0)</f>
        <v>22</v>
      </c>
      <c r="G701" s="38"/>
      <c r="H701" s="39"/>
      <c r="I701" s="37">
        <f t="shared" si="36"/>
        <v>0</v>
      </c>
      <c r="J701" s="162"/>
      <c r="K701" s="162"/>
      <c r="L701" s="162"/>
    </row>
    <row r="702" spans="1:12" x14ac:dyDescent="0.25">
      <c r="A702" s="146"/>
      <c r="B702" s="146"/>
      <c r="C702" s="143"/>
      <c r="D702" s="143"/>
      <c r="E702" s="37" t="s">
        <v>196</v>
      </c>
      <c r="F702" s="37">
        <f>ROUNDUP(F700/5,0)</f>
        <v>22</v>
      </c>
      <c r="G702" s="38"/>
      <c r="H702" s="39"/>
      <c r="I702" s="37">
        <f t="shared" si="36"/>
        <v>0</v>
      </c>
      <c r="J702" s="162"/>
      <c r="K702" s="162"/>
      <c r="L702" s="162"/>
    </row>
    <row r="703" spans="1:12" x14ac:dyDescent="0.25">
      <c r="A703" s="146"/>
      <c r="B703" s="146"/>
      <c r="C703" s="143"/>
      <c r="D703" s="143"/>
      <c r="E703" s="37" t="s">
        <v>204</v>
      </c>
      <c r="F703" s="37"/>
      <c r="G703" s="38"/>
      <c r="H703" s="39"/>
      <c r="I703" s="37" t="e">
        <f t="shared" si="36"/>
        <v>#DIV/0!</v>
      </c>
      <c r="J703" s="162"/>
      <c r="K703" s="162"/>
      <c r="L703" s="162"/>
    </row>
    <row r="704" spans="1:12" x14ac:dyDescent="0.25">
      <c r="A704" s="146"/>
      <c r="B704" s="146"/>
      <c r="C704" s="143"/>
      <c r="D704" s="143"/>
      <c r="E704" s="37" t="s">
        <v>205</v>
      </c>
      <c r="F704" s="37"/>
      <c r="G704" s="38"/>
      <c r="H704" s="39"/>
      <c r="I704" s="37" t="e">
        <f t="shared" si="36"/>
        <v>#DIV/0!</v>
      </c>
      <c r="J704" s="162"/>
      <c r="K704" s="162"/>
      <c r="L704" s="162"/>
    </row>
    <row r="705" spans="1:12" ht="15.75" thickBot="1" x14ac:dyDescent="0.3">
      <c r="A705" s="147"/>
      <c r="B705" s="147"/>
      <c r="C705" s="144"/>
      <c r="D705" s="144"/>
      <c r="E705" s="74" t="s">
        <v>236</v>
      </c>
      <c r="F705" s="56"/>
      <c r="G705" s="75"/>
      <c r="H705" s="76"/>
      <c r="I705" s="57" t="e">
        <f t="shared" si="36"/>
        <v>#DIV/0!</v>
      </c>
      <c r="J705" s="163"/>
      <c r="K705" s="163"/>
      <c r="L705" s="163"/>
    </row>
    <row r="706" spans="1:12" x14ac:dyDescent="0.25">
      <c r="A706" s="145">
        <v>98125</v>
      </c>
      <c r="B706" s="145">
        <v>98185</v>
      </c>
      <c r="C706" s="142" t="s">
        <v>183</v>
      </c>
      <c r="D706" s="142" t="s">
        <v>137</v>
      </c>
      <c r="E706" s="53" t="s">
        <v>215</v>
      </c>
      <c r="F706" s="53">
        <f>ABS(B706-A706)</f>
        <v>60</v>
      </c>
      <c r="G706" s="54"/>
      <c r="H706" s="77"/>
      <c r="I706" s="74">
        <f t="shared" si="36"/>
        <v>0</v>
      </c>
      <c r="J706" s="161" t="e">
        <f t="shared" ref="J706:J712" si="40">AVERAGE(I706,I707,I708,I709,I710,I711)</f>
        <v>#DIV/0!</v>
      </c>
      <c r="K706" s="164"/>
      <c r="L706" s="164"/>
    </row>
    <row r="707" spans="1:12" x14ac:dyDescent="0.25">
      <c r="A707" s="146"/>
      <c r="B707" s="146"/>
      <c r="C707" s="143"/>
      <c r="D707" s="143"/>
      <c r="E707" s="37" t="s">
        <v>228</v>
      </c>
      <c r="F707" s="37">
        <f>ROUNDUP(F706/5,0)</f>
        <v>12</v>
      </c>
      <c r="G707" s="38"/>
      <c r="H707" s="39"/>
      <c r="I707" s="37">
        <f t="shared" ref="I707:I770" si="41">G707/F707</f>
        <v>0</v>
      </c>
      <c r="J707" s="162"/>
      <c r="K707" s="162"/>
      <c r="L707" s="162"/>
    </row>
    <row r="708" spans="1:12" x14ac:dyDescent="0.25">
      <c r="A708" s="146"/>
      <c r="B708" s="146"/>
      <c r="C708" s="143"/>
      <c r="D708" s="143"/>
      <c r="E708" s="37" t="s">
        <v>196</v>
      </c>
      <c r="F708" s="37">
        <f>ROUNDUP(F706/5,0)</f>
        <v>12</v>
      </c>
      <c r="G708" s="38"/>
      <c r="H708" s="39"/>
      <c r="I708" s="37">
        <f t="shared" si="41"/>
        <v>0</v>
      </c>
      <c r="J708" s="162"/>
      <c r="K708" s="162"/>
      <c r="L708" s="162"/>
    </row>
    <row r="709" spans="1:12" x14ac:dyDescent="0.25">
      <c r="A709" s="146"/>
      <c r="B709" s="146"/>
      <c r="C709" s="143"/>
      <c r="D709" s="143"/>
      <c r="E709" s="37" t="s">
        <v>204</v>
      </c>
      <c r="F709" s="37"/>
      <c r="G709" s="38"/>
      <c r="H709" s="39"/>
      <c r="I709" s="37" t="e">
        <f t="shared" si="41"/>
        <v>#DIV/0!</v>
      </c>
      <c r="J709" s="162"/>
      <c r="K709" s="162"/>
      <c r="L709" s="162"/>
    </row>
    <row r="710" spans="1:12" x14ac:dyDescent="0.25">
      <c r="A710" s="146"/>
      <c r="B710" s="146"/>
      <c r="C710" s="143"/>
      <c r="D710" s="143"/>
      <c r="E710" s="37" t="s">
        <v>205</v>
      </c>
      <c r="F710" s="37"/>
      <c r="G710" s="38"/>
      <c r="H710" s="39"/>
      <c r="I710" s="37" t="e">
        <f t="shared" si="41"/>
        <v>#DIV/0!</v>
      </c>
      <c r="J710" s="162"/>
      <c r="K710" s="162"/>
      <c r="L710" s="162"/>
    </row>
    <row r="711" spans="1:12" ht="15.75" thickBot="1" x14ac:dyDescent="0.3">
      <c r="A711" s="147"/>
      <c r="B711" s="147"/>
      <c r="C711" s="144"/>
      <c r="D711" s="144"/>
      <c r="E711" s="74" t="s">
        <v>236</v>
      </c>
      <c r="F711" s="56"/>
      <c r="G711" s="75"/>
      <c r="H711" s="76"/>
      <c r="I711" s="57" t="e">
        <f t="shared" si="41"/>
        <v>#DIV/0!</v>
      </c>
      <c r="J711" s="163"/>
      <c r="K711" s="163"/>
      <c r="L711" s="163"/>
    </row>
    <row r="712" spans="1:12" x14ac:dyDescent="0.25">
      <c r="A712" s="145">
        <v>98185</v>
      </c>
      <c r="B712" s="145">
        <v>98440</v>
      </c>
      <c r="C712" s="142" t="s">
        <v>183</v>
      </c>
      <c r="D712" s="142" t="s">
        <v>137</v>
      </c>
      <c r="E712" s="53" t="s">
        <v>215</v>
      </c>
      <c r="F712" s="53">
        <f>ABS(B712-A712)</f>
        <v>255</v>
      </c>
      <c r="G712" s="54"/>
      <c r="H712" s="55"/>
      <c r="I712" s="74">
        <f t="shared" si="41"/>
        <v>0</v>
      </c>
      <c r="J712" s="161" t="e">
        <f t="shared" si="40"/>
        <v>#DIV/0!</v>
      </c>
      <c r="K712" s="164"/>
      <c r="L712" s="164"/>
    </row>
    <row r="713" spans="1:12" x14ac:dyDescent="0.25">
      <c r="A713" s="146"/>
      <c r="B713" s="146"/>
      <c r="C713" s="143"/>
      <c r="D713" s="143"/>
      <c r="E713" s="37" t="s">
        <v>228</v>
      </c>
      <c r="F713" s="37">
        <f>ROUNDUP(F712/5,0)</f>
        <v>51</v>
      </c>
      <c r="G713" s="38"/>
      <c r="H713" s="39"/>
      <c r="I713" s="37">
        <f t="shared" si="41"/>
        <v>0</v>
      </c>
      <c r="J713" s="162"/>
      <c r="K713" s="162"/>
      <c r="L713" s="162"/>
    </row>
    <row r="714" spans="1:12" x14ac:dyDescent="0.25">
      <c r="A714" s="146"/>
      <c r="B714" s="146"/>
      <c r="C714" s="143"/>
      <c r="D714" s="143"/>
      <c r="E714" s="37" t="s">
        <v>196</v>
      </c>
      <c r="F714" s="37">
        <f>ROUNDUP(F712/5,0)</f>
        <v>51</v>
      </c>
      <c r="G714" s="38"/>
      <c r="H714" s="39"/>
      <c r="I714" s="37">
        <f t="shared" si="41"/>
        <v>0</v>
      </c>
      <c r="J714" s="162"/>
      <c r="K714" s="162"/>
      <c r="L714" s="162"/>
    </row>
    <row r="715" spans="1:12" x14ac:dyDescent="0.25">
      <c r="A715" s="146"/>
      <c r="B715" s="146"/>
      <c r="C715" s="143"/>
      <c r="D715" s="143"/>
      <c r="E715" s="37" t="s">
        <v>204</v>
      </c>
      <c r="F715" s="37"/>
      <c r="G715" s="38"/>
      <c r="H715" s="39"/>
      <c r="I715" s="37" t="e">
        <f t="shared" si="41"/>
        <v>#DIV/0!</v>
      </c>
      <c r="J715" s="162"/>
      <c r="K715" s="162"/>
      <c r="L715" s="162"/>
    </row>
    <row r="716" spans="1:12" x14ac:dyDescent="0.25">
      <c r="A716" s="146"/>
      <c r="B716" s="146"/>
      <c r="C716" s="143"/>
      <c r="D716" s="143"/>
      <c r="E716" s="37" t="s">
        <v>205</v>
      </c>
      <c r="F716" s="37"/>
      <c r="G716" s="37"/>
      <c r="H716" s="78"/>
      <c r="I716" s="37" t="e">
        <f t="shared" si="41"/>
        <v>#DIV/0!</v>
      </c>
      <c r="J716" s="162"/>
      <c r="K716" s="162"/>
      <c r="L716" s="162"/>
    </row>
    <row r="717" spans="1:12" ht="15.75" thickBot="1" x14ac:dyDescent="0.3">
      <c r="A717" s="147"/>
      <c r="B717" s="147"/>
      <c r="C717" s="144"/>
      <c r="D717" s="144"/>
      <c r="E717" s="57" t="s">
        <v>236</v>
      </c>
      <c r="F717" s="56"/>
      <c r="G717" s="75"/>
      <c r="H717" s="76"/>
      <c r="I717" s="57" t="e">
        <f t="shared" si="41"/>
        <v>#DIV/0!</v>
      </c>
      <c r="J717" s="163"/>
      <c r="K717" s="163"/>
      <c r="L717" s="163"/>
    </row>
    <row r="718" spans="1:12" ht="15.75" thickBot="1" x14ac:dyDescent="0.3">
      <c r="A718" s="30"/>
      <c r="B718" s="30"/>
      <c r="C718" s="35" t="s">
        <v>183</v>
      </c>
      <c r="D718" s="31" t="s">
        <v>137</v>
      </c>
      <c r="E718" s="34" t="s">
        <v>213</v>
      </c>
      <c r="F718" s="31"/>
      <c r="G718" s="33"/>
      <c r="H718" s="88"/>
      <c r="I718" s="84" t="e">
        <f t="shared" si="41"/>
        <v>#DIV/0!</v>
      </c>
      <c r="J718" s="85"/>
      <c r="K718" s="68"/>
      <c r="L718" s="68"/>
    </row>
    <row r="719" spans="1:12" x14ac:dyDescent="0.25">
      <c r="A719" s="145">
        <v>98440</v>
      </c>
      <c r="B719" s="145">
        <v>98586</v>
      </c>
      <c r="C719" s="142" t="s">
        <v>183</v>
      </c>
      <c r="D719" s="142" t="s">
        <v>137</v>
      </c>
      <c r="E719" s="53" t="s">
        <v>215</v>
      </c>
      <c r="F719" s="53">
        <f>ABS(B719-A719)</f>
        <v>146</v>
      </c>
      <c r="G719" s="54"/>
      <c r="H719" s="77"/>
      <c r="I719" s="74">
        <f t="shared" si="41"/>
        <v>0</v>
      </c>
      <c r="J719" s="161" t="e">
        <f t="shared" ref="J719" si="42">AVERAGE(I719,I720,I721,I722,I723,I724)</f>
        <v>#DIV/0!</v>
      </c>
      <c r="K719" s="164"/>
      <c r="L719" s="164"/>
    </row>
    <row r="720" spans="1:12" x14ac:dyDescent="0.25">
      <c r="A720" s="146"/>
      <c r="B720" s="146"/>
      <c r="C720" s="143"/>
      <c r="D720" s="143"/>
      <c r="E720" s="37" t="s">
        <v>228</v>
      </c>
      <c r="F720" s="37">
        <f>ROUNDUP(F719/5,0)</f>
        <v>30</v>
      </c>
      <c r="G720" s="38"/>
      <c r="H720" s="39"/>
      <c r="I720" s="37">
        <f t="shared" si="41"/>
        <v>0</v>
      </c>
      <c r="J720" s="162"/>
      <c r="K720" s="162"/>
      <c r="L720" s="162"/>
    </row>
    <row r="721" spans="1:12" x14ac:dyDescent="0.25">
      <c r="A721" s="146"/>
      <c r="B721" s="146"/>
      <c r="C721" s="143"/>
      <c r="D721" s="143"/>
      <c r="E721" s="37" t="s">
        <v>196</v>
      </c>
      <c r="F721" s="37">
        <f>ROUNDUP(F719/5,0)</f>
        <v>30</v>
      </c>
      <c r="G721" s="38"/>
      <c r="H721" s="39"/>
      <c r="I721" s="37">
        <f t="shared" si="41"/>
        <v>0</v>
      </c>
      <c r="J721" s="162"/>
      <c r="K721" s="162"/>
      <c r="L721" s="162"/>
    </row>
    <row r="722" spans="1:12" x14ac:dyDescent="0.25">
      <c r="A722" s="146"/>
      <c r="B722" s="146"/>
      <c r="C722" s="143"/>
      <c r="D722" s="143"/>
      <c r="E722" s="37" t="s">
        <v>204</v>
      </c>
      <c r="F722" s="37"/>
      <c r="G722" s="38"/>
      <c r="H722" s="39"/>
      <c r="I722" s="37" t="e">
        <f t="shared" si="41"/>
        <v>#DIV/0!</v>
      </c>
      <c r="J722" s="162"/>
      <c r="K722" s="162"/>
      <c r="L722" s="162"/>
    </row>
    <row r="723" spans="1:12" x14ac:dyDescent="0.25">
      <c r="A723" s="146"/>
      <c r="B723" s="146"/>
      <c r="C723" s="143"/>
      <c r="D723" s="143"/>
      <c r="E723" s="37" t="s">
        <v>205</v>
      </c>
      <c r="F723" s="37"/>
      <c r="G723" s="38"/>
      <c r="H723" s="39"/>
      <c r="I723" s="37" t="e">
        <f t="shared" si="41"/>
        <v>#DIV/0!</v>
      </c>
      <c r="J723" s="162"/>
      <c r="K723" s="162"/>
      <c r="L723" s="162"/>
    </row>
    <row r="724" spans="1:12" ht="15.75" thickBot="1" x14ac:dyDescent="0.3">
      <c r="A724" s="147"/>
      <c r="B724" s="147"/>
      <c r="C724" s="144"/>
      <c r="D724" s="144"/>
      <c r="E724" s="74" t="s">
        <v>236</v>
      </c>
      <c r="F724" s="56"/>
      <c r="G724" s="75"/>
      <c r="H724" s="76"/>
      <c r="I724" s="57" t="e">
        <f t="shared" si="41"/>
        <v>#DIV/0!</v>
      </c>
      <c r="J724" s="163"/>
      <c r="K724" s="163"/>
      <c r="L724" s="163"/>
    </row>
    <row r="725" spans="1:12" x14ac:dyDescent="0.25">
      <c r="A725" s="148">
        <v>98586</v>
      </c>
      <c r="B725" s="148">
        <v>98836</v>
      </c>
      <c r="C725" s="151" t="s">
        <v>183</v>
      </c>
      <c r="D725" s="154" t="s">
        <v>137</v>
      </c>
      <c r="E725" s="50" t="s">
        <v>209</v>
      </c>
      <c r="F725" s="50"/>
      <c r="G725" s="51"/>
      <c r="H725" s="52"/>
      <c r="I725" s="44" t="e">
        <f t="shared" si="41"/>
        <v>#DIV/0!</v>
      </c>
      <c r="J725" s="157" t="e">
        <f>AVERAGE(I725,I726,I727,I728,I729,I730)</f>
        <v>#DIV/0!</v>
      </c>
      <c r="K725" s="158"/>
      <c r="L725" s="160"/>
    </row>
    <row r="726" spans="1:12" x14ac:dyDescent="0.25">
      <c r="A726" s="149"/>
      <c r="B726" s="149"/>
      <c r="C726" s="152"/>
      <c r="D726" s="155"/>
      <c r="E726" s="41" t="s">
        <v>192</v>
      </c>
      <c r="F726" s="41"/>
      <c r="G726" s="42"/>
      <c r="H726" s="43"/>
      <c r="I726" s="41" t="e">
        <f t="shared" si="41"/>
        <v>#DIV/0!</v>
      </c>
      <c r="J726" s="158"/>
      <c r="K726" s="158"/>
      <c r="L726" s="158"/>
    </row>
    <row r="727" spans="1:12" x14ac:dyDescent="0.25">
      <c r="A727" s="149"/>
      <c r="B727" s="149"/>
      <c r="C727" s="152"/>
      <c r="D727" s="155"/>
      <c r="E727" s="41" t="s">
        <v>201</v>
      </c>
      <c r="F727" s="41">
        <f>ABS(B725-A725)</f>
        <v>250</v>
      </c>
      <c r="G727" s="42"/>
      <c r="H727" s="43"/>
      <c r="I727" s="41">
        <f t="shared" si="41"/>
        <v>0</v>
      </c>
      <c r="J727" s="158"/>
      <c r="K727" s="158"/>
      <c r="L727" s="158"/>
    </row>
    <row r="728" spans="1:12" x14ac:dyDescent="0.25">
      <c r="A728" s="149"/>
      <c r="B728" s="149"/>
      <c r="C728" s="152"/>
      <c r="D728" s="155"/>
      <c r="E728" s="41" t="s">
        <v>202</v>
      </c>
      <c r="F728" s="41">
        <v>1</v>
      </c>
      <c r="G728" s="42"/>
      <c r="H728" s="43"/>
      <c r="I728" s="41">
        <f t="shared" si="41"/>
        <v>0</v>
      </c>
      <c r="J728" s="158"/>
      <c r="K728" s="158"/>
      <c r="L728" s="158"/>
    </row>
    <row r="729" spans="1:12" x14ac:dyDescent="0.25">
      <c r="A729" s="149"/>
      <c r="B729" s="149"/>
      <c r="C729" s="152"/>
      <c r="D729" s="155"/>
      <c r="E729" s="41" t="s">
        <v>236</v>
      </c>
      <c r="F729" s="41"/>
      <c r="G729" s="42"/>
      <c r="H729" s="43"/>
      <c r="I729" s="41" t="e">
        <f t="shared" si="41"/>
        <v>#DIV/0!</v>
      </c>
      <c r="J729" s="158"/>
      <c r="K729" s="158"/>
      <c r="L729" s="158"/>
    </row>
    <row r="730" spans="1:12" ht="15.75" thickBot="1" x14ac:dyDescent="0.3">
      <c r="A730" s="150"/>
      <c r="B730" s="150"/>
      <c r="C730" s="153"/>
      <c r="D730" s="156"/>
      <c r="E730" s="47" t="s">
        <v>191</v>
      </c>
      <c r="F730" s="47"/>
      <c r="G730" s="48"/>
      <c r="H730" s="49"/>
      <c r="I730" s="47" t="e">
        <f t="shared" si="41"/>
        <v>#DIV/0!</v>
      </c>
      <c r="J730" s="159"/>
      <c r="K730" s="159"/>
      <c r="L730" s="159"/>
    </row>
    <row r="731" spans="1:12" x14ac:dyDescent="0.25">
      <c r="A731" s="172">
        <v>98836</v>
      </c>
      <c r="B731" s="172">
        <v>99505</v>
      </c>
      <c r="C731" s="175" t="s">
        <v>183</v>
      </c>
      <c r="D731" s="175" t="s">
        <v>230</v>
      </c>
      <c r="E731" s="60" t="s">
        <v>197</v>
      </c>
      <c r="F731" s="62">
        <f>ROUNDUP(ABS(B731-A731)/5,0)</f>
        <v>134</v>
      </c>
      <c r="G731" s="63"/>
      <c r="H731" s="64"/>
      <c r="I731" s="65">
        <f t="shared" si="41"/>
        <v>0</v>
      </c>
      <c r="J731" s="176">
        <f>AVERAGE(I731,I732,I733,I734)</f>
        <v>0</v>
      </c>
      <c r="K731" s="175"/>
      <c r="L731" s="175"/>
    </row>
    <row r="732" spans="1:12" x14ac:dyDescent="0.25">
      <c r="A732" s="173"/>
      <c r="B732" s="173"/>
      <c r="C732" s="176"/>
      <c r="D732" s="176"/>
      <c r="E732" s="61" t="s">
        <v>206</v>
      </c>
      <c r="F732" s="62">
        <f>ABS(B731-A731)</f>
        <v>669</v>
      </c>
      <c r="G732" s="63"/>
      <c r="H732" s="64"/>
      <c r="I732" s="62">
        <f t="shared" si="41"/>
        <v>0</v>
      </c>
      <c r="J732" s="176"/>
      <c r="K732" s="176"/>
      <c r="L732" s="176"/>
    </row>
    <row r="733" spans="1:12" x14ac:dyDescent="0.25">
      <c r="A733" s="173"/>
      <c r="B733" s="173"/>
      <c r="C733" s="176"/>
      <c r="D733" s="176"/>
      <c r="E733" s="61" t="s">
        <v>207</v>
      </c>
      <c r="F733" s="62">
        <v>1</v>
      </c>
      <c r="G733" s="63"/>
      <c r="H733" s="64"/>
      <c r="I733" s="62">
        <f t="shared" si="41"/>
        <v>0</v>
      </c>
      <c r="J733" s="176"/>
      <c r="K733" s="176"/>
      <c r="L733" s="176"/>
    </row>
    <row r="734" spans="1:12" ht="15.75" thickBot="1" x14ac:dyDescent="0.3">
      <c r="A734" s="174"/>
      <c r="B734" s="174"/>
      <c r="C734" s="177"/>
      <c r="D734" s="178"/>
      <c r="E734" s="61" t="s">
        <v>203</v>
      </c>
      <c r="F734" s="62">
        <f>ABS(B731-A731)</f>
        <v>669</v>
      </c>
      <c r="G734" s="63"/>
      <c r="H734" s="64"/>
      <c r="I734" s="89">
        <f t="shared" si="41"/>
        <v>0</v>
      </c>
      <c r="J734" s="179"/>
      <c r="K734" s="178"/>
      <c r="L734" s="178"/>
    </row>
    <row r="735" spans="1:12" x14ac:dyDescent="0.25">
      <c r="A735" s="148">
        <v>99505</v>
      </c>
      <c r="B735" s="148">
        <v>99950</v>
      </c>
      <c r="C735" s="151" t="s">
        <v>183</v>
      </c>
      <c r="D735" s="154" t="s">
        <v>138</v>
      </c>
      <c r="E735" s="50" t="s">
        <v>209</v>
      </c>
      <c r="F735" s="50"/>
      <c r="G735" s="51"/>
      <c r="H735" s="52"/>
      <c r="I735" s="44" t="e">
        <f t="shared" si="41"/>
        <v>#DIV/0!</v>
      </c>
      <c r="J735" s="157" t="e">
        <f>AVERAGE(I735,I736,I737,I738,I739,I740)</f>
        <v>#DIV/0!</v>
      </c>
      <c r="K735" s="160"/>
      <c r="L735" s="160"/>
    </row>
    <row r="736" spans="1:12" x14ac:dyDescent="0.25">
      <c r="A736" s="149"/>
      <c r="B736" s="149"/>
      <c r="C736" s="152"/>
      <c r="D736" s="155"/>
      <c r="E736" s="41" t="s">
        <v>192</v>
      </c>
      <c r="F736" s="41"/>
      <c r="G736" s="42"/>
      <c r="H736" s="43"/>
      <c r="I736" s="41" t="e">
        <f t="shared" si="41"/>
        <v>#DIV/0!</v>
      </c>
      <c r="J736" s="158"/>
      <c r="K736" s="158"/>
      <c r="L736" s="158"/>
    </row>
    <row r="737" spans="1:12" x14ac:dyDescent="0.25">
      <c r="A737" s="149"/>
      <c r="B737" s="149"/>
      <c r="C737" s="152"/>
      <c r="D737" s="155"/>
      <c r="E737" s="41" t="s">
        <v>201</v>
      </c>
      <c r="F737" s="41">
        <f>ABS(B735-A735)</f>
        <v>445</v>
      </c>
      <c r="G737" s="42"/>
      <c r="H737" s="43"/>
      <c r="I737" s="41">
        <f t="shared" si="41"/>
        <v>0</v>
      </c>
      <c r="J737" s="158"/>
      <c r="K737" s="158"/>
      <c r="L737" s="158"/>
    </row>
    <row r="738" spans="1:12" x14ac:dyDescent="0.25">
      <c r="A738" s="149"/>
      <c r="B738" s="149"/>
      <c r="C738" s="152"/>
      <c r="D738" s="155"/>
      <c r="E738" s="41" t="s">
        <v>202</v>
      </c>
      <c r="F738" s="41">
        <v>1</v>
      </c>
      <c r="G738" s="42"/>
      <c r="H738" s="43"/>
      <c r="I738" s="41">
        <f t="shared" si="41"/>
        <v>0</v>
      </c>
      <c r="J738" s="158"/>
      <c r="K738" s="158"/>
      <c r="L738" s="158"/>
    </row>
    <row r="739" spans="1:12" x14ac:dyDescent="0.25">
      <c r="A739" s="149"/>
      <c r="B739" s="149"/>
      <c r="C739" s="152"/>
      <c r="D739" s="155"/>
      <c r="E739" s="41" t="s">
        <v>236</v>
      </c>
      <c r="F739" s="41"/>
      <c r="G739" s="42"/>
      <c r="H739" s="43"/>
      <c r="I739" s="41" t="e">
        <f t="shared" si="41"/>
        <v>#DIV/0!</v>
      </c>
      <c r="J739" s="158"/>
      <c r="K739" s="158"/>
      <c r="L739" s="158"/>
    </row>
    <row r="740" spans="1:12" ht="15.75" thickBot="1" x14ac:dyDescent="0.3">
      <c r="A740" s="150"/>
      <c r="B740" s="150"/>
      <c r="C740" s="153"/>
      <c r="D740" s="156"/>
      <c r="E740" s="47" t="s">
        <v>191</v>
      </c>
      <c r="F740" s="47"/>
      <c r="G740" s="48"/>
      <c r="H740" s="49"/>
      <c r="I740" s="47" t="e">
        <f t="shared" si="41"/>
        <v>#DIV/0!</v>
      </c>
      <c r="J740" s="159"/>
      <c r="K740" s="159"/>
      <c r="L740" s="159"/>
    </row>
    <row r="741" spans="1:12" ht="15.75" thickBot="1" x14ac:dyDescent="0.3">
      <c r="A741" s="30"/>
      <c r="B741" s="30"/>
      <c r="C741" s="35" t="s">
        <v>183</v>
      </c>
      <c r="D741" s="31" t="s">
        <v>137</v>
      </c>
      <c r="E741" s="31" t="s">
        <v>213</v>
      </c>
      <c r="F741" s="31"/>
      <c r="G741" s="33"/>
      <c r="H741" s="83"/>
      <c r="I741" s="84" t="e">
        <f t="shared" si="41"/>
        <v>#DIV/0!</v>
      </c>
      <c r="J741" s="85"/>
      <c r="K741" s="68"/>
      <c r="L741" s="68"/>
    </row>
    <row r="742" spans="1:12" x14ac:dyDescent="0.25">
      <c r="A742" s="145">
        <v>99950</v>
      </c>
      <c r="B742" s="145">
        <v>100290</v>
      </c>
      <c r="C742" s="142" t="s">
        <v>183</v>
      </c>
      <c r="D742" s="142" t="s">
        <v>138</v>
      </c>
      <c r="E742" s="53" t="s">
        <v>215</v>
      </c>
      <c r="F742" s="53">
        <f>ABS(B742-A742)</f>
        <v>340</v>
      </c>
      <c r="G742" s="54"/>
      <c r="H742" s="55"/>
      <c r="I742" s="74">
        <f t="shared" si="41"/>
        <v>0</v>
      </c>
      <c r="J742" s="161" t="e">
        <f t="shared" ref="J742" si="43">AVERAGE(I742,I743,I744,I745,I746,I747)</f>
        <v>#DIV/0!</v>
      </c>
      <c r="K742" s="164"/>
      <c r="L742" s="164"/>
    </row>
    <row r="743" spans="1:12" x14ac:dyDescent="0.25">
      <c r="A743" s="146"/>
      <c r="B743" s="146"/>
      <c r="C743" s="143"/>
      <c r="D743" s="143"/>
      <c r="E743" s="37" t="s">
        <v>228</v>
      </c>
      <c r="F743" s="37">
        <f>ROUNDUP(F742/5,0)</f>
        <v>68</v>
      </c>
      <c r="G743" s="38"/>
      <c r="H743" s="39"/>
      <c r="I743" s="37">
        <f t="shared" si="41"/>
        <v>0</v>
      </c>
      <c r="J743" s="162"/>
      <c r="K743" s="162"/>
      <c r="L743" s="162"/>
    </row>
    <row r="744" spans="1:12" x14ac:dyDescent="0.25">
      <c r="A744" s="146"/>
      <c r="B744" s="146"/>
      <c r="C744" s="143"/>
      <c r="D744" s="143"/>
      <c r="E744" s="37" t="s">
        <v>196</v>
      </c>
      <c r="F744" s="37">
        <f>ROUNDUP(F742/5,0)</f>
        <v>68</v>
      </c>
      <c r="G744" s="38"/>
      <c r="H744" s="39"/>
      <c r="I744" s="37">
        <f t="shared" si="41"/>
        <v>0</v>
      </c>
      <c r="J744" s="162"/>
      <c r="K744" s="162"/>
      <c r="L744" s="162"/>
    </row>
    <row r="745" spans="1:12" x14ac:dyDescent="0.25">
      <c r="A745" s="146"/>
      <c r="B745" s="146"/>
      <c r="C745" s="143"/>
      <c r="D745" s="143"/>
      <c r="E745" s="37" t="s">
        <v>204</v>
      </c>
      <c r="F745" s="37"/>
      <c r="G745" s="38"/>
      <c r="H745" s="39"/>
      <c r="I745" s="37" t="e">
        <f t="shared" si="41"/>
        <v>#DIV/0!</v>
      </c>
      <c r="J745" s="162"/>
      <c r="K745" s="162"/>
      <c r="L745" s="162"/>
    </row>
    <row r="746" spans="1:12" x14ac:dyDescent="0.25">
      <c r="A746" s="146"/>
      <c r="B746" s="146"/>
      <c r="C746" s="143"/>
      <c r="D746" s="143"/>
      <c r="E746" s="37" t="s">
        <v>205</v>
      </c>
      <c r="F746" s="37"/>
      <c r="G746" s="38"/>
      <c r="H746" s="39"/>
      <c r="I746" s="37" t="e">
        <f t="shared" si="41"/>
        <v>#DIV/0!</v>
      </c>
      <c r="J746" s="162"/>
      <c r="K746" s="162"/>
      <c r="L746" s="162"/>
    </row>
    <row r="747" spans="1:12" ht="15.75" thickBot="1" x14ac:dyDescent="0.3">
      <c r="A747" s="147"/>
      <c r="B747" s="147"/>
      <c r="C747" s="144"/>
      <c r="D747" s="144"/>
      <c r="E747" s="74" t="s">
        <v>236</v>
      </c>
      <c r="F747" s="56">
        <v>9</v>
      </c>
      <c r="G747" s="75"/>
      <c r="H747" s="76"/>
      <c r="I747" s="57">
        <f t="shared" si="41"/>
        <v>0</v>
      </c>
      <c r="J747" s="163"/>
      <c r="K747" s="163"/>
      <c r="L747" s="163"/>
    </row>
    <row r="748" spans="1:12" x14ac:dyDescent="0.25">
      <c r="A748" s="145">
        <v>100290</v>
      </c>
      <c r="B748" s="145">
        <v>100740</v>
      </c>
      <c r="C748" s="142" t="s">
        <v>183</v>
      </c>
      <c r="D748" s="142" t="s">
        <v>138</v>
      </c>
      <c r="E748" s="53" t="s">
        <v>215</v>
      </c>
      <c r="F748" s="53">
        <f>ABS(B748-A748)</f>
        <v>450</v>
      </c>
      <c r="G748" s="54"/>
      <c r="H748" s="55"/>
      <c r="I748" s="74">
        <f t="shared" si="41"/>
        <v>0</v>
      </c>
      <c r="J748" s="161" t="e">
        <f t="shared" ref="J748:J772" si="44">AVERAGE(I748,I749,I750,I751,I752,I753)</f>
        <v>#DIV/0!</v>
      </c>
      <c r="K748" s="164"/>
      <c r="L748" s="164"/>
    </row>
    <row r="749" spans="1:12" x14ac:dyDescent="0.25">
      <c r="A749" s="146"/>
      <c r="B749" s="146"/>
      <c r="C749" s="143"/>
      <c r="D749" s="143"/>
      <c r="E749" s="37" t="s">
        <v>228</v>
      </c>
      <c r="F749" s="37">
        <f>ROUNDUP(F748/5,0)</f>
        <v>90</v>
      </c>
      <c r="G749" s="38"/>
      <c r="H749" s="39"/>
      <c r="I749" s="37">
        <f t="shared" si="41"/>
        <v>0</v>
      </c>
      <c r="J749" s="162"/>
      <c r="K749" s="162"/>
      <c r="L749" s="162"/>
    </row>
    <row r="750" spans="1:12" x14ac:dyDescent="0.25">
      <c r="A750" s="146"/>
      <c r="B750" s="146"/>
      <c r="C750" s="143"/>
      <c r="D750" s="143"/>
      <c r="E750" s="37" t="s">
        <v>196</v>
      </c>
      <c r="F750" s="37">
        <f>ROUNDUP(F748/5,0)</f>
        <v>90</v>
      </c>
      <c r="G750" s="38"/>
      <c r="H750" s="39"/>
      <c r="I750" s="37">
        <f t="shared" si="41"/>
        <v>0</v>
      </c>
      <c r="J750" s="162"/>
      <c r="K750" s="162"/>
      <c r="L750" s="162"/>
    </row>
    <row r="751" spans="1:12" x14ac:dyDescent="0.25">
      <c r="A751" s="146"/>
      <c r="B751" s="146"/>
      <c r="C751" s="143"/>
      <c r="D751" s="143"/>
      <c r="E751" s="37" t="s">
        <v>204</v>
      </c>
      <c r="F751" s="37"/>
      <c r="G751" s="38"/>
      <c r="H751" s="39"/>
      <c r="I751" s="37" t="e">
        <f t="shared" si="41"/>
        <v>#DIV/0!</v>
      </c>
      <c r="J751" s="162"/>
      <c r="K751" s="162"/>
      <c r="L751" s="162"/>
    </row>
    <row r="752" spans="1:12" x14ac:dyDescent="0.25">
      <c r="A752" s="146"/>
      <c r="B752" s="146"/>
      <c r="C752" s="143"/>
      <c r="D752" s="143"/>
      <c r="E752" s="37" t="s">
        <v>205</v>
      </c>
      <c r="F752" s="37"/>
      <c r="G752" s="38"/>
      <c r="H752" s="39"/>
      <c r="I752" s="37" t="e">
        <f t="shared" si="41"/>
        <v>#DIV/0!</v>
      </c>
      <c r="J752" s="162"/>
      <c r="K752" s="162"/>
      <c r="L752" s="162"/>
    </row>
    <row r="753" spans="1:12" ht="15.75" thickBot="1" x14ac:dyDescent="0.3">
      <c r="A753" s="147"/>
      <c r="B753" s="147"/>
      <c r="C753" s="144"/>
      <c r="D753" s="144"/>
      <c r="E753" s="74" t="s">
        <v>236</v>
      </c>
      <c r="F753" s="56">
        <v>10</v>
      </c>
      <c r="G753" s="75"/>
      <c r="H753" s="76"/>
      <c r="I753" s="57">
        <f t="shared" si="41"/>
        <v>0</v>
      </c>
      <c r="J753" s="163"/>
      <c r="K753" s="163"/>
      <c r="L753" s="163"/>
    </row>
    <row r="754" spans="1:12" x14ac:dyDescent="0.25">
      <c r="A754" s="145">
        <v>100740</v>
      </c>
      <c r="B754" s="145">
        <v>100792</v>
      </c>
      <c r="C754" s="142" t="s">
        <v>183</v>
      </c>
      <c r="D754" s="142" t="s">
        <v>138</v>
      </c>
      <c r="E754" s="53" t="s">
        <v>215</v>
      </c>
      <c r="F754" s="53">
        <f>ABS(B754-A754)</f>
        <v>52</v>
      </c>
      <c r="G754" s="54"/>
      <c r="H754" s="55"/>
      <c r="I754" s="74">
        <f t="shared" si="41"/>
        <v>0</v>
      </c>
      <c r="J754" s="161" t="e">
        <f t="shared" si="44"/>
        <v>#DIV/0!</v>
      </c>
      <c r="K754" s="164"/>
      <c r="L754" s="164"/>
    </row>
    <row r="755" spans="1:12" x14ac:dyDescent="0.25">
      <c r="A755" s="146"/>
      <c r="B755" s="146"/>
      <c r="C755" s="143"/>
      <c r="D755" s="143"/>
      <c r="E755" s="37" t="s">
        <v>228</v>
      </c>
      <c r="F755" s="37">
        <f>ROUNDUP(F754/5,0)</f>
        <v>11</v>
      </c>
      <c r="G755" s="38"/>
      <c r="H755" s="39"/>
      <c r="I755" s="37">
        <f t="shared" si="41"/>
        <v>0</v>
      </c>
      <c r="J755" s="162"/>
      <c r="K755" s="162"/>
      <c r="L755" s="162"/>
    </row>
    <row r="756" spans="1:12" x14ac:dyDescent="0.25">
      <c r="A756" s="146"/>
      <c r="B756" s="146"/>
      <c r="C756" s="143"/>
      <c r="D756" s="143"/>
      <c r="E756" s="37" t="s">
        <v>196</v>
      </c>
      <c r="F756" s="37">
        <f>ROUNDUP(F754/5,0)</f>
        <v>11</v>
      </c>
      <c r="G756" s="38"/>
      <c r="H756" s="39"/>
      <c r="I756" s="37">
        <f t="shared" si="41"/>
        <v>0</v>
      </c>
      <c r="J756" s="162"/>
      <c r="K756" s="162"/>
      <c r="L756" s="162"/>
    </row>
    <row r="757" spans="1:12" x14ac:dyDescent="0.25">
      <c r="A757" s="146"/>
      <c r="B757" s="146"/>
      <c r="C757" s="143"/>
      <c r="D757" s="143"/>
      <c r="E757" s="37" t="s">
        <v>204</v>
      </c>
      <c r="F757" s="37"/>
      <c r="G757" s="38"/>
      <c r="H757" s="39"/>
      <c r="I757" s="37" t="e">
        <f t="shared" si="41"/>
        <v>#DIV/0!</v>
      </c>
      <c r="J757" s="162"/>
      <c r="K757" s="162"/>
      <c r="L757" s="162"/>
    </row>
    <row r="758" spans="1:12" x14ac:dyDescent="0.25">
      <c r="A758" s="146"/>
      <c r="B758" s="146"/>
      <c r="C758" s="143"/>
      <c r="D758" s="143"/>
      <c r="E758" s="37" t="s">
        <v>205</v>
      </c>
      <c r="F758" s="37"/>
      <c r="G758" s="38"/>
      <c r="H758" s="39"/>
      <c r="I758" s="37" t="e">
        <f t="shared" si="41"/>
        <v>#DIV/0!</v>
      </c>
      <c r="J758" s="162"/>
      <c r="K758" s="162"/>
      <c r="L758" s="162"/>
    </row>
    <row r="759" spans="1:12" ht="15.75" thickBot="1" x14ac:dyDescent="0.3">
      <c r="A759" s="147"/>
      <c r="B759" s="147"/>
      <c r="C759" s="144"/>
      <c r="D759" s="144"/>
      <c r="E759" s="74" t="s">
        <v>236</v>
      </c>
      <c r="F759" s="56">
        <v>8</v>
      </c>
      <c r="G759" s="75"/>
      <c r="H759" s="76"/>
      <c r="I759" s="57">
        <f t="shared" si="41"/>
        <v>0</v>
      </c>
      <c r="J759" s="163"/>
      <c r="K759" s="163"/>
      <c r="L759" s="163"/>
    </row>
    <row r="760" spans="1:12" x14ac:dyDescent="0.25">
      <c r="A760" s="145">
        <v>100792</v>
      </c>
      <c r="B760" s="145">
        <v>101595</v>
      </c>
      <c r="C760" s="142" t="s">
        <v>183</v>
      </c>
      <c r="D760" s="142" t="s">
        <v>138</v>
      </c>
      <c r="E760" s="53" t="s">
        <v>215</v>
      </c>
      <c r="F760" s="53">
        <f>ABS(B760-A760)</f>
        <v>803</v>
      </c>
      <c r="G760" s="54"/>
      <c r="H760" s="55"/>
      <c r="I760" s="74">
        <f t="shared" si="41"/>
        <v>0</v>
      </c>
      <c r="J760" s="161" t="e">
        <f t="shared" si="44"/>
        <v>#DIV/0!</v>
      </c>
      <c r="K760" s="164"/>
      <c r="L760" s="164"/>
    </row>
    <row r="761" spans="1:12" x14ac:dyDescent="0.25">
      <c r="A761" s="146"/>
      <c r="B761" s="146"/>
      <c r="C761" s="143"/>
      <c r="D761" s="143"/>
      <c r="E761" s="37" t="s">
        <v>228</v>
      </c>
      <c r="F761" s="37">
        <f>ROUNDUP(F760/5,0)</f>
        <v>161</v>
      </c>
      <c r="G761" s="38"/>
      <c r="H761" s="39"/>
      <c r="I761" s="37">
        <f t="shared" si="41"/>
        <v>0</v>
      </c>
      <c r="J761" s="162"/>
      <c r="K761" s="162"/>
      <c r="L761" s="162"/>
    </row>
    <row r="762" spans="1:12" x14ac:dyDescent="0.25">
      <c r="A762" s="146"/>
      <c r="B762" s="146"/>
      <c r="C762" s="143"/>
      <c r="D762" s="143"/>
      <c r="E762" s="37" t="s">
        <v>196</v>
      </c>
      <c r="F762" s="37">
        <f>ROUNDUP(F760/5,0)</f>
        <v>161</v>
      </c>
      <c r="G762" s="38"/>
      <c r="H762" s="39"/>
      <c r="I762" s="37">
        <f t="shared" si="41"/>
        <v>0</v>
      </c>
      <c r="J762" s="162"/>
      <c r="K762" s="162"/>
      <c r="L762" s="162"/>
    </row>
    <row r="763" spans="1:12" x14ac:dyDescent="0.25">
      <c r="A763" s="146"/>
      <c r="B763" s="146"/>
      <c r="C763" s="143"/>
      <c r="D763" s="143"/>
      <c r="E763" s="37" t="s">
        <v>204</v>
      </c>
      <c r="F763" s="37"/>
      <c r="G763" s="38"/>
      <c r="H763" s="39"/>
      <c r="I763" s="37" t="e">
        <f t="shared" si="41"/>
        <v>#DIV/0!</v>
      </c>
      <c r="J763" s="162"/>
      <c r="K763" s="162"/>
      <c r="L763" s="162"/>
    </row>
    <row r="764" spans="1:12" x14ac:dyDescent="0.25">
      <c r="A764" s="146"/>
      <c r="B764" s="146"/>
      <c r="C764" s="143"/>
      <c r="D764" s="143"/>
      <c r="E764" s="37" t="s">
        <v>205</v>
      </c>
      <c r="F764" s="37"/>
      <c r="G764" s="38"/>
      <c r="H764" s="39"/>
      <c r="I764" s="37" t="e">
        <f t="shared" si="41"/>
        <v>#DIV/0!</v>
      </c>
      <c r="J764" s="162"/>
      <c r="K764" s="162"/>
      <c r="L764" s="162"/>
    </row>
    <row r="765" spans="1:12" ht="15.75" thickBot="1" x14ac:dyDescent="0.3">
      <c r="A765" s="147"/>
      <c r="B765" s="147"/>
      <c r="C765" s="144"/>
      <c r="D765" s="144"/>
      <c r="E765" s="74" t="s">
        <v>236</v>
      </c>
      <c r="F765" s="56">
        <v>8</v>
      </c>
      <c r="G765" s="75"/>
      <c r="H765" s="76"/>
      <c r="I765" s="57">
        <f t="shared" si="41"/>
        <v>0</v>
      </c>
      <c r="J765" s="163"/>
      <c r="K765" s="163"/>
      <c r="L765" s="163"/>
    </row>
    <row r="766" spans="1:12" x14ac:dyDescent="0.25">
      <c r="A766" s="145">
        <v>101595</v>
      </c>
      <c r="B766" s="145">
        <v>101688</v>
      </c>
      <c r="C766" s="142" t="s">
        <v>183</v>
      </c>
      <c r="D766" s="142" t="s">
        <v>138</v>
      </c>
      <c r="E766" s="53" t="s">
        <v>215</v>
      </c>
      <c r="F766" s="53">
        <f>ABS(B766-A766)</f>
        <v>93</v>
      </c>
      <c r="G766" s="54"/>
      <c r="H766" s="55"/>
      <c r="I766" s="74">
        <f t="shared" si="41"/>
        <v>0</v>
      </c>
      <c r="J766" s="161" t="e">
        <f t="shared" si="44"/>
        <v>#DIV/0!</v>
      </c>
      <c r="K766" s="164"/>
      <c r="L766" s="164"/>
    </row>
    <row r="767" spans="1:12" x14ac:dyDescent="0.25">
      <c r="A767" s="146"/>
      <c r="B767" s="146"/>
      <c r="C767" s="143"/>
      <c r="D767" s="143"/>
      <c r="E767" s="37" t="s">
        <v>228</v>
      </c>
      <c r="F767" s="37">
        <f>ROUNDUP(F766/5,0)</f>
        <v>19</v>
      </c>
      <c r="G767" s="38"/>
      <c r="H767" s="39"/>
      <c r="I767" s="37">
        <f t="shared" si="41"/>
        <v>0</v>
      </c>
      <c r="J767" s="162"/>
      <c r="K767" s="162"/>
      <c r="L767" s="162"/>
    </row>
    <row r="768" spans="1:12" x14ac:dyDescent="0.25">
      <c r="A768" s="146"/>
      <c r="B768" s="146"/>
      <c r="C768" s="143"/>
      <c r="D768" s="143"/>
      <c r="E768" s="37" t="s">
        <v>196</v>
      </c>
      <c r="F768" s="37">
        <f>ROUNDUP(F766/5,0)</f>
        <v>19</v>
      </c>
      <c r="G768" s="38"/>
      <c r="H768" s="39"/>
      <c r="I768" s="37">
        <f t="shared" si="41"/>
        <v>0</v>
      </c>
      <c r="J768" s="162"/>
      <c r="K768" s="162"/>
      <c r="L768" s="162"/>
    </row>
    <row r="769" spans="1:12" x14ac:dyDescent="0.25">
      <c r="A769" s="146"/>
      <c r="B769" s="146"/>
      <c r="C769" s="143"/>
      <c r="D769" s="143"/>
      <c r="E769" s="37" t="s">
        <v>204</v>
      </c>
      <c r="F769" s="37"/>
      <c r="G769" s="38"/>
      <c r="H769" s="39"/>
      <c r="I769" s="37" t="e">
        <f t="shared" si="41"/>
        <v>#DIV/0!</v>
      </c>
      <c r="J769" s="162"/>
      <c r="K769" s="162"/>
      <c r="L769" s="162"/>
    </row>
    <row r="770" spans="1:12" x14ac:dyDescent="0.25">
      <c r="A770" s="146"/>
      <c r="B770" s="146"/>
      <c r="C770" s="143"/>
      <c r="D770" s="143"/>
      <c r="E770" s="37" t="s">
        <v>205</v>
      </c>
      <c r="F770" s="37"/>
      <c r="G770" s="38"/>
      <c r="H770" s="39"/>
      <c r="I770" s="37" t="e">
        <f t="shared" si="41"/>
        <v>#DIV/0!</v>
      </c>
      <c r="J770" s="162"/>
      <c r="K770" s="162"/>
      <c r="L770" s="162"/>
    </row>
    <row r="771" spans="1:12" ht="15.75" thickBot="1" x14ac:dyDescent="0.3">
      <c r="A771" s="147"/>
      <c r="B771" s="147"/>
      <c r="C771" s="144"/>
      <c r="D771" s="144"/>
      <c r="E771" s="74" t="s">
        <v>236</v>
      </c>
      <c r="F771" s="56">
        <v>7</v>
      </c>
      <c r="G771" s="75"/>
      <c r="H771" s="76"/>
      <c r="I771" s="57">
        <f t="shared" ref="I771:I834" si="45">G771/F771</f>
        <v>0</v>
      </c>
      <c r="J771" s="163"/>
      <c r="K771" s="163"/>
      <c r="L771" s="163"/>
    </row>
    <row r="772" spans="1:12" x14ac:dyDescent="0.25">
      <c r="A772" s="145">
        <v>101688</v>
      </c>
      <c r="B772" s="145">
        <v>102400</v>
      </c>
      <c r="C772" s="142" t="s">
        <v>183</v>
      </c>
      <c r="D772" s="142" t="s">
        <v>231</v>
      </c>
      <c r="E772" s="53" t="s">
        <v>212</v>
      </c>
      <c r="F772" s="53">
        <f>ABS(B772-A772)</f>
        <v>712</v>
      </c>
      <c r="G772" s="54"/>
      <c r="H772" s="55"/>
      <c r="I772" s="74">
        <f t="shared" si="45"/>
        <v>0</v>
      </c>
      <c r="J772" s="161" t="e">
        <f t="shared" si="44"/>
        <v>#DIV/0!</v>
      </c>
      <c r="K772" s="164"/>
      <c r="L772" s="164"/>
    </row>
    <row r="773" spans="1:12" x14ac:dyDescent="0.25">
      <c r="A773" s="146"/>
      <c r="B773" s="146"/>
      <c r="C773" s="143"/>
      <c r="D773" s="143"/>
      <c r="E773" s="37" t="s">
        <v>228</v>
      </c>
      <c r="F773" s="37">
        <f>ROUNDUP(F772/5,0)</f>
        <v>143</v>
      </c>
      <c r="G773" s="38"/>
      <c r="H773" s="39"/>
      <c r="I773" s="37">
        <f t="shared" si="45"/>
        <v>0</v>
      </c>
      <c r="J773" s="162"/>
      <c r="K773" s="162"/>
      <c r="L773" s="162"/>
    </row>
    <row r="774" spans="1:12" x14ac:dyDescent="0.25">
      <c r="A774" s="146"/>
      <c r="B774" s="146"/>
      <c r="C774" s="143"/>
      <c r="D774" s="143"/>
      <c r="E774" s="37" t="s">
        <v>196</v>
      </c>
      <c r="F774" s="37">
        <f>ROUNDUP(F772/5,0)</f>
        <v>143</v>
      </c>
      <c r="G774" s="38"/>
      <c r="H774" s="39"/>
      <c r="I774" s="37">
        <f t="shared" si="45"/>
        <v>0</v>
      </c>
      <c r="J774" s="162"/>
      <c r="K774" s="162"/>
      <c r="L774" s="162"/>
    </row>
    <row r="775" spans="1:12" x14ac:dyDescent="0.25">
      <c r="A775" s="146"/>
      <c r="B775" s="146"/>
      <c r="C775" s="143"/>
      <c r="D775" s="143"/>
      <c r="E775" s="37" t="s">
        <v>204</v>
      </c>
      <c r="F775" s="37"/>
      <c r="G775" s="38"/>
      <c r="H775" s="39"/>
      <c r="I775" s="37" t="e">
        <f t="shared" si="45"/>
        <v>#DIV/0!</v>
      </c>
      <c r="J775" s="162"/>
      <c r="K775" s="162"/>
      <c r="L775" s="162"/>
    </row>
    <row r="776" spans="1:12" x14ac:dyDescent="0.25">
      <c r="A776" s="146"/>
      <c r="B776" s="146"/>
      <c r="C776" s="143"/>
      <c r="D776" s="143"/>
      <c r="E776" s="37" t="s">
        <v>205</v>
      </c>
      <c r="F776" s="37"/>
      <c r="G776" s="38"/>
      <c r="H776" s="39"/>
      <c r="I776" s="37" t="e">
        <f t="shared" si="45"/>
        <v>#DIV/0!</v>
      </c>
      <c r="J776" s="162"/>
      <c r="K776" s="162"/>
      <c r="L776" s="162"/>
    </row>
    <row r="777" spans="1:12" ht="15.75" thickBot="1" x14ac:dyDescent="0.3">
      <c r="A777" s="147"/>
      <c r="B777" s="147"/>
      <c r="C777" s="144"/>
      <c r="D777" s="144"/>
      <c r="E777" s="74" t="s">
        <v>236</v>
      </c>
      <c r="F777" s="56">
        <v>8</v>
      </c>
      <c r="G777" s="75"/>
      <c r="H777" s="76"/>
      <c r="I777" s="57">
        <f t="shared" si="45"/>
        <v>0</v>
      </c>
      <c r="J777" s="163"/>
      <c r="K777" s="163"/>
      <c r="L777" s="163"/>
    </row>
    <row r="778" spans="1:12" x14ac:dyDescent="0.25">
      <c r="A778" s="148">
        <v>102400</v>
      </c>
      <c r="B778" s="148">
        <v>102550</v>
      </c>
      <c r="C778" s="151" t="s">
        <v>183</v>
      </c>
      <c r="D778" s="154" t="s">
        <v>139</v>
      </c>
      <c r="E778" s="50" t="s">
        <v>209</v>
      </c>
      <c r="F778" s="50"/>
      <c r="G778" s="51"/>
      <c r="H778" s="52"/>
      <c r="I778" s="44" t="e">
        <f t="shared" si="45"/>
        <v>#DIV/0!</v>
      </c>
      <c r="J778" s="157" t="e">
        <f>AVERAGE(I778,I779,I780,I781,I782,I783)</f>
        <v>#DIV/0!</v>
      </c>
      <c r="K778" s="160"/>
      <c r="L778" s="160"/>
    </row>
    <row r="779" spans="1:12" x14ac:dyDescent="0.25">
      <c r="A779" s="149"/>
      <c r="B779" s="149"/>
      <c r="C779" s="152"/>
      <c r="D779" s="155"/>
      <c r="E779" s="41" t="s">
        <v>192</v>
      </c>
      <c r="F779" s="41"/>
      <c r="G779" s="42"/>
      <c r="H779" s="43"/>
      <c r="I779" s="41" t="e">
        <f t="shared" si="45"/>
        <v>#DIV/0!</v>
      </c>
      <c r="J779" s="158"/>
      <c r="K779" s="158"/>
      <c r="L779" s="158"/>
    </row>
    <row r="780" spans="1:12" x14ac:dyDescent="0.25">
      <c r="A780" s="149"/>
      <c r="B780" s="149"/>
      <c r="C780" s="152"/>
      <c r="D780" s="155"/>
      <c r="E780" s="41" t="s">
        <v>201</v>
      </c>
      <c r="F780" s="41">
        <f>ABS(B778-A778)</f>
        <v>150</v>
      </c>
      <c r="G780" s="42"/>
      <c r="H780" s="43"/>
      <c r="I780" s="41">
        <f t="shared" si="45"/>
        <v>0</v>
      </c>
      <c r="J780" s="158"/>
      <c r="K780" s="158"/>
      <c r="L780" s="158"/>
    </row>
    <row r="781" spans="1:12" x14ac:dyDescent="0.25">
      <c r="A781" s="149"/>
      <c r="B781" s="149"/>
      <c r="C781" s="152"/>
      <c r="D781" s="155"/>
      <c r="E781" s="41" t="s">
        <v>202</v>
      </c>
      <c r="F781" s="41">
        <v>1</v>
      </c>
      <c r="G781" s="42"/>
      <c r="H781" s="43"/>
      <c r="I781" s="41">
        <f t="shared" si="45"/>
        <v>0</v>
      </c>
      <c r="J781" s="158"/>
      <c r="K781" s="158"/>
      <c r="L781" s="158"/>
    </row>
    <row r="782" spans="1:12" x14ac:dyDescent="0.25">
      <c r="A782" s="149"/>
      <c r="B782" s="149"/>
      <c r="C782" s="152"/>
      <c r="D782" s="155"/>
      <c r="E782" s="41" t="s">
        <v>236</v>
      </c>
      <c r="F782" s="41"/>
      <c r="G782" s="42"/>
      <c r="H782" s="43"/>
      <c r="I782" s="41" t="e">
        <f t="shared" si="45"/>
        <v>#DIV/0!</v>
      </c>
      <c r="J782" s="158"/>
      <c r="K782" s="158"/>
      <c r="L782" s="158"/>
    </row>
    <row r="783" spans="1:12" ht="15.75" thickBot="1" x14ac:dyDescent="0.3">
      <c r="A783" s="150"/>
      <c r="B783" s="150"/>
      <c r="C783" s="153"/>
      <c r="D783" s="156"/>
      <c r="E783" s="47" t="s">
        <v>191</v>
      </c>
      <c r="F783" s="47"/>
      <c r="G783" s="48"/>
      <c r="H783" s="49"/>
      <c r="I783" s="47" t="e">
        <f t="shared" si="45"/>
        <v>#DIV/0!</v>
      </c>
      <c r="J783" s="159"/>
      <c r="K783" s="159"/>
      <c r="L783" s="159"/>
    </row>
    <row r="784" spans="1:12" x14ac:dyDescent="0.25">
      <c r="A784" s="145">
        <v>102550</v>
      </c>
      <c r="B784" s="145">
        <v>103165</v>
      </c>
      <c r="C784" s="142" t="s">
        <v>183</v>
      </c>
      <c r="D784" s="142" t="s">
        <v>139</v>
      </c>
      <c r="E784" s="53" t="s">
        <v>212</v>
      </c>
      <c r="F784" s="53">
        <f>ABS(B784-A784)</f>
        <v>615</v>
      </c>
      <c r="G784" s="54"/>
      <c r="H784" s="77"/>
      <c r="I784" s="74">
        <f t="shared" si="45"/>
        <v>0</v>
      </c>
      <c r="J784" s="161" t="e">
        <f t="shared" ref="J784" si="46">AVERAGE(I784,I785,I786,I787,I788,I789)</f>
        <v>#DIV/0!</v>
      </c>
      <c r="K784" s="164"/>
      <c r="L784" s="164"/>
    </row>
    <row r="785" spans="1:12" x14ac:dyDescent="0.25">
      <c r="A785" s="146"/>
      <c r="B785" s="146"/>
      <c r="C785" s="143"/>
      <c r="D785" s="143"/>
      <c r="E785" s="37" t="s">
        <v>228</v>
      </c>
      <c r="F785" s="37">
        <f>ROUNDUP(F784/5,0)</f>
        <v>123</v>
      </c>
      <c r="G785" s="38"/>
      <c r="H785" s="39"/>
      <c r="I785" s="37">
        <f t="shared" si="45"/>
        <v>0</v>
      </c>
      <c r="J785" s="162"/>
      <c r="K785" s="162"/>
      <c r="L785" s="162"/>
    </row>
    <row r="786" spans="1:12" x14ac:dyDescent="0.25">
      <c r="A786" s="146"/>
      <c r="B786" s="146"/>
      <c r="C786" s="143"/>
      <c r="D786" s="143"/>
      <c r="E786" s="37" t="s">
        <v>196</v>
      </c>
      <c r="F786" s="37">
        <f>ROUNDUP(F784/5,0)</f>
        <v>123</v>
      </c>
      <c r="G786" s="38"/>
      <c r="H786" s="39"/>
      <c r="I786" s="37">
        <f t="shared" si="45"/>
        <v>0</v>
      </c>
      <c r="J786" s="162"/>
      <c r="K786" s="162"/>
      <c r="L786" s="162"/>
    </row>
    <row r="787" spans="1:12" x14ac:dyDescent="0.25">
      <c r="A787" s="146"/>
      <c r="B787" s="146"/>
      <c r="C787" s="143"/>
      <c r="D787" s="143"/>
      <c r="E787" s="37" t="s">
        <v>204</v>
      </c>
      <c r="F787" s="37"/>
      <c r="G787" s="38"/>
      <c r="H787" s="39"/>
      <c r="I787" s="37" t="e">
        <f t="shared" si="45"/>
        <v>#DIV/0!</v>
      </c>
      <c r="J787" s="162"/>
      <c r="K787" s="162"/>
      <c r="L787" s="162"/>
    </row>
    <row r="788" spans="1:12" x14ac:dyDescent="0.25">
      <c r="A788" s="146"/>
      <c r="B788" s="146"/>
      <c r="C788" s="143"/>
      <c r="D788" s="143"/>
      <c r="E788" s="37" t="s">
        <v>205</v>
      </c>
      <c r="F788" s="37"/>
      <c r="G788" s="38"/>
      <c r="H788" s="39"/>
      <c r="I788" s="37" t="e">
        <f t="shared" si="45"/>
        <v>#DIV/0!</v>
      </c>
      <c r="J788" s="162"/>
      <c r="K788" s="162"/>
      <c r="L788" s="162"/>
    </row>
    <row r="789" spans="1:12" ht="15.75" thickBot="1" x14ac:dyDescent="0.3">
      <c r="A789" s="147"/>
      <c r="B789" s="147"/>
      <c r="C789" s="144"/>
      <c r="D789" s="144"/>
      <c r="E789" s="74" t="s">
        <v>236</v>
      </c>
      <c r="F789" s="56">
        <v>6</v>
      </c>
      <c r="G789" s="75"/>
      <c r="H789" s="76"/>
      <c r="I789" s="57">
        <f t="shared" si="45"/>
        <v>0</v>
      </c>
      <c r="J789" s="163"/>
      <c r="K789" s="163"/>
      <c r="L789" s="163"/>
    </row>
    <row r="790" spans="1:12" x14ac:dyDescent="0.25">
      <c r="A790" s="145">
        <v>103165</v>
      </c>
      <c r="B790" s="145">
        <v>103230</v>
      </c>
      <c r="C790" s="142" t="s">
        <v>183</v>
      </c>
      <c r="D790" s="142" t="s">
        <v>139</v>
      </c>
      <c r="E790" s="53" t="s">
        <v>212</v>
      </c>
      <c r="F790" s="53">
        <f>ABS(B790-A790)</f>
        <v>65</v>
      </c>
      <c r="G790" s="54"/>
      <c r="H790" s="55"/>
      <c r="I790" s="53">
        <f t="shared" si="45"/>
        <v>0</v>
      </c>
      <c r="J790" s="161" t="e">
        <f t="shared" ref="J790:J808" si="47">AVERAGE(I790,I791,I792,I793,I794,I795)</f>
        <v>#DIV/0!</v>
      </c>
      <c r="K790" s="164"/>
      <c r="L790" s="164"/>
    </row>
    <row r="791" spans="1:12" x14ac:dyDescent="0.25">
      <c r="A791" s="146"/>
      <c r="B791" s="146"/>
      <c r="C791" s="143"/>
      <c r="D791" s="143"/>
      <c r="E791" s="37" t="s">
        <v>228</v>
      </c>
      <c r="F791" s="37">
        <f>ROUNDUP(F790/5,0)</f>
        <v>13</v>
      </c>
      <c r="G791" s="38"/>
      <c r="H791" s="39"/>
      <c r="I791" s="37">
        <f t="shared" si="45"/>
        <v>0</v>
      </c>
      <c r="J791" s="162"/>
      <c r="K791" s="162"/>
      <c r="L791" s="162"/>
    </row>
    <row r="792" spans="1:12" x14ac:dyDescent="0.25">
      <c r="A792" s="146"/>
      <c r="B792" s="146"/>
      <c r="C792" s="143"/>
      <c r="D792" s="143"/>
      <c r="E792" s="37" t="s">
        <v>196</v>
      </c>
      <c r="F792" s="37">
        <f>ROUNDUP(F790/5,0)</f>
        <v>13</v>
      </c>
      <c r="G792" s="38"/>
      <c r="H792" s="39"/>
      <c r="I792" s="37">
        <f t="shared" si="45"/>
        <v>0</v>
      </c>
      <c r="J792" s="162"/>
      <c r="K792" s="162"/>
      <c r="L792" s="162"/>
    </row>
    <row r="793" spans="1:12" x14ac:dyDescent="0.25">
      <c r="A793" s="146"/>
      <c r="B793" s="146"/>
      <c r="C793" s="143"/>
      <c r="D793" s="143"/>
      <c r="E793" s="37" t="s">
        <v>204</v>
      </c>
      <c r="F793" s="37"/>
      <c r="G793" s="38"/>
      <c r="H793" s="39"/>
      <c r="I793" s="37" t="e">
        <f t="shared" si="45"/>
        <v>#DIV/0!</v>
      </c>
      <c r="J793" s="162"/>
      <c r="K793" s="162"/>
      <c r="L793" s="162"/>
    </row>
    <row r="794" spans="1:12" x14ac:dyDescent="0.25">
      <c r="A794" s="146"/>
      <c r="B794" s="146"/>
      <c r="C794" s="143"/>
      <c r="D794" s="143"/>
      <c r="E794" s="37" t="s">
        <v>205</v>
      </c>
      <c r="F794" s="37"/>
      <c r="G794" s="39"/>
      <c r="H794" s="39"/>
      <c r="I794" s="37" t="e">
        <f t="shared" si="45"/>
        <v>#DIV/0!</v>
      </c>
      <c r="J794" s="162"/>
      <c r="K794" s="162"/>
      <c r="L794" s="162"/>
    </row>
    <row r="795" spans="1:12" ht="15.75" thickBot="1" x14ac:dyDescent="0.3">
      <c r="A795" s="147"/>
      <c r="B795" s="147"/>
      <c r="C795" s="144"/>
      <c r="D795" s="144"/>
      <c r="E795" s="74" t="s">
        <v>236</v>
      </c>
      <c r="F795" s="56">
        <v>6</v>
      </c>
      <c r="G795" s="75"/>
      <c r="H795" s="76"/>
      <c r="I795" s="57">
        <f t="shared" si="45"/>
        <v>0</v>
      </c>
      <c r="J795" s="163"/>
      <c r="K795" s="163"/>
      <c r="L795" s="163"/>
    </row>
    <row r="796" spans="1:12" x14ac:dyDescent="0.25">
      <c r="A796" s="145">
        <v>103230</v>
      </c>
      <c r="B796" s="145">
        <v>103809</v>
      </c>
      <c r="C796" s="142" t="s">
        <v>183</v>
      </c>
      <c r="D796" s="142" t="s">
        <v>139</v>
      </c>
      <c r="E796" s="53" t="s">
        <v>212</v>
      </c>
      <c r="F796" s="53">
        <f>ABS(B796-A796)</f>
        <v>579</v>
      </c>
      <c r="G796" s="54"/>
      <c r="H796" s="77"/>
      <c r="I796" s="74">
        <f t="shared" si="45"/>
        <v>0</v>
      </c>
      <c r="J796" s="161" t="e">
        <f t="shared" si="47"/>
        <v>#DIV/0!</v>
      </c>
      <c r="K796" s="164"/>
      <c r="L796" s="164"/>
    </row>
    <row r="797" spans="1:12" x14ac:dyDescent="0.25">
      <c r="A797" s="146"/>
      <c r="B797" s="146"/>
      <c r="C797" s="143"/>
      <c r="D797" s="143"/>
      <c r="E797" s="37" t="s">
        <v>228</v>
      </c>
      <c r="F797" s="37">
        <f>ROUNDUP(F796/5,0)</f>
        <v>116</v>
      </c>
      <c r="G797" s="38"/>
      <c r="H797" s="39"/>
      <c r="I797" s="37">
        <f t="shared" si="45"/>
        <v>0</v>
      </c>
      <c r="J797" s="162"/>
      <c r="K797" s="162"/>
      <c r="L797" s="162"/>
    </row>
    <row r="798" spans="1:12" x14ac:dyDescent="0.25">
      <c r="A798" s="146"/>
      <c r="B798" s="146"/>
      <c r="C798" s="143"/>
      <c r="D798" s="143"/>
      <c r="E798" s="37" t="s">
        <v>196</v>
      </c>
      <c r="F798" s="37">
        <f>ROUNDUP(F796/5,0)</f>
        <v>116</v>
      </c>
      <c r="G798" s="38"/>
      <c r="H798" s="39"/>
      <c r="I798" s="37">
        <f t="shared" si="45"/>
        <v>0</v>
      </c>
      <c r="J798" s="162"/>
      <c r="K798" s="162"/>
      <c r="L798" s="162"/>
    </row>
    <row r="799" spans="1:12" x14ac:dyDescent="0.25">
      <c r="A799" s="146"/>
      <c r="B799" s="146"/>
      <c r="C799" s="143"/>
      <c r="D799" s="143"/>
      <c r="E799" s="37" t="s">
        <v>204</v>
      </c>
      <c r="F799" s="37"/>
      <c r="G799" s="38"/>
      <c r="H799" s="39"/>
      <c r="I799" s="37" t="e">
        <f t="shared" si="45"/>
        <v>#DIV/0!</v>
      </c>
      <c r="J799" s="162"/>
      <c r="K799" s="162"/>
      <c r="L799" s="162"/>
    </row>
    <row r="800" spans="1:12" x14ac:dyDescent="0.25">
      <c r="A800" s="146"/>
      <c r="B800" s="146"/>
      <c r="C800" s="143"/>
      <c r="D800" s="143"/>
      <c r="E800" s="37" t="s">
        <v>205</v>
      </c>
      <c r="F800" s="37"/>
      <c r="G800" s="38"/>
      <c r="H800" s="39"/>
      <c r="I800" s="37" t="e">
        <f t="shared" si="45"/>
        <v>#DIV/0!</v>
      </c>
      <c r="J800" s="162"/>
      <c r="K800" s="162"/>
      <c r="L800" s="162"/>
    </row>
    <row r="801" spans="1:12" ht="15.75" thickBot="1" x14ac:dyDescent="0.3">
      <c r="A801" s="147"/>
      <c r="B801" s="147"/>
      <c r="C801" s="144"/>
      <c r="D801" s="144"/>
      <c r="E801" s="74" t="s">
        <v>236</v>
      </c>
      <c r="F801" s="56">
        <v>5</v>
      </c>
      <c r="G801" s="75"/>
      <c r="H801" s="76"/>
      <c r="I801" s="57">
        <f t="shared" si="45"/>
        <v>0</v>
      </c>
      <c r="J801" s="163"/>
      <c r="K801" s="163"/>
      <c r="L801" s="163"/>
    </row>
    <row r="802" spans="1:12" x14ac:dyDescent="0.25">
      <c r="A802" s="145">
        <v>103809</v>
      </c>
      <c r="B802" s="145">
        <v>103902</v>
      </c>
      <c r="C802" s="142" t="s">
        <v>183</v>
      </c>
      <c r="D802" s="142" t="s">
        <v>139</v>
      </c>
      <c r="E802" s="53" t="s">
        <v>212</v>
      </c>
      <c r="F802" s="53">
        <f>ABS(B802-A802)</f>
        <v>93</v>
      </c>
      <c r="G802" s="54"/>
      <c r="H802" s="55"/>
      <c r="I802" s="74">
        <f t="shared" si="45"/>
        <v>0</v>
      </c>
      <c r="J802" s="161" t="e">
        <f t="shared" si="47"/>
        <v>#DIV/0!</v>
      </c>
      <c r="K802" s="164"/>
      <c r="L802" s="164"/>
    </row>
    <row r="803" spans="1:12" x14ac:dyDescent="0.25">
      <c r="A803" s="146"/>
      <c r="B803" s="146"/>
      <c r="C803" s="143"/>
      <c r="D803" s="143"/>
      <c r="E803" s="37" t="s">
        <v>228</v>
      </c>
      <c r="F803" s="37">
        <f>ROUNDUP(F802/5,0)</f>
        <v>19</v>
      </c>
      <c r="G803" s="38"/>
      <c r="H803" s="39"/>
      <c r="I803" s="37">
        <f t="shared" si="45"/>
        <v>0</v>
      </c>
      <c r="J803" s="162"/>
      <c r="K803" s="162"/>
      <c r="L803" s="162"/>
    </row>
    <row r="804" spans="1:12" x14ac:dyDescent="0.25">
      <c r="A804" s="146"/>
      <c r="B804" s="146"/>
      <c r="C804" s="143"/>
      <c r="D804" s="143"/>
      <c r="E804" s="37" t="s">
        <v>196</v>
      </c>
      <c r="F804" s="37">
        <f>ROUNDUP(F802/5,0)</f>
        <v>19</v>
      </c>
      <c r="G804" s="38"/>
      <c r="H804" s="39"/>
      <c r="I804" s="37">
        <f t="shared" si="45"/>
        <v>0</v>
      </c>
      <c r="J804" s="162"/>
      <c r="K804" s="162"/>
      <c r="L804" s="162"/>
    </row>
    <row r="805" spans="1:12" x14ac:dyDescent="0.25">
      <c r="A805" s="146"/>
      <c r="B805" s="146"/>
      <c r="C805" s="143"/>
      <c r="D805" s="143"/>
      <c r="E805" s="37" t="s">
        <v>204</v>
      </c>
      <c r="F805" s="37"/>
      <c r="G805" s="38"/>
      <c r="H805" s="39"/>
      <c r="I805" s="37" t="e">
        <f t="shared" si="45"/>
        <v>#DIV/0!</v>
      </c>
      <c r="J805" s="162"/>
      <c r="K805" s="162"/>
      <c r="L805" s="162"/>
    </row>
    <row r="806" spans="1:12" x14ac:dyDescent="0.25">
      <c r="A806" s="146"/>
      <c r="B806" s="146"/>
      <c r="C806" s="143"/>
      <c r="D806" s="143"/>
      <c r="E806" s="37" t="s">
        <v>205</v>
      </c>
      <c r="F806" s="37"/>
      <c r="G806" s="38"/>
      <c r="H806" s="39"/>
      <c r="I806" s="37" t="e">
        <f t="shared" si="45"/>
        <v>#DIV/0!</v>
      </c>
      <c r="J806" s="162"/>
      <c r="K806" s="162"/>
      <c r="L806" s="162"/>
    </row>
    <row r="807" spans="1:12" ht="15.75" thickBot="1" x14ac:dyDescent="0.3">
      <c r="A807" s="147"/>
      <c r="B807" s="147"/>
      <c r="C807" s="144"/>
      <c r="D807" s="144"/>
      <c r="E807" s="74" t="s">
        <v>236</v>
      </c>
      <c r="F807" s="56">
        <v>6</v>
      </c>
      <c r="G807" s="75"/>
      <c r="H807" s="76"/>
      <c r="I807" s="57">
        <f t="shared" si="45"/>
        <v>0</v>
      </c>
      <c r="J807" s="163"/>
      <c r="K807" s="163"/>
      <c r="L807" s="163"/>
    </row>
    <row r="808" spans="1:12" x14ac:dyDescent="0.25">
      <c r="A808" s="145">
        <v>103902</v>
      </c>
      <c r="B808" s="145">
        <v>104595</v>
      </c>
      <c r="C808" s="142" t="s">
        <v>183</v>
      </c>
      <c r="D808" s="142" t="s">
        <v>221</v>
      </c>
      <c r="E808" s="53" t="s">
        <v>212</v>
      </c>
      <c r="F808" s="53">
        <f>ABS(B808-A808)</f>
        <v>693</v>
      </c>
      <c r="G808" s="54"/>
      <c r="H808" s="55"/>
      <c r="I808" s="74">
        <f t="shared" si="45"/>
        <v>0</v>
      </c>
      <c r="J808" s="161" t="e">
        <f t="shared" si="47"/>
        <v>#DIV/0!</v>
      </c>
      <c r="K808" s="164"/>
      <c r="L808" s="164"/>
    </row>
    <row r="809" spans="1:12" x14ac:dyDescent="0.25">
      <c r="A809" s="146"/>
      <c r="B809" s="146"/>
      <c r="C809" s="143"/>
      <c r="D809" s="143"/>
      <c r="E809" s="37" t="s">
        <v>228</v>
      </c>
      <c r="F809" s="37">
        <f>ROUNDUP(F808/5,0)</f>
        <v>139</v>
      </c>
      <c r="G809" s="38"/>
      <c r="H809" s="39"/>
      <c r="I809" s="37">
        <f t="shared" si="45"/>
        <v>0</v>
      </c>
      <c r="J809" s="162"/>
      <c r="K809" s="162"/>
      <c r="L809" s="162"/>
    </row>
    <row r="810" spans="1:12" x14ac:dyDescent="0.25">
      <c r="A810" s="146"/>
      <c r="B810" s="146"/>
      <c r="C810" s="143"/>
      <c r="D810" s="143"/>
      <c r="E810" s="37" t="s">
        <v>196</v>
      </c>
      <c r="F810" s="37">
        <f>ROUNDUP(F808/5,0)</f>
        <v>139</v>
      </c>
      <c r="G810" s="38"/>
      <c r="H810" s="39"/>
      <c r="I810" s="37">
        <f t="shared" si="45"/>
        <v>0</v>
      </c>
      <c r="J810" s="162"/>
      <c r="K810" s="162"/>
      <c r="L810" s="162"/>
    </row>
    <row r="811" spans="1:12" x14ac:dyDescent="0.25">
      <c r="A811" s="146"/>
      <c r="B811" s="146"/>
      <c r="C811" s="143"/>
      <c r="D811" s="143"/>
      <c r="E811" s="37" t="s">
        <v>204</v>
      </c>
      <c r="F811" s="37"/>
      <c r="G811" s="38"/>
      <c r="H811" s="39"/>
      <c r="I811" s="37" t="e">
        <f t="shared" si="45"/>
        <v>#DIV/0!</v>
      </c>
      <c r="J811" s="162"/>
      <c r="K811" s="162"/>
      <c r="L811" s="162"/>
    </row>
    <row r="812" spans="1:12" x14ac:dyDescent="0.25">
      <c r="A812" s="146"/>
      <c r="B812" s="146"/>
      <c r="C812" s="143"/>
      <c r="D812" s="143"/>
      <c r="E812" s="37" t="s">
        <v>205</v>
      </c>
      <c r="F812" s="37"/>
      <c r="G812" s="38"/>
      <c r="H812" s="39"/>
      <c r="I812" s="37" t="e">
        <f t="shared" si="45"/>
        <v>#DIV/0!</v>
      </c>
      <c r="J812" s="162"/>
      <c r="K812" s="162"/>
      <c r="L812" s="162"/>
    </row>
    <row r="813" spans="1:12" ht="15.75" thickBot="1" x14ac:dyDescent="0.3">
      <c r="A813" s="147"/>
      <c r="B813" s="147"/>
      <c r="C813" s="144"/>
      <c r="D813" s="144"/>
      <c r="E813" s="74" t="s">
        <v>236</v>
      </c>
      <c r="F813" s="56">
        <v>5</v>
      </c>
      <c r="G813" s="75"/>
      <c r="H813" s="76"/>
      <c r="I813" s="57">
        <f t="shared" si="45"/>
        <v>0</v>
      </c>
      <c r="J813" s="163"/>
      <c r="K813" s="163"/>
      <c r="L813" s="163"/>
    </row>
    <row r="814" spans="1:12" x14ac:dyDescent="0.25">
      <c r="A814" s="148">
        <v>104595</v>
      </c>
      <c r="B814" s="148">
        <v>104750</v>
      </c>
      <c r="C814" s="151" t="s">
        <v>183</v>
      </c>
      <c r="D814" s="154" t="s">
        <v>140</v>
      </c>
      <c r="E814" s="50" t="s">
        <v>209</v>
      </c>
      <c r="F814" s="50">
        <f>ROUNDUP(ABS(B814-A814)/20,0)</f>
        <v>8</v>
      </c>
      <c r="G814" s="51"/>
      <c r="H814" s="46"/>
      <c r="I814" s="44">
        <f t="shared" si="45"/>
        <v>0</v>
      </c>
      <c r="J814" s="157">
        <f>AVERAGE(I814,I815,I816,I817,I818,I819)</f>
        <v>0</v>
      </c>
      <c r="K814" s="160"/>
      <c r="L814" s="160"/>
    </row>
    <row r="815" spans="1:12" x14ac:dyDescent="0.25">
      <c r="A815" s="149"/>
      <c r="B815" s="149"/>
      <c r="C815" s="152"/>
      <c r="D815" s="155"/>
      <c r="E815" s="41" t="s">
        <v>192</v>
      </c>
      <c r="F815" s="41">
        <f>ROUNDUP(ABS(B814-A814)/20,0)</f>
        <v>8</v>
      </c>
      <c r="G815" s="42"/>
      <c r="H815" s="43"/>
      <c r="I815" s="41">
        <f t="shared" si="45"/>
        <v>0</v>
      </c>
      <c r="J815" s="158"/>
      <c r="K815" s="158"/>
      <c r="L815" s="158"/>
    </row>
    <row r="816" spans="1:12" x14ac:dyDescent="0.25">
      <c r="A816" s="149"/>
      <c r="B816" s="149"/>
      <c r="C816" s="152"/>
      <c r="D816" s="155"/>
      <c r="E816" s="41" t="s">
        <v>201</v>
      </c>
      <c r="F816" s="41">
        <f>ABS(B814-A814)</f>
        <v>155</v>
      </c>
      <c r="G816" s="42"/>
      <c r="H816" s="43"/>
      <c r="I816" s="41">
        <f t="shared" si="45"/>
        <v>0</v>
      </c>
      <c r="J816" s="158"/>
      <c r="K816" s="158"/>
      <c r="L816" s="158"/>
    </row>
    <row r="817" spans="1:12" x14ac:dyDescent="0.25">
      <c r="A817" s="149"/>
      <c r="B817" s="149"/>
      <c r="C817" s="152"/>
      <c r="D817" s="155"/>
      <c r="E817" s="41" t="s">
        <v>202</v>
      </c>
      <c r="F817" s="41">
        <v>1</v>
      </c>
      <c r="G817" s="42"/>
      <c r="H817" s="43"/>
      <c r="I817" s="41">
        <f t="shared" si="45"/>
        <v>0</v>
      </c>
      <c r="J817" s="158"/>
      <c r="K817" s="158"/>
      <c r="L817" s="158"/>
    </row>
    <row r="818" spans="1:12" x14ac:dyDescent="0.25">
      <c r="A818" s="149"/>
      <c r="B818" s="149"/>
      <c r="C818" s="152"/>
      <c r="D818" s="155"/>
      <c r="E818" s="41" t="s">
        <v>236</v>
      </c>
      <c r="F818" s="41">
        <v>4</v>
      </c>
      <c r="G818" s="42"/>
      <c r="H818" s="43"/>
      <c r="I818" s="41">
        <f t="shared" si="45"/>
        <v>0</v>
      </c>
      <c r="J818" s="158"/>
      <c r="K818" s="158"/>
      <c r="L818" s="158"/>
    </row>
    <row r="819" spans="1:12" ht="15.75" thickBot="1" x14ac:dyDescent="0.3">
      <c r="A819" s="150"/>
      <c r="B819" s="150"/>
      <c r="C819" s="153"/>
      <c r="D819" s="156"/>
      <c r="E819" s="47" t="s">
        <v>191</v>
      </c>
      <c r="F819" s="47">
        <f>ROUNDUP(ABS(B814-A814)/(15/12),0)</f>
        <v>124</v>
      </c>
      <c r="G819" s="48"/>
      <c r="H819" s="49"/>
      <c r="I819" s="47">
        <f t="shared" si="45"/>
        <v>0</v>
      </c>
      <c r="J819" s="159"/>
      <c r="K819" s="159"/>
      <c r="L819" s="159"/>
    </row>
    <row r="820" spans="1:12" x14ac:dyDescent="0.25">
      <c r="A820" s="145">
        <v>104750</v>
      </c>
      <c r="B820" s="145">
        <v>105270</v>
      </c>
      <c r="C820" s="142" t="s">
        <v>183</v>
      </c>
      <c r="D820" s="142" t="s">
        <v>140</v>
      </c>
      <c r="E820" s="53" t="s">
        <v>212</v>
      </c>
      <c r="F820" s="53">
        <f>ABS(B820-A820)</f>
        <v>520</v>
      </c>
      <c r="G820" s="54"/>
      <c r="H820" s="55"/>
      <c r="I820" s="74">
        <f t="shared" si="45"/>
        <v>0</v>
      </c>
      <c r="J820" s="161" t="e">
        <f t="shared" ref="J820" si="48">AVERAGE(I820,I821,I822,I823,I824,I825)</f>
        <v>#DIV/0!</v>
      </c>
      <c r="K820" s="164"/>
      <c r="L820" s="164"/>
    </row>
    <row r="821" spans="1:12" x14ac:dyDescent="0.25">
      <c r="A821" s="146"/>
      <c r="B821" s="146"/>
      <c r="C821" s="143"/>
      <c r="D821" s="143"/>
      <c r="E821" s="37" t="s">
        <v>228</v>
      </c>
      <c r="F821" s="37">
        <f>ROUNDUP(F820/5,0)</f>
        <v>104</v>
      </c>
      <c r="G821" s="38"/>
      <c r="H821" s="39"/>
      <c r="I821" s="37">
        <f t="shared" si="45"/>
        <v>0</v>
      </c>
      <c r="J821" s="162"/>
      <c r="K821" s="162"/>
      <c r="L821" s="162"/>
    </row>
    <row r="822" spans="1:12" x14ac:dyDescent="0.25">
      <c r="A822" s="146"/>
      <c r="B822" s="146"/>
      <c r="C822" s="143"/>
      <c r="D822" s="143"/>
      <c r="E822" s="37" t="s">
        <v>196</v>
      </c>
      <c r="F822" s="37">
        <f>ROUNDUP(F820/5,0)</f>
        <v>104</v>
      </c>
      <c r="G822" s="38"/>
      <c r="H822" s="39"/>
      <c r="I822" s="37">
        <f t="shared" si="45"/>
        <v>0</v>
      </c>
      <c r="J822" s="162"/>
      <c r="K822" s="162"/>
      <c r="L822" s="162"/>
    </row>
    <row r="823" spans="1:12" x14ac:dyDescent="0.25">
      <c r="A823" s="146"/>
      <c r="B823" s="146"/>
      <c r="C823" s="143"/>
      <c r="D823" s="143"/>
      <c r="E823" s="37" t="s">
        <v>204</v>
      </c>
      <c r="F823" s="37"/>
      <c r="G823" s="38"/>
      <c r="H823" s="39"/>
      <c r="I823" s="37" t="e">
        <f t="shared" si="45"/>
        <v>#DIV/0!</v>
      </c>
      <c r="J823" s="162"/>
      <c r="K823" s="162"/>
      <c r="L823" s="162"/>
    </row>
    <row r="824" spans="1:12" x14ac:dyDescent="0.25">
      <c r="A824" s="146"/>
      <c r="B824" s="146"/>
      <c r="C824" s="143"/>
      <c r="D824" s="143"/>
      <c r="E824" s="37" t="s">
        <v>205</v>
      </c>
      <c r="F824" s="37"/>
      <c r="G824" s="38"/>
      <c r="H824" s="39"/>
      <c r="I824" s="37" t="e">
        <f t="shared" si="45"/>
        <v>#DIV/0!</v>
      </c>
      <c r="J824" s="162"/>
      <c r="K824" s="162"/>
      <c r="L824" s="162"/>
    </row>
    <row r="825" spans="1:12" ht="15.75" thickBot="1" x14ac:dyDescent="0.3">
      <c r="A825" s="147"/>
      <c r="B825" s="147"/>
      <c r="C825" s="144"/>
      <c r="D825" s="144"/>
      <c r="E825" s="74" t="s">
        <v>236</v>
      </c>
      <c r="F825" s="56">
        <v>5</v>
      </c>
      <c r="G825" s="75"/>
      <c r="H825" s="76"/>
      <c r="I825" s="57">
        <f t="shared" si="45"/>
        <v>0</v>
      </c>
      <c r="J825" s="163"/>
      <c r="K825" s="163"/>
      <c r="L825" s="163"/>
    </row>
    <row r="826" spans="1:12" x14ac:dyDescent="0.25">
      <c r="A826" s="145">
        <v>105270</v>
      </c>
      <c r="B826" s="145">
        <v>105930</v>
      </c>
      <c r="C826" s="142" t="s">
        <v>183</v>
      </c>
      <c r="D826" s="142" t="s">
        <v>140</v>
      </c>
      <c r="E826" s="53" t="s">
        <v>212</v>
      </c>
      <c r="F826" s="53">
        <f>ABS(B826-A826)</f>
        <v>660</v>
      </c>
      <c r="G826" s="54"/>
      <c r="H826" s="55"/>
      <c r="I826" s="74">
        <f t="shared" si="45"/>
        <v>0</v>
      </c>
      <c r="J826" s="161" t="e">
        <f t="shared" ref="J826:J850" si="49">AVERAGE(I826,I827,I828,I829,I830,I831)</f>
        <v>#DIV/0!</v>
      </c>
      <c r="K826" s="164"/>
      <c r="L826" s="164"/>
    </row>
    <row r="827" spans="1:12" x14ac:dyDescent="0.25">
      <c r="A827" s="146"/>
      <c r="B827" s="146"/>
      <c r="C827" s="143"/>
      <c r="D827" s="143"/>
      <c r="E827" s="37" t="s">
        <v>228</v>
      </c>
      <c r="F827" s="37">
        <f>ROUNDUP(F826/5,0)</f>
        <v>132</v>
      </c>
      <c r="G827" s="38"/>
      <c r="H827" s="39"/>
      <c r="I827" s="37">
        <f t="shared" si="45"/>
        <v>0</v>
      </c>
      <c r="J827" s="162"/>
      <c r="K827" s="162"/>
      <c r="L827" s="162"/>
    </row>
    <row r="828" spans="1:12" x14ac:dyDescent="0.25">
      <c r="A828" s="146"/>
      <c r="B828" s="146"/>
      <c r="C828" s="143"/>
      <c r="D828" s="143"/>
      <c r="E828" s="37" t="s">
        <v>196</v>
      </c>
      <c r="F828" s="37">
        <f>ROUNDUP(F826/5,0)</f>
        <v>132</v>
      </c>
      <c r="G828" s="38"/>
      <c r="H828" s="39"/>
      <c r="I828" s="37">
        <f t="shared" si="45"/>
        <v>0</v>
      </c>
      <c r="J828" s="162"/>
      <c r="K828" s="162"/>
      <c r="L828" s="162"/>
    </row>
    <row r="829" spans="1:12" x14ac:dyDescent="0.25">
      <c r="A829" s="146"/>
      <c r="B829" s="146"/>
      <c r="C829" s="143"/>
      <c r="D829" s="143"/>
      <c r="E829" s="37" t="s">
        <v>204</v>
      </c>
      <c r="F829" s="37"/>
      <c r="G829" s="38"/>
      <c r="H829" s="39"/>
      <c r="I829" s="37" t="e">
        <f t="shared" si="45"/>
        <v>#DIV/0!</v>
      </c>
      <c r="J829" s="162"/>
      <c r="K829" s="162"/>
      <c r="L829" s="162"/>
    </row>
    <row r="830" spans="1:12" x14ac:dyDescent="0.25">
      <c r="A830" s="146"/>
      <c r="B830" s="146"/>
      <c r="C830" s="143"/>
      <c r="D830" s="143"/>
      <c r="E830" s="37" t="s">
        <v>205</v>
      </c>
      <c r="F830" s="37"/>
      <c r="G830" s="38"/>
      <c r="H830" s="39"/>
      <c r="I830" s="37" t="e">
        <f t="shared" si="45"/>
        <v>#DIV/0!</v>
      </c>
      <c r="J830" s="162"/>
      <c r="K830" s="162"/>
      <c r="L830" s="162"/>
    </row>
    <row r="831" spans="1:12" ht="15.75" thickBot="1" x14ac:dyDescent="0.3">
      <c r="A831" s="147"/>
      <c r="B831" s="147"/>
      <c r="C831" s="144"/>
      <c r="D831" s="144"/>
      <c r="E831" s="74" t="s">
        <v>236</v>
      </c>
      <c r="F831" s="56">
        <v>3</v>
      </c>
      <c r="G831" s="75"/>
      <c r="H831" s="76"/>
      <c r="I831" s="57">
        <f t="shared" si="45"/>
        <v>0</v>
      </c>
      <c r="J831" s="163"/>
      <c r="K831" s="163"/>
      <c r="L831" s="163"/>
    </row>
    <row r="832" spans="1:12" x14ac:dyDescent="0.25">
      <c r="A832" s="145">
        <v>105930</v>
      </c>
      <c r="B832" s="145">
        <v>106003</v>
      </c>
      <c r="C832" s="142" t="s">
        <v>183</v>
      </c>
      <c r="D832" s="142" t="s">
        <v>140</v>
      </c>
      <c r="E832" s="53" t="s">
        <v>212</v>
      </c>
      <c r="F832" s="53">
        <f>ABS(B832-A832)</f>
        <v>73</v>
      </c>
      <c r="G832" s="54"/>
      <c r="H832" s="77"/>
      <c r="I832" s="74">
        <f t="shared" si="45"/>
        <v>0</v>
      </c>
      <c r="J832" s="161" t="e">
        <f t="shared" si="49"/>
        <v>#DIV/0!</v>
      </c>
      <c r="K832" s="164"/>
      <c r="L832" s="164"/>
    </row>
    <row r="833" spans="1:12" x14ac:dyDescent="0.25">
      <c r="A833" s="146"/>
      <c r="B833" s="146"/>
      <c r="C833" s="143"/>
      <c r="D833" s="143"/>
      <c r="E833" s="37" t="s">
        <v>228</v>
      </c>
      <c r="F833" s="37">
        <f>ROUNDUP(F832/5,0)</f>
        <v>15</v>
      </c>
      <c r="G833" s="38"/>
      <c r="H833" s="39"/>
      <c r="I833" s="37">
        <f t="shared" si="45"/>
        <v>0</v>
      </c>
      <c r="J833" s="162"/>
      <c r="K833" s="162"/>
      <c r="L833" s="162"/>
    </row>
    <row r="834" spans="1:12" x14ac:dyDescent="0.25">
      <c r="A834" s="146"/>
      <c r="B834" s="146"/>
      <c r="C834" s="143"/>
      <c r="D834" s="143"/>
      <c r="E834" s="37" t="s">
        <v>196</v>
      </c>
      <c r="F834" s="37">
        <f>ROUNDUP(F832/5,0)</f>
        <v>15</v>
      </c>
      <c r="G834" s="38"/>
      <c r="H834" s="39"/>
      <c r="I834" s="37">
        <f t="shared" si="45"/>
        <v>0</v>
      </c>
      <c r="J834" s="162"/>
      <c r="K834" s="162"/>
      <c r="L834" s="162"/>
    </row>
    <row r="835" spans="1:12" x14ac:dyDescent="0.25">
      <c r="A835" s="146"/>
      <c r="B835" s="146"/>
      <c r="C835" s="143"/>
      <c r="D835" s="143"/>
      <c r="E835" s="37" t="s">
        <v>204</v>
      </c>
      <c r="F835" s="37"/>
      <c r="G835" s="38"/>
      <c r="H835" s="39"/>
      <c r="I835" s="37" t="e">
        <f t="shared" ref="I835:I898" si="50">G835/F835</f>
        <v>#DIV/0!</v>
      </c>
      <c r="J835" s="162"/>
      <c r="K835" s="162"/>
      <c r="L835" s="162"/>
    </row>
    <row r="836" spans="1:12" x14ac:dyDescent="0.25">
      <c r="A836" s="146"/>
      <c r="B836" s="146"/>
      <c r="C836" s="143"/>
      <c r="D836" s="143"/>
      <c r="E836" s="37" t="s">
        <v>205</v>
      </c>
      <c r="F836" s="37"/>
      <c r="G836" s="38"/>
      <c r="H836" s="39"/>
      <c r="I836" s="37" t="e">
        <f t="shared" si="50"/>
        <v>#DIV/0!</v>
      </c>
      <c r="J836" s="162"/>
      <c r="K836" s="162"/>
      <c r="L836" s="162"/>
    </row>
    <row r="837" spans="1:12" ht="15.75" thickBot="1" x14ac:dyDescent="0.3">
      <c r="A837" s="147"/>
      <c r="B837" s="147"/>
      <c r="C837" s="144"/>
      <c r="D837" s="144"/>
      <c r="E837" s="74" t="s">
        <v>236</v>
      </c>
      <c r="F837" s="56"/>
      <c r="G837" s="75"/>
      <c r="H837" s="76"/>
      <c r="I837" s="57" t="e">
        <f t="shared" si="50"/>
        <v>#DIV/0!</v>
      </c>
      <c r="J837" s="163"/>
      <c r="K837" s="163"/>
      <c r="L837" s="163"/>
    </row>
    <row r="838" spans="1:12" x14ac:dyDescent="0.25">
      <c r="A838" s="145">
        <v>106003</v>
      </c>
      <c r="B838" s="145">
        <v>106648</v>
      </c>
      <c r="C838" s="142" t="s">
        <v>183</v>
      </c>
      <c r="D838" s="142" t="s">
        <v>220</v>
      </c>
      <c r="E838" s="53" t="s">
        <v>212</v>
      </c>
      <c r="F838" s="53">
        <f>ABS(B838-A838)</f>
        <v>645</v>
      </c>
      <c r="G838" s="54"/>
      <c r="H838" s="55"/>
      <c r="I838" s="74">
        <f t="shared" si="50"/>
        <v>0</v>
      </c>
      <c r="J838" s="161" t="e">
        <f t="shared" si="49"/>
        <v>#DIV/0!</v>
      </c>
      <c r="K838" s="164"/>
      <c r="L838" s="164"/>
    </row>
    <row r="839" spans="1:12" x14ac:dyDescent="0.25">
      <c r="A839" s="146"/>
      <c r="B839" s="146"/>
      <c r="C839" s="143"/>
      <c r="D839" s="143"/>
      <c r="E839" s="37" t="s">
        <v>228</v>
      </c>
      <c r="F839" s="37">
        <f>ROUNDUP(F838/5,0)</f>
        <v>129</v>
      </c>
      <c r="G839" s="38"/>
      <c r="H839" s="39"/>
      <c r="I839" s="37">
        <f t="shared" si="50"/>
        <v>0</v>
      </c>
      <c r="J839" s="162"/>
      <c r="K839" s="162"/>
      <c r="L839" s="162"/>
    </row>
    <row r="840" spans="1:12" x14ac:dyDescent="0.25">
      <c r="A840" s="146"/>
      <c r="B840" s="146"/>
      <c r="C840" s="143"/>
      <c r="D840" s="143"/>
      <c r="E840" s="37" t="s">
        <v>196</v>
      </c>
      <c r="F840" s="37">
        <f>ROUNDUP(F838/5,0)</f>
        <v>129</v>
      </c>
      <c r="G840" s="38"/>
      <c r="H840" s="39"/>
      <c r="I840" s="37">
        <f t="shared" si="50"/>
        <v>0</v>
      </c>
      <c r="J840" s="162"/>
      <c r="K840" s="162"/>
      <c r="L840" s="162"/>
    </row>
    <row r="841" spans="1:12" x14ac:dyDescent="0.25">
      <c r="A841" s="146"/>
      <c r="B841" s="146"/>
      <c r="C841" s="143"/>
      <c r="D841" s="143"/>
      <c r="E841" s="37" t="s">
        <v>204</v>
      </c>
      <c r="F841" s="37"/>
      <c r="G841" s="38"/>
      <c r="H841" s="39"/>
      <c r="I841" s="37" t="e">
        <f t="shared" si="50"/>
        <v>#DIV/0!</v>
      </c>
      <c r="J841" s="162"/>
      <c r="K841" s="162"/>
      <c r="L841" s="162"/>
    </row>
    <row r="842" spans="1:12" x14ac:dyDescent="0.25">
      <c r="A842" s="146"/>
      <c r="B842" s="146"/>
      <c r="C842" s="143"/>
      <c r="D842" s="143"/>
      <c r="E842" s="37" t="s">
        <v>205</v>
      </c>
      <c r="F842" s="37"/>
      <c r="G842" s="38"/>
      <c r="H842" s="39"/>
      <c r="I842" s="37" t="e">
        <f t="shared" si="50"/>
        <v>#DIV/0!</v>
      </c>
      <c r="J842" s="162"/>
      <c r="K842" s="162"/>
      <c r="L842" s="162"/>
    </row>
    <row r="843" spans="1:12" ht="15.75" thickBot="1" x14ac:dyDescent="0.3">
      <c r="A843" s="147"/>
      <c r="B843" s="147"/>
      <c r="C843" s="144"/>
      <c r="D843" s="144"/>
      <c r="E843" s="74" t="s">
        <v>236</v>
      </c>
      <c r="F843" s="56">
        <v>5</v>
      </c>
      <c r="G843" s="75"/>
      <c r="H843" s="76"/>
      <c r="I843" s="57">
        <f t="shared" si="50"/>
        <v>0</v>
      </c>
      <c r="J843" s="163"/>
      <c r="K843" s="163"/>
      <c r="L843" s="163"/>
    </row>
    <row r="844" spans="1:12" x14ac:dyDescent="0.25">
      <c r="A844" s="145"/>
      <c r="B844" s="145"/>
      <c r="C844" s="142" t="s">
        <v>183</v>
      </c>
      <c r="D844" s="142" t="s">
        <v>220</v>
      </c>
      <c r="E844" s="53" t="s">
        <v>212</v>
      </c>
      <c r="F844" s="53">
        <f>ABS(B844-A844)</f>
        <v>0</v>
      </c>
      <c r="G844" s="54"/>
      <c r="H844" s="55"/>
      <c r="I844" s="74" t="e">
        <f t="shared" si="50"/>
        <v>#DIV/0!</v>
      </c>
      <c r="J844" s="161" t="e">
        <f t="shared" si="49"/>
        <v>#DIV/0!</v>
      </c>
      <c r="K844" s="164"/>
      <c r="L844" s="164"/>
    </row>
    <row r="845" spans="1:12" x14ac:dyDescent="0.25">
      <c r="A845" s="146"/>
      <c r="B845" s="146"/>
      <c r="C845" s="143"/>
      <c r="D845" s="143"/>
      <c r="E845" s="37" t="s">
        <v>228</v>
      </c>
      <c r="F845" s="37">
        <f>ROUNDUP(F844/5,0)</f>
        <v>0</v>
      </c>
      <c r="G845" s="38"/>
      <c r="H845" s="39"/>
      <c r="I845" s="37" t="e">
        <f t="shared" si="50"/>
        <v>#DIV/0!</v>
      </c>
      <c r="J845" s="162"/>
      <c r="K845" s="162"/>
      <c r="L845" s="162"/>
    </row>
    <row r="846" spans="1:12" x14ac:dyDescent="0.25">
      <c r="A846" s="146"/>
      <c r="B846" s="146"/>
      <c r="C846" s="143"/>
      <c r="D846" s="143"/>
      <c r="E846" s="37" t="s">
        <v>196</v>
      </c>
      <c r="F846" s="37">
        <f>ROUNDUP(F844/5,0)</f>
        <v>0</v>
      </c>
      <c r="G846" s="38"/>
      <c r="H846" s="39"/>
      <c r="I846" s="37" t="e">
        <f t="shared" si="50"/>
        <v>#DIV/0!</v>
      </c>
      <c r="J846" s="162"/>
      <c r="K846" s="162"/>
      <c r="L846" s="162"/>
    </row>
    <row r="847" spans="1:12" x14ac:dyDescent="0.25">
      <c r="A847" s="146"/>
      <c r="B847" s="146"/>
      <c r="C847" s="143"/>
      <c r="D847" s="143"/>
      <c r="E847" s="37" t="s">
        <v>204</v>
      </c>
      <c r="F847" s="37"/>
      <c r="G847" s="38"/>
      <c r="H847" s="39"/>
      <c r="I847" s="37" t="e">
        <f t="shared" si="50"/>
        <v>#DIV/0!</v>
      </c>
      <c r="J847" s="162"/>
      <c r="K847" s="162"/>
      <c r="L847" s="162"/>
    </row>
    <row r="848" spans="1:12" x14ac:dyDescent="0.25">
      <c r="A848" s="146"/>
      <c r="B848" s="146"/>
      <c r="C848" s="143"/>
      <c r="D848" s="143"/>
      <c r="E848" s="37" t="s">
        <v>205</v>
      </c>
      <c r="F848" s="37"/>
      <c r="G848" s="38"/>
      <c r="H848" s="39"/>
      <c r="I848" s="37" t="e">
        <f t="shared" si="50"/>
        <v>#DIV/0!</v>
      </c>
      <c r="J848" s="162"/>
      <c r="K848" s="162"/>
      <c r="L848" s="162"/>
    </row>
    <row r="849" spans="1:12" ht="15.75" thickBot="1" x14ac:dyDescent="0.3">
      <c r="A849" s="147"/>
      <c r="B849" s="147"/>
      <c r="C849" s="144"/>
      <c r="D849" s="144"/>
      <c r="E849" s="74" t="s">
        <v>236</v>
      </c>
      <c r="F849" s="56"/>
      <c r="G849" s="75"/>
      <c r="H849" s="76"/>
      <c r="I849" s="57" t="e">
        <f t="shared" si="50"/>
        <v>#DIV/0!</v>
      </c>
      <c r="J849" s="163"/>
      <c r="K849" s="163"/>
      <c r="L849" s="163"/>
    </row>
    <row r="850" spans="1:12" x14ac:dyDescent="0.25">
      <c r="A850" s="145"/>
      <c r="B850" s="145"/>
      <c r="C850" s="142" t="s">
        <v>183</v>
      </c>
      <c r="D850" s="142" t="s">
        <v>220</v>
      </c>
      <c r="E850" s="53" t="s">
        <v>212</v>
      </c>
      <c r="F850" s="53">
        <f>ABS(B850-A850)</f>
        <v>0</v>
      </c>
      <c r="G850" s="54"/>
      <c r="H850" s="55"/>
      <c r="I850" s="74" t="e">
        <f t="shared" si="50"/>
        <v>#DIV/0!</v>
      </c>
      <c r="J850" s="161" t="e">
        <f t="shared" si="49"/>
        <v>#DIV/0!</v>
      </c>
      <c r="K850" s="164"/>
      <c r="L850" s="164"/>
    </row>
    <row r="851" spans="1:12" x14ac:dyDescent="0.25">
      <c r="A851" s="146"/>
      <c r="B851" s="146"/>
      <c r="C851" s="143"/>
      <c r="D851" s="143"/>
      <c r="E851" s="37" t="s">
        <v>228</v>
      </c>
      <c r="F851" s="37">
        <f>ROUNDUP(F850/5,0)</f>
        <v>0</v>
      </c>
      <c r="G851" s="38"/>
      <c r="H851" s="39"/>
      <c r="I851" s="37" t="e">
        <f t="shared" si="50"/>
        <v>#DIV/0!</v>
      </c>
      <c r="J851" s="162"/>
      <c r="K851" s="162"/>
      <c r="L851" s="162"/>
    </row>
    <row r="852" spans="1:12" x14ac:dyDescent="0.25">
      <c r="A852" s="146"/>
      <c r="B852" s="146"/>
      <c r="C852" s="143"/>
      <c r="D852" s="143"/>
      <c r="E852" s="37" t="s">
        <v>196</v>
      </c>
      <c r="F852" s="37">
        <f>ROUNDUP(F850/5,0)</f>
        <v>0</v>
      </c>
      <c r="G852" s="38"/>
      <c r="H852" s="39"/>
      <c r="I852" s="37" t="e">
        <f t="shared" si="50"/>
        <v>#DIV/0!</v>
      </c>
      <c r="J852" s="162"/>
      <c r="K852" s="162"/>
      <c r="L852" s="162"/>
    </row>
    <row r="853" spans="1:12" x14ac:dyDescent="0.25">
      <c r="A853" s="146"/>
      <c r="B853" s="146"/>
      <c r="C853" s="143"/>
      <c r="D853" s="143"/>
      <c r="E853" s="37" t="s">
        <v>204</v>
      </c>
      <c r="F853" s="37"/>
      <c r="G853" s="38"/>
      <c r="H853" s="39"/>
      <c r="I853" s="37" t="e">
        <f t="shared" si="50"/>
        <v>#DIV/0!</v>
      </c>
      <c r="J853" s="162"/>
      <c r="K853" s="162"/>
      <c r="L853" s="162"/>
    </row>
    <row r="854" spans="1:12" x14ac:dyDescent="0.25">
      <c r="A854" s="146"/>
      <c r="B854" s="146"/>
      <c r="C854" s="143"/>
      <c r="D854" s="143"/>
      <c r="E854" s="37" t="s">
        <v>205</v>
      </c>
      <c r="F854" s="37"/>
      <c r="G854" s="38"/>
      <c r="H854" s="39"/>
      <c r="I854" s="37" t="e">
        <f t="shared" si="50"/>
        <v>#DIV/0!</v>
      </c>
      <c r="J854" s="162"/>
      <c r="K854" s="162"/>
      <c r="L854" s="162"/>
    </row>
    <row r="855" spans="1:12" ht="15.75" thickBot="1" x14ac:dyDescent="0.3">
      <c r="A855" s="147"/>
      <c r="B855" s="147"/>
      <c r="C855" s="144"/>
      <c r="D855" s="144"/>
      <c r="E855" s="74" t="s">
        <v>236</v>
      </c>
      <c r="F855" s="56"/>
      <c r="G855" s="75"/>
      <c r="H855" s="76"/>
      <c r="I855" s="57" t="e">
        <f t="shared" si="50"/>
        <v>#DIV/0!</v>
      </c>
      <c r="J855" s="163"/>
      <c r="K855" s="163"/>
      <c r="L855" s="163"/>
    </row>
    <row r="856" spans="1:12" x14ac:dyDescent="0.25">
      <c r="A856" s="148">
        <v>106650</v>
      </c>
      <c r="B856" s="148">
        <v>106920</v>
      </c>
      <c r="C856" s="151" t="s">
        <v>183</v>
      </c>
      <c r="D856" s="154" t="s">
        <v>141</v>
      </c>
      <c r="E856" s="50" t="s">
        <v>209</v>
      </c>
      <c r="F856" s="50">
        <f>ROUNDUP(ABS(B856-A856)/20,0)</f>
        <v>14</v>
      </c>
      <c r="G856" s="51"/>
      <c r="H856" s="52"/>
      <c r="I856" s="44">
        <f t="shared" si="50"/>
        <v>0</v>
      </c>
      <c r="J856" s="157">
        <f>AVERAGE(I856,I857,I858,I859,I860,I861)</f>
        <v>0</v>
      </c>
      <c r="K856" s="160"/>
      <c r="L856" s="160"/>
    </row>
    <row r="857" spans="1:12" x14ac:dyDescent="0.25">
      <c r="A857" s="149"/>
      <c r="B857" s="149"/>
      <c r="C857" s="152"/>
      <c r="D857" s="155"/>
      <c r="E857" s="41" t="s">
        <v>192</v>
      </c>
      <c r="F857" s="41">
        <f>ROUNDUP(ABS(B856-A856)/20,0)</f>
        <v>14</v>
      </c>
      <c r="G857" s="42"/>
      <c r="H857" s="43"/>
      <c r="I857" s="41">
        <f t="shared" si="50"/>
        <v>0</v>
      </c>
      <c r="J857" s="158"/>
      <c r="K857" s="158"/>
      <c r="L857" s="158"/>
    </row>
    <row r="858" spans="1:12" x14ac:dyDescent="0.25">
      <c r="A858" s="149"/>
      <c r="B858" s="149"/>
      <c r="C858" s="152"/>
      <c r="D858" s="155"/>
      <c r="E858" s="41" t="s">
        <v>201</v>
      </c>
      <c r="F858" s="41">
        <f>ABS(B856-A856)</f>
        <v>270</v>
      </c>
      <c r="G858" s="42"/>
      <c r="H858" s="43"/>
      <c r="I858" s="41">
        <f t="shared" si="50"/>
        <v>0</v>
      </c>
      <c r="J858" s="158"/>
      <c r="K858" s="158"/>
      <c r="L858" s="158"/>
    </row>
    <row r="859" spans="1:12" x14ac:dyDescent="0.25">
      <c r="A859" s="149"/>
      <c r="B859" s="149"/>
      <c r="C859" s="152"/>
      <c r="D859" s="155"/>
      <c r="E859" s="41" t="s">
        <v>202</v>
      </c>
      <c r="F859" s="41">
        <v>1</v>
      </c>
      <c r="G859" s="42"/>
      <c r="H859" s="43"/>
      <c r="I859" s="41">
        <f t="shared" si="50"/>
        <v>0</v>
      </c>
      <c r="J859" s="158"/>
      <c r="K859" s="158"/>
      <c r="L859" s="158"/>
    </row>
    <row r="860" spans="1:12" x14ac:dyDescent="0.25">
      <c r="A860" s="149"/>
      <c r="B860" s="149"/>
      <c r="C860" s="152"/>
      <c r="D860" s="155"/>
      <c r="E860" s="41" t="s">
        <v>236</v>
      </c>
      <c r="F860" s="41">
        <v>1</v>
      </c>
      <c r="G860" s="42"/>
      <c r="H860" s="43"/>
      <c r="I860" s="41">
        <f t="shared" si="50"/>
        <v>0</v>
      </c>
      <c r="J860" s="158"/>
      <c r="K860" s="158"/>
      <c r="L860" s="158"/>
    </row>
    <row r="861" spans="1:12" ht="15.75" thickBot="1" x14ac:dyDescent="0.3">
      <c r="A861" s="150"/>
      <c r="B861" s="150"/>
      <c r="C861" s="153"/>
      <c r="D861" s="156"/>
      <c r="E861" s="47" t="s">
        <v>191</v>
      </c>
      <c r="F861" s="47">
        <f>ROUNDUP(ABS(B856-A856)/(15/12),0)</f>
        <v>216</v>
      </c>
      <c r="G861" s="48"/>
      <c r="H861" s="49"/>
      <c r="I861" s="47">
        <f t="shared" si="50"/>
        <v>0</v>
      </c>
      <c r="J861" s="159"/>
      <c r="K861" s="159"/>
      <c r="L861" s="159"/>
    </row>
    <row r="862" spans="1:12" x14ac:dyDescent="0.25">
      <c r="A862" s="145">
        <v>106918</v>
      </c>
      <c r="B862" s="145">
        <v>107620</v>
      </c>
      <c r="C862" s="142" t="s">
        <v>183</v>
      </c>
      <c r="D862" s="142" t="s">
        <v>141</v>
      </c>
      <c r="E862" s="53" t="s">
        <v>212</v>
      </c>
      <c r="F862" s="53">
        <f>ABS(B862-A862)</f>
        <v>702</v>
      </c>
      <c r="G862" s="54"/>
      <c r="H862" s="77"/>
      <c r="I862" s="74">
        <f t="shared" si="50"/>
        <v>0</v>
      </c>
      <c r="J862" s="161" t="e">
        <f t="shared" ref="J862" si="51">AVERAGE(I862,I863,I864,I865,I866,I867)</f>
        <v>#DIV/0!</v>
      </c>
      <c r="K862" s="164"/>
      <c r="L862" s="164"/>
    </row>
    <row r="863" spans="1:12" x14ac:dyDescent="0.25">
      <c r="A863" s="146"/>
      <c r="B863" s="146"/>
      <c r="C863" s="143"/>
      <c r="D863" s="143"/>
      <c r="E863" s="37" t="s">
        <v>228</v>
      </c>
      <c r="F863" s="37">
        <f>ROUNDUP(F862/5,0)</f>
        <v>141</v>
      </c>
      <c r="G863" s="38"/>
      <c r="H863" s="39"/>
      <c r="I863" s="37">
        <f t="shared" si="50"/>
        <v>0</v>
      </c>
      <c r="J863" s="162"/>
      <c r="K863" s="162"/>
      <c r="L863" s="162"/>
    </row>
    <row r="864" spans="1:12" x14ac:dyDescent="0.25">
      <c r="A864" s="146"/>
      <c r="B864" s="146"/>
      <c r="C864" s="143"/>
      <c r="D864" s="143"/>
      <c r="E864" s="37" t="s">
        <v>196</v>
      </c>
      <c r="F864" s="37">
        <f>ROUNDUP(F862/5,0)</f>
        <v>141</v>
      </c>
      <c r="G864" s="38"/>
      <c r="H864" s="39"/>
      <c r="I864" s="37">
        <f t="shared" si="50"/>
        <v>0</v>
      </c>
      <c r="J864" s="162"/>
      <c r="K864" s="162"/>
      <c r="L864" s="162"/>
    </row>
    <row r="865" spans="1:12" x14ac:dyDescent="0.25">
      <c r="A865" s="146"/>
      <c r="B865" s="146"/>
      <c r="C865" s="143"/>
      <c r="D865" s="143"/>
      <c r="E865" s="37" t="s">
        <v>204</v>
      </c>
      <c r="F865" s="37"/>
      <c r="G865" s="38"/>
      <c r="H865" s="39"/>
      <c r="I865" s="37" t="e">
        <f t="shared" si="50"/>
        <v>#DIV/0!</v>
      </c>
      <c r="J865" s="162"/>
      <c r="K865" s="162"/>
      <c r="L865" s="162"/>
    </row>
    <row r="866" spans="1:12" x14ac:dyDescent="0.25">
      <c r="A866" s="146"/>
      <c r="B866" s="146"/>
      <c r="C866" s="143"/>
      <c r="D866" s="143"/>
      <c r="E866" s="37" t="s">
        <v>205</v>
      </c>
      <c r="F866" s="37"/>
      <c r="G866" s="38"/>
      <c r="H866" s="39"/>
      <c r="I866" s="37" t="e">
        <f t="shared" si="50"/>
        <v>#DIV/0!</v>
      </c>
      <c r="J866" s="162"/>
      <c r="K866" s="162"/>
      <c r="L866" s="162"/>
    </row>
    <row r="867" spans="1:12" ht="15.75" thickBot="1" x14ac:dyDescent="0.3">
      <c r="A867" s="147"/>
      <c r="B867" s="147"/>
      <c r="C867" s="144"/>
      <c r="D867" s="144"/>
      <c r="E867" s="74" t="s">
        <v>236</v>
      </c>
      <c r="F867" s="56">
        <v>2</v>
      </c>
      <c r="G867" s="75"/>
      <c r="H867" s="76"/>
      <c r="I867" s="57">
        <f t="shared" si="50"/>
        <v>0</v>
      </c>
      <c r="J867" s="163"/>
      <c r="K867" s="163"/>
      <c r="L867" s="163"/>
    </row>
    <row r="868" spans="1:12" x14ac:dyDescent="0.25">
      <c r="A868" s="145">
        <v>107620</v>
      </c>
      <c r="B868" s="145">
        <v>107683</v>
      </c>
      <c r="C868" s="142" t="s">
        <v>183</v>
      </c>
      <c r="D868" s="142" t="s">
        <v>141</v>
      </c>
      <c r="E868" s="53" t="s">
        <v>212</v>
      </c>
      <c r="F868" s="53">
        <f>ABS(B868-A868)</f>
        <v>63</v>
      </c>
      <c r="G868" s="54"/>
      <c r="H868" s="77"/>
      <c r="I868" s="74">
        <f t="shared" si="50"/>
        <v>0</v>
      </c>
      <c r="J868" s="161" t="e">
        <f t="shared" ref="J868:J910" si="52">AVERAGE(I868,I869,I870,I871,I872,I873)</f>
        <v>#DIV/0!</v>
      </c>
      <c r="K868" s="164"/>
      <c r="L868" s="164"/>
    </row>
    <row r="869" spans="1:12" x14ac:dyDescent="0.25">
      <c r="A869" s="146"/>
      <c r="B869" s="146"/>
      <c r="C869" s="143"/>
      <c r="D869" s="143"/>
      <c r="E869" s="37" t="s">
        <v>228</v>
      </c>
      <c r="F869" s="37">
        <f>ROUNDUP(F868/5,0)</f>
        <v>13</v>
      </c>
      <c r="G869" s="38"/>
      <c r="H869" s="39"/>
      <c r="I869" s="37">
        <f t="shared" si="50"/>
        <v>0</v>
      </c>
      <c r="J869" s="162"/>
      <c r="K869" s="162"/>
      <c r="L869" s="162"/>
    </row>
    <row r="870" spans="1:12" x14ac:dyDescent="0.25">
      <c r="A870" s="146"/>
      <c r="B870" s="146"/>
      <c r="C870" s="143"/>
      <c r="D870" s="143"/>
      <c r="E870" s="37" t="s">
        <v>196</v>
      </c>
      <c r="F870" s="37">
        <f>ROUNDUP(F868/5,0)</f>
        <v>13</v>
      </c>
      <c r="G870" s="38"/>
      <c r="H870" s="39"/>
      <c r="I870" s="37">
        <f t="shared" si="50"/>
        <v>0</v>
      </c>
      <c r="J870" s="162"/>
      <c r="K870" s="162"/>
      <c r="L870" s="162"/>
    </row>
    <row r="871" spans="1:12" x14ac:dyDescent="0.25">
      <c r="A871" s="146"/>
      <c r="B871" s="146"/>
      <c r="C871" s="143"/>
      <c r="D871" s="143"/>
      <c r="E871" s="37" t="s">
        <v>204</v>
      </c>
      <c r="F871" s="37"/>
      <c r="G871" s="38"/>
      <c r="H871" s="39"/>
      <c r="I871" s="37" t="e">
        <f t="shared" si="50"/>
        <v>#DIV/0!</v>
      </c>
      <c r="J871" s="162"/>
      <c r="K871" s="162"/>
      <c r="L871" s="162"/>
    </row>
    <row r="872" spans="1:12" x14ac:dyDescent="0.25">
      <c r="A872" s="146"/>
      <c r="B872" s="146"/>
      <c r="C872" s="143"/>
      <c r="D872" s="143"/>
      <c r="E872" s="37" t="s">
        <v>205</v>
      </c>
      <c r="F872" s="37"/>
      <c r="G872" s="38"/>
      <c r="H872" s="39"/>
      <c r="I872" s="37" t="e">
        <f t="shared" si="50"/>
        <v>#DIV/0!</v>
      </c>
      <c r="J872" s="162"/>
      <c r="K872" s="162"/>
      <c r="L872" s="162"/>
    </row>
    <row r="873" spans="1:12" ht="15.75" thickBot="1" x14ac:dyDescent="0.3">
      <c r="A873" s="147"/>
      <c r="B873" s="147"/>
      <c r="C873" s="144"/>
      <c r="D873" s="144"/>
      <c r="E873" s="74" t="s">
        <v>236</v>
      </c>
      <c r="F873" s="56">
        <v>2</v>
      </c>
      <c r="G873" s="75"/>
      <c r="H873" s="76"/>
      <c r="I873" s="57">
        <f t="shared" si="50"/>
        <v>0</v>
      </c>
      <c r="J873" s="163"/>
      <c r="K873" s="163"/>
      <c r="L873" s="163"/>
    </row>
    <row r="874" spans="1:12" x14ac:dyDescent="0.25">
      <c r="A874" s="145">
        <v>107683</v>
      </c>
      <c r="B874" s="145">
        <v>108360</v>
      </c>
      <c r="C874" s="142" t="s">
        <v>183</v>
      </c>
      <c r="D874" s="142" t="s">
        <v>141</v>
      </c>
      <c r="E874" s="53" t="s">
        <v>212</v>
      </c>
      <c r="F874" s="53">
        <f>ABS(B874-A874)</f>
        <v>677</v>
      </c>
      <c r="G874" s="54"/>
      <c r="H874" s="55"/>
      <c r="I874" s="74">
        <f t="shared" si="50"/>
        <v>0</v>
      </c>
      <c r="J874" s="161" t="e">
        <f t="shared" si="52"/>
        <v>#DIV/0!</v>
      </c>
      <c r="K874" s="164"/>
      <c r="L874" s="164"/>
    </row>
    <row r="875" spans="1:12" x14ac:dyDescent="0.25">
      <c r="A875" s="146"/>
      <c r="B875" s="146"/>
      <c r="C875" s="143"/>
      <c r="D875" s="143"/>
      <c r="E875" s="37" t="s">
        <v>228</v>
      </c>
      <c r="F875" s="37">
        <f>ROUNDUP(F874/5,0)</f>
        <v>136</v>
      </c>
      <c r="G875" s="38"/>
      <c r="H875" s="39"/>
      <c r="I875" s="37">
        <f t="shared" si="50"/>
        <v>0</v>
      </c>
      <c r="J875" s="162"/>
      <c r="K875" s="162"/>
      <c r="L875" s="162"/>
    </row>
    <row r="876" spans="1:12" x14ac:dyDescent="0.25">
      <c r="A876" s="146"/>
      <c r="B876" s="146"/>
      <c r="C876" s="143"/>
      <c r="D876" s="143"/>
      <c r="E876" s="37" t="s">
        <v>196</v>
      </c>
      <c r="F876" s="37">
        <f>ROUNDUP(F874/5,0)</f>
        <v>136</v>
      </c>
      <c r="G876" s="38"/>
      <c r="H876" s="39"/>
      <c r="I876" s="37">
        <f t="shared" si="50"/>
        <v>0</v>
      </c>
      <c r="J876" s="162"/>
      <c r="K876" s="162"/>
      <c r="L876" s="162"/>
    </row>
    <row r="877" spans="1:12" x14ac:dyDescent="0.25">
      <c r="A877" s="146"/>
      <c r="B877" s="146"/>
      <c r="C877" s="143"/>
      <c r="D877" s="143"/>
      <c r="E877" s="37" t="s">
        <v>204</v>
      </c>
      <c r="F877" s="37"/>
      <c r="G877" s="38"/>
      <c r="H877" s="39"/>
      <c r="I877" s="37" t="e">
        <f t="shared" si="50"/>
        <v>#DIV/0!</v>
      </c>
      <c r="J877" s="162"/>
      <c r="K877" s="162"/>
      <c r="L877" s="162"/>
    </row>
    <row r="878" spans="1:12" x14ac:dyDescent="0.25">
      <c r="A878" s="146"/>
      <c r="B878" s="146"/>
      <c r="C878" s="143"/>
      <c r="D878" s="143"/>
      <c r="E878" s="37" t="s">
        <v>205</v>
      </c>
      <c r="F878" s="37"/>
      <c r="G878" s="38"/>
      <c r="H878" s="39"/>
      <c r="I878" s="37" t="e">
        <f t="shared" si="50"/>
        <v>#DIV/0!</v>
      </c>
      <c r="J878" s="162"/>
      <c r="K878" s="162"/>
      <c r="L878" s="162"/>
    </row>
    <row r="879" spans="1:12" ht="15.75" thickBot="1" x14ac:dyDescent="0.3">
      <c r="A879" s="147"/>
      <c r="B879" s="147"/>
      <c r="C879" s="144"/>
      <c r="D879" s="144"/>
      <c r="E879" s="74" t="s">
        <v>236</v>
      </c>
      <c r="F879" s="56">
        <v>2</v>
      </c>
      <c r="G879" s="75"/>
      <c r="H879" s="76"/>
      <c r="I879" s="57">
        <f t="shared" si="50"/>
        <v>0</v>
      </c>
      <c r="J879" s="163"/>
      <c r="K879" s="163"/>
      <c r="L879" s="163"/>
    </row>
    <row r="880" spans="1:12" x14ac:dyDescent="0.25">
      <c r="A880" s="145">
        <v>108360</v>
      </c>
      <c r="B880" s="145">
        <v>109235</v>
      </c>
      <c r="C880" s="142" t="s">
        <v>183</v>
      </c>
      <c r="D880" s="142" t="s">
        <v>219</v>
      </c>
      <c r="E880" s="53" t="s">
        <v>212</v>
      </c>
      <c r="F880" s="53">
        <f>ABS(B880-A880)</f>
        <v>875</v>
      </c>
      <c r="G880" s="54"/>
      <c r="H880" s="55"/>
      <c r="I880" s="74">
        <f t="shared" si="50"/>
        <v>0</v>
      </c>
      <c r="J880" s="161" t="e">
        <f t="shared" si="52"/>
        <v>#DIV/0!</v>
      </c>
      <c r="K880" s="164"/>
      <c r="L880" s="164"/>
    </row>
    <row r="881" spans="1:12" x14ac:dyDescent="0.25">
      <c r="A881" s="146"/>
      <c r="B881" s="146"/>
      <c r="C881" s="143"/>
      <c r="D881" s="143"/>
      <c r="E881" s="37" t="s">
        <v>228</v>
      </c>
      <c r="F881" s="37">
        <f>ROUNDUP(F880/5,0)</f>
        <v>175</v>
      </c>
      <c r="G881" s="38"/>
      <c r="H881" s="39"/>
      <c r="I881" s="37">
        <f t="shared" si="50"/>
        <v>0</v>
      </c>
      <c r="J881" s="162"/>
      <c r="K881" s="162"/>
      <c r="L881" s="162"/>
    </row>
    <row r="882" spans="1:12" x14ac:dyDescent="0.25">
      <c r="A882" s="146"/>
      <c r="B882" s="146"/>
      <c r="C882" s="143"/>
      <c r="D882" s="143"/>
      <c r="E882" s="37" t="s">
        <v>196</v>
      </c>
      <c r="F882" s="37">
        <f>ROUNDUP(F880/5,0)</f>
        <v>175</v>
      </c>
      <c r="G882" s="38"/>
      <c r="H882" s="39"/>
      <c r="I882" s="37">
        <f t="shared" si="50"/>
        <v>0</v>
      </c>
      <c r="J882" s="162"/>
      <c r="K882" s="162"/>
      <c r="L882" s="162"/>
    </row>
    <row r="883" spans="1:12" x14ac:dyDescent="0.25">
      <c r="A883" s="146"/>
      <c r="B883" s="146"/>
      <c r="C883" s="143"/>
      <c r="D883" s="143"/>
      <c r="E883" s="37" t="s">
        <v>204</v>
      </c>
      <c r="F883" s="37"/>
      <c r="G883" s="38"/>
      <c r="H883" s="39"/>
      <c r="I883" s="37" t="e">
        <f t="shared" si="50"/>
        <v>#DIV/0!</v>
      </c>
      <c r="J883" s="162"/>
      <c r="K883" s="162"/>
      <c r="L883" s="162"/>
    </row>
    <row r="884" spans="1:12" x14ac:dyDescent="0.25">
      <c r="A884" s="146"/>
      <c r="B884" s="146"/>
      <c r="C884" s="143"/>
      <c r="D884" s="143"/>
      <c r="E884" s="37" t="s">
        <v>205</v>
      </c>
      <c r="F884" s="37"/>
      <c r="G884" s="38"/>
      <c r="H884" s="39"/>
      <c r="I884" s="37" t="e">
        <f t="shared" si="50"/>
        <v>#DIV/0!</v>
      </c>
      <c r="J884" s="162"/>
      <c r="K884" s="162"/>
      <c r="L884" s="162"/>
    </row>
    <row r="885" spans="1:12" ht="15.75" thickBot="1" x14ac:dyDescent="0.3">
      <c r="A885" s="147"/>
      <c r="B885" s="147"/>
      <c r="C885" s="144"/>
      <c r="D885" s="144"/>
      <c r="E885" s="74" t="s">
        <v>236</v>
      </c>
      <c r="F885" s="56">
        <v>3</v>
      </c>
      <c r="G885" s="75"/>
      <c r="H885" s="76"/>
      <c r="I885" s="57">
        <f t="shared" si="50"/>
        <v>0</v>
      </c>
      <c r="J885" s="163"/>
      <c r="K885" s="163"/>
      <c r="L885" s="163"/>
    </row>
    <row r="886" spans="1:12" x14ac:dyDescent="0.25">
      <c r="A886" s="145">
        <v>109235</v>
      </c>
      <c r="B886" s="145">
        <v>110795</v>
      </c>
      <c r="C886" s="142" t="s">
        <v>183</v>
      </c>
      <c r="D886" s="142" t="s">
        <v>142</v>
      </c>
      <c r="E886" s="53" t="s">
        <v>215</v>
      </c>
      <c r="F886" s="53">
        <f>ABS(B886-A886)</f>
        <v>1560</v>
      </c>
      <c r="G886" s="54"/>
      <c r="H886" s="55"/>
      <c r="I886" s="74">
        <f t="shared" si="50"/>
        <v>0</v>
      </c>
      <c r="J886" s="161" t="e">
        <f t="shared" si="52"/>
        <v>#DIV/0!</v>
      </c>
      <c r="K886" s="164"/>
      <c r="L886" s="164"/>
    </row>
    <row r="887" spans="1:12" x14ac:dyDescent="0.25">
      <c r="A887" s="146"/>
      <c r="B887" s="146"/>
      <c r="C887" s="143"/>
      <c r="D887" s="143"/>
      <c r="E887" s="37" t="s">
        <v>228</v>
      </c>
      <c r="F887" s="37">
        <f>ROUNDUP(F886/5,0)</f>
        <v>312</v>
      </c>
      <c r="G887" s="38"/>
      <c r="H887" s="39"/>
      <c r="I887" s="37">
        <f t="shared" si="50"/>
        <v>0</v>
      </c>
      <c r="J887" s="162"/>
      <c r="K887" s="162"/>
      <c r="L887" s="162"/>
    </row>
    <row r="888" spans="1:12" x14ac:dyDescent="0.25">
      <c r="A888" s="146"/>
      <c r="B888" s="146"/>
      <c r="C888" s="143"/>
      <c r="D888" s="143"/>
      <c r="E888" s="37" t="s">
        <v>196</v>
      </c>
      <c r="F888" s="37">
        <f>ROUNDUP(F886/5,0)</f>
        <v>312</v>
      </c>
      <c r="G888" s="38"/>
      <c r="H888" s="39"/>
      <c r="I888" s="37">
        <f t="shared" si="50"/>
        <v>0</v>
      </c>
      <c r="J888" s="162"/>
      <c r="K888" s="162"/>
      <c r="L888" s="162"/>
    </row>
    <row r="889" spans="1:12" x14ac:dyDescent="0.25">
      <c r="A889" s="146"/>
      <c r="B889" s="146"/>
      <c r="C889" s="143"/>
      <c r="D889" s="143"/>
      <c r="E889" s="37" t="s">
        <v>204</v>
      </c>
      <c r="F889" s="37"/>
      <c r="G889" s="38"/>
      <c r="H889" s="39"/>
      <c r="I889" s="37" t="e">
        <f t="shared" si="50"/>
        <v>#DIV/0!</v>
      </c>
      <c r="J889" s="162"/>
      <c r="K889" s="162"/>
      <c r="L889" s="162"/>
    </row>
    <row r="890" spans="1:12" x14ac:dyDescent="0.25">
      <c r="A890" s="146"/>
      <c r="B890" s="146"/>
      <c r="C890" s="143"/>
      <c r="D890" s="143"/>
      <c r="E890" s="37" t="s">
        <v>205</v>
      </c>
      <c r="F890" s="37"/>
      <c r="G890" s="38"/>
      <c r="H890" s="39"/>
      <c r="I890" s="37" t="e">
        <f t="shared" si="50"/>
        <v>#DIV/0!</v>
      </c>
      <c r="J890" s="162"/>
      <c r="K890" s="162"/>
      <c r="L890" s="162"/>
    </row>
    <row r="891" spans="1:12" ht="15.75" thickBot="1" x14ac:dyDescent="0.3">
      <c r="A891" s="147"/>
      <c r="B891" s="147"/>
      <c r="C891" s="144"/>
      <c r="D891" s="144"/>
      <c r="E891" s="74" t="s">
        <v>236</v>
      </c>
      <c r="F891" s="56">
        <v>6</v>
      </c>
      <c r="G891" s="75"/>
      <c r="H891" s="76"/>
      <c r="I891" s="57">
        <f t="shared" si="50"/>
        <v>0</v>
      </c>
      <c r="J891" s="163"/>
      <c r="K891" s="163"/>
      <c r="L891" s="163"/>
    </row>
    <row r="892" spans="1:12" x14ac:dyDescent="0.25">
      <c r="A892" s="145">
        <v>110795</v>
      </c>
      <c r="B892" s="145">
        <v>110865</v>
      </c>
      <c r="C892" s="142" t="s">
        <v>183</v>
      </c>
      <c r="D892" s="142" t="s">
        <v>142</v>
      </c>
      <c r="E892" s="53" t="s">
        <v>215</v>
      </c>
      <c r="F892" s="53">
        <f>ABS(B892-A892)</f>
        <v>70</v>
      </c>
      <c r="G892" s="54"/>
      <c r="H892" s="55"/>
      <c r="I892" s="74">
        <f t="shared" si="50"/>
        <v>0</v>
      </c>
      <c r="J892" s="161" t="e">
        <f t="shared" si="52"/>
        <v>#DIV/0!</v>
      </c>
      <c r="K892" s="164"/>
      <c r="L892" s="164"/>
    </row>
    <row r="893" spans="1:12" x14ac:dyDescent="0.25">
      <c r="A893" s="146"/>
      <c r="B893" s="146"/>
      <c r="C893" s="143"/>
      <c r="D893" s="143"/>
      <c r="E893" s="37" t="s">
        <v>228</v>
      </c>
      <c r="F893" s="37">
        <f>ROUNDUP(F892/5,0)</f>
        <v>14</v>
      </c>
      <c r="G893" s="38"/>
      <c r="H893" s="39"/>
      <c r="I893" s="37">
        <f t="shared" si="50"/>
        <v>0</v>
      </c>
      <c r="J893" s="162"/>
      <c r="K893" s="162"/>
      <c r="L893" s="162"/>
    </row>
    <row r="894" spans="1:12" x14ac:dyDescent="0.25">
      <c r="A894" s="146"/>
      <c r="B894" s="146"/>
      <c r="C894" s="143"/>
      <c r="D894" s="143"/>
      <c r="E894" s="37" t="s">
        <v>196</v>
      </c>
      <c r="F894" s="37">
        <f>ROUNDUP(F892/5,0)</f>
        <v>14</v>
      </c>
      <c r="G894" s="38"/>
      <c r="H894" s="39"/>
      <c r="I894" s="37">
        <f t="shared" si="50"/>
        <v>0</v>
      </c>
      <c r="J894" s="162"/>
      <c r="K894" s="162"/>
      <c r="L894" s="162"/>
    </row>
    <row r="895" spans="1:12" x14ac:dyDescent="0.25">
      <c r="A895" s="146"/>
      <c r="B895" s="146"/>
      <c r="C895" s="143"/>
      <c r="D895" s="143"/>
      <c r="E895" s="37" t="s">
        <v>204</v>
      </c>
      <c r="F895" s="37"/>
      <c r="G895" s="38"/>
      <c r="H895" s="78"/>
      <c r="I895" s="37" t="e">
        <f t="shared" si="50"/>
        <v>#DIV/0!</v>
      </c>
      <c r="J895" s="162"/>
      <c r="K895" s="162"/>
      <c r="L895" s="162"/>
    </row>
    <row r="896" spans="1:12" x14ac:dyDescent="0.25">
      <c r="A896" s="146"/>
      <c r="B896" s="146"/>
      <c r="C896" s="143"/>
      <c r="D896" s="143"/>
      <c r="E896" s="37" t="s">
        <v>205</v>
      </c>
      <c r="F896" s="37"/>
      <c r="G896" s="38"/>
      <c r="H896" s="39"/>
      <c r="I896" s="37" t="e">
        <f t="shared" si="50"/>
        <v>#DIV/0!</v>
      </c>
      <c r="J896" s="162"/>
      <c r="K896" s="162"/>
      <c r="L896" s="162"/>
    </row>
    <row r="897" spans="1:12" ht="15.75" thickBot="1" x14ac:dyDescent="0.3">
      <c r="A897" s="147"/>
      <c r="B897" s="147"/>
      <c r="C897" s="144"/>
      <c r="D897" s="144"/>
      <c r="E897" s="74" t="s">
        <v>236</v>
      </c>
      <c r="F897" s="56"/>
      <c r="G897" s="75"/>
      <c r="H897" s="76"/>
      <c r="I897" s="57" t="e">
        <f t="shared" si="50"/>
        <v>#DIV/0!</v>
      </c>
      <c r="J897" s="163"/>
      <c r="K897" s="163"/>
      <c r="L897" s="163"/>
    </row>
    <row r="898" spans="1:12" x14ac:dyDescent="0.25">
      <c r="A898" s="145">
        <v>110865</v>
      </c>
      <c r="B898" s="145">
        <v>113020</v>
      </c>
      <c r="C898" s="142" t="s">
        <v>183</v>
      </c>
      <c r="D898" s="142" t="s">
        <v>142</v>
      </c>
      <c r="E898" s="53" t="s">
        <v>215</v>
      </c>
      <c r="F898" s="53">
        <f>ABS(B898-A898)</f>
        <v>2155</v>
      </c>
      <c r="G898" s="54"/>
      <c r="H898" s="55"/>
      <c r="I898" s="74">
        <f t="shared" si="50"/>
        <v>0</v>
      </c>
      <c r="J898" s="161" t="e">
        <f t="shared" si="52"/>
        <v>#DIV/0!</v>
      </c>
      <c r="K898" s="164"/>
      <c r="L898" s="164"/>
    </row>
    <row r="899" spans="1:12" x14ac:dyDescent="0.25">
      <c r="A899" s="146"/>
      <c r="B899" s="146"/>
      <c r="C899" s="143"/>
      <c r="D899" s="143"/>
      <c r="E899" s="37" t="s">
        <v>228</v>
      </c>
      <c r="F899" s="37">
        <f>ROUNDUP(F898/5,0)</f>
        <v>431</v>
      </c>
      <c r="G899" s="38"/>
      <c r="H899" s="39"/>
      <c r="I899" s="37">
        <f t="shared" ref="I899:I962" si="53">G899/F899</f>
        <v>0</v>
      </c>
      <c r="J899" s="162"/>
      <c r="K899" s="162"/>
      <c r="L899" s="162"/>
    </row>
    <row r="900" spans="1:12" x14ac:dyDescent="0.25">
      <c r="A900" s="146"/>
      <c r="B900" s="146"/>
      <c r="C900" s="143"/>
      <c r="D900" s="143"/>
      <c r="E900" s="37" t="s">
        <v>196</v>
      </c>
      <c r="F900" s="37">
        <f>ROUNDUP(F898/5,0)</f>
        <v>431</v>
      </c>
      <c r="G900" s="38"/>
      <c r="H900" s="39"/>
      <c r="I900" s="37">
        <f t="shared" si="53"/>
        <v>0</v>
      </c>
      <c r="J900" s="162"/>
      <c r="K900" s="162"/>
      <c r="L900" s="162"/>
    </row>
    <row r="901" spans="1:12" x14ac:dyDescent="0.25">
      <c r="A901" s="146"/>
      <c r="B901" s="146"/>
      <c r="C901" s="143"/>
      <c r="D901" s="143"/>
      <c r="E901" s="37" t="s">
        <v>204</v>
      </c>
      <c r="F901" s="37"/>
      <c r="G901" s="38"/>
      <c r="H901" s="39"/>
      <c r="I901" s="37" t="e">
        <f t="shared" si="53"/>
        <v>#DIV/0!</v>
      </c>
      <c r="J901" s="162"/>
      <c r="K901" s="162"/>
      <c r="L901" s="162"/>
    </row>
    <row r="902" spans="1:12" x14ac:dyDescent="0.25">
      <c r="A902" s="146"/>
      <c r="B902" s="146"/>
      <c r="C902" s="143"/>
      <c r="D902" s="143"/>
      <c r="E902" s="37" t="s">
        <v>205</v>
      </c>
      <c r="F902" s="37"/>
      <c r="G902" s="38"/>
      <c r="H902" s="39"/>
      <c r="I902" s="37" t="e">
        <f t="shared" si="53"/>
        <v>#DIV/0!</v>
      </c>
      <c r="J902" s="162"/>
      <c r="K902" s="162"/>
      <c r="L902" s="162"/>
    </row>
    <row r="903" spans="1:12" ht="15.75" thickBot="1" x14ac:dyDescent="0.3">
      <c r="A903" s="147"/>
      <c r="B903" s="147"/>
      <c r="C903" s="144"/>
      <c r="D903" s="144"/>
      <c r="E903" s="74" t="s">
        <v>236</v>
      </c>
      <c r="F903" s="56"/>
      <c r="G903" s="75"/>
      <c r="H903" s="76"/>
      <c r="I903" s="57" t="e">
        <f t="shared" si="53"/>
        <v>#DIV/0!</v>
      </c>
      <c r="J903" s="163"/>
      <c r="K903" s="163"/>
      <c r="L903" s="163"/>
    </row>
    <row r="904" spans="1:12" x14ac:dyDescent="0.25">
      <c r="A904" s="145">
        <v>113020</v>
      </c>
      <c r="B904" s="145">
        <v>113155</v>
      </c>
      <c r="C904" s="142" t="s">
        <v>183</v>
      </c>
      <c r="D904" s="142" t="s">
        <v>142</v>
      </c>
      <c r="E904" s="53" t="s">
        <v>215</v>
      </c>
      <c r="F904" s="53">
        <f>ABS(B904-A904)</f>
        <v>135</v>
      </c>
      <c r="G904" s="54"/>
      <c r="H904" s="55"/>
      <c r="I904" s="74">
        <f t="shared" si="53"/>
        <v>0</v>
      </c>
      <c r="J904" s="161" t="e">
        <f t="shared" si="52"/>
        <v>#DIV/0!</v>
      </c>
      <c r="K904" s="164"/>
      <c r="L904" s="164"/>
    </row>
    <row r="905" spans="1:12" x14ac:dyDescent="0.25">
      <c r="A905" s="146"/>
      <c r="B905" s="146"/>
      <c r="C905" s="143"/>
      <c r="D905" s="143"/>
      <c r="E905" s="37" t="s">
        <v>228</v>
      </c>
      <c r="F905" s="37">
        <f>ROUNDUP(F904/5,0)</f>
        <v>27</v>
      </c>
      <c r="G905" s="38"/>
      <c r="H905" s="39"/>
      <c r="I905" s="37">
        <f t="shared" si="53"/>
        <v>0</v>
      </c>
      <c r="J905" s="162"/>
      <c r="K905" s="162"/>
      <c r="L905" s="162"/>
    </row>
    <row r="906" spans="1:12" x14ac:dyDescent="0.25">
      <c r="A906" s="146"/>
      <c r="B906" s="146"/>
      <c r="C906" s="143"/>
      <c r="D906" s="143"/>
      <c r="E906" s="37" t="s">
        <v>196</v>
      </c>
      <c r="F906" s="37">
        <f>ROUNDUP(F904/5,0)</f>
        <v>27</v>
      </c>
      <c r="G906" s="38"/>
      <c r="H906" s="39"/>
      <c r="I906" s="37">
        <f t="shared" si="53"/>
        <v>0</v>
      </c>
      <c r="J906" s="162"/>
      <c r="K906" s="162"/>
      <c r="L906" s="162"/>
    </row>
    <row r="907" spans="1:12" x14ac:dyDescent="0.25">
      <c r="A907" s="146"/>
      <c r="B907" s="146"/>
      <c r="C907" s="143"/>
      <c r="D907" s="143"/>
      <c r="E907" s="37" t="s">
        <v>204</v>
      </c>
      <c r="F907" s="37"/>
      <c r="G907" s="38"/>
      <c r="H907" s="39"/>
      <c r="I907" s="37" t="e">
        <f t="shared" si="53"/>
        <v>#DIV/0!</v>
      </c>
      <c r="J907" s="162"/>
      <c r="K907" s="162"/>
      <c r="L907" s="162"/>
    </row>
    <row r="908" spans="1:12" x14ac:dyDescent="0.25">
      <c r="A908" s="146"/>
      <c r="B908" s="146"/>
      <c r="C908" s="143"/>
      <c r="D908" s="143"/>
      <c r="E908" s="37" t="s">
        <v>205</v>
      </c>
      <c r="F908" s="37"/>
      <c r="G908" s="38"/>
      <c r="H908" s="39"/>
      <c r="I908" s="37" t="e">
        <f t="shared" si="53"/>
        <v>#DIV/0!</v>
      </c>
      <c r="J908" s="162"/>
      <c r="K908" s="162"/>
      <c r="L908" s="162"/>
    </row>
    <row r="909" spans="1:12" ht="15.75" thickBot="1" x14ac:dyDescent="0.3">
      <c r="A909" s="147"/>
      <c r="B909" s="147"/>
      <c r="C909" s="144"/>
      <c r="D909" s="144"/>
      <c r="E909" s="74" t="s">
        <v>236</v>
      </c>
      <c r="F909" s="56">
        <v>28</v>
      </c>
      <c r="G909" s="75"/>
      <c r="H909" s="76"/>
      <c r="I909" s="57">
        <f t="shared" si="53"/>
        <v>0</v>
      </c>
      <c r="J909" s="163"/>
      <c r="K909" s="163"/>
      <c r="L909" s="163"/>
    </row>
    <row r="910" spans="1:12" x14ac:dyDescent="0.25">
      <c r="A910" s="145">
        <v>113155</v>
      </c>
      <c r="B910" s="145">
        <v>113815</v>
      </c>
      <c r="C910" s="142" t="s">
        <v>183</v>
      </c>
      <c r="D910" s="142" t="s">
        <v>218</v>
      </c>
      <c r="E910" s="53" t="s">
        <v>215</v>
      </c>
      <c r="F910" s="53">
        <f>ABS(B910-A910)</f>
        <v>660</v>
      </c>
      <c r="G910" s="54"/>
      <c r="H910" s="55"/>
      <c r="I910" s="74">
        <f t="shared" si="53"/>
        <v>0</v>
      </c>
      <c r="J910" s="161" t="e">
        <f t="shared" si="52"/>
        <v>#DIV/0!</v>
      </c>
      <c r="K910" s="164"/>
      <c r="L910" s="164"/>
    </row>
    <row r="911" spans="1:12" x14ac:dyDescent="0.25">
      <c r="A911" s="146"/>
      <c r="B911" s="146"/>
      <c r="C911" s="143"/>
      <c r="D911" s="143"/>
      <c r="E911" s="37" t="s">
        <v>228</v>
      </c>
      <c r="F911" s="37">
        <f>ROUNDUP(F910/5,0)</f>
        <v>132</v>
      </c>
      <c r="G911" s="38"/>
      <c r="H911" s="39"/>
      <c r="I911" s="37">
        <f t="shared" si="53"/>
        <v>0</v>
      </c>
      <c r="J911" s="162"/>
      <c r="K911" s="162"/>
      <c r="L911" s="162"/>
    </row>
    <row r="912" spans="1:12" x14ac:dyDescent="0.25">
      <c r="A912" s="146"/>
      <c r="B912" s="146"/>
      <c r="C912" s="143"/>
      <c r="D912" s="143"/>
      <c r="E912" s="37" t="s">
        <v>196</v>
      </c>
      <c r="F912" s="37">
        <f>ROUNDUP(F910/5,0)</f>
        <v>132</v>
      </c>
      <c r="G912" s="38"/>
      <c r="H912" s="39"/>
      <c r="I912" s="37">
        <f t="shared" si="53"/>
        <v>0</v>
      </c>
      <c r="J912" s="162"/>
      <c r="K912" s="162"/>
      <c r="L912" s="162"/>
    </row>
    <row r="913" spans="1:12" x14ac:dyDescent="0.25">
      <c r="A913" s="146"/>
      <c r="B913" s="146"/>
      <c r="C913" s="143"/>
      <c r="D913" s="143"/>
      <c r="E913" s="37" t="s">
        <v>204</v>
      </c>
      <c r="F913" s="37"/>
      <c r="G913" s="38"/>
      <c r="H913" s="39"/>
      <c r="I913" s="37" t="e">
        <f t="shared" si="53"/>
        <v>#DIV/0!</v>
      </c>
      <c r="J913" s="162"/>
      <c r="K913" s="162"/>
      <c r="L913" s="162"/>
    </row>
    <row r="914" spans="1:12" x14ac:dyDescent="0.25">
      <c r="A914" s="146"/>
      <c r="B914" s="146"/>
      <c r="C914" s="143"/>
      <c r="D914" s="143"/>
      <c r="E914" s="37" t="s">
        <v>205</v>
      </c>
      <c r="F914" s="37"/>
      <c r="G914" s="38"/>
      <c r="H914" s="39"/>
      <c r="I914" s="37" t="e">
        <f t="shared" si="53"/>
        <v>#DIV/0!</v>
      </c>
      <c r="J914" s="162"/>
      <c r="K914" s="162"/>
      <c r="L914" s="162"/>
    </row>
    <row r="915" spans="1:12" ht="15.75" thickBot="1" x14ac:dyDescent="0.3">
      <c r="A915" s="147"/>
      <c r="B915" s="147"/>
      <c r="C915" s="144"/>
      <c r="D915" s="144"/>
      <c r="E915" s="74" t="s">
        <v>236</v>
      </c>
      <c r="F915" s="56">
        <v>28</v>
      </c>
      <c r="G915" s="75"/>
      <c r="H915" s="76"/>
      <c r="I915" s="57">
        <f t="shared" si="53"/>
        <v>0</v>
      </c>
      <c r="J915" s="163"/>
      <c r="K915" s="163"/>
      <c r="L915" s="163"/>
    </row>
    <row r="916" spans="1:12" x14ac:dyDescent="0.25">
      <c r="A916" s="148">
        <v>113815</v>
      </c>
      <c r="B916" s="148">
        <v>114105</v>
      </c>
      <c r="C916" s="151" t="s">
        <v>183</v>
      </c>
      <c r="D916" s="154" t="s">
        <v>143</v>
      </c>
      <c r="E916" s="50" t="s">
        <v>209</v>
      </c>
      <c r="F916" s="50"/>
      <c r="G916" s="51"/>
      <c r="H916" s="52"/>
      <c r="I916" s="44" t="e">
        <f t="shared" si="53"/>
        <v>#DIV/0!</v>
      </c>
      <c r="J916" s="157" t="e">
        <f>AVERAGE(I916,I917,I918,I919,I920,I921)</f>
        <v>#DIV/0!</v>
      </c>
      <c r="K916" s="160"/>
      <c r="L916" s="160"/>
    </row>
    <row r="917" spans="1:12" x14ac:dyDescent="0.25">
      <c r="A917" s="149"/>
      <c r="B917" s="149"/>
      <c r="C917" s="152"/>
      <c r="D917" s="155"/>
      <c r="E917" s="41" t="s">
        <v>192</v>
      </c>
      <c r="F917" s="41"/>
      <c r="G917" s="42"/>
      <c r="H917" s="43"/>
      <c r="I917" s="41" t="e">
        <f t="shared" si="53"/>
        <v>#DIV/0!</v>
      </c>
      <c r="J917" s="158"/>
      <c r="K917" s="158"/>
      <c r="L917" s="158"/>
    </row>
    <row r="918" spans="1:12" x14ac:dyDescent="0.25">
      <c r="A918" s="149"/>
      <c r="B918" s="149"/>
      <c r="C918" s="152"/>
      <c r="D918" s="155"/>
      <c r="E918" s="41" t="s">
        <v>201</v>
      </c>
      <c r="F918" s="41">
        <f>ABS(B916-A916)</f>
        <v>290</v>
      </c>
      <c r="G918" s="42"/>
      <c r="H918" s="43"/>
      <c r="I918" s="41">
        <f t="shared" si="53"/>
        <v>0</v>
      </c>
      <c r="J918" s="158"/>
      <c r="K918" s="158"/>
      <c r="L918" s="158"/>
    </row>
    <row r="919" spans="1:12" x14ac:dyDescent="0.25">
      <c r="A919" s="149"/>
      <c r="B919" s="149"/>
      <c r="C919" s="152"/>
      <c r="D919" s="155"/>
      <c r="E919" s="41" t="s">
        <v>202</v>
      </c>
      <c r="F919" s="41">
        <v>1</v>
      </c>
      <c r="G919" s="42"/>
      <c r="H919" s="43"/>
      <c r="I919" s="41">
        <f t="shared" si="53"/>
        <v>0</v>
      </c>
      <c r="J919" s="158"/>
      <c r="K919" s="158"/>
      <c r="L919" s="158"/>
    </row>
    <row r="920" spans="1:12" x14ac:dyDescent="0.25">
      <c r="A920" s="149"/>
      <c r="B920" s="149"/>
      <c r="C920" s="152"/>
      <c r="D920" s="155"/>
      <c r="E920" s="41" t="s">
        <v>236</v>
      </c>
      <c r="F920" s="41"/>
      <c r="G920" s="42"/>
      <c r="H920" s="43"/>
      <c r="I920" s="41" t="e">
        <f t="shared" si="53"/>
        <v>#DIV/0!</v>
      </c>
      <c r="J920" s="158"/>
      <c r="K920" s="158"/>
      <c r="L920" s="158"/>
    </row>
    <row r="921" spans="1:12" ht="15.75" thickBot="1" x14ac:dyDescent="0.3">
      <c r="A921" s="150"/>
      <c r="B921" s="150"/>
      <c r="C921" s="153"/>
      <c r="D921" s="156"/>
      <c r="E921" s="47" t="s">
        <v>191</v>
      </c>
      <c r="F921" s="47"/>
      <c r="G921" s="48"/>
      <c r="H921" s="49"/>
      <c r="I921" s="47" t="e">
        <f t="shared" si="53"/>
        <v>#DIV/0!</v>
      </c>
      <c r="J921" s="159"/>
      <c r="K921" s="159"/>
      <c r="L921" s="159"/>
    </row>
    <row r="922" spans="1:12" x14ac:dyDescent="0.25">
      <c r="A922" s="145">
        <v>114105</v>
      </c>
      <c r="B922" s="145">
        <v>114730</v>
      </c>
      <c r="C922" s="142" t="s">
        <v>183</v>
      </c>
      <c r="D922" s="142" t="s">
        <v>143</v>
      </c>
      <c r="E922" s="53" t="s">
        <v>215</v>
      </c>
      <c r="F922" s="53">
        <f>ABS(B922-A922)</f>
        <v>625</v>
      </c>
      <c r="G922" s="54"/>
      <c r="H922" s="77"/>
      <c r="I922" s="74">
        <f t="shared" si="53"/>
        <v>0</v>
      </c>
      <c r="J922" s="161" t="e">
        <f t="shared" ref="J922" si="54">AVERAGE(I922,I923,I924,I925,I926,I927)</f>
        <v>#DIV/0!</v>
      </c>
      <c r="K922" s="164"/>
      <c r="L922" s="164"/>
    </row>
    <row r="923" spans="1:12" x14ac:dyDescent="0.25">
      <c r="A923" s="146"/>
      <c r="B923" s="146"/>
      <c r="C923" s="143"/>
      <c r="D923" s="143"/>
      <c r="E923" s="37" t="s">
        <v>228</v>
      </c>
      <c r="F923" s="37">
        <f>ROUNDUP(F922/5,0)</f>
        <v>125</v>
      </c>
      <c r="G923" s="38"/>
      <c r="H923" s="39"/>
      <c r="I923" s="37">
        <f t="shared" si="53"/>
        <v>0</v>
      </c>
      <c r="J923" s="162"/>
      <c r="K923" s="162"/>
      <c r="L923" s="162"/>
    </row>
    <row r="924" spans="1:12" x14ac:dyDescent="0.25">
      <c r="A924" s="146"/>
      <c r="B924" s="146"/>
      <c r="C924" s="143"/>
      <c r="D924" s="143"/>
      <c r="E924" s="37" t="s">
        <v>196</v>
      </c>
      <c r="F924" s="37">
        <f>ROUNDUP(F922/5,0)</f>
        <v>125</v>
      </c>
      <c r="G924" s="38"/>
      <c r="H924" s="39"/>
      <c r="I924" s="37">
        <f t="shared" si="53"/>
        <v>0</v>
      </c>
      <c r="J924" s="162"/>
      <c r="K924" s="162"/>
      <c r="L924" s="162"/>
    </row>
    <row r="925" spans="1:12" x14ac:dyDescent="0.25">
      <c r="A925" s="146"/>
      <c r="B925" s="146"/>
      <c r="C925" s="143"/>
      <c r="D925" s="143"/>
      <c r="E925" s="37" t="s">
        <v>204</v>
      </c>
      <c r="F925" s="37"/>
      <c r="G925" s="38"/>
      <c r="H925" s="39"/>
      <c r="I925" s="37" t="e">
        <f t="shared" si="53"/>
        <v>#DIV/0!</v>
      </c>
      <c r="J925" s="162"/>
      <c r="K925" s="162"/>
      <c r="L925" s="162"/>
    </row>
    <row r="926" spans="1:12" x14ac:dyDescent="0.25">
      <c r="A926" s="146"/>
      <c r="B926" s="146"/>
      <c r="C926" s="143"/>
      <c r="D926" s="143"/>
      <c r="E926" s="37" t="s">
        <v>205</v>
      </c>
      <c r="F926" s="37"/>
      <c r="G926" s="38"/>
      <c r="H926" s="39"/>
      <c r="I926" s="37" t="e">
        <f t="shared" si="53"/>
        <v>#DIV/0!</v>
      </c>
      <c r="J926" s="162"/>
      <c r="K926" s="162"/>
      <c r="L926" s="162"/>
    </row>
    <row r="927" spans="1:12" ht="15.75" thickBot="1" x14ac:dyDescent="0.3">
      <c r="A927" s="147"/>
      <c r="B927" s="147"/>
      <c r="C927" s="144"/>
      <c r="D927" s="144"/>
      <c r="E927" s="74" t="s">
        <v>236</v>
      </c>
      <c r="F927" s="56"/>
      <c r="G927" s="75"/>
      <c r="H927" s="76"/>
      <c r="I927" s="57" t="e">
        <f t="shared" si="53"/>
        <v>#DIV/0!</v>
      </c>
      <c r="J927" s="163"/>
      <c r="K927" s="163"/>
      <c r="L927" s="163"/>
    </row>
    <row r="928" spans="1:12" x14ac:dyDescent="0.25">
      <c r="A928" s="148">
        <v>114730</v>
      </c>
      <c r="B928" s="148">
        <v>114910</v>
      </c>
      <c r="C928" s="151" t="s">
        <v>183</v>
      </c>
      <c r="D928" s="154" t="s">
        <v>143</v>
      </c>
      <c r="E928" s="50" t="s">
        <v>209</v>
      </c>
      <c r="F928" s="50"/>
      <c r="G928" s="51"/>
      <c r="H928" s="52"/>
      <c r="I928" s="44" t="e">
        <f t="shared" si="53"/>
        <v>#DIV/0!</v>
      </c>
      <c r="J928" s="157" t="e">
        <f>AVERAGE(I928,I929,I930,I931,I932,I933)</f>
        <v>#DIV/0!</v>
      </c>
      <c r="K928" s="160"/>
      <c r="L928" s="160"/>
    </row>
    <row r="929" spans="1:12" x14ac:dyDescent="0.25">
      <c r="A929" s="149"/>
      <c r="B929" s="149"/>
      <c r="C929" s="152"/>
      <c r="D929" s="155"/>
      <c r="E929" s="41" t="s">
        <v>192</v>
      </c>
      <c r="F929" s="41"/>
      <c r="G929" s="42"/>
      <c r="H929" s="43"/>
      <c r="I929" s="41" t="e">
        <f t="shared" si="53"/>
        <v>#DIV/0!</v>
      </c>
      <c r="J929" s="158"/>
      <c r="K929" s="158"/>
      <c r="L929" s="158"/>
    </row>
    <row r="930" spans="1:12" x14ac:dyDescent="0.25">
      <c r="A930" s="149"/>
      <c r="B930" s="149"/>
      <c r="C930" s="152"/>
      <c r="D930" s="155"/>
      <c r="E930" s="41" t="s">
        <v>201</v>
      </c>
      <c r="F930" s="41">
        <f>ABS(B928-A928)</f>
        <v>180</v>
      </c>
      <c r="G930" s="42"/>
      <c r="H930" s="43"/>
      <c r="I930" s="41">
        <f t="shared" si="53"/>
        <v>0</v>
      </c>
      <c r="J930" s="158"/>
      <c r="K930" s="158"/>
      <c r="L930" s="158"/>
    </row>
    <row r="931" spans="1:12" x14ac:dyDescent="0.25">
      <c r="A931" s="149"/>
      <c r="B931" s="149"/>
      <c r="C931" s="152"/>
      <c r="D931" s="155"/>
      <c r="E931" s="41" t="s">
        <v>202</v>
      </c>
      <c r="F931" s="41"/>
      <c r="G931" s="42"/>
      <c r="H931" s="43"/>
      <c r="I931" s="41" t="e">
        <f t="shared" si="53"/>
        <v>#DIV/0!</v>
      </c>
      <c r="J931" s="158"/>
      <c r="K931" s="158"/>
      <c r="L931" s="158"/>
    </row>
    <row r="932" spans="1:12" x14ac:dyDescent="0.25">
      <c r="A932" s="149"/>
      <c r="B932" s="149"/>
      <c r="C932" s="152"/>
      <c r="D932" s="155"/>
      <c r="E932" s="41" t="s">
        <v>236</v>
      </c>
      <c r="F932" s="41"/>
      <c r="G932" s="42"/>
      <c r="H932" s="43"/>
      <c r="I932" s="41" t="e">
        <f t="shared" si="53"/>
        <v>#DIV/0!</v>
      </c>
      <c r="J932" s="158"/>
      <c r="K932" s="158"/>
      <c r="L932" s="158"/>
    </row>
    <row r="933" spans="1:12" ht="15.75" thickBot="1" x14ac:dyDescent="0.3">
      <c r="A933" s="150"/>
      <c r="B933" s="150"/>
      <c r="C933" s="153"/>
      <c r="D933" s="156"/>
      <c r="E933" s="47" t="s">
        <v>191</v>
      </c>
      <c r="F933" s="47"/>
      <c r="G933" s="48"/>
      <c r="H933" s="49"/>
      <c r="I933" s="47" t="e">
        <f t="shared" si="53"/>
        <v>#DIV/0!</v>
      </c>
      <c r="J933" s="159"/>
      <c r="K933" s="159"/>
      <c r="L933" s="159"/>
    </row>
    <row r="934" spans="1:12" x14ac:dyDescent="0.25">
      <c r="A934" s="145">
        <v>114910</v>
      </c>
      <c r="B934" s="145">
        <v>115625</v>
      </c>
      <c r="C934" s="142" t="s">
        <v>183</v>
      </c>
      <c r="D934" s="142" t="s">
        <v>143</v>
      </c>
      <c r="E934" s="53" t="s">
        <v>215</v>
      </c>
      <c r="F934" s="53">
        <f>ABS(B934-A934)</f>
        <v>715</v>
      </c>
      <c r="G934" s="54"/>
      <c r="H934" s="55"/>
      <c r="I934" s="74">
        <f t="shared" si="53"/>
        <v>0</v>
      </c>
      <c r="J934" s="161" t="e">
        <f t="shared" ref="J934" si="55">AVERAGE(I934,I935,I936,I937,I938,I939)</f>
        <v>#DIV/0!</v>
      </c>
      <c r="K934" s="164"/>
      <c r="L934" s="164"/>
    </row>
    <row r="935" spans="1:12" x14ac:dyDescent="0.25">
      <c r="A935" s="146"/>
      <c r="B935" s="146"/>
      <c r="C935" s="143"/>
      <c r="D935" s="143"/>
      <c r="E935" s="37" t="s">
        <v>228</v>
      </c>
      <c r="F935" s="37">
        <f>ROUNDUP(F934/5,0)</f>
        <v>143</v>
      </c>
      <c r="G935" s="38"/>
      <c r="H935" s="39"/>
      <c r="I935" s="37">
        <f t="shared" si="53"/>
        <v>0</v>
      </c>
      <c r="J935" s="162"/>
      <c r="K935" s="162"/>
      <c r="L935" s="162"/>
    </row>
    <row r="936" spans="1:12" x14ac:dyDescent="0.25">
      <c r="A936" s="146"/>
      <c r="B936" s="146"/>
      <c r="C936" s="143"/>
      <c r="D936" s="143"/>
      <c r="E936" s="37" t="s">
        <v>196</v>
      </c>
      <c r="F936" s="37">
        <f>ROUNDUP(F934/5,0)</f>
        <v>143</v>
      </c>
      <c r="G936" s="38"/>
      <c r="H936" s="39"/>
      <c r="I936" s="37">
        <f t="shared" si="53"/>
        <v>0</v>
      </c>
      <c r="J936" s="162"/>
      <c r="K936" s="162"/>
      <c r="L936" s="162"/>
    </row>
    <row r="937" spans="1:12" x14ac:dyDescent="0.25">
      <c r="A937" s="146"/>
      <c r="B937" s="146"/>
      <c r="C937" s="143"/>
      <c r="D937" s="143"/>
      <c r="E937" s="37" t="s">
        <v>204</v>
      </c>
      <c r="F937" s="37"/>
      <c r="G937" s="38"/>
      <c r="H937" s="39"/>
      <c r="I937" s="37" t="e">
        <f t="shared" si="53"/>
        <v>#DIV/0!</v>
      </c>
      <c r="J937" s="162"/>
      <c r="K937" s="162"/>
      <c r="L937" s="162"/>
    </row>
    <row r="938" spans="1:12" x14ac:dyDescent="0.25">
      <c r="A938" s="146"/>
      <c r="B938" s="146"/>
      <c r="C938" s="143"/>
      <c r="D938" s="143"/>
      <c r="E938" s="37" t="s">
        <v>205</v>
      </c>
      <c r="F938" s="37"/>
      <c r="G938" s="38"/>
      <c r="H938" s="39"/>
      <c r="I938" s="37" t="e">
        <f t="shared" si="53"/>
        <v>#DIV/0!</v>
      </c>
      <c r="J938" s="162"/>
      <c r="K938" s="162"/>
      <c r="L938" s="162"/>
    </row>
    <row r="939" spans="1:12" ht="15.75" thickBot="1" x14ac:dyDescent="0.3">
      <c r="A939" s="147"/>
      <c r="B939" s="147"/>
      <c r="C939" s="144"/>
      <c r="D939" s="144"/>
      <c r="E939" s="74" t="s">
        <v>236</v>
      </c>
      <c r="F939" s="56"/>
      <c r="G939" s="75"/>
      <c r="H939" s="76"/>
      <c r="I939" s="57" t="e">
        <f t="shared" si="53"/>
        <v>#DIV/0!</v>
      </c>
      <c r="J939" s="163"/>
      <c r="K939" s="163"/>
      <c r="L939" s="163"/>
    </row>
    <row r="940" spans="1:12" x14ac:dyDescent="0.25">
      <c r="A940" s="145">
        <v>115625</v>
      </c>
      <c r="B940" s="145">
        <v>116435</v>
      </c>
      <c r="C940" s="142" t="s">
        <v>183</v>
      </c>
      <c r="D940" s="142" t="s">
        <v>217</v>
      </c>
      <c r="E940" s="53" t="s">
        <v>215</v>
      </c>
      <c r="F940" s="53">
        <f>ABS(B940-A940)</f>
        <v>810</v>
      </c>
      <c r="G940" s="54"/>
      <c r="H940" s="55"/>
      <c r="I940" s="74">
        <f t="shared" si="53"/>
        <v>0</v>
      </c>
      <c r="J940" s="161" t="e">
        <f t="shared" ref="J940:J946" si="56">AVERAGE(I940,I941,I942,I943,I944,I945)</f>
        <v>#DIV/0!</v>
      </c>
      <c r="K940" s="164"/>
      <c r="L940" s="164"/>
    </row>
    <row r="941" spans="1:12" x14ac:dyDescent="0.25">
      <c r="A941" s="146"/>
      <c r="B941" s="146"/>
      <c r="C941" s="143"/>
      <c r="D941" s="143"/>
      <c r="E941" s="37" t="s">
        <v>228</v>
      </c>
      <c r="F941" s="37">
        <f>ROUNDUP(F940/5,0)</f>
        <v>162</v>
      </c>
      <c r="G941" s="38"/>
      <c r="H941" s="39"/>
      <c r="I941" s="37">
        <f t="shared" si="53"/>
        <v>0</v>
      </c>
      <c r="J941" s="162"/>
      <c r="K941" s="162"/>
      <c r="L941" s="162"/>
    </row>
    <row r="942" spans="1:12" x14ac:dyDescent="0.25">
      <c r="A942" s="146"/>
      <c r="B942" s="146"/>
      <c r="C942" s="143"/>
      <c r="D942" s="143"/>
      <c r="E942" s="37" t="s">
        <v>196</v>
      </c>
      <c r="F942" s="37">
        <f>ROUNDUP(F940/5,0)</f>
        <v>162</v>
      </c>
      <c r="G942" s="38"/>
      <c r="H942" s="39"/>
      <c r="I942" s="37">
        <f t="shared" si="53"/>
        <v>0</v>
      </c>
      <c r="J942" s="162"/>
      <c r="K942" s="162"/>
      <c r="L942" s="162"/>
    </row>
    <row r="943" spans="1:12" x14ac:dyDescent="0.25">
      <c r="A943" s="146"/>
      <c r="B943" s="146"/>
      <c r="C943" s="143"/>
      <c r="D943" s="143"/>
      <c r="E943" s="37" t="s">
        <v>204</v>
      </c>
      <c r="F943" s="37"/>
      <c r="G943" s="38"/>
      <c r="H943" s="39"/>
      <c r="I943" s="37" t="e">
        <f t="shared" si="53"/>
        <v>#DIV/0!</v>
      </c>
      <c r="J943" s="162"/>
      <c r="K943" s="162"/>
      <c r="L943" s="162"/>
    </row>
    <row r="944" spans="1:12" x14ac:dyDescent="0.25">
      <c r="A944" s="146"/>
      <c r="B944" s="146"/>
      <c r="C944" s="143"/>
      <c r="D944" s="143"/>
      <c r="E944" s="37" t="s">
        <v>205</v>
      </c>
      <c r="F944" s="37"/>
      <c r="G944" s="38"/>
      <c r="H944" s="39"/>
      <c r="I944" s="37" t="e">
        <f t="shared" si="53"/>
        <v>#DIV/0!</v>
      </c>
      <c r="J944" s="162"/>
      <c r="K944" s="162"/>
      <c r="L944" s="162"/>
    </row>
    <row r="945" spans="1:12" ht="15.75" thickBot="1" x14ac:dyDescent="0.3">
      <c r="A945" s="147"/>
      <c r="B945" s="147"/>
      <c r="C945" s="144"/>
      <c r="D945" s="144"/>
      <c r="E945" s="74" t="s">
        <v>236</v>
      </c>
      <c r="F945" s="56"/>
      <c r="G945" s="75"/>
      <c r="H945" s="76"/>
      <c r="I945" s="57" t="e">
        <f t="shared" si="53"/>
        <v>#DIV/0!</v>
      </c>
      <c r="J945" s="163"/>
      <c r="K945" s="163"/>
      <c r="L945" s="163"/>
    </row>
    <row r="946" spans="1:12" x14ac:dyDescent="0.25">
      <c r="A946" s="145">
        <v>116435</v>
      </c>
      <c r="B946" s="145">
        <v>117130</v>
      </c>
      <c r="C946" s="142" t="s">
        <v>183</v>
      </c>
      <c r="D946" s="142" t="s">
        <v>144</v>
      </c>
      <c r="E946" s="53" t="s">
        <v>215</v>
      </c>
      <c r="F946" s="53">
        <f>ABS(B946-A946)</f>
        <v>695</v>
      </c>
      <c r="G946" s="54"/>
      <c r="H946" s="55"/>
      <c r="I946" s="74">
        <f t="shared" si="53"/>
        <v>0</v>
      </c>
      <c r="J946" s="161" t="e">
        <f t="shared" si="56"/>
        <v>#DIV/0!</v>
      </c>
      <c r="K946" s="164"/>
      <c r="L946" s="164"/>
    </row>
    <row r="947" spans="1:12" x14ac:dyDescent="0.25">
      <c r="A947" s="146"/>
      <c r="B947" s="146"/>
      <c r="C947" s="143"/>
      <c r="D947" s="143"/>
      <c r="E947" s="37" t="s">
        <v>228</v>
      </c>
      <c r="F947" s="37">
        <f>ROUNDUP(F946/5,0)</f>
        <v>139</v>
      </c>
      <c r="G947" s="38"/>
      <c r="H947" s="39"/>
      <c r="I947" s="37">
        <f t="shared" si="53"/>
        <v>0</v>
      </c>
      <c r="J947" s="162"/>
      <c r="K947" s="162"/>
      <c r="L947" s="162"/>
    </row>
    <row r="948" spans="1:12" x14ac:dyDescent="0.25">
      <c r="A948" s="146"/>
      <c r="B948" s="146"/>
      <c r="C948" s="143"/>
      <c r="D948" s="143"/>
      <c r="E948" s="37" t="s">
        <v>196</v>
      </c>
      <c r="F948" s="37">
        <f>ROUNDUP(F946/5,0)</f>
        <v>139</v>
      </c>
      <c r="G948" s="38"/>
      <c r="H948" s="39"/>
      <c r="I948" s="37">
        <f t="shared" si="53"/>
        <v>0</v>
      </c>
      <c r="J948" s="162"/>
      <c r="K948" s="162"/>
      <c r="L948" s="162"/>
    </row>
    <row r="949" spans="1:12" x14ac:dyDescent="0.25">
      <c r="A949" s="146"/>
      <c r="B949" s="146"/>
      <c r="C949" s="143"/>
      <c r="D949" s="143"/>
      <c r="E949" s="37" t="s">
        <v>204</v>
      </c>
      <c r="F949" s="37"/>
      <c r="G949" s="38"/>
      <c r="H949" s="39"/>
      <c r="I949" s="37" t="e">
        <f t="shared" si="53"/>
        <v>#DIV/0!</v>
      </c>
      <c r="J949" s="162"/>
      <c r="K949" s="162"/>
      <c r="L949" s="162"/>
    </row>
    <row r="950" spans="1:12" x14ac:dyDescent="0.25">
      <c r="A950" s="146"/>
      <c r="B950" s="146"/>
      <c r="C950" s="143"/>
      <c r="D950" s="143"/>
      <c r="E950" s="37" t="s">
        <v>205</v>
      </c>
      <c r="F950" s="37"/>
      <c r="G950" s="38"/>
      <c r="H950" s="39"/>
      <c r="I950" s="37" t="e">
        <f t="shared" si="53"/>
        <v>#DIV/0!</v>
      </c>
      <c r="J950" s="162"/>
      <c r="K950" s="162"/>
      <c r="L950" s="162"/>
    </row>
    <row r="951" spans="1:12" ht="15.75" thickBot="1" x14ac:dyDescent="0.3">
      <c r="A951" s="147"/>
      <c r="B951" s="147"/>
      <c r="C951" s="144"/>
      <c r="D951" s="144"/>
      <c r="E951" s="57" t="s">
        <v>236</v>
      </c>
      <c r="F951" s="56"/>
      <c r="G951" s="75"/>
      <c r="H951" s="76"/>
      <c r="I951" s="57" t="e">
        <f t="shared" si="53"/>
        <v>#DIV/0!</v>
      </c>
      <c r="J951" s="163"/>
      <c r="K951" s="163"/>
      <c r="L951" s="163"/>
    </row>
    <row r="952" spans="1:12" ht="15.75" thickBot="1" x14ac:dyDescent="0.3">
      <c r="A952" s="30"/>
      <c r="B952" s="30"/>
      <c r="C952" s="35" t="s">
        <v>183</v>
      </c>
      <c r="D952" s="31" t="s">
        <v>144</v>
      </c>
      <c r="E952" s="34" t="s">
        <v>213</v>
      </c>
      <c r="F952" s="31"/>
      <c r="G952" s="33"/>
      <c r="H952" s="88"/>
      <c r="I952" s="84" t="e">
        <f t="shared" si="53"/>
        <v>#DIV/0!</v>
      </c>
      <c r="J952" s="85"/>
      <c r="K952" s="68"/>
      <c r="L952" s="68"/>
    </row>
    <row r="953" spans="1:12" x14ac:dyDescent="0.25">
      <c r="A953" s="145">
        <v>117130</v>
      </c>
      <c r="B953" s="145">
        <v>121035</v>
      </c>
      <c r="C953" s="142" t="s">
        <v>183</v>
      </c>
      <c r="D953" s="142" t="s">
        <v>144</v>
      </c>
      <c r="E953" s="53" t="s">
        <v>215</v>
      </c>
      <c r="F953" s="53">
        <f>ABS(B953-A953)</f>
        <v>3905</v>
      </c>
      <c r="G953" s="54"/>
      <c r="H953" s="77"/>
      <c r="I953" s="74">
        <f t="shared" si="53"/>
        <v>0</v>
      </c>
      <c r="J953" s="161" t="e">
        <f t="shared" ref="J953" si="57">AVERAGE(I953,I954,I955,I956,I957,I958)</f>
        <v>#DIV/0!</v>
      </c>
      <c r="K953" s="164"/>
      <c r="L953" s="164"/>
    </row>
    <row r="954" spans="1:12" x14ac:dyDescent="0.25">
      <c r="A954" s="146"/>
      <c r="B954" s="146"/>
      <c r="C954" s="143"/>
      <c r="D954" s="143"/>
      <c r="E954" s="37" t="s">
        <v>228</v>
      </c>
      <c r="F954" s="37">
        <f>ROUNDUP(F953/5,0)</f>
        <v>781</v>
      </c>
      <c r="G954" s="38"/>
      <c r="H954" s="39"/>
      <c r="I954" s="37">
        <f t="shared" si="53"/>
        <v>0</v>
      </c>
      <c r="J954" s="162"/>
      <c r="K954" s="162"/>
      <c r="L954" s="162"/>
    </row>
    <row r="955" spans="1:12" x14ac:dyDescent="0.25">
      <c r="A955" s="146"/>
      <c r="B955" s="146"/>
      <c r="C955" s="143"/>
      <c r="D955" s="143"/>
      <c r="E955" s="37" t="s">
        <v>196</v>
      </c>
      <c r="F955" s="37">
        <f>ROUNDUP(F953/5,0)</f>
        <v>781</v>
      </c>
      <c r="G955" s="38"/>
      <c r="H955" s="39"/>
      <c r="I955" s="37">
        <f t="shared" si="53"/>
        <v>0</v>
      </c>
      <c r="J955" s="162"/>
      <c r="K955" s="162"/>
      <c r="L955" s="162"/>
    </row>
    <row r="956" spans="1:12" x14ac:dyDescent="0.25">
      <c r="A956" s="146"/>
      <c r="B956" s="146"/>
      <c r="C956" s="143"/>
      <c r="D956" s="143"/>
      <c r="E956" s="37" t="s">
        <v>204</v>
      </c>
      <c r="F956" s="37"/>
      <c r="G956" s="38"/>
      <c r="H956" s="39"/>
      <c r="I956" s="37" t="e">
        <f t="shared" si="53"/>
        <v>#DIV/0!</v>
      </c>
      <c r="J956" s="162"/>
      <c r="K956" s="162"/>
      <c r="L956" s="162"/>
    </row>
    <row r="957" spans="1:12" x14ac:dyDescent="0.25">
      <c r="A957" s="146"/>
      <c r="B957" s="146"/>
      <c r="C957" s="143"/>
      <c r="D957" s="143"/>
      <c r="E957" s="37" t="s">
        <v>205</v>
      </c>
      <c r="F957" s="37"/>
      <c r="G957" s="38"/>
      <c r="H957" s="39"/>
      <c r="I957" s="37" t="e">
        <f t="shared" si="53"/>
        <v>#DIV/0!</v>
      </c>
      <c r="J957" s="162"/>
      <c r="K957" s="162"/>
      <c r="L957" s="162"/>
    </row>
    <row r="958" spans="1:12" ht="15.75" thickBot="1" x14ac:dyDescent="0.3">
      <c r="A958" s="147"/>
      <c r="B958" s="147"/>
      <c r="C958" s="144"/>
      <c r="D958" s="144"/>
      <c r="E958" s="74" t="s">
        <v>236</v>
      </c>
      <c r="F958" s="56"/>
      <c r="G958" s="75"/>
      <c r="H958" s="76"/>
      <c r="I958" s="57" t="e">
        <f t="shared" si="53"/>
        <v>#DIV/0!</v>
      </c>
      <c r="J958" s="163"/>
      <c r="K958" s="163"/>
      <c r="L958" s="163"/>
    </row>
    <row r="959" spans="1:12" x14ac:dyDescent="0.25">
      <c r="A959" s="148">
        <v>121035</v>
      </c>
      <c r="B959" s="148">
        <v>122030</v>
      </c>
      <c r="C959" s="151" t="s">
        <v>183</v>
      </c>
      <c r="D959" s="154" t="s">
        <v>232</v>
      </c>
      <c r="E959" s="50" t="s">
        <v>209</v>
      </c>
      <c r="F959" s="50"/>
      <c r="G959" s="51"/>
      <c r="H959" s="52"/>
      <c r="I959" s="44" t="e">
        <f t="shared" si="53"/>
        <v>#DIV/0!</v>
      </c>
      <c r="J959" s="157" t="e">
        <f>AVERAGE(I959,I960,I961,I962,I963,I964)</f>
        <v>#DIV/0!</v>
      </c>
      <c r="K959" s="160"/>
      <c r="L959" s="160"/>
    </row>
    <row r="960" spans="1:12" x14ac:dyDescent="0.25">
      <c r="A960" s="149"/>
      <c r="B960" s="149"/>
      <c r="C960" s="152"/>
      <c r="D960" s="155"/>
      <c r="E960" s="41" t="s">
        <v>192</v>
      </c>
      <c r="F960" s="41"/>
      <c r="G960" s="42"/>
      <c r="H960" s="43"/>
      <c r="I960" s="41" t="e">
        <f t="shared" si="53"/>
        <v>#DIV/0!</v>
      </c>
      <c r="J960" s="158"/>
      <c r="K960" s="158"/>
      <c r="L960" s="158"/>
    </row>
    <row r="961" spans="1:12" x14ac:dyDescent="0.25">
      <c r="A961" s="149"/>
      <c r="B961" s="149"/>
      <c r="C961" s="152"/>
      <c r="D961" s="155"/>
      <c r="E961" s="41" t="s">
        <v>201</v>
      </c>
      <c r="F961" s="41">
        <f>ABS(B959-A959)</f>
        <v>995</v>
      </c>
      <c r="G961" s="42"/>
      <c r="H961" s="43"/>
      <c r="I961" s="41">
        <f t="shared" si="53"/>
        <v>0</v>
      </c>
      <c r="J961" s="158"/>
      <c r="K961" s="158"/>
      <c r="L961" s="158"/>
    </row>
    <row r="962" spans="1:12" x14ac:dyDescent="0.25">
      <c r="A962" s="149"/>
      <c r="B962" s="149"/>
      <c r="C962" s="152"/>
      <c r="D962" s="155"/>
      <c r="E962" s="41" t="s">
        <v>202</v>
      </c>
      <c r="F962" s="41">
        <v>1</v>
      </c>
      <c r="G962" s="42"/>
      <c r="H962" s="43"/>
      <c r="I962" s="41">
        <f t="shared" si="53"/>
        <v>0</v>
      </c>
      <c r="J962" s="158"/>
      <c r="K962" s="158"/>
      <c r="L962" s="158"/>
    </row>
    <row r="963" spans="1:12" x14ac:dyDescent="0.25">
      <c r="A963" s="149"/>
      <c r="B963" s="149"/>
      <c r="C963" s="152"/>
      <c r="D963" s="155"/>
      <c r="E963" s="41" t="s">
        <v>236</v>
      </c>
      <c r="F963" s="41"/>
      <c r="G963" s="42"/>
      <c r="H963" s="43"/>
      <c r="I963" s="41" t="e">
        <f t="shared" ref="I963:I1026" si="58">G963/F963</f>
        <v>#DIV/0!</v>
      </c>
      <c r="J963" s="158"/>
      <c r="K963" s="158"/>
      <c r="L963" s="158"/>
    </row>
    <row r="964" spans="1:12" ht="15.75" thickBot="1" x14ac:dyDescent="0.3">
      <c r="A964" s="150"/>
      <c r="B964" s="150"/>
      <c r="C964" s="153"/>
      <c r="D964" s="156"/>
      <c r="E964" s="47" t="s">
        <v>191</v>
      </c>
      <c r="F964" s="47"/>
      <c r="G964" s="48"/>
      <c r="H964" s="49"/>
      <c r="I964" s="47" t="e">
        <f t="shared" si="58"/>
        <v>#DIV/0!</v>
      </c>
      <c r="J964" s="159"/>
      <c r="K964" s="159"/>
      <c r="L964" s="159"/>
    </row>
    <row r="965" spans="1:12" x14ac:dyDescent="0.25">
      <c r="A965" s="145">
        <v>122030</v>
      </c>
      <c r="B965" s="145">
        <v>122430</v>
      </c>
      <c r="C965" s="142" t="s">
        <v>183</v>
      </c>
      <c r="D965" s="142" t="s">
        <v>145</v>
      </c>
      <c r="E965" s="53" t="s">
        <v>215</v>
      </c>
      <c r="F965" s="53">
        <f>ABS(B965-A965)</f>
        <v>400</v>
      </c>
      <c r="G965" s="54"/>
      <c r="H965" s="77"/>
      <c r="I965" s="74">
        <f t="shared" si="58"/>
        <v>0</v>
      </c>
      <c r="J965" s="161" t="e">
        <f t="shared" ref="J965" si="59">AVERAGE(I965,I966,I967,I968,I969,I970)</f>
        <v>#DIV/0!</v>
      </c>
      <c r="K965" s="164"/>
      <c r="L965" s="164"/>
    </row>
    <row r="966" spans="1:12" x14ac:dyDescent="0.25">
      <c r="A966" s="146"/>
      <c r="B966" s="146"/>
      <c r="C966" s="143"/>
      <c r="D966" s="143"/>
      <c r="E966" s="37" t="s">
        <v>228</v>
      </c>
      <c r="F966" s="37">
        <f>ROUNDUP(F965/5,0)</f>
        <v>80</v>
      </c>
      <c r="G966" s="38"/>
      <c r="H966" s="39"/>
      <c r="I966" s="37">
        <f t="shared" si="58"/>
        <v>0</v>
      </c>
      <c r="J966" s="162"/>
      <c r="K966" s="162"/>
      <c r="L966" s="162"/>
    </row>
    <row r="967" spans="1:12" x14ac:dyDescent="0.25">
      <c r="A967" s="146"/>
      <c r="B967" s="146"/>
      <c r="C967" s="143"/>
      <c r="D967" s="143"/>
      <c r="E967" s="37" t="s">
        <v>196</v>
      </c>
      <c r="F967" s="37">
        <f>ROUNDUP(F965/5,0)</f>
        <v>80</v>
      </c>
      <c r="G967" s="38"/>
      <c r="H967" s="39"/>
      <c r="I967" s="37">
        <f t="shared" si="58"/>
        <v>0</v>
      </c>
      <c r="J967" s="162"/>
      <c r="K967" s="162"/>
      <c r="L967" s="162"/>
    </row>
    <row r="968" spans="1:12" x14ac:dyDescent="0.25">
      <c r="A968" s="146"/>
      <c r="B968" s="146"/>
      <c r="C968" s="143"/>
      <c r="D968" s="143"/>
      <c r="E968" s="37" t="s">
        <v>204</v>
      </c>
      <c r="F968" s="37"/>
      <c r="G968" s="38"/>
      <c r="H968" s="39"/>
      <c r="I968" s="37" t="e">
        <f t="shared" si="58"/>
        <v>#DIV/0!</v>
      </c>
      <c r="J968" s="162"/>
      <c r="K968" s="162"/>
      <c r="L968" s="162"/>
    </row>
    <row r="969" spans="1:12" x14ac:dyDescent="0.25">
      <c r="A969" s="146"/>
      <c r="B969" s="146"/>
      <c r="C969" s="143"/>
      <c r="D969" s="143"/>
      <c r="E969" s="37" t="s">
        <v>205</v>
      </c>
      <c r="F969" s="37"/>
      <c r="G969" s="38"/>
      <c r="H969" s="39"/>
      <c r="I969" s="37" t="e">
        <f t="shared" si="58"/>
        <v>#DIV/0!</v>
      </c>
      <c r="J969" s="162"/>
      <c r="K969" s="162"/>
      <c r="L969" s="162"/>
    </row>
    <row r="970" spans="1:12" ht="15.75" thickBot="1" x14ac:dyDescent="0.3">
      <c r="A970" s="147"/>
      <c r="B970" s="147"/>
      <c r="C970" s="144"/>
      <c r="D970" s="144"/>
      <c r="E970" s="74" t="s">
        <v>236</v>
      </c>
      <c r="F970" s="56"/>
      <c r="G970" s="75"/>
      <c r="H970" s="76"/>
      <c r="I970" s="57" t="e">
        <f t="shared" si="58"/>
        <v>#DIV/0!</v>
      </c>
      <c r="J970" s="163"/>
      <c r="K970" s="163"/>
      <c r="L970" s="163"/>
    </row>
    <row r="971" spans="1:12" x14ac:dyDescent="0.25">
      <c r="A971" s="148">
        <v>122430</v>
      </c>
      <c r="B971" s="148">
        <v>122660</v>
      </c>
      <c r="C971" s="151" t="s">
        <v>183</v>
      </c>
      <c r="D971" s="154" t="s">
        <v>145</v>
      </c>
      <c r="E971" s="50" t="s">
        <v>209</v>
      </c>
      <c r="F971" s="50"/>
      <c r="G971" s="51"/>
      <c r="H971" s="52"/>
      <c r="I971" s="44" t="e">
        <f t="shared" si="58"/>
        <v>#DIV/0!</v>
      </c>
      <c r="J971" s="157" t="e">
        <f>AVERAGE(I971,I972,I973,I974,I975,I976)</f>
        <v>#DIV/0!</v>
      </c>
      <c r="K971" s="160"/>
      <c r="L971" s="160"/>
    </row>
    <row r="972" spans="1:12" x14ac:dyDescent="0.25">
      <c r="A972" s="149"/>
      <c r="B972" s="149"/>
      <c r="C972" s="152"/>
      <c r="D972" s="155"/>
      <c r="E972" s="41" t="s">
        <v>192</v>
      </c>
      <c r="F972" s="41"/>
      <c r="G972" s="42"/>
      <c r="H972" s="43"/>
      <c r="I972" s="41" t="e">
        <f t="shared" si="58"/>
        <v>#DIV/0!</v>
      </c>
      <c r="J972" s="158"/>
      <c r="K972" s="158"/>
      <c r="L972" s="158"/>
    </row>
    <row r="973" spans="1:12" x14ac:dyDescent="0.25">
      <c r="A973" s="149"/>
      <c r="B973" s="149"/>
      <c r="C973" s="152"/>
      <c r="D973" s="155"/>
      <c r="E973" s="41" t="s">
        <v>201</v>
      </c>
      <c r="F973" s="41">
        <f>ABS(B971-A971)</f>
        <v>230</v>
      </c>
      <c r="G973" s="42"/>
      <c r="H973" s="43"/>
      <c r="I973" s="41">
        <f t="shared" si="58"/>
        <v>0</v>
      </c>
      <c r="J973" s="158"/>
      <c r="K973" s="158"/>
      <c r="L973" s="158"/>
    </row>
    <row r="974" spans="1:12" x14ac:dyDescent="0.25">
      <c r="A974" s="149"/>
      <c r="B974" s="149"/>
      <c r="C974" s="152"/>
      <c r="D974" s="155"/>
      <c r="E974" s="41" t="s">
        <v>202</v>
      </c>
      <c r="F974" s="41">
        <v>1</v>
      </c>
      <c r="G974" s="42"/>
      <c r="H974" s="43"/>
      <c r="I974" s="41">
        <f t="shared" si="58"/>
        <v>0</v>
      </c>
      <c r="J974" s="158"/>
      <c r="K974" s="158"/>
      <c r="L974" s="158"/>
    </row>
    <row r="975" spans="1:12" x14ac:dyDescent="0.25">
      <c r="A975" s="149"/>
      <c r="B975" s="149"/>
      <c r="C975" s="152"/>
      <c r="D975" s="155"/>
      <c r="E975" s="41" t="s">
        <v>236</v>
      </c>
      <c r="F975" s="41"/>
      <c r="G975" s="42"/>
      <c r="H975" s="43"/>
      <c r="I975" s="41" t="e">
        <f t="shared" si="58"/>
        <v>#DIV/0!</v>
      </c>
      <c r="J975" s="158"/>
      <c r="K975" s="158"/>
      <c r="L975" s="158"/>
    </row>
    <row r="976" spans="1:12" ht="15.75" thickBot="1" x14ac:dyDescent="0.3">
      <c r="A976" s="150"/>
      <c r="B976" s="150"/>
      <c r="C976" s="153"/>
      <c r="D976" s="156"/>
      <c r="E976" s="47" t="s">
        <v>191</v>
      </c>
      <c r="F976" s="47"/>
      <c r="G976" s="48"/>
      <c r="H976" s="49"/>
      <c r="I976" s="47" t="e">
        <f t="shared" si="58"/>
        <v>#DIV/0!</v>
      </c>
      <c r="J976" s="159"/>
      <c r="K976" s="159"/>
      <c r="L976" s="159"/>
    </row>
    <row r="977" spans="1:12" x14ac:dyDescent="0.25">
      <c r="A977" s="145">
        <v>122660</v>
      </c>
      <c r="B977" s="145">
        <v>122827</v>
      </c>
      <c r="C977" s="142" t="s">
        <v>183</v>
      </c>
      <c r="D977" s="142" t="s">
        <v>145</v>
      </c>
      <c r="E977" s="53" t="s">
        <v>215</v>
      </c>
      <c r="F977" s="53">
        <f>ABS(B977-A977)</f>
        <v>167</v>
      </c>
      <c r="G977" s="54"/>
      <c r="H977" s="55"/>
      <c r="I977" s="74">
        <f t="shared" si="58"/>
        <v>0</v>
      </c>
      <c r="J977" s="161" t="e">
        <f t="shared" ref="J977" si="60">AVERAGE(I977,I978,I979,I980,I981,I982)</f>
        <v>#DIV/0!</v>
      </c>
      <c r="K977" s="164"/>
      <c r="L977" s="164"/>
    </row>
    <row r="978" spans="1:12" x14ac:dyDescent="0.25">
      <c r="A978" s="146"/>
      <c r="B978" s="146"/>
      <c r="C978" s="143"/>
      <c r="D978" s="143"/>
      <c r="E978" s="37" t="s">
        <v>228</v>
      </c>
      <c r="F978" s="37">
        <f>ROUNDUP(F977/5,0)</f>
        <v>34</v>
      </c>
      <c r="G978" s="38"/>
      <c r="H978" s="39"/>
      <c r="I978" s="37">
        <f t="shared" si="58"/>
        <v>0</v>
      </c>
      <c r="J978" s="162"/>
      <c r="K978" s="162"/>
      <c r="L978" s="162"/>
    </row>
    <row r="979" spans="1:12" x14ac:dyDescent="0.25">
      <c r="A979" s="146"/>
      <c r="B979" s="146"/>
      <c r="C979" s="143"/>
      <c r="D979" s="143"/>
      <c r="E979" s="37" t="s">
        <v>196</v>
      </c>
      <c r="F979" s="37">
        <f>ROUNDUP(F977/5,0)</f>
        <v>34</v>
      </c>
      <c r="G979" s="38"/>
      <c r="H979" s="39"/>
      <c r="I979" s="37">
        <f t="shared" si="58"/>
        <v>0</v>
      </c>
      <c r="J979" s="162"/>
      <c r="K979" s="162"/>
      <c r="L979" s="162"/>
    </row>
    <row r="980" spans="1:12" x14ac:dyDescent="0.25">
      <c r="A980" s="146"/>
      <c r="B980" s="146"/>
      <c r="C980" s="143"/>
      <c r="D980" s="143"/>
      <c r="E980" s="37" t="s">
        <v>204</v>
      </c>
      <c r="F980" s="37"/>
      <c r="G980" s="38"/>
      <c r="H980" s="39"/>
      <c r="I980" s="37" t="e">
        <f t="shared" si="58"/>
        <v>#DIV/0!</v>
      </c>
      <c r="J980" s="162"/>
      <c r="K980" s="162"/>
      <c r="L980" s="162"/>
    </row>
    <row r="981" spans="1:12" x14ac:dyDescent="0.25">
      <c r="A981" s="146"/>
      <c r="B981" s="146"/>
      <c r="C981" s="143"/>
      <c r="D981" s="143"/>
      <c r="E981" s="37" t="s">
        <v>205</v>
      </c>
      <c r="F981" s="37"/>
      <c r="G981" s="38"/>
      <c r="H981" s="39"/>
      <c r="I981" s="37" t="e">
        <f t="shared" si="58"/>
        <v>#DIV/0!</v>
      </c>
      <c r="J981" s="162"/>
      <c r="K981" s="162"/>
      <c r="L981" s="162"/>
    </row>
    <row r="982" spans="1:12" ht="15.75" thickBot="1" x14ac:dyDescent="0.3">
      <c r="A982" s="147"/>
      <c r="B982" s="147"/>
      <c r="C982" s="144"/>
      <c r="D982" s="144"/>
      <c r="E982" s="74" t="s">
        <v>236</v>
      </c>
      <c r="F982" s="56"/>
      <c r="G982" s="75"/>
      <c r="H982" s="76"/>
      <c r="I982" s="57" t="e">
        <f t="shared" si="58"/>
        <v>#DIV/0!</v>
      </c>
      <c r="J982" s="163"/>
      <c r="K982" s="163"/>
      <c r="L982" s="163"/>
    </row>
    <row r="983" spans="1:12" x14ac:dyDescent="0.25">
      <c r="A983" s="148">
        <v>122827</v>
      </c>
      <c r="B983" s="148">
        <v>123085</v>
      </c>
      <c r="C983" s="151" t="s">
        <v>183</v>
      </c>
      <c r="D983" s="154" t="s">
        <v>145</v>
      </c>
      <c r="E983" s="50" t="s">
        <v>209</v>
      </c>
      <c r="F983" s="50"/>
      <c r="G983" s="51"/>
      <c r="H983" s="46"/>
      <c r="I983" s="44" t="e">
        <f t="shared" si="58"/>
        <v>#DIV/0!</v>
      </c>
      <c r="J983" s="157" t="e">
        <f>AVERAGE(I983,I984,I985,I986,I987,I988)</f>
        <v>#DIV/0!</v>
      </c>
      <c r="K983" s="160"/>
      <c r="L983" s="160"/>
    </row>
    <row r="984" spans="1:12" x14ac:dyDescent="0.25">
      <c r="A984" s="149"/>
      <c r="B984" s="149"/>
      <c r="C984" s="152"/>
      <c r="D984" s="155"/>
      <c r="E984" s="41" t="s">
        <v>192</v>
      </c>
      <c r="F984" s="41"/>
      <c r="G984" s="42"/>
      <c r="H984" s="43"/>
      <c r="I984" s="41" t="e">
        <f t="shared" si="58"/>
        <v>#DIV/0!</v>
      </c>
      <c r="J984" s="158"/>
      <c r="K984" s="158"/>
      <c r="L984" s="158"/>
    </row>
    <row r="985" spans="1:12" x14ac:dyDescent="0.25">
      <c r="A985" s="149"/>
      <c r="B985" s="149"/>
      <c r="C985" s="152"/>
      <c r="D985" s="155"/>
      <c r="E985" s="41" t="s">
        <v>201</v>
      </c>
      <c r="F985" s="41">
        <f>ABS(B983-A983)</f>
        <v>258</v>
      </c>
      <c r="G985" s="42"/>
      <c r="H985" s="43"/>
      <c r="I985" s="41">
        <f t="shared" si="58"/>
        <v>0</v>
      </c>
      <c r="J985" s="158"/>
      <c r="K985" s="158"/>
      <c r="L985" s="158"/>
    </row>
    <row r="986" spans="1:12" x14ac:dyDescent="0.25">
      <c r="A986" s="149"/>
      <c r="B986" s="149"/>
      <c r="C986" s="152"/>
      <c r="D986" s="155"/>
      <c r="E986" s="41" t="s">
        <v>202</v>
      </c>
      <c r="F986" s="41">
        <v>1</v>
      </c>
      <c r="G986" s="42"/>
      <c r="H986" s="43"/>
      <c r="I986" s="41">
        <f t="shared" si="58"/>
        <v>0</v>
      </c>
      <c r="J986" s="158"/>
      <c r="K986" s="158"/>
      <c r="L986" s="158"/>
    </row>
    <row r="987" spans="1:12" x14ac:dyDescent="0.25">
      <c r="A987" s="149"/>
      <c r="B987" s="149"/>
      <c r="C987" s="152"/>
      <c r="D987" s="155"/>
      <c r="E987" s="41" t="s">
        <v>236</v>
      </c>
      <c r="F987" s="41"/>
      <c r="G987" s="42"/>
      <c r="H987" s="43"/>
      <c r="I987" s="41" t="e">
        <f t="shared" si="58"/>
        <v>#DIV/0!</v>
      </c>
      <c r="J987" s="158"/>
      <c r="K987" s="158"/>
      <c r="L987" s="158"/>
    </row>
    <row r="988" spans="1:12" ht="15.75" thickBot="1" x14ac:dyDescent="0.3">
      <c r="A988" s="150"/>
      <c r="B988" s="150"/>
      <c r="C988" s="153"/>
      <c r="D988" s="156"/>
      <c r="E988" s="47" t="s">
        <v>191</v>
      </c>
      <c r="F988" s="47"/>
      <c r="G988" s="48"/>
      <c r="H988" s="49"/>
      <c r="I988" s="47" t="e">
        <f t="shared" si="58"/>
        <v>#DIV/0!</v>
      </c>
      <c r="J988" s="159"/>
      <c r="K988" s="159"/>
      <c r="L988" s="159"/>
    </row>
    <row r="989" spans="1:12" x14ac:dyDescent="0.25">
      <c r="A989" s="172">
        <v>123085</v>
      </c>
      <c r="B989" s="172">
        <v>123690</v>
      </c>
      <c r="C989" s="175" t="s">
        <v>183</v>
      </c>
      <c r="D989" s="175" t="s">
        <v>214</v>
      </c>
      <c r="E989" s="60" t="s">
        <v>197</v>
      </c>
      <c r="F989" s="62">
        <f>ROUNDUP(ABS(B731-A731)/5,0)</f>
        <v>134</v>
      </c>
      <c r="G989" s="63"/>
      <c r="H989" s="64"/>
      <c r="I989" s="65">
        <f t="shared" si="58"/>
        <v>0</v>
      </c>
      <c r="J989" s="176">
        <f>AVERAGE(I989,I990,I991,I992)</f>
        <v>0</v>
      </c>
      <c r="K989" s="175"/>
      <c r="L989" s="175"/>
    </row>
    <row r="990" spans="1:12" x14ac:dyDescent="0.25">
      <c r="A990" s="173"/>
      <c r="B990" s="173"/>
      <c r="C990" s="176"/>
      <c r="D990" s="176"/>
      <c r="E990" s="61" t="s">
        <v>206</v>
      </c>
      <c r="F990" s="62">
        <f>ABS(B989-A989)</f>
        <v>605</v>
      </c>
      <c r="G990" s="63"/>
      <c r="H990" s="64"/>
      <c r="I990" s="62">
        <f t="shared" si="58"/>
        <v>0</v>
      </c>
      <c r="J990" s="176"/>
      <c r="K990" s="176"/>
      <c r="L990" s="176"/>
    </row>
    <row r="991" spans="1:12" x14ac:dyDescent="0.25">
      <c r="A991" s="173"/>
      <c r="B991" s="173"/>
      <c r="C991" s="176"/>
      <c r="D991" s="176"/>
      <c r="E991" s="61" t="s">
        <v>207</v>
      </c>
      <c r="F991" s="62">
        <v>1</v>
      </c>
      <c r="G991" s="63"/>
      <c r="H991" s="64"/>
      <c r="I991" s="62">
        <f t="shared" si="58"/>
        <v>0</v>
      </c>
      <c r="J991" s="176"/>
      <c r="K991" s="176"/>
      <c r="L991" s="176"/>
    </row>
    <row r="992" spans="1:12" ht="15.75" thickBot="1" x14ac:dyDescent="0.3">
      <c r="A992" s="174"/>
      <c r="B992" s="174"/>
      <c r="C992" s="177"/>
      <c r="D992" s="178"/>
      <c r="E992" s="61" t="s">
        <v>203</v>
      </c>
      <c r="F992" s="62">
        <f>ABS(B989-A989)</f>
        <v>605</v>
      </c>
      <c r="G992" s="63"/>
      <c r="H992" s="64"/>
      <c r="I992" s="89">
        <f t="shared" si="58"/>
        <v>0</v>
      </c>
      <c r="J992" s="179"/>
      <c r="K992" s="178"/>
      <c r="L992" s="178"/>
    </row>
    <row r="993" spans="1:12" x14ac:dyDescent="0.25">
      <c r="A993" s="148">
        <v>123690</v>
      </c>
      <c r="B993" s="148">
        <v>123750</v>
      </c>
      <c r="C993" s="151" t="s">
        <v>183</v>
      </c>
      <c r="D993" s="154" t="s">
        <v>146</v>
      </c>
      <c r="E993" s="50" t="s">
        <v>209</v>
      </c>
      <c r="F993" s="50"/>
      <c r="G993" s="51"/>
      <c r="H993" s="52"/>
      <c r="I993" s="44" t="e">
        <f t="shared" si="58"/>
        <v>#DIV/0!</v>
      </c>
      <c r="J993" s="157" t="e">
        <f>AVERAGE(I993,I994,I995,I996,I997,I998)</f>
        <v>#DIV/0!</v>
      </c>
      <c r="K993" s="160"/>
      <c r="L993" s="160"/>
    </row>
    <row r="994" spans="1:12" x14ac:dyDescent="0.25">
      <c r="A994" s="149"/>
      <c r="B994" s="149"/>
      <c r="C994" s="152"/>
      <c r="D994" s="155"/>
      <c r="E994" s="41" t="s">
        <v>192</v>
      </c>
      <c r="F994" s="41"/>
      <c r="G994" s="42"/>
      <c r="H994" s="43"/>
      <c r="I994" s="41" t="e">
        <f t="shared" si="58"/>
        <v>#DIV/0!</v>
      </c>
      <c r="J994" s="158"/>
      <c r="K994" s="158"/>
      <c r="L994" s="158"/>
    </row>
    <row r="995" spans="1:12" x14ac:dyDescent="0.25">
      <c r="A995" s="149"/>
      <c r="B995" s="149"/>
      <c r="C995" s="152"/>
      <c r="D995" s="155"/>
      <c r="E995" s="41" t="s">
        <v>201</v>
      </c>
      <c r="F995" s="41">
        <f>ABS(B993-A993)</f>
        <v>60</v>
      </c>
      <c r="G995" s="42"/>
      <c r="H995" s="43"/>
      <c r="I995" s="41">
        <f t="shared" si="58"/>
        <v>0</v>
      </c>
      <c r="J995" s="158"/>
      <c r="K995" s="158"/>
      <c r="L995" s="158"/>
    </row>
    <row r="996" spans="1:12" x14ac:dyDescent="0.25">
      <c r="A996" s="149"/>
      <c r="B996" s="149"/>
      <c r="C996" s="152"/>
      <c r="D996" s="155"/>
      <c r="E996" s="41" t="s">
        <v>202</v>
      </c>
      <c r="F996" s="41">
        <v>1</v>
      </c>
      <c r="G996" s="42"/>
      <c r="H996" s="43"/>
      <c r="I996" s="41">
        <f t="shared" si="58"/>
        <v>0</v>
      </c>
      <c r="J996" s="158"/>
      <c r="K996" s="158"/>
      <c r="L996" s="158"/>
    </row>
    <row r="997" spans="1:12" x14ac:dyDescent="0.25">
      <c r="A997" s="149"/>
      <c r="B997" s="149"/>
      <c r="C997" s="152"/>
      <c r="D997" s="155"/>
      <c r="E997" s="41" t="s">
        <v>236</v>
      </c>
      <c r="F997" s="41"/>
      <c r="G997" s="42"/>
      <c r="H997" s="43"/>
      <c r="I997" s="41" t="e">
        <f t="shared" si="58"/>
        <v>#DIV/0!</v>
      </c>
      <c r="J997" s="158"/>
      <c r="K997" s="158"/>
      <c r="L997" s="158"/>
    </row>
    <row r="998" spans="1:12" ht="15.75" thickBot="1" x14ac:dyDescent="0.3">
      <c r="A998" s="150"/>
      <c r="B998" s="150"/>
      <c r="C998" s="153"/>
      <c r="D998" s="156"/>
      <c r="E998" s="47" t="s">
        <v>191</v>
      </c>
      <c r="F998" s="47"/>
      <c r="G998" s="48"/>
      <c r="H998" s="49"/>
      <c r="I998" s="47" t="e">
        <f t="shared" si="58"/>
        <v>#DIV/0!</v>
      </c>
      <c r="J998" s="159"/>
      <c r="K998" s="159"/>
      <c r="L998" s="159"/>
    </row>
    <row r="999" spans="1:12" x14ac:dyDescent="0.25">
      <c r="A999" s="148">
        <v>123750</v>
      </c>
      <c r="B999" s="148">
        <v>123950</v>
      </c>
      <c r="C999" s="151" t="s">
        <v>183</v>
      </c>
      <c r="D999" s="154" t="s">
        <v>146</v>
      </c>
      <c r="E999" s="50" t="s">
        <v>209</v>
      </c>
      <c r="F999" s="50"/>
      <c r="G999" s="51"/>
      <c r="H999" s="52"/>
      <c r="I999" s="44" t="e">
        <f t="shared" si="58"/>
        <v>#DIV/0!</v>
      </c>
      <c r="J999" s="157" t="e">
        <f t="shared" ref="J999" si="61">AVERAGE(I999,I1000,I1001,I1002,I1003,I1004)</f>
        <v>#DIV/0!</v>
      </c>
      <c r="K999" s="160"/>
      <c r="L999" s="160"/>
    </row>
    <row r="1000" spans="1:12" x14ac:dyDescent="0.25">
      <c r="A1000" s="149"/>
      <c r="B1000" s="149"/>
      <c r="C1000" s="152"/>
      <c r="D1000" s="155"/>
      <c r="E1000" s="41" t="s">
        <v>192</v>
      </c>
      <c r="F1000" s="41"/>
      <c r="G1000" s="42"/>
      <c r="H1000" s="43"/>
      <c r="I1000" s="41" t="e">
        <f t="shared" si="58"/>
        <v>#DIV/0!</v>
      </c>
      <c r="J1000" s="158"/>
      <c r="K1000" s="158"/>
      <c r="L1000" s="158"/>
    </row>
    <row r="1001" spans="1:12" x14ac:dyDescent="0.25">
      <c r="A1001" s="149"/>
      <c r="B1001" s="149"/>
      <c r="C1001" s="152"/>
      <c r="D1001" s="155"/>
      <c r="E1001" s="41" t="s">
        <v>201</v>
      </c>
      <c r="F1001" s="41">
        <f>ABS(B999-A999)</f>
        <v>200</v>
      </c>
      <c r="G1001" s="42"/>
      <c r="H1001" s="43"/>
      <c r="I1001" s="41">
        <f t="shared" si="58"/>
        <v>0</v>
      </c>
      <c r="J1001" s="158"/>
      <c r="K1001" s="158"/>
      <c r="L1001" s="158"/>
    </row>
    <row r="1002" spans="1:12" x14ac:dyDescent="0.25">
      <c r="A1002" s="149"/>
      <c r="B1002" s="149"/>
      <c r="C1002" s="152"/>
      <c r="D1002" s="155"/>
      <c r="E1002" s="41" t="s">
        <v>202</v>
      </c>
      <c r="F1002" s="41">
        <v>1</v>
      </c>
      <c r="G1002" s="42"/>
      <c r="H1002" s="43"/>
      <c r="I1002" s="41">
        <f t="shared" si="58"/>
        <v>0</v>
      </c>
      <c r="J1002" s="158"/>
      <c r="K1002" s="158"/>
      <c r="L1002" s="158"/>
    </row>
    <row r="1003" spans="1:12" x14ac:dyDescent="0.25">
      <c r="A1003" s="149"/>
      <c r="B1003" s="149"/>
      <c r="C1003" s="152"/>
      <c r="D1003" s="155"/>
      <c r="E1003" s="41" t="s">
        <v>236</v>
      </c>
      <c r="F1003" s="41"/>
      <c r="G1003" s="42"/>
      <c r="H1003" s="43"/>
      <c r="I1003" s="41" t="e">
        <f t="shared" si="58"/>
        <v>#DIV/0!</v>
      </c>
      <c r="J1003" s="158"/>
      <c r="K1003" s="158"/>
      <c r="L1003" s="158"/>
    </row>
    <row r="1004" spans="1:12" ht="15.75" thickBot="1" x14ac:dyDescent="0.3">
      <c r="A1004" s="150"/>
      <c r="B1004" s="150"/>
      <c r="C1004" s="153"/>
      <c r="D1004" s="156"/>
      <c r="E1004" s="47" t="s">
        <v>191</v>
      </c>
      <c r="F1004" s="47"/>
      <c r="G1004" s="48"/>
      <c r="H1004" s="49"/>
      <c r="I1004" s="47" t="e">
        <f t="shared" si="58"/>
        <v>#DIV/0!</v>
      </c>
      <c r="J1004" s="159"/>
      <c r="K1004" s="159"/>
      <c r="L1004" s="159"/>
    </row>
    <row r="1005" spans="1:12" x14ac:dyDescent="0.25">
      <c r="A1005" s="148">
        <v>123950</v>
      </c>
      <c r="B1005" s="148">
        <v>124050</v>
      </c>
      <c r="C1005" s="151" t="s">
        <v>183</v>
      </c>
      <c r="D1005" s="154" t="s">
        <v>146</v>
      </c>
      <c r="E1005" s="50" t="s">
        <v>209</v>
      </c>
      <c r="F1005" s="50"/>
      <c r="G1005" s="51"/>
      <c r="H1005" s="52"/>
      <c r="I1005" s="44" t="e">
        <f t="shared" si="58"/>
        <v>#DIV/0!</v>
      </c>
      <c r="J1005" s="157" t="e">
        <f t="shared" ref="J1005" si="62">AVERAGE(I1005,I1006,I1007,I1008,I1009,I1010)</f>
        <v>#DIV/0!</v>
      </c>
      <c r="K1005" s="160"/>
      <c r="L1005" s="160"/>
    </row>
    <row r="1006" spans="1:12" x14ac:dyDescent="0.25">
      <c r="A1006" s="149"/>
      <c r="B1006" s="149"/>
      <c r="C1006" s="152"/>
      <c r="D1006" s="155"/>
      <c r="E1006" s="41" t="s">
        <v>192</v>
      </c>
      <c r="F1006" s="41"/>
      <c r="G1006" s="42"/>
      <c r="H1006" s="43"/>
      <c r="I1006" s="41" t="e">
        <f t="shared" si="58"/>
        <v>#DIV/0!</v>
      </c>
      <c r="J1006" s="158"/>
      <c r="K1006" s="158"/>
      <c r="L1006" s="158"/>
    </row>
    <row r="1007" spans="1:12" x14ac:dyDescent="0.25">
      <c r="A1007" s="149"/>
      <c r="B1007" s="149"/>
      <c r="C1007" s="152"/>
      <c r="D1007" s="155"/>
      <c r="E1007" s="41" t="s">
        <v>201</v>
      </c>
      <c r="F1007" s="41">
        <f>ABS(B1005-A1005)</f>
        <v>100</v>
      </c>
      <c r="G1007" s="42"/>
      <c r="H1007" s="43"/>
      <c r="I1007" s="41">
        <f t="shared" si="58"/>
        <v>0</v>
      </c>
      <c r="J1007" s="158"/>
      <c r="K1007" s="158"/>
      <c r="L1007" s="158"/>
    </row>
    <row r="1008" spans="1:12" x14ac:dyDescent="0.25">
      <c r="A1008" s="149"/>
      <c r="B1008" s="149"/>
      <c r="C1008" s="152"/>
      <c r="D1008" s="155"/>
      <c r="E1008" s="41" t="s">
        <v>202</v>
      </c>
      <c r="F1008" s="41">
        <v>1</v>
      </c>
      <c r="G1008" s="42"/>
      <c r="H1008" s="43"/>
      <c r="I1008" s="41">
        <f t="shared" si="58"/>
        <v>0</v>
      </c>
      <c r="J1008" s="158"/>
      <c r="K1008" s="158"/>
      <c r="L1008" s="158"/>
    </row>
    <row r="1009" spans="1:12" x14ac:dyDescent="0.25">
      <c r="A1009" s="149"/>
      <c r="B1009" s="149"/>
      <c r="C1009" s="152"/>
      <c r="D1009" s="155"/>
      <c r="E1009" s="41" t="s">
        <v>236</v>
      </c>
      <c r="F1009" s="41"/>
      <c r="G1009" s="42"/>
      <c r="H1009" s="43"/>
      <c r="I1009" s="41" t="e">
        <f t="shared" si="58"/>
        <v>#DIV/0!</v>
      </c>
      <c r="J1009" s="158"/>
      <c r="K1009" s="158"/>
      <c r="L1009" s="158"/>
    </row>
    <row r="1010" spans="1:12" ht="15.75" thickBot="1" x14ac:dyDescent="0.3">
      <c r="A1010" s="150"/>
      <c r="B1010" s="150"/>
      <c r="C1010" s="153"/>
      <c r="D1010" s="156"/>
      <c r="E1010" s="47" t="s">
        <v>191</v>
      </c>
      <c r="F1010" s="47"/>
      <c r="G1010" s="48"/>
      <c r="H1010" s="49"/>
      <c r="I1010" s="47" t="e">
        <f t="shared" si="58"/>
        <v>#DIV/0!</v>
      </c>
      <c r="J1010" s="159"/>
      <c r="K1010" s="159"/>
      <c r="L1010" s="159"/>
    </row>
    <row r="1011" spans="1:12" x14ac:dyDescent="0.25">
      <c r="A1011" s="148">
        <v>124050</v>
      </c>
      <c r="B1011" s="148">
        <v>124190</v>
      </c>
      <c r="C1011" s="151" t="s">
        <v>183</v>
      </c>
      <c r="D1011" s="154" t="s">
        <v>146</v>
      </c>
      <c r="E1011" s="50" t="s">
        <v>209</v>
      </c>
      <c r="F1011" s="50"/>
      <c r="G1011" s="51"/>
      <c r="H1011" s="52"/>
      <c r="I1011" s="44" t="e">
        <f t="shared" si="58"/>
        <v>#DIV/0!</v>
      </c>
      <c r="J1011" s="157" t="e">
        <f t="shared" ref="J1011" si="63">AVERAGE(I1011,I1012,I1013,I1014,I1015,I1016)</f>
        <v>#DIV/0!</v>
      </c>
      <c r="K1011" s="160"/>
      <c r="L1011" s="160"/>
    </row>
    <row r="1012" spans="1:12" x14ac:dyDescent="0.25">
      <c r="A1012" s="149"/>
      <c r="B1012" s="149"/>
      <c r="C1012" s="152"/>
      <c r="D1012" s="155"/>
      <c r="E1012" s="41" t="s">
        <v>192</v>
      </c>
      <c r="F1012" s="41"/>
      <c r="G1012" s="42"/>
      <c r="H1012" s="43"/>
      <c r="I1012" s="41" t="e">
        <f t="shared" si="58"/>
        <v>#DIV/0!</v>
      </c>
      <c r="J1012" s="158"/>
      <c r="K1012" s="158"/>
      <c r="L1012" s="158"/>
    </row>
    <row r="1013" spans="1:12" x14ac:dyDescent="0.25">
      <c r="A1013" s="149"/>
      <c r="B1013" s="149"/>
      <c r="C1013" s="152"/>
      <c r="D1013" s="155"/>
      <c r="E1013" s="41" t="s">
        <v>201</v>
      </c>
      <c r="F1013" s="41">
        <f>ABS(B1011-A1011)</f>
        <v>140</v>
      </c>
      <c r="G1013" s="42"/>
      <c r="H1013" s="43"/>
      <c r="I1013" s="41">
        <f t="shared" si="58"/>
        <v>0</v>
      </c>
      <c r="J1013" s="158"/>
      <c r="K1013" s="158"/>
      <c r="L1013" s="158"/>
    </row>
    <row r="1014" spans="1:12" x14ac:dyDescent="0.25">
      <c r="A1014" s="149"/>
      <c r="B1014" s="149"/>
      <c r="C1014" s="152"/>
      <c r="D1014" s="155"/>
      <c r="E1014" s="41" t="s">
        <v>202</v>
      </c>
      <c r="F1014" s="41">
        <v>1</v>
      </c>
      <c r="G1014" s="42"/>
      <c r="H1014" s="43"/>
      <c r="I1014" s="41">
        <f t="shared" si="58"/>
        <v>0</v>
      </c>
      <c r="J1014" s="158"/>
      <c r="K1014" s="158"/>
      <c r="L1014" s="158"/>
    </row>
    <row r="1015" spans="1:12" x14ac:dyDescent="0.25">
      <c r="A1015" s="149"/>
      <c r="B1015" s="149"/>
      <c r="C1015" s="152"/>
      <c r="D1015" s="155"/>
      <c r="E1015" s="41" t="s">
        <v>236</v>
      </c>
      <c r="F1015" s="41"/>
      <c r="G1015" s="42"/>
      <c r="H1015" s="43"/>
      <c r="I1015" s="41" t="e">
        <f t="shared" si="58"/>
        <v>#DIV/0!</v>
      </c>
      <c r="J1015" s="158"/>
      <c r="K1015" s="158"/>
      <c r="L1015" s="158"/>
    </row>
    <row r="1016" spans="1:12" ht="15.75" thickBot="1" x14ac:dyDescent="0.3">
      <c r="A1016" s="150"/>
      <c r="B1016" s="150"/>
      <c r="C1016" s="153"/>
      <c r="D1016" s="156"/>
      <c r="E1016" s="47" t="s">
        <v>191</v>
      </c>
      <c r="F1016" s="47"/>
      <c r="G1016" s="48"/>
      <c r="H1016" s="49"/>
      <c r="I1016" s="47" t="e">
        <f t="shared" si="58"/>
        <v>#DIV/0!</v>
      </c>
      <c r="J1016" s="159"/>
      <c r="K1016" s="159"/>
      <c r="L1016" s="159"/>
    </row>
    <row r="1017" spans="1:12" x14ac:dyDescent="0.25">
      <c r="A1017" s="148">
        <v>124190</v>
      </c>
      <c r="B1017" s="148">
        <v>124490</v>
      </c>
      <c r="C1017" s="151" t="s">
        <v>183</v>
      </c>
      <c r="D1017" s="154" t="s">
        <v>146</v>
      </c>
      <c r="E1017" s="50" t="s">
        <v>209</v>
      </c>
      <c r="F1017" s="50"/>
      <c r="G1017" s="51"/>
      <c r="H1017" s="52"/>
      <c r="I1017" s="44" t="e">
        <f t="shared" si="58"/>
        <v>#DIV/0!</v>
      </c>
      <c r="J1017" s="157" t="e">
        <f t="shared" ref="J1017:J1029" si="64">AVERAGE(I1017,I1018,I1019,I1020,I1021,I1022)</f>
        <v>#DIV/0!</v>
      </c>
      <c r="K1017" s="160"/>
      <c r="L1017" s="160"/>
    </row>
    <row r="1018" spans="1:12" x14ac:dyDescent="0.25">
      <c r="A1018" s="149"/>
      <c r="B1018" s="149"/>
      <c r="C1018" s="152"/>
      <c r="D1018" s="155"/>
      <c r="E1018" s="41" t="s">
        <v>192</v>
      </c>
      <c r="F1018" s="41"/>
      <c r="G1018" s="42"/>
      <c r="H1018" s="43"/>
      <c r="I1018" s="41" t="e">
        <f t="shared" si="58"/>
        <v>#DIV/0!</v>
      </c>
      <c r="J1018" s="158"/>
      <c r="K1018" s="158"/>
      <c r="L1018" s="158"/>
    </row>
    <row r="1019" spans="1:12" x14ac:dyDescent="0.25">
      <c r="A1019" s="149"/>
      <c r="B1019" s="149"/>
      <c r="C1019" s="152"/>
      <c r="D1019" s="155"/>
      <c r="E1019" s="41" t="s">
        <v>201</v>
      </c>
      <c r="F1019" s="41">
        <f>ABS(B1017-A1017)</f>
        <v>300</v>
      </c>
      <c r="G1019" s="42"/>
      <c r="H1019" s="43"/>
      <c r="I1019" s="41">
        <f t="shared" si="58"/>
        <v>0</v>
      </c>
      <c r="J1019" s="158"/>
      <c r="K1019" s="158"/>
      <c r="L1019" s="158"/>
    </row>
    <row r="1020" spans="1:12" x14ac:dyDescent="0.25">
      <c r="A1020" s="149"/>
      <c r="B1020" s="149"/>
      <c r="C1020" s="152"/>
      <c r="D1020" s="155"/>
      <c r="E1020" s="41" t="s">
        <v>202</v>
      </c>
      <c r="F1020" s="41">
        <v>1</v>
      </c>
      <c r="G1020" s="42"/>
      <c r="H1020" s="43"/>
      <c r="I1020" s="41">
        <f t="shared" si="58"/>
        <v>0</v>
      </c>
      <c r="J1020" s="158"/>
      <c r="K1020" s="158"/>
      <c r="L1020" s="158"/>
    </row>
    <row r="1021" spans="1:12" x14ac:dyDescent="0.25">
      <c r="A1021" s="149"/>
      <c r="B1021" s="149"/>
      <c r="C1021" s="152"/>
      <c r="D1021" s="155"/>
      <c r="E1021" s="41" t="s">
        <v>236</v>
      </c>
      <c r="F1021" s="41"/>
      <c r="G1021" s="42"/>
      <c r="H1021" s="43"/>
      <c r="I1021" s="41" t="e">
        <f t="shared" si="58"/>
        <v>#DIV/0!</v>
      </c>
      <c r="J1021" s="158"/>
      <c r="K1021" s="158"/>
      <c r="L1021" s="158"/>
    </row>
    <row r="1022" spans="1:12" ht="15.75" thickBot="1" x14ac:dyDescent="0.3">
      <c r="A1022" s="150"/>
      <c r="B1022" s="150"/>
      <c r="C1022" s="153"/>
      <c r="D1022" s="156"/>
      <c r="E1022" s="47" t="s">
        <v>191</v>
      </c>
      <c r="F1022" s="47"/>
      <c r="G1022" s="48"/>
      <c r="H1022" s="49"/>
      <c r="I1022" s="47" t="e">
        <f t="shared" si="58"/>
        <v>#DIV/0!</v>
      </c>
      <c r="J1022" s="159"/>
      <c r="K1022" s="159"/>
      <c r="L1022" s="159"/>
    </row>
    <row r="1023" spans="1:12" x14ac:dyDescent="0.25">
      <c r="A1023" s="148">
        <v>124490</v>
      </c>
      <c r="B1023" s="148">
        <v>124700</v>
      </c>
      <c r="C1023" s="151" t="s">
        <v>183</v>
      </c>
      <c r="D1023" s="154" t="s">
        <v>146</v>
      </c>
      <c r="E1023" s="50" t="s">
        <v>209</v>
      </c>
      <c r="F1023" s="50"/>
      <c r="G1023" s="51"/>
      <c r="H1023" s="52"/>
      <c r="I1023" s="44" t="e">
        <f t="shared" si="58"/>
        <v>#DIV/0!</v>
      </c>
      <c r="J1023" s="157" t="e">
        <f t="shared" si="64"/>
        <v>#DIV/0!</v>
      </c>
      <c r="K1023" s="160"/>
      <c r="L1023" s="160"/>
    </row>
    <row r="1024" spans="1:12" x14ac:dyDescent="0.25">
      <c r="A1024" s="149"/>
      <c r="B1024" s="149"/>
      <c r="C1024" s="152"/>
      <c r="D1024" s="155"/>
      <c r="E1024" s="41" t="s">
        <v>192</v>
      </c>
      <c r="F1024" s="41"/>
      <c r="G1024" s="42"/>
      <c r="H1024" s="43"/>
      <c r="I1024" s="41" t="e">
        <f t="shared" si="58"/>
        <v>#DIV/0!</v>
      </c>
      <c r="J1024" s="158"/>
      <c r="K1024" s="158"/>
      <c r="L1024" s="158"/>
    </row>
    <row r="1025" spans="1:12" x14ac:dyDescent="0.25">
      <c r="A1025" s="149"/>
      <c r="B1025" s="149"/>
      <c r="C1025" s="152"/>
      <c r="D1025" s="155"/>
      <c r="E1025" s="41" t="s">
        <v>201</v>
      </c>
      <c r="F1025" s="41">
        <f>ABS(B1023-A1023)</f>
        <v>210</v>
      </c>
      <c r="G1025" s="42"/>
      <c r="H1025" s="43"/>
      <c r="I1025" s="41">
        <f t="shared" si="58"/>
        <v>0</v>
      </c>
      <c r="J1025" s="158"/>
      <c r="K1025" s="158"/>
      <c r="L1025" s="158"/>
    </row>
    <row r="1026" spans="1:12" x14ac:dyDescent="0.25">
      <c r="A1026" s="149"/>
      <c r="B1026" s="149"/>
      <c r="C1026" s="152"/>
      <c r="D1026" s="155"/>
      <c r="E1026" s="41" t="s">
        <v>202</v>
      </c>
      <c r="F1026" s="41">
        <v>1</v>
      </c>
      <c r="G1026" s="42"/>
      <c r="H1026" s="43"/>
      <c r="I1026" s="41">
        <f t="shared" si="58"/>
        <v>0</v>
      </c>
      <c r="J1026" s="158"/>
      <c r="K1026" s="158"/>
      <c r="L1026" s="158"/>
    </row>
    <row r="1027" spans="1:12" x14ac:dyDescent="0.25">
      <c r="A1027" s="149"/>
      <c r="B1027" s="149"/>
      <c r="C1027" s="152"/>
      <c r="D1027" s="155"/>
      <c r="E1027" s="41" t="s">
        <v>236</v>
      </c>
      <c r="F1027" s="41"/>
      <c r="G1027" s="42"/>
      <c r="H1027" s="43"/>
      <c r="I1027" s="41" t="e">
        <f t="shared" ref="I1027:I1090" si="65">G1027/F1027</f>
        <v>#DIV/0!</v>
      </c>
      <c r="J1027" s="158"/>
      <c r="K1027" s="158"/>
      <c r="L1027" s="158"/>
    </row>
    <row r="1028" spans="1:12" ht="15.75" thickBot="1" x14ac:dyDescent="0.3">
      <c r="A1028" s="150"/>
      <c r="B1028" s="150"/>
      <c r="C1028" s="153"/>
      <c r="D1028" s="156"/>
      <c r="E1028" s="47" t="s">
        <v>191</v>
      </c>
      <c r="F1028" s="47"/>
      <c r="G1028" s="48"/>
      <c r="H1028" s="49"/>
      <c r="I1028" s="47" t="e">
        <f t="shared" si="65"/>
        <v>#DIV/0!</v>
      </c>
      <c r="J1028" s="159"/>
      <c r="K1028" s="159"/>
      <c r="L1028" s="159"/>
    </row>
    <row r="1029" spans="1:12" x14ac:dyDescent="0.25">
      <c r="A1029" s="148">
        <v>124700</v>
      </c>
      <c r="B1029" s="148">
        <v>125010</v>
      </c>
      <c r="C1029" s="151" t="s">
        <v>183</v>
      </c>
      <c r="D1029" s="154" t="s">
        <v>146</v>
      </c>
      <c r="E1029" s="50" t="s">
        <v>209</v>
      </c>
      <c r="F1029" s="50"/>
      <c r="G1029" s="51"/>
      <c r="H1029" s="52"/>
      <c r="I1029" s="44" t="e">
        <f t="shared" si="65"/>
        <v>#DIV/0!</v>
      </c>
      <c r="J1029" s="157" t="e">
        <f t="shared" si="64"/>
        <v>#DIV/0!</v>
      </c>
      <c r="K1029" s="160"/>
      <c r="L1029" s="160"/>
    </row>
    <row r="1030" spans="1:12" x14ac:dyDescent="0.25">
      <c r="A1030" s="149"/>
      <c r="B1030" s="149"/>
      <c r="C1030" s="152"/>
      <c r="D1030" s="155"/>
      <c r="E1030" s="41" t="s">
        <v>192</v>
      </c>
      <c r="F1030" s="41"/>
      <c r="G1030" s="42"/>
      <c r="H1030" s="43"/>
      <c r="I1030" s="41" t="e">
        <f t="shared" si="65"/>
        <v>#DIV/0!</v>
      </c>
      <c r="J1030" s="158"/>
      <c r="K1030" s="158"/>
      <c r="L1030" s="158"/>
    </row>
    <row r="1031" spans="1:12" x14ac:dyDescent="0.25">
      <c r="A1031" s="149"/>
      <c r="B1031" s="149"/>
      <c r="C1031" s="152"/>
      <c r="D1031" s="155"/>
      <c r="E1031" s="41" t="s">
        <v>201</v>
      </c>
      <c r="F1031" s="41">
        <f>ABS(B1029-A1029)</f>
        <v>310</v>
      </c>
      <c r="G1031" s="42"/>
      <c r="H1031" s="43"/>
      <c r="I1031" s="41">
        <f t="shared" si="65"/>
        <v>0</v>
      </c>
      <c r="J1031" s="158"/>
      <c r="K1031" s="158"/>
      <c r="L1031" s="158"/>
    </row>
    <row r="1032" spans="1:12" x14ac:dyDescent="0.25">
      <c r="A1032" s="149"/>
      <c r="B1032" s="149"/>
      <c r="C1032" s="152"/>
      <c r="D1032" s="155"/>
      <c r="E1032" s="41" t="s">
        <v>202</v>
      </c>
      <c r="F1032" s="41">
        <v>1</v>
      </c>
      <c r="G1032" s="42"/>
      <c r="H1032" s="43"/>
      <c r="I1032" s="41">
        <f t="shared" si="65"/>
        <v>0</v>
      </c>
      <c r="J1032" s="158"/>
      <c r="K1032" s="158"/>
      <c r="L1032" s="158"/>
    </row>
    <row r="1033" spans="1:12" x14ac:dyDescent="0.25">
      <c r="A1033" s="149"/>
      <c r="B1033" s="149"/>
      <c r="C1033" s="152"/>
      <c r="D1033" s="155"/>
      <c r="E1033" s="41" t="s">
        <v>236</v>
      </c>
      <c r="F1033" s="41"/>
      <c r="G1033" s="42"/>
      <c r="H1033" s="43"/>
      <c r="I1033" s="41" t="e">
        <f t="shared" si="65"/>
        <v>#DIV/0!</v>
      </c>
      <c r="J1033" s="158"/>
      <c r="K1033" s="158"/>
      <c r="L1033" s="158"/>
    </row>
    <row r="1034" spans="1:12" ht="15.75" thickBot="1" x14ac:dyDescent="0.3">
      <c r="A1034" s="150"/>
      <c r="B1034" s="150"/>
      <c r="C1034" s="153"/>
      <c r="D1034" s="156"/>
      <c r="E1034" s="47" t="s">
        <v>191</v>
      </c>
      <c r="F1034" s="47"/>
      <c r="G1034" s="48"/>
      <c r="H1034" s="49"/>
      <c r="I1034" s="47" t="e">
        <f t="shared" si="65"/>
        <v>#DIV/0!</v>
      </c>
      <c r="J1034" s="159"/>
      <c r="K1034" s="159"/>
      <c r="L1034" s="159"/>
    </row>
    <row r="1035" spans="1:12" ht="15.75" thickBot="1" x14ac:dyDescent="0.3">
      <c r="A1035" s="30"/>
      <c r="B1035" s="30"/>
      <c r="C1035" s="35" t="s">
        <v>183</v>
      </c>
      <c r="D1035" s="31" t="s">
        <v>146</v>
      </c>
      <c r="E1035" s="31" t="s">
        <v>213</v>
      </c>
      <c r="F1035" s="31"/>
      <c r="G1035" s="33"/>
      <c r="H1035" s="83"/>
      <c r="I1035" s="84" t="e">
        <f t="shared" si="65"/>
        <v>#DIV/0!</v>
      </c>
      <c r="J1035" s="85"/>
      <c r="K1035" s="68"/>
      <c r="L1035" s="68"/>
    </row>
    <row r="1036" spans="1:12" x14ac:dyDescent="0.25">
      <c r="A1036" s="148">
        <v>75650</v>
      </c>
      <c r="B1036" s="148">
        <v>78244</v>
      </c>
      <c r="C1036" s="151" t="s">
        <v>180</v>
      </c>
      <c r="D1036" s="154" t="s">
        <v>233</v>
      </c>
      <c r="E1036" s="50" t="s">
        <v>209</v>
      </c>
      <c r="F1036" s="50"/>
      <c r="G1036" s="51"/>
      <c r="H1036" s="52"/>
      <c r="I1036" s="44" t="e">
        <f t="shared" si="65"/>
        <v>#DIV/0!</v>
      </c>
      <c r="J1036" s="157" t="e">
        <f t="shared" ref="J1036" si="66">AVERAGE(I1036,I1037,I1038,I1039,I1040,I1041)</f>
        <v>#DIV/0!</v>
      </c>
      <c r="K1036" s="160"/>
      <c r="L1036" s="160"/>
    </row>
    <row r="1037" spans="1:12" x14ac:dyDescent="0.25">
      <c r="A1037" s="149"/>
      <c r="B1037" s="149"/>
      <c r="C1037" s="152"/>
      <c r="D1037" s="155"/>
      <c r="E1037" s="41" t="s">
        <v>192</v>
      </c>
      <c r="F1037" s="41"/>
      <c r="G1037" s="42"/>
      <c r="H1037" s="43"/>
      <c r="I1037" s="41" t="e">
        <f t="shared" si="65"/>
        <v>#DIV/0!</v>
      </c>
      <c r="J1037" s="158"/>
      <c r="K1037" s="158"/>
      <c r="L1037" s="158"/>
    </row>
    <row r="1038" spans="1:12" x14ac:dyDescent="0.25">
      <c r="A1038" s="149"/>
      <c r="B1038" s="149"/>
      <c r="C1038" s="152"/>
      <c r="D1038" s="155"/>
      <c r="E1038" s="41" t="s">
        <v>201</v>
      </c>
      <c r="F1038" s="41">
        <f>ABS(B1036-A1036)</f>
        <v>2594</v>
      </c>
      <c r="G1038" s="42"/>
      <c r="H1038" s="43"/>
      <c r="I1038" s="41">
        <f t="shared" si="65"/>
        <v>0</v>
      </c>
      <c r="J1038" s="158"/>
      <c r="K1038" s="158"/>
      <c r="L1038" s="158"/>
    </row>
    <row r="1039" spans="1:12" x14ac:dyDescent="0.25">
      <c r="A1039" s="149"/>
      <c r="B1039" s="149"/>
      <c r="C1039" s="152"/>
      <c r="D1039" s="155"/>
      <c r="E1039" s="41" t="s">
        <v>202</v>
      </c>
      <c r="F1039" s="41">
        <v>1</v>
      </c>
      <c r="G1039" s="42"/>
      <c r="H1039" s="43"/>
      <c r="I1039" s="41">
        <f t="shared" si="65"/>
        <v>0</v>
      </c>
      <c r="J1039" s="158"/>
      <c r="K1039" s="158"/>
      <c r="L1039" s="158"/>
    </row>
    <row r="1040" spans="1:12" x14ac:dyDescent="0.25">
      <c r="A1040" s="149"/>
      <c r="B1040" s="149"/>
      <c r="C1040" s="152"/>
      <c r="D1040" s="155"/>
      <c r="E1040" s="41" t="s">
        <v>236</v>
      </c>
      <c r="F1040" s="41"/>
      <c r="G1040" s="42"/>
      <c r="H1040" s="43"/>
      <c r="I1040" s="41" t="e">
        <f t="shared" si="65"/>
        <v>#DIV/0!</v>
      </c>
      <c r="J1040" s="158"/>
      <c r="K1040" s="158"/>
      <c r="L1040" s="158"/>
    </row>
    <row r="1041" spans="1:12" ht="15.75" thickBot="1" x14ac:dyDescent="0.3">
      <c r="A1041" s="150"/>
      <c r="B1041" s="150"/>
      <c r="C1041" s="153"/>
      <c r="D1041" s="156"/>
      <c r="E1041" s="47" t="s">
        <v>191</v>
      </c>
      <c r="F1041" s="47"/>
      <c r="G1041" s="48"/>
      <c r="H1041" s="49"/>
      <c r="I1041" s="47" t="e">
        <f t="shared" si="65"/>
        <v>#DIV/0!</v>
      </c>
      <c r="J1041" s="159"/>
      <c r="K1041" s="159"/>
      <c r="L1041" s="159"/>
    </row>
    <row r="1042" spans="1:12" x14ac:dyDescent="0.25">
      <c r="A1042" s="148"/>
      <c r="B1042" s="148"/>
      <c r="C1042" s="151" t="s">
        <v>180</v>
      </c>
      <c r="D1042" s="154" t="s">
        <v>234</v>
      </c>
      <c r="E1042" s="50" t="s">
        <v>209</v>
      </c>
      <c r="F1042" s="50"/>
      <c r="G1042" s="51"/>
      <c r="H1042" s="52"/>
      <c r="I1042" s="50" t="e">
        <f t="shared" si="65"/>
        <v>#DIV/0!</v>
      </c>
      <c r="J1042" s="157" t="e">
        <f t="shared" ref="J1042:J1102" si="67">AVERAGE(I1042,I1043,I1044,I1045,I1046,I1047)</f>
        <v>#DIV/0!</v>
      </c>
      <c r="K1042" s="160"/>
      <c r="L1042" s="160"/>
    </row>
    <row r="1043" spans="1:12" x14ac:dyDescent="0.25">
      <c r="A1043" s="149"/>
      <c r="B1043" s="149"/>
      <c r="C1043" s="152"/>
      <c r="D1043" s="155"/>
      <c r="E1043" s="41" t="s">
        <v>192</v>
      </c>
      <c r="F1043" s="41"/>
      <c r="G1043" s="42"/>
      <c r="H1043" s="43"/>
      <c r="I1043" s="41" t="e">
        <f t="shared" si="65"/>
        <v>#DIV/0!</v>
      </c>
      <c r="J1043" s="158"/>
      <c r="K1043" s="158"/>
      <c r="L1043" s="158"/>
    </row>
    <row r="1044" spans="1:12" x14ac:dyDescent="0.25">
      <c r="A1044" s="149"/>
      <c r="B1044" s="149"/>
      <c r="C1044" s="152"/>
      <c r="D1044" s="155"/>
      <c r="E1044" s="41" t="s">
        <v>201</v>
      </c>
      <c r="F1044" s="41">
        <f>ABS(B1042-A1042)</f>
        <v>0</v>
      </c>
      <c r="G1044" s="42"/>
      <c r="H1044" s="43"/>
      <c r="I1044" s="41" t="e">
        <f t="shared" si="65"/>
        <v>#DIV/0!</v>
      </c>
      <c r="J1044" s="158"/>
      <c r="K1044" s="158"/>
      <c r="L1044" s="158"/>
    </row>
    <row r="1045" spans="1:12" x14ac:dyDescent="0.25">
      <c r="A1045" s="149"/>
      <c r="B1045" s="149"/>
      <c r="C1045" s="152"/>
      <c r="D1045" s="155"/>
      <c r="E1045" s="41" t="s">
        <v>202</v>
      </c>
      <c r="F1045" s="41">
        <v>1</v>
      </c>
      <c r="G1045" s="42"/>
      <c r="H1045" s="43"/>
      <c r="I1045" s="41">
        <f t="shared" si="65"/>
        <v>0</v>
      </c>
      <c r="J1045" s="158"/>
      <c r="K1045" s="158"/>
      <c r="L1045" s="158"/>
    </row>
    <row r="1046" spans="1:12" x14ac:dyDescent="0.25">
      <c r="A1046" s="149"/>
      <c r="B1046" s="149"/>
      <c r="C1046" s="152"/>
      <c r="D1046" s="155"/>
      <c r="E1046" s="41" t="s">
        <v>236</v>
      </c>
      <c r="F1046" s="41"/>
      <c r="G1046" s="42"/>
      <c r="H1046" s="43"/>
      <c r="I1046" s="41" t="e">
        <f t="shared" si="65"/>
        <v>#DIV/0!</v>
      </c>
      <c r="J1046" s="158"/>
      <c r="K1046" s="158"/>
      <c r="L1046" s="158"/>
    </row>
    <row r="1047" spans="1:12" ht="15.75" thickBot="1" x14ac:dyDescent="0.3">
      <c r="A1047" s="150"/>
      <c r="B1047" s="150"/>
      <c r="C1047" s="153"/>
      <c r="D1047" s="156"/>
      <c r="E1047" s="47" t="s">
        <v>191</v>
      </c>
      <c r="F1047" s="47"/>
      <c r="G1047" s="48"/>
      <c r="H1047" s="49"/>
      <c r="I1047" s="47" t="e">
        <f t="shared" si="65"/>
        <v>#DIV/0!</v>
      </c>
      <c r="J1047" s="159"/>
      <c r="K1047" s="159"/>
      <c r="L1047" s="159"/>
    </row>
    <row r="1048" spans="1:12" x14ac:dyDescent="0.25">
      <c r="A1048" s="148"/>
      <c r="B1048" s="148"/>
      <c r="C1048" s="151" t="s">
        <v>181</v>
      </c>
      <c r="D1048" s="154" t="s">
        <v>234</v>
      </c>
      <c r="E1048" s="50" t="s">
        <v>209</v>
      </c>
      <c r="F1048" s="50"/>
      <c r="G1048" s="51"/>
      <c r="H1048" s="52"/>
      <c r="I1048" s="44" t="e">
        <f t="shared" si="65"/>
        <v>#DIV/0!</v>
      </c>
      <c r="J1048" s="157" t="e">
        <f t="shared" si="67"/>
        <v>#DIV/0!</v>
      </c>
      <c r="K1048" s="160"/>
      <c r="L1048" s="160"/>
    </row>
    <row r="1049" spans="1:12" x14ac:dyDescent="0.25">
      <c r="A1049" s="149"/>
      <c r="B1049" s="149"/>
      <c r="C1049" s="152"/>
      <c r="D1049" s="155"/>
      <c r="E1049" s="41" t="s">
        <v>192</v>
      </c>
      <c r="F1049" s="41"/>
      <c r="G1049" s="42"/>
      <c r="H1049" s="43"/>
      <c r="I1049" s="41" t="e">
        <f t="shared" si="65"/>
        <v>#DIV/0!</v>
      </c>
      <c r="J1049" s="158"/>
      <c r="K1049" s="158"/>
      <c r="L1049" s="158"/>
    </row>
    <row r="1050" spans="1:12" x14ac:dyDescent="0.25">
      <c r="A1050" s="149"/>
      <c r="B1050" s="149"/>
      <c r="C1050" s="152"/>
      <c r="D1050" s="155"/>
      <c r="E1050" s="41" t="s">
        <v>201</v>
      </c>
      <c r="F1050" s="41">
        <f>ABS(B1048-A1048)</f>
        <v>0</v>
      </c>
      <c r="G1050" s="42"/>
      <c r="H1050" s="43"/>
      <c r="I1050" s="41" t="e">
        <f t="shared" si="65"/>
        <v>#DIV/0!</v>
      </c>
      <c r="J1050" s="158"/>
      <c r="K1050" s="158"/>
      <c r="L1050" s="158"/>
    </row>
    <row r="1051" spans="1:12" x14ac:dyDescent="0.25">
      <c r="A1051" s="149"/>
      <c r="B1051" s="149"/>
      <c r="C1051" s="152"/>
      <c r="D1051" s="155"/>
      <c r="E1051" s="41" t="s">
        <v>202</v>
      </c>
      <c r="F1051" s="41">
        <v>1</v>
      </c>
      <c r="G1051" s="42"/>
      <c r="H1051" s="43"/>
      <c r="I1051" s="41">
        <f t="shared" si="65"/>
        <v>0</v>
      </c>
      <c r="J1051" s="158"/>
      <c r="K1051" s="158"/>
      <c r="L1051" s="158"/>
    </row>
    <row r="1052" spans="1:12" x14ac:dyDescent="0.25">
      <c r="A1052" s="149"/>
      <c r="B1052" s="149"/>
      <c r="C1052" s="152"/>
      <c r="D1052" s="155"/>
      <c r="E1052" s="41" t="s">
        <v>236</v>
      </c>
      <c r="F1052" s="41"/>
      <c r="G1052" s="42"/>
      <c r="H1052" s="43"/>
      <c r="I1052" s="41" t="e">
        <f t="shared" si="65"/>
        <v>#DIV/0!</v>
      </c>
      <c r="J1052" s="158"/>
      <c r="K1052" s="158"/>
      <c r="L1052" s="158"/>
    </row>
    <row r="1053" spans="1:12" ht="15.75" thickBot="1" x14ac:dyDescent="0.3">
      <c r="A1053" s="150"/>
      <c r="B1053" s="150"/>
      <c r="C1053" s="153"/>
      <c r="D1053" s="156"/>
      <c r="E1053" s="47" t="s">
        <v>191</v>
      </c>
      <c r="F1053" s="47"/>
      <c r="G1053" s="48"/>
      <c r="H1053" s="49"/>
      <c r="I1053" s="47" t="e">
        <f t="shared" si="65"/>
        <v>#DIV/0!</v>
      </c>
      <c r="J1053" s="159"/>
      <c r="K1053" s="159"/>
      <c r="L1053" s="159"/>
    </row>
    <row r="1054" spans="1:12" x14ac:dyDescent="0.25">
      <c r="A1054" s="148"/>
      <c r="B1054" s="148"/>
      <c r="C1054" s="151" t="s">
        <v>235</v>
      </c>
      <c r="D1054" s="154" t="s">
        <v>214</v>
      </c>
      <c r="E1054" s="50" t="s">
        <v>209</v>
      </c>
      <c r="F1054" s="50"/>
      <c r="G1054" s="51"/>
      <c r="H1054" s="52"/>
      <c r="I1054" s="44" t="e">
        <f t="shared" si="65"/>
        <v>#DIV/0!</v>
      </c>
      <c r="J1054" s="157" t="e">
        <f t="shared" si="67"/>
        <v>#DIV/0!</v>
      </c>
      <c r="K1054" s="160"/>
      <c r="L1054" s="160"/>
    </row>
    <row r="1055" spans="1:12" x14ac:dyDescent="0.25">
      <c r="A1055" s="149"/>
      <c r="B1055" s="149"/>
      <c r="C1055" s="152"/>
      <c r="D1055" s="155"/>
      <c r="E1055" s="41" t="s">
        <v>192</v>
      </c>
      <c r="F1055" s="41"/>
      <c r="G1055" s="42"/>
      <c r="H1055" s="43"/>
      <c r="I1055" s="41" t="e">
        <f t="shared" si="65"/>
        <v>#DIV/0!</v>
      </c>
      <c r="J1055" s="158"/>
      <c r="K1055" s="158"/>
      <c r="L1055" s="158"/>
    </row>
    <row r="1056" spans="1:12" x14ac:dyDescent="0.25">
      <c r="A1056" s="149"/>
      <c r="B1056" s="149"/>
      <c r="C1056" s="152"/>
      <c r="D1056" s="155"/>
      <c r="E1056" s="41" t="s">
        <v>201</v>
      </c>
      <c r="F1056" s="41">
        <f>ABS(B1054-A1054)</f>
        <v>0</v>
      </c>
      <c r="G1056" s="42"/>
      <c r="H1056" s="43"/>
      <c r="I1056" s="41" t="e">
        <f t="shared" si="65"/>
        <v>#DIV/0!</v>
      </c>
      <c r="J1056" s="158"/>
      <c r="K1056" s="158"/>
      <c r="L1056" s="158"/>
    </row>
    <row r="1057" spans="1:12" x14ac:dyDescent="0.25">
      <c r="A1057" s="149"/>
      <c r="B1057" s="149"/>
      <c r="C1057" s="152"/>
      <c r="D1057" s="155"/>
      <c r="E1057" s="41" t="s">
        <v>202</v>
      </c>
      <c r="F1057" s="41">
        <v>1</v>
      </c>
      <c r="G1057" s="42"/>
      <c r="H1057" s="43"/>
      <c r="I1057" s="41">
        <f t="shared" si="65"/>
        <v>0</v>
      </c>
      <c r="J1057" s="158"/>
      <c r="K1057" s="158"/>
      <c r="L1057" s="158"/>
    </row>
    <row r="1058" spans="1:12" x14ac:dyDescent="0.25">
      <c r="A1058" s="149"/>
      <c r="B1058" s="149"/>
      <c r="C1058" s="152"/>
      <c r="D1058" s="155"/>
      <c r="E1058" s="41" t="s">
        <v>236</v>
      </c>
      <c r="F1058" s="41"/>
      <c r="G1058" s="42"/>
      <c r="H1058" s="43"/>
      <c r="I1058" s="41" t="e">
        <f t="shared" si="65"/>
        <v>#DIV/0!</v>
      </c>
      <c r="J1058" s="158"/>
      <c r="K1058" s="158"/>
      <c r="L1058" s="158"/>
    </row>
    <row r="1059" spans="1:12" ht="15.75" thickBot="1" x14ac:dyDescent="0.3">
      <c r="A1059" s="150"/>
      <c r="B1059" s="150"/>
      <c r="C1059" s="153"/>
      <c r="D1059" s="156"/>
      <c r="E1059" s="47" t="s">
        <v>191</v>
      </c>
      <c r="F1059" s="47"/>
      <c r="G1059" s="48"/>
      <c r="H1059" s="49"/>
      <c r="I1059" s="47" t="e">
        <f t="shared" si="65"/>
        <v>#DIV/0!</v>
      </c>
      <c r="J1059" s="159"/>
      <c r="K1059" s="159"/>
      <c r="L1059" s="159"/>
    </row>
    <row r="1060" spans="1:12" x14ac:dyDescent="0.25">
      <c r="A1060" s="148">
        <v>75640</v>
      </c>
      <c r="B1060" s="148">
        <v>75300</v>
      </c>
      <c r="C1060" s="151" t="s">
        <v>178</v>
      </c>
      <c r="D1060" s="154" t="s">
        <v>237</v>
      </c>
      <c r="E1060" s="50" t="s">
        <v>209</v>
      </c>
      <c r="F1060" s="50"/>
      <c r="G1060" s="51"/>
      <c r="H1060" s="52"/>
      <c r="I1060" s="44" t="e">
        <f t="shared" si="65"/>
        <v>#DIV/0!</v>
      </c>
      <c r="J1060" s="157" t="e">
        <f t="shared" si="67"/>
        <v>#DIV/0!</v>
      </c>
      <c r="K1060" s="160"/>
      <c r="L1060" s="160"/>
    </row>
    <row r="1061" spans="1:12" x14ac:dyDescent="0.25">
      <c r="A1061" s="149"/>
      <c r="B1061" s="149"/>
      <c r="C1061" s="152"/>
      <c r="D1061" s="155"/>
      <c r="E1061" s="41" t="s">
        <v>192</v>
      </c>
      <c r="F1061" s="41"/>
      <c r="G1061" s="42"/>
      <c r="H1061" s="43"/>
      <c r="I1061" s="41" t="e">
        <f t="shared" si="65"/>
        <v>#DIV/0!</v>
      </c>
      <c r="J1061" s="158"/>
      <c r="K1061" s="158"/>
      <c r="L1061" s="158"/>
    </row>
    <row r="1062" spans="1:12" x14ac:dyDescent="0.25">
      <c r="A1062" s="149"/>
      <c r="B1062" s="149"/>
      <c r="C1062" s="152"/>
      <c r="D1062" s="155"/>
      <c r="E1062" s="41" t="s">
        <v>201</v>
      </c>
      <c r="F1062" s="41">
        <f>ABS(B1060-A1060)</f>
        <v>340</v>
      </c>
      <c r="G1062" s="42"/>
      <c r="H1062" s="43"/>
      <c r="I1062" s="41">
        <f t="shared" si="65"/>
        <v>0</v>
      </c>
      <c r="J1062" s="158"/>
      <c r="K1062" s="158"/>
      <c r="L1062" s="158"/>
    </row>
    <row r="1063" spans="1:12" x14ac:dyDescent="0.25">
      <c r="A1063" s="149"/>
      <c r="B1063" s="149"/>
      <c r="C1063" s="152"/>
      <c r="D1063" s="155"/>
      <c r="E1063" s="41" t="s">
        <v>202</v>
      </c>
      <c r="F1063" s="41">
        <v>1</v>
      </c>
      <c r="G1063" s="42"/>
      <c r="H1063" s="43"/>
      <c r="I1063" s="41">
        <f t="shared" si="65"/>
        <v>0</v>
      </c>
      <c r="J1063" s="158"/>
      <c r="K1063" s="158"/>
      <c r="L1063" s="158"/>
    </row>
    <row r="1064" spans="1:12" x14ac:dyDescent="0.25">
      <c r="A1064" s="149"/>
      <c r="B1064" s="149"/>
      <c r="C1064" s="152"/>
      <c r="D1064" s="155"/>
      <c r="E1064" s="41" t="s">
        <v>236</v>
      </c>
      <c r="F1064" s="41"/>
      <c r="G1064" s="42"/>
      <c r="H1064" s="43"/>
      <c r="I1064" s="41" t="e">
        <f t="shared" si="65"/>
        <v>#DIV/0!</v>
      </c>
      <c r="J1064" s="158"/>
      <c r="K1064" s="158"/>
      <c r="L1064" s="158"/>
    </row>
    <row r="1065" spans="1:12" ht="15.75" thickBot="1" x14ac:dyDescent="0.3">
      <c r="A1065" s="150"/>
      <c r="B1065" s="150"/>
      <c r="C1065" s="153"/>
      <c r="D1065" s="156"/>
      <c r="E1065" s="47" t="s">
        <v>191</v>
      </c>
      <c r="F1065" s="47"/>
      <c r="G1065" s="48"/>
      <c r="H1065" s="49"/>
      <c r="I1065" s="47" t="e">
        <f t="shared" si="65"/>
        <v>#DIV/0!</v>
      </c>
      <c r="J1065" s="159"/>
      <c r="K1065" s="159"/>
      <c r="L1065" s="159"/>
    </row>
    <row r="1066" spans="1:12" x14ac:dyDescent="0.25">
      <c r="A1066" s="148">
        <v>68570</v>
      </c>
      <c r="B1066" s="148">
        <v>68330</v>
      </c>
      <c r="C1066" s="151" t="s">
        <v>180</v>
      </c>
      <c r="D1066" s="154" t="s">
        <v>238</v>
      </c>
      <c r="E1066" s="50" t="s">
        <v>209</v>
      </c>
      <c r="F1066" s="50"/>
      <c r="G1066" s="51"/>
      <c r="H1066" s="52"/>
      <c r="I1066" s="44" t="e">
        <f t="shared" si="65"/>
        <v>#DIV/0!</v>
      </c>
      <c r="J1066" s="157" t="e">
        <f t="shared" si="67"/>
        <v>#DIV/0!</v>
      </c>
      <c r="K1066" s="160"/>
      <c r="L1066" s="160"/>
    </row>
    <row r="1067" spans="1:12" x14ac:dyDescent="0.25">
      <c r="A1067" s="149"/>
      <c r="B1067" s="149"/>
      <c r="C1067" s="152"/>
      <c r="D1067" s="155"/>
      <c r="E1067" s="41" t="s">
        <v>192</v>
      </c>
      <c r="F1067" s="41"/>
      <c r="G1067" s="42"/>
      <c r="H1067" s="43"/>
      <c r="I1067" s="41" t="e">
        <f t="shared" si="65"/>
        <v>#DIV/0!</v>
      </c>
      <c r="J1067" s="158"/>
      <c r="K1067" s="158"/>
      <c r="L1067" s="158"/>
    </row>
    <row r="1068" spans="1:12" x14ac:dyDescent="0.25">
      <c r="A1068" s="149"/>
      <c r="B1068" s="149"/>
      <c r="C1068" s="152"/>
      <c r="D1068" s="155"/>
      <c r="E1068" s="41" t="s">
        <v>201</v>
      </c>
      <c r="F1068" s="41">
        <f>ABS(B1066-A1066)</f>
        <v>240</v>
      </c>
      <c r="G1068" s="42"/>
      <c r="H1068" s="43"/>
      <c r="I1068" s="41">
        <f t="shared" si="65"/>
        <v>0</v>
      </c>
      <c r="J1068" s="158"/>
      <c r="K1068" s="158"/>
      <c r="L1068" s="158"/>
    </row>
    <row r="1069" spans="1:12" x14ac:dyDescent="0.25">
      <c r="A1069" s="149"/>
      <c r="B1069" s="149"/>
      <c r="C1069" s="152"/>
      <c r="D1069" s="155"/>
      <c r="E1069" s="41" t="s">
        <v>202</v>
      </c>
      <c r="F1069" s="41">
        <v>1</v>
      </c>
      <c r="G1069" s="42"/>
      <c r="H1069" s="43"/>
      <c r="I1069" s="41">
        <f t="shared" si="65"/>
        <v>0</v>
      </c>
      <c r="J1069" s="158"/>
      <c r="K1069" s="158"/>
      <c r="L1069" s="158"/>
    </row>
    <row r="1070" spans="1:12" x14ac:dyDescent="0.25">
      <c r="A1070" s="149"/>
      <c r="B1070" s="149"/>
      <c r="C1070" s="152"/>
      <c r="D1070" s="155"/>
      <c r="E1070" s="41" t="s">
        <v>236</v>
      </c>
      <c r="F1070" s="41"/>
      <c r="G1070" s="42"/>
      <c r="H1070" s="43"/>
      <c r="I1070" s="41" t="e">
        <f t="shared" si="65"/>
        <v>#DIV/0!</v>
      </c>
      <c r="J1070" s="158"/>
      <c r="K1070" s="158"/>
      <c r="L1070" s="158"/>
    </row>
    <row r="1071" spans="1:12" ht="15.75" thickBot="1" x14ac:dyDescent="0.3">
      <c r="A1071" s="150"/>
      <c r="B1071" s="150"/>
      <c r="C1071" s="153"/>
      <c r="D1071" s="156"/>
      <c r="E1071" s="47" t="s">
        <v>191</v>
      </c>
      <c r="F1071" s="47"/>
      <c r="G1071" s="48"/>
      <c r="H1071" s="49"/>
      <c r="I1071" s="47" t="e">
        <f t="shared" si="65"/>
        <v>#DIV/0!</v>
      </c>
      <c r="J1071" s="159"/>
      <c r="K1071" s="159"/>
      <c r="L1071" s="159"/>
    </row>
    <row r="1072" spans="1:12" x14ac:dyDescent="0.25">
      <c r="A1072" s="148">
        <v>68330</v>
      </c>
      <c r="B1072" s="148">
        <v>68030</v>
      </c>
      <c r="C1072" s="151" t="s">
        <v>180</v>
      </c>
      <c r="D1072" s="154" t="s">
        <v>239</v>
      </c>
      <c r="E1072" s="50" t="s">
        <v>209</v>
      </c>
      <c r="F1072" s="50"/>
      <c r="G1072" s="51"/>
      <c r="H1072" s="52"/>
      <c r="I1072" s="44" t="e">
        <f t="shared" si="65"/>
        <v>#DIV/0!</v>
      </c>
      <c r="J1072" s="157" t="e">
        <f t="shared" si="67"/>
        <v>#DIV/0!</v>
      </c>
      <c r="K1072" s="160"/>
      <c r="L1072" s="160"/>
    </row>
    <row r="1073" spans="1:12" x14ac:dyDescent="0.25">
      <c r="A1073" s="149"/>
      <c r="B1073" s="149"/>
      <c r="C1073" s="152"/>
      <c r="D1073" s="155"/>
      <c r="E1073" s="41" t="s">
        <v>192</v>
      </c>
      <c r="F1073" s="41"/>
      <c r="G1073" s="42"/>
      <c r="H1073" s="43"/>
      <c r="I1073" s="41" t="e">
        <f t="shared" si="65"/>
        <v>#DIV/0!</v>
      </c>
      <c r="J1073" s="158"/>
      <c r="K1073" s="158"/>
      <c r="L1073" s="158"/>
    </row>
    <row r="1074" spans="1:12" x14ac:dyDescent="0.25">
      <c r="A1074" s="149"/>
      <c r="B1074" s="149"/>
      <c r="C1074" s="152"/>
      <c r="D1074" s="155"/>
      <c r="E1074" s="41" t="s">
        <v>201</v>
      </c>
      <c r="F1074" s="41">
        <f>ABS(B1072-A1072)</f>
        <v>300</v>
      </c>
      <c r="G1074" s="42"/>
      <c r="H1074" s="43"/>
      <c r="I1074" s="41">
        <f t="shared" si="65"/>
        <v>0</v>
      </c>
      <c r="J1074" s="158"/>
      <c r="K1074" s="158"/>
      <c r="L1074" s="158"/>
    </row>
    <row r="1075" spans="1:12" x14ac:dyDescent="0.25">
      <c r="A1075" s="149"/>
      <c r="B1075" s="149"/>
      <c r="C1075" s="152"/>
      <c r="D1075" s="155"/>
      <c r="E1075" s="41" t="s">
        <v>202</v>
      </c>
      <c r="F1075" s="41">
        <v>1</v>
      </c>
      <c r="G1075" s="42"/>
      <c r="H1075" s="43"/>
      <c r="I1075" s="41">
        <f t="shared" si="65"/>
        <v>0</v>
      </c>
      <c r="J1075" s="158"/>
      <c r="K1075" s="158"/>
      <c r="L1075" s="158"/>
    </row>
    <row r="1076" spans="1:12" x14ac:dyDescent="0.25">
      <c r="A1076" s="149"/>
      <c r="B1076" s="149"/>
      <c r="C1076" s="152"/>
      <c r="D1076" s="155"/>
      <c r="E1076" s="41" t="s">
        <v>236</v>
      </c>
      <c r="F1076" s="41"/>
      <c r="G1076" s="42"/>
      <c r="H1076" s="43"/>
      <c r="I1076" s="41" t="e">
        <f t="shared" si="65"/>
        <v>#DIV/0!</v>
      </c>
      <c r="J1076" s="158"/>
      <c r="K1076" s="158"/>
      <c r="L1076" s="158"/>
    </row>
    <row r="1077" spans="1:12" ht="15.75" thickBot="1" x14ac:dyDescent="0.3">
      <c r="A1077" s="150"/>
      <c r="B1077" s="150"/>
      <c r="C1077" s="153"/>
      <c r="D1077" s="156"/>
      <c r="E1077" s="47" t="s">
        <v>191</v>
      </c>
      <c r="F1077" s="47"/>
      <c r="G1077" s="48"/>
      <c r="H1077" s="49"/>
      <c r="I1077" s="47" t="e">
        <f t="shared" si="65"/>
        <v>#DIV/0!</v>
      </c>
      <c r="J1077" s="159"/>
      <c r="K1077" s="159"/>
      <c r="L1077" s="159"/>
    </row>
    <row r="1078" spans="1:12" x14ac:dyDescent="0.25">
      <c r="A1078" s="148">
        <v>66070</v>
      </c>
      <c r="B1078" s="148">
        <v>66000</v>
      </c>
      <c r="C1078" s="151" t="s">
        <v>180</v>
      </c>
      <c r="D1078" s="154" t="s">
        <v>239</v>
      </c>
      <c r="E1078" s="50" t="s">
        <v>209</v>
      </c>
      <c r="F1078" s="50"/>
      <c r="G1078" s="51"/>
      <c r="H1078" s="52"/>
      <c r="I1078" s="44" t="e">
        <f t="shared" si="65"/>
        <v>#DIV/0!</v>
      </c>
      <c r="J1078" s="157" t="e">
        <f t="shared" si="67"/>
        <v>#DIV/0!</v>
      </c>
      <c r="K1078" s="160"/>
      <c r="L1078" s="160"/>
    </row>
    <row r="1079" spans="1:12" x14ac:dyDescent="0.25">
      <c r="A1079" s="149"/>
      <c r="B1079" s="149"/>
      <c r="C1079" s="152"/>
      <c r="D1079" s="155"/>
      <c r="E1079" s="41" t="s">
        <v>192</v>
      </c>
      <c r="F1079" s="41"/>
      <c r="G1079" s="42"/>
      <c r="H1079" s="43"/>
      <c r="I1079" s="41" t="e">
        <f t="shared" si="65"/>
        <v>#DIV/0!</v>
      </c>
      <c r="J1079" s="158"/>
      <c r="K1079" s="158"/>
      <c r="L1079" s="158"/>
    </row>
    <row r="1080" spans="1:12" x14ac:dyDescent="0.25">
      <c r="A1080" s="149"/>
      <c r="B1080" s="149"/>
      <c r="C1080" s="152"/>
      <c r="D1080" s="155"/>
      <c r="E1080" s="41" t="s">
        <v>201</v>
      </c>
      <c r="F1080" s="41">
        <f>ABS(B1078-A1078)</f>
        <v>70</v>
      </c>
      <c r="G1080" s="42"/>
      <c r="H1080" s="43"/>
      <c r="I1080" s="41">
        <f t="shared" si="65"/>
        <v>0</v>
      </c>
      <c r="J1080" s="158"/>
      <c r="K1080" s="158"/>
      <c r="L1080" s="158"/>
    </row>
    <row r="1081" spans="1:12" x14ac:dyDescent="0.25">
      <c r="A1081" s="149"/>
      <c r="B1081" s="149"/>
      <c r="C1081" s="152"/>
      <c r="D1081" s="155"/>
      <c r="E1081" s="41" t="s">
        <v>202</v>
      </c>
      <c r="F1081" s="41">
        <v>1</v>
      </c>
      <c r="G1081" s="42"/>
      <c r="H1081" s="43"/>
      <c r="I1081" s="41">
        <f t="shared" si="65"/>
        <v>0</v>
      </c>
      <c r="J1081" s="158"/>
      <c r="K1081" s="158"/>
      <c r="L1081" s="158"/>
    </row>
    <row r="1082" spans="1:12" x14ac:dyDescent="0.25">
      <c r="A1082" s="149"/>
      <c r="B1082" s="149"/>
      <c r="C1082" s="152"/>
      <c r="D1082" s="155"/>
      <c r="E1082" s="41" t="s">
        <v>236</v>
      </c>
      <c r="F1082" s="41"/>
      <c r="G1082" s="42"/>
      <c r="H1082" s="43"/>
      <c r="I1082" s="41" t="e">
        <f t="shared" si="65"/>
        <v>#DIV/0!</v>
      </c>
      <c r="J1082" s="158"/>
      <c r="K1082" s="158"/>
      <c r="L1082" s="158"/>
    </row>
    <row r="1083" spans="1:12" ht="15.75" thickBot="1" x14ac:dyDescent="0.3">
      <c r="A1083" s="150"/>
      <c r="B1083" s="150"/>
      <c r="C1083" s="153"/>
      <c r="D1083" s="156"/>
      <c r="E1083" s="47" t="s">
        <v>191</v>
      </c>
      <c r="F1083" s="47"/>
      <c r="G1083" s="48"/>
      <c r="H1083" s="49"/>
      <c r="I1083" s="47" t="e">
        <f t="shared" si="65"/>
        <v>#DIV/0!</v>
      </c>
      <c r="J1083" s="159"/>
      <c r="K1083" s="159"/>
      <c r="L1083" s="159"/>
    </row>
    <row r="1084" spans="1:12" x14ac:dyDescent="0.25">
      <c r="A1084" s="148">
        <v>60350</v>
      </c>
      <c r="B1084" s="148">
        <v>60000</v>
      </c>
      <c r="C1084" s="151" t="s">
        <v>178</v>
      </c>
      <c r="D1084" s="154" t="s">
        <v>240</v>
      </c>
      <c r="E1084" s="50" t="s">
        <v>209</v>
      </c>
      <c r="F1084" s="50"/>
      <c r="G1084" s="51"/>
      <c r="H1084" s="52"/>
      <c r="I1084" s="44" t="e">
        <f t="shared" si="65"/>
        <v>#DIV/0!</v>
      </c>
      <c r="J1084" s="157" t="e">
        <f t="shared" si="67"/>
        <v>#DIV/0!</v>
      </c>
      <c r="K1084" s="160"/>
      <c r="L1084" s="160"/>
    </row>
    <row r="1085" spans="1:12" x14ac:dyDescent="0.25">
      <c r="A1085" s="149"/>
      <c r="B1085" s="149"/>
      <c r="C1085" s="152"/>
      <c r="D1085" s="155"/>
      <c r="E1085" s="41" t="s">
        <v>192</v>
      </c>
      <c r="F1085" s="41"/>
      <c r="G1085" s="42"/>
      <c r="H1085" s="43"/>
      <c r="I1085" s="41" t="e">
        <f t="shared" si="65"/>
        <v>#DIV/0!</v>
      </c>
      <c r="J1085" s="158"/>
      <c r="K1085" s="158"/>
      <c r="L1085" s="158"/>
    </row>
    <row r="1086" spans="1:12" x14ac:dyDescent="0.25">
      <c r="A1086" s="149"/>
      <c r="B1086" s="149"/>
      <c r="C1086" s="152"/>
      <c r="D1086" s="155"/>
      <c r="E1086" s="41" t="s">
        <v>201</v>
      </c>
      <c r="F1086" s="41">
        <f>ABS(B1084-A1084)</f>
        <v>350</v>
      </c>
      <c r="G1086" s="42"/>
      <c r="H1086" s="43"/>
      <c r="I1086" s="41">
        <f t="shared" si="65"/>
        <v>0</v>
      </c>
      <c r="J1086" s="158"/>
      <c r="K1086" s="158"/>
      <c r="L1086" s="158"/>
    </row>
    <row r="1087" spans="1:12" x14ac:dyDescent="0.25">
      <c r="A1087" s="149"/>
      <c r="B1087" s="149"/>
      <c r="C1087" s="152"/>
      <c r="D1087" s="155"/>
      <c r="E1087" s="41" t="s">
        <v>202</v>
      </c>
      <c r="F1087" s="41">
        <v>1</v>
      </c>
      <c r="G1087" s="42"/>
      <c r="H1087" s="43"/>
      <c r="I1087" s="41">
        <f t="shared" si="65"/>
        <v>0</v>
      </c>
      <c r="J1087" s="158"/>
      <c r="K1087" s="158"/>
      <c r="L1087" s="158"/>
    </row>
    <row r="1088" spans="1:12" x14ac:dyDescent="0.25">
      <c r="A1088" s="149"/>
      <c r="B1088" s="149"/>
      <c r="C1088" s="152"/>
      <c r="D1088" s="155"/>
      <c r="E1088" s="41" t="s">
        <v>236</v>
      </c>
      <c r="F1088" s="41"/>
      <c r="G1088" s="42"/>
      <c r="H1088" s="43"/>
      <c r="I1088" s="41" t="e">
        <f t="shared" si="65"/>
        <v>#DIV/0!</v>
      </c>
      <c r="J1088" s="158"/>
      <c r="K1088" s="158"/>
      <c r="L1088" s="158"/>
    </row>
    <row r="1089" spans="1:12" ht="15.75" thickBot="1" x14ac:dyDescent="0.3">
      <c r="A1089" s="150"/>
      <c r="B1089" s="150"/>
      <c r="C1089" s="153"/>
      <c r="D1089" s="156"/>
      <c r="E1089" s="47" t="s">
        <v>191</v>
      </c>
      <c r="F1089" s="47"/>
      <c r="G1089" s="48"/>
      <c r="H1089" s="49"/>
      <c r="I1089" s="47" t="e">
        <f t="shared" si="65"/>
        <v>#DIV/0!</v>
      </c>
      <c r="J1089" s="159"/>
      <c r="K1089" s="159"/>
      <c r="L1089" s="159"/>
    </row>
    <row r="1090" spans="1:12" x14ac:dyDescent="0.25">
      <c r="A1090" s="148">
        <v>56440</v>
      </c>
      <c r="B1090" s="148">
        <v>56350</v>
      </c>
      <c r="C1090" s="151" t="s">
        <v>178</v>
      </c>
      <c r="D1090" s="154" t="s">
        <v>243</v>
      </c>
      <c r="E1090" s="50" t="s">
        <v>209</v>
      </c>
      <c r="F1090" s="50"/>
      <c r="G1090" s="51"/>
      <c r="H1090" s="52"/>
      <c r="I1090" s="44" t="e">
        <f t="shared" si="65"/>
        <v>#DIV/0!</v>
      </c>
      <c r="J1090" s="157" t="e">
        <f t="shared" si="67"/>
        <v>#DIV/0!</v>
      </c>
      <c r="K1090" s="160"/>
      <c r="L1090" s="160"/>
    </row>
    <row r="1091" spans="1:12" x14ac:dyDescent="0.25">
      <c r="A1091" s="149"/>
      <c r="B1091" s="149"/>
      <c r="C1091" s="152"/>
      <c r="D1091" s="155"/>
      <c r="E1091" s="41" t="s">
        <v>192</v>
      </c>
      <c r="F1091" s="41"/>
      <c r="G1091" s="42"/>
      <c r="H1091" s="43"/>
      <c r="I1091" s="41" t="e">
        <f t="shared" ref="I1091:I1154" si="68">G1091/F1091</f>
        <v>#DIV/0!</v>
      </c>
      <c r="J1091" s="158"/>
      <c r="K1091" s="158"/>
      <c r="L1091" s="158"/>
    </row>
    <row r="1092" spans="1:12" x14ac:dyDescent="0.25">
      <c r="A1092" s="149"/>
      <c r="B1092" s="149"/>
      <c r="C1092" s="152"/>
      <c r="D1092" s="155"/>
      <c r="E1092" s="41" t="s">
        <v>201</v>
      </c>
      <c r="F1092" s="41">
        <f>ABS(B1090-A1090)</f>
        <v>90</v>
      </c>
      <c r="G1092" s="42"/>
      <c r="H1092" s="43"/>
      <c r="I1092" s="41">
        <f t="shared" si="68"/>
        <v>0</v>
      </c>
      <c r="J1092" s="158"/>
      <c r="K1092" s="158"/>
      <c r="L1092" s="158"/>
    </row>
    <row r="1093" spans="1:12" x14ac:dyDescent="0.25">
      <c r="A1093" s="149"/>
      <c r="B1093" s="149"/>
      <c r="C1093" s="152"/>
      <c r="D1093" s="155"/>
      <c r="E1093" s="41" t="s">
        <v>202</v>
      </c>
      <c r="F1093" s="41">
        <v>1</v>
      </c>
      <c r="G1093" s="42"/>
      <c r="H1093" s="43"/>
      <c r="I1093" s="41">
        <f t="shared" si="68"/>
        <v>0</v>
      </c>
      <c r="J1093" s="158"/>
      <c r="K1093" s="158"/>
      <c r="L1093" s="158"/>
    </row>
    <row r="1094" spans="1:12" x14ac:dyDescent="0.25">
      <c r="A1094" s="149"/>
      <c r="B1094" s="149"/>
      <c r="C1094" s="152"/>
      <c r="D1094" s="155"/>
      <c r="E1094" s="41" t="s">
        <v>236</v>
      </c>
      <c r="F1094" s="41"/>
      <c r="G1094" s="42"/>
      <c r="H1094" s="43"/>
      <c r="I1094" s="41" t="e">
        <f t="shared" si="68"/>
        <v>#DIV/0!</v>
      </c>
      <c r="J1094" s="158"/>
      <c r="K1094" s="158"/>
      <c r="L1094" s="158"/>
    </row>
    <row r="1095" spans="1:12" ht="15.75" thickBot="1" x14ac:dyDescent="0.3">
      <c r="A1095" s="150"/>
      <c r="B1095" s="150"/>
      <c r="C1095" s="153"/>
      <c r="D1095" s="156"/>
      <c r="E1095" s="47" t="s">
        <v>191</v>
      </c>
      <c r="F1095" s="47"/>
      <c r="G1095" s="48"/>
      <c r="H1095" s="49"/>
      <c r="I1095" s="47" t="e">
        <f t="shared" si="68"/>
        <v>#DIV/0!</v>
      </c>
      <c r="J1095" s="159"/>
      <c r="K1095" s="159"/>
      <c r="L1095" s="159"/>
    </row>
    <row r="1096" spans="1:12" x14ac:dyDescent="0.25">
      <c r="A1096" s="148">
        <v>55580</v>
      </c>
      <c r="B1096" s="148">
        <v>54500</v>
      </c>
      <c r="C1096" s="151" t="s">
        <v>179</v>
      </c>
      <c r="D1096" s="154" t="s">
        <v>244</v>
      </c>
      <c r="E1096" s="50" t="s">
        <v>209</v>
      </c>
      <c r="F1096" s="50"/>
      <c r="G1096" s="51"/>
      <c r="H1096" s="52"/>
      <c r="I1096" s="44" t="e">
        <f t="shared" si="68"/>
        <v>#DIV/0!</v>
      </c>
      <c r="J1096" s="157" t="e">
        <f t="shared" si="67"/>
        <v>#DIV/0!</v>
      </c>
      <c r="K1096" s="160"/>
      <c r="L1096" s="160"/>
    </row>
    <row r="1097" spans="1:12" x14ac:dyDescent="0.25">
      <c r="A1097" s="149"/>
      <c r="B1097" s="149"/>
      <c r="C1097" s="152"/>
      <c r="D1097" s="155"/>
      <c r="E1097" s="41" t="s">
        <v>192</v>
      </c>
      <c r="F1097" s="41"/>
      <c r="G1097" s="42"/>
      <c r="H1097" s="43"/>
      <c r="I1097" s="41" t="e">
        <f t="shared" si="68"/>
        <v>#DIV/0!</v>
      </c>
      <c r="J1097" s="158"/>
      <c r="K1097" s="158"/>
      <c r="L1097" s="158"/>
    </row>
    <row r="1098" spans="1:12" x14ac:dyDescent="0.25">
      <c r="A1098" s="149"/>
      <c r="B1098" s="149"/>
      <c r="C1098" s="152"/>
      <c r="D1098" s="155"/>
      <c r="E1098" s="41" t="s">
        <v>201</v>
      </c>
      <c r="F1098" s="41">
        <f>ABS(B1096-A1096)</f>
        <v>1080</v>
      </c>
      <c r="G1098" s="42"/>
      <c r="H1098" s="43"/>
      <c r="I1098" s="41">
        <f t="shared" si="68"/>
        <v>0</v>
      </c>
      <c r="J1098" s="158"/>
      <c r="K1098" s="158"/>
      <c r="L1098" s="158"/>
    </row>
    <row r="1099" spans="1:12" x14ac:dyDescent="0.25">
      <c r="A1099" s="149"/>
      <c r="B1099" s="149"/>
      <c r="C1099" s="152"/>
      <c r="D1099" s="155"/>
      <c r="E1099" s="41" t="s">
        <v>202</v>
      </c>
      <c r="F1099" s="41">
        <v>1</v>
      </c>
      <c r="G1099" s="42"/>
      <c r="H1099" s="43"/>
      <c r="I1099" s="41">
        <f t="shared" si="68"/>
        <v>0</v>
      </c>
      <c r="J1099" s="158"/>
      <c r="K1099" s="158"/>
      <c r="L1099" s="158"/>
    </row>
    <row r="1100" spans="1:12" x14ac:dyDescent="0.25">
      <c r="A1100" s="149"/>
      <c r="B1100" s="149"/>
      <c r="C1100" s="152"/>
      <c r="D1100" s="155"/>
      <c r="E1100" s="41" t="s">
        <v>236</v>
      </c>
      <c r="F1100" s="41"/>
      <c r="G1100" s="42"/>
      <c r="H1100" s="43"/>
      <c r="I1100" s="41" t="e">
        <f t="shared" si="68"/>
        <v>#DIV/0!</v>
      </c>
      <c r="J1100" s="158"/>
      <c r="K1100" s="158"/>
      <c r="L1100" s="158"/>
    </row>
    <row r="1101" spans="1:12" ht="15.75" thickBot="1" x14ac:dyDescent="0.3">
      <c r="A1101" s="150"/>
      <c r="B1101" s="150"/>
      <c r="C1101" s="153"/>
      <c r="D1101" s="156"/>
      <c r="E1101" s="47" t="s">
        <v>191</v>
      </c>
      <c r="F1101" s="47"/>
      <c r="G1101" s="48"/>
      <c r="H1101" s="49"/>
      <c r="I1101" s="47" t="e">
        <f t="shared" si="68"/>
        <v>#DIV/0!</v>
      </c>
      <c r="J1101" s="159"/>
      <c r="K1101" s="159"/>
      <c r="L1101" s="159"/>
    </row>
    <row r="1102" spans="1:12" x14ac:dyDescent="0.25">
      <c r="A1102" s="148">
        <v>54730</v>
      </c>
      <c r="B1102" s="148">
        <v>55000</v>
      </c>
      <c r="C1102" s="151" t="s">
        <v>179</v>
      </c>
      <c r="D1102" s="154" t="s">
        <v>244</v>
      </c>
      <c r="E1102" s="50" t="s">
        <v>209</v>
      </c>
      <c r="F1102" s="50"/>
      <c r="G1102" s="51"/>
      <c r="H1102" s="52"/>
      <c r="I1102" s="44" t="e">
        <f t="shared" si="68"/>
        <v>#DIV/0!</v>
      </c>
      <c r="J1102" s="157" t="e">
        <f t="shared" si="67"/>
        <v>#DIV/0!</v>
      </c>
      <c r="K1102" s="160"/>
      <c r="L1102" s="160"/>
    </row>
    <row r="1103" spans="1:12" x14ac:dyDescent="0.25">
      <c r="A1103" s="149"/>
      <c r="B1103" s="149"/>
      <c r="C1103" s="152"/>
      <c r="D1103" s="155"/>
      <c r="E1103" s="41" t="s">
        <v>192</v>
      </c>
      <c r="F1103" s="41"/>
      <c r="G1103" s="42"/>
      <c r="H1103" s="43"/>
      <c r="I1103" s="41" t="e">
        <f t="shared" si="68"/>
        <v>#DIV/0!</v>
      </c>
      <c r="J1103" s="158"/>
      <c r="K1103" s="158"/>
      <c r="L1103" s="158"/>
    </row>
    <row r="1104" spans="1:12" x14ac:dyDescent="0.25">
      <c r="A1104" s="149"/>
      <c r="B1104" s="149"/>
      <c r="C1104" s="152"/>
      <c r="D1104" s="155"/>
      <c r="E1104" s="41" t="s">
        <v>201</v>
      </c>
      <c r="F1104" s="41">
        <f>ABS(B1102-A1102)</f>
        <v>270</v>
      </c>
      <c r="G1104" s="42"/>
      <c r="H1104" s="43"/>
      <c r="I1104" s="41">
        <f t="shared" si="68"/>
        <v>0</v>
      </c>
      <c r="J1104" s="158"/>
      <c r="K1104" s="158"/>
      <c r="L1104" s="158"/>
    </row>
    <row r="1105" spans="1:12" x14ac:dyDescent="0.25">
      <c r="A1105" s="149"/>
      <c r="B1105" s="149"/>
      <c r="C1105" s="152"/>
      <c r="D1105" s="155"/>
      <c r="E1105" s="41" t="s">
        <v>202</v>
      </c>
      <c r="F1105" s="41">
        <v>1</v>
      </c>
      <c r="G1105" s="42"/>
      <c r="H1105" s="43"/>
      <c r="I1105" s="41">
        <f t="shared" si="68"/>
        <v>0</v>
      </c>
      <c r="J1105" s="158"/>
      <c r="K1105" s="158"/>
      <c r="L1105" s="158"/>
    </row>
    <row r="1106" spans="1:12" x14ac:dyDescent="0.25">
      <c r="A1106" s="149"/>
      <c r="B1106" s="149"/>
      <c r="C1106" s="152"/>
      <c r="D1106" s="155"/>
      <c r="E1106" s="41" t="s">
        <v>236</v>
      </c>
      <c r="F1106" s="41"/>
      <c r="G1106" s="42"/>
      <c r="H1106" s="43"/>
      <c r="I1106" s="41" t="e">
        <f t="shared" si="68"/>
        <v>#DIV/0!</v>
      </c>
      <c r="J1106" s="158"/>
      <c r="K1106" s="158"/>
      <c r="L1106" s="158"/>
    </row>
    <row r="1107" spans="1:12" ht="15.75" thickBot="1" x14ac:dyDescent="0.3">
      <c r="A1107" s="150"/>
      <c r="B1107" s="150"/>
      <c r="C1107" s="153"/>
      <c r="D1107" s="156"/>
      <c r="E1107" s="47" t="s">
        <v>191</v>
      </c>
      <c r="F1107" s="47"/>
      <c r="G1107" s="48"/>
      <c r="H1107" s="49"/>
      <c r="I1107" s="47" t="e">
        <f t="shared" si="68"/>
        <v>#DIV/0!</v>
      </c>
      <c r="J1107" s="159"/>
      <c r="K1107" s="159"/>
      <c r="L1107" s="159"/>
    </row>
    <row r="1108" spans="1:12" x14ac:dyDescent="0.25">
      <c r="A1108" s="148">
        <v>55485</v>
      </c>
      <c r="B1108" s="148">
        <v>55725</v>
      </c>
      <c r="C1108" s="151" t="s">
        <v>179</v>
      </c>
      <c r="D1108" s="154" t="s">
        <v>244</v>
      </c>
      <c r="E1108" s="50" t="s">
        <v>209</v>
      </c>
      <c r="F1108" s="50"/>
      <c r="G1108" s="51"/>
      <c r="H1108" s="52"/>
      <c r="I1108" s="44" t="e">
        <f t="shared" si="68"/>
        <v>#DIV/0!</v>
      </c>
      <c r="J1108" s="157" t="e">
        <f t="shared" ref="J1108:J1168" si="69">AVERAGE(I1108,I1109,I1110,I1111,I1112,I1113)</f>
        <v>#DIV/0!</v>
      </c>
      <c r="K1108" s="160"/>
      <c r="L1108" s="160"/>
    </row>
    <row r="1109" spans="1:12" x14ac:dyDescent="0.25">
      <c r="A1109" s="149"/>
      <c r="B1109" s="149"/>
      <c r="C1109" s="152"/>
      <c r="D1109" s="155"/>
      <c r="E1109" s="41" t="s">
        <v>192</v>
      </c>
      <c r="F1109" s="41"/>
      <c r="G1109" s="42"/>
      <c r="H1109" s="43"/>
      <c r="I1109" s="41" t="e">
        <f t="shared" si="68"/>
        <v>#DIV/0!</v>
      </c>
      <c r="J1109" s="158"/>
      <c r="K1109" s="158"/>
      <c r="L1109" s="158"/>
    </row>
    <row r="1110" spans="1:12" x14ac:dyDescent="0.25">
      <c r="A1110" s="149"/>
      <c r="B1110" s="149"/>
      <c r="C1110" s="152"/>
      <c r="D1110" s="155"/>
      <c r="E1110" s="41" t="s">
        <v>201</v>
      </c>
      <c r="F1110" s="41">
        <f>ABS(B1108-A1108)</f>
        <v>240</v>
      </c>
      <c r="G1110" s="42"/>
      <c r="H1110" s="43"/>
      <c r="I1110" s="41">
        <f t="shared" si="68"/>
        <v>0</v>
      </c>
      <c r="J1110" s="158"/>
      <c r="K1110" s="158"/>
      <c r="L1110" s="158"/>
    </row>
    <row r="1111" spans="1:12" x14ac:dyDescent="0.25">
      <c r="A1111" s="149"/>
      <c r="B1111" s="149"/>
      <c r="C1111" s="152"/>
      <c r="D1111" s="155"/>
      <c r="E1111" s="41" t="s">
        <v>202</v>
      </c>
      <c r="F1111" s="41">
        <v>1</v>
      </c>
      <c r="G1111" s="42"/>
      <c r="H1111" s="43"/>
      <c r="I1111" s="41">
        <f t="shared" si="68"/>
        <v>0</v>
      </c>
      <c r="J1111" s="158"/>
      <c r="K1111" s="158"/>
      <c r="L1111" s="158"/>
    </row>
    <row r="1112" spans="1:12" x14ac:dyDescent="0.25">
      <c r="A1112" s="149"/>
      <c r="B1112" s="149"/>
      <c r="C1112" s="152"/>
      <c r="D1112" s="155"/>
      <c r="E1112" s="41" t="s">
        <v>236</v>
      </c>
      <c r="F1112" s="41"/>
      <c r="G1112" s="42"/>
      <c r="H1112" s="43"/>
      <c r="I1112" s="41" t="e">
        <f t="shared" si="68"/>
        <v>#DIV/0!</v>
      </c>
      <c r="J1112" s="158"/>
      <c r="K1112" s="158"/>
      <c r="L1112" s="158"/>
    </row>
    <row r="1113" spans="1:12" ht="15.75" thickBot="1" x14ac:dyDescent="0.3">
      <c r="A1113" s="150"/>
      <c r="B1113" s="150"/>
      <c r="C1113" s="153"/>
      <c r="D1113" s="156"/>
      <c r="E1113" s="47" t="s">
        <v>191</v>
      </c>
      <c r="F1113" s="47"/>
      <c r="G1113" s="48"/>
      <c r="H1113" s="49"/>
      <c r="I1113" s="47" t="e">
        <f t="shared" si="68"/>
        <v>#DIV/0!</v>
      </c>
      <c r="J1113" s="159"/>
      <c r="K1113" s="159"/>
      <c r="L1113" s="159"/>
    </row>
    <row r="1114" spans="1:12" x14ac:dyDescent="0.25">
      <c r="A1114" s="148">
        <v>55725</v>
      </c>
      <c r="B1114" s="148">
        <v>56635</v>
      </c>
      <c r="C1114" s="151" t="s">
        <v>179</v>
      </c>
      <c r="D1114" s="154" t="s">
        <v>245</v>
      </c>
      <c r="E1114" s="50" t="s">
        <v>209</v>
      </c>
      <c r="F1114" s="50"/>
      <c r="G1114" s="51"/>
      <c r="H1114" s="52"/>
      <c r="I1114" s="44" t="e">
        <f t="shared" si="68"/>
        <v>#DIV/0!</v>
      </c>
      <c r="J1114" s="157" t="e">
        <f t="shared" si="69"/>
        <v>#DIV/0!</v>
      </c>
      <c r="K1114" s="160"/>
      <c r="L1114" s="160"/>
    </row>
    <row r="1115" spans="1:12" x14ac:dyDescent="0.25">
      <c r="A1115" s="149"/>
      <c r="B1115" s="149"/>
      <c r="C1115" s="152"/>
      <c r="D1115" s="155"/>
      <c r="E1115" s="41" t="s">
        <v>192</v>
      </c>
      <c r="F1115" s="41"/>
      <c r="G1115" s="42"/>
      <c r="H1115" s="43"/>
      <c r="I1115" s="41" t="e">
        <f t="shared" si="68"/>
        <v>#DIV/0!</v>
      </c>
      <c r="J1115" s="158"/>
      <c r="K1115" s="158"/>
      <c r="L1115" s="158"/>
    </row>
    <row r="1116" spans="1:12" x14ac:dyDescent="0.25">
      <c r="A1116" s="149"/>
      <c r="B1116" s="149"/>
      <c r="C1116" s="152"/>
      <c r="D1116" s="155"/>
      <c r="E1116" s="41" t="s">
        <v>201</v>
      </c>
      <c r="F1116" s="41">
        <f>ABS(B1114-A1114)</f>
        <v>910</v>
      </c>
      <c r="G1116" s="42"/>
      <c r="H1116" s="43"/>
      <c r="I1116" s="41">
        <f t="shared" si="68"/>
        <v>0</v>
      </c>
      <c r="J1116" s="158"/>
      <c r="K1116" s="158"/>
      <c r="L1116" s="158"/>
    </row>
    <row r="1117" spans="1:12" x14ac:dyDescent="0.25">
      <c r="A1117" s="149"/>
      <c r="B1117" s="149"/>
      <c r="C1117" s="152"/>
      <c r="D1117" s="155"/>
      <c r="E1117" s="41" t="s">
        <v>202</v>
      </c>
      <c r="F1117" s="41">
        <v>1</v>
      </c>
      <c r="G1117" s="42"/>
      <c r="H1117" s="43"/>
      <c r="I1117" s="41">
        <f t="shared" si="68"/>
        <v>0</v>
      </c>
      <c r="J1117" s="158"/>
      <c r="K1117" s="158"/>
      <c r="L1117" s="158"/>
    </row>
    <row r="1118" spans="1:12" x14ac:dyDescent="0.25">
      <c r="A1118" s="149"/>
      <c r="B1118" s="149"/>
      <c r="C1118" s="152"/>
      <c r="D1118" s="155"/>
      <c r="E1118" s="41" t="s">
        <v>236</v>
      </c>
      <c r="F1118" s="41"/>
      <c r="G1118" s="42"/>
      <c r="H1118" s="43"/>
      <c r="I1118" s="41" t="e">
        <f t="shared" si="68"/>
        <v>#DIV/0!</v>
      </c>
      <c r="J1118" s="158"/>
      <c r="K1118" s="158"/>
      <c r="L1118" s="158"/>
    </row>
    <row r="1119" spans="1:12" ht="15.75" thickBot="1" x14ac:dyDescent="0.3">
      <c r="A1119" s="150"/>
      <c r="B1119" s="150"/>
      <c r="C1119" s="153"/>
      <c r="D1119" s="156"/>
      <c r="E1119" s="47" t="s">
        <v>191</v>
      </c>
      <c r="F1119" s="47"/>
      <c r="G1119" s="48"/>
      <c r="H1119" s="49"/>
      <c r="I1119" s="47" t="e">
        <f t="shared" si="68"/>
        <v>#DIV/0!</v>
      </c>
      <c r="J1119" s="159"/>
      <c r="K1119" s="159"/>
      <c r="L1119" s="159"/>
    </row>
    <row r="1120" spans="1:12" x14ac:dyDescent="0.25">
      <c r="A1120" s="148">
        <v>57320</v>
      </c>
      <c r="B1120" s="148">
        <v>57445</v>
      </c>
      <c r="C1120" s="151" t="s">
        <v>179</v>
      </c>
      <c r="D1120" s="154" t="s">
        <v>129</v>
      </c>
      <c r="E1120" s="50" t="s">
        <v>209</v>
      </c>
      <c r="F1120" s="50"/>
      <c r="G1120" s="51"/>
      <c r="H1120" s="52"/>
      <c r="I1120" s="44" t="e">
        <f t="shared" si="68"/>
        <v>#DIV/0!</v>
      </c>
      <c r="J1120" s="157" t="e">
        <f t="shared" si="69"/>
        <v>#DIV/0!</v>
      </c>
      <c r="K1120" s="160"/>
      <c r="L1120" s="160"/>
    </row>
    <row r="1121" spans="1:12" x14ac:dyDescent="0.25">
      <c r="A1121" s="149"/>
      <c r="B1121" s="149"/>
      <c r="C1121" s="152"/>
      <c r="D1121" s="155"/>
      <c r="E1121" s="41" t="s">
        <v>192</v>
      </c>
      <c r="F1121" s="41"/>
      <c r="G1121" s="42"/>
      <c r="H1121" s="43"/>
      <c r="I1121" s="41" t="e">
        <f t="shared" si="68"/>
        <v>#DIV/0!</v>
      </c>
      <c r="J1121" s="158"/>
      <c r="K1121" s="158"/>
      <c r="L1121" s="158"/>
    </row>
    <row r="1122" spans="1:12" x14ac:dyDescent="0.25">
      <c r="A1122" s="149"/>
      <c r="B1122" s="149"/>
      <c r="C1122" s="152"/>
      <c r="D1122" s="155"/>
      <c r="E1122" s="41" t="s">
        <v>201</v>
      </c>
      <c r="F1122" s="41">
        <f>ABS(B1120-A1120)</f>
        <v>125</v>
      </c>
      <c r="G1122" s="42"/>
      <c r="H1122" s="43"/>
      <c r="I1122" s="41">
        <f t="shared" si="68"/>
        <v>0</v>
      </c>
      <c r="J1122" s="158"/>
      <c r="K1122" s="158"/>
      <c r="L1122" s="158"/>
    </row>
    <row r="1123" spans="1:12" x14ac:dyDescent="0.25">
      <c r="A1123" s="149"/>
      <c r="B1123" s="149"/>
      <c r="C1123" s="152"/>
      <c r="D1123" s="155"/>
      <c r="E1123" s="41" t="s">
        <v>202</v>
      </c>
      <c r="F1123" s="41">
        <v>1</v>
      </c>
      <c r="G1123" s="42"/>
      <c r="H1123" s="43"/>
      <c r="I1123" s="41">
        <f t="shared" si="68"/>
        <v>0</v>
      </c>
      <c r="J1123" s="158"/>
      <c r="K1123" s="158"/>
      <c r="L1123" s="158"/>
    </row>
    <row r="1124" spans="1:12" x14ac:dyDescent="0.25">
      <c r="A1124" s="149"/>
      <c r="B1124" s="149"/>
      <c r="C1124" s="152"/>
      <c r="D1124" s="155"/>
      <c r="E1124" s="41" t="s">
        <v>236</v>
      </c>
      <c r="F1124" s="41"/>
      <c r="G1124" s="42"/>
      <c r="H1124" s="43"/>
      <c r="I1124" s="41" t="e">
        <f t="shared" si="68"/>
        <v>#DIV/0!</v>
      </c>
      <c r="J1124" s="158"/>
      <c r="K1124" s="158"/>
      <c r="L1124" s="158"/>
    </row>
    <row r="1125" spans="1:12" ht="15.75" thickBot="1" x14ac:dyDescent="0.3">
      <c r="A1125" s="150"/>
      <c r="B1125" s="150"/>
      <c r="C1125" s="153"/>
      <c r="D1125" s="156"/>
      <c r="E1125" s="47" t="s">
        <v>191</v>
      </c>
      <c r="F1125" s="47"/>
      <c r="G1125" s="48"/>
      <c r="H1125" s="49"/>
      <c r="I1125" s="47" t="e">
        <f t="shared" si="68"/>
        <v>#DIV/0!</v>
      </c>
      <c r="J1125" s="159"/>
      <c r="K1125" s="159"/>
      <c r="L1125" s="159"/>
    </row>
    <row r="1126" spans="1:12" x14ac:dyDescent="0.25">
      <c r="A1126" s="148">
        <v>60165</v>
      </c>
      <c r="B1126" s="148">
        <v>60620</v>
      </c>
      <c r="C1126" s="151" t="s">
        <v>179</v>
      </c>
      <c r="D1126" s="154" t="s">
        <v>240</v>
      </c>
      <c r="E1126" s="50" t="s">
        <v>209</v>
      </c>
      <c r="F1126" s="50"/>
      <c r="G1126" s="51"/>
      <c r="H1126" s="52"/>
      <c r="I1126" s="44" t="e">
        <f t="shared" si="68"/>
        <v>#DIV/0!</v>
      </c>
      <c r="J1126" s="157" t="e">
        <f t="shared" si="69"/>
        <v>#DIV/0!</v>
      </c>
      <c r="K1126" s="160"/>
      <c r="L1126" s="160"/>
    </row>
    <row r="1127" spans="1:12" x14ac:dyDescent="0.25">
      <c r="A1127" s="149"/>
      <c r="B1127" s="149"/>
      <c r="C1127" s="152"/>
      <c r="D1127" s="155"/>
      <c r="E1127" s="41" t="s">
        <v>192</v>
      </c>
      <c r="F1127" s="41"/>
      <c r="G1127" s="42"/>
      <c r="H1127" s="43"/>
      <c r="I1127" s="41" t="e">
        <f t="shared" si="68"/>
        <v>#DIV/0!</v>
      </c>
      <c r="J1127" s="158"/>
      <c r="K1127" s="158"/>
      <c r="L1127" s="158"/>
    </row>
    <row r="1128" spans="1:12" x14ac:dyDescent="0.25">
      <c r="A1128" s="149"/>
      <c r="B1128" s="149"/>
      <c r="C1128" s="152"/>
      <c r="D1128" s="155"/>
      <c r="E1128" s="41" t="s">
        <v>201</v>
      </c>
      <c r="F1128" s="41">
        <f>ABS(B1126-A1126)</f>
        <v>455</v>
      </c>
      <c r="G1128" s="42"/>
      <c r="H1128" s="43"/>
      <c r="I1128" s="41">
        <f t="shared" si="68"/>
        <v>0</v>
      </c>
      <c r="J1128" s="158"/>
      <c r="K1128" s="158"/>
      <c r="L1128" s="158"/>
    </row>
    <row r="1129" spans="1:12" x14ac:dyDescent="0.25">
      <c r="A1129" s="149"/>
      <c r="B1129" s="149"/>
      <c r="C1129" s="152"/>
      <c r="D1129" s="155"/>
      <c r="E1129" s="41" t="s">
        <v>202</v>
      </c>
      <c r="F1129" s="41">
        <v>1</v>
      </c>
      <c r="G1129" s="42"/>
      <c r="H1129" s="43"/>
      <c r="I1129" s="41">
        <f t="shared" si="68"/>
        <v>0</v>
      </c>
      <c r="J1129" s="158"/>
      <c r="K1129" s="158"/>
      <c r="L1129" s="158"/>
    </row>
    <row r="1130" spans="1:12" x14ac:dyDescent="0.25">
      <c r="A1130" s="149"/>
      <c r="B1130" s="149"/>
      <c r="C1130" s="152"/>
      <c r="D1130" s="155"/>
      <c r="E1130" s="41" t="s">
        <v>236</v>
      </c>
      <c r="F1130" s="41"/>
      <c r="G1130" s="42"/>
      <c r="H1130" s="43"/>
      <c r="I1130" s="41" t="e">
        <f t="shared" si="68"/>
        <v>#DIV/0!</v>
      </c>
      <c r="J1130" s="158"/>
      <c r="K1130" s="158"/>
      <c r="L1130" s="158"/>
    </row>
    <row r="1131" spans="1:12" ht="15.75" thickBot="1" x14ac:dyDescent="0.3">
      <c r="A1131" s="150"/>
      <c r="B1131" s="150"/>
      <c r="C1131" s="153"/>
      <c r="D1131" s="156"/>
      <c r="E1131" s="47" t="s">
        <v>191</v>
      </c>
      <c r="F1131" s="47"/>
      <c r="G1131" s="48"/>
      <c r="H1131" s="49"/>
      <c r="I1131" s="47" t="e">
        <f t="shared" si="68"/>
        <v>#DIV/0!</v>
      </c>
      <c r="J1131" s="159"/>
      <c r="K1131" s="159"/>
      <c r="L1131" s="159"/>
    </row>
    <row r="1132" spans="1:12" x14ac:dyDescent="0.25">
      <c r="A1132" s="148">
        <v>62560</v>
      </c>
      <c r="B1132" s="148">
        <v>63425</v>
      </c>
      <c r="C1132" s="151" t="s">
        <v>179</v>
      </c>
      <c r="D1132" s="154" t="s">
        <v>246</v>
      </c>
      <c r="E1132" s="50" t="s">
        <v>209</v>
      </c>
      <c r="F1132" s="50"/>
      <c r="G1132" s="51"/>
      <c r="H1132" s="52"/>
      <c r="I1132" s="44" t="e">
        <f t="shared" si="68"/>
        <v>#DIV/0!</v>
      </c>
      <c r="J1132" s="157" t="e">
        <f t="shared" si="69"/>
        <v>#DIV/0!</v>
      </c>
      <c r="K1132" s="160"/>
      <c r="L1132" s="160"/>
    </row>
    <row r="1133" spans="1:12" x14ac:dyDescent="0.25">
      <c r="A1133" s="149"/>
      <c r="B1133" s="149"/>
      <c r="C1133" s="152"/>
      <c r="D1133" s="155"/>
      <c r="E1133" s="41" t="s">
        <v>192</v>
      </c>
      <c r="F1133" s="41"/>
      <c r="G1133" s="42"/>
      <c r="H1133" s="43"/>
      <c r="I1133" s="41" t="e">
        <f t="shared" si="68"/>
        <v>#DIV/0!</v>
      </c>
      <c r="J1133" s="158"/>
      <c r="K1133" s="158"/>
      <c r="L1133" s="158"/>
    </row>
    <row r="1134" spans="1:12" x14ac:dyDescent="0.25">
      <c r="A1134" s="149"/>
      <c r="B1134" s="149"/>
      <c r="C1134" s="152"/>
      <c r="D1134" s="155"/>
      <c r="E1134" s="41" t="s">
        <v>201</v>
      </c>
      <c r="F1134" s="41">
        <f>ABS(B1132-A1132)</f>
        <v>865</v>
      </c>
      <c r="G1134" s="42"/>
      <c r="H1134" s="43"/>
      <c r="I1134" s="41">
        <f t="shared" si="68"/>
        <v>0</v>
      </c>
      <c r="J1134" s="158"/>
      <c r="K1134" s="158"/>
      <c r="L1134" s="158"/>
    </row>
    <row r="1135" spans="1:12" x14ac:dyDescent="0.25">
      <c r="A1135" s="149"/>
      <c r="B1135" s="149"/>
      <c r="C1135" s="152"/>
      <c r="D1135" s="155"/>
      <c r="E1135" s="41" t="s">
        <v>202</v>
      </c>
      <c r="F1135" s="41">
        <v>1</v>
      </c>
      <c r="G1135" s="42"/>
      <c r="H1135" s="43"/>
      <c r="I1135" s="41">
        <f t="shared" si="68"/>
        <v>0</v>
      </c>
      <c r="J1135" s="158"/>
      <c r="K1135" s="158"/>
      <c r="L1135" s="158"/>
    </row>
    <row r="1136" spans="1:12" x14ac:dyDescent="0.25">
      <c r="A1136" s="149"/>
      <c r="B1136" s="149"/>
      <c r="C1136" s="152"/>
      <c r="D1136" s="155"/>
      <c r="E1136" s="41" t="s">
        <v>236</v>
      </c>
      <c r="F1136" s="41"/>
      <c r="G1136" s="42"/>
      <c r="H1136" s="43"/>
      <c r="I1136" s="41" t="e">
        <f t="shared" si="68"/>
        <v>#DIV/0!</v>
      </c>
      <c r="J1136" s="158"/>
      <c r="K1136" s="158"/>
      <c r="L1136" s="158"/>
    </row>
    <row r="1137" spans="1:12" ht="15.75" thickBot="1" x14ac:dyDescent="0.3">
      <c r="A1137" s="150"/>
      <c r="B1137" s="150"/>
      <c r="C1137" s="153"/>
      <c r="D1137" s="156"/>
      <c r="E1137" s="47" t="s">
        <v>191</v>
      </c>
      <c r="F1137" s="47"/>
      <c r="G1137" s="48"/>
      <c r="H1137" s="49"/>
      <c r="I1137" s="47" t="e">
        <f t="shared" si="68"/>
        <v>#DIV/0!</v>
      </c>
      <c r="J1137" s="159"/>
      <c r="K1137" s="159"/>
      <c r="L1137" s="159"/>
    </row>
    <row r="1138" spans="1:12" x14ac:dyDescent="0.25">
      <c r="A1138" s="148">
        <v>67950</v>
      </c>
      <c r="B1138" s="148">
        <v>68330</v>
      </c>
      <c r="C1138" s="151" t="s">
        <v>247</v>
      </c>
      <c r="D1138" s="154" t="s">
        <v>239</v>
      </c>
      <c r="E1138" s="50" t="s">
        <v>209</v>
      </c>
      <c r="F1138" s="50"/>
      <c r="G1138" s="51"/>
      <c r="H1138" s="52"/>
      <c r="I1138" s="44" t="e">
        <f t="shared" si="68"/>
        <v>#DIV/0!</v>
      </c>
      <c r="J1138" s="157" t="e">
        <f t="shared" si="69"/>
        <v>#DIV/0!</v>
      </c>
      <c r="K1138" s="160"/>
      <c r="L1138" s="160"/>
    </row>
    <row r="1139" spans="1:12" x14ac:dyDescent="0.25">
      <c r="A1139" s="149"/>
      <c r="B1139" s="149"/>
      <c r="C1139" s="152"/>
      <c r="D1139" s="155"/>
      <c r="E1139" s="41" t="s">
        <v>192</v>
      </c>
      <c r="F1139" s="41"/>
      <c r="G1139" s="42"/>
      <c r="H1139" s="43"/>
      <c r="I1139" s="41" t="e">
        <f t="shared" si="68"/>
        <v>#DIV/0!</v>
      </c>
      <c r="J1139" s="158"/>
      <c r="K1139" s="158"/>
      <c r="L1139" s="158"/>
    </row>
    <row r="1140" spans="1:12" x14ac:dyDescent="0.25">
      <c r="A1140" s="149"/>
      <c r="B1140" s="149"/>
      <c r="C1140" s="152"/>
      <c r="D1140" s="155"/>
      <c r="E1140" s="41" t="s">
        <v>201</v>
      </c>
      <c r="F1140" s="41">
        <f>ABS(B1138-A1138)</f>
        <v>380</v>
      </c>
      <c r="G1140" s="42"/>
      <c r="H1140" s="43"/>
      <c r="I1140" s="41">
        <f t="shared" si="68"/>
        <v>0</v>
      </c>
      <c r="J1140" s="158"/>
      <c r="K1140" s="158"/>
      <c r="L1140" s="158"/>
    </row>
    <row r="1141" spans="1:12" x14ac:dyDescent="0.25">
      <c r="A1141" s="149"/>
      <c r="B1141" s="149"/>
      <c r="C1141" s="152"/>
      <c r="D1141" s="155"/>
      <c r="E1141" s="41" t="s">
        <v>202</v>
      </c>
      <c r="F1141" s="41">
        <v>1</v>
      </c>
      <c r="G1141" s="42"/>
      <c r="H1141" s="43"/>
      <c r="I1141" s="41">
        <f t="shared" si="68"/>
        <v>0</v>
      </c>
      <c r="J1141" s="158"/>
      <c r="K1141" s="158"/>
      <c r="L1141" s="158"/>
    </row>
    <row r="1142" spans="1:12" x14ac:dyDescent="0.25">
      <c r="A1142" s="149"/>
      <c r="B1142" s="149"/>
      <c r="C1142" s="152"/>
      <c r="D1142" s="155"/>
      <c r="E1142" s="41" t="s">
        <v>236</v>
      </c>
      <c r="F1142" s="41"/>
      <c r="G1142" s="42"/>
      <c r="H1142" s="43"/>
      <c r="I1142" s="41" t="e">
        <f t="shared" si="68"/>
        <v>#DIV/0!</v>
      </c>
      <c r="J1142" s="158"/>
      <c r="K1142" s="158"/>
      <c r="L1142" s="158"/>
    </row>
    <row r="1143" spans="1:12" ht="15.75" thickBot="1" x14ac:dyDescent="0.3">
      <c r="A1143" s="150"/>
      <c r="B1143" s="150"/>
      <c r="C1143" s="153"/>
      <c r="D1143" s="156"/>
      <c r="E1143" s="47" t="s">
        <v>191</v>
      </c>
      <c r="F1143" s="47"/>
      <c r="G1143" s="48"/>
      <c r="H1143" s="49"/>
      <c r="I1143" s="47" t="e">
        <f t="shared" si="68"/>
        <v>#DIV/0!</v>
      </c>
      <c r="J1143" s="159"/>
      <c r="K1143" s="159"/>
      <c r="L1143" s="159"/>
    </row>
    <row r="1144" spans="1:12" x14ac:dyDescent="0.25">
      <c r="A1144" s="148">
        <v>74740</v>
      </c>
      <c r="B1144" s="148">
        <v>74840</v>
      </c>
      <c r="C1144" s="151" t="s">
        <v>179</v>
      </c>
      <c r="D1144" s="154" t="s">
        <v>133</v>
      </c>
      <c r="E1144" s="50" t="s">
        <v>209</v>
      </c>
      <c r="F1144" s="50"/>
      <c r="G1144" s="51"/>
      <c r="H1144" s="52"/>
      <c r="I1144" s="44" t="e">
        <f t="shared" si="68"/>
        <v>#DIV/0!</v>
      </c>
      <c r="J1144" s="157" t="e">
        <f t="shared" si="69"/>
        <v>#DIV/0!</v>
      </c>
      <c r="K1144" s="160"/>
      <c r="L1144" s="160"/>
    </row>
    <row r="1145" spans="1:12" x14ac:dyDescent="0.25">
      <c r="A1145" s="149"/>
      <c r="B1145" s="149"/>
      <c r="C1145" s="152"/>
      <c r="D1145" s="155"/>
      <c r="E1145" s="41" t="s">
        <v>192</v>
      </c>
      <c r="F1145" s="41"/>
      <c r="G1145" s="42"/>
      <c r="H1145" s="43"/>
      <c r="I1145" s="41" t="e">
        <f t="shared" si="68"/>
        <v>#DIV/0!</v>
      </c>
      <c r="J1145" s="158"/>
      <c r="K1145" s="158"/>
      <c r="L1145" s="158"/>
    </row>
    <row r="1146" spans="1:12" x14ac:dyDescent="0.25">
      <c r="A1146" s="149"/>
      <c r="B1146" s="149"/>
      <c r="C1146" s="152"/>
      <c r="D1146" s="155"/>
      <c r="E1146" s="41" t="s">
        <v>201</v>
      </c>
      <c r="F1146" s="41">
        <f>ABS(B1144-A1144)</f>
        <v>100</v>
      </c>
      <c r="G1146" s="42"/>
      <c r="H1146" s="43"/>
      <c r="I1146" s="41">
        <f t="shared" si="68"/>
        <v>0</v>
      </c>
      <c r="J1146" s="158"/>
      <c r="K1146" s="158"/>
      <c r="L1146" s="158"/>
    </row>
    <row r="1147" spans="1:12" x14ac:dyDescent="0.25">
      <c r="A1147" s="149"/>
      <c r="B1147" s="149"/>
      <c r="C1147" s="152"/>
      <c r="D1147" s="155"/>
      <c r="E1147" s="41" t="s">
        <v>202</v>
      </c>
      <c r="F1147" s="41">
        <v>1</v>
      </c>
      <c r="G1147" s="42"/>
      <c r="H1147" s="43"/>
      <c r="I1147" s="41">
        <f t="shared" si="68"/>
        <v>0</v>
      </c>
      <c r="J1147" s="158"/>
      <c r="K1147" s="158"/>
      <c r="L1147" s="158"/>
    </row>
    <row r="1148" spans="1:12" x14ac:dyDescent="0.25">
      <c r="A1148" s="149"/>
      <c r="B1148" s="149"/>
      <c r="C1148" s="152"/>
      <c r="D1148" s="155"/>
      <c r="E1148" s="41" t="s">
        <v>236</v>
      </c>
      <c r="F1148" s="41"/>
      <c r="G1148" s="42"/>
      <c r="H1148" s="43"/>
      <c r="I1148" s="41" t="e">
        <f t="shared" si="68"/>
        <v>#DIV/0!</v>
      </c>
      <c r="J1148" s="158"/>
      <c r="K1148" s="158"/>
      <c r="L1148" s="158"/>
    </row>
    <row r="1149" spans="1:12" ht="15.75" thickBot="1" x14ac:dyDescent="0.3">
      <c r="A1149" s="150"/>
      <c r="B1149" s="150"/>
      <c r="C1149" s="153"/>
      <c r="D1149" s="156"/>
      <c r="E1149" s="47" t="s">
        <v>191</v>
      </c>
      <c r="F1149" s="47"/>
      <c r="G1149" s="48"/>
      <c r="H1149" s="49"/>
      <c r="I1149" s="47" t="e">
        <f t="shared" si="68"/>
        <v>#DIV/0!</v>
      </c>
      <c r="J1149" s="159"/>
      <c r="K1149" s="159"/>
      <c r="L1149" s="159"/>
    </row>
    <row r="1150" spans="1:12" x14ac:dyDescent="0.25">
      <c r="A1150" s="148">
        <v>75395</v>
      </c>
      <c r="B1150" s="148">
        <v>75650</v>
      </c>
      <c r="C1150" s="151" t="s">
        <v>179</v>
      </c>
      <c r="D1150" s="154" t="s">
        <v>133</v>
      </c>
      <c r="E1150" s="50" t="s">
        <v>209</v>
      </c>
      <c r="F1150" s="50"/>
      <c r="G1150" s="51"/>
      <c r="H1150" s="52"/>
      <c r="I1150" s="44" t="e">
        <f t="shared" si="68"/>
        <v>#DIV/0!</v>
      </c>
      <c r="J1150" s="157" t="e">
        <f t="shared" si="69"/>
        <v>#DIV/0!</v>
      </c>
      <c r="K1150" s="160"/>
      <c r="L1150" s="160"/>
    </row>
    <row r="1151" spans="1:12" x14ac:dyDescent="0.25">
      <c r="A1151" s="149"/>
      <c r="B1151" s="149"/>
      <c r="C1151" s="152"/>
      <c r="D1151" s="155"/>
      <c r="E1151" s="41" t="s">
        <v>192</v>
      </c>
      <c r="F1151" s="41"/>
      <c r="G1151" s="42"/>
      <c r="H1151" s="43"/>
      <c r="I1151" s="41" t="e">
        <f t="shared" si="68"/>
        <v>#DIV/0!</v>
      </c>
      <c r="J1151" s="158"/>
      <c r="K1151" s="158"/>
      <c r="L1151" s="158"/>
    </row>
    <row r="1152" spans="1:12" x14ac:dyDescent="0.25">
      <c r="A1152" s="149"/>
      <c r="B1152" s="149"/>
      <c r="C1152" s="152"/>
      <c r="D1152" s="155"/>
      <c r="E1152" s="41" t="s">
        <v>201</v>
      </c>
      <c r="F1152" s="41">
        <f>ABS(B1150-A1150)</f>
        <v>255</v>
      </c>
      <c r="G1152" s="42"/>
      <c r="H1152" s="43"/>
      <c r="I1152" s="41">
        <f t="shared" si="68"/>
        <v>0</v>
      </c>
      <c r="J1152" s="158"/>
      <c r="K1152" s="158"/>
      <c r="L1152" s="158"/>
    </row>
    <row r="1153" spans="1:12" x14ac:dyDescent="0.25">
      <c r="A1153" s="149"/>
      <c r="B1153" s="149"/>
      <c r="C1153" s="152"/>
      <c r="D1153" s="155"/>
      <c r="E1153" s="41" t="s">
        <v>202</v>
      </c>
      <c r="F1153" s="41">
        <v>1</v>
      </c>
      <c r="G1153" s="42"/>
      <c r="H1153" s="43"/>
      <c r="I1153" s="41">
        <f t="shared" si="68"/>
        <v>0</v>
      </c>
      <c r="J1153" s="158"/>
      <c r="K1153" s="158"/>
      <c r="L1153" s="158"/>
    </row>
    <row r="1154" spans="1:12" x14ac:dyDescent="0.25">
      <c r="A1154" s="149"/>
      <c r="B1154" s="149"/>
      <c r="C1154" s="152"/>
      <c r="D1154" s="155"/>
      <c r="E1154" s="41" t="s">
        <v>236</v>
      </c>
      <c r="F1154" s="41"/>
      <c r="G1154" s="42"/>
      <c r="H1154" s="43"/>
      <c r="I1154" s="41" t="e">
        <f t="shared" si="68"/>
        <v>#DIV/0!</v>
      </c>
      <c r="J1154" s="158"/>
      <c r="K1154" s="158"/>
      <c r="L1154" s="158"/>
    </row>
    <row r="1155" spans="1:12" ht="15.75" thickBot="1" x14ac:dyDescent="0.3">
      <c r="A1155" s="150"/>
      <c r="B1155" s="150"/>
      <c r="C1155" s="153"/>
      <c r="D1155" s="156"/>
      <c r="E1155" s="47" t="s">
        <v>191</v>
      </c>
      <c r="F1155" s="47"/>
      <c r="G1155" s="48"/>
      <c r="H1155" s="49"/>
      <c r="I1155" s="47" t="e">
        <f t="shared" ref="I1155:I1215" si="70">G1155/F1155</f>
        <v>#DIV/0!</v>
      </c>
      <c r="J1155" s="159"/>
      <c r="K1155" s="159"/>
      <c r="L1155" s="159"/>
    </row>
    <row r="1156" spans="1:12" x14ac:dyDescent="0.25">
      <c r="A1156" s="148">
        <v>78905</v>
      </c>
      <c r="B1156" s="148">
        <v>75950</v>
      </c>
      <c r="C1156" s="151" t="s">
        <v>180</v>
      </c>
      <c r="D1156" s="154" t="s">
        <v>242</v>
      </c>
      <c r="E1156" s="50" t="s">
        <v>209</v>
      </c>
      <c r="F1156" s="50"/>
      <c r="G1156" s="51"/>
      <c r="H1156" s="52"/>
      <c r="I1156" s="44" t="e">
        <f t="shared" si="70"/>
        <v>#DIV/0!</v>
      </c>
      <c r="J1156" s="157" t="e">
        <f t="shared" si="69"/>
        <v>#DIV/0!</v>
      </c>
      <c r="K1156" s="160"/>
      <c r="L1156" s="160"/>
    </row>
    <row r="1157" spans="1:12" x14ac:dyDescent="0.25">
      <c r="A1157" s="149"/>
      <c r="B1157" s="149"/>
      <c r="C1157" s="152"/>
      <c r="D1157" s="155"/>
      <c r="E1157" s="41" t="s">
        <v>192</v>
      </c>
      <c r="F1157" s="41"/>
      <c r="G1157" s="42"/>
      <c r="H1157" s="43"/>
      <c r="I1157" s="41" t="e">
        <f t="shared" si="70"/>
        <v>#DIV/0!</v>
      </c>
      <c r="J1157" s="158"/>
      <c r="K1157" s="158"/>
      <c r="L1157" s="158"/>
    </row>
    <row r="1158" spans="1:12" x14ac:dyDescent="0.25">
      <c r="A1158" s="149"/>
      <c r="B1158" s="149"/>
      <c r="C1158" s="152"/>
      <c r="D1158" s="155"/>
      <c r="E1158" s="41" t="s">
        <v>201</v>
      </c>
      <c r="F1158" s="41">
        <f>ABS(B1156-A1156)</f>
        <v>2955</v>
      </c>
      <c r="G1158" s="42"/>
      <c r="H1158" s="43"/>
      <c r="I1158" s="41">
        <f t="shared" si="70"/>
        <v>0</v>
      </c>
      <c r="J1158" s="158"/>
      <c r="K1158" s="158"/>
      <c r="L1158" s="158"/>
    </row>
    <row r="1159" spans="1:12" x14ac:dyDescent="0.25">
      <c r="A1159" s="149"/>
      <c r="B1159" s="149"/>
      <c r="C1159" s="152"/>
      <c r="D1159" s="155"/>
      <c r="E1159" s="41" t="s">
        <v>202</v>
      </c>
      <c r="F1159" s="41">
        <v>1</v>
      </c>
      <c r="G1159" s="42"/>
      <c r="H1159" s="43"/>
      <c r="I1159" s="41">
        <f t="shared" si="70"/>
        <v>0</v>
      </c>
      <c r="J1159" s="158"/>
      <c r="K1159" s="158"/>
      <c r="L1159" s="158"/>
    </row>
    <row r="1160" spans="1:12" x14ac:dyDescent="0.25">
      <c r="A1160" s="149"/>
      <c r="B1160" s="149"/>
      <c r="C1160" s="152"/>
      <c r="D1160" s="155"/>
      <c r="E1160" s="41" t="s">
        <v>236</v>
      </c>
      <c r="F1160" s="41"/>
      <c r="G1160" s="42"/>
      <c r="H1160" s="43"/>
      <c r="I1160" s="41" t="e">
        <f t="shared" si="70"/>
        <v>#DIV/0!</v>
      </c>
      <c r="J1160" s="158"/>
      <c r="K1160" s="158"/>
      <c r="L1160" s="158"/>
    </row>
    <row r="1161" spans="1:12" ht="15.75" thickBot="1" x14ac:dyDescent="0.3">
      <c r="A1161" s="150"/>
      <c r="B1161" s="150"/>
      <c r="C1161" s="153"/>
      <c r="D1161" s="156"/>
      <c r="E1161" s="47" t="s">
        <v>191</v>
      </c>
      <c r="F1161" s="47"/>
      <c r="G1161" s="48"/>
      <c r="H1161" s="49"/>
      <c r="I1161" s="47" t="e">
        <f t="shared" si="70"/>
        <v>#DIV/0!</v>
      </c>
      <c r="J1161" s="159"/>
      <c r="K1161" s="159"/>
      <c r="L1161" s="159"/>
    </row>
    <row r="1162" spans="1:12" x14ac:dyDescent="0.25">
      <c r="A1162" s="148">
        <v>75950</v>
      </c>
      <c r="B1162" s="148">
        <v>75650</v>
      </c>
      <c r="C1162" s="151" t="s">
        <v>180</v>
      </c>
      <c r="D1162" s="154" t="s">
        <v>233</v>
      </c>
      <c r="E1162" s="50" t="s">
        <v>209</v>
      </c>
      <c r="F1162" s="50"/>
      <c r="G1162" s="51"/>
      <c r="H1162" s="52"/>
      <c r="I1162" s="44" t="e">
        <f t="shared" si="70"/>
        <v>#DIV/0!</v>
      </c>
      <c r="J1162" s="157" t="e">
        <f t="shared" si="69"/>
        <v>#DIV/0!</v>
      </c>
      <c r="K1162" s="160"/>
      <c r="L1162" s="160"/>
    </row>
    <row r="1163" spans="1:12" x14ac:dyDescent="0.25">
      <c r="A1163" s="149"/>
      <c r="B1163" s="149"/>
      <c r="C1163" s="152"/>
      <c r="D1163" s="155"/>
      <c r="E1163" s="41" t="s">
        <v>192</v>
      </c>
      <c r="F1163" s="41"/>
      <c r="G1163" s="42"/>
      <c r="H1163" s="43"/>
      <c r="I1163" s="41" t="e">
        <f t="shared" si="70"/>
        <v>#DIV/0!</v>
      </c>
      <c r="J1163" s="158"/>
      <c r="K1163" s="158"/>
      <c r="L1163" s="158"/>
    </row>
    <row r="1164" spans="1:12" x14ac:dyDescent="0.25">
      <c r="A1164" s="149"/>
      <c r="B1164" s="149"/>
      <c r="C1164" s="152"/>
      <c r="D1164" s="155"/>
      <c r="E1164" s="41" t="s">
        <v>201</v>
      </c>
      <c r="F1164" s="41">
        <f>ABS(B1162-A1162)</f>
        <v>300</v>
      </c>
      <c r="G1164" s="42"/>
      <c r="H1164" s="43"/>
      <c r="I1164" s="41">
        <f t="shared" si="70"/>
        <v>0</v>
      </c>
      <c r="J1164" s="158"/>
      <c r="K1164" s="158"/>
      <c r="L1164" s="158"/>
    </row>
    <row r="1165" spans="1:12" x14ac:dyDescent="0.25">
      <c r="A1165" s="149"/>
      <c r="B1165" s="149"/>
      <c r="C1165" s="152"/>
      <c r="D1165" s="155"/>
      <c r="E1165" s="41" t="s">
        <v>202</v>
      </c>
      <c r="F1165" s="41">
        <v>1</v>
      </c>
      <c r="G1165" s="42"/>
      <c r="H1165" s="43"/>
      <c r="I1165" s="41">
        <f t="shared" si="70"/>
        <v>0</v>
      </c>
      <c r="J1165" s="158"/>
      <c r="K1165" s="158"/>
      <c r="L1165" s="158"/>
    </row>
    <row r="1166" spans="1:12" x14ac:dyDescent="0.25">
      <c r="A1166" s="149"/>
      <c r="B1166" s="149"/>
      <c r="C1166" s="152"/>
      <c r="D1166" s="155"/>
      <c r="E1166" s="41" t="s">
        <v>236</v>
      </c>
      <c r="F1166" s="41"/>
      <c r="G1166" s="42"/>
      <c r="H1166" s="43"/>
      <c r="I1166" s="41" t="e">
        <f t="shared" si="70"/>
        <v>#DIV/0!</v>
      </c>
      <c r="J1166" s="158"/>
      <c r="K1166" s="158"/>
      <c r="L1166" s="158"/>
    </row>
    <row r="1167" spans="1:12" ht="15.75" thickBot="1" x14ac:dyDescent="0.3">
      <c r="A1167" s="150"/>
      <c r="B1167" s="150"/>
      <c r="C1167" s="153"/>
      <c r="D1167" s="156"/>
      <c r="E1167" s="47" t="s">
        <v>191</v>
      </c>
      <c r="F1167" s="47"/>
      <c r="G1167" s="48"/>
      <c r="H1167" s="49"/>
      <c r="I1167" s="47" t="e">
        <f t="shared" si="70"/>
        <v>#DIV/0!</v>
      </c>
      <c r="J1167" s="159"/>
      <c r="K1167" s="159"/>
      <c r="L1167" s="159"/>
    </row>
    <row r="1168" spans="1:12" x14ac:dyDescent="0.25">
      <c r="A1168" s="148">
        <v>75650</v>
      </c>
      <c r="B1168" s="148">
        <v>75420</v>
      </c>
      <c r="C1168" s="151" t="s">
        <v>180</v>
      </c>
      <c r="D1168" s="154" t="s">
        <v>237</v>
      </c>
      <c r="E1168" s="50" t="s">
        <v>209</v>
      </c>
      <c r="F1168" s="50"/>
      <c r="G1168" s="51"/>
      <c r="H1168" s="52"/>
      <c r="I1168" s="44" t="e">
        <f t="shared" si="70"/>
        <v>#DIV/0!</v>
      </c>
      <c r="J1168" s="157" t="e">
        <f t="shared" si="69"/>
        <v>#DIV/0!</v>
      </c>
      <c r="K1168" s="160"/>
      <c r="L1168" s="160"/>
    </row>
    <row r="1169" spans="1:12" x14ac:dyDescent="0.25">
      <c r="A1169" s="149"/>
      <c r="B1169" s="149"/>
      <c r="C1169" s="152"/>
      <c r="D1169" s="155"/>
      <c r="E1169" s="41" t="s">
        <v>192</v>
      </c>
      <c r="F1169" s="41"/>
      <c r="G1169" s="42"/>
      <c r="H1169" s="43"/>
      <c r="I1169" s="41" t="e">
        <f t="shared" si="70"/>
        <v>#DIV/0!</v>
      </c>
      <c r="J1169" s="158"/>
      <c r="K1169" s="158"/>
      <c r="L1169" s="158"/>
    </row>
    <row r="1170" spans="1:12" x14ac:dyDescent="0.25">
      <c r="A1170" s="149"/>
      <c r="B1170" s="149"/>
      <c r="C1170" s="152"/>
      <c r="D1170" s="155"/>
      <c r="E1170" s="41" t="s">
        <v>201</v>
      </c>
      <c r="F1170" s="41">
        <f>ABS(B1168-A1168)</f>
        <v>230</v>
      </c>
      <c r="G1170" s="42"/>
      <c r="H1170" s="43"/>
      <c r="I1170" s="41">
        <f t="shared" si="70"/>
        <v>0</v>
      </c>
      <c r="J1170" s="158"/>
      <c r="K1170" s="158"/>
      <c r="L1170" s="158"/>
    </row>
    <row r="1171" spans="1:12" x14ac:dyDescent="0.25">
      <c r="A1171" s="149"/>
      <c r="B1171" s="149"/>
      <c r="C1171" s="152"/>
      <c r="D1171" s="155"/>
      <c r="E1171" s="41" t="s">
        <v>202</v>
      </c>
      <c r="F1171" s="41">
        <v>1</v>
      </c>
      <c r="G1171" s="42"/>
      <c r="H1171" s="43"/>
      <c r="I1171" s="41">
        <f t="shared" si="70"/>
        <v>0</v>
      </c>
      <c r="J1171" s="158"/>
      <c r="K1171" s="158"/>
      <c r="L1171" s="158"/>
    </row>
    <row r="1172" spans="1:12" x14ac:dyDescent="0.25">
      <c r="A1172" s="149"/>
      <c r="B1172" s="149"/>
      <c r="C1172" s="152"/>
      <c r="D1172" s="155"/>
      <c r="E1172" s="41" t="s">
        <v>236</v>
      </c>
      <c r="F1172" s="41"/>
      <c r="G1172" s="42"/>
      <c r="H1172" s="43"/>
      <c r="I1172" s="41" t="e">
        <f t="shared" si="70"/>
        <v>#DIV/0!</v>
      </c>
      <c r="J1172" s="158"/>
      <c r="K1172" s="158"/>
      <c r="L1172" s="158"/>
    </row>
    <row r="1173" spans="1:12" ht="15.75" thickBot="1" x14ac:dyDescent="0.3">
      <c r="A1173" s="150"/>
      <c r="B1173" s="150"/>
      <c r="C1173" s="153"/>
      <c r="D1173" s="156"/>
      <c r="E1173" s="47" t="s">
        <v>191</v>
      </c>
      <c r="F1173" s="47"/>
      <c r="G1173" s="48"/>
      <c r="H1173" s="49"/>
      <c r="I1173" s="47" t="e">
        <f t="shared" si="70"/>
        <v>#DIV/0!</v>
      </c>
      <c r="J1173" s="159"/>
      <c r="K1173" s="159"/>
      <c r="L1173" s="159"/>
    </row>
    <row r="1174" spans="1:12" x14ac:dyDescent="0.25">
      <c r="A1174" s="148">
        <v>73285</v>
      </c>
      <c r="B1174" s="148">
        <v>72960</v>
      </c>
      <c r="C1174" s="151" t="s">
        <v>180</v>
      </c>
      <c r="D1174" s="154" t="s">
        <v>237</v>
      </c>
      <c r="E1174" s="50" t="s">
        <v>209</v>
      </c>
      <c r="F1174" s="50"/>
      <c r="G1174" s="51"/>
      <c r="H1174" s="52"/>
      <c r="I1174" s="44" t="e">
        <f t="shared" si="70"/>
        <v>#DIV/0!</v>
      </c>
      <c r="J1174" s="157" t="e">
        <f t="shared" ref="J1174:J1210" si="71">AVERAGE(I1174,I1175,I1176,I1177,I1178,I1179)</f>
        <v>#DIV/0!</v>
      </c>
      <c r="K1174" s="160"/>
      <c r="L1174" s="160"/>
    </row>
    <row r="1175" spans="1:12" x14ac:dyDescent="0.25">
      <c r="A1175" s="149"/>
      <c r="B1175" s="149"/>
      <c r="C1175" s="152"/>
      <c r="D1175" s="155"/>
      <c r="E1175" s="41" t="s">
        <v>192</v>
      </c>
      <c r="F1175" s="41"/>
      <c r="G1175" s="42"/>
      <c r="H1175" s="43"/>
      <c r="I1175" s="41" t="e">
        <f t="shared" si="70"/>
        <v>#DIV/0!</v>
      </c>
      <c r="J1175" s="158"/>
      <c r="K1175" s="158"/>
      <c r="L1175" s="158"/>
    </row>
    <row r="1176" spans="1:12" x14ac:dyDescent="0.25">
      <c r="A1176" s="149"/>
      <c r="B1176" s="149"/>
      <c r="C1176" s="152"/>
      <c r="D1176" s="155"/>
      <c r="E1176" s="41" t="s">
        <v>201</v>
      </c>
      <c r="F1176" s="41">
        <f>ABS(B1174-A1174)</f>
        <v>325</v>
      </c>
      <c r="G1176" s="42"/>
      <c r="H1176" s="43"/>
      <c r="I1176" s="41">
        <f t="shared" si="70"/>
        <v>0</v>
      </c>
      <c r="J1176" s="158"/>
      <c r="K1176" s="158"/>
      <c r="L1176" s="158"/>
    </row>
    <row r="1177" spans="1:12" x14ac:dyDescent="0.25">
      <c r="A1177" s="149"/>
      <c r="B1177" s="149"/>
      <c r="C1177" s="152"/>
      <c r="D1177" s="155"/>
      <c r="E1177" s="41" t="s">
        <v>202</v>
      </c>
      <c r="F1177" s="41">
        <v>1</v>
      </c>
      <c r="G1177" s="42"/>
      <c r="H1177" s="43"/>
      <c r="I1177" s="41">
        <f t="shared" si="70"/>
        <v>0</v>
      </c>
      <c r="J1177" s="158"/>
      <c r="K1177" s="158"/>
      <c r="L1177" s="158"/>
    </row>
    <row r="1178" spans="1:12" x14ac:dyDescent="0.25">
      <c r="A1178" s="149"/>
      <c r="B1178" s="149"/>
      <c r="C1178" s="152"/>
      <c r="D1178" s="155"/>
      <c r="E1178" s="41" t="s">
        <v>236</v>
      </c>
      <c r="F1178" s="41"/>
      <c r="G1178" s="42"/>
      <c r="H1178" s="43"/>
      <c r="I1178" s="41" t="e">
        <f t="shared" si="70"/>
        <v>#DIV/0!</v>
      </c>
      <c r="J1178" s="158"/>
      <c r="K1178" s="158"/>
      <c r="L1178" s="158"/>
    </row>
    <row r="1179" spans="1:12" ht="15.75" thickBot="1" x14ac:dyDescent="0.3">
      <c r="A1179" s="150"/>
      <c r="B1179" s="150"/>
      <c r="C1179" s="153"/>
      <c r="D1179" s="156"/>
      <c r="E1179" s="47" t="s">
        <v>191</v>
      </c>
      <c r="F1179" s="47"/>
      <c r="G1179" s="48"/>
      <c r="H1179" s="49"/>
      <c r="I1179" s="47" t="e">
        <f t="shared" si="70"/>
        <v>#DIV/0!</v>
      </c>
      <c r="J1179" s="159"/>
      <c r="K1179" s="159"/>
      <c r="L1179" s="159"/>
    </row>
    <row r="1180" spans="1:12" x14ac:dyDescent="0.25">
      <c r="A1180" s="148">
        <v>72960</v>
      </c>
      <c r="B1180" s="148">
        <v>72035</v>
      </c>
      <c r="C1180" s="151" t="s">
        <v>248</v>
      </c>
      <c r="D1180" s="154" t="s">
        <v>241</v>
      </c>
      <c r="E1180" s="50" t="s">
        <v>209</v>
      </c>
      <c r="F1180" s="50"/>
      <c r="G1180" s="51"/>
      <c r="H1180" s="52"/>
      <c r="I1180" s="44" t="e">
        <f t="shared" si="70"/>
        <v>#DIV/0!</v>
      </c>
      <c r="J1180" s="157" t="e">
        <f t="shared" si="71"/>
        <v>#DIV/0!</v>
      </c>
      <c r="K1180" s="160"/>
      <c r="L1180" s="160"/>
    </row>
    <row r="1181" spans="1:12" x14ac:dyDescent="0.25">
      <c r="A1181" s="149"/>
      <c r="B1181" s="149"/>
      <c r="C1181" s="152"/>
      <c r="D1181" s="155"/>
      <c r="E1181" s="41" t="s">
        <v>192</v>
      </c>
      <c r="F1181" s="41"/>
      <c r="G1181" s="42"/>
      <c r="H1181" s="43"/>
      <c r="I1181" s="41" t="e">
        <f t="shared" si="70"/>
        <v>#DIV/0!</v>
      </c>
      <c r="J1181" s="158"/>
      <c r="K1181" s="158"/>
      <c r="L1181" s="158"/>
    </row>
    <row r="1182" spans="1:12" x14ac:dyDescent="0.25">
      <c r="A1182" s="149"/>
      <c r="B1182" s="149"/>
      <c r="C1182" s="152"/>
      <c r="D1182" s="155"/>
      <c r="E1182" s="41" t="s">
        <v>201</v>
      </c>
      <c r="F1182" s="41">
        <f>ABS(B1180-A1180)</f>
        <v>925</v>
      </c>
      <c r="G1182" s="42"/>
      <c r="H1182" s="43"/>
      <c r="I1182" s="41">
        <f t="shared" si="70"/>
        <v>0</v>
      </c>
      <c r="J1182" s="158"/>
      <c r="K1182" s="158"/>
      <c r="L1182" s="158"/>
    </row>
    <row r="1183" spans="1:12" x14ac:dyDescent="0.25">
      <c r="A1183" s="149"/>
      <c r="B1183" s="149"/>
      <c r="C1183" s="152"/>
      <c r="D1183" s="155"/>
      <c r="E1183" s="41" t="s">
        <v>202</v>
      </c>
      <c r="F1183" s="41">
        <v>1</v>
      </c>
      <c r="G1183" s="42"/>
      <c r="H1183" s="43"/>
      <c r="I1183" s="41">
        <f t="shared" si="70"/>
        <v>0</v>
      </c>
      <c r="J1183" s="158"/>
      <c r="K1183" s="158"/>
      <c r="L1183" s="158"/>
    </row>
    <row r="1184" spans="1:12" x14ac:dyDescent="0.25">
      <c r="A1184" s="149"/>
      <c r="B1184" s="149"/>
      <c r="C1184" s="152"/>
      <c r="D1184" s="155"/>
      <c r="E1184" s="41" t="s">
        <v>236</v>
      </c>
      <c r="F1184" s="41"/>
      <c r="G1184" s="42"/>
      <c r="H1184" s="43"/>
      <c r="I1184" s="41" t="e">
        <f t="shared" si="70"/>
        <v>#DIV/0!</v>
      </c>
      <c r="J1184" s="158"/>
      <c r="K1184" s="158"/>
      <c r="L1184" s="158"/>
    </row>
    <row r="1185" spans="1:12" ht="15.75" thickBot="1" x14ac:dyDescent="0.3">
      <c r="A1185" s="150"/>
      <c r="B1185" s="150"/>
      <c r="C1185" s="153"/>
      <c r="D1185" s="156"/>
      <c r="E1185" s="47" t="s">
        <v>191</v>
      </c>
      <c r="F1185" s="47"/>
      <c r="G1185" s="48"/>
      <c r="H1185" s="49"/>
      <c r="I1185" s="47" t="e">
        <f t="shared" si="70"/>
        <v>#DIV/0!</v>
      </c>
      <c r="J1185" s="159"/>
      <c r="K1185" s="159"/>
      <c r="L1185" s="159"/>
    </row>
    <row r="1186" spans="1:12" x14ac:dyDescent="0.25">
      <c r="A1186" s="148">
        <v>71150</v>
      </c>
      <c r="B1186" s="148">
        <v>70965</v>
      </c>
      <c r="C1186" s="151" t="s">
        <v>248</v>
      </c>
      <c r="D1186" s="154" t="s">
        <v>241</v>
      </c>
      <c r="E1186" s="50" t="s">
        <v>209</v>
      </c>
      <c r="F1186" s="50"/>
      <c r="G1186" s="51"/>
      <c r="H1186" s="52"/>
      <c r="I1186" s="44" t="e">
        <f t="shared" si="70"/>
        <v>#DIV/0!</v>
      </c>
      <c r="J1186" s="157" t="e">
        <f t="shared" si="71"/>
        <v>#DIV/0!</v>
      </c>
      <c r="K1186" s="160"/>
      <c r="L1186" s="160"/>
    </row>
    <row r="1187" spans="1:12" x14ac:dyDescent="0.25">
      <c r="A1187" s="149"/>
      <c r="B1187" s="149"/>
      <c r="C1187" s="152"/>
      <c r="D1187" s="155"/>
      <c r="E1187" s="41" t="s">
        <v>192</v>
      </c>
      <c r="F1187" s="41"/>
      <c r="G1187" s="42"/>
      <c r="H1187" s="43"/>
      <c r="I1187" s="41" t="e">
        <f t="shared" si="70"/>
        <v>#DIV/0!</v>
      </c>
      <c r="J1187" s="158"/>
      <c r="K1187" s="158"/>
      <c r="L1187" s="158"/>
    </row>
    <row r="1188" spans="1:12" x14ac:dyDescent="0.25">
      <c r="A1188" s="149"/>
      <c r="B1188" s="149"/>
      <c r="C1188" s="152"/>
      <c r="D1188" s="155"/>
      <c r="E1188" s="41" t="s">
        <v>201</v>
      </c>
      <c r="F1188" s="41">
        <f>ABS(B1186-A1186)</f>
        <v>185</v>
      </c>
      <c r="G1188" s="42"/>
      <c r="H1188" s="43"/>
      <c r="I1188" s="41">
        <f t="shared" si="70"/>
        <v>0</v>
      </c>
      <c r="J1188" s="158"/>
      <c r="K1188" s="158"/>
      <c r="L1188" s="158"/>
    </row>
    <row r="1189" spans="1:12" x14ac:dyDescent="0.25">
      <c r="A1189" s="149"/>
      <c r="B1189" s="149"/>
      <c r="C1189" s="152"/>
      <c r="D1189" s="155"/>
      <c r="E1189" s="41" t="s">
        <v>202</v>
      </c>
      <c r="F1189" s="41">
        <v>1</v>
      </c>
      <c r="G1189" s="42"/>
      <c r="H1189" s="43"/>
      <c r="I1189" s="41">
        <f t="shared" si="70"/>
        <v>0</v>
      </c>
      <c r="J1189" s="158"/>
      <c r="K1189" s="158"/>
      <c r="L1189" s="158"/>
    </row>
    <row r="1190" spans="1:12" x14ac:dyDescent="0.25">
      <c r="A1190" s="149"/>
      <c r="B1190" s="149"/>
      <c r="C1190" s="152"/>
      <c r="D1190" s="155"/>
      <c r="E1190" s="41" t="s">
        <v>236</v>
      </c>
      <c r="F1190" s="41"/>
      <c r="G1190" s="42"/>
      <c r="H1190" s="43"/>
      <c r="I1190" s="41" t="e">
        <f t="shared" si="70"/>
        <v>#DIV/0!</v>
      </c>
      <c r="J1190" s="158"/>
      <c r="K1190" s="158"/>
      <c r="L1190" s="158"/>
    </row>
    <row r="1191" spans="1:12" ht="15.75" thickBot="1" x14ac:dyDescent="0.3">
      <c r="A1191" s="150"/>
      <c r="B1191" s="150"/>
      <c r="C1191" s="153"/>
      <c r="D1191" s="156"/>
      <c r="E1191" s="47" t="s">
        <v>191</v>
      </c>
      <c r="F1191" s="47"/>
      <c r="G1191" s="48"/>
      <c r="H1191" s="49"/>
      <c r="I1191" s="47" t="e">
        <f t="shared" si="70"/>
        <v>#DIV/0!</v>
      </c>
      <c r="J1191" s="159"/>
      <c r="K1191" s="159"/>
      <c r="L1191" s="159"/>
    </row>
    <row r="1192" spans="1:12" x14ac:dyDescent="0.25">
      <c r="A1192" s="148">
        <v>70965</v>
      </c>
      <c r="B1192" s="148">
        <v>70445</v>
      </c>
      <c r="C1192" s="154" t="s">
        <v>249</v>
      </c>
      <c r="D1192" s="154" t="s">
        <v>241</v>
      </c>
      <c r="E1192" s="50" t="s">
        <v>209</v>
      </c>
      <c r="F1192" s="50"/>
      <c r="G1192" s="51"/>
      <c r="H1192" s="52"/>
      <c r="I1192" s="44" t="e">
        <f t="shared" si="70"/>
        <v>#DIV/0!</v>
      </c>
      <c r="J1192" s="157" t="e">
        <f t="shared" si="71"/>
        <v>#DIV/0!</v>
      </c>
      <c r="K1192" s="160"/>
      <c r="L1192" s="160"/>
    </row>
    <row r="1193" spans="1:12" x14ac:dyDescent="0.25">
      <c r="A1193" s="149"/>
      <c r="B1193" s="149"/>
      <c r="C1193" s="155"/>
      <c r="D1193" s="155"/>
      <c r="E1193" s="41" t="s">
        <v>192</v>
      </c>
      <c r="F1193" s="41"/>
      <c r="G1193" s="42"/>
      <c r="H1193" s="43"/>
      <c r="I1193" s="41" t="e">
        <f t="shared" si="70"/>
        <v>#DIV/0!</v>
      </c>
      <c r="J1193" s="158"/>
      <c r="K1193" s="158"/>
      <c r="L1193" s="158"/>
    </row>
    <row r="1194" spans="1:12" x14ac:dyDescent="0.25">
      <c r="A1194" s="149"/>
      <c r="B1194" s="149"/>
      <c r="C1194" s="155"/>
      <c r="D1194" s="155"/>
      <c r="E1194" s="41" t="s">
        <v>201</v>
      </c>
      <c r="F1194" s="41">
        <f>ABS(B1192-A1192)</f>
        <v>520</v>
      </c>
      <c r="G1194" s="42"/>
      <c r="H1194" s="43"/>
      <c r="I1194" s="41">
        <f t="shared" si="70"/>
        <v>0</v>
      </c>
      <c r="J1194" s="158"/>
      <c r="K1194" s="158"/>
      <c r="L1194" s="158"/>
    </row>
    <row r="1195" spans="1:12" x14ac:dyDescent="0.25">
      <c r="A1195" s="149"/>
      <c r="B1195" s="149"/>
      <c r="C1195" s="155"/>
      <c r="D1195" s="155"/>
      <c r="E1195" s="41" t="s">
        <v>202</v>
      </c>
      <c r="F1195" s="41">
        <v>1</v>
      </c>
      <c r="G1195" s="42"/>
      <c r="H1195" s="43"/>
      <c r="I1195" s="41">
        <f t="shared" si="70"/>
        <v>0</v>
      </c>
      <c r="J1195" s="158"/>
      <c r="K1195" s="158"/>
      <c r="L1195" s="158"/>
    </row>
    <row r="1196" spans="1:12" x14ac:dyDescent="0.25">
      <c r="A1196" s="149"/>
      <c r="B1196" s="149"/>
      <c r="C1196" s="155"/>
      <c r="D1196" s="155"/>
      <c r="E1196" s="41" t="s">
        <v>236</v>
      </c>
      <c r="F1196" s="41"/>
      <c r="G1196" s="42"/>
      <c r="H1196" s="43"/>
      <c r="I1196" s="41" t="e">
        <f t="shared" si="70"/>
        <v>#DIV/0!</v>
      </c>
      <c r="J1196" s="158"/>
      <c r="K1196" s="158"/>
      <c r="L1196" s="158"/>
    </row>
    <row r="1197" spans="1:12" ht="15.75" thickBot="1" x14ac:dyDescent="0.3">
      <c r="A1197" s="150"/>
      <c r="B1197" s="150"/>
      <c r="C1197" s="156"/>
      <c r="D1197" s="156"/>
      <c r="E1197" s="47" t="s">
        <v>191</v>
      </c>
      <c r="F1197" s="47"/>
      <c r="G1197" s="48"/>
      <c r="H1197" s="49"/>
      <c r="I1197" s="47" t="e">
        <f t="shared" si="70"/>
        <v>#DIV/0!</v>
      </c>
      <c r="J1197" s="159"/>
      <c r="K1197" s="159"/>
      <c r="L1197" s="159"/>
    </row>
    <row r="1198" spans="1:12" x14ac:dyDescent="0.25">
      <c r="A1198" s="148">
        <v>70445</v>
      </c>
      <c r="B1198" s="148">
        <v>70045</v>
      </c>
      <c r="C1198" s="154" t="s">
        <v>250</v>
      </c>
      <c r="D1198" s="154" t="s">
        <v>241</v>
      </c>
      <c r="E1198" s="50" t="s">
        <v>209</v>
      </c>
      <c r="F1198" s="50"/>
      <c r="G1198" s="51"/>
      <c r="H1198" s="52"/>
      <c r="I1198" s="44" t="e">
        <f t="shared" si="70"/>
        <v>#DIV/0!</v>
      </c>
      <c r="J1198" s="157" t="e">
        <f t="shared" si="71"/>
        <v>#DIV/0!</v>
      </c>
      <c r="K1198" s="160"/>
      <c r="L1198" s="160"/>
    </row>
    <row r="1199" spans="1:12" x14ac:dyDescent="0.25">
      <c r="A1199" s="149"/>
      <c r="B1199" s="149"/>
      <c r="C1199" s="155"/>
      <c r="D1199" s="155"/>
      <c r="E1199" s="41" t="s">
        <v>192</v>
      </c>
      <c r="F1199" s="41"/>
      <c r="G1199" s="42"/>
      <c r="H1199" s="43"/>
      <c r="I1199" s="41" t="e">
        <f t="shared" si="70"/>
        <v>#DIV/0!</v>
      </c>
      <c r="J1199" s="158"/>
      <c r="K1199" s="158"/>
      <c r="L1199" s="158"/>
    </row>
    <row r="1200" spans="1:12" x14ac:dyDescent="0.25">
      <c r="A1200" s="149"/>
      <c r="B1200" s="149"/>
      <c r="C1200" s="155"/>
      <c r="D1200" s="155"/>
      <c r="E1200" s="41" t="s">
        <v>201</v>
      </c>
      <c r="F1200" s="41">
        <f>ABS(B1198-A1198)</f>
        <v>400</v>
      </c>
      <c r="G1200" s="42"/>
      <c r="H1200" s="43"/>
      <c r="I1200" s="41">
        <f t="shared" si="70"/>
        <v>0</v>
      </c>
      <c r="J1200" s="158"/>
      <c r="K1200" s="158"/>
      <c r="L1200" s="158"/>
    </row>
    <row r="1201" spans="1:12" x14ac:dyDescent="0.25">
      <c r="A1201" s="149"/>
      <c r="B1201" s="149"/>
      <c r="C1201" s="155"/>
      <c r="D1201" s="155"/>
      <c r="E1201" s="41" t="s">
        <v>202</v>
      </c>
      <c r="F1201" s="41">
        <v>1</v>
      </c>
      <c r="G1201" s="42"/>
      <c r="H1201" s="43"/>
      <c r="I1201" s="41">
        <f t="shared" si="70"/>
        <v>0</v>
      </c>
      <c r="J1201" s="158"/>
      <c r="K1201" s="158"/>
      <c r="L1201" s="158"/>
    </row>
    <row r="1202" spans="1:12" x14ac:dyDescent="0.25">
      <c r="A1202" s="149"/>
      <c r="B1202" s="149"/>
      <c r="C1202" s="155"/>
      <c r="D1202" s="155"/>
      <c r="E1202" s="41" t="s">
        <v>236</v>
      </c>
      <c r="F1202" s="41"/>
      <c r="G1202" s="42"/>
      <c r="H1202" s="43"/>
      <c r="I1202" s="41" t="e">
        <f t="shared" si="70"/>
        <v>#DIV/0!</v>
      </c>
      <c r="J1202" s="158"/>
      <c r="K1202" s="158"/>
      <c r="L1202" s="158"/>
    </row>
    <row r="1203" spans="1:12" ht="15.75" thickBot="1" x14ac:dyDescent="0.3">
      <c r="A1203" s="150"/>
      <c r="B1203" s="150"/>
      <c r="C1203" s="156"/>
      <c r="D1203" s="156"/>
      <c r="E1203" s="47" t="s">
        <v>191</v>
      </c>
      <c r="F1203" s="47"/>
      <c r="G1203" s="48"/>
      <c r="H1203" s="49"/>
      <c r="I1203" s="47" t="e">
        <f t="shared" si="70"/>
        <v>#DIV/0!</v>
      </c>
      <c r="J1203" s="159"/>
      <c r="K1203" s="159"/>
      <c r="L1203" s="159"/>
    </row>
    <row r="1204" spans="1:12" x14ac:dyDescent="0.25">
      <c r="A1204" s="148">
        <v>68625</v>
      </c>
      <c r="B1204" s="148">
        <v>68400</v>
      </c>
      <c r="C1204" s="154" t="s">
        <v>251</v>
      </c>
      <c r="D1204" s="154" t="s">
        <v>241</v>
      </c>
      <c r="E1204" s="50" t="s">
        <v>209</v>
      </c>
      <c r="F1204" s="50"/>
      <c r="G1204" s="51"/>
      <c r="H1204" s="46"/>
      <c r="I1204" s="44" t="e">
        <f t="shared" si="70"/>
        <v>#DIV/0!</v>
      </c>
      <c r="J1204" s="157" t="e">
        <f t="shared" si="71"/>
        <v>#DIV/0!</v>
      </c>
      <c r="K1204" s="160"/>
      <c r="L1204" s="160"/>
    </row>
    <row r="1205" spans="1:12" x14ac:dyDescent="0.25">
      <c r="A1205" s="149"/>
      <c r="B1205" s="149"/>
      <c r="C1205" s="155"/>
      <c r="D1205" s="155"/>
      <c r="E1205" s="41" t="s">
        <v>192</v>
      </c>
      <c r="F1205" s="41"/>
      <c r="G1205" s="42"/>
      <c r="H1205" s="43"/>
      <c r="I1205" s="41" t="e">
        <f t="shared" si="70"/>
        <v>#DIV/0!</v>
      </c>
      <c r="J1205" s="158"/>
      <c r="K1205" s="158"/>
      <c r="L1205" s="158"/>
    </row>
    <row r="1206" spans="1:12" x14ac:dyDescent="0.25">
      <c r="A1206" s="149"/>
      <c r="B1206" s="149"/>
      <c r="C1206" s="155"/>
      <c r="D1206" s="155"/>
      <c r="E1206" s="41" t="s">
        <v>201</v>
      </c>
      <c r="F1206" s="41">
        <f>ABS(B1204-A1204)</f>
        <v>225</v>
      </c>
      <c r="G1206" s="42"/>
      <c r="H1206" s="43"/>
      <c r="I1206" s="41">
        <f t="shared" si="70"/>
        <v>0</v>
      </c>
      <c r="J1206" s="158"/>
      <c r="K1206" s="158"/>
      <c r="L1206" s="158"/>
    </row>
    <row r="1207" spans="1:12" x14ac:dyDescent="0.25">
      <c r="A1207" s="149"/>
      <c r="B1207" s="149"/>
      <c r="C1207" s="155"/>
      <c r="D1207" s="155"/>
      <c r="E1207" s="41" t="s">
        <v>202</v>
      </c>
      <c r="F1207" s="41">
        <v>1</v>
      </c>
      <c r="G1207" s="42"/>
      <c r="H1207" s="43"/>
      <c r="I1207" s="41">
        <f t="shared" si="70"/>
        <v>0</v>
      </c>
      <c r="J1207" s="158"/>
      <c r="K1207" s="158"/>
      <c r="L1207" s="158"/>
    </row>
    <row r="1208" spans="1:12" x14ac:dyDescent="0.25">
      <c r="A1208" s="149"/>
      <c r="B1208" s="149"/>
      <c r="C1208" s="155"/>
      <c r="D1208" s="155"/>
      <c r="E1208" s="41" t="s">
        <v>236</v>
      </c>
      <c r="F1208" s="41"/>
      <c r="G1208" s="42"/>
      <c r="H1208" s="43"/>
      <c r="I1208" s="41" t="e">
        <f t="shared" si="70"/>
        <v>#DIV/0!</v>
      </c>
      <c r="J1208" s="158"/>
      <c r="K1208" s="158"/>
      <c r="L1208" s="158"/>
    </row>
    <row r="1209" spans="1:12" ht="15.75" thickBot="1" x14ac:dyDescent="0.3">
      <c r="A1209" s="150"/>
      <c r="B1209" s="150"/>
      <c r="C1209" s="156"/>
      <c r="D1209" s="156"/>
      <c r="E1209" s="47" t="s">
        <v>191</v>
      </c>
      <c r="F1209" s="47"/>
      <c r="G1209" s="48"/>
      <c r="H1209" s="49"/>
      <c r="I1209" s="47" t="e">
        <f t="shared" si="70"/>
        <v>#DIV/0!</v>
      </c>
      <c r="J1209" s="159"/>
      <c r="K1209" s="159"/>
      <c r="L1209" s="159"/>
    </row>
    <row r="1210" spans="1:12" x14ac:dyDescent="0.25">
      <c r="A1210" s="148">
        <v>68400</v>
      </c>
      <c r="B1210" s="148">
        <v>68330</v>
      </c>
      <c r="C1210" s="154" t="s">
        <v>252</v>
      </c>
      <c r="D1210" s="154" t="s">
        <v>241</v>
      </c>
      <c r="E1210" s="50" t="s">
        <v>209</v>
      </c>
      <c r="F1210" s="50"/>
      <c r="G1210" s="51"/>
      <c r="H1210" s="52"/>
      <c r="I1210" s="50" t="e">
        <f t="shared" si="70"/>
        <v>#DIV/0!</v>
      </c>
      <c r="J1210" s="157" t="e">
        <f t="shared" si="71"/>
        <v>#DIV/0!</v>
      </c>
      <c r="K1210" s="160"/>
      <c r="L1210" s="160"/>
    </row>
    <row r="1211" spans="1:12" x14ac:dyDescent="0.25">
      <c r="A1211" s="149"/>
      <c r="B1211" s="149"/>
      <c r="C1211" s="155"/>
      <c r="D1211" s="155"/>
      <c r="E1211" s="41" t="s">
        <v>192</v>
      </c>
      <c r="F1211" s="41"/>
      <c r="G1211" s="42"/>
      <c r="H1211" s="43"/>
      <c r="I1211" s="41" t="e">
        <f t="shared" si="70"/>
        <v>#DIV/0!</v>
      </c>
      <c r="J1211" s="158"/>
      <c r="K1211" s="158"/>
      <c r="L1211" s="158"/>
    </row>
    <row r="1212" spans="1:12" x14ac:dyDescent="0.25">
      <c r="A1212" s="149"/>
      <c r="B1212" s="149"/>
      <c r="C1212" s="155"/>
      <c r="D1212" s="155"/>
      <c r="E1212" s="41" t="s">
        <v>201</v>
      </c>
      <c r="F1212" s="41">
        <f>ABS(B1210-A1210)</f>
        <v>70</v>
      </c>
      <c r="G1212" s="42"/>
      <c r="H1212" s="43"/>
      <c r="I1212" s="41">
        <f t="shared" si="70"/>
        <v>0</v>
      </c>
      <c r="J1212" s="158"/>
      <c r="K1212" s="158"/>
      <c r="L1212" s="158"/>
    </row>
    <row r="1213" spans="1:12" x14ac:dyDescent="0.25">
      <c r="A1213" s="149"/>
      <c r="B1213" s="149"/>
      <c r="C1213" s="155"/>
      <c r="D1213" s="155"/>
      <c r="E1213" s="41" t="s">
        <v>202</v>
      </c>
      <c r="F1213" s="41">
        <v>1</v>
      </c>
      <c r="G1213" s="42"/>
      <c r="H1213" s="43"/>
      <c r="I1213" s="41">
        <f t="shared" si="70"/>
        <v>0</v>
      </c>
      <c r="J1213" s="158"/>
      <c r="K1213" s="158"/>
      <c r="L1213" s="158"/>
    </row>
    <row r="1214" spans="1:12" x14ac:dyDescent="0.25">
      <c r="A1214" s="149"/>
      <c r="B1214" s="149"/>
      <c r="C1214" s="155"/>
      <c r="D1214" s="155"/>
      <c r="E1214" s="41" t="s">
        <v>236</v>
      </c>
      <c r="F1214" s="41"/>
      <c r="G1214" s="42"/>
      <c r="H1214" s="43"/>
      <c r="I1214" s="41" t="e">
        <f t="shared" si="70"/>
        <v>#DIV/0!</v>
      </c>
      <c r="J1214" s="158"/>
      <c r="K1214" s="158"/>
      <c r="L1214" s="158"/>
    </row>
    <row r="1215" spans="1:12" ht="15.75" thickBot="1" x14ac:dyDescent="0.3">
      <c r="A1215" s="150"/>
      <c r="B1215" s="150"/>
      <c r="C1215" s="156"/>
      <c r="D1215" s="156"/>
      <c r="E1215" s="47" t="s">
        <v>191</v>
      </c>
      <c r="F1215" s="47"/>
      <c r="G1215" s="48"/>
      <c r="H1215" s="49"/>
      <c r="I1215" s="47" t="e">
        <f t="shared" si="70"/>
        <v>#DIV/0!</v>
      </c>
      <c r="J1215" s="159"/>
      <c r="K1215" s="159"/>
      <c r="L1215" s="159"/>
    </row>
  </sheetData>
  <autoFilter ref="A1:H676" xr:uid="{57786031-0C37-4A8C-82B4-A11251C16AF7}"/>
  <mergeCells count="1414">
    <mergeCell ref="L1204:L1209"/>
    <mergeCell ref="L1210:L1215"/>
    <mergeCell ref="K742:K747"/>
    <mergeCell ref="L742:L747"/>
    <mergeCell ref="L1150:L1155"/>
    <mergeCell ref="L1156:L1161"/>
    <mergeCell ref="L1162:L1167"/>
    <mergeCell ref="L1168:L1173"/>
    <mergeCell ref="L1174:L1179"/>
    <mergeCell ref="L1180:L1185"/>
    <mergeCell ref="L1186:L1191"/>
    <mergeCell ref="L1192:L1197"/>
    <mergeCell ref="L1198:L1203"/>
    <mergeCell ref="L1096:L1101"/>
    <mergeCell ref="L1102:L1107"/>
    <mergeCell ref="L1108:L1113"/>
    <mergeCell ref="L1114:L1119"/>
    <mergeCell ref="L1120:L1125"/>
    <mergeCell ref="L1126:L1131"/>
    <mergeCell ref="L1132:L1137"/>
    <mergeCell ref="L1138:L1143"/>
    <mergeCell ref="L1144:L1149"/>
    <mergeCell ref="L1042:L1047"/>
    <mergeCell ref="L1048:L1053"/>
    <mergeCell ref="L1054:L1059"/>
    <mergeCell ref="L1060:L1065"/>
    <mergeCell ref="L1066:L1071"/>
    <mergeCell ref="L1072:L1077"/>
    <mergeCell ref="L1078:L1083"/>
    <mergeCell ref="L1084:L1089"/>
    <mergeCell ref="L1090:L1095"/>
    <mergeCell ref="L989:L992"/>
    <mergeCell ref="L993:L998"/>
    <mergeCell ref="L999:L1004"/>
    <mergeCell ref="L1005:L1010"/>
    <mergeCell ref="L1011:L1016"/>
    <mergeCell ref="L1017:L1022"/>
    <mergeCell ref="L1023:L1028"/>
    <mergeCell ref="L1029:L1034"/>
    <mergeCell ref="L1036:L1041"/>
    <mergeCell ref="L916:L921"/>
    <mergeCell ref="L922:L927"/>
    <mergeCell ref="L928:L933"/>
    <mergeCell ref="L934:L939"/>
    <mergeCell ref="L940:L945"/>
    <mergeCell ref="L946:L951"/>
    <mergeCell ref="L953:L958"/>
    <mergeCell ref="L959:L964"/>
    <mergeCell ref="L965:L970"/>
    <mergeCell ref="L971:L976"/>
    <mergeCell ref="L977:L982"/>
    <mergeCell ref="L983:L988"/>
    <mergeCell ref="L850:L855"/>
    <mergeCell ref="L856:L861"/>
    <mergeCell ref="L862:L867"/>
    <mergeCell ref="L868:L873"/>
    <mergeCell ref="L874:L879"/>
    <mergeCell ref="L880:L885"/>
    <mergeCell ref="L886:L891"/>
    <mergeCell ref="L892:L897"/>
    <mergeCell ref="L898:L903"/>
    <mergeCell ref="L796:L801"/>
    <mergeCell ref="L802:L807"/>
    <mergeCell ref="L808:L813"/>
    <mergeCell ref="L814:L819"/>
    <mergeCell ref="L820:L825"/>
    <mergeCell ref="L826:L831"/>
    <mergeCell ref="L832:L837"/>
    <mergeCell ref="L838:L843"/>
    <mergeCell ref="L844:L849"/>
    <mergeCell ref="L735:L740"/>
    <mergeCell ref="L748:L753"/>
    <mergeCell ref="L754:L759"/>
    <mergeCell ref="L760:L765"/>
    <mergeCell ref="L766:L771"/>
    <mergeCell ref="L772:L777"/>
    <mergeCell ref="L778:L783"/>
    <mergeCell ref="L784:L789"/>
    <mergeCell ref="L682:L687"/>
    <mergeCell ref="L688:L693"/>
    <mergeCell ref="L694:L699"/>
    <mergeCell ref="L700:L705"/>
    <mergeCell ref="L706:L711"/>
    <mergeCell ref="L712:L717"/>
    <mergeCell ref="L719:L724"/>
    <mergeCell ref="L725:L730"/>
    <mergeCell ref="L731:L734"/>
    <mergeCell ref="L628:L633"/>
    <mergeCell ref="L634:L639"/>
    <mergeCell ref="L640:L645"/>
    <mergeCell ref="L646:L651"/>
    <mergeCell ref="L652:L657"/>
    <mergeCell ref="L658:L663"/>
    <mergeCell ref="L664:L669"/>
    <mergeCell ref="L670:L675"/>
    <mergeCell ref="L676:L681"/>
    <mergeCell ref="L556:L561"/>
    <mergeCell ref="L562:L567"/>
    <mergeCell ref="L568:L573"/>
    <mergeCell ref="L574:L579"/>
    <mergeCell ref="L580:L585"/>
    <mergeCell ref="L586:L591"/>
    <mergeCell ref="L592:L597"/>
    <mergeCell ref="L598:L603"/>
    <mergeCell ref="L604:L609"/>
    <mergeCell ref="L502:L507"/>
    <mergeCell ref="L508:L513"/>
    <mergeCell ref="L514:L519"/>
    <mergeCell ref="L520:L525"/>
    <mergeCell ref="L526:L531"/>
    <mergeCell ref="L532:L537"/>
    <mergeCell ref="L538:L543"/>
    <mergeCell ref="L544:L549"/>
    <mergeCell ref="L550:L555"/>
    <mergeCell ref="L444:L449"/>
    <mergeCell ref="L450:L455"/>
    <mergeCell ref="L456:L461"/>
    <mergeCell ref="L462:L467"/>
    <mergeCell ref="L468:L473"/>
    <mergeCell ref="L474:L479"/>
    <mergeCell ref="L480:L485"/>
    <mergeCell ref="L486:L491"/>
    <mergeCell ref="L492:L495"/>
    <mergeCell ref="L496:L501"/>
    <mergeCell ref="L384:L389"/>
    <mergeCell ref="L390:L395"/>
    <mergeCell ref="L396:L401"/>
    <mergeCell ref="L402:L407"/>
    <mergeCell ref="L408:L413"/>
    <mergeCell ref="L414:L419"/>
    <mergeCell ref="L420:L425"/>
    <mergeCell ref="L426:L431"/>
    <mergeCell ref="L324:L329"/>
    <mergeCell ref="L330:L335"/>
    <mergeCell ref="L336:L341"/>
    <mergeCell ref="L342:L347"/>
    <mergeCell ref="L348:L353"/>
    <mergeCell ref="L354:L359"/>
    <mergeCell ref="L360:L365"/>
    <mergeCell ref="L366:L371"/>
    <mergeCell ref="L372:L377"/>
    <mergeCell ref="L281:L286"/>
    <mergeCell ref="L287:L292"/>
    <mergeCell ref="L293:L298"/>
    <mergeCell ref="L299:L304"/>
    <mergeCell ref="L306:L311"/>
    <mergeCell ref="L312:L317"/>
    <mergeCell ref="L190:L195"/>
    <mergeCell ref="L196:L201"/>
    <mergeCell ref="L202:L207"/>
    <mergeCell ref="L208:L213"/>
    <mergeCell ref="L214:L219"/>
    <mergeCell ref="L220:L225"/>
    <mergeCell ref="L226:L231"/>
    <mergeCell ref="L232:L237"/>
    <mergeCell ref="L238:L243"/>
    <mergeCell ref="L244:L249"/>
    <mergeCell ref="L378:L383"/>
    <mergeCell ref="L112:L117"/>
    <mergeCell ref="L118:L123"/>
    <mergeCell ref="L124:L129"/>
    <mergeCell ref="L130:L135"/>
    <mergeCell ref="L136:L141"/>
    <mergeCell ref="L142:L147"/>
    <mergeCell ref="L148:L153"/>
    <mergeCell ref="L154:L159"/>
    <mergeCell ref="L160:L165"/>
    <mergeCell ref="L3:L8"/>
    <mergeCell ref="L9:L14"/>
    <mergeCell ref="L15:L20"/>
    <mergeCell ref="L21:L26"/>
    <mergeCell ref="L27:L32"/>
    <mergeCell ref="L33:L38"/>
    <mergeCell ref="L40:L45"/>
    <mergeCell ref="L46:L51"/>
    <mergeCell ref="L52:L57"/>
    <mergeCell ref="L58:L63"/>
    <mergeCell ref="L64:L69"/>
    <mergeCell ref="L70:L75"/>
    <mergeCell ref="L76:L81"/>
    <mergeCell ref="L82:L87"/>
    <mergeCell ref="L88:L93"/>
    <mergeCell ref="L94:L99"/>
    <mergeCell ref="L100:L105"/>
    <mergeCell ref="L106:L111"/>
    <mergeCell ref="A1204:A1209"/>
    <mergeCell ref="B1204:B1209"/>
    <mergeCell ref="C1204:C1209"/>
    <mergeCell ref="D1204:D1209"/>
    <mergeCell ref="J1204:J1209"/>
    <mergeCell ref="K1204:K1209"/>
    <mergeCell ref="A1210:A1215"/>
    <mergeCell ref="B1210:B1215"/>
    <mergeCell ref="C1210:C1215"/>
    <mergeCell ref="D1210:D1215"/>
    <mergeCell ref="J1210:J1215"/>
    <mergeCell ref="K1210:K1215"/>
    <mergeCell ref="A1192:A1197"/>
    <mergeCell ref="B1192:B1197"/>
    <mergeCell ref="C1192:C1197"/>
    <mergeCell ref="D1192:D1197"/>
    <mergeCell ref="J1192:J1197"/>
    <mergeCell ref="K1192:K1197"/>
    <mergeCell ref="A1198:A1203"/>
    <mergeCell ref="B1198:B1203"/>
    <mergeCell ref="C1198:C1203"/>
    <mergeCell ref="D1198:D1203"/>
    <mergeCell ref="J1198:J1203"/>
    <mergeCell ref="K1198:K1203"/>
    <mergeCell ref="A1180:A1185"/>
    <mergeCell ref="B1180:B1185"/>
    <mergeCell ref="C1180:C1185"/>
    <mergeCell ref="D1180:D1185"/>
    <mergeCell ref="J1180:J1185"/>
    <mergeCell ref="K1180:K1185"/>
    <mergeCell ref="A1186:A1191"/>
    <mergeCell ref="B1186:B1191"/>
    <mergeCell ref="C1186:C1191"/>
    <mergeCell ref="D1186:D1191"/>
    <mergeCell ref="J1186:J1191"/>
    <mergeCell ref="K1186:K1191"/>
    <mergeCell ref="A1168:A1173"/>
    <mergeCell ref="B1168:B1173"/>
    <mergeCell ref="C1168:C1173"/>
    <mergeCell ref="D1168:D1173"/>
    <mergeCell ref="J1168:J1173"/>
    <mergeCell ref="K1168:K1173"/>
    <mergeCell ref="A1174:A1179"/>
    <mergeCell ref="B1174:B1179"/>
    <mergeCell ref="C1174:C1179"/>
    <mergeCell ref="D1174:D1179"/>
    <mergeCell ref="J1174:J1179"/>
    <mergeCell ref="K1174:K1179"/>
    <mergeCell ref="A1156:A1161"/>
    <mergeCell ref="B1156:B1161"/>
    <mergeCell ref="C1156:C1161"/>
    <mergeCell ref="D1156:D1161"/>
    <mergeCell ref="J1156:J1161"/>
    <mergeCell ref="K1156:K1161"/>
    <mergeCell ref="A1162:A1167"/>
    <mergeCell ref="B1162:B1167"/>
    <mergeCell ref="C1162:C1167"/>
    <mergeCell ref="D1162:D1167"/>
    <mergeCell ref="J1162:J1167"/>
    <mergeCell ref="K1162:K1167"/>
    <mergeCell ref="A1144:A1149"/>
    <mergeCell ref="B1144:B1149"/>
    <mergeCell ref="C1144:C1149"/>
    <mergeCell ref="D1144:D1149"/>
    <mergeCell ref="J1144:J1149"/>
    <mergeCell ref="K1144:K1149"/>
    <mergeCell ref="A1150:A1155"/>
    <mergeCell ref="B1150:B1155"/>
    <mergeCell ref="C1150:C1155"/>
    <mergeCell ref="D1150:D1155"/>
    <mergeCell ref="J1150:J1155"/>
    <mergeCell ref="K1150:K1155"/>
    <mergeCell ref="A1132:A1137"/>
    <mergeCell ref="B1132:B1137"/>
    <mergeCell ref="C1132:C1137"/>
    <mergeCell ref="D1132:D1137"/>
    <mergeCell ref="J1132:J1137"/>
    <mergeCell ref="K1132:K1137"/>
    <mergeCell ref="A1138:A1143"/>
    <mergeCell ref="B1138:B1143"/>
    <mergeCell ref="C1138:C1143"/>
    <mergeCell ref="D1138:D1143"/>
    <mergeCell ref="J1138:J1143"/>
    <mergeCell ref="K1138:K1143"/>
    <mergeCell ref="A1120:A1125"/>
    <mergeCell ref="B1120:B1125"/>
    <mergeCell ref="C1120:C1125"/>
    <mergeCell ref="D1120:D1125"/>
    <mergeCell ref="J1120:J1125"/>
    <mergeCell ref="K1120:K1125"/>
    <mergeCell ref="A1126:A1131"/>
    <mergeCell ref="B1126:B1131"/>
    <mergeCell ref="C1126:C1131"/>
    <mergeCell ref="D1126:D1131"/>
    <mergeCell ref="J1126:J1131"/>
    <mergeCell ref="K1126:K1131"/>
    <mergeCell ref="A1108:A1113"/>
    <mergeCell ref="B1108:B1113"/>
    <mergeCell ref="C1108:C1113"/>
    <mergeCell ref="D1108:D1113"/>
    <mergeCell ref="J1108:J1113"/>
    <mergeCell ref="K1108:K1113"/>
    <mergeCell ref="A1114:A1119"/>
    <mergeCell ref="B1114:B1119"/>
    <mergeCell ref="C1114:C1119"/>
    <mergeCell ref="D1114:D1119"/>
    <mergeCell ref="J1114:J1119"/>
    <mergeCell ref="K1114:K1119"/>
    <mergeCell ref="A1096:A1101"/>
    <mergeCell ref="B1096:B1101"/>
    <mergeCell ref="C1096:C1101"/>
    <mergeCell ref="D1096:D1101"/>
    <mergeCell ref="J1096:J1101"/>
    <mergeCell ref="K1096:K1101"/>
    <mergeCell ref="A1102:A1107"/>
    <mergeCell ref="B1102:B1107"/>
    <mergeCell ref="C1102:C1107"/>
    <mergeCell ref="D1102:D1107"/>
    <mergeCell ref="J1102:J1107"/>
    <mergeCell ref="K1102:K1107"/>
    <mergeCell ref="A1084:A1089"/>
    <mergeCell ref="B1084:B1089"/>
    <mergeCell ref="C1084:C1089"/>
    <mergeCell ref="D1084:D1089"/>
    <mergeCell ref="J1084:J1089"/>
    <mergeCell ref="K1084:K1089"/>
    <mergeCell ref="A1090:A1095"/>
    <mergeCell ref="B1090:B1095"/>
    <mergeCell ref="C1090:C1095"/>
    <mergeCell ref="D1090:D1095"/>
    <mergeCell ref="J1090:J1095"/>
    <mergeCell ref="K1090:K1095"/>
    <mergeCell ref="A1072:A1077"/>
    <mergeCell ref="B1072:B1077"/>
    <mergeCell ref="C1072:C1077"/>
    <mergeCell ref="D1072:D1077"/>
    <mergeCell ref="J1072:J1077"/>
    <mergeCell ref="K1072:K1077"/>
    <mergeCell ref="A1078:A1083"/>
    <mergeCell ref="B1078:B1083"/>
    <mergeCell ref="C1078:C1083"/>
    <mergeCell ref="D1078:D1083"/>
    <mergeCell ref="J1078:J1083"/>
    <mergeCell ref="K1078:K1083"/>
    <mergeCell ref="A850:A855"/>
    <mergeCell ref="B850:B855"/>
    <mergeCell ref="A1060:A1065"/>
    <mergeCell ref="B1060:B1065"/>
    <mergeCell ref="C1060:C1065"/>
    <mergeCell ref="D1060:D1065"/>
    <mergeCell ref="J1060:J1065"/>
    <mergeCell ref="K1060:K1065"/>
    <mergeCell ref="A1066:A1071"/>
    <mergeCell ref="B1066:B1071"/>
    <mergeCell ref="C1066:C1071"/>
    <mergeCell ref="D1066:D1071"/>
    <mergeCell ref="J1066:J1071"/>
    <mergeCell ref="K1066:K1071"/>
    <mergeCell ref="B820:B825"/>
    <mergeCell ref="A820:A825"/>
    <mergeCell ref="B826:B831"/>
    <mergeCell ref="A826:A831"/>
    <mergeCell ref="B832:B837"/>
    <mergeCell ref="A832:A837"/>
    <mergeCell ref="B838:B843"/>
    <mergeCell ref="A838:A843"/>
    <mergeCell ref="A844:A849"/>
    <mergeCell ref="B844:B849"/>
    <mergeCell ref="J820:J825"/>
    <mergeCell ref="K820:K825"/>
    <mergeCell ref="D850:D855"/>
    <mergeCell ref="C850:C855"/>
    <mergeCell ref="J946:J951"/>
    <mergeCell ref="K946:K951"/>
    <mergeCell ref="K940:K945"/>
    <mergeCell ref="J940:J945"/>
    <mergeCell ref="A574:A579"/>
    <mergeCell ref="B580:B585"/>
    <mergeCell ref="A580:A585"/>
    <mergeCell ref="B586:B591"/>
    <mergeCell ref="A586:A591"/>
    <mergeCell ref="B592:B597"/>
    <mergeCell ref="A592:A597"/>
    <mergeCell ref="B598:B603"/>
    <mergeCell ref="A598:A603"/>
    <mergeCell ref="B262:B267"/>
    <mergeCell ref="A262:A267"/>
    <mergeCell ref="B268:B273"/>
    <mergeCell ref="A268:A273"/>
    <mergeCell ref="B299:B304"/>
    <mergeCell ref="A299:A304"/>
    <mergeCell ref="B306:B311"/>
    <mergeCell ref="A306:A311"/>
    <mergeCell ref="B318:B323"/>
    <mergeCell ref="B312:B317"/>
    <mergeCell ref="A312:A317"/>
    <mergeCell ref="A318:A323"/>
    <mergeCell ref="A562:A567"/>
    <mergeCell ref="A568:A573"/>
    <mergeCell ref="A550:A555"/>
    <mergeCell ref="B550:B555"/>
    <mergeCell ref="B208:B213"/>
    <mergeCell ref="B214:B219"/>
    <mergeCell ref="A214:A219"/>
    <mergeCell ref="D190:D195"/>
    <mergeCell ref="D196:D201"/>
    <mergeCell ref="D202:D207"/>
    <mergeCell ref="D166:D171"/>
    <mergeCell ref="D172:D177"/>
    <mergeCell ref="D178:D183"/>
    <mergeCell ref="D184:D189"/>
    <mergeCell ref="C202:C207"/>
    <mergeCell ref="C208:C213"/>
    <mergeCell ref="C214:C219"/>
    <mergeCell ref="C178:C183"/>
    <mergeCell ref="C184:C189"/>
    <mergeCell ref="A178:A183"/>
    <mergeCell ref="B178:B183"/>
    <mergeCell ref="B184:B189"/>
    <mergeCell ref="A184:A189"/>
    <mergeCell ref="C820:C825"/>
    <mergeCell ref="C826:C831"/>
    <mergeCell ref="C832:C837"/>
    <mergeCell ref="C838:C843"/>
    <mergeCell ref="C844:C849"/>
    <mergeCell ref="D784:D789"/>
    <mergeCell ref="D790:D795"/>
    <mergeCell ref="D796:D801"/>
    <mergeCell ref="D802:D807"/>
    <mergeCell ref="D808:D813"/>
    <mergeCell ref="D820:D825"/>
    <mergeCell ref="D826:D831"/>
    <mergeCell ref="D832:D837"/>
    <mergeCell ref="D838:D843"/>
    <mergeCell ref="D844:D849"/>
    <mergeCell ref="C574:C579"/>
    <mergeCell ref="C580:C585"/>
    <mergeCell ref="C586:C591"/>
    <mergeCell ref="C592:C597"/>
    <mergeCell ref="C598:C603"/>
    <mergeCell ref="C604:C609"/>
    <mergeCell ref="C610:C615"/>
    <mergeCell ref="C616:C621"/>
    <mergeCell ref="C622:C627"/>
    <mergeCell ref="D586:D591"/>
    <mergeCell ref="D592:D597"/>
    <mergeCell ref="K850:K855"/>
    <mergeCell ref="J850:J855"/>
    <mergeCell ref="J844:J849"/>
    <mergeCell ref="K844:K849"/>
    <mergeCell ref="K838:K843"/>
    <mergeCell ref="J838:J843"/>
    <mergeCell ref="J832:J837"/>
    <mergeCell ref="K832:K837"/>
    <mergeCell ref="K826:K831"/>
    <mergeCell ref="J826:J831"/>
    <mergeCell ref="C220:C225"/>
    <mergeCell ref="C226:C231"/>
    <mergeCell ref="C232:C237"/>
    <mergeCell ref="C238:C243"/>
    <mergeCell ref="C244:C249"/>
    <mergeCell ref="C250:C255"/>
    <mergeCell ref="J124:J129"/>
    <mergeCell ref="K124:K129"/>
    <mergeCell ref="J444:J449"/>
    <mergeCell ref="K444:K449"/>
    <mergeCell ref="J438:J443"/>
    <mergeCell ref="K438:K443"/>
    <mergeCell ref="J432:J437"/>
    <mergeCell ref="K432:K437"/>
    <mergeCell ref="J426:J431"/>
    <mergeCell ref="K426:K431"/>
    <mergeCell ref="J420:J425"/>
    <mergeCell ref="K420:K425"/>
    <mergeCell ref="J136:J141"/>
    <mergeCell ref="K136:K141"/>
    <mergeCell ref="J130:J135"/>
    <mergeCell ref="K130:K135"/>
    <mergeCell ref="J934:J939"/>
    <mergeCell ref="K934:K939"/>
    <mergeCell ref="J922:J927"/>
    <mergeCell ref="K922:K927"/>
    <mergeCell ref="J910:J915"/>
    <mergeCell ref="K910:K915"/>
    <mergeCell ref="K904:K909"/>
    <mergeCell ref="J904:J909"/>
    <mergeCell ref="J898:J903"/>
    <mergeCell ref="K898:K903"/>
    <mergeCell ref="K892:K897"/>
    <mergeCell ref="J886:J891"/>
    <mergeCell ref="K886:K891"/>
    <mergeCell ref="J892:J897"/>
    <mergeCell ref="J880:J885"/>
    <mergeCell ref="K880:K885"/>
    <mergeCell ref="A977:A982"/>
    <mergeCell ref="J977:J982"/>
    <mergeCell ref="K977:K982"/>
    <mergeCell ref="D977:D982"/>
    <mergeCell ref="C977:C982"/>
    <mergeCell ref="B977:B982"/>
    <mergeCell ref="A965:A970"/>
    <mergeCell ref="B965:B970"/>
    <mergeCell ref="C965:C970"/>
    <mergeCell ref="D965:D970"/>
    <mergeCell ref="J965:J970"/>
    <mergeCell ref="K965:K970"/>
    <mergeCell ref="K953:K958"/>
    <mergeCell ref="J953:J958"/>
    <mergeCell ref="D953:D958"/>
    <mergeCell ref="C953:C958"/>
    <mergeCell ref="A1023:A1028"/>
    <mergeCell ref="B1023:B1028"/>
    <mergeCell ref="C1023:C1028"/>
    <mergeCell ref="D1023:D1028"/>
    <mergeCell ref="J1023:J1028"/>
    <mergeCell ref="K1023:K1028"/>
    <mergeCell ref="A1029:A1034"/>
    <mergeCell ref="B1029:B1034"/>
    <mergeCell ref="C1029:C1034"/>
    <mergeCell ref="D1029:D1034"/>
    <mergeCell ref="J1029:J1034"/>
    <mergeCell ref="K1029:K1034"/>
    <mergeCell ref="B953:B958"/>
    <mergeCell ref="A953:A958"/>
    <mergeCell ref="A492:A495"/>
    <mergeCell ref="B492:B495"/>
    <mergeCell ref="C492:C495"/>
    <mergeCell ref="D492:D495"/>
    <mergeCell ref="J492:J495"/>
    <mergeCell ref="K492:K495"/>
    <mergeCell ref="A928:A933"/>
    <mergeCell ref="B928:B933"/>
    <mergeCell ref="C928:C933"/>
    <mergeCell ref="D928:D933"/>
    <mergeCell ref="J928:J933"/>
    <mergeCell ref="K928:K933"/>
    <mergeCell ref="A934:A939"/>
    <mergeCell ref="B934:B939"/>
    <mergeCell ref="C934:C939"/>
    <mergeCell ref="D934:D939"/>
    <mergeCell ref="A916:A921"/>
    <mergeCell ref="B916:B921"/>
    <mergeCell ref="A1054:A1059"/>
    <mergeCell ref="B1054:B1059"/>
    <mergeCell ref="C1054:C1059"/>
    <mergeCell ref="D1054:D1059"/>
    <mergeCell ref="J1054:J1059"/>
    <mergeCell ref="K1054:K1059"/>
    <mergeCell ref="A1036:A1041"/>
    <mergeCell ref="B1036:B1041"/>
    <mergeCell ref="C1036:C1041"/>
    <mergeCell ref="D1036:D1041"/>
    <mergeCell ref="J1036:J1041"/>
    <mergeCell ref="K1036:K1041"/>
    <mergeCell ref="A1042:A1047"/>
    <mergeCell ref="B1042:B1047"/>
    <mergeCell ref="C1042:C1047"/>
    <mergeCell ref="D1042:D1047"/>
    <mergeCell ref="J1042:J1047"/>
    <mergeCell ref="K1042:K1047"/>
    <mergeCell ref="A1048:A1053"/>
    <mergeCell ref="B1048:B1053"/>
    <mergeCell ref="C1048:C1053"/>
    <mergeCell ref="D1048:D1053"/>
    <mergeCell ref="J1048:J1053"/>
    <mergeCell ref="K1048:K1053"/>
    <mergeCell ref="A1011:A1016"/>
    <mergeCell ref="B1011:B1016"/>
    <mergeCell ref="C1011:C1016"/>
    <mergeCell ref="D1011:D1016"/>
    <mergeCell ref="J1011:J1016"/>
    <mergeCell ref="K1011:K1016"/>
    <mergeCell ref="A1017:A1022"/>
    <mergeCell ref="B1017:B1022"/>
    <mergeCell ref="C1017:C1022"/>
    <mergeCell ref="D1017:D1022"/>
    <mergeCell ref="J1017:J1022"/>
    <mergeCell ref="K1017:K1022"/>
    <mergeCell ref="A999:A1004"/>
    <mergeCell ref="B999:B1004"/>
    <mergeCell ref="C999:C1004"/>
    <mergeCell ref="D999:D1004"/>
    <mergeCell ref="J999:J1004"/>
    <mergeCell ref="K999:K1004"/>
    <mergeCell ref="A1005:A1010"/>
    <mergeCell ref="B1005:B1010"/>
    <mergeCell ref="C1005:C1010"/>
    <mergeCell ref="D1005:D1010"/>
    <mergeCell ref="J1005:J1010"/>
    <mergeCell ref="K1005:K1010"/>
    <mergeCell ref="A989:A992"/>
    <mergeCell ref="B989:B992"/>
    <mergeCell ref="C989:C992"/>
    <mergeCell ref="D989:D992"/>
    <mergeCell ref="J989:J992"/>
    <mergeCell ref="K989:K992"/>
    <mergeCell ref="A993:A998"/>
    <mergeCell ref="B993:B998"/>
    <mergeCell ref="C993:C998"/>
    <mergeCell ref="D993:D998"/>
    <mergeCell ref="J993:J998"/>
    <mergeCell ref="K993:K998"/>
    <mergeCell ref="A983:A988"/>
    <mergeCell ref="B983:B988"/>
    <mergeCell ref="C983:C988"/>
    <mergeCell ref="D983:D988"/>
    <mergeCell ref="J983:J988"/>
    <mergeCell ref="K983:K988"/>
    <mergeCell ref="A971:A976"/>
    <mergeCell ref="B971:B976"/>
    <mergeCell ref="C971:C976"/>
    <mergeCell ref="D971:D976"/>
    <mergeCell ref="J971:J976"/>
    <mergeCell ref="K971:K976"/>
    <mergeCell ref="A959:A964"/>
    <mergeCell ref="B959:B964"/>
    <mergeCell ref="C959:C964"/>
    <mergeCell ref="D959:D964"/>
    <mergeCell ref="J959:J964"/>
    <mergeCell ref="K959:K964"/>
    <mergeCell ref="A946:A951"/>
    <mergeCell ref="B946:B951"/>
    <mergeCell ref="C946:C951"/>
    <mergeCell ref="D946:D951"/>
    <mergeCell ref="D940:D945"/>
    <mergeCell ref="C940:C945"/>
    <mergeCell ref="B940:B945"/>
    <mergeCell ref="A940:A945"/>
    <mergeCell ref="J916:J921"/>
    <mergeCell ref="K916:K921"/>
    <mergeCell ref="D922:D927"/>
    <mergeCell ref="C922:C927"/>
    <mergeCell ref="B922:B927"/>
    <mergeCell ref="A922:A927"/>
    <mergeCell ref="D910:D915"/>
    <mergeCell ref="C910:C915"/>
    <mergeCell ref="B910:B915"/>
    <mergeCell ref="A910:A915"/>
    <mergeCell ref="L904:L909"/>
    <mergeCell ref="L910:L915"/>
    <mergeCell ref="A904:A909"/>
    <mergeCell ref="B904:B909"/>
    <mergeCell ref="C904:C909"/>
    <mergeCell ref="D904:D909"/>
    <mergeCell ref="D898:D903"/>
    <mergeCell ref="C898:C903"/>
    <mergeCell ref="B898:B903"/>
    <mergeCell ref="A898:A903"/>
    <mergeCell ref="C916:C921"/>
    <mergeCell ref="D916:D921"/>
    <mergeCell ref="A892:A897"/>
    <mergeCell ref="B892:B897"/>
    <mergeCell ref="C892:C897"/>
    <mergeCell ref="D892:D897"/>
    <mergeCell ref="D886:D891"/>
    <mergeCell ref="C886:C891"/>
    <mergeCell ref="B886:B891"/>
    <mergeCell ref="A886:A891"/>
    <mergeCell ref="A880:A885"/>
    <mergeCell ref="B880:B885"/>
    <mergeCell ref="C880:C885"/>
    <mergeCell ref="D880:D885"/>
    <mergeCell ref="D874:D879"/>
    <mergeCell ref="C874:C879"/>
    <mergeCell ref="B874:B879"/>
    <mergeCell ref="A874:A879"/>
    <mergeCell ref="K874:K879"/>
    <mergeCell ref="J874:J879"/>
    <mergeCell ref="A868:A873"/>
    <mergeCell ref="B868:B873"/>
    <mergeCell ref="C868:C873"/>
    <mergeCell ref="D868:D873"/>
    <mergeCell ref="D862:D867"/>
    <mergeCell ref="C862:C867"/>
    <mergeCell ref="B862:B867"/>
    <mergeCell ref="A862:A867"/>
    <mergeCell ref="J868:J873"/>
    <mergeCell ref="K868:K873"/>
    <mergeCell ref="J862:J867"/>
    <mergeCell ref="K862:K867"/>
    <mergeCell ref="A856:A861"/>
    <mergeCell ref="B856:B861"/>
    <mergeCell ref="C856:C861"/>
    <mergeCell ref="D856:D861"/>
    <mergeCell ref="J856:J861"/>
    <mergeCell ref="K856:K861"/>
    <mergeCell ref="A814:A819"/>
    <mergeCell ref="B814:B819"/>
    <mergeCell ref="C814:C819"/>
    <mergeCell ref="D814:D819"/>
    <mergeCell ref="J814:J819"/>
    <mergeCell ref="K814:K819"/>
    <mergeCell ref="C808:C813"/>
    <mergeCell ref="B808:B813"/>
    <mergeCell ref="A808:A813"/>
    <mergeCell ref="C796:C801"/>
    <mergeCell ref="C802:C807"/>
    <mergeCell ref="B796:B801"/>
    <mergeCell ref="A796:A801"/>
    <mergeCell ref="B802:B807"/>
    <mergeCell ref="A802:A807"/>
    <mergeCell ref="K784:K789"/>
    <mergeCell ref="J784:J789"/>
    <mergeCell ref="C784:C789"/>
    <mergeCell ref="C790:C795"/>
    <mergeCell ref="B784:B789"/>
    <mergeCell ref="A784:A789"/>
    <mergeCell ref="B790:B795"/>
    <mergeCell ref="A790:A795"/>
    <mergeCell ref="K808:K813"/>
    <mergeCell ref="J808:J813"/>
    <mergeCell ref="J802:J807"/>
    <mergeCell ref="K802:K807"/>
    <mergeCell ref="K796:K801"/>
    <mergeCell ref="J796:J801"/>
    <mergeCell ref="J790:J795"/>
    <mergeCell ref="K790:K795"/>
    <mergeCell ref="L790:L795"/>
    <mergeCell ref="A778:A783"/>
    <mergeCell ref="B778:B783"/>
    <mergeCell ref="C778:C783"/>
    <mergeCell ref="D778:D783"/>
    <mergeCell ref="J778:J783"/>
    <mergeCell ref="K778:K783"/>
    <mergeCell ref="J772:J777"/>
    <mergeCell ref="K772:K777"/>
    <mergeCell ref="C772:C777"/>
    <mergeCell ref="D772:D777"/>
    <mergeCell ref="B772:B777"/>
    <mergeCell ref="A772:A777"/>
    <mergeCell ref="K766:K771"/>
    <mergeCell ref="J766:J771"/>
    <mergeCell ref="J760:J765"/>
    <mergeCell ref="K760:K765"/>
    <mergeCell ref="C760:C765"/>
    <mergeCell ref="C766:C771"/>
    <mergeCell ref="D760:D765"/>
    <mergeCell ref="D766:D771"/>
    <mergeCell ref="B760:B765"/>
    <mergeCell ref="A760:A765"/>
    <mergeCell ref="B766:B771"/>
    <mergeCell ref="A766:A771"/>
    <mergeCell ref="J754:J759"/>
    <mergeCell ref="K754:K759"/>
    <mergeCell ref="K748:K753"/>
    <mergeCell ref="J748:J753"/>
    <mergeCell ref="C748:C753"/>
    <mergeCell ref="C754:C759"/>
    <mergeCell ref="D748:D753"/>
    <mergeCell ref="D754:D759"/>
    <mergeCell ref="B748:B753"/>
    <mergeCell ref="A748:A753"/>
    <mergeCell ref="B754:B759"/>
    <mergeCell ref="A754:A759"/>
    <mergeCell ref="A735:A740"/>
    <mergeCell ref="B735:B740"/>
    <mergeCell ref="C735:C740"/>
    <mergeCell ref="D735:D740"/>
    <mergeCell ref="J735:J740"/>
    <mergeCell ref="K735:K740"/>
    <mergeCell ref="J742:J747"/>
    <mergeCell ref="C742:C747"/>
    <mergeCell ref="D742:D747"/>
    <mergeCell ref="B742:B747"/>
    <mergeCell ref="A742:A747"/>
    <mergeCell ref="A725:A730"/>
    <mergeCell ref="B725:B730"/>
    <mergeCell ref="C725:C730"/>
    <mergeCell ref="D725:D730"/>
    <mergeCell ref="J725:J730"/>
    <mergeCell ref="K725:K730"/>
    <mergeCell ref="A731:A734"/>
    <mergeCell ref="B731:B734"/>
    <mergeCell ref="C731:C734"/>
    <mergeCell ref="D731:D734"/>
    <mergeCell ref="J731:J734"/>
    <mergeCell ref="K731:K734"/>
    <mergeCell ref="J719:J724"/>
    <mergeCell ref="K719:K724"/>
    <mergeCell ref="K712:K717"/>
    <mergeCell ref="J712:J717"/>
    <mergeCell ref="C712:C717"/>
    <mergeCell ref="C719:C724"/>
    <mergeCell ref="D712:D717"/>
    <mergeCell ref="D719:D724"/>
    <mergeCell ref="B712:B717"/>
    <mergeCell ref="A712:A717"/>
    <mergeCell ref="B719:B724"/>
    <mergeCell ref="A719:A724"/>
    <mergeCell ref="J706:J711"/>
    <mergeCell ref="K706:K711"/>
    <mergeCell ref="K700:K705"/>
    <mergeCell ref="J700:J705"/>
    <mergeCell ref="C700:C705"/>
    <mergeCell ref="C706:C711"/>
    <mergeCell ref="D700:D705"/>
    <mergeCell ref="D706:D711"/>
    <mergeCell ref="B700:B705"/>
    <mergeCell ref="A700:A705"/>
    <mergeCell ref="B706:B711"/>
    <mergeCell ref="A706:A711"/>
    <mergeCell ref="A694:A699"/>
    <mergeCell ref="B694:B699"/>
    <mergeCell ref="C694:C699"/>
    <mergeCell ref="D694:D699"/>
    <mergeCell ref="J694:J699"/>
    <mergeCell ref="K694:K699"/>
    <mergeCell ref="J688:J693"/>
    <mergeCell ref="K688:K693"/>
    <mergeCell ref="C688:C693"/>
    <mergeCell ref="D688:D693"/>
    <mergeCell ref="B688:B693"/>
    <mergeCell ref="A688:A693"/>
    <mergeCell ref="K682:K687"/>
    <mergeCell ref="J682:J687"/>
    <mergeCell ref="J676:J681"/>
    <mergeCell ref="K676:K681"/>
    <mergeCell ref="C676:C681"/>
    <mergeCell ref="C682:C687"/>
    <mergeCell ref="D676:D681"/>
    <mergeCell ref="D682:D687"/>
    <mergeCell ref="B676:B681"/>
    <mergeCell ref="A676:A681"/>
    <mergeCell ref="B682:B687"/>
    <mergeCell ref="A682:A687"/>
    <mergeCell ref="A670:A675"/>
    <mergeCell ref="B670:B675"/>
    <mergeCell ref="C670:C675"/>
    <mergeCell ref="D670:D675"/>
    <mergeCell ref="J670:J675"/>
    <mergeCell ref="K670:K675"/>
    <mergeCell ref="J664:J669"/>
    <mergeCell ref="K664:K669"/>
    <mergeCell ref="C664:C669"/>
    <mergeCell ref="D664:D669"/>
    <mergeCell ref="B664:B669"/>
    <mergeCell ref="A664:A669"/>
    <mergeCell ref="J658:J663"/>
    <mergeCell ref="K658:K663"/>
    <mergeCell ref="J652:J657"/>
    <mergeCell ref="K652:K657"/>
    <mergeCell ref="C652:C657"/>
    <mergeCell ref="C658:C663"/>
    <mergeCell ref="D652:D657"/>
    <mergeCell ref="D658:D663"/>
    <mergeCell ref="B652:B657"/>
    <mergeCell ref="A652:A657"/>
    <mergeCell ref="B658:B663"/>
    <mergeCell ref="A658:A663"/>
    <mergeCell ref="J646:J651"/>
    <mergeCell ref="K646:K651"/>
    <mergeCell ref="J640:J645"/>
    <mergeCell ref="K640:K645"/>
    <mergeCell ref="C640:C645"/>
    <mergeCell ref="C646:C651"/>
    <mergeCell ref="D640:D645"/>
    <mergeCell ref="D646:D651"/>
    <mergeCell ref="B640:B645"/>
    <mergeCell ref="A640:A645"/>
    <mergeCell ref="B646:B651"/>
    <mergeCell ref="A646:A651"/>
    <mergeCell ref="J634:J639"/>
    <mergeCell ref="K634:K639"/>
    <mergeCell ref="J628:J633"/>
    <mergeCell ref="K628:K633"/>
    <mergeCell ref="C628:C633"/>
    <mergeCell ref="C634:C639"/>
    <mergeCell ref="D628:D633"/>
    <mergeCell ref="D634:D639"/>
    <mergeCell ref="B628:B633"/>
    <mergeCell ref="A628:A633"/>
    <mergeCell ref="B634:B639"/>
    <mergeCell ref="A634:A639"/>
    <mergeCell ref="J622:J627"/>
    <mergeCell ref="K622:K627"/>
    <mergeCell ref="J616:J621"/>
    <mergeCell ref="K616:K621"/>
    <mergeCell ref="D616:D621"/>
    <mergeCell ref="D622:D627"/>
    <mergeCell ref="B616:B621"/>
    <mergeCell ref="A616:A621"/>
    <mergeCell ref="B622:B627"/>
    <mergeCell ref="A622:A627"/>
    <mergeCell ref="L616:L621"/>
    <mergeCell ref="L622:L627"/>
    <mergeCell ref="J610:J615"/>
    <mergeCell ref="K610:K615"/>
    <mergeCell ref="J604:J609"/>
    <mergeCell ref="K604:K609"/>
    <mergeCell ref="D604:D609"/>
    <mergeCell ref="D610:D615"/>
    <mergeCell ref="B604:B609"/>
    <mergeCell ref="A604:A609"/>
    <mergeCell ref="B610:B615"/>
    <mergeCell ref="A610:A615"/>
    <mergeCell ref="L610:L615"/>
    <mergeCell ref="J598:J603"/>
    <mergeCell ref="K598:K603"/>
    <mergeCell ref="J592:J597"/>
    <mergeCell ref="K592:K597"/>
    <mergeCell ref="J586:J591"/>
    <mergeCell ref="K586:K591"/>
    <mergeCell ref="J580:J585"/>
    <mergeCell ref="K580:K585"/>
    <mergeCell ref="K574:K579"/>
    <mergeCell ref="J574:J579"/>
    <mergeCell ref="J568:J573"/>
    <mergeCell ref="K568:K573"/>
    <mergeCell ref="J562:J567"/>
    <mergeCell ref="K562:K567"/>
    <mergeCell ref="C562:C567"/>
    <mergeCell ref="C568:C573"/>
    <mergeCell ref="B562:B567"/>
    <mergeCell ref="B568:B573"/>
    <mergeCell ref="D598:D603"/>
    <mergeCell ref="D568:D573"/>
    <mergeCell ref="D574:D579"/>
    <mergeCell ref="D580:D585"/>
    <mergeCell ref="D562:D567"/>
    <mergeCell ref="B574:B579"/>
    <mergeCell ref="J550:J555"/>
    <mergeCell ref="K550:K555"/>
    <mergeCell ref="J556:J561"/>
    <mergeCell ref="K556:K561"/>
    <mergeCell ref="C556:C561"/>
    <mergeCell ref="B556:B561"/>
    <mergeCell ref="A556:A561"/>
    <mergeCell ref="A538:A543"/>
    <mergeCell ref="B538:B543"/>
    <mergeCell ref="C538:C543"/>
    <mergeCell ref="D538:D543"/>
    <mergeCell ref="J538:J543"/>
    <mergeCell ref="K538:K543"/>
    <mergeCell ref="J544:J549"/>
    <mergeCell ref="K544:K549"/>
    <mergeCell ref="C544:C549"/>
    <mergeCell ref="B544:B549"/>
    <mergeCell ref="A544:A549"/>
    <mergeCell ref="D556:D561"/>
    <mergeCell ref="D544:D549"/>
    <mergeCell ref="C550:C555"/>
    <mergeCell ref="D550:D555"/>
    <mergeCell ref="J532:J537"/>
    <mergeCell ref="K532:K537"/>
    <mergeCell ref="J526:J531"/>
    <mergeCell ref="K526:K531"/>
    <mergeCell ref="C526:C531"/>
    <mergeCell ref="C532:C537"/>
    <mergeCell ref="D532:D537"/>
    <mergeCell ref="D526:D531"/>
    <mergeCell ref="B526:B531"/>
    <mergeCell ref="A526:A531"/>
    <mergeCell ref="B532:B537"/>
    <mergeCell ref="A532:A537"/>
    <mergeCell ref="J520:J525"/>
    <mergeCell ref="K520:K525"/>
    <mergeCell ref="J514:J519"/>
    <mergeCell ref="K514:K519"/>
    <mergeCell ref="C514:C519"/>
    <mergeCell ref="C520:C525"/>
    <mergeCell ref="D520:D525"/>
    <mergeCell ref="D514:D519"/>
    <mergeCell ref="B514:B519"/>
    <mergeCell ref="A514:A519"/>
    <mergeCell ref="B520:B525"/>
    <mergeCell ref="A520:A525"/>
    <mergeCell ref="J508:J513"/>
    <mergeCell ref="K508:K513"/>
    <mergeCell ref="J502:J507"/>
    <mergeCell ref="K502:K507"/>
    <mergeCell ref="C502:C507"/>
    <mergeCell ref="C508:C513"/>
    <mergeCell ref="D502:D507"/>
    <mergeCell ref="D508:D513"/>
    <mergeCell ref="B502:B507"/>
    <mergeCell ref="A502:A507"/>
    <mergeCell ref="B508:B513"/>
    <mergeCell ref="A508:A513"/>
    <mergeCell ref="C21:C26"/>
    <mergeCell ref="D21:D26"/>
    <mergeCell ref="J3:J8"/>
    <mergeCell ref="J9:J14"/>
    <mergeCell ref="J15:J20"/>
    <mergeCell ref="J21:J26"/>
    <mergeCell ref="A3:A8"/>
    <mergeCell ref="B3:B8"/>
    <mergeCell ref="C3:C8"/>
    <mergeCell ref="D3:D8"/>
    <mergeCell ref="A9:A14"/>
    <mergeCell ref="B9:B14"/>
    <mergeCell ref="C9:C14"/>
    <mergeCell ref="D9:D14"/>
    <mergeCell ref="A15:A20"/>
    <mergeCell ref="B15:B20"/>
    <mergeCell ref="C15:C20"/>
    <mergeCell ref="D15:D20"/>
    <mergeCell ref="A21:A26"/>
    <mergeCell ref="B21:B26"/>
    <mergeCell ref="J33:J38"/>
    <mergeCell ref="J27:J32"/>
    <mergeCell ref="D27:D32"/>
    <mergeCell ref="C27:C32"/>
    <mergeCell ref="C33:C38"/>
    <mergeCell ref="D33:D38"/>
    <mergeCell ref="B27:B32"/>
    <mergeCell ref="A27:A32"/>
    <mergeCell ref="A33:A38"/>
    <mergeCell ref="B33:B38"/>
    <mergeCell ref="K40:K45"/>
    <mergeCell ref="K3:K8"/>
    <mergeCell ref="K21:K26"/>
    <mergeCell ref="K15:K20"/>
    <mergeCell ref="K9:K14"/>
    <mergeCell ref="J46:J51"/>
    <mergeCell ref="K46:K51"/>
    <mergeCell ref="K33:K38"/>
    <mergeCell ref="K27:K32"/>
    <mergeCell ref="A40:A45"/>
    <mergeCell ref="B40:B45"/>
    <mergeCell ref="C40:C45"/>
    <mergeCell ref="D40:D45"/>
    <mergeCell ref="J40:J45"/>
    <mergeCell ref="C46:C51"/>
    <mergeCell ref="D46:D51"/>
    <mergeCell ref="B46:B51"/>
    <mergeCell ref="A46:A51"/>
    <mergeCell ref="K52:K57"/>
    <mergeCell ref="A58:A63"/>
    <mergeCell ref="B58:B63"/>
    <mergeCell ref="C58:C63"/>
    <mergeCell ref="D58:D63"/>
    <mergeCell ref="J58:J63"/>
    <mergeCell ref="K58:K63"/>
    <mergeCell ref="A52:A57"/>
    <mergeCell ref="B52:B57"/>
    <mergeCell ref="C52:C57"/>
    <mergeCell ref="D52:D57"/>
    <mergeCell ref="J52:J57"/>
    <mergeCell ref="J70:J75"/>
    <mergeCell ref="K70:K75"/>
    <mergeCell ref="J64:J69"/>
    <mergeCell ref="K64:K69"/>
    <mergeCell ref="C64:C69"/>
    <mergeCell ref="C70:C75"/>
    <mergeCell ref="D64:D69"/>
    <mergeCell ref="D70:D75"/>
    <mergeCell ref="A64:A69"/>
    <mergeCell ref="B64:B69"/>
    <mergeCell ref="B70:B75"/>
    <mergeCell ref="A70:A75"/>
    <mergeCell ref="J82:J87"/>
    <mergeCell ref="K82:K87"/>
    <mergeCell ref="J76:J81"/>
    <mergeCell ref="K76:K81"/>
    <mergeCell ref="C76:C81"/>
    <mergeCell ref="C82:C87"/>
    <mergeCell ref="D82:D87"/>
    <mergeCell ref="D76:D81"/>
    <mergeCell ref="A76:A81"/>
    <mergeCell ref="B76:B81"/>
    <mergeCell ref="B82:B87"/>
    <mergeCell ref="A82:A87"/>
    <mergeCell ref="C88:C93"/>
    <mergeCell ref="C94:C99"/>
    <mergeCell ref="D94:D99"/>
    <mergeCell ref="D88:D93"/>
    <mergeCell ref="A88:A93"/>
    <mergeCell ref="B88:B93"/>
    <mergeCell ref="B94:B99"/>
    <mergeCell ref="A94:A99"/>
    <mergeCell ref="J88:J93"/>
    <mergeCell ref="K88:K93"/>
    <mergeCell ref="J94:J99"/>
    <mergeCell ref="K94:K99"/>
    <mergeCell ref="A100:A105"/>
    <mergeCell ref="B100:B105"/>
    <mergeCell ref="C100:C105"/>
    <mergeCell ref="D100:D105"/>
    <mergeCell ref="J100:J105"/>
    <mergeCell ref="C106:C111"/>
    <mergeCell ref="D106:D111"/>
    <mergeCell ref="A106:A111"/>
    <mergeCell ref="B106:B111"/>
    <mergeCell ref="K112:K117"/>
    <mergeCell ref="A112:A117"/>
    <mergeCell ref="B112:B117"/>
    <mergeCell ref="C112:C117"/>
    <mergeCell ref="D112:D117"/>
    <mergeCell ref="J112:J117"/>
    <mergeCell ref="C118:C123"/>
    <mergeCell ref="D118:D123"/>
    <mergeCell ref="B118:B123"/>
    <mergeCell ref="A118:A123"/>
    <mergeCell ref="J118:J123"/>
    <mergeCell ref="K118:K123"/>
    <mergeCell ref="J106:J111"/>
    <mergeCell ref="K106:K111"/>
    <mergeCell ref="K100:K105"/>
    <mergeCell ref="C130:C135"/>
    <mergeCell ref="C136:C141"/>
    <mergeCell ref="D124:D129"/>
    <mergeCell ref="B124:B129"/>
    <mergeCell ref="A124:A129"/>
    <mergeCell ref="A130:A135"/>
    <mergeCell ref="B130:B135"/>
    <mergeCell ref="J148:J153"/>
    <mergeCell ref="K148:K153"/>
    <mergeCell ref="J142:J147"/>
    <mergeCell ref="K142:K147"/>
    <mergeCell ref="C142:C147"/>
    <mergeCell ref="C148:C153"/>
    <mergeCell ref="B136:B141"/>
    <mergeCell ref="A136:A141"/>
    <mergeCell ref="B142:B147"/>
    <mergeCell ref="A142:A147"/>
    <mergeCell ref="B148:B153"/>
    <mergeCell ref="A148:A153"/>
    <mergeCell ref="C124:C129"/>
    <mergeCell ref="D130:D135"/>
    <mergeCell ref="D136:D141"/>
    <mergeCell ref="D142:D147"/>
    <mergeCell ref="D148:D153"/>
    <mergeCell ref="J160:J165"/>
    <mergeCell ref="K160:K165"/>
    <mergeCell ref="J154:J159"/>
    <mergeCell ref="K154:K159"/>
    <mergeCell ref="C154:C159"/>
    <mergeCell ref="C160:C165"/>
    <mergeCell ref="A154:A159"/>
    <mergeCell ref="B154:B159"/>
    <mergeCell ref="B160:B165"/>
    <mergeCell ref="A160:A165"/>
    <mergeCell ref="C166:C171"/>
    <mergeCell ref="C172:C177"/>
    <mergeCell ref="A166:A171"/>
    <mergeCell ref="B166:B171"/>
    <mergeCell ref="B172:B177"/>
    <mergeCell ref="A172:A177"/>
    <mergeCell ref="L166:L171"/>
    <mergeCell ref="L172:L177"/>
    <mergeCell ref="J172:J177"/>
    <mergeCell ref="K172:K177"/>
    <mergeCell ref="J166:J171"/>
    <mergeCell ref="K166:K171"/>
    <mergeCell ref="D160:D165"/>
    <mergeCell ref="D154:D159"/>
    <mergeCell ref="L178:L183"/>
    <mergeCell ref="L184:L189"/>
    <mergeCell ref="J208:J213"/>
    <mergeCell ref="K208:K213"/>
    <mergeCell ref="J202:J207"/>
    <mergeCell ref="K202:K207"/>
    <mergeCell ref="C190:C195"/>
    <mergeCell ref="C196:C201"/>
    <mergeCell ref="J220:J225"/>
    <mergeCell ref="K220:K225"/>
    <mergeCell ref="J214:J219"/>
    <mergeCell ref="K214:K219"/>
    <mergeCell ref="D220:D225"/>
    <mergeCell ref="D208:D213"/>
    <mergeCell ref="D214:D219"/>
    <mergeCell ref="A220:A225"/>
    <mergeCell ref="B220:B225"/>
    <mergeCell ref="J196:J201"/>
    <mergeCell ref="K196:K201"/>
    <mergeCell ref="J190:J195"/>
    <mergeCell ref="K190:K195"/>
    <mergeCell ref="J184:J189"/>
    <mergeCell ref="K184:K189"/>
    <mergeCell ref="J178:J183"/>
    <mergeCell ref="K178:K183"/>
    <mergeCell ref="A190:A195"/>
    <mergeCell ref="B190:B195"/>
    <mergeCell ref="B196:B201"/>
    <mergeCell ref="A196:A201"/>
    <mergeCell ref="B202:B207"/>
    <mergeCell ref="A202:A207"/>
    <mergeCell ref="A208:A213"/>
    <mergeCell ref="J232:J237"/>
    <mergeCell ref="K232:K237"/>
    <mergeCell ref="J226:J231"/>
    <mergeCell ref="K226:K231"/>
    <mergeCell ref="D226:D231"/>
    <mergeCell ref="D232:D237"/>
    <mergeCell ref="B226:B231"/>
    <mergeCell ref="A226:A231"/>
    <mergeCell ref="B232:B237"/>
    <mergeCell ref="A232:A237"/>
    <mergeCell ref="J244:J249"/>
    <mergeCell ref="K244:K249"/>
    <mergeCell ref="J238:J243"/>
    <mergeCell ref="K238:K243"/>
    <mergeCell ref="D238:D243"/>
    <mergeCell ref="B238:B243"/>
    <mergeCell ref="A238:A243"/>
    <mergeCell ref="B244:B249"/>
    <mergeCell ref="A244:A249"/>
    <mergeCell ref="D244:D249"/>
    <mergeCell ref="J256:J261"/>
    <mergeCell ref="K256:K261"/>
    <mergeCell ref="J250:J255"/>
    <mergeCell ref="K250:K255"/>
    <mergeCell ref="C256:C261"/>
    <mergeCell ref="B250:B255"/>
    <mergeCell ref="A250:A255"/>
    <mergeCell ref="B256:B261"/>
    <mergeCell ref="A256:A261"/>
    <mergeCell ref="L250:L255"/>
    <mergeCell ref="L256:L261"/>
    <mergeCell ref="A274:A279"/>
    <mergeCell ref="B274:B279"/>
    <mergeCell ref="C274:C279"/>
    <mergeCell ref="D274:D279"/>
    <mergeCell ref="J274:J279"/>
    <mergeCell ref="K274:K279"/>
    <mergeCell ref="J268:J273"/>
    <mergeCell ref="K268:K273"/>
    <mergeCell ref="J262:J267"/>
    <mergeCell ref="K262:K267"/>
    <mergeCell ref="C262:C267"/>
    <mergeCell ref="C268:C273"/>
    <mergeCell ref="D250:D255"/>
    <mergeCell ref="D256:D261"/>
    <mergeCell ref="D262:D267"/>
    <mergeCell ref="D268:D273"/>
    <mergeCell ref="L262:L267"/>
    <mergeCell ref="L268:L273"/>
    <mergeCell ref="L274:L279"/>
    <mergeCell ref="K281:K286"/>
    <mergeCell ref="A287:A292"/>
    <mergeCell ref="B287:B292"/>
    <mergeCell ref="C287:C292"/>
    <mergeCell ref="D287:D292"/>
    <mergeCell ref="J287:J292"/>
    <mergeCell ref="K287:K292"/>
    <mergeCell ref="A281:A286"/>
    <mergeCell ref="B281:B286"/>
    <mergeCell ref="C281:C286"/>
    <mergeCell ref="D281:D286"/>
    <mergeCell ref="J281:J286"/>
    <mergeCell ref="K293:K298"/>
    <mergeCell ref="A293:A298"/>
    <mergeCell ref="B293:B298"/>
    <mergeCell ref="C293:C298"/>
    <mergeCell ref="D293:D298"/>
    <mergeCell ref="J293:J298"/>
    <mergeCell ref="J306:J311"/>
    <mergeCell ref="K306:K311"/>
    <mergeCell ref="J299:J304"/>
    <mergeCell ref="K299:K304"/>
    <mergeCell ref="C306:C311"/>
    <mergeCell ref="C299:C304"/>
    <mergeCell ref="J318:J323"/>
    <mergeCell ref="K318:K323"/>
    <mergeCell ref="J312:J317"/>
    <mergeCell ref="K312:K317"/>
    <mergeCell ref="C312:C317"/>
    <mergeCell ref="C318:C323"/>
    <mergeCell ref="L318:L323"/>
    <mergeCell ref="K324:K329"/>
    <mergeCell ref="A324:A329"/>
    <mergeCell ref="B324:B329"/>
    <mergeCell ref="C324:C329"/>
    <mergeCell ref="D324:D329"/>
    <mergeCell ref="J324:J329"/>
    <mergeCell ref="D299:D304"/>
    <mergeCell ref="D306:D311"/>
    <mergeCell ref="D312:D317"/>
    <mergeCell ref="D318:D323"/>
    <mergeCell ref="J330:J335"/>
    <mergeCell ref="K330:K335"/>
    <mergeCell ref="C330:C335"/>
    <mergeCell ref="D330:D335"/>
    <mergeCell ref="B330:B335"/>
    <mergeCell ref="A330:A335"/>
    <mergeCell ref="J342:J347"/>
    <mergeCell ref="K342:K347"/>
    <mergeCell ref="J336:J341"/>
    <mergeCell ref="K336:K341"/>
    <mergeCell ref="C336:C341"/>
    <mergeCell ref="C342:C347"/>
    <mergeCell ref="D336:D341"/>
    <mergeCell ref="D342:D347"/>
    <mergeCell ref="B336:B341"/>
    <mergeCell ref="A336:A341"/>
    <mergeCell ref="B342:B347"/>
    <mergeCell ref="A342:A347"/>
    <mergeCell ref="K348:K353"/>
    <mergeCell ref="A348:A353"/>
    <mergeCell ref="B348:B353"/>
    <mergeCell ref="C348:C353"/>
    <mergeCell ref="D348:D353"/>
    <mergeCell ref="J348:J353"/>
    <mergeCell ref="J354:J359"/>
    <mergeCell ref="K354:K359"/>
    <mergeCell ref="C354:C359"/>
    <mergeCell ref="D354:D359"/>
    <mergeCell ref="B354:B359"/>
    <mergeCell ref="A354:A359"/>
    <mergeCell ref="J366:J371"/>
    <mergeCell ref="K366:K371"/>
    <mergeCell ref="J360:J365"/>
    <mergeCell ref="K360:K365"/>
    <mergeCell ref="C360:C365"/>
    <mergeCell ref="C366:C371"/>
    <mergeCell ref="D360:D365"/>
    <mergeCell ref="D366:D371"/>
    <mergeCell ref="B360:B365"/>
    <mergeCell ref="A360:A365"/>
    <mergeCell ref="B366:B371"/>
    <mergeCell ref="A366:A371"/>
    <mergeCell ref="J378:J383"/>
    <mergeCell ref="K378:K383"/>
    <mergeCell ref="J372:J377"/>
    <mergeCell ref="K372:K377"/>
    <mergeCell ref="C372:C377"/>
    <mergeCell ref="C378:C383"/>
    <mergeCell ref="D372:D377"/>
    <mergeCell ref="D378:D383"/>
    <mergeCell ref="B372:B377"/>
    <mergeCell ref="A372:A377"/>
    <mergeCell ref="B378:B383"/>
    <mergeCell ref="A378:A383"/>
    <mergeCell ref="J390:J395"/>
    <mergeCell ref="K390:K395"/>
    <mergeCell ref="J384:J389"/>
    <mergeCell ref="K384:K389"/>
    <mergeCell ref="C384:C389"/>
    <mergeCell ref="C390:C395"/>
    <mergeCell ref="D384:D389"/>
    <mergeCell ref="D390:D395"/>
    <mergeCell ref="B384:B389"/>
    <mergeCell ref="A384:A389"/>
    <mergeCell ref="B390:B395"/>
    <mergeCell ref="A390:A395"/>
    <mergeCell ref="J402:J407"/>
    <mergeCell ref="K402:K407"/>
    <mergeCell ref="J396:J401"/>
    <mergeCell ref="K396:K401"/>
    <mergeCell ref="C396:C401"/>
    <mergeCell ref="C402:C407"/>
    <mergeCell ref="D396:D401"/>
    <mergeCell ref="D402:D407"/>
    <mergeCell ref="B396:B401"/>
    <mergeCell ref="A396:A401"/>
    <mergeCell ref="B402:B407"/>
    <mergeCell ref="A402:A407"/>
    <mergeCell ref="J414:J419"/>
    <mergeCell ref="K414:K419"/>
    <mergeCell ref="J408:J413"/>
    <mergeCell ref="K408:K413"/>
    <mergeCell ref="C408:C413"/>
    <mergeCell ref="C414:C419"/>
    <mergeCell ref="D414:D419"/>
    <mergeCell ref="D408:D413"/>
    <mergeCell ref="B408:B413"/>
    <mergeCell ref="A408:A413"/>
    <mergeCell ref="B414:B419"/>
    <mergeCell ref="A414:A419"/>
    <mergeCell ref="C420:C425"/>
    <mergeCell ref="C426:C431"/>
    <mergeCell ref="D420:D425"/>
    <mergeCell ref="D426:D431"/>
    <mergeCell ref="B420:B425"/>
    <mergeCell ref="A420:A425"/>
    <mergeCell ref="B426:B431"/>
    <mergeCell ref="A426:A431"/>
    <mergeCell ref="C432:C437"/>
    <mergeCell ref="C438:C443"/>
    <mergeCell ref="D432:D437"/>
    <mergeCell ref="D438:D443"/>
    <mergeCell ref="B432:B437"/>
    <mergeCell ref="A432:A437"/>
    <mergeCell ref="B438:B443"/>
    <mergeCell ref="A438:A443"/>
    <mergeCell ref="L432:L437"/>
    <mergeCell ref="L438:L443"/>
    <mergeCell ref="J450:J455"/>
    <mergeCell ref="K450:K455"/>
    <mergeCell ref="C444:C449"/>
    <mergeCell ref="C450:C455"/>
    <mergeCell ref="C456:C461"/>
    <mergeCell ref="D450:D455"/>
    <mergeCell ref="D456:D461"/>
    <mergeCell ref="D444:D449"/>
    <mergeCell ref="B444:B449"/>
    <mergeCell ref="A444:A449"/>
    <mergeCell ref="B450:B455"/>
    <mergeCell ref="A450:A455"/>
    <mergeCell ref="C462:C467"/>
    <mergeCell ref="C468:C473"/>
    <mergeCell ref="D468:D473"/>
    <mergeCell ref="D462:D467"/>
    <mergeCell ref="B456:B461"/>
    <mergeCell ref="A456:A461"/>
    <mergeCell ref="B462:B467"/>
    <mergeCell ref="A462:A467"/>
    <mergeCell ref="B468:B473"/>
    <mergeCell ref="A468:A473"/>
    <mergeCell ref="J456:J461"/>
    <mergeCell ref="K456:K461"/>
    <mergeCell ref="J468:J473"/>
    <mergeCell ref="K468:K473"/>
    <mergeCell ref="J462:J467"/>
    <mergeCell ref="K462:K467"/>
    <mergeCell ref="C474:C479"/>
    <mergeCell ref="C480:C485"/>
    <mergeCell ref="D474:D479"/>
    <mergeCell ref="D480:D485"/>
    <mergeCell ref="B474:B479"/>
    <mergeCell ref="A474:A479"/>
    <mergeCell ref="B480:B485"/>
    <mergeCell ref="A480:A485"/>
    <mergeCell ref="A496:A501"/>
    <mergeCell ref="B496:B501"/>
    <mergeCell ref="C496:C501"/>
    <mergeCell ref="D496:D501"/>
    <mergeCell ref="J496:J501"/>
    <mergeCell ref="K496:K501"/>
    <mergeCell ref="C486:C491"/>
    <mergeCell ref="D486:D491"/>
    <mergeCell ref="B486:B491"/>
    <mergeCell ref="A486:A491"/>
    <mergeCell ref="J486:J491"/>
    <mergeCell ref="K486:K491"/>
    <mergeCell ref="J480:J485"/>
    <mergeCell ref="K480:K485"/>
    <mergeCell ref="J474:J479"/>
    <mergeCell ref="K474:K479"/>
  </mergeCells>
  <phoneticPr fontId="7" type="noConversion"/>
  <pageMargins left="0.7" right="0.7" top="0.75" bottom="0.75" header="0.3" footer="0.3"/>
  <pageSetup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A34C-93B0-4488-92C3-BD79795D7592}">
  <sheetPr codeName="Sheet6">
    <pageSetUpPr fitToPage="1"/>
  </sheetPr>
  <dimension ref="A1:I386"/>
  <sheetViews>
    <sheetView zoomScaleNormal="100" workbookViewId="0">
      <pane ySplit="1" topLeftCell="A72" activePane="bottomLeft" state="frozen"/>
      <selection pane="bottomLeft" activeCell="C162" sqref="C162:C166"/>
    </sheetView>
  </sheetViews>
  <sheetFormatPr defaultColWidth="17.28515625" defaultRowHeight="18.75" customHeight="1" x14ac:dyDescent="0.25"/>
  <cols>
    <col min="1" max="2" width="17.28515625" style="7"/>
    <col min="3" max="3" width="17.28515625" style="127"/>
    <col min="4" max="4" width="39.5703125" style="7" customWidth="1"/>
    <col min="5" max="6" width="17.28515625" style="7"/>
    <col min="7" max="7" width="31.85546875" style="7" customWidth="1"/>
    <col min="8" max="8" width="34.5703125" style="7" customWidth="1"/>
    <col min="9" max="9" width="22.42578125" style="7" customWidth="1"/>
    <col min="10" max="16384" width="17.28515625" style="7"/>
  </cols>
  <sheetData>
    <row r="1" spans="1:9" ht="29.25" customHeight="1" x14ac:dyDescent="0.25">
      <c r="A1" s="90" t="s">
        <v>255</v>
      </c>
      <c r="B1" s="91" t="s">
        <v>11</v>
      </c>
      <c r="C1" s="92" t="s">
        <v>12</v>
      </c>
      <c r="D1" s="92" t="s">
        <v>10</v>
      </c>
      <c r="E1" s="93" t="s">
        <v>15</v>
      </c>
      <c r="F1" s="92" t="s">
        <v>210</v>
      </c>
      <c r="G1" s="92" t="s">
        <v>211</v>
      </c>
      <c r="H1" s="92" t="s">
        <v>16</v>
      </c>
      <c r="I1" s="92" t="s">
        <v>326</v>
      </c>
    </row>
    <row r="2" spans="1:9" ht="18.75" customHeight="1" x14ac:dyDescent="0.25">
      <c r="A2" s="202">
        <v>54600</v>
      </c>
      <c r="B2" s="204" t="s">
        <v>178</v>
      </c>
      <c r="C2" s="206" t="s">
        <v>320</v>
      </c>
      <c r="D2" s="132" t="s">
        <v>256</v>
      </c>
      <c r="E2" s="132"/>
      <c r="F2" s="133">
        <v>0</v>
      </c>
      <c r="G2" s="208">
        <f>AVERAGE(F2,F3,F4,F5,F6)</f>
        <v>0</v>
      </c>
      <c r="H2" s="206" t="s">
        <v>323</v>
      </c>
      <c r="I2" s="206" t="s">
        <v>324</v>
      </c>
    </row>
    <row r="3" spans="1:9" ht="18.75" customHeight="1" x14ac:dyDescent="0.25">
      <c r="A3" s="202"/>
      <c r="B3" s="204"/>
      <c r="C3" s="206"/>
      <c r="D3" s="132" t="s">
        <v>257</v>
      </c>
      <c r="E3" s="132"/>
      <c r="F3" s="133">
        <v>0</v>
      </c>
      <c r="G3" s="208"/>
      <c r="H3" s="206"/>
      <c r="I3" s="206"/>
    </row>
    <row r="4" spans="1:9" ht="18.75" customHeight="1" x14ac:dyDescent="0.25">
      <c r="A4" s="202"/>
      <c r="B4" s="204"/>
      <c r="C4" s="206"/>
      <c r="D4" s="132" t="s">
        <v>258</v>
      </c>
      <c r="E4" s="132"/>
      <c r="F4" s="133">
        <v>0</v>
      </c>
      <c r="G4" s="208"/>
      <c r="H4" s="206"/>
      <c r="I4" s="206"/>
    </row>
    <row r="5" spans="1:9" ht="18.75" customHeight="1" x14ac:dyDescent="0.25">
      <c r="A5" s="202"/>
      <c r="B5" s="204"/>
      <c r="C5" s="206"/>
      <c r="D5" s="132" t="s">
        <v>259</v>
      </c>
      <c r="E5" s="132"/>
      <c r="F5" s="133">
        <v>0</v>
      </c>
      <c r="G5" s="208"/>
      <c r="H5" s="206"/>
      <c r="I5" s="206"/>
    </row>
    <row r="6" spans="1:9" ht="18.75" customHeight="1" thickBot="1" x14ac:dyDescent="0.3">
      <c r="A6" s="203"/>
      <c r="B6" s="205"/>
      <c r="C6" s="207"/>
      <c r="D6" s="134" t="s">
        <v>260</v>
      </c>
      <c r="E6" s="134"/>
      <c r="F6" s="135">
        <v>0</v>
      </c>
      <c r="G6" s="209"/>
      <c r="H6" s="207"/>
      <c r="I6" s="207"/>
    </row>
    <row r="7" spans="1:9" ht="18.75" customHeight="1" x14ac:dyDescent="0.25">
      <c r="A7" s="191"/>
      <c r="B7" s="193" t="s">
        <v>178</v>
      </c>
      <c r="C7" s="195"/>
      <c r="D7" s="128" t="s">
        <v>256</v>
      </c>
      <c r="E7" s="128"/>
      <c r="F7" s="129">
        <v>0</v>
      </c>
      <c r="G7" s="197">
        <f>AVERAGE(F7,F8,F9,F10,F11)</f>
        <v>0</v>
      </c>
      <c r="H7" s="195" t="s">
        <v>325</v>
      </c>
      <c r="I7" s="195" t="s">
        <v>328</v>
      </c>
    </row>
    <row r="8" spans="1:9" ht="18.75" customHeight="1" x14ac:dyDescent="0.25">
      <c r="A8" s="191"/>
      <c r="B8" s="193"/>
      <c r="C8" s="195"/>
      <c r="D8" s="128" t="s">
        <v>257</v>
      </c>
      <c r="E8" s="128"/>
      <c r="F8" s="129">
        <v>0</v>
      </c>
      <c r="G8" s="197"/>
      <c r="H8" s="195"/>
      <c r="I8" s="195"/>
    </row>
    <row r="9" spans="1:9" ht="18.75" customHeight="1" x14ac:dyDescent="0.25">
      <c r="A9" s="191"/>
      <c r="B9" s="193"/>
      <c r="C9" s="195"/>
      <c r="D9" s="128" t="s">
        <v>258</v>
      </c>
      <c r="E9" s="128"/>
      <c r="F9" s="129">
        <v>0</v>
      </c>
      <c r="G9" s="197"/>
      <c r="H9" s="195"/>
      <c r="I9" s="195"/>
    </row>
    <row r="10" spans="1:9" ht="18.75" customHeight="1" x14ac:dyDescent="0.25">
      <c r="A10" s="191"/>
      <c r="B10" s="193"/>
      <c r="C10" s="195"/>
      <c r="D10" s="128" t="s">
        <v>259</v>
      </c>
      <c r="E10" s="128"/>
      <c r="F10" s="129">
        <v>0</v>
      </c>
      <c r="G10" s="197"/>
      <c r="H10" s="195"/>
      <c r="I10" s="195"/>
    </row>
    <row r="11" spans="1:9" ht="18.75" customHeight="1" thickBot="1" x14ac:dyDescent="0.3">
      <c r="A11" s="192"/>
      <c r="B11" s="194"/>
      <c r="C11" s="196"/>
      <c r="D11" s="130" t="s">
        <v>260</v>
      </c>
      <c r="E11" s="130"/>
      <c r="F11" s="131">
        <v>0</v>
      </c>
      <c r="G11" s="198"/>
      <c r="H11" s="196"/>
      <c r="I11" s="196"/>
    </row>
    <row r="12" spans="1:9" ht="18.75" customHeight="1" x14ac:dyDescent="0.25">
      <c r="A12" s="180">
        <v>59297</v>
      </c>
      <c r="B12" s="182" t="s">
        <v>178</v>
      </c>
      <c r="C12" s="184" t="s">
        <v>130</v>
      </c>
      <c r="D12" s="136" t="s">
        <v>256</v>
      </c>
      <c r="E12" s="136"/>
      <c r="F12" s="137">
        <v>0</v>
      </c>
      <c r="G12" s="186">
        <f>AVERAGE(F12,F13,F14,F15,F16)</f>
        <v>0</v>
      </c>
      <c r="H12" s="184"/>
      <c r="I12" s="184" t="s">
        <v>329</v>
      </c>
    </row>
    <row r="13" spans="1:9" ht="18.75" customHeight="1" x14ac:dyDescent="0.25">
      <c r="A13" s="180"/>
      <c r="B13" s="182"/>
      <c r="C13" s="184"/>
      <c r="D13" s="136" t="s">
        <v>257</v>
      </c>
      <c r="E13" s="136"/>
      <c r="F13" s="137">
        <v>0</v>
      </c>
      <c r="G13" s="186"/>
      <c r="H13" s="184"/>
      <c r="I13" s="184"/>
    </row>
    <row r="14" spans="1:9" ht="18.75" customHeight="1" x14ac:dyDescent="0.25">
      <c r="A14" s="180"/>
      <c r="B14" s="182"/>
      <c r="C14" s="184"/>
      <c r="D14" s="136" t="s">
        <v>258</v>
      </c>
      <c r="E14" s="136"/>
      <c r="F14" s="137">
        <v>0</v>
      </c>
      <c r="G14" s="186"/>
      <c r="H14" s="184"/>
      <c r="I14" s="184"/>
    </row>
    <row r="15" spans="1:9" ht="18.75" customHeight="1" x14ac:dyDescent="0.25">
      <c r="A15" s="180"/>
      <c r="B15" s="182"/>
      <c r="C15" s="184"/>
      <c r="D15" s="136" t="s">
        <v>259</v>
      </c>
      <c r="E15" s="136"/>
      <c r="F15" s="137">
        <v>0</v>
      </c>
      <c r="G15" s="186"/>
      <c r="H15" s="184"/>
      <c r="I15" s="184"/>
    </row>
    <row r="16" spans="1:9" ht="18.75" customHeight="1" thickBot="1" x14ac:dyDescent="0.3">
      <c r="A16" s="181"/>
      <c r="B16" s="183"/>
      <c r="C16" s="185"/>
      <c r="D16" s="138" t="s">
        <v>260</v>
      </c>
      <c r="E16" s="138"/>
      <c r="F16" s="139">
        <v>0</v>
      </c>
      <c r="G16" s="187"/>
      <c r="H16" s="185"/>
      <c r="I16" s="185"/>
    </row>
    <row r="17" spans="1:9" ht="18.75" customHeight="1" x14ac:dyDescent="0.25">
      <c r="A17" s="191"/>
      <c r="B17" s="193" t="s">
        <v>178</v>
      </c>
      <c r="C17" s="195"/>
      <c r="D17" s="128" t="s">
        <v>256</v>
      </c>
      <c r="E17" s="128"/>
      <c r="F17" s="129">
        <v>0</v>
      </c>
      <c r="G17" s="197">
        <f>AVERAGE(F17,F18,F19,F20,F21)</f>
        <v>0</v>
      </c>
      <c r="H17" s="195" t="s">
        <v>325</v>
      </c>
      <c r="I17" s="195" t="s">
        <v>330</v>
      </c>
    </row>
    <row r="18" spans="1:9" ht="18.75" customHeight="1" x14ac:dyDescent="0.25">
      <c r="A18" s="191"/>
      <c r="B18" s="193"/>
      <c r="C18" s="195"/>
      <c r="D18" s="128" t="s">
        <v>257</v>
      </c>
      <c r="E18" s="128"/>
      <c r="F18" s="129">
        <v>0</v>
      </c>
      <c r="G18" s="197"/>
      <c r="H18" s="195"/>
      <c r="I18" s="195"/>
    </row>
    <row r="19" spans="1:9" ht="18.75" customHeight="1" x14ac:dyDescent="0.25">
      <c r="A19" s="191"/>
      <c r="B19" s="193"/>
      <c r="C19" s="195"/>
      <c r="D19" s="128" t="s">
        <v>258</v>
      </c>
      <c r="E19" s="128"/>
      <c r="F19" s="129">
        <v>0</v>
      </c>
      <c r="G19" s="197"/>
      <c r="H19" s="195"/>
      <c r="I19" s="195"/>
    </row>
    <row r="20" spans="1:9" ht="18.75" customHeight="1" x14ac:dyDescent="0.25">
      <c r="A20" s="191"/>
      <c r="B20" s="193"/>
      <c r="C20" s="195"/>
      <c r="D20" s="128" t="s">
        <v>259</v>
      </c>
      <c r="E20" s="128"/>
      <c r="F20" s="129">
        <v>0</v>
      </c>
      <c r="G20" s="197"/>
      <c r="H20" s="195"/>
      <c r="I20" s="195"/>
    </row>
    <row r="21" spans="1:9" ht="18.75" customHeight="1" thickBot="1" x14ac:dyDescent="0.3">
      <c r="A21" s="192"/>
      <c r="B21" s="194"/>
      <c r="C21" s="196"/>
      <c r="D21" s="130" t="s">
        <v>260</v>
      </c>
      <c r="E21" s="130"/>
      <c r="F21" s="131">
        <v>0</v>
      </c>
      <c r="G21" s="198"/>
      <c r="H21" s="196"/>
      <c r="I21" s="196"/>
    </row>
    <row r="22" spans="1:9" ht="18.75" customHeight="1" x14ac:dyDescent="0.25">
      <c r="A22" s="180">
        <v>55687</v>
      </c>
      <c r="B22" s="182" t="s">
        <v>178</v>
      </c>
      <c r="C22" s="184" t="s">
        <v>320</v>
      </c>
      <c r="D22" s="136" t="s">
        <v>256</v>
      </c>
      <c r="E22" s="136"/>
      <c r="F22" s="137">
        <v>0</v>
      </c>
      <c r="G22" s="186">
        <f>AVERAGE(F22,F23,F24,F25,F26)</f>
        <v>0</v>
      </c>
      <c r="H22" s="184"/>
      <c r="I22" s="184" t="s">
        <v>331</v>
      </c>
    </row>
    <row r="23" spans="1:9" ht="18.75" customHeight="1" x14ac:dyDescent="0.25">
      <c r="A23" s="180"/>
      <c r="B23" s="182"/>
      <c r="C23" s="184"/>
      <c r="D23" s="136" t="s">
        <v>257</v>
      </c>
      <c r="E23" s="136"/>
      <c r="F23" s="137">
        <v>0</v>
      </c>
      <c r="G23" s="186"/>
      <c r="H23" s="184"/>
      <c r="I23" s="184"/>
    </row>
    <row r="24" spans="1:9" ht="18.75" customHeight="1" x14ac:dyDescent="0.25">
      <c r="A24" s="180"/>
      <c r="B24" s="182"/>
      <c r="C24" s="184"/>
      <c r="D24" s="136" t="s">
        <v>258</v>
      </c>
      <c r="E24" s="136"/>
      <c r="F24" s="137">
        <v>0</v>
      </c>
      <c r="G24" s="186"/>
      <c r="H24" s="184"/>
      <c r="I24" s="184"/>
    </row>
    <row r="25" spans="1:9" ht="18.75" customHeight="1" x14ac:dyDescent="0.25">
      <c r="A25" s="180"/>
      <c r="B25" s="182"/>
      <c r="C25" s="184"/>
      <c r="D25" s="136" t="s">
        <v>259</v>
      </c>
      <c r="E25" s="136"/>
      <c r="F25" s="137">
        <v>0</v>
      </c>
      <c r="G25" s="186"/>
      <c r="H25" s="184"/>
      <c r="I25" s="184"/>
    </row>
    <row r="26" spans="1:9" ht="18.75" customHeight="1" thickBot="1" x14ac:dyDescent="0.3">
      <c r="A26" s="181"/>
      <c r="B26" s="183"/>
      <c r="C26" s="185"/>
      <c r="D26" s="138" t="s">
        <v>260</v>
      </c>
      <c r="E26" s="138"/>
      <c r="F26" s="139">
        <v>0</v>
      </c>
      <c r="G26" s="187"/>
      <c r="H26" s="185"/>
      <c r="I26" s="185"/>
    </row>
    <row r="27" spans="1:9" ht="18.75" customHeight="1" x14ac:dyDescent="0.25">
      <c r="A27" s="180">
        <v>56367</v>
      </c>
      <c r="B27" s="182" t="s">
        <v>178</v>
      </c>
      <c r="C27" s="184" t="s">
        <v>129</v>
      </c>
      <c r="D27" s="136" t="s">
        <v>256</v>
      </c>
      <c r="E27" s="136"/>
      <c r="F27" s="137">
        <v>0</v>
      </c>
      <c r="G27" s="186">
        <f>AVERAGE(F27,F28,F29,F30,F31)</f>
        <v>0</v>
      </c>
      <c r="H27" s="188"/>
      <c r="I27" s="188" t="s">
        <v>332</v>
      </c>
    </row>
    <row r="28" spans="1:9" ht="18.75" customHeight="1" x14ac:dyDescent="0.25">
      <c r="A28" s="180"/>
      <c r="B28" s="182"/>
      <c r="C28" s="184"/>
      <c r="D28" s="136" t="s">
        <v>257</v>
      </c>
      <c r="E28" s="136"/>
      <c r="F28" s="137">
        <v>0</v>
      </c>
      <c r="G28" s="186"/>
      <c r="H28" s="189"/>
      <c r="I28" s="189"/>
    </row>
    <row r="29" spans="1:9" ht="18.75" customHeight="1" x14ac:dyDescent="0.25">
      <c r="A29" s="180"/>
      <c r="B29" s="182"/>
      <c r="C29" s="184"/>
      <c r="D29" s="136" t="s">
        <v>258</v>
      </c>
      <c r="E29" s="136"/>
      <c r="F29" s="137">
        <v>0</v>
      </c>
      <c r="G29" s="186"/>
      <c r="H29" s="189"/>
      <c r="I29" s="189"/>
    </row>
    <row r="30" spans="1:9" ht="18.75" customHeight="1" x14ac:dyDescent="0.25">
      <c r="A30" s="180"/>
      <c r="B30" s="182"/>
      <c r="C30" s="184"/>
      <c r="D30" s="136" t="s">
        <v>259</v>
      </c>
      <c r="E30" s="136"/>
      <c r="F30" s="137">
        <v>0</v>
      </c>
      <c r="G30" s="186"/>
      <c r="H30" s="189"/>
      <c r="I30" s="189"/>
    </row>
    <row r="31" spans="1:9" ht="18.75" customHeight="1" thickBot="1" x14ac:dyDescent="0.3">
      <c r="A31" s="181"/>
      <c r="B31" s="183"/>
      <c r="C31" s="185"/>
      <c r="D31" s="138" t="s">
        <v>260</v>
      </c>
      <c r="E31" s="138"/>
      <c r="F31" s="139">
        <v>0</v>
      </c>
      <c r="G31" s="187"/>
      <c r="H31" s="190"/>
      <c r="I31" s="190"/>
    </row>
    <row r="32" spans="1:9" ht="18.75" customHeight="1" x14ac:dyDescent="0.25">
      <c r="A32" s="180">
        <v>58524.6</v>
      </c>
      <c r="B32" s="182" t="s">
        <v>178</v>
      </c>
      <c r="C32" s="184" t="s">
        <v>321</v>
      </c>
      <c r="D32" s="136" t="s">
        <v>256</v>
      </c>
      <c r="E32" s="136"/>
      <c r="F32" s="137">
        <v>0</v>
      </c>
      <c r="G32" s="186">
        <f>AVERAGE(F32,F33,F34,F35,F36)</f>
        <v>0</v>
      </c>
      <c r="H32" s="188"/>
      <c r="I32" s="188" t="s">
        <v>333</v>
      </c>
    </row>
    <row r="33" spans="1:9" ht="18.75" customHeight="1" x14ac:dyDescent="0.25">
      <c r="A33" s="180"/>
      <c r="B33" s="182"/>
      <c r="C33" s="184"/>
      <c r="D33" s="136" t="s">
        <v>257</v>
      </c>
      <c r="E33" s="136"/>
      <c r="F33" s="137">
        <v>0</v>
      </c>
      <c r="G33" s="186"/>
      <c r="H33" s="189"/>
      <c r="I33" s="189"/>
    </row>
    <row r="34" spans="1:9" ht="18.75" customHeight="1" x14ac:dyDescent="0.25">
      <c r="A34" s="180"/>
      <c r="B34" s="182"/>
      <c r="C34" s="184"/>
      <c r="D34" s="136" t="s">
        <v>258</v>
      </c>
      <c r="E34" s="136"/>
      <c r="F34" s="137">
        <v>0</v>
      </c>
      <c r="G34" s="186"/>
      <c r="H34" s="189"/>
      <c r="I34" s="189"/>
    </row>
    <row r="35" spans="1:9" ht="18.75" customHeight="1" x14ac:dyDescent="0.25">
      <c r="A35" s="180"/>
      <c r="B35" s="182"/>
      <c r="C35" s="184"/>
      <c r="D35" s="136" t="s">
        <v>259</v>
      </c>
      <c r="E35" s="136"/>
      <c r="F35" s="137">
        <v>0</v>
      </c>
      <c r="G35" s="186"/>
      <c r="H35" s="189"/>
      <c r="I35" s="189"/>
    </row>
    <row r="36" spans="1:9" ht="18.75" customHeight="1" thickBot="1" x14ac:dyDescent="0.3">
      <c r="A36" s="181"/>
      <c r="B36" s="183"/>
      <c r="C36" s="185"/>
      <c r="D36" s="138" t="s">
        <v>260</v>
      </c>
      <c r="E36" s="138"/>
      <c r="F36" s="139">
        <v>0</v>
      </c>
      <c r="G36" s="187"/>
      <c r="H36" s="190"/>
      <c r="I36" s="190"/>
    </row>
    <row r="37" spans="1:9" ht="18.75" customHeight="1" x14ac:dyDescent="0.25">
      <c r="A37" s="180">
        <v>59210.25</v>
      </c>
      <c r="B37" s="182" t="s">
        <v>178</v>
      </c>
      <c r="C37" s="184" t="s">
        <v>130</v>
      </c>
      <c r="D37" s="136" t="s">
        <v>256</v>
      </c>
      <c r="E37" s="136"/>
      <c r="F37" s="137">
        <v>0</v>
      </c>
      <c r="G37" s="186">
        <f>AVERAGE(F37,F38,F39,F40,F41)</f>
        <v>0</v>
      </c>
      <c r="H37" s="188"/>
      <c r="I37" s="188" t="s">
        <v>334</v>
      </c>
    </row>
    <row r="38" spans="1:9" ht="18.75" customHeight="1" x14ac:dyDescent="0.25">
      <c r="A38" s="180"/>
      <c r="B38" s="182"/>
      <c r="C38" s="184"/>
      <c r="D38" s="136" t="s">
        <v>257</v>
      </c>
      <c r="E38" s="136"/>
      <c r="F38" s="137">
        <v>0</v>
      </c>
      <c r="G38" s="186"/>
      <c r="H38" s="189"/>
      <c r="I38" s="189"/>
    </row>
    <row r="39" spans="1:9" ht="18.75" customHeight="1" x14ac:dyDescent="0.25">
      <c r="A39" s="180"/>
      <c r="B39" s="182"/>
      <c r="C39" s="184"/>
      <c r="D39" s="136" t="s">
        <v>258</v>
      </c>
      <c r="E39" s="136"/>
      <c r="F39" s="137">
        <v>0</v>
      </c>
      <c r="G39" s="186"/>
      <c r="H39" s="189"/>
      <c r="I39" s="189"/>
    </row>
    <row r="40" spans="1:9" ht="18.75" customHeight="1" x14ac:dyDescent="0.25">
      <c r="A40" s="180"/>
      <c r="B40" s="182"/>
      <c r="C40" s="184"/>
      <c r="D40" s="136" t="s">
        <v>259</v>
      </c>
      <c r="E40" s="136"/>
      <c r="F40" s="137">
        <v>0</v>
      </c>
      <c r="G40" s="186"/>
      <c r="H40" s="189"/>
      <c r="I40" s="189"/>
    </row>
    <row r="41" spans="1:9" ht="18.75" customHeight="1" thickBot="1" x14ac:dyDescent="0.3">
      <c r="A41" s="181"/>
      <c r="B41" s="183"/>
      <c r="C41" s="185"/>
      <c r="D41" s="138" t="s">
        <v>260</v>
      </c>
      <c r="E41" s="138"/>
      <c r="F41" s="139">
        <v>0</v>
      </c>
      <c r="G41" s="187"/>
      <c r="H41" s="190"/>
      <c r="I41" s="190"/>
    </row>
    <row r="42" spans="1:9" ht="18.75" customHeight="1" x14ac:dyDescent="0.25">
      <c r="A42" s="180">
        <v>62572.5</v>
      </c>
      <c r="B42" s="182" t="s">
        <v>178</v>
      </c>
      <c r="C42" s="184" t="s">
        <v>130</v>
      </c>
      <c r="D42" s="136" t="s">
        <v>256</v>
      </c>
      <c r="E42" s="136"/>
      <c r="F42" s="137">
        <v>0</v>
      </c>
      <c r="G42" s="186">
        <f>AVERAGE(F42,F43,F44,F45,F46)</f>
        <v>0</v>
      </c>
      <c r="H42" s="184"/>
      <c r="I42" s="184" t="s">
        <v>327</v>
      </c>
    </row>
    <row r="43" spans="1:9" ht="18.75" customHeight="1" x14ac:dyDescent="0.25">
      <c r="A43" s="180"/>
      <c r="B43" s="182"/>
      <c r="C43" s="184"/>
      <c r="D43" s="136" t="s">
        <v>257</v>
      </c>
      <c r="E43" s="136"/>
      <c r="F43" s="137">
        <v>0</v>
      </c>
      <c r="G43" s="186"/>
      <c r="H43" s="184"/>
      <c r="I43" s="184"/>
    </row>
    <row r="44" spans="1:9" ht="18.75" customHeight="1" x14ac:dyDescent="0.25">
      <c r="A44" s="180"/>
      <c r="B44" s="182"/>
      <c r="C44" s="184"/>
      <c r="D44" s="136" t="s">
        <v>258</v>
      </c>
      <c r="E44" s="136"/>
      <c r="F44" s="137">
        <v>0</v>
      </c>
      <c r="G44" s="186"/>
      <c r="H44" s="184"/>
      <c r="I44" s="184"/>
    </row>
    <row r="45" spans="1:9" ht="18.75" customHeight="1" x14ac:dyDescent="0.25">
      <c r="A45" s="180"/>
      <c r="B45" s="182"/>
      <c r="C45" s="184"/>
      <c r="D45" s="136" t="s">
        <v>259</v>
      </c>
      <c r="E45" s="136"/>
      <c r="F45" s="137">
        <v>0</v>
      </c>
      <c r="G45" s="186"/>
      <c r="H45" s="184"/>
      <c r="I45" s="184"/>
    </row>
    <row r="46" spans="1:9" ht="18.75" customHeight="1" thickBot="1" x14ac:dyDescent="0.3">
      <c r="A46" s="181"/>
      <c r="B46" s="183"/>
      <c r="C46" s="185"/>
      <c r="D46" s="138" t="s">
        <v>260</v>
      </c>
      <c r="E46" s="138"/>
      <c r="F46" s="139">
        <v>0</v>
      </c>
      <c r="G46" s="187"/>
      <c r="H46" s="185"/>
      <c r="I46" s="185"/>
    </row>
    <row r="47" spans="1:9" ht="18.75" customHeight="1" x14ac:dyDescent="0.25">
      <c r="A47" s="180">
        <v>63251.4</v>
      </c>
      <c r="B47" s="182" t="s">
        <v>178</v>
      </c>
      <c r="C47" s="184" t="s">
        <v>126</v>
      </c>
      <c r="D47" s="136" t="s">
        <v>256</v>
      </c>
      <c r="E47" s="136"/>
      <c r="F47" s="137">
        <v>0</v>
      </c>
      <c r="G47" s="186">
        <f>AVERAGE(F47,F48,F49,F50,F51)</f>
        <v>0</v>
      </c>
      <c r="H47" s="188"/>
      <c r="I47" s="188" t="s">
        <v>335</v>
      </c>
    </row>
    <row r="48" spans="1:9" ht="18.75" customHeight="1" x14ac:dyDescent="0.25">
      <c r="A48" s="180"/>
      <c r="B48" s="182"/>
      <c r="C48" s="184"/>
      <c r="D48" s="136" t="s">
        <v>257</v>
      </c>
      <c r="E48" s="136"/>
      <c r="F48" s="137">
        <v>0</v>
      </c>
      <c r="G48" s="186"/>
      <c r="H48" s="189"/>
      <c r="I48" s="189"/>
    </row>
    <row r="49" spans="1:9" ht="18.75" customHeight="1" x14ac:dyDescent="0.25">
      <c r="A49" s="180"/>
      <c r="B49" s="182"/>
      <c r="C49" s="184"/>
      <c r="D49" s="136" t="s">
        <v>258</v>
      </c>
      <c r="E49" s="136"/>
      <c r="F49" s="137">
        <v>0</v>
      </c>
      <c r="G49" s="186"/>
      <c r="H49" s="189"/>
      <c r="I49" s="189"/>
    </row>
    <row r="50" spans="1:9" ht="18.75" customHeight="1" x14ac:dyDescent="0.25">
      <c r="A50" s="180"/>
      <c r="B50" s="182"/>
      <c r="C50" s="184"/>
      <c r="D50" s="136" t="s">
        <v>259</v>
      </c>
      <c r="E50" s="136"/>
      <c r="F50" s="137">
        <v>0</v>
      </c>
      <c r="G50" s="186"/>
      <c r="H50" s="189"/>
      <c r="I50" s="189"/>
    </row>
    <row r="51" spans="1:9" ht="18.75" customHeight="1" thickBot="1" x14ac:dyDescent="0.3">
      <c r="A51" s="181"/>
      <c r="B51" s="183"/>
      <c r="C51" s="185"/>
      <c r="D51" s="138" t="s">
        <v>260</v>
      </c>
      <c r="E51" s="138"/>
      <c r="F51" s="139">
        <v>0</v>
      </c>
      <c r="G51" s="187"/>
      <c r="H51" s="190"/>
      <c r="I51" s="190"/>
    </row>
    <row r="52" spans="1:9" ht="18.75" customHeight="1" x14ac:dyDescent="0.25">
      <c r="A52" s="180">
        <v>65387.3</v>
      </c>
      <c r="B52" s="182" t="s">
        <v>178</v>
      </c>
      <c r="C52" s="184" t="s">
        <v>126</v>
      </c>
      <c r="D52" s="136" t="s">
        <v>256</v>
      </c>
      <c r="E52" s="136"/>
      <c r="F52" s="137">
        <v>0</v>
      </c>
      <c r="G52" s="186">
        <f>AVERAGE(F52,F53,F54,F55,F56)</f>
        <v>0</v>
      </c>
      <c r="H52" s="188"/>
      <c r="I52" s="188" t="s">
        <v>336</v>
      </c>
    </row>
    <row r="53" spans="1:9" ht="18.75" customHeight="1" x14ac:dyDescent="0.25">
      <c r="A53" s="180"/>
      <c r="B53" s="182"/>
      <c r="C53" s="184"/>
      <c r="D53" s="136" t="s">
        <v>257</v>
      </c>
      <c r="E53" s="136"/>
      <c r="F53" s="137">
        <v>0</v>
      </c>
      <c r="G53" s="186"/>
      <c r="H53" s="189"/>
      <c r="I53" s="189"/>
    </row>
    <row r="54" spans="1:9" ht="18.75" customHeight="1" x14ac:dyDescent="0.25">
      <c r="A54" s="180"/>
      <c r="B54" s="182"/>
      <c r="C54" s="184"/>
      <c r="D54" s="136" t="s">
        <v>258</v>
      </c>
      <c r="E54" s="136"/>
      <c r="F54" s="137">
        <v>0</v>
      </c>
      <c r="G54" s="186"/>
      <c r="H54" s="189"/>
      <c r="I54" s="189"/>
    </row>
    <row r="55" spans="1:9" ht="18.75" customHeight="1" x14ac:dyDescent="0.25">
      <c r="A55" s="180"/>
      <c r="B55" s="182"/>
      <c r="C55" s="184"/>
      <c r="D55" s="136" t="s">
        <v>259</v>
      </c>
      <c r="E55" s="136"/>
      <c r="F55" s="137">
        <v>0</v>
      </c>
      <c r="G55" s="186"/>
      <c r="H55" s="189"/>
      <c r="I55" s="189"/>
    </row>
    <row r="56" spans="1:9" ht="18.75" customHeight="1" thickBot="1" x14ac:dyDescent="0.3">
      <c r="A56" s="181"/>
      <c r="B56" s="183"/>
      <c r="C56" s="185"/>
      <c r="D56" s="138" t="s">
        <v>260</v>
      </c>
      <c r="E56" s="138"/>
      <c r="F56" s="139">
        <v>0</v>
      </c>
      <c r="G56" s="187"/>
      <c r="H56" s="190"/>
      <c r="I56" s="190"/>
    </row>
    <row r="57" spans="1:9" ht="18.75" customHeight="1" x14ac:dyDescent="0.25">
      <c r="A57" s="180">
        <v>66076</v>
      </c>
      <c r="B57" s="182" t="s">
        <v>178</v>
      </c>
      <c r="C57" s="184" t="s">
        <v>127</v>
      </c>
      <c r="D57" s="136" t="s">
        <v>256</v>
      </c>
      <c r="E57" s="136"/>
      <c r="F57" s="137">
        <v>0</v>
      </c>
      <c r="G57" s="186">
        <f>AVERAGE(F57,F58,F59,F60,F61)</f>
        <v>0</v>
      </c>
      <c r="H57" s="188"/>
      <c r="I57" s="188" t="s">
        <v>337</v>
      </c>
    </row>
    <row r="58" spans="1:9" ht="18.75" customHeight="1" x14ac:dyDescent="0.25">
      <c r="A58" s="180"/>
      <c r="B58" s="182"/>
      <c r="C58" s="184"/>
      <c r="D58" s="136" t="s">
        <v>257</v>
      </c>
      <c r="E58" s="136"/>
      <c r="F58" s="137">
        <v>0</v>
      </c>
      <c r="G58" s="186"/>
      <c r="H58" s="189"/>
      <c r="I58" s="189"/>
    </row>
    <row r="59" spans="1:9" ht="18.75" customHeight="1" x14ac:dyDescent="0.25">
      <c r="A59" s="180"/>
      <c r="B59" s="182"/>
      <c r="C59" s="184"/>
      <c r="D59" s="136" t="s">
        <v>258</v>
      </c>
      <c r="E59" s="136"/>
      <c r="F59" s="137">
        <v>0</v>
      </c>
      <c r="G59" s="186"/>
      <c r="H59" s="189"/>
      <c r="I59" s="189"/>
    </row>
    <row r="60" spans="1:9" ht="18.75" customHeight="1" x14ac:dyDescent="0.25">
      <c r="A60" s="180"/>
      <c r="B60" s="182"/>
      <c r="C60" s="184"/>
      <c r="D60" s="136" t="s">
        <v>259</v>
      </c>
      <c r="E60" s="136"/>
      <c r="F60" s="137">
        <v>0</v>
      </c>
      <c r="G60" s="186"/>
      <c r="H60" s="189"/>
      <c r="I60" s="189"/>
    </row>
    <row r="61" spans="1:9" ht="18.75" customHeight="1" thickBot="1" x14ac:dyDescent="0.3">
      <c r="A61" s="181"/>
      <c r="B61" s="183"/>
      <c r="C61" s="185"/>
      <c r="D61" s="138" t="s">
        <v>260</v>
      </c>
      <c r="E61" s="138"/>
      <c r="F61" s="139">
        <v>0</v>
      </c>
      <c r="G61" s="187"/>
      <c r="H61" s="190"/>
      <c r="I61" s="190"/>
    </row>
    <row r="62" spans="1:9" ht="18.75" customHeight="1" x14ac:dyDescent="0.25">
      <c r="A62" s="180">
        <v>73206.7</v>
      </c>
      <c r="B62" s="182" t="s">
        <v>178</v>
      </c>
      <c r="C62" s="184" t="s">
        <v>132</v>
      </c>
      <c r="D62" s="136" t="s">
        <v>256</v>
      </c>
      <c r="E62" s="136"/>
      <c r="F62" s="137">
        <v>0</v>
      </c>
      <c r="G62" s="186">
        <f>AVERAGE(F62,F63,F64,F65,F66)</f>
        <v>0</v>
      </c>
      <c r="H62" s="188"/>
      <c r="I62" s="188" t="s">
        <v>338</v>
      </c>
    </row>
    <row r="63" spans="1:9" ht="18.75" customHeight="1" x14ac:dyDescent="0.25">
      <c r="A63" s="180"/>
      <c r="B63" s="182"/>
      <c r="C63" s="184"/>
      <c r="D63" s="136" t="s">
        <v>257</v>
      </c>
      <c r="E63" s="136"/>
      <c r="F63" s="137">
        <v>0</v>
      </c>
      <c r="G63" s="186"/>
      <c r="H63" s="189"/>
      <c r="I63" s="189"/>
    </row>
    <row r="64" spans="1:9" ht="18.75" customHeight="1" x14ac:dyDescent="0.25">
      <c r="A64" s="180"/>
      <c r="B64" s="182"/>
      <c r="C64" s="184"/>
      <c r="D64" s="136" t="s">
        <v>258</v>
      </c>
      <c r="E64" s="136"/>
      <c r="F64" s="137">
        <v>0</v>
      </c>
      <c r="G64" s="186"/>
      <c r="H64" s="189"/>
      <c r="I64" s="189"/>
    </row>
    <row r="65" spans="1:9" ht="18.75" customHeight="1" x14ac:dyDescent="0.25">
      <c r="A65" s="180"/>
      <c r="B65" s="182"/>
      <c r="C65" s="184"/>
      <c r="D65" s="136" t="s">
        <v>259</v>
      </c>
      <c r="E65" s="136"/>
      <c r="F65" s="137">
        <v>0</v>
      </c>
      <c r="G65" s="186"/>
      <c r="H65" s="189"/>
      <c r="I65" s="189"/>
    </row>
    <row r="66" spans="1:9" ht="18.75" customHeight="1" thickBot="1" x14ac:dyDescent="0.3">
      <c r="A66" s="181"/>
      <c r="B66" s="183"/>
      <c r="C66" s="185"/>
      <c r="D66" s="138" t="s">
        <v>260</v>
      </c>
      <c r="E66" s="138"/>
      <c r="F66" s="139">
        <v>0</v>
      </c>
      <c r="G66" s="187"/>
      <c r="H66" s="190"/>
      <c r="I66" s="190"/>
    </row>
    <row r="67" spans="1:9" ht="18.75" customHeight="1" x14ac:dyDescent="0.25">
      <c r="A67" s="180">
        <v>73932</v>
      </c>
      <c r="B67" s="182" t="s">
        <v>178</v>
      </c>
      <c r="C67" s="184" t="s">
        <v>133</v>
      </c>
      <c r="D67" s="136" t="s">
        <v>256</v>
      </c>
      <c r="E67" s="136"/>
      <c r="F67" s="137">
        <v>0</v>
      </c>
      <c r="G67" s="186">
        <f>AVERAGE(F67,F68,F69,F70,F71)</f>
        <v>0</v>
      </c>
      <c r="H67" s="188"/>
      <c r="I67" s="188" t="s">
        <v>339</v>
      </c>
    </row>
    <row r="68" spans="1:9" ht="18.75" customHeight="1" x14ac:dyDescent="0.25">
      <c r="A68" s="180"/>
      <c r="B68" s="182"/>
      <c r="C68" s="184"/>
      <c r="D68" s="136" t="s">
        <v>257</v>
      </c>
      <c r="E68" s="136"/>
      <c r="F68" s="137">
        <v>0</v>
      </c>
      <c r="G68" s="186"/>
      <c r="H68" s="189"/>
      <c r="I68" s="189"/>
    </row>
    <row r="69" spans="1:9" ht="18.75" customHeight="1" x14ac:dyDescent="0.25">
      <c r="A69" s="180"/>
      <c r="B69" s="182"/>
      <c r="C69" s="184"/>
      <c r="D69" s="136" t="s">
        <v>258</v>
      </c>
      <c r="E69" s="136"/>
      <c r="F69" s="137">
        <v>0</v>
      </c>
      <c r="G69" s="186"/>
      <c r="H69" s="189"/>
      <c r="I69" s="189"/>
    </row>
    <row r="70" spans="1:9" ht="18.75" customHeight="1" x14ac:dyDescent="0.25">
      <c r="A70" s="180"/>
      <c r="B70" s="182"/>
      <c r="C70" s="184"/>
      <c r="D70" s="136" t="s">
        <v>259</v>
      </c>
      <c r="E70" s="136"/>
      <c r="F70" s="137">
        <v>0</v>
      </c>
      <c r="G70" s="186"/>
      <c r="H70" s="189"/>
      <c r="I70" s="189"/>
    </row>
    <row r="71" spans="1:9" ht="18.75" customHeight="1" thickBot="1" x14ac:dyDescent="0.3">
      <c r="A71" s="181"/>
      <c r="B71" s="183"/>
      <c r="C71" s="185"/>
      <c r="D71" s="138" t="s">
        <v>260</v>
      </c>
      <c r="E71" s="138"/>
      <c r="F71" s="139">
        <v>0</v>
      </c>
      <c r="G71" s="187"/>
      <c r="H71" s="190"/>
      <c r="I71" s="190"/>
    </row>
    <row r="72" spans="1:9" ht="18.75" customHeight="1" x14ac:dyDescent="0.25">
      <c r="A72" s="180">
        <v>75408</v>
      </c>
      <c r="B72" s="182" t="s">
        <v>178</v>
      </c>
      <c r="C72" s="184" t="s">
        <v>133</v>
      </c>
      <c r="D72" s="136" t="s">
        <v>256</v>
      </c>
      <c r="E72" s="136"/>
      <c r="F72" s="137">
        <v>0</v>
      </c>
      <c r="G72" s="186">
        <f>AVERAGE(F72,F73,F74,F75,F76)</f>
        <v>0</v>
      </c>
      <c r="H72" s="188"/>
      <c r="I72" s="188" t="s">
        <v>340</v>
      </c>
    </row>
    <row r="73" spans="1:9" ht="18.75" customHeight="1" x14ac:dyDescent="0.25">
      <c r="A73" s="180"/>
      <c r="B73" s="182"/>
      <c r="C73" s="184"/>
      <c r="D73" s="136" t="s">
        <v>257</v>
      </c>
      <c r="E73" s="136"/>
      <c r="F73" s="137">
        <v>0</v>
      </c>
      <c r="G73" s="186"/>
      <c r="H73" s="189"/>
      <c r="I73" s="189"/>
    </row>
    <row r="74" spans="1:9" ht="18.75" customHeight="1" x14ac:dyDescent="0.25">
      <c r="A74" s="180"/>
      <c r="B74" s="182"/>
      <c r="C74" s="184"/>
      <c r="D74" s="136" t="s">
        <v>258</v>
      </c>
      <c r="E74" s="136"/>
      <c r="F74" s="137">
        <v>0</v>
      </c>
      <c r="G74" s="186"/>
      <c r="H74" s="189"/>
      <c r="I74" s="189"/>
    </row>
    <row r="75" spans="1:9" ht="18.75" customHeight="1" x14ac:dyDescent="0.25">
      <c r="A75" s="180"/>
      <c r="B75" s="182"/>
      <c r="C75" s="184"/>
      <c r="D75" s="136" t="s">
        <v>259</v>
      </c>
      <c r="E75" s="136"/>
      <c r="F75" s="137">
        <v>0</v>
      </c>
      <c r="G75" s="186"/>
      <c r="H75" s="189"/>
      <c r="I75" s="189"/>
    </row>
    <row r="76" spans="1:9" ht="18.75" customHeight="1" thickBot="1" x14ac:dyDescent="0.3">
      <c r="A76" s="181"/>
      <c r="B76" s="183"/>
      <c r="C76" s="185"/>
      <c r="D76" s="138" t="s">
        <v>260</v>
      </c>
      <c r="E76" s="138"/>
      <c r="F76" s="139">
        <v>0</v>
      </c>
      <c r="G76" s="187"/>
      <c r="H76" s="190"/>
      <c r="I76" s="190"/>
    </row>
    <row r="77" spans="1:9" ht="18.75" customHeight="1" x14ac:dyDescent="0.25">
      <c r="A77" s="180">
        <v>75669</v>
      </c>
      <c r="B77" s="182" t="s">
        <v>178</v>
      </c>
      <c r="C77" s="184" t="s">
        <v>133</v>
      </c>
      <c r="D77" s="136" t="s">
        <v>256</v>
      </c>
      <c r="E77" s="136"/>
      <c r="F77" s="137">
        <v>0</v>
      </c>
      <c r="G77" s="186">
        <f>AVERAGE(F77,F78,F79,F80,F81)</f>
        <v>0</v>
      </c>
      <c r="H77" s="188"/>
      <c r="I77" s="188" t="s">
        <v>341</v>
      </c>
    </row>
    <row r="78" spans="1:9" ht="18.75" customHeight="1" x14ac:dyDescent="0.25">
      <c r="A78" s="180"/>
      <c r="B78" s="182"/>
      <c r="C78" s="184"/>
      <c r="D78" s="136" t="s">
        <v>257</v>
      </c>
      <c r="E78" s="136"/>
      <c r="F78" s="137">
        <v>0</v>
      </c>
      <c r="G78" s="186"/>
      <c r="H78" s="189"/>
      <c r="I78" s="189"/>
    </row>
    <row r="79" spans="1:9" ht="18.75" customHeight="1" x14ac:dyDescent="0.25">
      <c r="A79" s="180"/>
      <c r="B79" s="182"/>
      <c r="C79" s="184"/>
      <c r="D79" s="136" t="s">
        <v>258</v>
      </c>
      <c r="E79" s="136"/>
      <c r="F79" s="137">
        <v>0</v>
      </c>
      <c r="G79" s="186"/>
      <c r="H79" s="189"/>
      <c r="I79" s="189"/>
    </row>
    <row r="80" spans="1:9" ht="18.75" customHeight="1" x14ac:dyDescent="0.25">
      <c r="A80" s="180"/>
      <c r="B80" s="182"/>
      <c r="C80" s="184"/>
      <c r="D80" s="136" t="s">
        <v>259</v>
      </c>
      <c r="E80" s="136"/>
      <c r="F80" s="137">
        <v>0</v>
      </c>
      <c r="G80" s="186"/>
      <c r="H80" s="189"/>
      <c r="I80" s="189"/>
    </row>
    <row r="81" spans="1:9" ht="18.75" customHeight="1" thickBot="1" x14ac:dyDescent="0.3">
      <c r="A81" s="181"/>
      <c r="B81" s="183"/>
      <c r="C81" s="185"/>
      <c r="D81" s="138" t="s">
        <v>260</v>
      </c>
      <c r="E81" s="138"/>
      <c r="F81" s="139">
        <v>0</v>
      </c>
      <c r="G81" s="187"/>
      <c r="H81" s="190"/>
      <c r="I81" s="190"/>
    </row>
    <row r="82" spans="1:9" ht="18.75" customHeight="1" x14ac:dyDescent="0.25">
      <c r="A82" s="180">
        <v>76352</v>
      </c>
      <c r="B82" s="182" t="s">
        <v>178</v>
      </c>
      <c r="C82" s="184" t="s">
        <v>128</v>
      </c>
      <c r="D82" s="136" t="s">
        <v>256</v>
      </c>
      <c r="E82" s="136"/>
      <c r="F82" s="137">
        <v>0</v>
      </c>
      <c r="G82" s="186">
        <f>AVERAGE(F82,F83,F84,F85,F86)</f>
        <v>0</v>
      </c>
      <c r="H82" s="188"/>
      <c r="I82" s="188" t="s">
        <v>407</v>
      </c>
    </row>
    <row r="83" spans="1:9" ht="18.75" customHeight="1" x14ac:dyDescent="0.25">
      <c r="A83" s="180"/>
      <c r="B83" s="182"/>
      <c r="C83" s="184"/>
      <c r="D83" s="136" t="s">
        <v>257</v>
      </c>
      <c r="E83" s="136"/>
      <c r="F83" s="137">
        <v>0</v>
      </c>
      <c r="G83" s="186"/>
      <c r="H83" s="189"/>
      <c r="I83" s="189"/>
    </row>
    <row r="84" spans="1:9" ht="18.75" customHeight="1" x14ac:dyDescent="0.25">
      <c r="A84" s="180"/>
      <c r="B84" s="182"/>
      <c r="C84" s="184"/>
      <c r="D84" s="136" t="s">
        <v>258</v>
      </c>
      <c r="E84" s="136"/>
      <c r="F84" s="137">
        <v>0</v>
      </c>
      <c r="G84" s="186"/>
      <c r="H84" s="189"/>
      <c r="I84" s="189"/>
    </row>
    <row r="85" spans="1:9" ht="18.75" customHeight="1" x14ac:dyDescent="0.25">
      <c r="A85" s="180"/>
      <c r="B85" s="182"/>
      <c r="C85" s="184"/>
      <c r="D85" s="136" t="s">
        <v>259</v>
      </c>
      <c r="E85" s="136"/>
      <c r="F85" s="137">
        <v>0</v>
      </c>
      <c r="G85" s="186"/>
      <c r="H85" s="189"/>
      <c r="I85" s="189"/>
    </row>
    <row r="86" spans="1:9" ht="18.75" customHeight="1" thickBot="1" x14ac:dyDescent="0.3">
      <c r="A86" s="181"/>
      <c r="B86" s="183"/>
      <c r="C86" s="185"/>
      <c r="D86" s="138" t="s">
        <v>260</v>
      </c>
      <c r="E86" s="138"/>
      <c r="F86" s="139">
        <v>0</v>
      </c>
      <c r="G86" s="187"/>
      <c r="H86" s="190"/>
      <c r="I86" s="190"/>
    </row>
    <row r="87" spans="1:9" ht="18.75" customHeight="1" x14ac:dyDescent="0.25">
      <c r="A87" s="180">
        <v>76589</v>
      </c>
      <c r="B87" s="182" t="s">
        <v>178</v>
      </c>
      <c r="C87" s="184" t="s">
        <v>322</v>
      </c>
      <c r="D87" s="136" t="s">
        <v>256</v>
      </c>
      <c r="E87" s="136"/>
      <c r="F87" s="137">
        <v>0</v>
      </c>
      <c r="G87" s="186">
        <f>AVERAGE(F87,F88,F89,F90,F91)</f>
        <v>0</v>
      </c>
      <c r="H87" s="188"/>
      <c r="I87" s="188" t="s">
        <v>342</v>
      </c>
    </row>
    <row r="88" spans="1:9" ht="18.75" customHeight="1" x14ac:dyDescent="0.25">
      <c r="A88" s="180"/>
      <c r="B88" s="182"/>
      <c r="C88" s="184"/>
      <c r="D88" s="136" t="s">
        <v>257</v>
      </c>
      <c r="E88" s="136"/>
      <c r="F88" s="137">
        <v>0</v>
      </c>
      <c r="G88" s="186"/>
      <c r="H88" s="189"/>
      <c r="I88" s="189"/>
    </row>
    <row r="89" spans="1:9" ht="18.75" customHeight="1" x14ac:dyDescent="0.25">
      <c r="A89" s="180"/>
      <c r="B89" s="182"/>
      <c r="C89" s="184"/>
      <c r="D89" s="136" t="s">
        <v>258</v>
      </c>
      <c r="E89" s="136"/>
      <c r="F89" s="137">
        <v>0</v>
      </c>
      <c r="G89" s="186"/>
      <c r="H89" s="189"/>
      <c r="I89" s="189"/>
    </row>
    <row r="90" spans="1:9" ht="18.75" customHeight="1" x14ac:dyDescent="0.25">
      <c r="A90" s="180"/>
      <c r="B90" s="182"/>
      <c r="C90" s="184"/>
      <c r="D90" s="136" t="s">
        <v>259</v>
      </c>
      <c r="E90" s="136"/>
      <c r="F90" s="137">
        <v>0</v>
      </c>
      <c r="G90" s="186"/>
      <c r="H90" s="189"/>
      <c r="I90" s="189"/>
    </row>
    <row r="91" spans="1:9" ht="18.75" customHeight="1" thickBot="1" x14ac:dyDescent="0.3">
      <c r="A91" s="181"/>
      <c r="B91" s="183"/>
      <c r="C91" s="185"/>
      <c r="D91" s="138" t="s">
        <v>260</v>
      </c>
      <c r="E91" s="138"/>
      <c r="F91" s="139">
        <v>0</v>
      </c>
      <c r="G91" s="187"/>
      <c r="H91" s="190"/>
      <c r="I91" s="190"/>
    </row>
    <row r="92" spans="1:9" ht="18.75" customHeight="1" x14ac:dyDescent="0.25">
      <c r="A92" s="180">
        <v>76901.5</v>
      </c>
      <c r="B92" s="182" t="s">
        <v>178</v>
      </c>
      <c r="C92" s="184" t="s">
        <v>134</v>
      </c>
      <c r="D92" s="136" t="s">
        <v>256</v>
      </c>
      <c r="E92" s="136"/>
      <c r="F92" s="137">
        <v>0</v>
      </c>
      <c r="G92" s="186">
        <f>AVERAGE(F92,F93,F94,F95,F96)</f>
        <v>0</v>
      </c>
      <c r="H92" s="188"/>
      <c r="I92" s="188" t="s">
        <v>343</v>
      </c>
    </row>
    <row r="93" spans="1:9" ht="18.75" customHeight="1" x14ac:dyDescent="0.25">
      <c r="A93" s="180"/>
      <c r="B93" s="182"/>
      <c r="C93" s="184"/>
      <c r="D93" s="136" t="s">
        <v>257</v>
      </c>
      <c r="E93" s="136"/>
      <c r="F93" s="137">
        <v>0</v>
      </c>
      <c r="G93" s="186"/>
      <c r="H93" s="189"/>
      <c r="I93" s="189"/>
    </row>
    <row r="94" spans="1:9" ht="18.75" customHeight="1" x14ac:dyDescent="0.25">
      <c r="A94" s="180"/>
      <c r="B94" s="182"/>
      <c r="C94" s="184"/>
      <c r="D94" s="136" t="s">
        <v>258</v>
      </c>
      <c r="E94" s="136"/>
      <c r="F94" s="137">
        <v>0</v>
      </c>
      <c r="G94" s="186"/>
      <c r="H94" s="189"/>
      <c r="I94" s="189"/>
    </row>
    <row r="95" spans="1:9" ht="18.75" customHeight="1" x14ac:dyDescent="0.25">
      <c r="A95" s="180"/>
      <c r="B95" s="182"/>
      <c r="C95" s="184"/>
      <c r="D95" s="136" t="s">
        <v>259</v>
      </c>
      <c r="E95" s="136"/>
      <c r="F95" s="137">
        <v>0</v>
      </c>
      <c r="G95" s="186"/>
      <c r="H95" s="189"/>
      <c r="I95" s="189"/>
    </row>
    <row r="96" spans="1:9" ht="18.75" customHeight="1" thickBot="1" x14ac:dyDescent="0.3">
      <c r="A96" s="181"/>
      <c r="B96" s="183"/>
      <c r="C96" s="185"/>
      <c r="D96" s="138" t="s">
        <v>260</v>
      </c>
      <c r="E96" s="138"/>
      <c r="F96" s="139">
        <v>0</v>
      </c>
      <c r="G96" s="187"/>
      <c r="H96" s="190"/>
      <c r="I96" s="190"/>
    </row>
    <row r="97" spans="1:9" ht="18.75" customHeight="1" x14ac:dyDescent="0.25">
      <c r="A97" s="180">
        <v>77088</v>
      </c>
      <c r="B97" s="182" t="s">
        <v>178</v>
      </c>
      <c r="C97" s="184" t="s">
        <v>135</v>
      </c>
      <c r="D97" s="136" t="s">
        <v>256</v>
      </c>
      <c r="E97" s="136"/>
      <c r="F97" s="137">
        <v>0</v>
      </c>
      <c r="G97" s="186">
        <f>AVERAGE(F97,F98,F99,F100,F101)</f>
        <v>0</v>
      </c>
      <c r="H97" s="188"/>
      <c r="I97" s="188" t="s">
        <v>344</v>
      </c>
    </row>
    <row r="98" spans="1:9" ht="18.75" customHeight="1" x14ac:dyDescent="0.25">
      <c r="A98" s="180"/>
      <c r="B98" s="182"/>
      <c r="C98" s="184"/>
      <c r="D98" s="136" t="s">
        <v>257</v>
      </c>
      <c r="E98" s="136"/>
      <c r="F98" s="137">
        <v>0</v>
      </c>
      <c r="G98" s="186"/>
      <c r="H98" s="189"/>
      <c r="I98" s="189"/>
    </row>
    <row r="99" spans="1:9" ht="18.75" customHeight="1" x14ac:dyDescent="0.25">
      <c r="A99" s="180"/>
      <c r="B99" s="182"/>
      <c r="C99" s="184"/>
      <c r="D99" s="136" t="s">
        <v>258</v>
      </c>
      <c r="E99" s="136"/>
      <c r="F99" s="137">
        <v>0</v>
      </c>
      <c r="G99" s="186"/>
      <c r="H99" s="189"/>
      <c r="I99" s="189"/>
    </row>
    <row r="100" spans="1:9" ht="18.75" customHeight="1" x14ac:dyDescent="0.25">
      <c r="A100" s="180"/>
      <c r="B100" s="182"/>
      <c r="C100" s="184"/>
      <c r="D100" s="136" t="s">
        <v>259</v>
      </c>
      <c r="E100" s="136"/>
      <c r="F100" s="137">
        <v>0</v>
      </c>
      <c r="G100" s="186"/>
      <c r="H100" s="189"/>
      <c r="I100" s="189"/>
    </row>
    <row r="101" spans="1:9" ht="18.75" customHeight="1" thickBot="1" x14ac:dyDescent="0.3">
      <c r="A101" s="181"/>
      <c r="B101" s="183"/>
      <c r="C101" s="185"/>
      <c r="D101" s="138" t="s">
        <v>260</v>
      </c>
      <c r="E101" s="138"/>
      <c r="F101" s="139">
        <v>0</v>
      </c>
      <c r="G101" s="187"/>
      <c r="H101" s="190"/>
      <c r="I101" s="190"/>
    </row>
    <row r="102" spans="1:9" ht="18.75" customHeight="1" x14ac:dyDescent="0.25">
      <c r="A102" s="180">
        <v>54737</v>
      </c>
      <c r="B102" s="182" t="s">
        <v>179</v>
      </c>
      <c r="C102" s="184" t="s">
        <v>320</v>
      </c>
      <c r="D102" s="136" t="s">
        <v>256</v>
      </c>
      <c r="E102" s="136"/>
      <c r="F102" s="137">
        <v>0</v>
      </c>
      <c r="G102" s="186">
        <f>AVERAGE(F102,F103,F104,F105,F106)</f>
        <v>0</v>
      </c>
      <c r="H102" s="188"/>
      <c r="I102" s="188" t="s">
        <v>345</v>
      </c>
    </row>
    <row r="103" spans="1:9" ht="18.75" customHeight="1" x14ac:dyDescent="0.25">
      <c r="A103" s="180"/>
      <c r="B103" s="182"/>
      <c r="C103" s="184"/>
      <c r="D103" s="136" t="s">
        <v>257</v>
      </c>
      <c r="E103" s="136"/>
      <c r="F103" s="137">
        <v>0</v>
      </c>
      <c r="G103" s="186"/>
      <c r="H103" s="189"/>
      <c r="I103" s="189"/>
    </row>
    <row r="104" spans="1:9" ht="18.75" customHeight="1" x14ac:dyDescent="0.25">
      <c r="A104" s="180"/>
      <c r="B104" s="182"/>
      <c r="C104" s="184"/>
      <c r="D104" s="136" t="s">
        <v>258</v>
      </c>
      <c r="E104" s="136"/>
      <c r="F104" s="137">
        <v>0</v>
      </c>
      <c r="G104" s="186"/>
      <c r="H104" s="189"/>
      <c r="I104" s="189"/>
    </row>
    <row r="105" spans="1:9" ht="18.75" customHeight="1" x14ac:dyDescent="0.25">
      <c r="A105" s="180"/>
      <c r="B105" s="182"/>
      <c r="C105" s="184"/>
      <c r="D105" s="136" t="s">
        <v>259</v>
      </c>
      <c r="E105" s="136"/>
      <c r="F105" s="137">
        <v>0</v>
      </c>
      <c r="G105" s="186"/>
      <c r="H105" s="189"/>
      <c r="I105" s="189"/>
    </row>
    <row r="106" spans="1:9" ht="18.75" customHeight="1" thickBot="1" x14ac:dyDescent="0.3">
      <c r="A106" s="181"/>
      <c r="B106" s="183"/>
      <c r="C106" s="185"/>
      <c r="D106" s="138" t="s">
        <v>260</v>
      </c>
      <c r="E106" s="138"/>
      <c r="F106" s="139">
        <v>0</v>
      </c>
      <c r="G106" s="187"/>
      <c r="H106" s="190"/>
      <c r="I106" s="190"/>
    </row>
    <row r="107" spans="1:9" ht="18.75" customHeight="1" x14ac:dyDescent="0.25">
      <c r="A107" s="180">
        <v>54731</v>
      </c>
      <c r="B107" s="182" t="s">
        <v>179</v>
      </c>
      <c r="C107" s="184"/>
      <c r="D107" s="136" t="s">
        <v>256</v>
      </c>
      <c r="E107" s="136"/>
      <c r="F107" s="137">
        <v>0</v>
      </c>
      <c r="G107" s="186">
        <f>AVERAGE(F107,F108,F109,F110,F111)</f>
        <v>0</v>
      </c>
      <c r="H107" s="188"/>
      <c r="I107" s="188" t="s">
        <v>346</v>
      </c>
    </row>
    <row r="108" spans="1:9" ht="18.75" customHeight="1" x14ac:dyDescent="0.25">
      <c r="A108" s="180"/>
      <c r="B108" s="182"/>
      <c r="C108" s="184"/>
      <c r="D108" s="136" t="s">
        <v>257</v>
      </c>
      <c r="E108" s="136"/>
      <c r="F108" s="137">
        <v>0</v>
      </c>
      <c r="G108" s="186"/>
      <c r="H108" s="189"/>
      <c r="I108" s="189"/>
    </row>
    <row r="109" spans="1:9" ht="18.75" customHeight="1" x14ac:dyDescent="0.25">
      <c r="A109" s="180"/>
      <c r="B109" s="182"/>
      <c r="C109" s="184"/>
      <c r="D109" s="136" t="s">
        <v>258</v>
      </c>
      <c r="E109" s="136"/>
      <c r="F109" s="137">
        <v>0</v>
      </c>
      <c r="G109" s="186"/>
      <c r="H109" s="189"/>
      <c r="I109" s="189"/>
    </row>
    <row r="110" spans="1:9" ht="18.75" customHeight="1" x14ac:dyDescent="0.25">
      <c r="A110" s="180"/>
      <c r="B110" s="182"/>
      <c r="C110" s="184"/>
      <c r="D110" s="136" t="s">
        <v>259</v>
      </c>
      <c r="E110" s="136"/>
      <c r="F110" s="137">
        <v>0</v>
      </c>
      <c r="G110" s="186"/>
      <c r="H110" s="189"/>
      <c r="I110" s="189"/>
    </row>
    <row r="111" spans="1:9" ht="18.75" customHeight="1" thickBot="1" x14ac:dyDescent="0.3">
      <c r="A111" s="181"/>
      <c r="B111" s="183"/>
      <c r="C111" s="185"/>
      <c r="D111" s="138" t="s">
        <v>260</v>
      </c>
      <c r="E111" s="138"/>
      <c r="F111" s="139">
        <v>0</v>
      </c>
      <c r="G111" s="187"/>
      <c r="H111" s="190"/>
      <c r="I111" s="190"/>
    </row>
    <row r="112" spans="1:9" ht="18.75" customHeight="1" x14ac:dyDescent="0.25">
      <c r="A112" s="180">
        <v>55000</v>
      </c>
      <c r="B112" s="182" t="s">
        <v>179</v>
      </c>
      <c r="C112" s="184" t="s">
        <v>320</v>
      </c>
      <c r="D112" s="136" t="s">
        <v>256</v>
      </c>
      <c r="E112" s="136"/>
      <c r="F112" s="137">
        <v>0</v>
      </c>
      <c r="G112" s="186">
        <f>AVERAGE(F112,F113,F114,F115,F116)</f>
        <v>0</v>
      </c>
      <c r="H112" s="188"/>
      <c r="I112" s="188" t="s">
        <v>347</v>
      </c>
    </row>
    <row r="113" spans="1:9" ht="18.75" customHeight="1" x14ac:dyDescent="0.25">
      <c r="A113" s="180"/>
      <c r="B113" s="182"/>
      <c r="C113" s="184"/>
      <c r="D113" s="136" t="s">
        <v>257</v>
      </c>
      <c r="E113" s="136"/>
      <c r="F113" s="137">
        <v>0</v>
      </c>
      <c r="G113" s="186"/>
      <c r="H113" s="189"/>
      <c r="I113" s="189"/>
    </row>
    <row r="114" spans="1:9" ht="18.75" customHeight="1" x14ac:dyDescent="0.25">
      <c r="A114" s="180"/>
      <c r="B114" s="182"/>
      <c r="C114" s="184"/>
      <c r="D114" s="136" t="s">
        <v>258</v>
      </c>
      <c r="E114" s="136"/>
      <c r="F114" s="137">
        <v>0</v>
      </c>
      <c r="G114" s="186"/>
      <c r="H114" s="189"/>
      <c r="I114" s="189"/>
    </row>
    <row r="115" spans="1:9" ht="18.75" customHeight="1" x14ac:dyDescent="0.25">
      <c r="A115" s="180"/>
      <c r="B115" s="182"/>
      <c r="C115" s="184"/>
      <c r="D115" s="136" t="s">
        <v>259</v>
      </c>
      <c r="E115" s="136"/>
      <c r="F115" s="137">
        <v>0</v>
      </c>
      <c r="G115" s="186"/>
      <c r="H115" s="189"/>
      <c r="I115" s="189"/>
    </row>
    <row r="116" spans="1:9" ht="18.75" customHeight="1" thickBot="1" x14ac:dyDescent="0.3">
      <c r="A116" s="181"/>
      <c r="B116" s="183"/>
      <c r="C116" s="185"/>
      <c r="D116" s="138" t="s">
        <v>260</v>
      </c>
      <c r="E116" s="138"/>
      <c r="F116" s="139">
        <v>0</v>
      </c>
      <c r="G116" s="187"/>
      <c r="H116" s="190"/>
      <c r="I116" s="190"/>
    </row>
    <row r="117" spans="1:9" ht="18.75" customHeight="1" x14ac:dyDescent="0.25">
      <c r="A117" s="213">
        <v>55498</v>
      </c>
      <c r="B117" s="182" t="s">
        <v>179</v>
      </c>
      <c r="C117" s="184" t="s">
        <v>320</v>
      </c>
      <c r="D117" s="136" t="s">
        <v>256</v>
      </c>
      <c r="E117" s="136"/>
      <c r="F117" s="137">
        <v>0</v>
      </c>
      <c r="G117" s="186">
        <f>AVERAGE(F117,F118,F119,F120,F121)</f>
        <v>0</v>
      </c>
      <c r="H117" s="188"/>
      <c r="I117" s="188" t="s">
        <v>348</v>
      </c>
    </row>
    <row r="118" spans="1:9" ht="18.75" customHeight="1" x14ac:dyDescent="0.25">
      <c r="A118" s="214"/>
      <c r="B118" s="182"/>
      <c r="C118" s="184"/>
      <c r="D118" s="136" t="s">
        <v>257</v>
      </c>
      <c r="E118" s="136"/>
      <c r="F118" s="137">
        <v>0</v>
      </c>
      <c r="G118" s="186"/>
      <c r="H118" s="189"/>
      <c r="I118" s="189"/>
    </row>
    <row r="119" spans="1:9" ht="18.75" customHeight="1" x14ac:dyDescent="0.25">
      <c r="A119" s="214"/>
      <c r="B119" s="182"/>
      <c r="C119" s="184"/>
      <c r="D119" s="136" t="s">
        <v>258</v>
      </c>
      <c r="E119" s="136"/>
      <c r="F119" s="137">
        <v>0</v>
      </c>
      <c r="G119" s="186"/>
      <c r="H119" s="189"/>
      <c r="I119" s="189"/>
    </row>
    <row r="120" spans="1:9" ht="18.75" customHeight="1" x14ac:dyDescent="0.25">
      <c r="A120" s="214"/>
      <c r="B120" s="182"/>
      <c r="C120" s="184"/>
      <c r="D120" s="136" t="s">
        <v>259</v>
      </c>
      <c r="E120" s="136"/>
      <c r="F120" s="137">
        <v>0</v>
      </c>
      <c r="G120" s="186"/>
      <c r="H120" s="189"/>
      <c r="I120" s="189"/>
    </row>
    <row r="121" spans="1:9" ht="18.75" customHeight="1" thickBot="1" x14ac:dyDescent="0.3">
      <c r="A121" s="215"/>
      <c r="B121" s="183"/>
      <c r="C121" s="185"/>
      <c r="D121" s="138" t="s">
        <v>260</v>
      </c>
      <c r="E121" s="138"/>
      <c r="F121" s="139">
        <v>0</v>
      </c>
      <c r="G121" s="187"/>
      <c r="H121" s="190"/>
      <c r="I121" s="190"/>
    </row>
    <row r="122" spans="1:9" ht="18.75" customHeight="1" x14ac:dyDescent="0.25">
      <c r="A122" s="210"/>
      <c r="B122" s="193" t="s">
        <v>179</v>
      </c>
      <c r="C122" s="195"/>
      <c r="D122" s="128" t="s">
        <v>256</v>
      </c>
      <c r="E122" s="128"/>
      <c r="F122" s="129">
        <v>0</v>
      </c>
      <c r="G122" s="197">
        <f>AVERAGE(F122,F123,F124,F125,F126)</f>
        <v>0</v>
      </c>
      <c r="H122" s="199" t="s">
        <v>352</v>
      </c>
      <c r="I122" s="199" t="s">
        <v>349</v>
      </c>
    </row>
    <row r="123" spans="1:9" ht="18.75" customHeight="1" x14ac:dyDescent="0.25">
      <c r="A123" s="211"/>
      <c r="B123" s="193"/>
      <c r="C123" s="195"/>
      <c r="D123" s="128" t="s">
        <v>257</v>
      </c>
      <c r="E123" s="128"/>
      <c r="F123" s="129">
        <v>0</v>
      </c>
      <c r="G123" s="197"/>
      <c r="H123" s="200"/>
      <c r="I123" s="200"/>
    </row>
    <row r="124" spans="1:9" ht="18.75" customHeight="1" x14ac:dyDescent="0.25">
      <c r="A124" s="211"/>
      <c r="B124" s="193"/>
      <c r="C124" s="195"/>
      <c r="D124" s="128" t="s">
        <v>258</v>
      </c>
      <c r="E124" s="128"/>
      <c r="F124" s="129">
        <v>0</v>
      </c>
      <c r="G124" s="197"/>
      <c r="H124" s="200"/>
      <c r="I124" s="200"/>
    </row>
    <row r="125" spans="1:9" ht="18.75" customHeight="1" x14ac:dyDescent="0.25">
      <c r="A125" s="211"/>
      <c r="B125" s="193"/>
      <c r="C125" s="195"/>
      <c r="D125" s="128" t="s">
        <v>259</v>
      </c>
      <c r="E125" s="128"/>
      <c r="F125" s="129">
        <v>0</v>
      </c>
      <c r="G125" s="197"/>
      <c r="H125" s="200"/>
      <c r="I125" s="200"/>
    </row>
    <row r="126" spans="1:9" ht="18.75" customHeight="1" thickBot="1" x14ac:dyDescent="0.3">
      <c r="A126" s="212"/>
      <c r="B126" s="194"/>
      <c r="C126" s="196"/>
      <c r="D126" s="130" t="s">
        <v>260</v>
      </c>
      <c r="E126" s="130"/>
      <c r="F126" s="131">
        <v>0</v>
      </c>
      <c r="G126" s="198"/>
      <c r="H126" s="201"/>
      <c r="I126" s="201"/>
    </row>
    <row r="127" spans="1:9" ht="18.75" customHeight="1" x14ac:dyDescent="0.25">
      <c r="A127" s="191"/>
      <c r="B127" s="193" t="s">
        <v>179</v>
      </c>
      <c r="C127" s="195"/>
      <c r="D127" s="128" t="s">
        <v>256</v>
      </c>
      <c r="E127" s="128"/>
      <c r="F127" s="129">
        <v>0</v>
      </c>
      <c r="G127" s="197">
        <f>AVERAGE(F127,F128,F129,F130,F131)</f>
        <v>0</v>
      </c>
      <c r="H127" s="199" t="s">
        <v>352</v>
      </c>
      <c r="I127" s="199" t="s">
        <v>350</v>
      </c>
    </row>
    <row r="128" spans="1:9" ht="18.75" customHeight="1" x14ac:dyDescent="0.25">
      <c r="A128" s="191"/>
      <c r="B128" s="193"/>
      <c r="C128" s="195"/>
      <c r="D128" s="128" t="s">
        <v>257</v>
      </c>
      <c r="E128" s="128"/>
      <c r="F128" s="129">
        <v>0</v>
      </c>
      <c r="G128" s="197"/>
      <c r="H128" s="200"/>
      <c r="I128" s="200"/>
    </row>
    <row r="129" spans="1:9" ht="18.75" customHeight="1" x14ac:dyDescent="0.25">
      <c r="A129" s="191"/>
      <c r="B129" s="193"/>
      <c r="C129" s="195"/>
      <c r="D129" s="128" t="s">
        <v>258</v>
      </c>
      <c r="E129" s="128"/>
      <c r="F129" s="129">
        <v>0</v>
      </c>
      <c r="G129" s="197"/>
      <c r="H129" s="200"/>
      <c r="I129" s="200"/>
    </row>
    <row r="130" spans="1:9" ht="18.75" customHeight="1" x14ac:dyDescent="0.25">
      <c r="A130" s="191"/>
      <c r="B130" s="193"/>
      <c r="C130" s="195"/>
      <c r="D130" s="128" t="s">
        <v>259</v>
      </c>
      <c r="E130" s="128"/>
      <c r="F130" s="129">
        <v>0</v>
      </c>
      <c r="G130" s="197"/>
      <c r="H130" s="200"/>
      <c r="I130" s="200"/>
    </row>
    <row r="131" spans="1:9" ht="18.75" customHeight="1" thickBot="1" x14ac:dyDescent="0.3">
      <c r="A131" s="192"/>
      <c r="B131" s="194"/>
      <c r="C131" s="196"/>
      <c r="D131" s="130" t="s">
        <v>260</v>
      </c>
      <c r="E131" s="130"/>
      <c r="F131" s="131">
        <v>0</v>
      </c>
      <c r="G131" s="198"/>
      <c r="H131" s="201"/>
      <c r="I131" s="201"/>
    </row>
    <row r="132" spans="1:9" ht="18.75" customHeight="1" x14ac:dyDescent="0.25">
      <c r="A132" s="180">
        <v>55857</v>
      </c>
      <c r="B132" s="182" t="s">
        <v>179</v>
      </c>
      <c r="C132" s="184" t="s">
        <v>245</v>
      </c>
      <c r="D132" s="136" t="s">
        <v>256</v>
      </c>
      <c r="E132" s="136"/>
      <c r="F132" s="137">
        <v>0</v>
      </c>
      <c r="G132" s="186">
        <f>AVERAGE(F132,F133,F134,F135,F136)</f>
        <v>0</v>
      </c>
      <c r="H132" s="188"/>
      <c r="I132" s="188" t="s">
        <v>351</v>
      </c>
    </row>
    <row r="133" spans="1:9" ht="18.75" customHeight="1" x14ac:dyDescent="0.25">
      <c r="A133" s="180"/>
      <c r="B133" s="182"/>
      <c r="C133" s="184"/>
      <c r="D133" s="136" t="s">
        <v>257</v>
      </c>
      <c r="E133" s="136"/>
      <c r="F133" s="137">
        <v>0</v>
      </c>
      <c r="G133" s="186"/>
      <c r="H133" s="189"/>
      <c r="I133" s="189"/>
    </row>
    <row r="134" spans="1:9" ht="18.75" customHeight="1" x14ac:dyDescent="0.25">
      <c r="A134" s="180"/>
      <c r="B134" s="182"/>
      <c r="C134" s="184"/>
      <c r="D134" s="136" t="s">
        <v>258</v>
      </c>
      <c r="E134" s="136"/>
      <c r="F134" s="137">
        <v>0</v>
      </c>
      <c r="G134" s="186"/>
      <c r="H134" s="189"/>
      <c r="I134" s="189"/>
    </row>
    <row r="135" spans="1:9" ht="18.75" customHeight="1" x14ac:dyDescent="0.25">
      <c r="A135" s="180"/>
      <c r="B135" s="182"/>
      <c r="C135" s="184"/>
      <c r="D135" s="136" t="s">
        <v>259</v>
      </c>
      <c r="E135" s="136"/>
      <c r="F135" s="137">
        <v>0</v>
      </c>
      <c r="G135" s="186"/>
      <c r="H135" s="189"/>
      <c r="I135" s="189"/>
    </row>
    <row r="136" spans="1:9" ht="18.75" customHeight="1" thickBot="1" x14ac:dyDescent="0.3">
      <c r="A136" s="181"/>
      <c r="B136" s="183"/>
      <c r="C136" s="185"/>
      <c r="D136" s="138" t="s">
        <v>260</v>
      </c>
      <c r="E136" s="138"/>
      <c r="F136" s="139">
        <v>0</v>
      </c>
      <c r="G136" s="187"/>
      <c r="H136" s="190"/>
      <c r="I136" s="190"/>
    </row>
    <row r="137" spans="1:9" ht="18.75" customHeight="1" x14ac:dyDescent="0.25">
      <c r="A137" s="180">
        <v>58500</v>
      </c>
      <c r="B137" s="182" t="s">
        <v>179</v>
      </c>
      <c r="C137" s="184" t="s">
        <v>321</v>
      </c>
      <c r="D137" s="136" t="s">
        <v>256</v>
      </c>
      <c r="E137" s="136"/>
      <c r="F137" s="137">
        <v>0</v>
      </c>
      <c r="G137" s="186">
        <f>AVERAGE(F137,F138,F139,F140,F141)</f>
        <v>0</v>
      </c>
      <c r="H137" s="188"/>
      <c r="I137" s="188" t="s">
        <v>353</v>
      </c>
    </row>
    <row r="138" spans="1:9" ht="18.75" customHeight="1" x14ac:dyDescent="0.25">
      <c r="A138" s="180"/>
      <c r="B138" s="182"/>
      <c r="C138" s="184"/>
      <c r="D138" s="136" t="s">
        <v>257</v>
      </c>
      <c r="E138" s="136"/>
      <c r="F138" s="137">
        <v>0</v>
      </c>
      <c r="G138" s="186"/>
      <c r="H138" s="189"/>
      <c r="I138" s="189"/>
    </row>
    <row r="139" spans="1:9" ht="18.75" customHeight="1" x14ac:dyDescent="0.25">
      <c r="A139" s="180"/>
      <c r="B139" s="182"/>
      <c r="C139" s="184"/>
      <c r="D139" s="136" t="s">
        <v>258</v>
      </c>
      <c r="E139" s="136"/>
      <c r="F139" s="137">
        <v>0</v>
      </c>
      <c r="G139" s="186"/>
      <c r="H139" s="189"/>
      <c r="I139" s="189"/>
    </row>
    <row r="140" spans="1:9" ht="18.75" customHeight="1" x14ac:dyDescent="0.25">
      <c r="A140" s="180"/>
      <c r="B140" s="182"/>
      <c r="C140" s="184"/>
      <c r="D140" s="136" t="s">
        <v>259</v>
      </c>
      <c r="E140" s="136"/>
      <c r="F140" s="137">
        <v>0</v>
      </c>
      <c r="G140" s="186"/>
      <c r="H140" s="189"/>
      <c r="I140" s="189"/>
    </row>
    <row r="141" spans="1:9" ht="18.75" customHeight="1" thickBot="1" x14ac:dyDescent="0.3">
      <c r="A141" s="181"/>
      <c r="B141" s="183"/>
      <c r="C141" s="185"/>
      <c r="D141" s="138" t="s">
        <v>260</v>
      </c>
      <c r="E141" s="138"/>
      <c r="F141" s="139">
        <v>0</v>
      </c>
      <c r="G141" s="187"/>
      <c r="H141" s="190"/>
      <c r="I141" s="190"/>
    </row>
    <row r="142" spans="1:9" ht="18.75" customHeight="1" x14ac:dyDescent="0.25">
      <c r="A142" s="180">
        <v>59203.8</v>
      </c>
      <c r="B142" s="182" t="s">
        <v>179</v>
      </c>
      <c r="C142" s="184" t="s">
        <v>130</v>
      </c>
      <c r="D142" s="136" t="s">
        <v>256</v>
      </c>
      <c r="E142" s="136"/>
      <c r="F142" s="137">
        <v>0</v>
      </c>
      <c r="G142" s="186">
        <f>AVERAGE(F142,F143,F144,F145,F146)</f>
        <v>0</v>
      </c>
      <c r="H142" s="188"/>
      <c r="I142" s="188" t="s">
        <v>354</v>
      </c>
    </row>
    <row r="143" spans="1:9" ht="18.75" customHeight="1" x14ac:dyDescent="0.25">
      <c r="A143" s="180"/>
      <c r="B143" s="182"/>
      <c r="C143" s="184"/>
      <c r="D143" s="136" t="s">
        <v>257</v>
      </c>
      <c r="E143" s="136"/>
      <c r="F143" s="137">
        <v>0</v>
      </c>
      <c r="G143" s="186"/>
      <c r="H143" s="189"/>
      <c r="I143" s="189"/>
    </row>
    <row r="144" spans="1:9" ht="18.75" customHeight="1" x14ac:dyDescent="0.25">
      <c r="A144" s="180"/>
      <c r="B144" s="182"/>
      <c r="C144" s="184"/>
      <c r="D144" s="136" t="s">
        <v>258</v>
      </c>
      <c r="E144" s="136"/>
      <c r="F144" s="137">
        <v>0</v>
      </c>
      <c r="G144" s="186"/>
      <c r="H144" s="189"/>
      <c r="I144" s="189"/>
    </row>
    <row r="145" spans="1:9" ht="18.75" customHeight="1" x14ac:dyDescent="0.25">
      <c r="A145" s="180"/>
      <c r="B145" s="182"/>
      <c r="C145" s="184"/>
      <c r="D145" s="136" t="s">
        <v>259</v>
      </c>
      <c r="E145" s="136"/>
      <c r="F145" s="137">
        <v>0</v>
      </c>
      <c r="G145" s="186"/>
      <c r="H145" s="189"/>
      <c r="I145" s="189"/>
    </row>
    <row r="146" spans="1:9" ht="18.75" customHeight="1" thickBot="1" x14ac:dyDescent="0.3">
      <c r="A146" s="181"/>
      <c r="B146" s="183"/>
      <c r="C146" s="185"/>
      <c r="D146" s="138" t="s">
        <v>260</v>
      </c>
      <c r="E146" s="138"/>
      <c r="F146" s="139">
        <v>0</v>
      </c>
      <c r="G146" s="187"/>
      <c r="H146" s="190"/>
      <c r="I146" s="190"/>
    </row>
    <row r="147" spans="1:9" ht="18.75" customHeight="1" x14ac:dyDescent="0.25">
      <c r="A147" s="180">
        <v>62550.6</v>
      </c>
      <c r="B147" s="182" t="s">
        <v>179</v>
      </c>
      <c r="C147" s="184"/>
      <c r="D147" s="136" t="s">
        <v>256</v>
      </c>
      <c r="E147" s="136"/>
      <c r="F147" s="137">
        <v>0</v>
      </c>
      <c r="G147" s="186">
        <f>AVERAGE(F147,F148,F149,F150,F151)</f>
        <v>0</v>
      </c>
      <c r="H147" s="188"/>
      <c r="I147" s="188" t="s">
        <v>355</v>
      </c>
    </row>
    <row r="148" spans="1:9" ht="18.75" customHeight="1" x14ac:dyDescent="0.25">
      <c r="A148" s="180"/>
      <c r="B148" s="182"/>
      <c r="C148" s="184"/>
      <c r="D148" s="136" t="s">
        <v>257</v>
      </c>
      <c r="E148" s="136"/>
      <c r="F148" s="137">
        <v>0</v>
      </c>
      <c r="G148" s="186"/>
      <c r="H148" s="189"/>
      <c r="I148" s="189"/>
    </row>
    <row r="149" spans="1:9" ht="18.75" customHeight="1" x14ac:dyDescent="0.25">
      <c r="A149" s="180"/>
      <c r="B149" s="182"/>
      <c r="C149" s="184"/>
      <c r="D149" s="136" t="s">
        <v>258</v>
      </c>
      <c r="E149" s="136"/>
      <c r="F149" s="137">
        <v>0</v>
      </c>
      <c r="G149" s="186"/>
      <c r="H149" s="189"/>
      <c r="I149" s="189"/>
    </row>
    <row r="150" spans="1:9" ht="18.75" customHeight="1" x14ac:dyDescent="0.25">
      <c r="A150" s="180"/>
      <c r="B150" s="182"/>
      <c r="C150" s="184"/>
      <c r="D150" s="136" t="s">
        <v>259</v>
      </c>
      <c r="E150" s="136"/>
      <c r="F150" s="137">
        <v>0</v>
      </c>
      <c r="G150" s="186"/>
      <c r="H150" s="189"/>
      <c r="I150" s="189"/>
    </row>
    <row r="151" spans="1:9" ht="18.75" customHeight="1" thickBot="1" x14ac:dyDescent="0.3">
      <c r="A151" s="181"/>
      <c r="B151" s="183"/>
      <c r="C151" s="185"/>
      <c r="D151" s="138" t="s">
        <v>260</v>
      </c>
      <c r="E151" s="138"/>
      <c r="F151" s="139">
        <v>0</v>
      </c>
      <c r="G151" s="187"/>
      <c r="H151" s="190"/>
      <c r="I151" s="190"/>
    </row>
    <row r="152" spans="1:9" ht="18.75" customHeight="1" x14ac:dyDescent="0.25">
      <c r="A152" s="180">
        <v>65375.3</v>
      </c>
      <c r="B152" s="182" t="s">
        <v>179</v>
      </c>
      <c r="C152" s="184" t="s">
        <v>126</v>
      </c>
      <c r="D152" s="136" t="s">
        <v>256</v>
      </c>
      <c r="E152" s="136"/>
      <c r="F152" s="137">
        <v>0</v>
      </c>
      <c r="G152" s="186">
        <f>AVERAGE(F152,F153,F154,F155,F156)</f>
        <v>0</v>
      </c>
      <c r="H152" s="188"/>
      <c r="I152" s="188" t="s">
        <v>356</v>
      </c>
    </row>
    <row r="153" spans="1:9" ht="18.75" customHeight="1" x14ac:dyDescent="0.25">
      <c r="A153" s="180"/>
      <c r="B153" s="182"/>
      <c r="C153" s="184"/>
      <c r="D153" s="136" t="s">
        <v>257</v>
      </c>
      <c r="E153" s="136"/>
      <c r="F153" s="137">
        <v>0</v>
      </c>
      <c r="G153" s="186"/>
      <c r="H153" s="189"/>
      <c r="I153" s="189"/>
    </row>
    <row r="154" spans="1:9" ht="18.75" customHeight="1" x14ac:dyDescent="0.25">
      <c r="A154" s="180"/>
      <c r="B154" s="182"/>
      <c r="C154" s="184"/>
      <c r="D154" s="136" t="s">
        <v>258</v>
      </c>
      <c r="E154" s="136"/>
      <c r="F154" s="137">
        <v>0</v>
      </c>
      <c r="G154" s="186"/>
      <c r="H154" s="189"/>
      <c r="I154" s="189"/>
    </row>
    <row r="155" spans="1:9" ht="18.75" customHeight="1" x14ac:dyDescent="0.25">
      <c r="A155" s="180"/>
      <c r="B155" s="182"/>
      <c r="C155" s="184"/>
      <c r="D155" s="136" t="s">
        <v>259</v>
      </c>
      <c r="E155" s="136"/>
      <c r="F155" s="137">
        <v>0</v>
      </c>
      <c r="G155" s="186"/>
      <c r="H155" s="189"/>
      <c r="I155" s="189"/>
    </row>
    <row r="156" spans="1:9" ht="18.75" customHeight="1" thickBot="1" x14ac:dyDescent="0.3">
      <c r="A156" s="181"/>
      <c r="B156" s="183"/>
      <c r="C156" s="185"/>
      <c r="D156" s="138" t="s">
        <v>260</v>
      </c>
      <c r="E156" s="138"/>
      <c r="F156" s="139">
        <v>0</v>
      </c>
      <c r="G156" s="187"/>
      <c r="H156" s="190"/>
      <c r="I156" s="190"/>
    </row>
    <row r="157" spans="1:9" ht="18.75" customHeight="1" x14ac:dyDescent="0.25">
      <c r="A157" s="180">
        <v>66062.3</v>
      </c>
      <c r="B157" s="182" t="s">
        <v>179</v>
      </c>
      <c r="C157" s="184" t="s">
        <v>127</v>
      </c>
      <c r="D157" s="136" t="s">
        <v>256</v>
      </c>
      <c r="E157" s="136"/>
      <c r="F157" s="137">
        <v>0</v>
      </c>
      <c r="G157" s="186">
        <f>AVERAGE(F157,F158,F159,F160,F161)</f>
        <v>0</v>
      </c>
      <c r="H157" s="188"/>
      <c r="I157" s="188" t="s">
        <v>400</v>
      </c>
    </row>
    <row r="158" spans="1:9" ht="18.75" customHeight="1" x14ac:dyDescent="0.25">
      <c r="A158" s="180"/>
      <c r="B158" s="182"/>
      <c r="C158" s="184"/>
      <c r="D158" s="136" t="s">
        <v>257</v>
      </c>
      <c r="E158" s="136"/>
      <c r="F158" s="137">
        <v>0</v>
      </c>
      <c r="G158" s="186"/>
      <c r="H158" s="189"/>
      <c r="I158" s="189"/>
    </row>
    <row r="159" spans="1:9" ht="18.75" customHeight="1" x14ac:dyDescent="0.25">
      <c r="A159" s="180"/>
      <c r="B159" s="182"/>
      <c r="C159" s="184"/>
      <c r="D159" s="136" t="s">
        <v>258</v>
      </c>
      <c r="E159" s="136"/>
      <c r="F159" s="137">
        <v>0</v>
      </c>
      <c r="G159" s="186"/>
      <c r="H159" s="189"/>
      <c r="I159" s="189"/>
    </row>
    <row r="160" spans="1:9" ht="18.75" customHeight="1" x14ac:dyDescent="0.25">
      <c r="A160" s="180"/>
      <c r="B160" s="182"/>
      <c r="C160" s="184"/>
      <c r="D160" s="136" t="s">
        <v>259</v>
      </c>
      <c r="E160" s="136"/>
      <c r="F160" s="137">
        <v>0</v>
      </c>
      <c r="G160" s="186"/>
      <c r="H160" s="189"/>
      <c r="I160" s="189"/>
    </row>
    <row r="161" spans="1:9" ht="18.75" customHeight="1" thickBot="1" x14ac:dyDescent="0.3">
      <c r="A161" s="181"/>
      <c r="B161" s="183"/>
      <c r="C161" s="185"/>
      <c r="D161" s="138" t="s">
        <v>260</v>
      </c>
      <c r="E161" s="138"/>
      <c r="F161" s="139">
        <v>0</v>
      </c>
      <c r="G161" s="187"/>
      <c r="H161" s="190"/>
      <c r="I161" s="190"/>
    </row>
    <row r="162" spans="1:9" ht="18.75" customHeight="1" x14ac:dyDescent="0.25">
      <c r="A162" s="191"/>
      <c r="B162" s="193" t="s">
        <v>179</v>
      </c>
      <c r="C162" s="195"/>
      <c r="D162" s="128" t="s">
        <v>256</v>
      </c>
      <c r="E162" s="128"/>
      <c r="F162" s="129">
        <v>0</v>
      </c>
      <c r="G162" s="197">
        <f>AVERAGE(F162,F163,F164,F165,F166)</f>
        <v>0</v>
      </c>
      <c r="H162" s="199" t="s">
        <v>352</v>
      </c>
      <c r="I162" s="199" t="s">
        <v>357</v>
      </c>
    </row>
    <row r="163" spans="1:9" ht="18.75" customHeight="1" x14ac:dyDescent="0.25">
      <c r="A163" s="191"/>
      <c r="B163" s="193"/>
      <c r="C163" s="195"/>
      <c r="D163" s="128" t="s">
        <v>257</v>
      </c>
      <c r="E163" s="128"/>
      <c r="F163" s="129">
        <v>0</v>
      </c>
      <c r="G163" s="197"/>
      <c r="H163" s="200"/>
      <c r="I163" s="200"/>
    </row>
    <row r="164" spans="1:9" ht="18.75" customHeight="1" x14ac:dyDescent="0.25">
      <c r="A164" s="191"/>
      <c r="B164" s="193"/>
      <c r="C164" s="195"/>
      <c r="D164" s="128" t="s">
        <v>258</v>
      </c>
      <c r="E164" s="128"/>
      <c r="F164" s="129">
        <v>0</v>
      </c>
      <c r="G164" s="197"/>
      <c r="H164" s="200"/>
      <c r="I164" s="200"/>
    </row>
    <row r="165" spans="1:9" ht="18.75" customHeight="1" x14ac:dyDescent="0.25">
      <c r="A165" s="191"/>
      <c r="B165" s="193"/>
      <c r="C165" s="195"/>
      <c r="D165" s="128" t="s">
        <v>259</v>
      </c>
      <c r="E165" s="128"/>
      <c r="F165" s="129">
        <v>0</v>
      </c>
      <c r="G165" s="197"/>
      <c r="H165" s="200"/>
      <c r="I165" s="200"/>
    </row>
    <row r="166" spans="1:9" ht="18.75" customHeight="1" thickBot="1" x14ac:dyDescent="0.3">
      <c r="A166" s="192"/>
      <c r="B166" s="194"/>
      <c r="C166" s="196"/>
      <c r="D166" s="130" t="s">
        <v>260</v>
      </c>
      <c r="E166" s="130"/>
      <c r="F166" s="131">
        <v>0</v>
      </c>
      <c r="G166" s="198"/>
      <c r="H166" s="201"/>
      <c r="I166" s="201"/>
    </row>
    <row r="167" spans="1:9" ht="18.75" customHeight="1" x14ac:dyDescent="0.25">
      <c r="A167" s="191"/>
      <c r="B167" s="193" t="s">
        <v>179</v>
      </c>
      <c r="C167" s="195"/>
      <c r="D167" s="128" t="s">
        <v>256</v>
      </c>
      <c r="E167" s="128"/>
      <c r="F167" s="129">
        <v>0</v>
      </c>
      <c r="G167" s="197">
        <f>AVERAGE(F167,F168,F169,F170,F171)</f>
        <v>0</v>
      </c>
      <c r="H167" s="199" t="s">
        <v>352</v>
      </c>
      <c r="I167" s="199" t="s">
        <v>358</v>
      </c>
    </row>
    <row r="168" spans="1:9" ht="18.75" customHeight="1" x14ac:dyDescent="0.25">
      <c r="A168" s="191"/>
      <c r="B168" s="193"/>
      <c r="C168" s="195"/>
      <c r="D168" s="128" t="s">
        <v>257</v>
      </c>
      <c r="E168" s="128"/>
      <c r="F168" s="129">
        <v>0</v>
      </c>
      <c r="G168" s="197"/>
      <c r="H168" s="200"/>
      <c r="I168" s="200"/>
    </row>
    <row r="169" spans="1:9" ht="18.75" customHeight="1" x14ac:dyDescent="0.25">
      <c r="A169" s="191"/>
      <c r="B169" s="193"/>
      <c r="C169" s="195"/>
      <c r="D169" s="128" t="s">
        <v>258</v>
      </c>
      <c r="E169" s="128"/>
      <c r="F169" s="129">
        <v>0</v>
      </c>
      <c r="G169" s="197"/>
      <c r="H169" s="200"/>
      <c r="I169" s="200"/>
    </row>
    <row r="170" spans="1:9" ht="18.75" customHeight="1" x14ac:dyDescent="0.25">
      <c r="A170" s="191"/>
      <c r="B170" s="193"/>
      <c r="C170" s="195"/>
      <c r="D170" s="128" t="s">
        <v>259</v>
      </c>
      <c r="E170" s="128"/>
      <c r="F170" s="129">
        <v>0</v>
      </c>
      <c r="G170" s="197"/>
      <c r="H170" s="200"/>
      <c r="I170" s="200"/>
    </row>
    <row r="171" spans="1:9" ht="18.75" customHeight="1" thickBot="1" x14ac:dyDescent="0.3">
      <c r="A171" s="192"/>
      <c r="B171" s="194"/>
      <c r="C171" s="196"/>
      <c r="D171" s="130" t="s">
        <v>260</v>
      </c>
      <c r="E171" s="130"/>
      <c r="F171" s="131">
        <v>0</v>
      </c>
      <c r="G171" s="198"/>
      <c r="H171" s="201"/>
      <c r="I171" s="201"/>
    </row>
    <row r="172" spans="1:9" ht="18.75" customHeight="1" x14ac:dyDescent="0.25">
      <c r="A172" s="191"/>
      <c r="B172" s="193" t="s">
        <v>179</v>
      </c>
      <c r="C172" s="195"/>
      <c r="D172" s="128" t="s">
        <v>256</v>
      </c>
      <c r="E172" s="128"/>
      <c r="F172" s="129">
        <v>0</v>
      </c>
      <c r="G172" s="197">
        <f>AVERAGE(F172,F173,F174,F175,F176)</f>
        <v>0</v>
      </c>
      <c r="H172" s="199" t="s">
        <v>352</v>
      </c>
      <c r="I172" s="199" t="s">
        <v>359</v>
      </c>
    </row>
    <row r="173" spans="1:9" ht="18.75" customHeight="1" x14ac:dyDescent="0.25">
      <c r="A173" s="191"/>
      <c r="B173" s="193"/>
      <c r="C173" s="195"/>
      <c r="D173" s="128" t="s">
        <v>257</v>
      </c>
      <c r="E173" s="128"/>
      <c r="F173" s="129">
        <v>0</v>
      </c>
      <c r="G173" s="197"/>
      <c r="H173" s="200"/>
      <c r="I173" s="200"/>
    </row>
    <row r="174" spans="1:9" ht="18.75" customHeight="1" x14ac:dyDescent="0.25">
      <c r="A174" s="191"/>
      <c r="B174" s="193"/>
      <c r="C174" s="195"/>
      <c r="D174" s="128" t="s">
        <v>258</v>
      </c>
      <c r="E174" s="128"/>
      <c r="F174" s="129">
        <v>0</v>
      </c>
      <c r="G174" s="197"/>
      <c r="H174" s="200"/>
      <c r="I174" s="200"/>
    </row>
    <row r="175" spans="1:9" ht="18.75" customHeight="1" x14ac:dyDescent="0.25">
      <c r="A175" s="191"/>
      <c r="B175" s="193"/>
      <c r="C175" s="195"/>
      <c r="D175" s="128" t="s">
        <v>259</v>
      </c>
      <c r="E175" s="128"/>
      <c r="F175" s="129">
        <v>0</v>
      </c>
      <c r="G175" s="197"/>
      <c r="H175" s="200"/>
      <c r="I175" s="200"/>
    </row>
    <row r="176" spans="1:9" ht="18.75" customHeight="1" thickBot="1" x14ac:dyDescent="0.3">
      <c r="A176" s="192"/>
      <c r="B176" s="194"/>
      <c r="C176" s="196"/>
      <c r="D176" s="130" t="s">
        <v>260</v>
      </c>
      <c r="E176" s="130"/>
      <c r="F176" s="131">
        <v>0</v>
      </c>
      <c r="G176" s="198"/>
      <c r="H176" s="201"/>
      <c r="I176" s="201"/>
    </row>
    <row r="177" spans="1:9" ht="18.75" customHeight="1" x14ac:dyDescent="0.25">
      <c r="A177" s="191"/>
      <c r="B177" s="193" t="s">
        <v>179</v>
      </c>
      <c r="C177" s="195"/>
      <c r="D177" s="128" t="s">
        <v>256</v>
      </c>
      <c r="E177" s="128"/>
      <c r="F177" s="129">
        <v>0</v>
      </c>
      <c r="G177" s="197">
        <f>AVERAGE(F177,F178,F179,F180,F181)</f>
        <v>0</v>
      </c>
      <c r="H177" s="199" t="s">
        <v>352</v>
      </c>
      <c r="I177" s="199" t="s">
        <v>360</v>
      </c>
    </row>
    <row r="178" spans="1:9" ht="18.75" customHeight="1" x14ac:dyDescent="0.25">
      <c r="A178" s="191"/>
      <c r="B178" s="193"/>
      <c r="C178" s="195"/>
      <c r="D178" s="128" t="s">
        <v>257</v>
      </c>
      <c r="E178" s="128"/>
      <c r="F178" s="129">
        <v>0</v>
      </c>
      <c r="G178" s="197"/>
      <c r="H178" s="200"/>
      <c r="I178" s="200"/>
    </row>
    <row r="179" spans="1:9" ht="18.75" customHeight="1" x14ac:dyDescent="0.25">
      <c r="A179" s="191"/>
      <c r="B179" s="193"/>
      <c r="C179" s="195"/>
      <c r="D179" s="128" t="s">
        <v>258</v>
      </c>
      <c r="E179" s="128"/>
      <c r="F179" s="129">
        <v>0</v>
      </c>
      <c r="G179" s="197"/>
      <c r="H179" s="200"/>
      <c r="I179" s="200"/>
    </row>
    <row r="180" spans="1:9" ht="18.75" customHeight="1" x14ac:dyDescent="0.25">
      <c r="A180" s="191"/>
      <c r="B180" s="193"/>
      <c r="C180" s="195"/>
      <c r="D180" s="128" t="s">
        <v>259</v>
      </c>
      <c r="E180" s="128"/>
      <c r="F180" s="129">
        <v>0</v>
      </c>
      <c r="G180" s="197"/>
      <c r="H180" s="200"/>
      <c r="I180" s="200"/>
    </row>
    <row r="181" spans="1:9" ht="18.75" customHeight="1" thickBot="1" x14ac:dyDescent="0.3">
      <c r="A181" s="192"/>
      <c r="B181" s="194"/>
      <c r="C181" s="196"/>
      <c r="D181" s="130" t="s">
        <v>260</v>
      </c>
      <c r="E181" s="130"/>
      <c r="F181" s="131">
        <v>0</v>
      </c>
      <c r="G181" s="198"/>
      <c r="H181" s="201"/>
      <c r="I181" s="201"/>
    </row>
    <row r="182" spans="1:9" ht="18.75" customHeight="1" x14ac:dyDescent="0.25">
      <c r="A182" s="191"/>
      <c r="B182" s="193" t="s">
        <v>179</v>
      </c>
      <c r="C182" s="195"/>
      <c r="D182" s="128" t="s">
        <v>256</v>
      </c>
      <c r="E182" s="128"/>
      <c r="F182" s="129">
        <v>0</v>
      </c>
      <c r="G182" s="197">
        <f>AVERAGE(F182,F183,F184,F185,F186)</f>
        <v>0</v>
      </c>
      <c r="H182" s="199" t="s">
        <v>352</v>
      </c>
      <c r="I182" s="199" t="s">
        <v>361</v>
      </c>
    </row>
    <row r="183" spans="1:9" ht="18.75" customHeight="1" x14ac:dyDescent="0.25">
      <c r="A183" s="191"/>
      <c r="B183" s="193"/>
      <c r="C183" s="195"/>
      <c r="D183" s="128" t="s">
        <v>257</v>
      </c>
      <c r="E183" s="128"/>
      <c r="F183" s="129">
        <v>0</v>
      </c>
      <c r="G183" s="197"/>
      <c r="H183" s="200"/>
      <c r="I183" s="200"/>
    </row>
    <row r="184" spans="1:9" ht="18.75" customHeight="1" x14ac:dyDescent="0.25">
      <c r="A184" s="191"/>
      <c r="B184" s="193"/>
      <c r="C184" s="195"/>
      <c r="D184" s="128" t="s">
        <v>258</v>
      </c>
      <c r="E184" s="128"/>
      <c r="F184" s="129">
        <v>0</v>
      </c>
      <c r="G184" s="197"/>
      <c r="H184" s="200"/>
      <c r="I184" s="200"/>
    </row>
    <row r="185" spans="1:9" ht="18.75" customHeight="1" x14ac:dyDescent="0.25">
      <c r="A185" s="191"/>
      <c r="B185" s="193"/>
      <c r="C185" s="195"/>
      <c r="D185" s="128" t="s">
        <v>259</v>
      </c>
      <c r="E185" s="128"/>
      <c r="F185" s="129">
        <v>0</v>
      </c>
      <c r="G185" s="197"/>
      <c r="H185" s="200"/>
      <c r="I185" s="200"/>
    </row>
    <row r="186" spans="1:9" ht="18.75" customHeight="1" thickBot="1" x14ac:dyDescent="0.3">
      <c r="A186" s="192"/>
      <c r="B186" s="194"/>
      <c r="C186" s="196"/>
      <c r="D186" s="130" t="s">
        <v>260</v>
      </c>
      <c r="E186" s="130"/>
      <c r="F186" s="131">
        <v>0</v>
      </c>
      <c r="G186" s="198"/>
      <c r="H186" s="201"/>
      <c r="I186" s="201"/>
    </row>
    <row r="187" spans="1:9" ht="18.75" customHeight="1" x14ac:dyDescent="0.25">
      <c r="A187" s="191"/>
      <c r="B187" s="193" t="s">
        <v>179</v>
      </c>
      <c r="C187" s="195"/>
      <c r="D187" s="128" t="s">
        <v>256</v>
      </c>
      <c r="E187" s="128"/>
      <c r="F187" s="129">
        <v>0</v>
      </c>
      <c r="G187" s="197">
        <f>AVERAGE(F187,F188,F189,F190,F191)</f>
        <v>0</v>
      </c>
      <c r="H187" s="199" t="s">
        <v>352</v>
      </c>
      <c r="I187" s="199" t="s">
        <v>362</v>
      </c>
    </row>
    <row r="188" spans="1:9" ht="18.75" customHeight="1" x14ac:dyDescent="0.25">
      <c r="A188" s="191"/>
      <c r="B188" s="193"/>
      <c r="C188" s="195"/>
      <c r="D188" s="128" t="s">
        <v>257</v>
      </c>
      <c r="E188" s="128"/>
      <c r="F188" s="129">
        <v>0</v>
      </c>
      <c r="G188" s="197"/>
      <c r="H188" s="200"/>
      <c r="I188" s="200"/>
    </row>
    <row r="189" spans="1:9" ht="18.75" customHeight="1" x14ac:dyDescent="0.25">
      <c r="A189" s="191"/>
      <c r="B189" s="193"/>
      <c r="C189" s="195"/>
      <c r="D189" s="128" t="s">
        <v>258</v>
      </c>
      <c r="E189" s="128"/>
      <c r="F189" s="129">
        <v>0</v>
      </c>
      <c r="G189" s="197"/>
      <c r="H189" s="200"/>
      <c r="I189" s="200"/>
    </row>
    <row r="190" spans="1:9" ht="18.75" customHeight="1" x14ac:dyDescent="0.25">
      <c r="A190" s="191"/>
      <c r="B190" s="193"/>
      <c r="C190" s="195"/>
      <c r="D190" s="128" t="s">
        <v>259</v>
      </c>
      <c r="E190" s="128"/>
      <c r="F190" s="129">
        <v>0</v>
      </c>
      <c r="G190" s="197"/>
      <c r="H190" s="200"/>
      <c r="I190" s="200"/>
    </row>
    <row r="191" spans="1:9" ht="18.75" customHeight="1" thickBot="1" x14ac:dyDescent="0.3">
      <c r="A191" s="192"/>
      <c r="B191" s="194"/>
      <c r="C191" s="196"/>
      <c r="D191" s="130" t="s">
        <v>260</v>
      </c>
      <c r="E191" s="130"/>
      <c r="F191" s="131">
        <v>0</v>
      </c>
      <c r="G191" s="198"/>
      <c r="H191" s="201"/>
      <c r="I191" s="201"/>
    </row>
    <row r="192" spans="1:9" ht="18.75" customHeight="1" x14ac:dyDescent="0.25">
      <c r="A192" s="191"/>
      <c r="B192" s="193" t="s">
        <v>179</v>
      </c>
      <c r="C192" s="195"/>
      <c r="D192" s="128" t="s">
        <v>256</v>
      </c>
      <c r="E192" s="128"/>
      <c r="F192" s="129">
        <v>0</v>
      </c>
      <c r="G192" s="197">
        <f>AVERAGE(F192,F193,F194,F195,F196)</f>
        <v>0</v>
      </c>
      <c r="H192" s="199" t="s">
        <v>352</v>
      </c>
      <c r="I192" s="199" t="s">
        <v>363</v>
      </c>
    </row>
    <row r="193" spans="1:9" ht="18.75" customHeight="1" x14ac:dyDescent="0.25">
      <c r="A193" s="191"/>
      <c r="B193" s="193"/>
      <c r="C193" s="195"/>
      <c r="D193" s="128" t="s">
        <v>257</v>
      </c>
      <c r="E193" s="128"/>
      <c r="F193" s="129">
        <v>0</v>
      </c>
      <c r="G193" s="197"/>
      <c r="H193" s="200"/>
      <c r="I193" s="200"/>
    </row>
    <row r="194" spans="1:9" ht="18.75" customHeight="1" x14ac:dyDescent="0.25">
      <c r="A194" s="191"/>
      <c r="B194" s="193"/>
      <c r="C194" s="195"/>
      <c r="D194" s="128" t="s">
        <v>258</v>
      </c>
      <c r="E194" s="128"/>
      <c r="F194" s="129">
        <v>0</v>
      </c>
      <c r="G194" s="197"/>
      <c r="H194" s="200"/>
      <c r="I194" s="200"/>
    </row>
    <row r="195" spans="1:9" ht="18.75" customHeight="1" x14ac:dyDescent="0.25">
      <c r="A195" s="191"/>
      <c r="B195" s="193"/>
      <c r="C195" s="195"/>
      <c r="D195" s="128" t="s">
        <v>259</v>
      </c>
      <c r="E195" s="128"/>
      <c r="F195" s="129">
        <v>0</v>
      </c>
      <c r="G195" s="197"/>
      <c r="H195" s="200"/>
      <c r="I195" s="200"/>
    </row>
    <row r="196" spans="1:9" ht="18.75" customHeight="1" thickBot="1" x14ac:dyDescent="0.3">
      <c r="A196" s="192"/>
      <c r="B196" s="194"/>
      <c r="C196" s="196"/>
      <c r="D196" s="130" t="s">
        <v>260</v>
      </c>
      <c r="E196" s="130"/>
      <c r="F196" s="131">
        <v>0</v>
      </c>
      <c r="G196" s="198"/>
      <c r="H196" s="201"/>
      <c r="I196" s="201"/>
    </row>
    <row r="197" spans="1:9" ht="18.75" customHeight="1" x14ac:dyDescent="0.25">
      <c r="A197" s="191"/>
      <c r="B197" s="193" t="s">
        <v>179</v>
      </c>
      <c r="C197" s="195"/>
      <c r="D197" s="128" t="s">
        <v>256</v>
      </c>
      <c r="E197" s="128"/>
      <c r="F197" s="129">
        <v>0</v>
      </c>
      <c r="G197" s="197">
        <f>AVERAGE(F197,F198,F199,F200,F201)</f>
        <v>0</v>
      </c>
      <c r="H197" s="199" t="s">
        <v>352</v>
      </c>
      <c r="I197" s="199" t="s">
        <v>364</v>
      </c>
    </row>
    <row r="198" spans="1:9" ht="18.75" customHeight="1" x14ac:dyDescent="0.25">
      <c r="A198" s="191"/>
      <c r="B198" s="193"/>
      <c r="C198" s="195"/>
      <c r="D198" s="128" t="s">
        <v>257</v>
      </c>
      <c r="E198" s="128"/>
      <c r="F198" s="129">
        <v>0</v>
      </c>
      <c r="G198" s="197"/>
      <c r="H198" s="200"/>
      <c r="I198" s="200"/>
    </row>
    <row r="199" spans="1:9" ht="18.75" customHeight="1" x14ac:dyDescent="0.25">
      <c r="A199" s="191"/>
      <c r="B199" s="193"/>
      <c r="C199" s="195"/>
      <c r="D199" s="128" t="s">
        <v>258</v>
      </c>
      <c r="E199" s="128"/>
      <c r="F199" s="129">
        <v>0</v>
      </c>
      <c r="G199" s="197"/>
      <c r="H199" s="200"/>
      <c r="I199" s="200"/>
    </row>
    <row r="200" spans="1:9" ht="18.75" customHeight="1" x14ac:dyDescent="0.25">
      <c r="A200" s="191"/>
      <c r="B200" s="193"/>
      <c r="C200" s="195"/>
      <c r="D200" s="128" t="s">
        <v>259</v>
      </c>
      <c r="E200" s="128"/>
      <c r="F200" s="129">
        <v>0</v>
      </c>
      <c r="G200" s="197"/>
      <c r="H200" s="200"/>
      <c r="I200" s="200"/>
    </row>
    <row r="201" spans="1:9" ht="18.75" customHeight="1" thickBot="1" x14ac:dyDescent="0.3">
      <c r="A201" s="192"/>
      <c r="B201" s="194"/>
      <c r="C201" s="196"/>
      <c r="D201" s="130" t="s">
        <v>260</v>
      </c>
      <c r="E201" s="130"/>
      <c r="F201" s="131">
        <v>0</v>
      </c>
      <c r="G201" s="198"/>
      <c r="H201" s="201"/>
      <c r="I201" s="201"/>
    </row>
    <row r="202" spans="1:9" ht="18.75" customHeight="1" x14ac:dyDescent="0.25">
      <c r="A202" s="191"/>
      <c r="B202" s="193" t="s">
        <v>179</v>
      </c>
      <c r="C202" s="195"/>
      <c r="D202" s="128" t="s">
        <v>256</v>
      </c>
      <c r="E202" s="128"/>
      <c r="F202" s="129">
        <v>0</v>
      </c>
      <c r="G202" s="197">
        <f>AVERAGE(F202,F203,F204,F205,F206)</f>
        <v>0</v>
      </c>
      <c r="H202" s="199" t="s">
        <v>401</v>
      </c>
      <c r="I202" s="199" t="s">
        <v>365</v>
      </c>
    </row>
    <row r="203" spans="1:9" ht="18.75" customHeight="1" x14ac:dyDescent="0.25">
      <c r="A203" s="191"/>
      <c r="B203" s="193"/>
      <c r="C203" s="195"/>
      <c r="D203" s="128" t="s">
        <v>257</v>
      </c>
      <c r="E203" s="128"/>
      <c r="F203" s="129">
        <v>0</v>
      </c>
      <c r="G203" s="197"/>
      <c r="H203" s="200"/>
      <c r="I203" s="200"/>
    </row>
    <row r="204" spans="1:9" ht="18.75" customHeight="1" x14ac:dyDescent="0.25">
      <c r="A204" s="191"/>
      <c r="B204" s="193"/>
      <c r="C204" s="195"/>
      <c r="D204" s="128" t="s">
        <v>258</v>
      </c>
      <c r="E204" s="128"/>
      <c r="F204" s="129">
        <v>0</v>
      </c>
      <c r="G204" s="197"/>
      <c r="H204" s="200"/>
      <c r="I204" s="200"/>
    </row>
    <row r="205" spans="1:9" ht="18.75" customHeight="1" x14ac:dyDescent="0.25">
      <c r="A205" s="191"/>
      <c r="B205" s="193"/>
      <c r="C205" s="195"/>
      <c r="D205" s="128" t="s">
        <v>259</v>
      </c>
      <c r="E205" s="128"/>
      <c r="F205" s="129">
        <v>0</v>
      </c>
      <c r="G205" s="197"/>
      <c r="H205" s="200"/>
      <c r="I205" s="200"/>
    </row>
    <row r="206" spans="1:9" ht="18.75" customHeight="1" thickBot="1" x14ac:dyDescent="0.3">
      <c r="A206" s="192"/>
      <c r="B206" s="194"/>
      <c r="C206" s="196"/>
      <c r="D206" s="130" t="s">
        <v>260</v>
      </c>
      <c r="E206" s="130"/>
      <c r="F206" s="131">
        <v>0</v>
      </c>
      <c r="G206" s="198"/>
      <c r="H206" s="201"/>
      <c r="I206" s="201"/>
    </row>
    <row r="207" spans="1:9" ht="18.75" customHeight="1" x14ac:dyDescent="0.25">
      <c r="A207" s="180">
        <v>73926.3</v>
      </c>
      <c r="B207" s="182" t="s">
        <v>179</v>
      </c>
      <c r="C207" s="184" t="s">
        <v>402</v>
      </c>
      <c r="D207" s="136" t="s">
        <v>256</v>
      </c>
      <c r="E207" s="136"/>
      <c r="F207" s="137">
        <v>0</v>
      </c>
      <c r="G207" s="186">
        <f>AVERAGE(F207,F208,F209,F210,F211)</f>
        <v>0</v>
      </c>
      <c r="H207" s="188"/>
      <c r="I207" s="188" t="s">
        <v>366</v>
      </c>
    </row>
    <row r="208" spans="1:9" ht="18.75" customHeight="1" x14ac:dyDescent="0.25">
      <c r="A208" s="180"/>
      <c r="B208" s="182"/>
      <c r="C208" s="184"/>
      <c r="D208" s="136" t="s">
        <v>257</v>
      </c>
      <c r="E208" s="136"/>
      <c r="F208" s="137">
        <v>0</v>
      </c>
      <c r="G208" s="186"/>
      <c r="H208" s="189"/>
      <c r="I208" s="189"/>
    </row>
    <row r="209" spans="1:9" ht="18.75" customHeight="1" x14ac:dyDescent="0.25">
      <c r="A209" s="180"/>
      <c r="B209" s="182"/>
      <c r="C209" s="184"/>
      <c r="D209" s="136" t="s">
        <v>258</v>
      </c>
      <c r="E209" s="136"/>
      <c r="F209" s="137">
        <v>0</v>
      </c>
      <c r="G209" s="186"/>
      <c r="H209" s="189"/>
      <c r="I209" s="189"/>
    </row>
    <row r="210" spans="1:9" ht="18.75" customHeight="1" x14ac:dyDescent="0.25">
      <c r="A210" s="180"/>
      <c r="B210" s="182"/>
      <c r="C210" s="184"/>
      <c r="D210" s="136" t="s">
        <v>259</v>
      </c>
      <c r="E210" s="136"/>
      <c r="F210" s="137">
        <v>0</v>
      </c>
      <c r="G210" s="186"/>
      <c r="H210" s="189"/>
      <c r="I210" s="189"/>
    </row>
    <row r="211" spans="1:9" ht="18.75" customHeight="1" thickBot="1" x14ac:dyDescent="0.3">
      <c r="A211" s="181"/>
      <c r="B211" s="183"/>
      <c r="C211" s="185"/>
      <c r="D211" s="138" t="s">
        <v>260</v>
      </c>
      <c r="E211" s="138"/>
      <c r="F211" s="139">
        <v>0</v>
      </c>
      <c r="G211" s="187"/>
      <c r="H211" s="190"/>
      <c r="I211" s="190"/>
    </row>
    <row r="212" spans="1:9" ht="18.75" customHeight="1" x14ac:dyDescent="0.25">
      <c r="A212" s="180">
        <v>75267</v>
      </c>
      <c r="B212" s="182" t="s">
        <v>179</v>
      </c>
      <c r="C212" s="184" t="s">
        <v>133</v>
      </c>
      <c r="D212" s="136" t="s">
        <v>256</v>
      </c>
      <c r="E212" s="136"/>
      <c r="F212" s="137">
        <v>0</v>
      </c>
      <c r="G212" s="186">
        <f>AVERAGE(F212,F213,F214,F215,F216)</f>
        <v>0</v>
      </c>
      <c r="H212" s="188"/>
      <c r="I212" s="188" t="s">
        <v>367</v>
      </c>
    </row>
    <row r="213" spans="1:9" ht="18.75" customHeight="1" x14ac:dyDescent="0.25">
      <c r="A213" s="180"/>
      <c r="B213" s="182"/>
      <c r="C213" s="184"/>
      <c r="D213" s="136" t="s">
        <v>257</v>
      </c>
      <c r="E213" s="136"/>
      <c r="F213" s="137">
        <v>0</v>
      </c>
      <c r="G213" s="186"/>
      <c r="H213" s="189"/>
      <c r="I213" s="189"/>
    </row>
    <row r="214" spans="1:9" ht="18.75" customHeight="1" x14ac:dyDescent="0.25">
      <c r="A214" s="180"/>
      <c r="B214" s="182"/>
      <c r="C214" s="184"/>
      <c r="D214" s="136" t="s">
        <v>258</v>
      </c>
      <c r="E214" s="136"/>
      <c r="F214" s="137">
        <v>0</v>
      </c>
      <c r="G214" s="186"/>
      <c r="H214" s="189"/>
      <c r="I214" s="189"/>
    </row>
    <row r="215" spans="1:9" ht="18.75" customHeight="1" x14ac:dyDescent="0.25">
      <c r="A215" s="180"/>
      <c r="B215" s="182"/>
      <c r="C215" s="184"/>
      <c r="D215" s="136" t="s">
        <v>259</v>
      </c>
      <c r="E215" s="136"/>
      <c r="F215" s="137">
        <v>0</v>
      </c>
      <c r="G215" s="186"/>
      <c r="H215" s="189"/>
      <c r="I215" s="189"/>
    </row>
    <row r="216" spans="1:9" ht="18.75" customHeight="1" thickBot="1" x14ac:dyDescent="0.3">
      <c r="A216" s="181"/>
      <c r="B216" s="183"/>
      <c r="C216" s="185"/>
      <c r="D216" s="138" t="s">
        <v>260</v>
      </c>
      <c r="E216" s="138"/>
      <c r="F216" s="139">
        <v>0</v>
      </c>
      <c r="G216" s="187"/>
      <c r="H216" s="190"/>
      <c r="I216" s="190"/>
    </row>
    <row r="217" spans="1:9" ht="18.75" customHeight="1" x14ac:dyDescent="0.25">
      <c r="A217" s="191"/>
      <c r="B217" s="193" t="s">
        <v>179</v>
      </c>
      <c r="C217" s="195"/>
      <c r="D217" s="128" t="s">
        <v>256</v>
      </c>
      <c r="E217" s="128"/>
      <c r="F217" s="129">
        <v>0</v>
      </c>
      <c r="G217" s="197">
        <f>AVERAGE(F217,F218,F219,F220,F221)</f>
        <v>0</v>
      </c>
      <c r="H217" s="199" t="s">
        <v>352</v>
      </c>
      <c r="I217" s="199" t="s">
        <v>368</v>
      </c>
    </row>
    <row r="218" spans="1:9" ht="18.75" customHeight="1" x14ac:dyDescent="0.25">
      <c r="A218" s="191"/>
      <c r="B218" s="193"/>
      <c r="C218" s="195"/>
      <c r="D218" s="128" t="s">
        <v>257</v>
      </c>
      <c r="E218" s="128"/>
      <c r="F218" s="129">
        <v>0</v>
      </c>
      <c r="G218" s="197"/>
      <c r="H218" s="200"/>
      <c r="I218" s="200"/>
    </row>
    <row r="219" spans="1:9" ht="18.75" customHeight="1" x14ac:dyDescent="0.25">
      <c r="A219" s="191"/>
      <c r="B219" s="193"/>
      <c r="C219" s="195"/>
      <c r="D219" s="128" t="s">
        <v>258</v>
      </c>
      <c r="E219" s="128"/>
      <c r="F219" s="129">
        <v>0</v>
      </c>
      <c r="G219" s="197"/>
      <c r="H219" s="200"/>
      <c r="I219" s="200"/>
    </row>
    <row r="220" spans="1:9" ht="18.75" customHeight="1" x14ac:dyDescent="0.25">
      <c r="A220" s="191"/>
      <c r="B220" s="193"/>
      <c r="C220" s="195"/>
      <c r="D220" s="128" t="s">
        <v>259</v>
      </c>
      <c r="E220" s="128"/>
      <c r="F220" s="129">
        <v>0</v>
      </c>
      <c r="G220" s="197"/>
      <c r="H220" s="200"/>
      <c r="I220" s="200"/>
    </row>
    <row r="221" spans="1:9" ht="18.75" customHeight="1" thickBot="1" x14ac:dyDescent="0.3">
      <c r="A221" s="192"/>
      <c r="B221" s="194"/>
      <c r="C221" s="196"/>
      <c r="D221" s="130" t="s">
        <v>260</v>
      </c>
      <c r="E221" s="130"/>
      <c r="F221" s="131">
        <v>0</v>
      </c>
      <c r="G221" s="198"/>
      <c r="H221" s="201"/>
      <c r="I221" s="201"/>
    </row>
    <row r="222" spans="1:9" ht="18.75" customHeight="1" x14ac:dyDescent="0.25">
      <c r="A222" s="180">
        <v>75646</v>
      </c>
      <c r="B222" s="182" t="s">
        <v>179</v>
      </c>
      <c r="C222" s="184" t="s">
        <v>133</v>
      </c>
      <c r="D222" s="136" t="s">
        <v>256</v>
      </c>
      <c r="E222" s="136"/>
      <c r="F222" s="137">
        <v>0</v>
      </c>
      <c r="G222" s="186">
        <f>AVERAGE(F222,F223,F224,F225,F226)</f>
        <v>0</v>
      </c>
      <c r="H222" s="188"/>
      <c r="I222" s="188" t="s">
        <v>369</v>
      </c>
    </row>
    <row r="223" spans="1:9" ht="18.75" customHeight="1" x14ac:dyDescent="0.25">
      <c r="A223" s="180"/>
      <c r="B223" s="182"/>
      <c r="C223" s="184"/>
      <c r="D223" s="136" t="s">
        <v>257</v>
      </c>
      <c r="E223" s="136"/>
      <c r="F223" s="137">
        <v>0</v>
      </c>
      <c r="G223" s="186"/>
      <c r="H223" s="189"/>
      <c r="I223" s="189"/>
    </row>
    <row r="224" spans="1:9" ht="18.75" customHeight="1" x14ac:dyDescent="0.25">
      <c r="A224" s="180"/>
      <c r="B224" s="182"/>
      <c r="C224" s="184"/>
      <c r="D224" s="136" t="s">
        <v>258</v>
      </c>
      <c r="E224" s="136"/>
      <c r="F224" s="137">
        <v>0</v>
      </c>
      <c r="G224" s="186"/>
      <c r="H224" s="189"/>
      <c r="I224" s="189"/>
    </row>
    <row r="225" spans="1:9" ht="18.75" customHeight="1" x14ac:dyDescent="0.25">
      <c r="A225" s="180"/>
      <c r="B225" s="182"/>
      <c r="C225" s="184"/>
      <c r="D225" s="136" t="s">
        <v>259</v>
      </c>
      <c r="E225" s="136"/>
      <c r="F225" s="137">
        <v>0</v>
      </c>
      <c r="G225" s="186"/>
      <c r="H225" s="189"/>
      <c r="I225" s="189"/>
    </row>
    <row r="226" spans="1:9" ht="18.75" customHeight="1" thickBot="1" x14ac:dyDescent="0.3">
      <c r="A226" s="181"/>
      <c r="B226" s="183"/>
      <c r="C226" s="185"/>
      <c r="D226" s="138" t="s">
        <v>260</v>
      </c>
      <c r="E226" s="138"/>
      <c r="F226" s="139">
        <v>0</v>
      </c>
      <c r="G226" s="187"/>
      <c r="H226" s="190"/>
      <c r="I226" s="190"/>
    </row>
    <row r="227" spans="1:9" ht="18.75" customHeight="1" x14ac:dyDescent="0.25">
      <c r="A227" s="180">
        <v>76352</v>
      </c>
      <c r="B227" s="182" t="s">
        <v>179</v>
      </c>
      <c r="C227" s="184"/>
      <c r="D227" s="136" t="s">
        <v>256</v>
      </c>
      <c r="E227" s="136"/>
      <c r="F227" s="137">
        <v>0</v>
      </c>
      <c r="G227" s="186">
        <f>AVERAGE(F227,F228,F229,F230,F231)</f>
        <v>0</v>
      </c>
      <c r="H227" s="188"/>
      <c r="I227" s="188" t="s">
        <v>403</v>
      </c>
    </row>
    <row r="228" spans="1:9" ht="18.75" customHeight="1" x14ac:dyDescent="0.25">
      <c r="A228" s="180"/>
      <c r="B228" s="182"/>
      <c r="C228" s="184"/>
      <c r="D228" s="136" t="s">
        <v>257</v>
      </c>
      <c r="E228" s="136"/>
      <c r="F228" s="137">
        <v>0</v>
      </c>
      <c r="G228" s="186"/>
      <c r="H228" s="189"/>
      <c r="I228" s="189"/>
    </row>
    <row r="229" spans="1:9" ht="18.75" customHeight="1" x14ac:dyDescent="0.25">
      <c r="A229" s="180"/>
      <c r="B229" s="182"/>
      <c r="C229" s="184"/>
      <c r="D229" s="136" t="s">
        <v>258</v>
      </c>
      <c r="E229" s="136"/>
      <c r="F229" s="137">
        <v>0</v>
      </c>
      <c r="G229" s="186"/>
      <c r="H229" s="189"/>
      <c r="I229" s="189"/>
    </row>
    <row r="230" spans="1:9" ht="18.75" customHeight="1" x14ac:dyDescent="0.25">
      <c r="A230" s="180"/>
      <c r="B230" s="182"/>
      <c r="C230" s="184"/>
      <c r="D230" s="136" t="s">
        <v>259</v>
      </c>
      <c r="E230" s="136"/>
      <c r="F230" s="137">
        <v>0</v>
      </c>
      <c r="G230" s="186"/>
      <c r="H230" s="189"/>
      <c r="I230" s="189"/>
    </row>
    <row r="231" spans="1:9" ht="18.75" customHeight="1" thickBot="1" x14ac:dyDescent="0.3">
      <c r="A231" s="181"/>
      <c r="B231" s="183"/>
      <c r="C231" s="185"/>
      <c r="D231" s="138" t="s">
        <v>260</v>
      </c>
      <c r="E231" s="138"/>
      <c r="F231" s="139">
        <v>0</v>
      </c>
      <c r="G231" s="187"/>
      <c r="H231" s="190"/>
      <c r="I231" s="190"/>
    </row>
    <row r="232" spans="1:9" ht="18.75" customHeight="1" x14ac:dyDescent="0.25">
      <c r="A232" s="180">
        <v>76536</v>
      </c>
      <c r="B232" s="182" t="s">
        <v>179</v>
      </c>
      <c r="C232" s="184"/>
      <c r="D232" s="136" t="s">
        <v>256</v>
      </c>
      <c r="E232" s="136"/>
      <c r="F232" s="137">
        <v>0</v>
      </c>
      <c r="G232" s="186">
        <f>AVERAGE(F232,F233,F234,F235,F236)</f>
        <v>0</v>
      </c>
      <c r="H232" s="188"/>
      <c r="I232" s="188" t="s">
        <v>370</v>
      </c>
    </row>
    <row r="233" spans="1:9" ht="18.75" customHeight="1" x14ac:dyDescent="0.25">
      <c r="A233" s="180"/>
      <c r="B233" s="182"/>
      <c r="C233" s="184"/>
      <c r="D233" s="136" t="s">
        <v>257</v>
      </c>
      <c r="E233" s="136"/>
      <c r="F233" s="137">
        <v>0</v>
      </c>
      <c r="G233" s="186"/>
      <c r="H233" s="189"/>
      <c r="I233" s="189"/>
    </row>
    <row r="234" spans="1:9" ht="18.75" customHeight="1" x14ac:dyDescent="0.25">
      <c r="A234" s="180"/>
      <c r="B234" s="182"/>
      <c r="C234" s="184"/>
      <c r="D234" s="136" t="s">
        <v>258</v>
      </c>
      <c r="E234" s="136"/>
      <c r="F234" s="137">
        <v>0</v>
      </c>
      <c r="G234" s="186"/>
      <c r="H234" s="189"/>
      <c r="I234" s="189"/>
    </row>
    <row r="235" spans="1:9" ht="18.75" customHeight="1" x14ac:dyDescent="0.25">
      <c r="A235" s="180"/>
      <c r="B235" s="182"/>
      <c r="C235" s="184"/>
      <c r="D235" s="136" t="s">
        <v>259</v>
      </c>
      <c r="E235" s="136"/>
      <c r="F235" s="137">
        <v>0</v>
      </c>
      <c r="G235" s="186"/>
      <c r="H235" s="189"/>
      <c r="I235" s="189"/>
    </row>
    <row r="236" spans="1:9" ht="18.75" customHeight="1" thickBot="1" x14ac:dyDescent="0.3">
      <c r="A236" s="181"/>
      <c r="B236" s="183"/>
      <c r="C236" s="185"/>
      <c r="D236" s="138" t="s">
        <v>260</v>
      </c>
      <c r="E236" s="138"/>
      <c r="F236" s="139">
        <v>0</v>
      </c>
      <c r="G236" s="187"/>
      <c r="H236" s="190"/>
      <c r="I236" s="190"/>
    </row>
    <row r="237" spans="1:9" ht="18.75" customHeight="1" x14ac:dyDescent="0.25">
      <c r="A237" s="180">
        <v>76797</v>
      </c>
      <c r="B237" s="182" t="s">
        <v>179</v>
      </c>
      <c r="C237" s="184"/>
      <c r="D237" s="136" t="s">
        <v>256</v>
      </c>
      <c r="E237" s="136"/>
      <c r="F237" s="137">
        <v>0</v>
      </c>
      <c r="G237" s="186">
        <f>AVERAGE(F237,F238,F239,F240,F241)</f>
        <v>0</v>
      </c>
      <c r="H237" s="188"/>
      <c r="I237" s="188" t="s">
        <v>371</v>
      </c>
    </row>
    <row r="238" spans="1:9" ht="18.75" customHeight="1" x14ac:dyDescent="0.25">
      <c r="A238" s="180"/>
      <c r="B238" s="182"/>
      <c r="C238" s="184"/>
      <c r="D238" s="136" t="s">
        <v>257</v>
      </c>
      <c r="E238" s="136"/>
      <c r="F238" s="137">
        <v>0</v>
      </c>
      <c r="G238" s="186"/>
      <c r="H238" s="189"/>
      <c r="I238" s="189"/>
    </row>
    <row r="239" spans="1:9" ht="18.75" customHeight="1" x14ac:dyDescent="0.25">
      <c r="A239" s="180"/>
      <c r="B239" s="182"/>
      <c r="C239" s="184"/>
      <c r="D239" s="136" t="s">
        <v>258</v>
      </c>
      <c r="E239" s="136"/>
      <c r="F239" s="137">
        <v>0</v>
      </c>
      <c r="G239" s="186"/>
      <c r="H239" s="189"/>
      <c r="I239" s="189"/>
    </row>
    <row r="240" spans="1:9" ht="18.75" customHeight="1" x14ac:dyDescent="0.25">
      <c r="A240" s="180"/>
      <c r="B240" s="182"/>
      <c r="C240" s="184"/>
      <c r="D240" s="136" t="s">
        <v>259</v>
      </c>
      <c r="E240" s="136"/>
      <c r="F240" s="137">
        <v>0</v>
      </c>
      <c r="G240" s="186"/>
      <c r="H240" s="189"/>
      <c r="I240" s="189"/>
    </row>
    <row r="241" spans="1:9" ht="18.75" customHeight="1" thickBot="1" x14ac:dyDescent="0.3">
      <c r="A241" s="181"/>
      <c r="B241" s="183"/>
      <c r="C241" s="185"/>
      <c r="D241" s="138" t="s">
        <v>260</v>
      </c>
      <c r="E241" s="138"/>
      <c r="F241" s="139">
        <v>0</v>
      </c>
      <c r="G241" s="187"/>
      <c r="H241" s="190"/>
      <c r="I241" s="190"/>
    </row>
    <row r="242" spans="1:9" ht="18.75" customHeight="1" x14ac:dyDescent="0.25">
      <c r="A242" s="180">
        <v>77116</v>
      </c>
      <c r="B242" s="182" t="s">
        <v>179</v>
      </c>
      <c r="C242" s="184"/>
      <c r="D242" s="136" t="s">
        <v>256</v>
      </c>
      <c r="E242" s="136"/>
      <c r="F242" s="137">
        <v>0</v>
      </c>
      <c r="G242" s="186">
        <f>AVERAGE(F242,F243,F244,F245,F246)</f>
        <v>0</v>
      </c>
      <c r="H242" s="188"/>
      <c r="I242" s="188" t="s">
        <v>372</v>
      </c>
    </row>
    <row r="243" spans="1:9" ht="18.75" customHeight="1" x14ac:dyDescent="0.25">
      <c r="A243" s="180"/>
      <c r="B243" s="182"/>
      <c r="C243" s="184"/>
      <c r="D243" s="136" t="s">
        <v>257</v>
      </c>
      <c r="E243" s="136"/>
      <c r="F243" s="137">
        <v>0</v>
      </c>
      <c r="G243" s="186"/>
      <c r="H243" s="189"/>
      <c r="I243" s="189"/>
    </row>
    <row r="244" spans="1:9" ht="18.75" customHeight="1" x14ac:dyDescent="0.25">
      <c r="A244" s="180"/>
      <c r="B244" s="182"/>
      <c r="C244" s="184"/>
      <c r="D244" s="136" t="s">
        <v>258</v>
      </c>
      <c r="E244" s="136"/>
      <c r="F244" s="137">
        <v>0</v>
      </c>
      <c r="G244" s="186"/>
      <c r="H244" s="189"/>
      <c r="I244" s="189"/>
    </row>
    <row r="245" spans="1:9" ht="18.75" customHeight="1" x14ac:dyDescent="0.25">
      <c r="A245" s="180"/>
      <c r="B245" s="182"/>
      <c r="C245" s="184"/>
      <c r="D245" s="136" t="s">
        <v>259</v>
      </c>
      <c r="E245" s="136"/>
      <c r="F245" s="137">
        <v>0</v>
      </c>
      <c r="G245" s="186"/>
      <c r="H245" s="189"/>
      <c r="I245" s="189"/>
    </row>
    <row r="246" spans="1:9" ht="18.75" customHeight="1" thickBot="1" x14ac:dyDescent="0.3">
      <c r="A246" s="181"/>
      <c r="B246" s="183"/>
      <c r="C246" s="185"/>
      <c r="D246" s="138" t="s">
        <v>260</v>
      </c>
      <c r="E246" s="138"/>
      <c r="F246" s="139">
        <v>0</v>
      </c>
      <c r="G246" s="187"/>
      <c r="H246" s="190"/>
      <c r="I246" s="190"/>
    </row>
    <row r="247" spans="1:9" ht="18.75" customHeight="1" x14ac:dyDescent="0.25">
      <c r="A247" s="191"/>
      <c r="B247" s="193" t="s">
        <v>180</v>
      </c>
      <c r="C247" s="195"/>
      <c r="D247" s="128" t="s">
        <v>256</v>
      </c>
      <c r="E247" s="128"/>
      <c r="F247" s="129">
        <v>0</v>
      </c>
      <c r="G247" s="197">
        <f>AVERAGE(F247,F248,F249,F250,F251)</f>
        <v>0</v>
      </c>
      <c r="H247" s="199" t="s">
        <v>404</v>
      </c>
      <c r="I247" s="199" t="s">
        <v>373</v>
      </c>
    </row>
    <row r="248" spans="1:9" ht="18.75" customHeight="1" x14ac:dyDescent="0.25">
      <c r="A248" s="191"/>
      <c r="B248" s="193"/>
      <c r="C248" s="195"/>
      <c r="D248" s="128" t="s">
        <v>257</v>
      </c>
      <c r="E248" s="128"/>
      <c r="F248" s="129">
        <v>0</v>
      </c>
      <c r="G248" s="197"/>
      <c r="H248" s="200"/>
      <c r="I248" s="200"/>
    </row>
    <row r="249" spans="1:9" ht="18.75" customHeight="1" x14ac:dyDescent="0.25">
      <c r="A249" s="191"/>
      <c r="B249" s="193"/>
      <c r="C249" s="195"/>
      <c r="D249" s="128" t="s">
        <v>258</v>
      </c>
      <c r="E249" s="128"/>
      <c r="F249" s="129">
        <v>0</v>
      </c>
      <c r="G249" s="197"/>
      <c r="H249" s="200"/>
      <c r="I249" s="200"/>
    </row>
    <row r="250" spans="1:9" ht="18.75" customHeight="1" x14ac:dyDescent="0.25">
      <c r="A250" s="191"/>
      <c r="B250" s="193"/>
      <c r="C250" s="195"/>
      <c r="D250" s="128" t="s">
        <v>259</v>
      </c>
      <c r="E250" s="128"/>
      <c r="F250" s="129">
        <v>0</v>
      </c>
      <c r="G250" s="197"/>
      <c r="H250" s="200"/>
      <c r="I250" s="200"/>
    </row>
    <row r="251" spans="1:9" ht="18.75" customHeight="1" thickBot="1" x14ac:dyDescent="0.3">
      <c r="A251" s="192"/>
      <c r="B251" s="194"/>
      <c r="C251" s="196"/>
      <c r="D251" s="130" t="s">
        <v>260</v>
      </c>
      <c r="E251" s="130"/>
      <c r="F251" s="131">
        <v>0</v>
      </c>
      <c r="G251" s="198"/>
      <c r="H251" s="201"/>
      <c r="I251" s="201"/>
    </row>
    <row r="252" spans="1:9" ht="18.75" customHeight="1" x14ac:dyDescent="0.25">
      <c r="A252" s="191"/>
      <c r="B252" s="193" t="s">
        <v>180</v>
      </c>
      <c r="C252" s="195"/>
      <c r="D252" s="128" t="s">
        <v>256</v>
      </c>
      <c r="E252" s="128"/>
      <c r="F252" s="129">
        <v>0</v>
      </c>
      <c r="G252" s="197">
        <f>AVERAGE(F252,F253,F254,F255,F256)</f>
        <v>0</v>
      </c>
      <c r="H252" s="199" t="s">
        <v>404</v>
      </c>
      <c r="I252" s="199" t="s">
        <v>374</v>
      </c>
    </row>
    <row r="253" spans="1:9" ht="18.75" customHeight="1" x14ac:dyDescent="0.25">
      <c r="A253" s="191"/>
      <c r="B253" s="193"/>
      <c r="C253" s="195"/>
      <c r="D253" s="128" t="s">
        <v>257</v>
      </c>
      <c r="E253" s="128"/>
      <c r="F253" s="129">
        <v>0</v>
      </c>
      <c r="G253" s="197"/>
      <c r="H253" s="200"/>
      <c r="I253" s="200"/>
    </row>
    <row r="254" spans="1:9" ht="18.75" customHeight="1" x14ac:dyDescent="0.25">
      <c r="A254" s="191"/>
      <c r="B254" s="193"/>
      <c r="C254" s="195"/>
      <c r="D254" s="128" t="s">
        <v>258</v>
      </c>
      <c r="E254" s="128"/>
      <c r="F254" s="129">
        <v>0</v>
      </c>
      <c r="G254" s="197"/>
      <c r="H254" s="200"/>
      <c r="I254" s="200"/>
    </row>
    <row r="255" spans="1:9" ht="18.75" customHeight="1" x14ac:dyDescent="0.25">
      <c r="A255" s="191"/>
      <c r="B255" s="193"/>
      <c r="C255" s="195"/>
      <c r="D255" s="128" t="s">
        <v>259</v>
      </c>
      <c r="E255" s="128"/>
      <c r="F255" s="129">
        <v>0</v>
      </c>
      <c r="G255" s="197"/>
      <c r="H255" s="200"/>
      <c r="I255" s="200"/>
    </row>
    <row r="256" spans="1:9" ht="18.75" customHeight="1" thickBot="1" x14ac:dyDescent="0.3">
      <c r="A256" s="192"/>
      <c r="B256" s="194"/>
      <c r="C256" s="196"/>
      <c r="D256" s="130" t="s">
        <v>260</v>
      </c>
      <c r="E256" s="130"/>
      <c r="F256" s="131">
        <v>0</v>
      </c>
      <c r="G256" s="198"/>
      <c r="H256" s="201"/>
      <c r="I256" s="201"/>
    </row>
    <row r="257" spans="1:9" ht="18.75" customHeight="1" x14ac:dyDescent="0.25">
      <c r="A257" s="180">
        <v>53361</v>
      </c>
      <c r="B257" s="182" t="s">
        <v>180</v>
      </c>
      <c r="C257" s="184"/>
      <c r="D257" s="136" t="s">
        <v>256</v>
      </c>
      <c r="E257" s="136"/>
      <c r="F257" s="137">
        <v>0</v>
      </c>
      <c r="G257" s="186">
        <f>AVERAGE(F257,F258,F259,F260,F261)</f>
        <v>0</v>
      </c>
      <c r="H257" s="188"/>
      <c r="I257" s="188" t="s">
        <v>375</v>
      </c>
    </row>
    <row r="258" spans="1:9" ht="18.75" customHeight="1" x14ac:dyDescent="0.25">
      <c r="A258" s="180"/>
      <c r="B258" s="182"/>
      <c r="C258" s="184"/>
      <c r="D258" s="136" t="s">
        <v>257</v>
      </c>
      <c r="E258" s="136"/>
      <c r="F258" s="137">
        <v>0</v>
      </c>
      <c r="G258" s="186"/>
      <c r="H258" s="189"/>
      <c r="I258" s="189"/>
    </row>
    <row r="259" spans="1:9" ht="18.75" customHeight="1" x14ac:dyDescent="0.25">
      <c r="A259" s="180"/>
      <c r="B259" s="182"/>
      <c r="C259" s="184"/>
      <c r="D259" s="136" t="s">
        <v>258</v>
      </c>
      <c r="E259" s="136"/>
      <c r="F259" s="137">
        <v>0</v>
      </c>
      <c r="G259" s="186"/>
      <c r="H259" s="189"/>
      <c r="I259" s="189"/>
    </row>
    <row r="260" spans="1:9" ht="18.75" customHeight="1" x14ac:dyDescent="0.25">
      <c r="A260" s="180"/>
      <c r="B260" s="182"/>
      <c r="C260" s="184"/>
      <c r="D260" s="136" t="s">
        <v>259</v>
      </c>
      <c r="E260" s="136"/>
      <c r="F260" s="137">
        <v>0</v>
      </c>
      <c r="G260" s="186"/>
      <c r="H260" s="189"/>
      <c r="I260" s="189"/>
    </row>
    <row r="261" spans="1:9" ht="18.75" customHeight="1" thickBot="1" x14ac:dyDescent="0.3">
      <c r="A261" s="181"/>
      <c r="B261" s="183"/>
      <c r="C261" s="185"/>
      <c r="D261" s="138" t="s">
        <v>260</v>
      </c>
      <c r="E261" s="138"/>
      <c r="F261" s="139">
        <v>0</v>
      </c>
      <c r="G261" s="187"/>
      <c r="H261" s="190"/>
      <c r="I261" s="190"/>
    </row>
    <row r="262" spans="1:9" ht="18.75" customHeight="1" x14ac:dyDescent="0.25">
      <c r="A262" s="180">
        <v>55626</v>
      </c>
      <c r="B262" s="182" t="s">
        <v>180</v>
      </c>
      <c r="C262" s="184"/>
      <c r="D262" s="136" t="s">
        <v>256</v>
      </c>
      <c r="E262" s="136"/>
      <c r="F262" s="137">
        <v>0</v>
      </c>
      <c r="G262" s="186">
        <f>AVERAGE(F262,F263,F264,F265,F266)</f>
        <v>0</v>
      </c>
      <c r="H262" s="188"/>
      <c r="I262" s="188" t="s">
        <v>376</v>
      </c>
    </row>
    <row r="263" spans="1:9" ht="18.75" customHeight="1" x14ac:dyDescent="0.25">
      <c r="A263" s="180"/>
      <c r="B263" s="182"/>
      <c r="C263" s="184"/>
      <c r="D263" s="136" t="s">
        <v>257</v>
      </c>
      <c r="E263" s="136"/>
      <c r="F263" s="137">
        <v>0</v>
      </c>
      <c r="G263" s="186"/>
      <c r="H263" s="189"/>
      <c r="I263" s="189"/>
    </row>
    <row r="264" spans="1:9" ht="18.75" customHeight="1" x14ac:dyDescent="0.25">
      <c r="A264" s="180"/>
      <c r="B264" s="182"/>
      <c r="C264" s="184"/>
      <c r="D264" s="136" t="s">
        <v>258</v>
      </c>
      <c r="E264" s="136"/>
      <c r="F264" s="137">
        <v>0</v>
      </c>
      <c r="G264" s="186"/>
      <c r="H264" s="189"/>
      <c r="I264" s="189"/>
    </row>
    <row r="265" spans="1:9" ht="18.75" customHeight="1" x14ac:dyDescent="0.25">
      <c r="A265" s="180"/>
      <c r="B265" s="182"/>
      <c r="C265" s="184"/>
      <c r="D265" s="136" t="s">
        <v>259</v>
      </c>
      <c r="E265" s="136"/>
      <c r="F265" s="137">
        <v>0</v>
      </c>
      <c r="G265" s="186"/>
      <c r="H265" s="189"/>
      <c r="I265" s="189"/>
    </row>
    <row r="266" spans="1:9" ht="18.75" customHeight="1" thickBot="1" x14ac:dyDescent="0.3">
      <c r="A266" s="181"/>
      <c r="B266" s="183"/>
      <c r="C266" s="185"/>
      <c r="D266" s="138" t="s">
        <v>260</v>
      </c>
      <c r="E266" s="138"/>
      <c r="F266" s="139">
        <v>0</v>
      </c>
      <c r="G266" s="187"/>
      <c r="H266" s="190"/>
      <c r="I266" s="190"/>
    </row>
    <row r="267" spans="1:9" ht="18.75" customHeight="1" x14ac:dyDescent="0.25">
      <c r="A267" s="191"/>
      <c r="B267" s="193" t="s">
        <v>180</v>
      </c>
      <c r="C267" s="195"/>
      <c r="D267" s="128" t="s">
        <v>256</v>
      </c>
      <c r="E267" s="128"/>
      <c r="F267" s="129">
        <v>0</v>
      </c>
      <c r="G267" s="197">
        <f>AVERAGE(F267,F268,F269,F270,F271)</f>
        <v>0</v>
      </c>
      <c r="H267" s="199" t="s">
        <v>404</v>
      </c>
      <c r="I267" s="199" t="s">
        <v>377</v>
      </c>
    </row>
    <row r="268" spans="1:9" ht="18.75" customHeight="1" x14ac:dyDescent="0.25">
      <c r="A268" s="191"/>
      <c r="B268" s="193"/>
      <c r="C268" s="195"/>
      <c r="D268" s="128" t="s">
        <v>257</v>
      </c>
      <c r="E268" s="128"/>
      <c r="F268" s="129">
        <v>0</v>
      </c>
      <c r="G268" s="197"/>
      <c r="H268" s="200"/>
      <c r="I268" s="200"/>
    </row>
    <row r="269" spans="1:9" ht="18.75" customHeight="1" x14ac:dyDescent="0.25">
      <c r="A269" s="191"/>
      <c r="B269" s="193"/>
      <c r="C269" s="195"/>
      <c r="D269" s="128" t="s">
        <v>258</v>
      </c>
      <c r="E269" s="128"/>
      <c r="F269" s="129">
        <v>0</v>
      </c>
      <c r="G269" s="197"/>
      <c r="H269" s="200"/>
      <c r="I269" s="200"/>
    </row>
    <row r="270" spans="1:9" ht="18.75" customHeight="1" x14ac:dyDescent="0.25">
      <c r="A270" s="191"/>
      <c r="B270" s="193"/>
      <c r="C270" s="195"/>
      <c r="D270" s="128" t="s">
        <v>259</v>
      </c>
      <c r="E270" s="128"/>
      <c r="F270" s="129">
        <v>0</v>
      </c>
      <c r="G270" s="197"/>
      <c r="H270" s="200"/>
      <c r="I270" s="200"/>
    </row>
    <row r="271" spans="1:9" ht="18.75" customHeight="1" thickBot="1" x14ac:dyDescent="0.3">
      <c r="A271" s="192"/>
      <c r="B271" s="194"/>
      <c r="C271" s="196"/>
      <c r="D271" s="130" t="s">
        <v>260</v>
      </c>
      <c r="E271" s="130"/>
      <c r="F271" s="131">
        <v>0</v>
      </c>
      <c r="G271" s="198"/>
      <c r="H271" s="201"/>
      <c r="I271" s="201"/>
    </row>
    <row r="272" spans="1:9" ht="18.75" customHeight="1" x14ac:dyDescent="0.25">
      <c r="A272" s="191"/>
      <c r="B272" s="193" t="s">
        <v>180</v>
      </c>
      <c r="C272" s="195"/>
      <c r="D272" s="128" t="s">
        <v>256</v>
      </c>
      <c r="E272" s="128"/>
      <c r="F272" s="129">
        <v>0</v>
      </c>
      <c r="G272" s="197">
        <f>AVERAGE(F272,F273,F274,F275,F276)</f>
        <v>0</v>
      </c>
      <c r="H272" s="199" t="s">
        <v>404</v>
      </c>
      <c r="I272" s="199" t="s">
        <v>378</v>
      </c>
    </row>
    <row r="273" spans="1:9" ht="18.75" customHeight="1" x14ac:dyDescent="0.25">
      <c r="A273" s="191"/>
      <c r="B273" s="193"/>
      <c r="C273" s="195"/>
      <c r="D273" s="128" t="s">
        <v>257</v>
      </c>
      <c r="E273" s="128"/>
      <c r="F273" s="129">
        <v>0</v>
      </c>
      <c r="G273" s="197"/>
      <c r="H273" s="200"/>
      <c r="I273" s="200"/>
    </row>
    <row r="274" spans="1:9" ht="18.75" customHeight="1" x14ac:dyDescent="0.25">
      <c r="A274" s="191"/>
      <c r="B274" s="193"/>
      <c r="C274" s="195"/>
      <c r="D274" s="128" t="s">
        <v>258</v>
      </c>
      <c r="E274" s="128"/>
      <c r="F274" s="129">
        <v>0</v>
      </c>
      <c r="G274" s="197"/>
      <c r="H274" s="200"/>
      <c r="I274" s="200"/>
    </row>
    <row r="275" spans="1:9" ht="18.75" customHeight="1" x14ac:dyDescent="0.25">
      <c r="A275" s="191"/>
      <c r="B275" s="193"/>
      <c r="C275" s="195"/>
      <c r="D275" s="128" t="s">
        <v>259</v>
      </c>
      <c r="E275" s="128"/>
      <c r="F275" s="129">
        <v>0</v>
      </c>
      <c r="G275" s="197"/>
      <c r="H275" s="200"/>
      <c r="I275" s="200"/>
    </row>
    <row r="276" spans="1:9" ht="18.75" customHeight="1" thickBot="1" x14ac:dyDescent="0.3">
      <c r="A276" s="192"/>
      <c r="B276" s="194"/>
      <c r="C276" s="196"/>
      <c r="D276" s="130" t="s">
        <v>260</v>
      </c>
      <c r="E276" s="130"/>
      <c r="F276" s="131">
        <v>0</v>
      </c>
      <c r="G276" s="198"/>
      <c r="H276" s="201"/>
      <c r="I276" s="201"/>
    </row>
    <row r="277" spans="1:9" ht="18.75" customHeight="1" x14ac:dyDescent="0.25">
      <c r="A277" s="191"/>
      <c r="B277" s="193" t="s">
        <v>180</v>
      </c>
      <c r="C277" s="195"/>
      <c r="D277" s="128" t="s">
        <v>256</v>
      </c>
      <c r="E277" s="128"/>
      <c r="F277" s="129">
        <v>0</v>
      </c>
      <c r="G277" s="197">
        <f>AVERAGE(F277,F278,F279,F280,F281)</f>
        <v>0</v>
      </c>
      <c r="H277" s="199" t="s">
        <v>352</v>
      </c>
      <c r="I277" s="199" t="s">
        <v>379</v>
      </c>
    </row>
    <row r="278" spans="1:9" ht="18.75" customHeight="1" x14ac:dyDescent="0.25">
      <c r="A278" s="191"/>
      <c r="B278" s="193"/>
      <c r="C278" s="195"/>
      <c r="D278" s="128" t="s">
        <v>257</v>
      </c>
      <c r="E278" s="128"/>
      <c r="F278" s="129">
        <v>0</v>
      </c>
      <c r="G278" s="197"/>
      <c r="H278" s="200"/>
      <c r="I278" s="200"/>
    </row>
    <row r="279" spans="1:9" ht="18.75" customHeight="1" x14ac:dyDescent="0.25">
      <c r="A279" s="191"/>
      <c r="B279" s="193"/>
      <c r="C279" s="195"/>
      <c r="D279" s="128" t="s">
        <v>258</v>
      </c>
      <c r="E279" s="128"/>
      <c r="F279" s="129">
        <v>0</v>
      </c>
      <c r="G279" s="197"/>
      <c r="H279" s="200"/>
      <c r="I279" s="200"/>
    </row>
    <row r="280" spans="1:9" ht="18.75" customHeight="1" x14ac:dyDescent="0.25">
      <c r="A280" s="191"/>
      <c r="B280" s="193"/>
      <c r="C280" s="195"/>
      <c r="D280" s="128" t="s">
        <v>259</v>
      </c>
      <c r="E280" s="128"/>
      <c r="F280" s="129">
        <v>0</v>
      </c>
      <c r="G280" s="197"/>
      <c r="H280" s="200"/>
      <c r="I280" s="200"/>
    </row>
    <row r="281" spans="1:9" ht="18.75" customHeight="1" thickBot="1" x14ac:dyDescent="0.3">
      <c r="A281" s="192"/>
      <c r="B281" s="194"/>
      <c r="C281" s="196"/>
      <c r="D281" s="130" t="s">
        <v>260</v>
      </c>
      <c r="E281" s="130"/>
      <c r="F281" s="131">
        <v>0</v>
      </c>
      <c r="G281" s="198"/>
      <c r="H281" s="201"/>
      <c r="I281" s="201"/>
    </row>
    <row r="282" spans="1:9" ht="18.75" customHeight="1" x14ac:dyDescent="0.25">
      <c r="A282" s="180">
        <v>65384.6</v>
      </c>
      <c r="B282" s="182" t="s">
        <v>180</v>
      </c>
      <c r="C282" s="184"/>
      <c r="D282" s="136" t="s">
        <v>256</v>
      </c>
      <c r="E282" s="136"/>
      <c r="F282" s="137">
        <v>0</v>
      </c>
      <c r="G282" s="186">
        <f>AVERAGE(F282,F283,F284,F285,F286)</f>
        <v>0</v>
      </c>
      <c r="H282" s="188"/>
      <c r="I282" s="188" t="s">
        <v>380</v>
      </c>
    </row>
    <row r="283" spans="1:9" ht="18.75" customHeight="1" x14ac:dyDescent="0.25">
      <c r="A283" s="180"/>
      <c r="B283" s="182"/>
      <c r="C283" s="184"/>
      <c r="D283" s="136" t="s">
        <v>257</v>
      </c>
      <c r="E283" s="136"/>
      <c r="F283" s="137">
        <v>0</v>
      </c>
      <c r="G283" s="186"/>
      <c r="H283" s="189"/>
      <c r="I283" s="189"/>
    </row>
    <row r="284" spans="1:9" ht="18.75" customHeight="1" x14ac:dyDescent="0.25">
      <c r="A284" s="180"/>
      <c r="B284" s="182"/>
      <c r="C284" s="184"/>
      <c r="D284" s="136" t="s">
        <v>258</v>
      </c>
      <c r="E284" s="136"/>
      <c r="F284" s="137">
        <v>0</v>
      </c>
      <c r="G284" s="186"/>
      <c r="H284" s="189"/>
      <c r="I284" s="189"/>
    </row>
    <row r="285" spans="1:9" ht="18.75" customHeight="1" x14ac:dyDescent="0.25">
      <c r="A285" s="180"/>
      <c r="B285" s="182"/>
      <c r="C285" s="184"/>
      <c r="D285" s="136" t="s">
        <v>259</v>
      </c>
      <c r="E285" s="136"/>
      <c r="F285" s="137">
        <v>0</v>
      </c>
      <c r="G285" s="186"/>
      <c r="H285" s="189"/>
      <c r="I285" s="189"/>
    </row>
    <row r="286" spans="1:9" ht="18.75" customHeight="1" thickBot="1" x14ac:dyDescent="0.3">
      <c r="A286" s="181"/>
      <c r="B286" s="183"/>
      <c r="C286" s="185"/>
      <c r="D286" s="138" t="s">
        <v>260</v>
      </c>
      <c r="E286" s="138"/>
      <c r="F286" s="139">
        <v>0</v>
      </c>
      <c r="G286" s="187"/>
      <c r="H286" s="190"/>
      <c r="I286" s="190"/>
    </row>
    <row r="287" spans="1:9" ht="18.75" customHeight="1" x14ac:dyDescent="0.25">
      <c r="A287" s="180">
        <v>66073.399999999994</v>
      </c>
      <c r="B287" s="182" t="s">
        <v>180</v>
      </c>
      <c r="C287" s="184"/>
      <c r="D287" s="136" t="s">
        <v>256</v>
      </c>
      <c r="E287" s="136"/>
      <c r="F287" s="137">
        <v>0</v>
      </c>
      <c r="G287" s="186">
        <f>AVERAGE(F287,F288,F289,F290,F291)</f>
        <v>0</v>
      </c>
      <c r="H287" s="188"/>
      <c r="I287" s="188" t="s">
        <v>381</v>
      </c>
    </row>
    <row r="288" spans="1:9" ht="18.75" customHeight="1" x14ac:dyDescent="0.25">
      <c r="A288" s="180"/>
      <c r="B288" s="182"/>
      <c r="C288" s="184"/>
      <c r="D288" s="136" t="s">
        <v>257</v>
      </c>
      <c r="E288" s="136"/>
      <c r="F288" s="137">
        <v>0</v>
      </c>
      <c r="G288" s="186"/>
      <c r="H288" s="189"/>
      <c r="I288" s="189"/>
    </row>
    <row r="289" spans="1:9" ht="18.75" customHeight="1" x14ac:dyDescent="0.25">
      <c r="A289" s="180"/>
      <c r="B289" s="182"/>
      <c r="C289" s="184"/>
      <c r="D289" s="136" t="s">
        <v>258</v>
      </c>
      <c r="E289" s="136"/>
      <c r="F289" s="137">
        <v>0</v>
      </c>
      <c r="G289" s="186"/>
      <c r="H289" s="189"/>
      <c r="I289" s="189"/>
    </row>
    <row r="290" spans="1:9" ht="18.75" customHeight="1" x14ac:dyDescent="0.25">
      <c r="A290" s="180"/>
      <c r="B290" s="182"/>
      <c r="C290" s="184"/>
      <c r="D290" s="136" t="s">
        <v>259</v>
      </c>
      <c r="E290" s="136"/>
      <c r="F290" s="137">
        <v>0</v>
      </c>
      <c r="G290" s="186"/>
      <c r="H290" s="189"/>
      <c r="I290" s="189"/>
    </row>
    <row r="291" spans="1:9" ht="18.75" customHeight="1" thickBot="1" x14ac:dyDescent="0.3">
      <c r="A291" s="181"/>
      <c r="B291" s="183"/>
      <c r="C291" s="185"/>
      <c r="D291" s="138" t="s">
        <v>260</v>
      </c>
      <c r="E291" s="138"/>
      <c r="F291" s="139">
        <v>0</v>
      </c>
      <c r="G291" s="187"/>
      <c r="H291" s="190"/>
      <c r="I291" s="190"/>
    </row>
    <row r="292" spans="1:9" ht="18.75" customHeight="1" x14ac:dyDescent="0.25">
      <c r="A292" s="191"/>
      <c r="B292" s="193" t="s">
        <v>180</v>
      </c>
      <c r="C292" s="195"/>
      <c r="D292" s="128" t="s">
        <v>256</v>
      </c>
      <c r="E292" s="128"/>
      <c r="F292" s="129">
        <v>0</v>
      </c>
      <c r="G292" s="197">
        <f>AVERAGE(F292,F293,F294,F295,F296)</f>
        <v>0</v>
      </c>
      <c r="H292" s="199" t="s">
        <v>352</v>
      </c>
      <c r="I292" s="199" t="s">
        <v>382</v>
      </c>
    </row>
    <row r="293" spans="1:9" ht="18.75" customHeight="1" x14ac:dyDescent="0.25">
      <c r="A293" s="191"/>
      <c r="B293" s="193"/>
      <c r="C293" s="195"/>
      <c r="D293" s="128" t="s">
        <v>257</v>
      </c>
      <c r="E293" s="128"/>
      <c r="F293" s="129">
        <v>0</v>
      </c>
      <c r="G293" s="197"/>
      <c r="H293" s="200"/>
      <c r="I293" s="200"/>
    </row>
    <row r="294" spans="1:9" ht="18.75" customHeight="1" x14ac:dyDescent="0.25">
      <c r="A294" s="191"/>
      <c r="B294" s="193"/>
      <c r="C294" s="195"/>
      <c r="D294" s="128" t="s">
        <v>258</v>
      </c>
      <c r="E294" s="128"/>
      <c r="F294" s="129">
        <v>0</v>
      </c>
      <c r="G294" s="197"/>
      <c r="H294" s="200"/>
      <c r="I294" s="200"/>
    </row>
    <row r="295" spans="1:9" ht="18.75" customHeight="1" x14ac:dyDescent="0.25">
      <c r="A295" s="191"/>
      <c r="B295" s="193"/>
      <c r="C295" s="195"/>
      <c r="D295" s="128" t="s">
        <v>259</v>
      </c>
      <c r="E295" s="128"/>
      <c r="F295" s="129">
        <v>0</v>
      </c>
      <c r="G295" s="197"/>
      <c r="H295" s="200"/>
      <c r="I295" s="200"/>
    </row>
    <row r="296" spans="1:9" ht="18.75" customHeight="1" thickBot="1" x14ac:dyDescent="0.3">
      <c r="A296" s="192"/>
      <c r="B296" s="194"/>
      <c r="C296" s="196"/>
      <c r="D296" s="130" t="s">
        <v>260</v>
      </c>
      <c r="E296" s="130"/>
      <c r="F296" s="131">
        <v>0</v>
      </c>
      <c r="G296" s="198"/>
      <c r="H296" s="201"/>
      <c r="I296" s="201"/>
    </row>
    <row r="297" spans="1:9" ht="18.75" customHeight="1" x14ac:dyDescent="0.25">
      <c r="A297" s="191"/>
      <c r="B297" s="193" t="s">
        <v>180</v>
      </c>
      <c r="C297" s="195"/>
      <c r="D297" s="128" t="s">
        <v>256</v>
      </c>
      <c r="E297" s="128"/>
      <c r="F297" s="129">
        <v>0</v>
      </c>
      <c r="G297" s="197">
        <f>AVERAGE(F297,F298,F299,F300,F301)</f>
        <v>0</v>
      </c>
      <c r="H297" s="199" t="s">
        <v>352</v>
      </c>
      <c r="I297" s="199" t="s">
        <v>383</v>
      </c>
    </row>
    <row r="298" spans="1:9" ht="18.75" customHeight="1" x14ac:dyDescent="0.25">
      <c r="A298" s="191"/>
      <c r="B298" s="193"/>
      <c r="C298" s="195"/>
      <c r="D298" s="128" t="s">
        <v>257</v>
      </c>
      <c r="E298" s="128"/>
      <c r="F298" s="129">
        <v>0</v>
      </c>
      <c r="G298" s="197"/>
      <c r="H298" s="200"/>
      <c r="I298" s="200"/>
    </row>
    <row r="299" spans="1:9" ht="18.75" customHeight="1" x14ac:dyDescent="0.25">
      <c r="A299" s="191"/>
      <c r="B299" s="193"/>
      <c r="C299" s="195"/>
      <c r="D299" s="128" t="s">
        <v>258</v>
      </c>
      <c r="E299" s="128"/>
      <c r="F299" s="129">
        <v>0</v>
      </c>
      <c r="G299" s="197"/>
      <c r="H299" s="200"/>
      <c r="I299" s="200"/>
    </row>
    <row r="300" spans="1:9" ht="18.75" customHeight="1" x14ac:dyDescent="0.25">
      <c r="A300" s="191"/>
      <c r="B300" s="193"/>
      <c r="C300" s="195"/>
      <c r="D300" s="128" t="s">
        <v>259</v>
      </c>
      <c r="E300" s="128"/>
      <c r="F300" s="129">
        <v>0</v>
      </c>
      <c r="G300" s="197"/>
      <c r="H300" s="200"/>
      <c r="I300" s="200"/>
    </row>
    <row r="301" spans="1:9" ht="18.75" customHeight="1" thickBot="1" x14ac:dyDescent="0.3">
      <c r="A301" s="192"/>
      <c r="B301" s="194"/>
      <c r="C301" s="196"/>
      <c r="D301" s="130" t="s">
        <v>260</v>
      </c>
      <c r="E301" s="130"/>
      <c r="F301" s="131">
        <v>0</v>
      </c>
      <c r="G301" s="198"/>
      <c r="H301" s="201"/>
      <c r="I301" s="201"/>
    </row>
    <row r="302" spans="1:9" ht="18.75" customHeight="1" x14ac:dyDescent="0.25">
      <c r="A302" s="191"/>
      <c r="B302" s="193" t="s">
        <v>180</v>
      </c>
      <c r="C302" s="195"/>
      <c r="D302" s="128" t="s">
        <v>256</v>
      </c>
      <c r="E302" s="128"/>
      <c r="F302" s="129">
        <v>0</v>
      </c>
      <c r="G302" s="197">
        <f>AVERAGE(F302,F303,F304,F305,F306)</f>
        <v>0</v>
      </c>
      <c r="H302" s="199" t="s">
        <v>352</v>
      </c>
      <c r="I302" s="199" t="s">
        <v>384</v>
      </c>
    </row>
    <row r="303" spans="1:9" ht="18.75" customHeight="1" x14ac:dyDescent="0.25">
      <c r="A303" s="191"/>
      <c r="B303" s="193"/>
      <c r="C303" s="195"/>
      <c r="D303" s="128" t="s">
        <v>257</v>
      </c>
      <c r="E303" s="128"/>
      <c r="F303" s="129">
        <v>0</v>
      </c>
      <c r="G303" s="197"/>
      <c r="H303" s="200"/>
      <c r="I303" s="200"/>
    </row>
    <row r="304" spans="1:9" ht="18.75" customHeight="1" x14ac:dyDescent="0.25">
      <c r="A304" s="191"/>
      <c r="B304" s="193"/>
      <c r="C304" s="195"/>
      <c r="D304" s="128" t="s">
        <v>258</v>
      </c>
      <c r="E304" s="128"/>
      <c r="F304" s="129">
        <v>0</v>
      </c>
      <c r="G304" s="197"/>
      <c r="H304" s="200"/>
      <c r="I304" s="200"/>
    </row>
    <row r="305" spans="1:9" ht="18.75" customHeight="1" x14ac:dyDescent="0.25">
      <c r="A305" s="191"/>
      <c r="B305" s="193"/>
      <c r="C305" s="195"/>
      <c r="D305" s="128" t="s">
        <v>259</v>
      </c>
      <c r="E305" s="128"/>
      <c r="F305" s="129">
        <v>0</v>
      </c>
      <c r="G305" s="197"/>
      <c r="H305" s="200"/>
      <c r="I305" s="200"/>
    </row>
    <row r="306" spans="1:9" ht="18.75" customHeight="1" thickBot="1" x14ac:dyDescent="0.3">
      <c r="A306" s="192"/>
      <c r="B306" s="194"/>
      <c r="C306" s="196"/>
      <c r="D306" s="130" t="s">
        <v>260</v>
      </c>
      <c r="E306" s="130"/>
      <c r="F306" s="131">
        <v>0</v>
      </c>
      <c r="G306" s="198"/>
      <c r="H306" s="201"/>
      <c r="I306" s="201"/>
    </row>
    <row r="307" spans="1:9" ht="18.75" customHeight="1" x14ac:dyDescent="0.25">
      <c r="A307" s="191"/>
      <c r="B307" s="193" t="s">
        <v>180</v>
      </c>
      <c r="C307" s="195"/>
      <c r="D307" s="128" t="s">
        <v>256</v>
      </c>
      <c r="E307" s="128"/>
      <c r="F307" s="129">
        <v>0</v>
      </c>
      <c r="G307" s="197">
        <f>AVERAGE(F307,F308,F309,F310,F311)</f>
        <v>0</v>
      </c>
      <c r="H307" s="199" t="s">
        <v>352</v>
      </c>
      <c r="I307" s="199" t="s">
        <v>385</v>
      </c>
    </row>
    <row r="308" spans="1:9" ht="18.75" customHeight="1" x14ac:dyDescent="0.25">
      <c r="A308" s="191"/>
      <c r="B308" s="193"/>
      <c r="C308" s="195"/>
      <c r="D308" s="128" t="s">
        <v>257</v>
      </c>
      <c r="E308" s="128"/>
      <c r="F308" s="129">
        <v>0</v>
      </c>
      <c r="G308" s="197"/>
      <c r="H308" s="200"/>
      <c r="I308" s="200"/>
    </row>
    <row r="309" spans="1:9" ht="18.75" customHeight="1" x14ac:dyDescent="0.25">
      <c r="A309" s="191"/>
      <c r="B309" s="193"/>
      <c r="C309" s="195"/>
      <c r="D309" s="128" t="s">
        <v>258</v>
      </c>
      <c r="E309" s="128"/>
      <c r="F309" s="129">
        <v>0</v>
      </c>
      <c r="G309" s="197"/>
      <c r="H309" s="200"/>
      <c r="I309" s="200"/>
    </row>
    <row r="310" spans="1:9" ht="18.75" customHeight="1" x14ac:dyDescent="0.25">
      <c r="A310" s="191"/>
      <c r="B310" s="193"/>
      <c r="C310" s="195"/>
      <c r="D310" s="128" t="s">
        <v>259</v>
      </c>
      <c r="E310" s="128"/>
      <c r="F310" s="129">
        <v>0</v>
      </c>
      <c r="G310" s="197"/>
      <c r="H310" s="200"/>
      <c r="I310" s="200"/>
    </row>
    <row r="311" spans="1:9" ht="18.75" customHeight="1" thickBot="1" x14ac:dyDescent="0.3">
      <c r="A311" s="192"/>
      <c r="B311" s="194"/>
      <c r="C311" s="196"/>
      <c r="D311" s="130" t="s">
        <v>260</v>
      </c>
      <c r="E311" s="130"/>
      <c r="F311" s="131">
        <v>0</v>
      </c>
      <c r="G311" s="198"/>
      <c r="H311" s="201"/>
      <c r="I311" s="201"/>
    </row>
    <row r="312" spans="1:9" ht="18.75" customHeight="1" x14ac:dyDescent="0.25">
      <c r="A312" s="191"/>
      <c r="B312" s="193" t="s">
        <v>180</v>
      </c>
      <c r="C312" s="195"/>
      <c r="D312" s="128" t="s">
        <v>256</v>
      </c>
      <c r="E312" s="128"/>
      <c r="F312" s="129">
        <v>0</v>
      </c>
      <c r="G312" s="197">
        <f>AVERAGE(F312,F313,F314,F315,F316)</f>
        <v>0</v>
      </c>
      <c r="H312" s="199" t="s">
        <v>352</v>
      </c>
      <c r="I312" s="199" t="s">
        <v>386</v>
      </c>
    </row>
    <row r="313" spans="1:9" ht="18.75" customHeight="1" x14ac:dyDescent="0.25">
      <c r="A313" s="191"/>
      <c r="B313" s="193"/>
      <c r="C313" s="195"/>
      <c r="D313" s="128" t="s">
        <v>257</v>
      </c>
      <c r="E313" s="128"/>
      <c r="F313" s="129">
        <v>0</v>
      </c>
      <c r="G313" s="197"/>
      <c r="H313" s="200"/>
      <c r="I313" s="200"/>
    </row>
    <row r="314" spans="1:9" ht="18.75" customHeight="1" x14ac:dyDescent="0.25">
      <c r="A314" s="191"/>
      <c r="B314" s="193"/>
      <c r="C314" s="195"/>
      <c r="D314" s="128" t="s">
        <v>258</v>
      </c>
      <c r="E314" s="128"/>
      <c r="F314" s="129">
        <v>0</v>
      </c>
      <c r="G314" s="197"/>
      <c r="H314" s="200"/>
      <c r="I314" s="200"/>
    </row>
    <row r="315" spans="1:9" ht="18.75" customHeight="1" x14ac:dyDescent="0.25">
      <c r="A315" s="191"/>
      <c r="B315" s="193"/>
      <c r="C315" s="195"/>
      <c r="D315" s="128" t="s">
        <v>259</v>
      </c>
      <c r="E315" s="128"/>
      <c r="F315" s="129">
        <v>0</v>
      </c>
      <c r="G315" s="197"/>
      <c r="H315" s="200"/>
      <c r="I315" s="200"/>
    </row>
    <row r="316" spans="1:9" ht="18.75" customHeight="1" thickBot="1" x14ac:dyDescent="0.3">
      <c r="A316" s="192"/>
      <c r="B316" s="194"/>
      <c r="C316" s="196"/>
      <c r="D316" s="130" t="s">
        <v>260</v>
      </c>
      <c r="E316" s="130"/>
      <c r="F316" s="131">
        <v>0</v>
      </c>
      <c r="G316" s="198"/>
      <c r="H316" s="201"/>
      <c r="I316" s="201"/>
    </row>
    <row r="317" spans="1:9" ht="18.75" customHeight="1" x14ac:dyDescent="0.25">
      <c r="A317" s="191"/>
      <c r="B317" s="193" t="s">
        <v>180</v>
      </c>
      <c r="C317" s="195"/>
      <c r="D317" s="128" t="s">
        <v>256</v>
      </c>
      <c r="E317" s="128"/>
      <c r="F317" s="129">
        <v>0</v>
      </c>
      <c r="G317" s="197">
        <f>AVERAGE(F317,F318,F319,F320,F321)</f>
        <v>0</v>
      </c>
      <c r="H317" s="199" t="s">
        <v>352</v>
      </c>
      <c r="I317" s="199" t="s">
        <v>387</v>
      </c>
    </row>
    <row r="318" spans="1:9" ht="18.75" customHeight="1" x14ac:dyDescent="0.25">
      <c r="A318" s="191"/>
      <c r="B318" s="193"/>
      <c r="C318" s="195"/>
      <c r="D318" s="128" t="s">
        <v>257</v>
      </c>
      <c r="E318" s="128"/>
      <c r="F318" s="129">
        <v>0</v>
      </c>
      <c r="G318" s="197"/>
      <c r="H318" s="200"/>
      <c r="I318" s="200"/>
    </row>
    <row r="319" spans="1:9" ht="18.75" customHeight="1" x14ac:dyDescent="0.25">
      <c r="A319" s="191"/>
      <c r="B319" s="193"/>
      <c r="C319" s="195"/>
      <c r="D319" s="128" t="s">
        <v>258</v>
      </c>
      <c r="E319" s="128"/>
      <c r="F319" s="129">
        <v>0</v>
      </c>
      <c r="G319" s="197"/>
      <c r="H319" s="200"/>
      <c r="I319" s="200"/>
    </row>
    <row r="320" spans="1:9" ht="18.75" customHeight="1" x14ac:dyDescent="0.25">
      <c r="A320" s="191"/>
      <c r="B320" s="193"/>
      <c r="C320" s="195"/>
      <c r="D320" s="128" t="s">
        <v>259</v>
      </c>
      <c r="E320" s="128"/>
      <c r="F320" s="129">
        <v>0</v>
      </c>
      <c r="G320" s="197"/>
      <c r="H320" s="200"/>
      <c r="I320" s="200"/>
    </row>
    <row r="321" spans="1:9" ht="18.75" customHeight="1" thickBot="1" x14ac:dyDescent="0.3">
      <c r="A321" s="192"/>
      <c r="B321" s="194"/>
      <c r="C321" s="196"/>
      <c r="D321" s="130" t="s">
        <v>260</v>
      </c>
      <c r="E321" s="130"/>
      <c r="F321" s="131">
        <v>0</v>
      </c>
      <c r="G321" s="198"/>
      <c r="H321" s="201"/>
      <c r="I321" s="201"/>
    </row>
    <row r="322" spans="1:9" ht="18.75" customHeight="1" x14ac:dyDescent="0.25">
      <c r="A322" s="191"/>
      <c r="B322" s="193" t="s">
        <v>180</v>
      </c>
      <c r="C322" s="195"/>
      <c r="D322" s="128" t="s">
        <v>256</v>
      </c>
      <c r="E322" s="128"/>
      <c r="F322" s="129">
        <v>0</v>
      </c>
      <c r="G322" s="197">
        <f>AVERAGE(F322,F323,F324,F325,F326)</f>
        <v>0</v>
      </c>
      <c r="H322" s="199" t="s">
        <v>352</v>
      </c>
      <c r="I322" s="199" t="s">
        <v>388</v>
      </c>
    </row>
    <row r="323" spans="1:9" ht="18.75" customHeight="1" x14ac:dyDescent="0.25">
      <c r="A323" s="191"/>
      <c r="B323" s="193"/>
      <c r="C323" s="195"/>
      <c r="D323" s="128" t="s">
        <v>257</v>
      </c>
      <c r="E323" s="128"/>
      <c r="F323" s="129">
        <v>0</v>
      </c>
      <c r="G323" s="197"/>
      <c r="H323" s="200"/>
      <c r="I323" s="200"/>
    </row>
    <row r="324" spans="1:9" ht="18.75" customHeight="1" x14ac:dyDescent="0.25">
      <c r="A324" s="191"/>
      <c r="B324" s="193"/>
      <c r="C324" s="195"/>
      <c r="D324" s="128" t="s">
        <v>258</v>
      </c>
      <c r="E324" s="128"/>
      <c r="F324" s="129">
        <v>0</v>
      </c>
      <c r="G324" s="197"/>
      <c r="H324" s="200"/>
      <c r="I324" s="200"/>
    </row>
    <row r="325" spans="1:9" ht="18.75" customHeight="1" x14ac:dyDescent="0.25">
      <c r="A325" s="191"/>
      <c r="B325" s="193"/>
      <c r="C325" s="195"/>
      <c r="D325" s="128" t="s">
        <v>259</v>
      </c>
      <c r="E325" s="128"/>
      <c r="F325" s="129">
        <v>0</v>
      </c>
      <c r="G325" s="197"/>
      <c r="H325" s="200"/>
      <c r="I325" s="200"/>
    </row>
    <row r="326" spans="1:9" ht="18.75" customHeight="1" thickBot="1" x14ac:dyDescent="0.3">
      <c r="A326" s="192"/>
      <c r="B326" s="194"/>
      <c r="C326" s="196"/>
      <c r="D326" s="130" t="s">
        <v>260</v>
      </c>
      <c r="E326" s="130"/>
      <c r="F326" s="131">
        <v>0</v>
      </c>
      <c r="G326" s="198"/>
      <c r="H326" s="201"/>
      <c r="I326" s="201"/>
    </row>
    <row r="327" spans="1:9" ht="18.75" customHeight="1" x14ac:dyDescent="0.25">
      <c r="A327" s="191"/>
      <c r="B327" s="193" t="s">
        <v>180</v>
      </c>
      <c r="C327" s="195"/>
      <c r="D327" s="128" t="s">
        <v>256</v>
      </c>
      <c r="E327" s="128"/>
      <c r="F327" s="129">
        <v>0</v>
      </c>
      <c r="G327" s="197">
        <f>AVERAGE(F327,F328,F329,F330,F331)</f>
        <v>0</v>
      </c>
      <c r="H327" s="199" t="s">
        <v>352</v>
      </c>
      <c r="I327" s="199" t="s">
        <v>389</v>
      </c>
    </row>
    <row r="328" spans="1:9" ht="18.75" customHeight="1" x14ac:dyDescent="0.25">
      <c r="A328" s="191"/>
      <c r="B328" s="193"/>
      <c r="C328" s="195"/>
      <c r="D328" s="128" t="s">
        <v>257</v>
      </c>
      <c r="E328" s="128"/>
      <c r="F328" s="129">
        <v>0</v>
      </c>
      <c r="G328" s="197"/>
      <c r="H328" s="200"/>
      <c r="I328" s="200"/>
    </row>
    <row r="329" spans="1:9" ht="18.75" customHeight="1" x14ac:dyDescent="0.25">
      <c r="A329" s="191"/>
      <c r="B329" s="193"/>
      <c r="C329" s="195"/>
      <c r="D329" s="128" t="s">
        <v>258</v>
      </c>
      <c r="E329" s="128"/>
      <c r="F329" s="129">
        <v>0</v>
      </c>
      <c r="G329" s="197"/>
      <c r="H329" s="200"/>
      <c r="I329" s="200"/>
    </row>
    <row r="330" spans="1:9" ht="18.75" customHeight="1" x14ac:dyDescent="0.25">
      <c r="A330" s="191"/>
      <c r="B330" s="193"/>
      <c r="C330" s="195"/>
      <c r="D330" s="128" t="s">
        <v>259</v>
      </c>
      <c r="E330" s="128"/>
      <c r="F330" s="129">
        <v>0</v>
      </c>
      <c r="G330" s="197"/>
      <c r="H330" s="200"/>
      <c r="I330" s="200"/>
    </row>
    <row r="331" spans="1:9" ht="18.75" customHeight="1" thickBot="1" x14ac:dyDescent="0.3">
      <c r="A331" s="192"/>
      <c r="B331" s="194"/>
      <c r="C331" s="196"/>
      <c r="D331" s="130" t="s">
        <v>260</v>
      </c>
      <c r="E331" s="130"/>
      <c r="F331" s="131">
        <v>0</v>
      </c>
      <c r="G331" s="198"/>
      <c r="H331" s="201"/>
      <c r="I331" s="201"/>
    </row>
    <row r="332" spans="1:9" ht="18.75" customHeight="1" x14ac:dyDescent="0.25">
      <c r="A332" s="180">
        <v>75405</v>
      </c>
      <c r="B332" s="182" t="s">
        <v>180</v>
      </c>
      <c r="C332" s="184"/>
      <c r="D332" s="136" t="s">
        <v>256</v>
      </c>
      <c r="E332" s="136"/>
      <c r="F332" s="137">
        <v>0</v>
      </c>
      <c r="G332" s="186">
        <f>AVERAGE(F332,F333,F334,F335,F336)</f>
        <v>0</v>
      </c>
      <c r="H332" s="188"/>
      <c r="I332" s="188" t="s">
        <v>390</v>
      </c>
    </row>
    <row r="333" spans="1:9" ht="18.75" customHeight="1" x14ac:dyDescent="0.25">
      <c r="A333" s="180"/>
      <c r="B333" s="182"/>
      <c r="C333" s="184"/>
      <c r="D333" s="136" t="s">
        <v>257</v>
      </c>
      <c r="E333" s="136"/>
      <c r="F333" s="137">
        <v>0</v>
      </c>
      <c r="G333" s="186"/>
      <c r="H333" s="189"/>
      <c r="I333" s="189"/>
    </row>
    <row r="334" spans="1:9" ht="18.75" customHeight="1" x14ac:dyDescent="0.25">
      <c r="A334" s="180"/>
      <c r="B334" s="182"/>
      <c r="C334" s="184"/>
      <c r="D334" s="136" t="s">
        <v>258</v>
      </c>
      <c r="E334" s="136"/>
      <c r="F334" s="137">
        <v>0</v>
      </c>
      <c r="G334" s="186"/>
      <c r="H334" s="189"/>
      <c r="I334" s="189"/>
    </row>
    <row r="335" spans="1:9" ht="18.75" customHeight="1" x14ac:dyDescent="0.25">
      <c r="A335" s="180"/>
      <c r="B335" s="182"/>
      <c r="C335" s="184"/>
      <c r="D335" s="136" t="s">
        <v>259</v>
      </c>
      <c r="E335" s="136"/>
      <c r="F335" s="137">
        <v>0</v>
      </c>
      <c r="G335" s="186"/>
      <c r="H335" s="189"/>
      <c r="I335" s="189"/>
    </row>
    <row r="336" spans="1:9" ht="18.75" customHeight="1" thickBot="1" x14ac:dyDescent="0.3">
      <c r="A336" s="181"/>
      <c r="B336" s="183"/>
      <c r="C336" s="185"/>
      <c r="D336" s="138" t="s">
        <v>260</v>
      </c>
      <c r="E336" s="138"/>
      <c r="F336" s="139">
        <v>0</v>
      </c>
      <c r="G336" s="187"/>
      <c r="H336" s="190"/>
      <c r="I336" s="190"/>
    </row>
    <row r="337" spans="1:9" ht="18.75" customHeight="1" x14ac:dyDescent="0.25">
      <c r="A337" s="191"/>
      <c r="B337" s="193" t="s">
        <v>180</v>
      </c>
      <c r="C337" s="195"/>
      <c r="D337" s="128" t="s">
        <v>256</v>
      </c>
      <c r="E337" s="128"/>
      <c r="F337" s="129">
        <v>0</v>
      </c>
      <c r="G337" s="197">
        <f>AVERAGE(F337,F338,F339,F340,F341)</f>
        <v>0</v>
      </c>
      <c r="H337" s="199" t="s">
        <v>352</v>
      </c>
      <c r="I337" s="199" t="s">
        <v>391</v>
      </c>
    </row>
    <row r="338" spans="1:9" ht="18.75" customHeight="1" x14ac:dyDescent="0.25">
      <c r="A338" s="191"/>
      <c r="B338" s="193"/>
      <c r="C338" s="195"/>
      <c r="D338" s="128" t="s">
        <v>257</v>
      </c>
      <c r="E338" s="128"/>
      <c r="F338" s="129">
        <v>0</v>
      </c>
      <c r="G338" s="197"/>
      <c r="H338" s="200"/>
      <c r="I338" s="200"/>
    </row>
    <row r="339" spans="1:9" ht="18.75" customHeight="1" x14ac:dyDescent="0.25">
      <c r="A339" s="191"/>
      <c r="B339" s="193"/>
      <c r="C339" s="195"/>
      <c r="D339" s="128" t="s">
        <v>258</v>
      </c>
      <c r="E339" s="128"/>
      <c r="F339" s="129">
        <v>0</v>
      </c>
      <c r="G339" s="197"/>
      <c r="H339" s="200"/>
      <c r="I339" s="200"/>
    </row>
    <row r="340" spans="1:9" ht="18.75" customHeight="1" x14ac:dyDescent="0.25">
      <c r="A340" s="191"/>
      <c r="B340" s="193"/>
      <c r="C340" s="195"/>
      <c r="D340" s="128" t="s">
        <v>259</v>
      </c>
      <c r="E340" s="128"/>
      <c r="F340" s="129">
        <v>0</v>
      </c>
      <c r="G340" s="197"/>
      <c r="H340" s="200"/>
      <c r="I340" s="200"/>
    </row>
    <row r="341" spans="1:9" ht="18.75" customHeight="1" thickBot="1" x14ac:dyDescent="0.3">
      <c r="A341" s="192"/>
      <c r="B341" s="194"/>
      <c r="C341" s="196"/>
      <c r="D341" s="130" t="s">
        <v>260</v>
      </c>
      <c r="E341" s="130"/>
      <c r="F341" s="131">
        <v>0</v>
      </c>
      <c r="G341" s="198"/>
      <c r="H341" s="201"/>
      <c r="I341" s="201"/>
    </row>
    <row r="342" spans="1:9" ht="18.75" customHeight="1" x14ac:dyDescent="0.25">
      <c r="A342" s="180">
        <v>75405</v>
      </c>
      <c r="B342" s="182" t="s">
        <v>180</v>
      </c>
      <c r="C342" s="184"/>
      <c r="D342" s="136" t="s">
        <v>256</v>
      </c>
      <c r="E342" s="136"/>
      <c r="F342" s="137">
        <v>0</v>
      </c>
      <c r="G342" s="186">
        <f>AVERAGE(F342,F343,F344,F345,F346)</f>
        <v>0</v>
      </c>
      <c r="H342" s="188"/>
      <c r="I342" s="188" t="s">
        <v>392</v>
      </c>
    </row>
    <row r="343" spans="1:9" ht="18.75" customHeight="1" x14ac:dyDescent="0.25">
      <c r="A343" s="180"/>
      <c r="B343" s="182"/>
      <c r="C343" s="184"/>
      <c r="D343" s="136" t="s">
        <v>257</v>
      </c>
      <c r="E343" s="136"/>
      <c r="F343" s="137">
        <v>0</v>
      </c>
      <c r="G343" s="186"/>
      <c r="H343" s="189"/>
      <c r="I343" s="189"/>
    </row>
    <row r="344" spans="1:9" ht="18.75" customHeight="1" x14ac:dyDescent="0.25">
      <c r="A344" s="180"/>
      <c r="B344" s="182"/>
      <c r="C344" s="184"/>
      <c r="D344" s="136" t="s">
        <v>258</v>
      </c>
      <c r="E344" s="136"/>
      <c r="F344" s="137">
        <v>0</v>
      </c>
      <c r="G344" s="186"/>
      <c r="H344" s="189"/>
      <c r="I344" s="189"/>
    </row>
    <row r="345" spans="1:9" ht="18.75" customHeight="1" x14ac:dyDescent="0.25">
      <c r="A345" s="180"/>
      <c r="B345" s="182"/>
      <c r="C345" s="184"/>
      <c r="D345" s="136" t="s">
        <v>259</v>
      </c>
      <c r="E345" s="136"/>
      <c r="F345" s="137">
        <v>0</v>
      </c>
      <c r="G345" s="186"/>
      <c r="H345" s="189"/>
      <c r="I345" s="189"/>
    </row>
    <row r="346" spans="1:9" ht="18.75" customHeight="1" thickBot="1" x14ac:dyDescent="0.3">
      <c r="A346" s="181"/>
      <c r="B346" s="183"/>
      <c r="C346" s="185"/>
      <c r="D346" s="138" t="s">
        <v>260</v>
      </c>
      <c r="E346" s="138"/>
      <c r="F346" s="139">
        <v>0</v>
      </c>
      <c r="G346" s="187"/>
      <c r="H346" s="190"/>
      <c r="I346" s="190"/>
    </row>
    <row r="347" spans="1:9" ht="18.75" customHeight="1" x14ac:dyDescent="0.25">
      <c r="A347" s="180">
        <v>76383</v>
      </c>
      <c r="B347" s="182" t="s">
        <v>180</v>
      </c>
      <c r="C347" s="184"/>
      <c r="D347" s="136" t="s">
        <v>256</v>
      </c>
      <c r="E347" s="136"/>
      <c r="F347" s="137">
        <v>0</v>
      </c>
      <c r="G347" s="186">
        <f>AVERAGE(F347,F348,F349,F350,F351)</f>
        <v>0</v>
      </c>
      <c r="H347" s="188"/>
      <c r="I347" s="188" t="s">
        <v>393</v>
      </c>
    </row>
    <row r="348" spans="1:9" ht="18.75" customHeight="1" x14ac:dyDescent="0.25">
      <c r="A348" s="180"/>
      <c r="B348" s="182"/>
      <c r="C348" s="184"/>
      <c r="D348" s="136" t="s">
        <v>257</v>
      </c>
      <c r="E348" s="136"/>
      <c r="F348" s="137">
        <v>0</v>
      </c>
      <c r="G348" s="186"/>
      <c r="H348" s="189"/>
      <c r="I348" s="189"/>
    </row>
    <row r="349" spans="1:9" ht="18.75" customHeight="1" x14ac:dyDescent="0.25">
      <c r="A349" s="180"/>
      <c r="B349" s="182"/>
      <c r="C349" s="184"/>
      <c r="D349" s="136" t="s">
        <v>258</v>
      </c>
      <c r="E349" s="136"/>
      <c r="F349" s="137">
        <v>0</v>
      </c>
      <c r="G349" s="186"/>
      <c r="H349" s="189"/>
      <c r="I349" s="189"/>
    </row>
    <row r="350" spans="1:9" ht="18.75" customHeight="1" x14ac:dyDescent="0.25">
      <c r="A350" s="180"/>
      <c r="B350" s="182"/>
      <c r="C350" s="184"/>
      <c r="D350" s="136" t="s">
        <v>259</v>
      </c>
      <c r="E350" s="136"/>
      <c r="F350" s="137">
        <v>0</v>
      </c>
      <c r="G350" s="186"/>
      <c r="H350" s="189"/>
      <c r="I350" s="189"/>
    </row>
    <row r="351" spans="1:9" ht="18.75" customHeight="1" thickBot="1" x14ac:dyDescent="0.3">
      <c r="A351" s="181"/>
      <c r="B351" s="183"/>
      <c r="C351" s="185"/>
      <c r="D351" s="138" t="s">
        <v>260</v>
      </c>
      <c r="E351" s="138"/>
      <c r="F351" s="139">
        <v>0</v>
      </c>
      <c r="G351" s="187"/>
      <c r="H351" s="190"/>
      <c r="I351" s="190"/>
    </row>
    <row r="352" spans="1:9" ht="18.75" customHeight="1" x14ac:dyDescent="0.25">
      <c r="A352" s="180">
        <v>76920</v>
      </c>
      <c r="B352" s="182" t="s">
        <v>180</v>
      </c>
      <c r="C352" s="184"/>
      <c r="D352" s="136" t="s">
        <v>256</v>
      </c>
      <c r="E352" s="136"/>
      <c r="F352" s="137">
        <v>0</v>
      </c>
      <c r="G352" s="186">
        <f>AVERAGE(F352,F353,F354,F355,F356)</f>
        <v>0</v>
      </c>
      <c r="H352" s="188"/>
      <c r="I352" s="188" t="s">
        <v>394</v>
      </c>
    </row>
    <row r="353" spans="1:9" ht="18.75" customHeight="1" x14ac:dyDescent="0.25">
      <c r="A353" s="180"/>
      <c r="B353" s="182"/>
      <c r="C353" s="184"/>
      <c r="D353" s="136" t="s">
        <v>257</v>
      </c>
      <c r="E353" s="136"/>
      <c r="F353" s="137">
        <v>0</v>
      </c>
      <c r="G353" s="186"/>
      <c r="H353" s="189"/>
      <c r="I353" s="189"/>
    </row>
    <row r="354" spans="1:9" ht="18.75" customHeight="1" x14ac:dyDescent="0.25">
      <c r="A354" s="180"/>
      <c r="B354" s="182"/>
      <c r="C354" s="184"/>
      <c r="D354" s="136" t="s">
        <v>258</v>
      </c>
      <c r="E354" s="136"/>
      <c r="F354" s="137">
        <v>0</v>
      </c>
      <c r="G354" s="186"/>
      <c r="H354" s="189"/>
      <c r="I354" s="189"/>
    </row>
    <row r="355" spans="1:9" ht="18.75" customHeight="1" x14ac:dyDescent="0.25">
      <c r="A355" s="180"/>
      <c r="B355" s="182"/>
      <c r="C355" s="184"/>
      <c r="D355" s="136" t="s">
        <v>259</v>
      </c>
      <c r="E355" s="136"/>
      <c r="F355" s="137">
        <v>0</v>
      </c>
      <c r="G355" s="186"/>
      <c r="H355" s="189"/>
      <c r="I355" s="189"/>
    </row>
    <row r="356" spans="1:9" ht="18.75" customHeight="1" thickBot="1" x14ac:dyDescent="0.3">
      <c r="A356" s="181"/>
      <c r="B356" s="183"/>
      <c r="C356" s="185"/>
      <c r="D356" s="138" t="s">
        <v>260</v>
      </c>
      <c r="E356" s="138"/>
      <c r="F356" s="139">
        <v>0</v>
      </c>
      <c r="G356" s="187"/>
      <c r="H356" s="190"/>
      <c r="I356" s="190"/>
    </row>
    <row r="357" spans="1:9" ht="18.75" customHeight="1" x14ac:dyDescent="0.25">
      <c r="A357" s="191"/>
      <c r="B357" s="193" t="s">
        <v>181</v>
      </c>
      <c r="C357" s="195"/>
      <c r="D357" s="128" t="s">
        <v>256</v>
      </c>
      <c r="E357" s="128"/>
      <c r="F357" s="129">
        <v>0</v>
      </c>
      <c r="G357" s="197">
        <f>AVERAGE(F357,F358,F359,F360,F361)</f>
        <v>0</v>
      </c>
      <c r="H357" s="199" t="s">
        <v>404</v>
      </c>
      <c r="I357" s="199" t="s">
        <v>395</v>
      </c>
    </row>
    <row r="358" spans="1:9" ht="18.75" customHeight="1" x14ac:dyDescent="0.25">
      <c r="A358" s="191"/>
      <c r="B358" s="193"/>
      <c r="C358" s="195"/>
      <c r="D358" s="128" t="s">
        <v>257</v>
      </c>
      <c r="E358" s="128"/>
      <c r="F358" s="129">
        <v>0</v>
      </c>
      <c r="G358" s="197"/>
      <c r="H358" s="200"/>
      <c r="I358" s="200"/>
    </row>
    <row r="359" spans="1:9" ht="18.75" customHeight="1" x14ac:dyDescent="0.25">
      <c r="A359" s="191"/>
      <c r="B359" s="193"/>
      <c r="C359" s="195"/>
      <c r="D359" s="128" t="s">
        <v>258</v>
      </c>
      <c r="E359" s="128"/>
      <c r="F359" s="129">
        <v>0</v>
      </c>
      <c r="G359" s="197"/>
      <c r="H359" s="200"/>
      <c r="I359" s="200"/>
    </row>
    <row r="360" spans="1:9" ht="18.75" customHeight="1" x14ac:dyDescent="0.25">
      <c r="A360" s="191"/>
      <c r="B360" s="193"/>
      <c r="C360" s="195"/>
      <c r="D360" s="128" t="s">
        <v>259</v>
      </c>
      <c r="E360" s="128"/>
      <c r="F360" s="129">
        <v>0</v>
      </c>
      <c r="G360" s="197"/>
      <c r="H360" s="200"/>
      <c r="I360" s="200"/>
    </row>
    <row r="361" spans="1:9" ht="18.75" customHeight="1" thickBot="1" x14ac:dyDescent="0.3">
      <c r="A361" s="192"/>
      <c r="B361" s="194"/>
      <c r="C361" s="196"/>
      <c r="D361" s="130" t="s">
        <v>260</v>
      </c>
      <c r="E361" s="130"/>
      <c r="F361" s="131">
        <v>0</v>
      </c>
      <c r="G361" s="198"/>
      <c r="H361" s="201"/>
      <c r="I361" s="201"/>
    </row>
    <row r="362" spans="1:9" ht="18.75" customHeight="1" x14ac:dyDescent="0.25">
      <c r="A362" s="191"/>
      <c r="B362" s="193" t="s">
        <v>181</v>
      </c>
      <c r="C362" s="195"/>
      <c r="D362" s="128" t="s">
        <v>256</v>
      </c>
      <c r="E362" s="128"/>
      <c r="F362" s="129">
        <v>0</v>
      </c>
      <c r="G362" s="197">
        <f>AVERAGE(F362,F363,F364,F365,F366)</f>
        <v>0</v>
      </c>
      <c r="H362" s="199" t="s">
        <v>404</v>
      </c>
      <c r="I362" s="199" t="s">
        <v>396</v>
      </c>
    </row>
    <row r="363" spans="1:9" ht="18.75" customHeight="1" x14ac:dyDescent="0.25">
      <c r="A363" s="191"/>
      <c r="B363" s="193"/>
      <c r="C363" s="195"/>
      <c r="D363" s="128" t="s">
        <v>257</v>
      </c>
      <c r="E363" s="128"/>
      <c r="F363" s="129">
        <v>0</v>
      </c>
      <c r="G363" s="197"/>
      <c r="H363" s="200"/>
      <c r="I363" s="200"/>
    </row>
    <row r="364" spans="1:9" ht="18.75" customHeight="1" x14ac:dyDescent="0.25">
      <c r="A364" s="191"/>
      <c r="B364" s="193"/>
      <c r="C364" s="195"/>
      <c r="D364" s="128" t="s">
        <v>258</v>
      </c>
      <c r="E364" s="128"/>
      <c r="F364" s="129">
        <v>0</v>
      </c>
      <c r="G364" s="197"/>
      <c r="H364" s="200"/>
      <c r="I364" s="200"/>
    </row>
    <row r="365" spans="1:9" ht="18.75" customHeight="1" x14ac:dyDescent="0.25">
      <c r="A365" s="191"/>
      <c r="B365" s="193"/>
      <c r="C365" s="195"/>
      <c r="D365" s="128" t="s">
        <v>259</v>
      </c>
      <c r="E365" s="128"/>
      <c r="F365" s="129">
        <v>0</v>
      </c>
      <c r="G365" s="197"/>
      <c r="H365" s="200"/>
      <c r="I365" s="200"/>
    </row>
    <row r="366" spans="1:9" ht="18.75" customHeight="1" thickBot="1" x14ac:dyDescent="0.3">
      <c r="A366" s="192"/>
      <c r="B366" s="194"/>
      <c r="C366" s="196"/>
      <c r="D366" s="130" t="s">
        <v>260</v>
      </c>
      <c r="E366" s="130"/>
      <c r="F366" s="131">
        <v>0</v>
      </c>
      <c r="G366" s="198"/>
      <c r="H366" s="201"/>
      <c r="I366" s="201"/>
    </row>
    <row r="367" spans="1:9" ht="18.75" customHeight="1" x14ac:dyDescent="0.25">
      <c r="A367" s="191"/>
      <c r="B367" s="193" t="s">
        <v>181</v>
      </c>
      <c r="C367" s="195"/>
      <c r="D367" s="128" t="s">
        <v>256</v>
      </c>
      <c r="E367" s="128"/>
      <c r="F367" s="129">
        <v>0</v>
      </c>
      <c r="G367" s="197">
        <f>AVERAGE(F367,F368,F369,F370,F371)</f>
        <v>0</v>
      </c>
      <c r="H367" s="199" t="s">
        <v>406</v>
      </c>
      <c r="I367" s="199" t="s">
        <v>405</v>
      </c>
    </row>
    <row r="368" spans="1:9" ht="18.75" customHeight="1" x14ac:dyDescent="0.25">
      <c r="A368" s="191"/>
      <c r="B368" s="193"/>
      <c r="C368" s="195"/>
      <c r="D368" s="128" t="s">
        <v>257</v>
      </c>
      <c r="E368" s="128"/>
      <c r="F368" s="129">
        <v>0</v>
      </c>
      <c r="G368" s="197"/>
      <c r="H368" s="200"/>
      <c r="I368" s="200"/>
    </row>
    <row r="369" spans="1:9" ht="18.75" customHeight="1" x14ac:dyDescent="0.25">
      <c r="A369" s="191"/>
      <c r="B369" s="193"/>
      <c r="C369" s="195"/>
      <c r="D369" s="128" t="s">
        <v>258</v>
      </c>
      <c r="E369" s="128"/>
      <c r="F369" s="129">
        <v>0</v>
      </c>
      <c r="G369" s="197"/>
      <c r="H369" s="200"/>
      <c r="I369" s="200"/>
    </row>
    <row r="370" spans="1:9" ht="18.75" customHeight="1" x14ac:dyDescent="0.25">
      <c r="A370" s="191"/>
      <c r="B370" s="193"/>
      <c r="C370" s="195"/>
      <c r="D370" s="128" t="s">
        <v>259</v>
      </c>
      <c r="E370" s="128"/>
      <c r="F370" s="129">
        <v>0</v>
      </c>
      <c r="G370" s="197"/>
      <c r="H370" s="200"/>
      <c r="I370" s="200"/>
    </row>
    <row r="371" spans="1:9" ht="18.75" customHeight="1" thickBot="1" x14ac:dyDescent="0.3">
      <c r="A371" s="192"/>
      <c r="B371" s="194"/>
      <c r="C371" s="196"/>
      <c r="D371" s="130" t="s">
        <v>260</v>
      </c>
      <c r="E371" s="130"/>
      <c r="F371" s="131">
        <v>0</v>
      </c>
      <c r="G371" s="198"/>
      <c r="H371" s="201"/>
      <c r="I371" s="201"/>
    </row>
    <row r="372" spans="1:9" ht="18.75" customHeight="1" x14ac:dyDescent="0.25">
      <c r="A372" s="180">
        <v>55533</v>
      </c>
      <c r="B372" s="182" t="s">
        <v>181</v>
      </c>
      <c r="C372" s="184"/>
      <c r="D372" s="136" t="s">
        <v>256</v>
      </c>
      <c r="E372" s="136"/>
      <c r="F372" s="137">
        <v>0</v>
      </c>
      <c r="G372" s="186">
        <f>AVERAGE(F372,F373,F374,F375,F376)</f>
        <v>0</v>
      </c>
      <c r="H372" s="188"/>
      <c r="I372" s="188" t="s">
        <v>397</v>
      </c>
    </row>
    <row r="373" spans="1:9" ht="18.75" customHeight="1" x14ac:dyDescent="0.25">
      <c r="A373" s="180"/>
      <c r="B373" s="182"/>
      <c r="C373" s="184"/>
      <c r="D373" s="136" t="s">
        <v>257</v>
      </c>
      <c r="E373" s="136"/>
      <c r="F373" s="137">
        <v>0</v>
      </c>
      <c r="G373" s="186"/>
      <c r="H373" s="189"/>
      <c r="I373" s="189"/>
    </row>
    <row r="374" spans="1:9" ht="18.75" customHeight="1" x14ac:dyDescent="0.25">
      <c r="A374" s="180"/>
      <c r="B374" s="182"/>
      <c r="C374" s="184"/>
      <c r="D374" s="136" t="s">
        <v>258</v>
      </c>
      <c r="E374" s="136"/>
      <c r="F374" s="137">
        <v>0</v>
      </c>
      <c r="G374" s="186"/>
      <c r="H374" s="189"/>
      <c r="I374" s="189"/>
    </row>
    <row r="375" spans="1:9" ht="18.75" customHeight="1" x14ac:dyDescent="0.25">
      <c r="A375" s="180"/>
      <c r="B375" s="182"/>
      <c r="C375" s="184"/>
      <c r="D375" s="136" t="s">
        <v>259</v>
      </c>
      <c r="E375" s="136"/>
      <c r="F375" s="137">
        <v>0</v>
      </c>
      <c r="G375" s="186"/>
      <c r="H375" s="189"/>
      <c r="I375" s="189"/>
    </row>
    <row r="376" spans="1:9" ht="18.75" customHeight="1" thickBot="1" x14ac:dyDescent="0.3">
      <c r="A376" s="181"/>
      <c r="B376" s="183"/>
      <c r="C376" s="185"/>
      <c r="D376" s="138" t="s">
        <v>260</v>
      </c>
      <c r="E376" s="138"/>
      <c r="F376" s="139">
        <v>0</v>
      </c>
      <c r="G376" s="187"/>
      <c r="H376" s="190"/>
      <c r="I376" s="190"/>
    </row>
    <row r="377" spans="1:9" ht="18.75" customHeight="1" x14ac:dyDescent="0.25">
      <c r="A377" s="180">
        <v>55685</v>
      </c>
      <c r="B377" s="182" t="s">
        <v>181</v>
      </c>
      <c r="C377" s="184"/>
      <c r="D377" s="136" t="s">
        <v>256</v>
      </c>
      <c r="E377" s="136"/>
      <c r="F377" s="137">
        <v>0</v>
      </c>
      <c r="G377" s="186">
        <f>AVERAGE(F377,F378,F379,F380,F381)</f>
        <v>0</v>
      </c>
      <c r="H377" s="188"/>
      <c r="I377" s="188" t="s">
        <v>398</v>
      </c>
    </row>
    <row r="378" spans="1:9" ht="18.75" customHeight="1" x14ac:dyDescent="0.25">
      <c r="A378" s="180"/>
      <c r="B378" s="182"/>
      <c r="C378" s="184"/>
      <c r="D378" s="136" t="s">
        <v>257</v>
      </c>
      <c r="E378" s="136"/>
      <c r="F378" s="137">
        <v>0</v>
      </c>
      <c r="G378" s="186"/>
      <c r="H378" s="189"/>
      <c r="I378" s="189"/>
    </row>
    <row r="379" spans="1:9" ht="18.75" customHeight="1" x14ac:dyDescent="0.25">
      <c r="A379" s="180"/>
      <c r="B379" s="182"/>
      <c r="C379" s="184"/>
      <c r="D379" s="136" t="s">
        <v>258</v>
      </c>
      <c r="E379" s="136"/>
      <c r="F379" s="137">
        <v>0</v>
      </c>
      <c r="G379" s="186"/>
      <c r="H379" s="189"/>
      <c r="I379" s="189"/>
    </row>
    <row r="380" spans="1:9" ht="18.75" customHeight="1" x14ac:dyDescent="0.25">
      <c r="A380" s="180"/>
      <c r="B380" s="182"/>
      <c r="C380" s="184"/>
      <c r="D380" s="136" t="s">
        <v>259</v>
      </c>
      <c r="E380" s="136"/>
      <c r="F380" s="137">
        <v>0</v>
      </c>
      <c r="G380" s="186"/>
      <c r="H380" s="189"/>
      <c r="I380" s="189"/>
    </row>
    <row r="381" spans="1:9" ht="18.75" customHeight="1" thickBot="1" x14ac:dyDescent="0.3">
      <c r="A381" s="181"/>
      <c r="B381" s="183"/>
      <c r="C381" s="185"/>
      <c r="D381" s="138" t="s">
        <v>260</v>
      </c>
      <c r="E381" s="138"/>
      <c r="F381" s="139">
        <v>0</v>
      </c>
      <c r="G381" s="187"/>
      <c r="H381" s="190"/>
      <c r="I381" s="190"/>
    </row>
    <row r="382" spans="1:9" ht="18.75" customHeight="1" x14ac:dyDescent="0.25">
      <c r="A382" s="180">
        <v>56396.5</v>
      </c>
      <c r="B382" s="182" t="s">
        <v>181</v>
      </c>
      <c r="C382" s="184"/>
      <c r="D382" s="136" t="s">
        <v>256</v>
      </c>
      <c r="E382" s="136"/>
      <c r="F382" s="137">
        <v>0</v>
      </c>
      <c r="G382" s="186">
        <f>AVERAGE(F382,F383,F384,F385,F386)</f>
        <v>0</v>
      </c>
      <c r="H382" s="188"/>
      <c r="I382" s="188" t="s">
        <v>399</v>
      </c>
    </row>
    <row r="383" spans="1:9" ht="18.75" customHeight="1" x14ac:dyDescent="0.25">
      <c r="A383" s="180"/>
      <c r="B383" s="182"/>
      <c r="C383" s="184"/>
      <c r="D383" s="136" t="s">
        <v>257</v>
      </c>
      <c r="E383" s="136"/>
      <c r="F383" s="137">
        <v>0</v>
      </c>
      <c r="G383" s="186"/>
      <c r="H383" s="189"/>
      <c r="I383" s="189"/>
    </row>
    <row r="384" spans="1:9" ht="18.75" customHeight="1" x14ac:dyDescent="0.25">
      <c r="A384" s="180"/>
      <c r="B384" s="182"/>
      <c r="C384" s="184"/>
      <c r="D384" s="136" t="s">
        <v>258</v>
      </c>
      <c r="E384" s="136"/>
      <c r="F384" s="137">
        <v>0</v>
      </c>
      <c r="G384" s="186"/>
      <c r="H384" s="189"/>
      <c r="I384" s="189"/>
    </row>
    <row r="385" spans="1:9" ht="18.75" customHeight="1" x14ac:dyDescent="0.25">
      <c r="A385" s="180"/>
      <c r="B385" s="182"/>
      <c r="C385" s="184"/>
      <c r="D385" s="136" t="s">
        <v>259</v>
      </c>
      <c r="E385" s="136"/>
      <c r="F385" s="137">
        <v>0</v>
      </c>
      <c r="G385" s="186"/>
      <c r="H385" s="189"/>
      <c r="I385" s="189"/>
    </row>
    <row r="386" spans="1:9" ht="18.75" customHeight="1" thickBot="1" x14ac:dyDescent="0.3">
      <c r="A386" s="181"/>
      <c r="B386" s="183"/>
      <c r="C386" s="185"/>
      <c r="D386" s="138" t="s">
        <v>260</v>
      </c>
      <c r="E386" s="138"/>
      <c r="F386" s="139">
        <v>0</v>
      </c>
      <c r="G386" s="187"/>
      <c r="H386" s="190"/>
      <c r="I386" s="190"/>
    </row>
  </sheetData>
  <mergeCells count="462">
    <mergeCell ref="I362:I366"/>
    <mergeCell ref="I367:I371"/>
    <mergeCell ref="I372:I376"/>
    <mergeCell ref="I377:I381"/>
    <mergeCell ref="I382:I386"/>
    <mergeCell ref="I317:I321"/>
    <mergeCell ref="I322:I326"/>
    <mergeCell ref="I327:I331"/>
    <mergeCell ref="I332:I336"/>
    <mergeCell ref="I337:I341"/>
    <mergeCell ref="I342:I346"/>
    <mergeCell ref="I347:I351"/>
    <mergeCell ref="I352:I356"/>
    <mergeCell ref="I357:I361"/>
    <mergeCell ref="I272:I276"/>
    <mergeCell ref="I277:I281"/>
    <mergeCell ref="I282:I286"/>
    <mergeCell ref="I287:I291"/>
    <mergeCell ref="I292:I296"/>
    <mergeCell ref="I297:I301"/>
    <mergeCell ref="I302:I306"/>
    <mergeCell ref="I307:I311"/>
    <mergeCell ref="I312:I316"/>
    <mergeCell ref="I227:I231"/>
    <mergeCell ref="I232:I236"/>
    <mergeCell ref="I237:I241"/>
    <mergeCell ref="I242:I246"/>
    <mergeCell ref="I247:I251"/>
    <mergeCell ref="I252:I256"/>
    <mergeCell ref="I257:I261"/>
    <mergeCell ref="I262:I266"/>
    <mergeCell ref="I267:I271"/>
    <mergeCell ref="I182:I186"/>
    <mergeCell ref="I187:I191"/>
    <mergeCell ref="I192:I196"/>
    <mergeCell ref="I197:I201"/>
    <mergeCell ref="I202:I206"/>
    <mergeCell ref="I207:I211"/>
    <mergeCell ref="I212:I216"/>
    <mergeCell ref="I217:I221"/>
    <mergeCell ref="I222:I226"/>
    <mergeCell ref="I137:I141"/>
    <mergeCell ref="I142:I146"/>
    <mergeCell ref="I147:I151"/>
    <mergeCell ref="I152:I156"/>
    <mergeCell ref="I157:I161"/>
    <mergeCell ref="I162:I166"/>
    <mergeCell ref="I167:I171"/>
    <mergeCell ref="I172:I176"/>
    <mergeCell ref="I177:I181"/>
    <mergeCell ref="I92:I96"/>
    <mergeCell ref="I97:I101"/>
    <mergeCell ref="I102:I106"/>
    <mergeCell ref="I107:I111"/>
    <mergeCell ref="I112:I116"/>
    <mergeCell ref="I117:I121"/>
    <mergeCell ref="I122:I126"/>
    <mergeCell ref="I127:I131"/>
    <mergeCell ref="I132:I136"/>
    <mergeCell ref="I47:I51"/>
    <mergeCell ref="I52:I56"/>
    <mergeCell ref="I57:I61"/>
    <mergeCell ref="I62:I66"/>
    <mergeCell ref="I67:I71"/>
    <mergeCell ref="I72:I76"/>
    <mergeCell ref="I77:I81"/>
    <mergeCell ref="I82:I86"/>
    <mergeCell ref="I87:I91"/>
    <mergeCell ref="I2:I6"/>
    <mergeCell ref="I7:I11"/>
    <mergeCell ref="I12:I16"/>
    <mergeCell ref="I17:I21"/>
    <mergeCell ref="I22:I26"/>
    <mergeCell ref="I27:I31"/>
    <mergeCell ref="I32:I36"/>
    <mergeCell ref="I37:I41"/>
    <mergeCell ref="I42:I46"/>
    <mergeCell ref="A22:A26"/>
    <mergeCell ref="B22:B26"/>
    <mergeCell ref="C22:C26"/>
    <mergeCell ref="G22:G26"/>
    <mergeCell ref="H22:H26"/>
    <mergeCell ref="A27:A31"/>
    <mergeCell ref="B27:B31"/>
    <mergeCell ref="C27:C31"/>
    <mergeCell ref="G27:G31"/>
    <mergeCell ref="H27:H31"/>
    <mergeCell ref="B32:B36"/>
    <mergeCell ref="C32:C36"/>
    <mergeCell ref="G32:G36"/>
    <mergeCell ref="H32:H36"/>
    <mergeCell ref="A37:A41"/>
    <mergeCell ref="B37:B41"/>
    <mergeCell ref="C37:C41"/>
    <mergeCell ref="G37:G41"/>
    <mergeCell ref="H37:H41"/>
    <mergeCell ref="A32:A36"/>
    <mergeCell ref="A47:A51"/>
    <mergeCell ref="B47:B51"/>
    <mergeCell ref="C47:C51"/>
    <mergeCell ref="G47:G51"/>
    <mergeCell ref="H47:H51"/>
    <mergeCell ref="A42:A46"/>
    <mergeCell ref="B42:B46"/>
    <mergeCell ref="C42:C46"/>
    <mergeCell ref="G42:G46"/>
    <mergeCell ref="H42:H46"/>
    <mergeCell ref="A57:A61"/>
    <mergeCell ref="B57:B61"/>
    <mergeCell ref="C57:C61"/>
    <mergeCell ref="G57:G61"/>
    <mergeCell ref="H57:H61"/>
    <mergeCell ref="A52:A56"/>
    <mergeCell ref="B52:B56"/>
    <mergeCell ref="C52:C56"/>
    <mergeCell ref="G52:G56"/>
    <mergeCell ref="H52:H56"/>
    <mergeCell ref="A67:A71"/>
    <mergeCell ref="B67:B71"/>
    <mergeCell ref="C67:C71"/>
    <mergeCell ref="G67:G71"/>
    <mergeCell ref="H67:H71"/>
    <mergeCell ref="A62:A66"/>
    <mergeCell ref="B62:B66"/>
    <mergeCell ref="C62:C66"/>
    <mergeCell ref="G62:G66"/>
    <mergeCell ref="H62:H66"/>
    <mergeCell ref="H82:H86"/>
    <mergeCell ref="A77:A81"/>
    <mergeCell ref="B77:B81"/>
    <mergeCell ref="C77:C81"/>
    <mergeCell ref="G77:G81"/>
    <mergeCell ref="H77:H81"/>
    <mergeCell ref="A72:A76"/>
    <mergeCell ref="B72:B76"/>
    <mergeCell ref="C72:C76"/>
    <mergeCell ref="G72:G76"/>
    <mergeCell ref="H72:H76"/>
    <mergeCell ref="A112:A116"/>
    <mergeCell ref="B112:B116"/>
    <mergeCell ref="C112:C116"/>
    <mergeCell ref="G112:G116"/>
    <mergeCell ref="H112:H116"/>
    <mergeCell ref="A102:A106"/>
    <mergeCell ref="B102:B106"/>
    <mergeCell ref="C102:C106"/>
    <mergeCell ref="G102:G106"/>
    <mergeCell ref="H102:H106"/>
    <mergeCell ref="A107:A111"/>
    <mergeCell ref="B107:B111"/>
    <mergeCell ref="C107:C111"/>
    <mergeCell ref="G107:G111"/>
    <mergeCell ref="H107:H111"/>
    <mergeCell ref="A122:A126"/>
    <mergeCell ref="B122:B126"/>
    <mergeCell ref="C122:C126"/>
    <mergeCell ref="G122:G126"/>
    <mergeCell ref="H122:H126"/>
    <mergeCell ref="A117:A121"/>
    <mergeCell ref="B117:B121"/>
    <mergeCell ref="C117:C121"/>
    <mergeCell ref="G117:G121"/>
    <mergeCell ref="H117:H121"/>
    <mergeCell ref="A132:A136"/>
    <mergeCell ref="B132:B136"/>
    <mergeCell ref="C132:C136"/>
    <mergeCell ref="G132:G136"/>
    <mergeCell ref="H132:H136"/>
    <mergeCell ref="A127:A131"/>
    <mergeCell ref="B127:B131"/>
    <mergeCell ref="C127:C131"/>
    <mergeCell ref="G127:G131"/>
    <mergeCell ref="H127:H131"/>
    <mergeCell ref="A142:A146"/>
    <mergeCell ref="B142:B146"/>
    <mergeCell ref="C142:C146"/>
    <mergeCell ref="G142:G146"/>
    <mergeCell ref="H142:H146"/>
    <mergeCell ref="A137:A141"/>
    <mergeCell ref="B137:B141"/>
    <mergeCell ref="C137:C141"/>
    <mergeCell ref="G137:G141"/>
    <mergeCell ref="H137:H141"/>
    <mergeCell ref="A152:A156"/>
    <mergeCell ref="B152:B156"/>
    <mergeCell ref="C152:C156"/>
    <mergeCell ref="G152:G156"/>
    <mergeCell ref="H152:H156"/>
    <mergeCell ref="A147:A151"/>
    <mergeCell ref="B147:B151"/>
    <mergeCell ref="C147:C151"/>
    <mergeCell ref="G147:G151"/>
    <mergeCell ref="H147:H151"/>
    <mergeCell ref="A162:A166"/>
    <mergeCell ref="B162:B166"/>
    <mergeCell ref="C162:C166"/>
    <mergeCell ref="G162:G166"/>
    <mergeCell ref="H162:H166"/>
    <mergeCell ref="A157:A161"/>
    <mergeCell ref="B157:B161"/>
    <mergeCell ref="C157:C161"/>
    <mergeCell ref="G157:G161"/>
    <mergeCell ref="H157:H161"/>
    <mergeCell ref="A172:A176"/>
    <mergeCell ref="B172:B176"/>
    <mergeCell ref="C172:C176"/>
    <mergeCell ref="G172:G176"/>
    <mergeCell ref="H172:H176"/>
    <mergeCell ref="A167:A171"/>
    <mergeCell ref="B167:B171"/>
    <mergeCell ref="C167:C171"/>
    <mergeCell ref="G167:G171"/>
    <mergeCell ref="H167:H171"/>
    <mergeCell ref="H187:H191"/>
    <mergeCell ref="A182:A186"/>
    <mergeCell ref="B182:B186"/>
    <mergeCell ref="C182:C186"/>
    <mergeCell ref="G182:G186"/>
    <mergeCell ref="H182:H186"/>
    <mergeCell ref="A177:A181"/>
    <mergeCell ref="B177:B181"/>
    <mergeCell ref="C177:C181"/>
    <mergeCell ref="G177:G181"/>
    <mergeCell ref="H177:H181"/>
    <mergeCell ref="A2:A6"/>
    <mergeCell ref="B2:B6"/>
    <mergeCell ref="C2:C6"/>
    <mergeCell ref="G2:G6"/>
    <mergeCell ref="H2:H6"/>
    <mergeCell ref="A202:A206"/>
    <mergeCell ref="B202:B206"/>
    <mergeCell ref="C202:C206"/>
    <mergeCell ref="G202:G206"/>
    <mergeCell ref="H202:H206"/>
    <mergeCell ref="A197:A201"/>
    <mergeCell ref="B197:B201"/>
    <mergeCell ref="C197:C201"/>
    <mergeCell ref="G197:G201"/>
    <mergeCell ref="H197:H201"/>
    <mergeCell ref="A192:A196"/>
    <mergeCell ref="B192:B196"/>
    <mergeCell ref="C192:C196"/>
    <mergeCell ref="G192:G196"/>
    <mergeCell ref="H192:H196"/>
    <mergeCell ref="A187:A191"/>
    <mergeCell ref="B187:B191"/>
    <mergeCell ref="C187:C191"/>
    <mergeCell ref="G187:G191"/>
    <mergeCell ref="A12:A16"/>
    <mergeCell ref="B12:B16"/>
    <mergeCell ref="C12:C16"/>
    <mergeCell ref="G12:G16"/>
    <mergeCell ref="H12:H16"/>
    <mergeCell ref="A7:A11"/>
    <mergeCell ref="B7:B11"/>
    <mergeCell ref="C7:C11"/>
    <mergeCell ref="G7:G11"/>
    <mergeCell ref="H7:H11"/>
    <mergeCell ref="A17:A21"/>
    <mergeCell ref="B17:B21"/>
    <mergeCell ref="C17:C21"/>
    <mergeCell ref="G17:G21"/>
    <mergeCell ref="H17:H21"/>
    <mergeCell ref="A97:A101"/>
    <mergeCell ref="B97:B101"/>
    <mergeCell ref="C97:C101"/>
    <mergeCell ref="G97:G101"/>
    <mergeCell ref="H97:H101"/>
    <mergeCell ref="A92:A96"/>
    <mergeCell ref="B92:B96"/>
    <mergeCell ref="C92:C96"/>
    <mergeCell ref="G92:G96"/>
    <mergeCell ref="H92:H96"/>
    <mergeCell ref="A87:A91"/>
    <mergeCell ref="B87:B91"/>
    <mergeCell ref="C87:C91"/>
    <mergeCell ref="G87:G91"/>
    <mergeCell ref="H87:H91"/>
    <mergeCell ref="A82:A86"/>
    <mergeCell ref="B82:B86"/>
    <mergeCell ref="C82:C86"/>
    <mergeCell ref="G82:G86"/>
    <mergeCell ref="A212:A216"/>
    <mergeCell ref="B212:B216"/>
    <mergeCell ref="C212:C216"/>
    <mergeCell ref="G212:G216"/>
    <mergeCell ref="H212:H216"/>
    <mergeCell ref="A207:A211"/>
    <mergeCell ref="B207:B211"/>
    <mergeCell ref="C207:C211"/>
    <mergeCell ref="G207:G211"/>
    <mergeCell ref="H207:H211"/>
    <mergeCell ref="A222:A226"/>
    <mergeCell ref="B222:B226"/>
    <mergeCell ref="C222:C226"/>
    <mergeCell ref="G222:G226"/>
    <mergeCell ref="H222:H226"/>
    <mergeCell ref="A217:A221"/>
    <mergeCell ref="B217:B221"/>
    <mergeCell ref="C217:C221"/>
    <mergeCell ref="G217:G221"/>
    <mergeCell ref="H217:H221"/>
    <mergeCell ref="A232:A236"/>
    <mergeCell ref="B232:B236"/>
    <mergeCell ref="C232:C236"/>
    <mergeCell ref="G232:G236"/>
    <mergeCell ref="H232:H236"/>
    <mergeCell ref="A227:A231"/>
    <mergeCell ref="B227:B231"/>
    <mergeCell ref="C227:C231"/>
    <mergeCell ref="G227:G231"/>
    <mergeCell ref="H227:H231"/>
    <mergeCell ref="A242:A246"/>
    <mergeCell ref="B242:B246"/>
    <mergeCell ref="C242:C246"/>
    <mergeCell ref="G242:G246"/>
    <mergeCell ref="H242:H246"/>
    <mergeCell ref="A237:A241"/>
    <mergeCell ref="B237:B241"/>
    <mergeCell ref="C237:C241"/>
    <mergeCell ref="G237:G241"/>
    <mergeCell ref="H237:H241"/>
    <mergeCell ref="A252:A256"/>
    <mergeCell ref="B252:B256"/>
    <mergeCell ref="C252:C256"/>
    <mergeCell ref="G252:G256"/>
    <mergeCell ref="H252:H256"/>
    <mergeCell ref="A247:A251"/>
    <mergeCell ref="B247:B251"/>
    <mergeCell ref="C247:C251"/>
    <mergeCell ref="G247:G251"/>
    <mergeCell ref="H247:H251"/>
    <mergeCell ref="A262:A266"/>
    <mergeCell ref="B262:B266"/>
    <mergeCell ref="C262:C266"/>
    <mergeCell ref="G262:G266"/>
    <mergeCell ref="H262:H266"/>
    <mergeCell ref="A257:A261"/>
    <mergeCell ref="B257:B261"/>
    <mergeCell ref="C257:C261"/>
    <mergeCell ref="G257:G261"/>
    <mergeCell ref="H257:H261"/>
    <mergeCell ref="A272:A276"/>
    <mergeCell ref="B272:B276"/>
    <mergeCell ref="C272:C276"/>
    <mergeCell ref="G272:G276"/>
    <mergeCell ref="H272:H276"/>
    <mergeCell ref="A267:A271"/>
    <mergeCell ref="B267:B271"/>
    <mergeCell ref="C267:C271"/>
    <mergeCell ref="G267:G271"/>
    <mergeCell ref="H267:H271"/>
    <mergeCell ref="A282:A286"/>
    <mergeCell ref="B282:B286"/>
    <mergeCell ref="C282:C286"/>
    <mergeCell ref="G282:G286"/>
    <mergeCell ref="H282:H286"/>
    <mergeCell ref="A277:A281"/>
    <mergeCell ref="B277:B281"/>
    <mergeCell ref="C277:C281"/>
    <mergeCell ref="G277:G281"/>
    <mergeCell ref="H277:H281"/>
    <mergeCell ref="A292:A296"/>
    <mergeCell ref="B292:B296"/>
    <mergeCell ref="C292:C296"/>
    <mergeCell ref="G292:G296"/>
    <mergeCell ref="H292:H296"/>
    <mergeCell ref="A287:A291"/>
    <mergeCell ref="B287:B291"/>
    <mergeCell ref="C287:C291"/>
    <mergeCell ref="G287:G291"/>
    <mergeCell ref="H287:H291"/>
    <mergeCell ref="A302:A306"/>
    <mergeCell ref="B302:B306"/>
    <mergeCell ref="C302:C306"/>
    <mergeCell ref="G302:G306"/>
    <mergeCell ref="H302:H306"/>
    <mergeCell ref="A297:A301"/>
    <mergeCell ref="B297:B301"/>
    <mergeCell ref="C297:C301"/>
    <mergeCell ref="G297:G301"/>
    <mergeCell ref="H297:H301"/>
    <mergeCell ref="A312:A316"/>
    <mergeCell ref="B312:B316"/>
    <mergeCell ref="C312:C316"/>
    <mergeCell ref="G312:G316"/>
    <mergeCell ref="H312:H316"/>
    <mergeCell ref="A307:A311"/>
    <mergeCell ref="B307:B311"/>
    <mergeCell ref="C307:C311"/>
    <mergeCell ref="G307:G311"/>
    <mergeCell ref="H307:H311"/>
    <mergeCell ref="A322:A326"/>
    <mergeCell ref="B322:B326"/>
    <mergeCell ref="C322:C326"/>
    <mergeCell ref="G322:G326"/>
    <mergeCell ref="H322:H326"/>
    <mergeCell ref="A317:A321"/>
    <mergeCell ref="B317:B321"/>
    <mergeCell ref="C317:C321"/>
    <mergeCell ref="G317:G321"/>
    <mergeCell ref="H317:H321"/>
    <mergeCell ref="A332:A336"/>
    <mergeCell ref="B332:B336"/>
    <mergeCell ref="C332:C336"/>
    <mergeCell ref="G332:G336"/>
    <mergeCell ref="H332:H336"/>
    <mergeCell ref="A327:A331"/>
    <mergeCell ref="B327:B331"/>
    <mergeCell ref="C327:C331"/>
    <mergeCell ref="G327:G331"/>
    <mergeCell ref="H327:H331"/>
    <mergeCell ref="A342:A346"/>
    <mergeCell ref="B342:B346"/>
    <mergeCell ref="C342:C346"/>
    <mergeCell ref="G342:G346"/>
    <mergeCell ref="H342:H346"/>
    <mergeCell ref="A337:A341"/>
    <mergeCell ref="B337:B341"/>
    <mergeCell ref="C337:C341"/>
    <mergeCell ref="G337:G341"/>
    <mergeCell ref="H337:H341"/>
    <mergeCell ref="A352:A356"/>
    <mergeCell ref="B352:B356"/>
    <mergeCell ref="C352:C356"/>
    <mergeCell ref="G352:G356"/>
    <mergeCell ref="H352:H356"/>
    <mergeCell ref="A347:A351"/>
    <mergeCell ref="B347:B351"/>
    <mergeCell ref="C347:C351"/>
    <mergeCell ref="G347:G351"/>
    <mergeCell ref="H347:H351"/>
    <mergeCell ref="A362:A366"/>
    <mergeCell ref="B362:B366"/>
    <mergeCell ref="C362:C366"/>
    <mergeCell ref="G362:G366"/>
    <mergeCell ref="H362:H366"/>
    <mergeCell ref="A357:A361"/>
    <mergeCell ref="B357:B361"/>
    <mergeCell ref="C357:C361"/>
    <mergeCell ref="G357:G361"/>
    <mergeCell ref="H357:H361"/>
    <mergeCell ref="A367:A371"/>
    <mergeCell ref="B367:B371"/>
    <mergeCell ref="C367:C371"/>
    <mergeCell ref="G367:G371"/>
    <mergeCell ref="H367:H371"/>
    <mergeCell ref="A372:A376"/>
    <mergeCell ref="B372:B376"/>
    <mergeCell ref="C372:C376"/>
    <mergeCell ref="G372:G376"/>
    <mergeCell ref="H372:H376"/>
    <mergeCell ref="A382:A386"/>
    <mergeCell ref="B382:B386"/>
    <mergeCell ref="C382:C386"/>
    <mergeCell ref="G382:G386"/>
    <mergeCell ref="H382:H386"/>
    <mergeCell ref="A377:A381"/>
    <mergeCell ref="B377:B381"/>
    <mergeCell ref="C377:C381"/>
    <mergeCell ref="G377:G381"/>
    <mergeCell ref="H377:H381"/>
  </mergeCells>
  <phoneticPr fontId="7" type="noConversion"/>
  <pageMargins left="0.7" right="0.7" top="0.75" bottom="0.75" header="0.3" footer="0.3"/>
  <pageSetup scale="5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42DA7-C2CF-4DBA-A8AC-E21EC8BE64BF}">
  <sheetPr codeName="Sheet7"/>
  <dimension ref="A1:I193"/>
  <sheetViews>
    <sheetView zoomScale="85" zoomScaleNormal="85" workbookViewId="0">
      <selection activeCell="F2" sqref="F2"/>
    </sheetView>
  </sheetViews>
  <sheetFormatPr defaultColWidth="19.7109375" defaultRowHeight="17.25" customHeight="1" x14ac:dyDescent="0.25"/>
  <cols>
    <col min="5" max="5" width="35.28515625" customWidth="1"/>
    <col min="8" max="8" width="23.42578125" customWidth="1"/>
    <col min="9" max="9" width="39.42578125" customWidth="1"/>
  </cols>
  <sheetData>
    <row r="1" spans="1:9" ht="50.25" customHeight="1" x14ac:dyDescent="0.25">
      <c r="A1" s="90" t="s">
        <v>255</v>
      </c>
      <c r="B1" s="91" t="s">
        <v>11</v>
      </c>
      <c r="C1" s="91" t="s">
        <v>312</v>
      </c>
      <c r="D1" s="91" t="s">
        <v>12</v>
      </c>
      <c r="E1" s="92" t="s">
        <v>10</v>
      </c>
      <c r="F1" s="93" t="s">
        <v>15</v>
      </c>
      <c r="G1" s="92" t="s">
        <v>210</v>
      </c>
      <c r="H1" s="92" t="s">
        <v>211</v>
      </c>
      <c r="I1" s="92" t="s">
        <v>16</v>
      </c>
    </row>
    <row r="2" spans="1:9" ht="17.25" customHeight="1" x14ac:dyDescent="0.25">
      <c r="A2" s="220">
        <v>74076</v>
      </c>
      <c r="B2" s="216" t="s">
        <v>182</v>
      </c>
      <c r="C2" s="222" t="s">
        <v>315</v>
      </c>
      <c r="D2" s="216"/>
      <c r="E2" s="94" t="s">
        <v>261</v>
      </c>
      <c r="F2" s="94"/>
      <c r="G2" s="94">
        <v>0</v>
      </c>
      <c r="H2" s="216">
        <f>AVERAGE(G2,G4,G5,G6,G7)</f>
        <v>0</v>
      </c>
      <c r="I2" s="218" t="s">
        <v>319</v>
      </c>
    </row>
    <row r="3" spans="1:9" ht="17.25" customHeight="1" x14ac:dyDescent="0.25">
      <c r="A3" s="220"/>
      <c r="B3" s="216"/>
      <c r="C3" s="223"/>
      <c r="D3" s="216"/>
      <c r="E3" s="94" t="s">
        <v>275</v>
      </c>
      <c r="F3" s="94"/>
      <c r="G3" s="94">
        <v>0</v>
      </c>
      <c r="H3" s="216"/>
      <c r="I3" s="218"/>
    </row>
    <row r="4" spans="1:9" ht="17.25" customHeight="1" x14ac:dyDescent="0.25">
      <c r="A4" s="220"/>
      <c r="B4" s="216"/>
      <c r="C4" s="223"/>
      <c r="D4" s="216"/>
      <c r="E4" s="94" t="s">
        <v>262</v>
      </c>
      <c r="F4" s="94"/>
      <c r="G4" s="94">
        <v>0</v>
      </c>
      <c r="H4" s="216"/>
      <c r="I4" s="218"/>
    </row>
    <row r="5" spans="1:9" ht="17.25" customHeight="1" x14ac:dyDescent="0.25">
      <c r="A5" s="220"/>
      <c r="B5" s="216"/>
      <c r="C5" s="223"/>
      <c r="D5" s="216"/>
      <c r="E5" s="94" t="s">
        <v>258</v>
      </c>
      <c r="F5" s="94"/>
      <c r="G5" s="94">
        <v>0</v>
      </c>
      <c r="H5" s="216"/>
      <c r="I5" s="218"/>
    </row>
    <row r="6" spans="1:9" ht="17.25" customHeight="1" x14ac:dyDescent="0.25">
      <c r="A6" s="220"/>
      <c r="B6" s="216"/>
      <c r="C6" s="223"/>
      <c r="D6" s="216"/>
      <c r="E6" s="94" t="s">
        <v>263</v>
      </c>
      <c r="F6" s="94"/>
      <c r="G6" s="94">
        <v>0</v>
      </c>
      <c r="H6" s="216"/>
      <c r="I6" s="218"/>
    </row>
    <row r="7" spans="1:9" ht="17.25" customHeight="1" thickBot="1" x14ac:dyDescent="0.3">
      <c r="A7" s="221"/>
      <c r="B7" s="217"/>
      <c r="C7" s="224"/>
      <c r="D7" s="217"/>
      <c r="E7" s="95" t="s">
        <v>260</v>
      </c>
      <c r="F7" s="95"/>
      <c r="G7" s="95">
        <v>0</v>
      </c>
      <c r="H7" s="217"/>
      <c r="I7" s="219"/>
    </row>
    <row r="8" spans="1:9" ht="17.25" customHeight="1" x14ac:dyDescent="0.25">
      <c r="A8" s="220">
        <v>98643</v>
      </c>
      <c r="B8" s="216" t="s">
        <v>182</v>
      </c>
      <c r="C8" s="222" t="s">
        <v>314</v>
      </c>
      <c r="D8" s="216"/>
      <c r="E8" s="94" t="s">
        <v>261</v>
      </c>
      <c r="F8" s="94"/>
      <c r="G8" s="94">
        <v>0</v>
      </c>
      <c r="H8" s="216">
        <f>AVERAGE(G8,G10,G11,G12,G13)</f>
        <v>0</v>
      </c>
      <c r="I8" s="218" t="s">
        <v>319</v>
      </c>
    </row>
    <row r="9" spans="1:9" ht="17.25" customHeight="1" x14ac:dyDescent="0.25">
      <c r="A9" s="220"/>
      <c r="B9" s="216"/>
      <c r="C9" s="223"/>
      <c r="D9" s="216"/>
      <c r="E9" s="94" t="s">
        <v>275</v>
      </c>
      <c r="F9" s="94"/>
      <c r="G9" s="94">
        <v>0</v>
      </c>
      <c r="H9" s="216"/>
      <c r="I9" s="218"/>
    </row>
    <row r="10" spans="1:9" ht="17.25" customHeight="1" x14ac:dyDescent="0.25">
      <c r="A10" s="220"/>
      <c r="B10" s="216"/>
      <c r="C10" s="223"/>
      <c r="D10" s="216"/>
      <c r="E10" s="94" t="s">
        <v>262</v>
      </c>
      <c r="F10" s="94"/>
      <c r="G10" s="94">
        <v>0</v>
      </c>
      <c r="H10" s="216"/>
      <c r="I10" s="218"/>
    </row>
    <row r="11" spans="1:9" ht="17.25" customHeight="1" x14ac:dyDescent="0.25">
      <c r="A11" s="220"/>
      <c r="B11" s="216"/>
      <c r="C11" s="223"/>
      <c r="D11" s="216"/>
      <c r="E11" s="94" t="s">
        <v>258</v>
      </c>
      <c r="F11" s="94"/>
      <c r="G11" s="94">
        <v>0</v>
      </c>
      <c r="H11" s="216"/>
      <c r="I11" s="218"/>
    </row>
    <row r="12" spans="1:9" ht="17.25" customHeight="1" x14ac:dyDescent="0.25">
      <c r="A12" s="220"/>
      <c r="B12" s="216"/>
      <c r="C12" s="223"/>
      <c r="D12" s="216"/>
      <c r="E12" s="94" t="s">
        <v>263</v>
      </c>
      <c r="F12" s="94"/>
      <c r="G12" s="94">
        <v>0</v>
      </c>
      <c r="H12" s="216"/>
      <c r="I12" s="218"/>
    </row>
    <row r="13" spans="1:9" ht="17.25" customHeight="1" thickBot="1" x14ac:dyDescent="0.3">
      <c r="A13" s="221"/>
      <c r="B13" s="217"/>
      <c r="C13" s="224"/>
      <c r="D13" s="217"/>
      <c r="E13" s="95" t="s">
        <v>260</v>
      </c>
      <c r="F13" s="95"/>
      <c r="G13" s="95">
        <v>0</v>
      </c>
      <c r="H13" s="217"/>
      <c r="I13" s="219"/>
    </row>
    <row r="14" spans="1:9" ht="17.25" customHeight="1" x14ac:dyDescent="0.25">
      <c r="A14" s="220">
        <v>98903</v>
      </c>
      <c r="B14" s="216" t="s">
        <v>182</v>
      </c>
      <c r="C14" s="222" t="s">
        <v>314</v>
      </c>
      <c r="D14" s="216"/>
      <c r="E14" s="94" t="s">
        <v>261</v>
      </c>
      <c r="F14" s="94"/>
      <c r="G14" s="94">
        <v>0</v>
      </c>
      <c r="H14" s="216">
        <f>AVERAGE(G14,G16,G17,G18,G19)</f>
        <v>0</v>
      </c>
      <c r="I14" s="218" t="s">
        <v>319</v>
      </c>
    </row>
    <row r="15" spans="1:9" ht="17.25" customHeight="1" x14ac:dyDescent="0.25">
      <c r="A15" s="220"/>
      <c r="B15" s="216"/>
      <c r="C15" s="223"/>
      <c r="D15" s="216"/>
      <c r="E15" s="94" t="s">
        <v>275</v>
      </c>
      <c r="F15" s="94"/>
      <c r="G15" s="94">
        <v>0</v>
      </c>
      <c r="H15" s="216"/>
      <c r="I15" s="218"/>
    </row>
    <row r="16" spans="1:9" ht="17.25" customHeight="1" x14ac:dyDescent="0.25">
      <c r="A16" s="220"/>
      <c r="B16" s="216"/>
      <c r="C16" s="223"/>
      <c r="D16" s="216"/>
      <c r="E16" s="94" t="s">
        <v>262</v>
      </c>
      <c r="F16" s="94"/>
      <c r="G16" s="94">
        <v>0</v>
      </c>
      <c r="H16" s="216"/>
      <c r="I16" s="218"/>
    </row>
    <row r="17" spans="1:9" ht="17.25" customHeight="1" x14ac:dyDescent="0.25">
      <c r="A17" s="220"/>
      <c r="B17" s="216"/>
      <c r="C17" s="223"/>
      <c r="D17" s="216"/>
      <c r="E17" s="94" t="s">
        <v>258</v>
      </c>
      <c r="F17" s="94"/>
      <c r="G17" s="94">
        <v>0</v>
      </c>
      <c r="H17" s="216"/>
      <c r="I17" s="218"/>
    </row>
    <row r="18" spans="1:9" ht="17.25" customHeight="1" x14ac:dyDescent="0.25">
      <c r="A18" s="220"/>
      <c r="B18" s="216"/>
      <c r="C18" s="223"/>
      <c r="D18" s="216"/>
      <c r="E18" s="94" t="s">
        <v>263</v>
      </c>
      <c r="F18" s="94"/>
      <c r="G18" s="94">
        <v>0</v>
      </c>
      <c r="H18" s="216"/>
      <c r="I18" s="218"/>
    </row>
    <row r="19" spans="1:9" ht="17.25" customHeight="1" thickBot="1" x14ac:dyDescent="0.3">
      <c r="A19" s="221"/>
      <c r="B19" s="217"/>
      <c r="C19" s="224"/>
      <c r="D19" s="217"/>
      <c r="E19" s="95" t="s">
        <v>260</v>
      </c>
      <c r="F19" s="95"/>
      <c r="G19" s="95">
        <v>0</v>
      </c>
      <c r="H19" s="217"/>
      <c r="I19" s="219"/>
    </row>
    <row r="20" spans="1:9" ht="17.25" customHeight="1" x14ac:dyDescent="0.25">
      <c r="A20" s="220">
        <v>100068</v>
      </c>
      <c r="B20" s="216" t="s">
        <v>182</v>
      </c>
      <c r="C20" s="222" t="s">
        <v>314</v>
      </c>
      <c r="D20" s="216"/>
      <c r="E20" s="94" t="s">
        <v>261</v>
      </c>
      <c r="F20" s="94"/>
      <c r="G20" s="94">
        <v>0</v>
      </c>
      <c r="H20" s="216">
        <f>AVERAGE(G20,G22,G23,G24,G25)</f>
        <v>0</v>
      </c>
      <c r="I20" s="218" t="s">
        <v>319</v>
      </c>
    </row>
    <row r="21" spans="1:9" ht="17.25" customHeight="1" x14ac:dyDescent="0.25">
      <c r="A21" s="220"/>
      <c r="B21" s="216"/>
      <c r="C21" s="223"/>
      <c r="D21" s="216"/>
      <c r="E21" s="94" t="s">
        <v>275</v>
      </c>
      <c r="F21" s="94"/>
      <c r="G21" s="94">
        <v>0</v>
      </c>
      <c r="H21" s="216"/>
      <c r="I21" s="218"/>
    </row>
    <row r="22" spans="1:9" ht="17.25" customHeight="1" x14ac:dyDescent="0.25">
      <c r="A22" s="220"/>
      <c r="B22" s="216"/>
      <c r="C22" s="223"/>
      <c r="D22" s="216"/>
      <c r="E22" s="94" t="s">
        <v>262</v>
      </c>
      <c r="F22" s="94"/>
      <c r="G22" s="94">
        <v>0</v>
      </c>
      <c r="H22" s="216"/>
      <c r="I22" s="218"/>
    </row>
    <row r="23" spans="1:9" ht="17.25" customHeight="1" x14ac:dyDescent="0.25">
      <c r="A23" s="220"/>
      <c r="B23" s="216"/>
      <c r="C23" s="223"/>
      <c r="D23" s="216"/>
      <c r="E23" s="94" t="s">
        <v>258</v>
      </c>
      <c r="F23" s="94"/>
      <c r="G23" s="94">
        <v>0</v>
      </c>
      <c r="H23" s="216"/>
      <c r="I23" s="218"/>
    </row>
    <row r="24" spans="1:9" ht="17.25" customHeight="1" x14ac:dyDescent="0.25">
      <c r="A24" s="220"/>
      <c r="B24" s="216"/>
      <c r="C24" s="223"/>
      <c r="D24" s="216"/>
      <c r="E24" s="94" t="s">
        <v>263</v>
      </c>
      <c r="F24" s="94"/>
      <c r="G24" s="94">
        <v>0</v>
      </c>
      <c r="H24" s="216"/>
      <c r="I24" s="218"/>
    </row>
    <row r="25" spans="1:9" ht="17.25" customHeight="1" thickBot="1" x14ac:dyDescent="0.3">
      <c r="A25" s="221"/>
      <c r="B25" s="217"/>
      <c r="C25" s="224"/>
      <c r="D25" s="217"/>
      <c r="E25" s="95" t="s">
        <v>260</v>
      </c>
      <c r="F25" s="95"/>
      <c r="G25" s="95">
        <v>0</v>
      </c>
      <c r="H25" s="217"/>
      <c r="I25" s="219"/>
    </row>
    <row r="26" spans="1:9" ht="17.25" customHeight="1" x14ac:dyDescent="0.25">
      <c r="A26" s="220">
        <v>106031</v>
      </c>
      <c r="B26" s="216" t="s">
        <v>182</v>
      </c>
      <c r="C26" s="222" t="s">
        <v>315</v>
      </c>
      <c r="D26" s="216"/>
      <c r="E26" s="94" t="s">
        <v>261</v>
      </c>
      <c r="F26" s="94"/>
      <c r="G26" s="94">
        <v>0</v>
      </c>
      <c r="H26" s="216">
        <f>AVERAGE(G26,G28,G29,G30,G31)</f>
        <v>0</v>
      </c>
      <c r="I26" s="218" t="s">
        <v>319</v>
      </c>
    </row>
    <row r="27" spans="1:9" ht="17.25" customHeight="1" x14ac:dyDescent="0.25">
      <c r="A27" s="220"/>
      <c r="B27" s="216"/>
      <c r="C27" s="223"/>
      <c r="D27" s="216"/>
      <c r="E27" s="94" t="s">
        <v>275</v>
      </c>
      <c r="F27" s="94"/>
      <c r="G27" s="94">
        <v>0</v>
      </c>
      <c r="H27" s="216"/>
      <c r="I27" s="218"/>
    </row>
    <row r="28" spans="1:9" ht="17.25" customHeight="1" x14ac:dyDescent="0.25">
      <c r="A28" s="220"/>
      <c r="B28" s="216"/>
      <c r="C28" s="223"/>
      <c r="D28" s="216"/>
      <c r="E28" s="94" t="s">
        <v>262</v>
      </c>
      <c r="F28" s="94"/>
      <c r="G28" s="94">
        <v>0</v>
      </c>
      <c r="H28" s="216"/>
      <c r="I28" s="218"/>
    </row>
    <row r="29" spans="1:9" ht="17.25" customHeight="1" x14ac:dyDescent="0.25">
      <c r="A29" s="220"/>
      <c r="B29" s="216"/>
      <c r="C29" s="223"/>
      <c r="D29" s="216"/>
      <c r="E29" s="94" t="s">
        <v>258</v>
      </c>
      <c r="F29" s="94"/>
      <c r="G29" s="94">
        <v>0</v>
      </c>
      <c r="H29" s="216"/>
      <c r="I29" s="218"/>
    </row>
    <row r="30" spans="1:9" ht="17.25" customHeight="1" x14ac:dyDescent="0.25">
      <c r="A30" s="220"/>
      <c r="B30" s="216"/>
      <c r="C30" s="223"/>
      <c r="D30" s="216"/>
      <c r="E30" s="94" t="s">
        <v>263</v>
      </c>
      <c r="F30" s="94"/>
      <c r="G30" s="94">
        <v>0</v>
      </c>
      <c r="H30" s="216"/>
      <c r="I30" s="218"/>
    </row>
    <row r="31" spans="1:9" ht="17.25" customHeight="1" thickBot="1" x14ac:dyDescent="0.3">
      <c r="A31" s="221"/>
      <c r="B31" s="217"/>
      <c r="C31" s="224"/>
      <c r="D31" s="217"/>
      <c r="E31" s="95" t="s">
        <v>260</v>
      </c>
      <c r="F31" s="95"/>
      <c r="G31" s="95">
        <v>0</v>
      </c>
      <c r="H31" s="217"/>
      <c r="I31" s="219"/>
    </row>
    <row r="32" spans="1:9" ht="17.25" customHeight="1" x14ac:dyDescent="0.25">
      <c r="A32" s="220">
        <v>113852</v>
      </c>
      <c r="B32" s="216" t="s">
        <v>182</v>
      </c>
      <c r="C32" s="222" t="s">
        <v>314</v>
      </c>
      <c r="D32" s="216"/>
      <c r="E32" s="94" t="s">
        <v>261</v>
      </c>
      <c r="F32" s="94"/>
      <c r="G32" s="94">
        <v>0</v>
      </c>
      <c r="H32" s="216">
        <f>AVERAGE(G32,G34,G35,G36,G37)</f>
        <v>0</v>
      </c>
      <c r="I32" s="218" t="s">
        <v>319</v>
      </c>
    </row>
    <row r="33" spans="1:9" ht="17.25" customHeight="1" x14ac:dyDescent="0.25">
      <c r="A33" s="220"/>
      <c r="B33" s="216"/>
      <c r="C33" s="223"/>
      <c r="D33" s="216"/>
      <c r="E33" s="94" t="s">
        <v>275</v>
      </c>
      <c r="F33" s="94"/>
      <c r="G33" s="94">
        <v>0</v>
      </c>
      <c r="H33" s="216"/>
      <c r="I33" s="218"/>
    </row>
    <row r="34" spans="1:9" ht="17.25" customHeight="1" x14ac:dyDescent="0.25">
      <c r="A34" s="220"/>
      <c r="B34" s="216"/>
      <c r="C34" s="223"/>
      <c r="D34" s="216"/>
      <c r="E34" s="94" t="s">
        <v>262</v>
      </c>
      <c r="F34" s="94"/>
      <c r="G34" s="94">
        <v>0</v>
      </c>
      <c r="H34" s="216"/>
      <c r="I34" s="218"/>
    </row>
    <row r="35" spans="1:9" ht="17.25" customHeight="1" x14ac:dyDescent="0.25">
      <c r="A35" s="220"/>
      <c r="B35" s="216"/>
      <c r="C35" s="223"/>
      <c r="D35" s="216"/>
      <c r="E35" s="94" t="s">
        <v>258</v>
      </c>
      <c r="F35" s="94"/>
      <c r="G35" s="94">
        <v>0</v>
      </c>
      <c r="H35" s="216"/>
      <c r="I35" s="218"/>
    </row>
    <row r="36" spans="1:9" ht="17.25" customHeight="1" x14ac:dyDescent="0.25">
      <c r="A36" s="220"/>
      <c r="B36" s="216"/>
      <c r="C36" s="223"/>
      <c r="D36" s="216"/>
      <c r="E36" s="94" t="s">
        <v>263</v>
      </c>
      <c r="F36" s="94"/>
      <c r="G36" s="94">
        <v>0</v>
      </c>
      <c r="H36" s="216"/>
      <c r="I36" s="218"/>
    </row>
    <row r="37" spans="1:9" ht="17.25" customHeight="1" thickBot="1" x14ac:dyDescent="0.3">
      <c r="A37" s="221"/>
      <c r="B37" s="217"/>
      <c r="C37" s="224"/>
      <c r="D37" s="217"/>
      <c r="E37" s="95" t="s">
        <v>260</v>
      </c>
      <c r="F37" s="95"/>
      <c r="G37" s="95">
        <v>0</v>
      </c>
      <c r="H37" s="217"/>
      <c r="I37" s="219"/>
    </row>
    <row r="38" spans="1:9" ht="17.25" customHeight="1" x14ac:dyDescent="0.25">
      <c r="A38" s="220">
        <v>114110</v>
      </c>
      <c r="B38" s="216" t="s">
        <v>182</v>
      </c>
      <c r="C38" s="222" t="s">
        <v>314</v>
      </c>
      <c r="D38" s="216"/>
      <c r="E38" s="94" t="s">
        <v>261</v>
      </c>
      <c r="F38" s="94"/>
      <c r="G38" s="94">
        <v>0</v>
      </c>
      <c r="H38" s="216">
        <f>AVERAGE(G38,G40,G41,G42,G43)</f>
        <v>0</v>
      </c>
      <c r="I38" s="218" t="s">
        <v>319</v>
      </c>
    </row>
    <row r="39" spans="1:9" ht="17.25" customHeight="1" x14ac:dyDescent="0.25">
      <c r="A39" s="220"/>
      <c r="B39" s="216"/>
      <c r="C39" s="223"/>
      <c r="D39" s="216"/>
      <c r="E39" s="94" t="s">
        <v>275</v>
      </c>
      <c r="F39" s="94"/>
      <c r="G39" s="94">
        <v>0</v>
      </c>
      <c r="H39" s="216"/>
      <c r="I39" s="218"/>
    </row>
    <row r="40" spans="1:9" ht="17.25" customHeight="1" x14ac:dyDescent="0.25">
      <c r="A40" s="220"/>
      <c r="B40" s="216"/>
      <c r="C40" s="223"/>
      <c r="D40" s="216"/>
      <c r="E40" s="94" t="s">
        <v>262</v>
      </c>
      <c r="F40" s="94"/>
      <c r="G40" s="94">
        <v>0</v>
      </c>
      <c r="H40" s="216"/>
      <c r="I40" s="218"/>
    </row>
    <row r="41" spans="1:9" ht="17.25" customHeight="1" x14ac:dyDescent="0.25">
      <c r="A41" s="220"/>
      <c r="B41" s="216"/>
      <c r="C41" s="223"/>
      <c r="D41" s="216"/>
      <c r="E41" s="94" t="s">
        <v>258</v>
      </c>
      <c r="F41" s="94"/>
      <c r="G41" s="94">
        <v>0</v>
      </c>
      <c r="H41" s="216"/>
      <c r="I41" s="218"/>
    </row>
    <row r="42" spans="1:9" ht="17.25" customHeight="1" x14ac:dyDescent="0.25">
      <c r="A42" s="220"/>
      <c r="B42" s="216"/>
      <c r="C42" s="223"/>
      <c r="D42" s="216"/>
      <c r="E42" s="94" t="s">
        <v>263</v>
      </c>
      <c r="F42" s="94"/>
      <c r="G42" s="94">
        <v>0</v>
      </c>
      <c r="H42" s="216"/>
      <c r="I42" s="218"/>
    </row>
    <row r="43" spans="1:9" ht="17.25" customHeight="1" thickBot="1" x14ac:dyDescent="0.3">
      <c r="A43" s="221"/>
      <c r="B43" s="217"/>
      <c r="C43" s="224"/>
      <c r="D43" s="217"/>
      <c r="E43" s="95" t="s">
        <v>260</v>
      </c>
      <c r="F43" s="95"/>
      <c r="G43" s="95">
        <v>0</v>
      </c>
      <c r="H43" s="217"/>
      <c r="I43" s="219"/>
    </row>
    <row r="44" spans="1:9" ht="17.25" customHeight="1" x14ac:dyDescent="0.25">
      <c r="A44" s="220">
        <v>114869</v>
      </c>
      <c r="B44" s="216" t="s">
        <v>182</v>
      </c>
      <c r="C44" s="222" t="s">
        <v>314</v>
      </c>
      <c r="D44" s="216"/>
      <c r="E44" s="94" t="s">
        <v>261</v>
      </c>
      <c r="F44" s="94"/>
      <c r="G44" s="94">
        <v>0</v>
      </c>
      <c r="H44" s="216">
        <f>AVERAGE(G44,G46,G47,G48,G49)</f>
        <v>0</v>
      </c>
      <c r="I44" s="218" t="s">
        <v>319</v>
      </c>
    </row>
    <row r="45" spans="1:9" ht="17.25" customHeight="1" x14ac:dyDescent="0.25">
      <c r="A45" s="220"/>
      <c r="B45" s="216"/>
      <c r="C45" s="223"/>
      <c r="D45" s="216"/>
      <c r="E45" s="94" t="s">
        <v>275</v>
      </c>
      <c r="F45" s="94"/>
      <c r="G45" s="94">
        <v>0</v>
      </c>
      <c r="H45" s="216"/>
      <c r="I45" s="218"/>
    </row>
    <row r="46" spans="1:9" ht="17.25" customHeight="1" x14ac:dyDescent="0.25">
      <c r="A46" s="220"/>
      <c r="B46" s="216"/>
      <c r="C46" s="223"/>
      <c r="D46" s="216"/>
      <c r="E46" s="94" t="s">
        <v>262</v>
      </c>
      <c r="F46" s="94"/>
      <c r="G46" s="94">
        <v>0</v>
      </c>
      <c r="H46" s="216"/>
      <c r="I46" s="218"/>
    </row>
    <row r="47" spans="1:9" ht="17.25" customHeight="1" x14ac:dyDescent="0.25">
      <c r="A47" s="220"/>
      <c r="B47" s="216"/>
      <c r="C47" s="223"/>
      <c r="D47" s="216"/>
      <c r="E47" s="94" t="s">
        <v>258</v>
      </c>
      <c r="F47" s="94"/>
      <c r="G47" s="94">
        <v>0</v>
      </c>
      <c r="H47" s="216"/>
      <c r="I47" s="218"/>
    </row>
    <row r="48" spans="1:9" ht="17.25" customHeight="1" x14ac:dyDescent="0.25">
      <c r="A48" s="220"/>
      <c r="B48" s="216"/>
      <c r="C48" s="223"/>
      <c r="D48" s="216"/>
      <c r="E48" s="94" t="s">
        <v>263</v>
      </c>
      <c r="F48" s="94"/>
      <c r="G48" s="94">
        <v>0</v>
      </c>
      <c r="H48" s="216"/>
      <c r="I48" s="218"/>
    </row>
    <row r="49" spans="1:9" ht="17.25" customHeight="1" thickBot="1" x14ac:dyDescent="0.3">
      <c r="A49" s="221"/>
      <c r="B49" s="217"/>
      <c r="C49" s="224"/>
      <c r="D49" s="217"/>
      <c r="E49" s="95" t="s">
        <v>260</v>
      </c>
      <c r="F49" s="95"/>
      <c r="G49" s="95">
        <v>0</v>
      </c>
      <c r="H49" s="217"/>
      <c r="I49" s="219"/>
    </row>
    <row r="50" spans="1:9" ht="17.25" customHeight="1" x14ac:dyDescent="0.25">
      <c r="A50" s="220">
        <v>119024</v>
      </c>
      <c r="B50" s="216" t="s">
        <v>182</v>
      </c>
      <c r="C50" s="222" t="s">
        <v>315</v>
      </c>
      <c r="D50" s="216"/>
      <c r="E50" s="94" t="s">
        <v>261</v>
      </c>
      <c r="F50" s="94"/>
      <c r="G50" s="94">
        <v>0</v>
      </c>
      <c r="H50" s="216">
        <f>AVERAGE(G50,G52,G53,G54,G55)</f>
        <v>0</v>
      </c>
      <c r="I50" s="218" t="s">
        <v>319</v>
      </c>
    </row>
    <row r="51" spans="1:9" ht="17.25" customHeight="1" x14ac:dyDescent="0.25">
      <c r="A51" s="220"/>
      <c r="B51" s="216"/>
      <c r="C51" s="223"/>
      <c r="D51" s="216"/>
      <c r="E51" s="94" t="s">
        <v>275</v>
      </c>
      <c r="F51" s="94"/>
      <c r="G51" s="94">
        <v>0</v>
      </c>
      <c r="H51" s="216"/>
      <c r="I51" s="218"/>
    </row>
    <row r="52" spans="1:9" ht="17.25" customHeight="1" x14ac:dyDescent="0.25">
      <c r="A52" s="220"/>
      <c r="B52" s="216"/>
      <c r="C52" s="223"/>
      <c r="D52" s="216"/>
      <c r="E52" s="94" t="s">
        <v>262</v>
      </c>
      <c r="F52" s="94"/>
      <c r="G52" s="94">
        <v>0</v>
      </c>
      <c r="H52" s="216"/>
      <c r="I52" s="218"/>
    </row>
    <row r="53" spans="1:9" ht="17.25" customHeight="1" x14ac:dyDescent="0.25">
      <c r="A53" s="220"/>
      <c r="B53" s="216"/>
      <c r="C53" s="223"/>
      <c r="D53" s="216"/>
      <c r="E53" s="94" t="s">
        <v>258</v>
      </c>
      <c r="F53" s="94"/>
      <c r="G53" s="94">
        <v>0</v>
      </c>
      <c r="H53" s="216"/>
      <c r="I53" s="218"/>
    </row>
    <row r="54" spans="1:9" ht="17.25" customHeight="1" x14ac:dyDescent="0.25">
      <c r="A54" s="220"/>
      <c r="B54" s="216"/>
      <c r="C54" s="223"/>
      <c r="D54" s="216"/>
      <c r="E54" s="94" t="s">
        <v>263</v>
      </c>
      <c r="F54" s="94"/>
      <c r="G54" s="94">
        <v>0</v>
      </c>
      <c r="H54" s="216"/>
      <c r="I54" s="218"/>
    </row>
    <row r="55" spans="1:9" ht="17.25" customHeight="1" thickBot="1" x14ac:dyDescent="0.3">
      <c r="A55" s="221"/>
      <c r="B55" s="217"/>
      <c r="C55" s="224"/>
      <c r="D55" s="217"/>
      <c r="E55" s="95" t="s">
        <v>260</v>
      </c>
      <c r="F55" s="95"/>
      <c r="G55" s="95">
        <v>0</v>
      </c>
      <c r="H55" s="217"/>
      <c r="I55" s="219"/>
    </row>
    <row r="56" spans="1:9" ht="17.25" customHeight="1" x14ac:dyDescent="0.25">
      <c r="A56" s="220">
        <v>119485</v>
      </c>
      <c r="B56" s="216" t="s">
        <v>182</v>
      </c>
      <c r="C56" s="222" t="s">
        <v>315</v>
      </c>
      <c r="D56" s="216"/>
      <c r="E56" s="94" t="s">
        <v>261</v>
      </c>
      <c r="F56" s="94"/>
      <c r="G56" s="94">
        <v>0</v>
      </c>
      <c r="H56" s="216">
        <f>AVERAGE(G56,G58,G59,G60,G61)</f>
        <v>0</v>
      </c>
      <c r="I56" s="218" t="s">
        <v>319</v>
      </c>
    </row>
    <row r="57" spans="1:9" ht="17.25" customHeight="1" x14ac:dyDescent="0.25">
      <c r="A57" s="220"/>
      <c r="B57" s="216"/>
      <c r="C57" s="223"/>
      <c r="D57" s="216"/>
      <c r="E57" s="94" t="s">
        <v>275</v>
      </c>
      <c r="F57" s="94"/>
      <c r="G57" s="94">
        <v>0</v>
      </c>
      <c r="H57" s="216"/>
      <c r="I57" s="218"/>
    </row>
    <row r="58" spans="1:9" ht="17.25" customHeight="1" x14ac:dyDescent="0.25">
      <c r="A58" s="220"/>
      <c r="B58" s="216"/>
      <c r="C58" s="223"/>
      <c r="D58" s="216"/>
      <c r="E58" s="94" t="s">
        <v>262</v>
      </c>
      <c r="F58" s="94"/>
      <c r="G58" s="94">
        <v>0</v>
      </c>
      <c r="H58" s="216"/>
      <c r="I58" s="218"/>
    </row>
    <row r="59" spans="1:9" ht="17.25" customHeight="1" x14ac:dyDescent="0.25">
      <c r="A59" s="220"/>
      <c r="B59" s="216"/>
      <c r="C59" s="223"/>
      <c r="D59" s="216"/>
      <c r="E59" s="94" t="s">
        <v>258</v>
      </c>
      <c r="F59" s="94"/>
      <c r="G59" s="94">
        <v>0</v>
      </c>
      <c r="H59" s="216"/>
      <c r="I59" s="218"/>
    </row>
    <row r="60" spans="1:9" ht="17.25" customHeight="1" x14ac:dyDescent="0.25">
      <c r="A60" s="220"/>
      <c r="B60" s="216"/>
      <c r="C60" s="223"/>
      <c r="D60" s="216"/>
      <c r="E60" s="94" t="s">
        <v>263</v>
      </c>
      <c r="F60" s="94"/>
      <c r="G60" s="94">
        <v>0</v>
      </c>
      <c r="H60" s="216"/>
      <c r="I60" s="218"/>
    </row>
    <row r="61" spans="1:9" ht="17.25" customHeight="1" thickBot="1" x14ac:dyDescent="0.3">
      <c r="A61" s="221"/>
      <c r="B61" s="217"/>
      <c r="C61" s="224"/>
      <c r="D61" s="217"/>
      <c r="E61" s="95" t="s">
        <v>260</v>
      </c>
      <c r="F61" s="95"/>
      <c r="G61" s="95">
        <v>0</v>
      </c>
      <c r="H61" s="217"/>
      <c r="I61" s="219"/>
    </row>
    <row r="62" spans="1:9" ht="17.25" customHeight="1" x14ac:dyDescent="0.25">
      <c r="A62" s="220"/>
      <c r="B62" s="216" t="s">
        <v>182</v>
      </c>
      <c r="C62" s="222" t="s">
        <v>315</v>
      </c>
      <c r="D62" s="216"/>
      <c r="E62" s="94" t="s">
        <v>261</v>
      </c>
      <c r="F62" s="94"/>
      <c r="G62" s="94">
        <v>0</v>
      </c>
      <c r="H62" s="216">
        <f>AVERAGE(G62,G64,G65,G66,G67)</f>
        <v>0</v>
      </c>
      <c r="I62" s="218" t="s">
        <v>319</v>
      </c>
    </row>
    <row r="63" spans="1:9" ht="17.25" customHeight="1" x14ac:dyDescent="0.25">
      <c r="A63" s="220"/>
      <c r="B63" s="216"/>
      <c r="C63" s="223"/>
      <c r="D63" s="216"/>
      <c r="E63" s="94" t="s">
        <v>275</v>
      </c>
      <c r="F63" s="94"/>
      <c r="G63" s="94">
        <v>0</v>
      </c>
      <c r="H63" s="216"/>
      <c r="I63" s="218"/>
    </row>
    <row r="64" spans="1:9" ht="17.25" customHeight="1" x14ac:dyDescent="0.25">
      <c r="A64" s="220"/>
      <c r="B64" s="216"/>
      <c r="C64" s="223"/>
      <c r="D64" s="216"/>
      <c r="E64" s="94" t="s">
        <v>262</v>
      </c>
      <c r="F64" s="94"/>
      <c r="G64" s="94">
        <v>0</v>
      </c>
      <c r="H64" s="216"/>
      <c r="I64" s="218"/>
    </row>
    <row r="65" spans="1:9" ht="17.25" customHeight="1" x14ac:dyDescent="0.25">
      <c r="A65" s="220"/>
      <c r="B65" s="216"/>
      <c r="C65" s="223"/>
      <c r="D65" s="216"/>
      <c r="E65" s="94" t="s">
        <v>258</v>
      </c>
      <c r="F65" s="94"/>
      <c r="G65" s="94">
        <v>0</v>
      </c>
      <c r="H65" s="216"/>
      <c r="I65" s="218"/>
    </row>
    <row r="66" spans="1:9" ht="17.25" customHeight="1" x14ac:dyDescent="0.25">
      <c r="A66" s="220"/>
      <c r="B66" s="216"/>
      <c r="C66" s="223"/>
      <c r="D66" s="216"/>
      <c r="E66" s="94" t="s">
        <v>263</v>
      </c>
      <c r="F66" s="94"/>
      <c r="G66" s="94">
        <v>0</v>
      </c>
      <c r="H66" s="216"/>
      <c r="I66" s="218"/>
    </row>
    <row r="67" spans="1:9" ht="17.25" customHeight="1" thickBot="1" x14ac:dyDescent="0.3">
      <c r="A67" s="221"/>
      <c r="B67" s="217"/>
      <c r="C67" s="224"/>
      <c r="D67" s="217"/>
      <c r="E67" s="95" t="s">
        <v>260</v>
      </c>
      <c r="F67" s="95"/>
      <c r="G67" s="95">
        <v>0</v>
      </c>
      <c r="H67" s="217"/>
      <c r="I67" s="219"/>
    </row>
    <row r="68" spans="1:9" ht="17.25" customHeight="1" x14ac:dyDescent="0.25">
      <c r="A68" s="220">
        <v>121810</v>
      </c>
      <c r="B68" s="216" t="s">
        <v>182</v>
      </c>
      <c r="C68" s="222" t="s">
        <v>314</v>
      </c>
      <c r="D68" s="216"/>
      <c r="E68" s="94" t="s">
        <v>261</v>
      </c>
      <c r="F68" s="94"/>
      <c r="G68" s="94">
        <v>0</v>
      </c>
      <c r="H68" s="216">
        <f>AVERAGE(G68,G70,G71,G72,G73)</f>
        <v>0</v>
      </c>
      <c r="I68" s="218" t="s">
        <v>319</v>
      </c>
    </row>
    <row r="69" spans="1:9" ht="17.25" customHeight="1" x14ac:dyDescent="0.25">
      <c r="A69" s="220"/>
      <c r="B69" s="216"/>
      <c r="C69" s="223"/>
      <c r="D69" s="216"/>
      <c r="E69" s="94" t="s">
        <v>275</v>
      </c>
      <c r="F69" s="94"/>
      <c r="G69" s="94">
        <v>0</v>
      </c>
      <c r="H69" s="216"/>
      <c r="I69" s="218"/>
    </row>
    <row r="70" spans="1:9" ht="17.25" customHeight="1" x14ac:dyDescent="0.25">
      <c r="A70" s="220"/>
      <c r="B70" s="216"/>
      <c r="C70" s="223"/>
      <c r="D70" s="216"/>
      <c r="E70" s="94" t="s">
        <v>262</v>
      </c>
      <c r="F70" s="94"/>
      <c r="G70" s="94">
        <v>0</v>
      </c>
      <c r="H70" s="216"/>
      <c r="I70" s="218"/>
    </row>
    <row r="71" spans="1:9" ht="17.25" customHeight="1" x14ac:dyDescent="0.25">
      <c r="A71" s="220"/>
      <c r="B71" s="216"/>
      <c r="C71" s="223"/>
      <c r="D71" s="216"/>
      <c r="E71" s="94" t="s">
        <v>258</v>
      </c>
      <c r="F71" s="94"/>
      <c r="G71" s="94">
        <v>0</v>
      </c>
      <c r="H71" s="216"/>
      <c r="I71" s="218"/>
    </row>
    <row r="72" spans="1:9" ht="17.25" customHeight="1" x14ac:dyDescent="0.25">
      <c r="A72" s="220"/>
      <c r="B72" s="216"/>
      <c r="C72" s="223"/>
      <c r="D72" s="216"/>
      <c r="E72" s="94" t="s">
        <v>263</v>
      </c>
      <c r="F72" s="94"/>
      <c r="G72" s="94">
        <v>0</v>
      </c>
      <c r="H72" s="216"/>
      <c r="I72" s="218"/>
    </row>
    <row r="73" spans="1:9" ht="17.25" customHeight="1" thickBot="1" x14ac:dyDescent="0.3">
      <c r="A73" s="221"/>
      <c r="B73" s="217"/>
      <c r="C73" s="224"/>
      <c r="D73" s="217"/>
      <c r="E73" s="95" t="s">
        <v>260</v>
      </c>
      <c r="F73" s="95"/>
      <c r="G73" s="95">
        <v>0</v>
      </c>
      <c r="H73" s="217"/>
      <c r="I73" s="219"/>
    </row>
    <row r="74" spans="1:9" ht="17.25" customHeight="1" x14ac:dyDescent="0.25">
      <c r="A74" s="220">
        <v>122198</v>
      </c>
      <c r="B74" s="216" t="s">
        <v>182</v>
      </c>
      <c r="C74" s="222" t="s">
        <v>314</v>
      </c>
      <c r="D74" s="216"/>
      <c r="E74" s="94" t="s">
        <v>261</v>
      </c>
      <c r="F74" s="94"/>
      <c r="G74" s="94">
        <v>0</v>
      </c>
      <c r="H74" s="216">
        <f>AVERAGE(G74,G76,G77,G78,G79)</f>
        <v>0</v>
      </c>
      <c r="I74" s="218" t="s">
        <v>319</v>
      </c>
    </row>
    <row r="75" spans="1:9" ht="17.25" customHeight="1" x14ac:dyDescent="0.25">
      <c r="A75" s="220"/>
      <c r="B75" s="216"/>
      <c r="C75" s="223"/>
      <c r="D75" s="216"/>
      <c r="E75" s="94" t="s">
        <v>275</v>
      </c>
      <c r="F75" s="94"/>
      <c r="G75" s="94">
        <v>0</v>
      </c>
      <c r="H75" s="216"/>
      <c r="I75" s="218"/>
    </row>
    <row r="76" spans="1:9" ht="17.25" customHeight="1" x14ac:dyDescent="0.25">
      <c r="A76" s="220"/>
      <c r="B76" s="216"/>
      <c r="C76" s="223"/>
      <c r="D76" s="216"/>
      <c r="E76" s="94" t="s">
        <v>262</v>
      </c>
      <c r="F76" s="94"/>
      <c r="G76" s="94">
        <v>0</v>
      </c>
      <c r="H76" s="216"/>
      <c r="I76" s="218"/>
    </row>
    <row r="77" spans="1:9" ht="17.25" customHeight="1" x14ac:dyDescent="0.25">
      <c r="A77" s="220"/>
      <c r="B77" s="216"/>
      <c r="C77" s="223"/>
      <c r="D77" s="216"/>
      <c r="E77" s="94" t="s">
        <v>258</v>
      </c>
      <c r="F77" s="94"/>
      <c r="G77" s="94">
        <v>0</v>
      </c>
      <c r="H77" s="216"/>
      <c r="I77" s="218"/>
    </row>
    <row r="78" spans="1:9" ht="17.25" customHeight="1" x14ac:dyDescent="0.25">
      <c r="A78" s="220"/>
      <c r="B78" s="216"/>
      <c r="C78" s="223"/>
      <c r="D78" s="216"/>
      <c r="E78" s="94" t="s">
        <v>263</v>
      </c>
      <c r="F78" s="94"/>
      <c r="G78" s="94">
        <v>0</v>
      </c>
      <c r="H78" s="216"/>
      <c r="I78" s="218"/>
    </row>
    <row r="79" spans="1:9" ht="17.25" customHeight="1" thickBot="1" x14ac:dyDescent="0.3">
      <c r="A79" s="221"/>
      <c r="B79" s="217"/>
      <c r="C79" s="224"/>
      <c r="D79" s="217"/>
      <c r="E79" s="95" t="s">
        <v>260</v>
      </c>
      <c r="F79" s="95"/>
      <c r="G79" s="95">
        <v>0</v>
      </c>
      <c r="H79" s="217"/>
      <c r="I79" s="219"/>
    </row>
    <row r="80" spans="1:9" ht="17.25" customHeight="1" x14ac:dyDescent="0.25">
      <c r="A80" s="220">
        <v>122570</v>
      </c>
      <c r="B80" s="216" t="s">
        <v>182</v>
      </c>
      <c r="C80" s="222" t="s">
        <v>314</v>
      </c>
      <c r="D80" s="216"/>
      <c r="E80" s="94" t="s">
        <v>261</v>
      </c>
      <c r="F80" s="94"/>
      <c r="G80" s="94">
        <v>0</v>
      </c>
      <c r="H80" s="216">
        <f>AVERAGE(G80,G82,G83,G84,G85)</f>
        <v>0</v>
      </c>
      <c r="I80" s="218" t="s">
        <v>319</v>
      </c>
    </row>
    <row r="81" spans="1:9" ht="17.25" customHeight="1" x14ac:dyDescent="0.25">
      <c r="A81" s="220"/>
      <c r="B81" s="216"/>
      <c r="C81" s="223"/>
      <c r="D81" s="216"/>
      <c r="E81" s="94" t="s">
        <v>275</v>
      </c>
      <c r="F81" s="94"/>
      <c r="G81" s="94">
        <v>0</v>
      </c>
      <c r="H81" s="216"/>
      <c r="I81" s="218"/>
    </row>
    <row r="82" spans="1:9" ht="17.25" customHeight="1" x14ac:dyDescent="0.25">
      <c r="A82" s="220"/>
      <c r="B82" s="216"/>
      <c r="C82" s="223"/>
      <c r="D82" s="216"/>
      <c r="E82" s="94" t="s">
        <v>262</v>
      </c>
      <c r="F82" s="94"/>
      <c r="G82" s="94">
        <v>0</v>
      </c>
      <c r="H82" s="216"/>
      <c r="I82" s="218"/>
    </row>
    <row r="83" spans="1:9" ht="17.25" customHeight="1" x14ac:dyDescent="0.25">
      <c r="A83" s="220"/>
      <c r="B83" s="216"/>
      <c r="C83" s="223"/>
      <c r="D83" s="216"/>
      <c r="E83" s="94" t="s">
        <v>258</v>
      </c>
      <c r="F83" s="94"/>
      <c r="G83" s="94">
        <v>0</v>
      </c>
      <c r="H83" s="216"/>
      <c r="I83" s="218"/>
    </row>
    <row r="84" spans="1:9" ht="17.25" customHeight="1" x14ac:dyDescent="0.25">
      <c r="A84" s="220"/>
      <c r="B84" s="216"/>
      <c r="C84" s="223"/>
      <c r="D84" s="216"/>
      <c r="E84" s="94" t="s">
        <v>263</v>
      </c>
      <c r="F84" s="94"/>
      <c r="G84" s="94">
        <v>0</v>
      </c>
      <c r="H84" s="216"/>
      <c r="I84" s="218"/>
    </row>
    <row r="85" spans="1:9" ht="17.25" customHeight="1" thickBot="1" x14ac:dyDescent="0.3">
      <c r="A85" s="221"/>
      <c r="B85" s="217"/>
      <c r="C85" s="224"/>
      <c r="D85" s="217"/>
      <c r="E85" s="95" t="s">
        <v>260</v>
      </c>
      <c r="F85" s="95"/>
      <c r="G85" s="95">
        <v>0</v>
      </c>
      <c r="H85" s="217"/>
      <c r="I85" s="219"/>
    </row>
    <row r="86" spans="1:9" ht="17.25" customHeight="1" x14ac:dyDescent="0.25">
      <c r="A86" s="220">
        <v>122987</v>
      </c>
      <c r="B86" s="216" t="s">
        <v>182</v>
      </c>
      <c r="C86" s="222" t="s">
        <v>314</v>
      </c>
      <c r="D86" s="216"/>
      <c r="E86" s="94" t="s">
        <v>261</v>
      </c>
      <c r="F86" s="94"/>
      <c r="G86" s="94">
        <v>0</v>
      </c>
      <c r="H86" s="216">
        <f>AVERAGE(G86,G88,G89,G90,G91)</f>
        <v>0</v>
      </c>
      <c r="I86" s="218" t="s">
        <v>319</v>
      </c>
    </row>
    <row r="87" spans="1:9" ht="17.25" customHeight="1" x14ac:dyDescent="0.25">
      <c r="A87" s="220"/>
      <c r="B87" s="216"/>
      <c r="C87" s="223"/>
      <c r="D87" s="216"/>
      <c r="E87" s="94" t="s">
        <v>275</v>
      </c>
      <c r="F87" s="94"/>
      <c r="G87" s="94">
        <v>0</v>
      </c>
      <c r="H87" s="216"/>
      <c r="I87" s="218"/>
    </row>
    <row r="88" spans="1:9" ht="17.25" customHeight="1" x14ac:dyDescent="0.25">
      <c r="A88" s="220"/>
      <c r="B88" s="216"/>
      <c r="C88" s="223"/>
      <c r="D88" s="216"/>
      <c r="E88" s="94" t="s">
        <v>262</v>
      </c>
      <c r="F88" s="94"/>
      <c r="G88" s="94">
        <v>0</v>
      </c>
      <c r="H88" s="216"/>
      <c r="I88" s="218"/>
    </row>
    <row r="89" spans="1:9" ht="17.25" customHeight="1" x14ac:dyDescent="0.25">
      <c r="A89" s="220"/>
      <c r="B89" s="216"/>
      <c r="C89" s="223"/>
      <c r="D89" s="216"/>
      <c r="E89" s="94" t="s">
        <v>258</v>
      </c>
      <c r="F89" s="94"/>
      <c r="G89" s="94">
        <v>0</v>
      </c>
      <c r="H89" s="216"/>
      <c r="I89" s="218"/>
    </row>
    <row r="90" spans="1:9" ht="17.25" customHeight="1" x14ac:dyDescent="0.25">
      <c r="A90" s="220"/>
      <c r="B90" s="216"/>
      <c r="C90" s="223"/>
      <c r="D90" s="216"/>
      <c r="E90" s="94" t="s">
        <v>263</v>
      </c>
      <c r="F90" s="94"/>
      <c r="G90" s="94">
        <v>0</v>
      </c>
      <c r="H90" s="216"/>
      <c r="I90" s="218"/>
    </row>
    <row r="91" spans="1:9" ht="17.25" customHeight="1" thickBot="1" x14ac:dyDescent="0.3">
      <c r="A91" s="221"/>
      <c r="B91" s="217"/>
      <c r="C91" s="224"/>
      <c r="D91" s="217"/>
      <c r="E91" s="95" t="s">
        <v>260</v>
      </c>
      <c r="F91" s="95"/>
      <c r="G91" s="95">
        <v>0</v>
      </c>
      <c r="H91" s="217"/>
      <c r="I91" s="219"/>
    </row>
    <row r="92" spans="1:9" ht="17.25" customHeight="1" x14ac:dyDescent="0.25">
      <c r="A92" s="220">
        <v>123669</v>
      </c>
      <c r="B92" s="216" t="s">
        <v>208</v>
      </c>
      <c r="C92" s="222" t="s">
        <v>314</v>
      </c>
      <c r="D92" s="216"/>
      <c r="E92" s="94" t="s">
        <v>261</v>
      </c>
      <c r="F92" s="94"/>
      <c r="G92" s="94">
        <v>0</v>
      </c>
      <c r="H92" s="216">
        <f>AVERAGE(G92,G94,G95,G96,G97)</f>
        <v>0</v>
      </c>
      <c r="I92" s="218" t="s">
        <v>319</v>
      </c>
    </row>
    <row r="93" spans="1:9" ht="17.25" customHeight="1" x14ac:dyDescent="0.25">
      <c r="A93" s="220"/>
      <c r="B93" s="216"/>
      <c r="C93" s="223"/>
      <c r="D93" s="216"/>
      <c r="E93" s="94" t="s">
        <v>275</v>
      </c>
      <c r="F93" s="94"/>
      <c r="G93" s="94">
        <v>0</v>
      </c>
      <c r="H93" s="216"/>
      <c r="I93" s="218"/>
    </row>
    <row r="94" spans="1:9" ht="17.25" customHeight="1" x14ac:dyDescent="0.25">
      <c r="A94" s="220"/>
      <c r="B94" s="216"/>
      <c r="C94" s="223"/>
      <c r="D94" s="216"/>
      <c r="E94" s="94" t="s">
        <v>262</v>
      </c>
      <c r="F94" s="94"/>
      <c r="G94" s="94">
        <v>0</v>
      </c>
      <c r="H94" s="216"/>
      <c r="I94" s="218"/>
    </row>
    <row r="95" spans="1:9" ht="17.25" customHeight="1" x14ac:dyDescent="0.25">
      <c r="A95" s="220"/>
      <c r="B95" s="216"/>
      <c r="C95" s="223"/>
      <c r="D95" s="216"/>
      <c r="E95" s="94" t="s">
        <v>258</v>
      </c>
      <c r="F95" s="94"/>
      <c r="G95" s="94">
        <v>0</v>
      </c>
      <c r="H95" s="216"/>
      <c r="I95" s="218"/>
    </row>
    <row r="96" spans="1:9" ht="17.25" customHeight="1" x14ac:dyDescent="0.25">
      <c r="A96" s="220"/>
      <c r="B96" s="216"/>
      <c r="C96" s="223"/>
      <c r="D96" s="216"/>
      <c r="E96" s="94" t="s">
        <v>263</v>
      </c>
      <c r="F96" s="94"/>
      <c r="G96" s="94">
        <v>0</v>
      </c>
      <c r="H96" s="216"/>
      <c r="I96" s="218"/>
    </row>
    <row r="97" spans="1:9" ht="17.25" customHeight="1" thickBot="1" x14ac:dyDescent="0.3">
      <c r="A97" s="221"/>
      <c r="B97" s="217"/>
      <c r="C97" s="224"/>
      <c r="D97" s="217"/>
      <c r="E97" s="95" t="s">
        <v>260</v>
      </c>
      <c r="F97" s="95"/>
      <c r="G97" s="95">
        <v>0</v>
      </c>
      <c r="H97" s="217"/>
      <c r="I97" s="219"/>
    </row>
    <row r="98" spans="1:9" ht="17.25" customHeight="1" x14ac:dyDescent="0.25">
      <c r="A98" s="220">
        <v>73318</v>
      </c>
      <c r="B98" s="216" t="s">
        <v>183</v>
      </c>
      <c r="C98" s="222" t="s">
        <v>315</v>
      </c>
      <c r="D98" s="216"/>
      <c r="E98" s="94" t="s">
        <v>261</v>
      </c>
      <c r="F98" s="94"/>
      <c r="G98" s="94">
        <v>0</v>
      </c>
      <c r="H98" s="216">
        <f>AVERAGE(G98,G100,G101,G102,G103)</f>
        <v>0</v>
      </c>
      <c r="I98" s="218" t="s">
        <v>319</v>
      </c>
    </row>
    <row r="99" spans="1:9" ht="17.25" customHeight="1" x14ac:dyDescent="0.25">
      <c r="A99" s="220"/>
      <c r="B99" s="216"/>
      <c r="C99" s="223"/>
      <c r="D99" s="216"/>
      <c r="E99" s="94" t="s">
        <v>275</v>
      </c>
      <c r="F99" s="94"/>
      <c r="G99" s="94">
        <v>0</v>
      </c>
      <c r="H99" s="216"/>
      <c r="I99" s="218"/>
    </row>
    <row r="100" spans="1:9" ht="17.25" customHeight="1" x14ac:dyDescent="0.25">
      <c r="A100" s="220"/>
      <c r="B100" s="216"/>
      <c r="C100" s="223"/>
      <c r="D100" s="216"/>
      <c r="E100" s="94" t="s">
        <v>262</v>
      </c>
      <c r="F100" s="94"/>
      <c r="G100" s="94">
        <v>0</v>
      </c>
      <c r="H100" s="216"/>
      <c r="I100" s="218"/>
    </row>
    <row r="101" spans="1:9" ht="17.25" customHeight="1" x14ac:dyDescent="0.25">
      <c r="A101" s="220"/>
      <c r="B101" s="216"/>
      <c r="C101" s="223"/>
      <c r="D101" s="216"/>
      <c r="E101" s="94" t="s">
        <v>258</v>
      </c>
      <c r="F101" s="94"/>
      <c r="G101" s="94">
        <v>0</v>
      </c>
      <c r="H101" s="216"/>
      <c r="I101" s="218"/>
    </row>
    <row r="102" spans="1:9" ht="17.25" customHeight="1" x14ac:dyDescent="0.25">
      <c r="A102" s="220"/>
      <c r="B102" s="216"/>
      <c r="C102" s="223"/>
      <c r="D102" s="216"/>
      <c r="E102" s="94" t="s">
        <v>263</v>
      </c>
      <c r="F102" s="94"/>
      <c r="G102" s="94">
        <v>0</v>
      </c>
      <c r="H102" s="216"/>
      <c r="I102" s="218"/>
    </row>
    <row r="103" spans="1:9" ht="17.25" customHeight="1" thickBot="1" x14ac:dyDescent="0.3">
      <c r="A103" s="221"/>
      <c r="B103" s="217"/>
      <c r="C103" s="224"/>
      <c r="D103" s="217"/>
      <c r="E103" s="95" t="s">
        <v>260</v>
      </c>
      <c r="F103" s="95"/>
      <c r="G103" s="95">
        <v>0</v>
      </c>
      <c r="H103" s="217"/>
      <c r="I103" s="219"/>
    </row>
    <row r="104" spans="1:9" ht="17.25" customHeight="1" x14ac:dyDescent="0.25">
      <c r="A104" s="220">
        <v>98565</v>
      </c>
      <c r="B104" s="216" t="s">
        <v>183</v>
      </c>
      <c r="C104" s="222" t="s">
        <v>314</v>
      </c>
      <c r="D104" s="216"/>
      <c r="E104" s="94" t="s">
        <v>261</v>
      </c>
      <c r="F104" s="94"/>
      <c r="G104" s="94">
        <v>0</v>
      </c>
      <c r="H104" s="216">
        <f>AVERAGE(G104,G106,G107,G108,G109)</f>
        <v>0</v>
      </c>
      <c r="I104" s="218" t="s">
        <v>319</v>
      </c>
    </row>
    <row r="105" spans="1:9" ht="17.25" customHeight="1" x14ac:dyDescent="0.25">
      <c r="A105" s="220"/>
      <c r="B105" s="216"/>
      <c r="C105" s="223"/>
      <c r="D105" s="216"/>
      <c r="E105" s="94" t="s">
        <v>275</v>
      </c>
      <c r="F105" s="94"/>
      <c r="G105" s="94">
        <v>0</v>
      </c>
      <c r="H105" s="216"/>
      <c r="I105" s="218"/>
    </row>
    <row r="106" spans="1:9" ht="17.25" customHeight="1" x14ac:dyDescent="0.25">
      <c r="A106" s="220"/>
      <c r="B106" s="216"/>
      <c r="C106" s="223"/>
      <c r="D106" s="216"/>
      <c r="E106" s="94" t="s">
        <v>262</v>
      </c>
      <c r="F106" s="94"/>
      <c r="G106" s="94">
        <v>0</v>
      </c>
      <c r="H106" s="216"/>
      <c r="I106" s="218"/>
    </row>
    <row r="107" spans="1:9" ht="17.25" customHeight="1" x14ac:dyDescent="0.25">
      <c r="A107" s="220"/>
      <c r="B107" s="216"/>
      <c r="C107" s="223"/>
      <c r="D107" s="216"/>
      <c r="E107" s="94" t="s">
        <v>258</v>
      </c>
      <c r="F107" s="94"/>
      <c r="G107" s="94">
        <v>0</v>
      </c>
      <c r="H107" s="216"/>
      <c r="I107" s="218"/>
    </row>
    <row r="108" spans="1:9" ht="17.25" customHeight="1" x14ac:dyDescent="0.25">
      <c r="A108" s="220"/>
      <c r="B108" s="216"/>
      <c r="C108" s="223"/>
      <c r="D108" s="216"/>
      <c r="E108" s="94" t="s">
        <v>263</v>
      </c>
      <c r="F108" s="94"/>
      <c r="G108" s="94">
        <v>0</v>
      </c>
      <c r="H108" s="216"/>
      <c r="I108" s="218"/>
    </row>
    <row r="109" spans="1:9" ht="17.25" customHeight="1" thickBot="1" x14ac:dyDescent="0.3">
      <c r="A109" s="221"/>
      <c r="B109" s="217"/>
      <c r="C109" s="224"/>
      <c r="D109" s="217"/>
      <c r="E109" s="95" t="s">
        <v>260</v>
      </c>
      <c r="F109" s="95"/>
      <c r="G109" s="95">
        <v>0</v>
      </c>
      <c r="H109" s="217"/>
      <c r="I109" s="219"/>
    </row>
    <row r="110" spans="1:9" ht="17.25" customHeight="1" x14ac:dyDescent="0.25">
      <c r="A110" s="220">
        <v>99593</v>
      </c>
      <c r="B110" s="216" t="s">
        <v>183</v>
      </c>
      <c r="C110" s="222" t="s">
        <v>314</v>
      </c>
      <c r="D110" s="216"/>
      <c r="E110" s="94" t="s">
        <v>261</v>
      </c>
      <c r="F110" s="94"/>
      <c r="G110" s="94">
        <v>0</v>
      </c>
      <c r="H110" s="216">
        <f>AVERAGE(G110,G112,G113,G114,G115)</f>
        <v>0</v>
      </c>
      <c r="I110" s="218" t="s">
        <v>319</v>
      </c>
    </row>
    <row r="111" spans="1:9" ht="17.25" customHeight="1" x14ac:dyDescent="0.25">
      <c r="A111" s="220"/>
      <c r="B111" s="216"/>
      <c r="C111" s="223"/>
      <c r="D111" s="216"/>
      <c r="E111" s="94" t="s">
        <v>275</v>
      </c>
      <c r="F111" s="94"/>
      <c r="G111" s="94">
        <v>0</v>
      </c>
      <c r="H111" s="216"/>
      <c r="I111" s="218"/>
    </row>
    <row r="112" spans="1:9" ht="17.25" customHeight="1" x14ac:dyDescent="0.25">
      <c r="A112" s="220"/>
      <c r="B112" s="216"/>
      <c r="C112" s="223"/>
      <c r="D112" s="216"/>
      <c r="E112" s="94" t="s">
        <v>262</v>
      </c>
      <c r="F112" s="94"/>
      <c r="G112" s="94">
        <v>0</v>
      </c>
      <c r="H112" s="216"/>
      <c r="I112" s="218"/>
    </row>
    <row r="113" spans="1:9" ht="17.25" customHeight="1" x14ac:dyDescent="0.25">
      <c r="A113" s="220"/>
      <c r="B113" s="216"/>
      <c r="C113" s="223"/>
      <c r="D113" s="216"/>
      <c r="E113" s="94" t="s">
        <v>258</v>
      </c>
      <c r="F113" s="94"/>
      <c r="G113" s="94">
        <v>0</v>
      </c>
      <c r="H113" s="216"/>
      <c r="I113" s="218"/>
    </row>
    <row r="114" spans="1:9" ht="17.25" customHeight="1" x14ac:dyDescent="0.25">
      <c r="A114" s="220"/>
      <c r="B114" s="216"/>
      <c r="C114" s="223"/>
      <c r="D114" s="216"/>
      <c r="E114" s="94" t="s">
        <v>263</v>
      </c>
      <c r="F114" s="94"/>
      <c r="G114" s="94">
        <v>0</v>
      </c>
      <c r="H114" s="216"/>
      <c r="I114" s="218"/>
    </row>
    <row r="115" spans="1:9" ht="17.25" customHeight="1" thickBot="1" x14ac:dyDescent="0.3">
      <c r="A115" s="221"/>
      <c r="B115" s="217"/>
      <c r="C115" s="224"/>
      <c r="D115" s="217"/>
      <c r="E115" s="95" t="s">
        <v>260</v>
      </c>
      <c r="F115" s="95"/>
      <c r="G115" s="95">
        <v>0</v>
      </c>
      <c r="H115" s="217"/>
      <c r="I115" s="219"/>
    </row>
    <row r="116" spans="1:9" ht="17.25" customHeight="1" x14ac:dyDescent="0.25">
      <c r="A116" s="220">
        <v>99970</v>
      </c>
      <c r="B116" s="216" t="s">
        <v>183</v>
      </c>
      <c r="C116" s="222" t="s">
        <v>314</v>
      </c>
      <c r="D116" s="216"/>
      <c r="E116" s="94" t="s">
        <v>261</v>
      </c>
      <c r="F116" s="94"/>
      <c r="G116" s="94">
        <v>0</v>
      </c>
      <c r="H116" s="216">
        <f>AVERAGE(G116,G118,G119,G120,G121)</f>
        <v>0</v>
      </c>
      <c r="I116" s="218" t="s">
        <v>319</v>
      </c>
    </row>
    <row r="117" spans="1:9" ht="17.25" customHeight="1" x14ac:dyDescent="0.25">
      <c r="A117" s="220"/>
      <c r="B117" s="216"/>
      <c r="C117" s="223"/>
      <c r="D117" s="216"/>
      <c r="E117" s="94" t="s">
        <v>275</v>
      </c>
      <c r="F117" s="94"/>
      <c r="G117" s="94">
        <v>0</v>
      </c>
      <c r="H117" s="216"/>
      <c r="I117" s="218"/>
    </row>
    <row r="118" spans="1:9" ht="17.25" customHeight="1" x14ac:dyDescent="0.25">
      <c r="A118" s="220"/>
      <c r="B118" s="216"/>
      <c r="C118" s="223"/>
      <c r="D118" s="216"/>
      <c r="E118" s="94" t="s">
        <v>262</v>
      </c>
      <c r="F118" s="94"/>
      <c r="G118" s="94">
        <v>0</v>
      </c>
      <c r="H118" s="216"/>
      <c r="I118" s="218"/>
    </row>
    <row r="119" spans="1:9" ht="17.25" customHeight="1" x14ac:dyDescent="0.25">
      <c r="A119" s="220"/>
      <c r="B119" s="216"/>
      <c r="C119" s="223"/>
      <c r="D119" s="216"/>
      <c r="E119" s="94" t="s">
        <v>258</v>
      </c>
      <c r="F119" s="94"/>
      <c r="G119" s="94">
        <v>0</v>
      </c>
      <c r="H119" s="216"/>
      <c r="I119" s="218"/>
    </row>
    <row r="120" spans="1:9" ht="17.25" customHeight="1" x14ac:dyDescent="0.25">
      <c r="A120" s="220"/>
      <c r="B120" s="216"/>
      <c r="C120" s="223"/>
      <c r="D120" s="216"/>
      <c r="E120" s="94" t="s">
        <v>263</v>
      </c>
      <c r="F120" s="94"/>
      <c r="G120" s="94">
        <v>0</v>
      </c>
      <c r="H120" s="216"/>
      <c r="I120" s="218"/>
    </row>
    <row r="121" spans="1:9" ht="17.25" customHeight="1" thickBot="1" x14ac:dyDescent="0.3">
      <c r="A121" s="221"/>
      <c r="B121" s="217"/>
      <c r="C121" s="224"/>
      <c r="D121" s="217"/>
      <c r="E121" s="95" t="s">
        <v>260</v>
      </c>
      <c r="F121" s="95"/>
      <c r="G121" s="95">
        <v>0</v>
      </c>
      <c r="H121" s="217"/>
      <c r="I121" s="219"/>
    </row>
    <row r="122" spans="1:9" ht="17.25" customHeight="1" x14ac:dyDescent="0.25">
      <c r="A122" s="220">
        <v>106749</v>
      </c>
      <c r="B122" s="216" t="s">
        <v>183</v>
      </c>
      <c r="C122" s="222" t="s">
        <v>315</v>
      </c>
      <c r="D122" s="216"/>
      <c r="E122" s="94" t="s">
        <v>261</v>
      </c>
      <c r="F122" s="94"/>
      <c r="G122" s="94">
        <v>0</v>
      </c>
      <c r="H122" s="216">
        <f>AVERAGE(G122,G124,G125,G126,G127)</f>
        <v>0</v>
      </c>
      <c r="I122" s="218" t="s">
        <v>319</v>
      </c>
    </row>
    <row r="123" spans="1:9" ht="17.25" customHeight="1" x14ac:dyDescent="0.25">
      <c r="A123" s="220"/>
      <c r="B123" s="216"/>
      <c r="C123" s="223"/>
      <c r="D123" s="216"/>
      <c r="E123" s="94" t="s">
        <v>275</v>
      </c>
      <c r="F123" s="94"/>
      <c r="G123" s="94">
        <v>0</v>
      </c>
      <c r="H123" s="216"/>
      <c r="I123" s="218"/>
    </row>
    <row r="124" spans="1:9" ht="17.25" customHeight="1" x14ac:dyDescent="0.25">
      <c r="A124" s="220"/>
      <c r="B124" s="216"/>
      <c r="C124" s="223"/>
      <c r="D124" s="216"/>
      <c r="E124" s="94" t="s">
        <v>262</v>
      </c>
      <c r="F124" s="94"/>
      <c r="G124" s="94">
        <v>0</v>
      </c>
      <c r="H124" s="216"/>
      <c r="I124" s="218"/>
    </row>
    <row r="125" spans="1:9" ht="17.25" customHeight="1" x14ac:dyDescent="0.25">
      <c r="A125" s="220"/>
      <c r="B125" s="216"/>
      <c r="C125" s="223"/>
      <c r="D125" s="216"/>
      <c r="E125" s="94" t="s">
        <v>258</v>
      </c>
      <c r="F125" s="94"/>
      <c r="G125" s="94">
        <v>0</v>
      </c>
      <c r="H125" s="216"/>
      <c r="I125" s="218"/>
    </row>
    <row r="126" spans="1:9" ht="17.25" customHeight="1" x14ac:dyDescent="0.25">
      <c r="A126" s="220"/>
      <c r="B126" s="216"/>
      <c r="C126" s="223"/>
      <c r="D126" s="216"/>
      <c r="E126" s="94" t="s">
        <v>263</v>
      </c>
      <c r="F126" s="94"/>
      <c r="G126" s="94">
        <v>0</v>
      </c>
      <c r="H126" s="216"/>
      <c r="I126" s="218"/>
    </row>
    <row r="127" spans="1:9" ht="17.25" customHeight="1" thickBot="1" x14ac:dyDescent="0.3">
      <c r="A127" s="221"/>
      <c r="B127" s="217"/>
      <c r="C127" s="224"/>
      <c r="D127" s="217"/>
      <c r="E127" s="95" t="s">
        <v>260</v>
      </c>
      <c r="F127" s="95"/>
      <c r="G127" s="95">
        <v>0</v>
      </c>
      <c r="H127" s="217"/>
      <c r="I127" s="219"/>
    </row>
    <row r="128" spans="1:9" ht="17.25" customHeight="1" x14ac:dyDescent="0.25">
      <c r="A128" s="220">
        <v>112529</v>
      </c>
      <c r="B128" s="216" t="s">
        <v>183</v>
      </c>
      <c r="C128" s="222" t="s">
        <v>314</v>
      </c>
      <c r="D128" s="216"/>
      <c r="E128" s="94" t="s">
        <v>261</v>
      </c>
      <c r="F128" s="94"/>
      <c r="G128" s="94">
        <v>0</v>
      </c>
      <c r="H128" s="216">
        <f>AVERAGE(G128,G130,G131,G132,G133)</f>
        <v>0</v>
      </c>
      <c r="I128" s="218" t="s">
        <v>319</v>
      </c>
    </row>
    <row r="129" spans="1:9" ht="17.25" customHeight="1" x14ac:dyDescent="0.25">
      <c r="A129" s="220"/>
      <c r="B129" s="216"/>
      <c r="C129" s="223"/>
      <c r="D129" s="216"/>
      <c r="E129" s="94" t="s">
        <v>275</v>
      </c>
      <c r="F129" s="94"/>
      <c r="G129" s="94">
        <v>0</v>
      </c>
      <c r="H129" s="216"/>
      <c r="I129" s="218"/>
    </row>
    <row r="130" spans="1:9" ht="17.25" customHeight="1" x14ac:dyDescent="0.25">
      <c r="A130" s="220"/>
      <c r="B130" s="216"/>
      <c r="C130" s="223"/>
      <c r="D130" s="216"/>
      <c r="E130" s="94" t="s">
        <v>262</v>
      </c>
      <c r="F130" s="94"/>
      <c r="G130" s="94">
        <v>0</v>
      </c>
      <c r="H130" s="216"/>
      <c r="I130" s="218"/>
    </row>
    <row r="131" spans="1:9" ht="17.25" customHeight="1" x14ac:dyDescent="0.25">
      <c r="A131" s="220"/>
      <c r="B131" s="216"/>
      <c r="C131" s="223"/>
      <c r="D131" s="216"/>
      <c r="E131" s="94" t="s">
        <v>258</v>
      </c>
      <c r="F131" s="94"/>
      <c r="G131" s="94">
        <v>0</v>
      </c>
      <c r="H131" s="216"/>
      <c r="I131" s="218"/>
    </row>
    <row r="132" spans="1:9" ht="17.25" customHeight="1" x14ac:dyDescent="0.25">
      <c r="A132" s="220"/>
      <c r="B132" s="216"/>
      <c r="C132" s="223"/>
      <c r="D132" s="216"/>
      <c r="E132" s="94" t="s">
        <v>263</v>
      </c>
      <c r="F132" s="94"/>
      <c r="G132" s="94">
        <v>0</v>
      </c>
      <c r="H132" s="216"/>
      <c r="I132" s="218"/>
    </row>
    <row r="133" spans="1:9" ht="17.25" customHeight="1" thickBot="1" x14ac:dyDescent="0.3">
      <c r="A133" s="221"/>
      <c r="B133" s="217"/>
      <c r="C133" s="224"/>
      <c r="D133" s="217"/>
      <c r="E133" s="95" t="s">
        <v>260</v>
      </c>
      <c r="F133" s="95"/>
      <c r="G133" s="95">
        <v>0</v>
      </c>
      <c r="H133" s="217"/>
      <c r="I133" s="219"/>
    </row>
    <row r="134" spans="1:9" ht="17.25" customHeight="1" x14ac:dyDescent="0.25">
      <c r="A134" s="220">
        <v>113850</v>
      </c>
      <c r="B134" s="216" t="s">
        <v>183</v>
      </c>
      <c r="C134" s="222" t="s">
        <v>314</v>
      </c>
      <c r="D134" s="216"/>
      <c r="E134" s="94" t="s">
        <v>261</v>
      </c>
      <c r="F134" s="94"/>
      <c r="G134" s="94">
        <v>0</v>
      </c>
      <c r="H134" s="216">
        <f>AVERAGE(G134,G136,G137,G138,G139)</f>
        <v>0</v>
      </c>
      <c r="I134" s="218" t="s">
        <v>319</v>
      </c>
    </row>
    <row r="135" spans="1:9" ht="17.25" customHeight="1" x14ac:dyDescent="0.25">
      <c r="A135" s="220"/>
      <c r="B135" s="216"/>
      <c r="C135" s="223"/>
      <c r="D135" s="216"/>
      <c r="E135" s="94" t="s">
        <v>275</v>
      </c>
      <c r="F135" s="94"/>
      <c r="G135" s="94">
        <v>0</v>
      </c>
      <c r="H135" s="216"/>
      <c r="I135" s="218"/>
    </row>
    <row r="136" spans="1:9" ht="17.25" customHeight="1" x14ac:dyDescent="0.25">
      <c r="A136" s="220"/>
      <c r="B136" s="216"/>
      <c r="C136" s="223"/>
      <c r="D136" s="216"/>
      <c r="E136" s="94" t="s">
        <v>262</v>
      </c>
      <c r="F136" s="94"/>
      <c r="G136" s="94">
        <v>0</v>
      </c>
      <c r="H136" s="216"/>
      <c r="I136" s="218"/>
    </row>
    <row r="137" spans="1:9" ht="17.25" customHeight="1" x14ac:dyDescent="0.25">
      <c r="A137" s="220"/>
      <c r="B137" s="216"/>
      <c r="C137" s="223"/>
      <c r="D137" s="216"/>
      <c r="E137" s="94" t="s">
        <v>258</v>
      </c>
      <c r="F137" s="94"/>
      <c r="G137" s="94">
        <v>0</v>
      </c>
      <c r="H137" s="216"/>
      <c r="I137" s="218"/>
    </row>
    <row r="138" spans="1:9" ht="17.25" customHeight="1" x14ac:dyDescent="0.25">
      <c r="A138" s="220"/>
      <c r="B138" s="216"/>
      <c r="C138" s="223"/>
      <c r="D138" s="216"/>
      <c r="E138" s="94" t="s">
        <v>263</v>
      </c>
      <c r="F138" s="94"/>
      <c r="G138" s="94">
        <v>0</v>
      </c>
      <c r="H138" s="216"/>
      <c r="I138" s="218"/>
    </row>
    <row r="139" spans="1:9" ht="17.25" customHeight="1" thickBot="1" x14ac:dyDescent="0.3">
      <c r="A139" s="221"/>
      <c r="B139" s="217"/>
      <c r="C139" s="224"/>
      <c r="D139" s="217"/>
      <c r="E139" s="95" t="s">
        <v>260</v>
      </c>
      <c r="F139" s="95"/>
      <c r="G139" s="95">
        <v>0</v>
      </c>
      <c r="H139" s="217"/>
      <c r="I139" s="219"/>
    </row>
    <row r="140" spans="1:9" ht="17.25" customHeight="1" x14ac:dyDescent="0.25">
      <c r="A140" s="220">
        <v>118065</v>
      </c>
      <c r="B140" s="216" t="s">
        <v>183</v>
      </c>
      <c r="C140" s="222" t="s">
        <v>315</v>
      </c>
      <c r="D140" s="216"/>
      <c r="E140" s="94" t="s">
        <v>261</v>
      </c>
      <c r="F140" s="94"/>
      <c r="G140" s="94">
        <v>0</v>
      </c>
      <c r="H140" s="216">
        <f>AVERAGE(G140,G142,G143,G144,G145)</f>
        <v>0</v>
      </c>
      <c r="I140" s="218" t="s">
        <v>319</v>
      </c>
    </row>
    <row r="141" spans="1:9" ht="17.25" customHeight="1" x14ac:dyDescent="0.25">
      <c r="A141" s="220"/>
      <c r="B141" s="216"/>
      <c r="C141" s="223"/>
      <c r="D141" s="216"/>
      <c r="E141" s="94" t="s">
        <v>275</v>
      </c>
      <c r="F141" s="94"/>
      <c r="G141" s="94">
        <v>0</v>
      </c>
      <c r="H141" s="216"/>
      <c r="I141" s="218"/>
    </row>
    <row r="142" spans="1:9" ht="17.25" customHeight="1" x14ac:dyDescent="0.25">
      <c r="A142" s="220"/>
      <c r="B142" s="216"/>
      <c r="C142" s="223"/>
      <c r="D142" s="216"/>
      <c r="E142" s="94" t="s">
        <v>262</v>
      </c>
      <c r="F142" s="94"/>
      <c r="G142" s="94">
        <v>0</v>
      </c>
      <c r="H142" s="216"/>
      <c r="I142" s="218"/>
    </row>
    <row r="143" spans="1:9" ht="17.25" customHeight="1" x14ac:dyDescent="0.25">
      <c r="A143" s="220"/>
      <c r="B143" s="216"/>
      <c r="C143" s="223"/>
      <c r="D143" s="216"/>
      <c r="E143" s="94" t="s">
        <v>258</v>
      </c>
      <c r="F143" s="94"/>
      <c r="G143" s="94">
        <v>0</v>
      </c>
      <c r="H143" s="216"/>
      <c r="I143" s="218"/>
    </row>
    <row r="144" spans="1:9" ht="17.25" customHeight="1" x14ac:dyDescent="0.25">
      <c r="A144" s="220"/>
      <c r="B144" s="216"/>
      <c r="C144" s="223"/>
      <c r="D144" s="216"/>
      <c r="E144" s="94" t="s">
        <v>263</v>
      </c>
      <c r="F144" s="94"/>
      <c r="G144" s="94">
        <v>0</v>
      </c>
      <c r="H144" s="216"/>
      <c r="I144" s="218"/>
    </row>
    <row r="145" spans="1:9" ht="17.25" customHeight="1" thickBot="1" x14ac:dyDescent="0.3">
      <c r="A145" s="221"/>
      <c r="B145" s="217"/>
      <c r="C145" s="224"/>
      <c r="D145" s="217"/>
      <c r="E145" s="95" t="s">
        <v>260</v>
      </c>
      <c r="F145" s="95"/>
      <c r="G145" s="95">
        <v>0</v>
      </c>
      <c r="H145" s="217"/>
      <c r="I145" s="219"/>
    </row>
    <row r="146" spans="1:9" ht="17.25" customHeight="1" x14ac:dyDescent="0.25">
      <c r="A146" s="220">
        <v>119215</v>
      </c>
      <c r="B146" s="216" t="s">
        <v>183</v>
      </c>
      <c r="C146" s="222" t="s">
        <v>315</v>
      </c>
      <c r="D146" s="216"/>
      <c r="E146" s="94" t="s">
        <v>261</v>
      </c>
      <c r="F146" s="94"/>
      <c r="G146" s="94">
        <v>0</v>
      </c>
      <c r="H146" s="216">
        <f>AVERAGE(G146,G148,G149,G150,G151)</f>
        <v>0</v>
      </c>
      <c r="I146" s="218" t="s">
        <v>319</v>
      </c>
    </row>
    <row r="147" spans="1:9" ht="17.25" customHeight="1" x14ac:dyDescent="0.25">
      <c r="A147" s="220"/>
      <c r="B147" s="216"/>
      <c r="C147" s="223"/>
      <c r="D147" s="216"/>
      <c r="E147" s="94" t="s">
        <v>275</v>
      </c>
      <c r="F147" s="94"/>
      <c r="G147" s="94">
        <v>0</v>
      </c>
      <c r="H147" s="216"/>
      <c r="I147" s="218"/>
    </row>
    <row r="148" spans="1:9" ht="17.25" customHeight="1" x14ac:dyDescent="0.25">
      <c r="A148" s="220"/>
      <c r="B148" s="216"/>
      <c r="C148" s="223"/>
      <c r="D148" s="216"/>
      <c r="E148" s="94" t="s">
        <v>262</v>
      </c>
      <c r="F148" s="94"/>
      <c r="G148" s="94">
        <v>0</v>
      </c>
      <c r="H148" s="216"/>
      <c r="I148" s="218"/>
    </row>
    <row r="149" spans="1:9" ht="17.25" customHeight="1" x14ac:dyDescent="0.25">
      <c r="A149" s="220"/>
      <c r="B149" s="216"/>
      <c r="C149" s="223"/>
      <c r="D149" s="216"/>
      <c r="E149" s="94" t="s">
        <v>258</v>
      </c>
      <c r="F149" s="94"/>
      <c r="G149" s="94">
        <v>0</v>
      </c>
      <c r="H149" s="216"/>
      <c r="I149" s="218"/>
    </row>
    <row r="150" spans="1:9" ht="17.25" customHeight="1" x14ac:dyDescent="0.25">
      <c r="A150" s="220"/>
      <c r="B150" s="216"/>
      <c r="C150" s="223"/>
      <c r="D150" s="216"/>
      <c r="E150" s="94" t="s">
        <v>263</v>
      </c>
      <c r="F150" s="94"/>
      <c r="G150" s="94">
        <v>0</v>
      </c>
      <c r="H150" s="216"/>
      <c r="I150" s="218"/>
    </row>
    <row r="151" spans="1:9" ht="17.25" customHeight="1" thickBot="1" x14ac:dyDescent="0.3">
      <c r="A151" s="221"/>
      <c r="B151" s="217"/>
      <c r="C151" s="224"/>
      <c r="D151" s="217"/>
      <c r="E151" s="95" t="s">
        <v>260</v>
      </c>
      <c r="F151" s="95"/>
      <c r="G151" s="95">
        <v>0</v>
      </c>
      <c r="H151" s="217"/>
      <c r="I151" s="219"/>
    </row>
    <row r="152" spans="1:9" ht="17.25" customHeight="1" x14ac:dyDescent="0.25">
      <c r="A152" s="220">
        <v>123687</v>
      </c>
      <c r="B152" s="216" t="s">
        <v>298</v>
      </c>
      <c r="C152" s="222" t="s">
        <v>314</v>
      </c>
      <c r="D152" s="216"/>
      <c r="E152" s="94" t="s">
        <v>261</v>
      </c>
      <c r="F152" s="94"/>
      <c r="G152" s="94">
        <v>0</v>
      </c>
      <c r="H152" s="216">
        <f>AVERAGE(G152,G154,G155,G156,G157)</f>
        <v>0</v>
      </c>
      <c r="I152" s="218" t="s">
        <v>319</v>
      </c>
    </row>
    <row r="153" spans="1:9" ht="17.25" customHeight="1" x14ac:dyDescent="0.25">
      <c r="A153" s="220"/>
      <c r="B153" s="216"/>
      <c r="C153" s="223"/>
      <c r="D153" s="216"/>
      <c r="E153" s="94" t="s">
        <v>275</v>
      </c>
      <c r="F153" s="94"/>
      <c r="G153" s="94">
        <v>0</v>
      </c>
      <c r="H153" s="216"/>
      <c r="I153" s="218"/>
    </row>
    <row r="154" spans="1:9" ht="17.25" customHeight="1" x14ac:dyDescent="0.25">
      <c r="A154" s="220"/>
      <c r="B154" s="216"/>
      <c r="C154" s="223"/>
      <c r="D154" s="216"/>
      <c r="E154" s="94" t="s">
        <v>262</v>
      </c>
      <c r="F154" s="94"/>
      <c r="G154" s="94">
        <v>0</v>
      </c>
      <c r="H154" s="216"/>
      <c r="I154" s="218"/>
    </row>
    <row r="155" spans="1:9" ht="17.25" customHeight="1" x14ac:dyDescent="0.25">
      <c r="A155" s="220"/>
      <c r="B155" s="216"/>
      <c r="C155" s="223"/>
      <c r="D155" s="216"/>
      <c r="E155" s="94" t="s">
        <v>258</v>
      </c>
      <c r="F155" s="94"/>
      <c r="G155" s="94">
        <v>0</v>
      </c>
      <c r="H155" s="216"/>
      <c r="I155" s="218"/>
    </row>
    <row r="156" spans="1:9" ht="17.25" customHeight="1" x14ac:dyDescent="0.25">
      <c r="A156" s="220"/>
      <c r="B156" s="216"/>
      <c r="C156" s="223"/>
      <c r="D156" s="216"/>
      <c r="E156" s="94" t="s">
        <v>263</v>
      </c>
      <c r="F156" s="94"/>
      <c r="G156" s="94">
        <v>0</v>
      </c>
      <c r="H156" s="216"/>
      <c r="I156" s="218"/>
    </row>
    <row r="157" spans="1:9" ht="17.25" customHeight="1" thickBot="1" x14ac:dyDescent="0.3">
      <c r="A157" s="221"/>
      <c r="B157" s="217"/>
      <c r="C157" s="224"/>
      <c r="D157" s="217"/>
      <c r="E157" s="95" t="s">
        <v>260</v>
      </c>
      <c r="F157" s="95"/>
      <c r="G157" s="95">
        <v>0</v>
      </c>
      <c r="H157" s="217"/>
      <c r="I157" s="219"/>
    </row>
    <row r="158" spans="1:9" ht="17.25" customHeight="1" x14ac:dyDescent="0.25">
      <c r="A158" s="220">
        <v>124043</v>
      </c>
      <c r="B158" s="216" t="s">
        <v>298</v>
      </c>
      <c r="C158" s="222" t="s">
        <v>314</v>
      </c>
      <c r="D158" s="216"/>
      <c r="E158" s="94" t="s">
        <v>261</v>
      </c>
      <c r="F158" s="94"/>
      <c r="G158" s="94">
        <v>0</v>
      </c>
      <c r="H158" s="216">
        <f>AVERAGE(G158,G160,G161,G162,G163)</f>
        <v>0</v>
      </c>
      <c r="I158" s="218" t="s">
        <v>319</v>
      </c>
    </row>
    <row r="159" spans="1:9" ht="17.25" customHeight="1" x14ac:dyDescent="0.25">
      <c r="A159" s="220"/>
      <c r="B159" s="216"/>
      <c r="C159" s="223"/>
      <c r="D159" s="216"/>
      <c r="E159" s="94" t="s">
        <v>275</v>
      </c>
      <c r="F159" s="94"/>
      <c r="G159" s="94">
        <v>0</v>
      </c>
      <c r="H159" s="216"/>
      <c r="I159" s="218"/>
    </row>
    <row r="160" spans="1:9" ht="17.25" customHeight="1" x14ac:dyDescent="0.25">
      <c r="A160" s="220"/>
      <c r="B160" s="216"/>
      <c r="C160" s="223"/>
      <c r="D160" s="216"/>
      <c r="E160" s="94" t="s">
        <v>262</v>
      </c>
      <c r="F160" s="94"/>
      <c r="G160" s="94">
        <v>0</v>
      </c>
      <c r="H160" s="216"/>
      <c r="I160" s="218"/>
    </row>
    <row r="161" spans="1:9" ht="17.25" customHeight="1" x14ac:dyDescent="0.25">
      <c r="A161" s="220"/>
      <c r="B161" s="216"/>
      <c r="C161" s="223"/>
      <c r="D161" s="216"/>
      <c r="E161" s="94" t="s">
        <v>258</v>
      </c>
      <c r="F161" s="94"/>
      <c r="G161" s="94">
        <v>0</v>
      </c>
      <c r="H161" s="216"/>
      <c r="I161" s="218"/>
    </row>
    <row r="162" spans="1:9" ht="17.25" customHeight="1" x14ac:dyDescent="0.25">
      <c r="A162" s="220"/>
      <c r="B162" s="216"/>
      <c r="C162" s="223"/>
      <c r="D162" s="216"/>
      <c r="E162" s="94" t="s">
        <v>263</v>
      </c>
      <c r="F162" s="94"/>
      <c r="G162" s="94">
        <v>0</v>
      </c>
      <c r="H162" s="216"/>
      <c r="I162" s="218"/>
    </row>
    <row r="163" spans="1:9" ht="17.25" customHeight="1" thickBot="1" x14ac:dyDescent="0.3">
      <c r="A163" s="221"/>
      <c r="B163" s="217"/>
      <c r="C163" s="224"/>
      <c r="D163" s="217"/>
      <c r="E163" s="95" t="s">
        <v>260</v>
      </c>
      <c r="F163" s="95"/>
      <c r="G163" s="95">
        <v>0</v>
      </c>
      <c r="H163" s="217"/>
      <c r="I163" s="219"/>
    </row>
    <row r="164" spans="1:9" ht="17.25" customHeight="1" x14ac:dyDescent="0.25">
      <c r="A164" s="220">
        <v>99806</v>
      </c>
      <c r="B164" s="216" t="s">
        <v>187</v>
      </c>
      <c r="C164" s="222" t="s">
        <v>314</v>
      </c>
      <c r="D164" s="216"/>
      <c r="E164" s="94" t="s">
        <v>261</v>
      </c>
      <c r="F164" s="94"/>
      <c r="G164" s="94">
        <v>0</v>
      </c>
      <c r="H164" s="216">
        <f>AVERAGE(G164,G166,G167,G168,G169)</f>
        <v>0</v>
      </c>
      <c r="I164" s="218" t="s">
        <v>319</v>
      </c>
    </row>
    <row r="165" spans="1:9" ht="17.25" customHeight="1" x14ac:dyDescent="0.25">
      <c r="A165" s="220"/>
      <c r="B165" s="216"/>
      <c r="C165" s="223"/>
      <c r="D165" s="216"/>
      <c r="E165" s="94" t="s">
        <v>275</v>
      </c>
      <c r="F165" s="94"/>
      <c r="G165" s="94">
        <v>0</v>
      </c>
      <c r="H165" s="216"/>
      <c r="I165" s="218"/>
    </row>
    <row r="166" spans="1:9" ht="17.25" customHeight="1" x14ac:dyDescent="0.25">
      <c r="A166" s="220"/>
      <c r="B166" s="216"/>
      <c r="C166" s="223"/>
      <c r="D166" s="216"/>
      <c r="E166" s="94" t="s">
        <v>262</v>
      </c>
      <c r="F166" s="94"/>
      <c r="G166" s="94">
        <v>0</v>
      </c>
      <c r="H166" s="216"/>
      <c r="I166" s="218"/>
    </row>
    <row r="167" spans="1:9" ht="17.25" customHeight="1" x14ac:dyDescent="0.25">
      <c r="A167" s="220"/>
      <c r="B167" s="216"/>
      <c r="C167" s="223"/>
      <c r="D167" s="216"/>
      <c r="E167" s="94" t="s">
        <v>258</v>
      </c>
      <c r="F167" s="94"/>
      <c r="G167" s="94">
        <v>0</v>
      </c>
      <c r="H167" s="216"/>
      <c r="I167" s="218"/>
    </row>
    <row r="168" spans="1:9" ht="17.25" customHeight="1" x14ac:dyDescent="0.25">
      <c r="A168" s="220"/>
      <c r="B168" s="216"/>
      <c r="C168" s="223"/>
      <c r="D168" s="216"/>
      <c r="E168" s="94" t="s">
        <v>263</v>
      </c>
      <c r="F168" s="94"/>
      <c r="G168" s="94">
        <v>0</v>
      </c>
      <c r="H168" s="216"/>
      <c r="I168" s="218"/>
    </row>
    <row r="169" spans="1:9" ht="17.25" customHeight="1" thickBot="1" x14ac:dyDescent="0.3">
      <c r="A169" s="221"/>
      <c r="B169" s="217"/>
      <c r="C169" s="224"/>
      <c r="D169" s="217"/>
      <c r="E169" s="95" t="s">
        <v>260</v>
      </c>
      <c r="F169" s="95"/>
      <c r="G169" s="95">
        <v>0</v>
      </c>
      <c r="H169" s="217"/>
      <c r="I169" s="219"/>
    </row>
    <row r="170" spans="1:9" ht="17.25" customHeight="1" x14ac:dyDescent="0.25">
      <c r="A170" s="220">
        <v>100019</v>
      </c>
      <c r="B170" s="216" t="s">
        <v>187</v>
      </c>
      <c r="C170" s="222" t="s">
        <v>314</v>
      </c>
      <c r="D170" s="216"/>
      <c r="E170" s="94" t="s">
        <v>261</v>
      </c>
      <c r="F170" s="94"/>
      <c r="G170" s="94">
        <v>0</v>
      </c>
      <c r="H170" s="216">
        <f>AVERAGE(G170,G172,G173,G174,G175)</f>
        <v>0</v>
      </c>
      <c r="I170" s="218" t="s">
        <v>319</v>
      </c>
    </row>
    <row r="171" spans="1:9" ht="17.25" customHeight="1" x14ac:dyDescent="0.25">
      <c r="A171" s="220"/>
      <c r="B171" s="216"/>
      <c r="C171" s="223"/>
      <c r="D171" s="216"/>
      <c r="E171" s="94" t="s">
        <v>275</v>
      </c>
      <c r="F171" s="94"/>
      <c r="G171" s="94">
        <v>0</v>
      </c>
      <c r="H171" s="216"/>
      <c r="I171" s="218"/>
    </row>
    <row r="172" spans="1:9" ht="17.25" customHeight="1" x14ac:dyDescent="0.25">
      <c r="A172" s="220"/>
      <c r="B172" s="216"/>
      <c r="C172" s="223"/>
      <c r="D172" s="216"/>
      <c r="E172" s="94" t="s">
        <v>262</v>
      </c>
      <c r="F172" s="94"/>
      <c r="G172" s="94">
        <v>0</v>
      </c>
      <c r="H172" s="216"/>
      <c r="I172" s="218"/>
    </row>
    <row r="173" spans="1:9" ht="17.25" customHeight="1" x14ac:dyDescent="0.25">
      <c r="A173" s="220"/>
      <c r="B173" s="216"/>
      <c r="C173" s="223"/>
      <c r="D173" s="216"/>
      <c r="E173" s="94" t="s">
        <v>258</v>
      </c>
      <c r="F173" s="94"/>
      <c r="G173" s="94">
        <v>0</v>
      </c>
      <c r="H173" s="216"/>
      <c r="I173" s="218"/>
    </row>
    <row r="174" spans="1:9" ht="17.25" customHeight="1" x14ac:dyDescent="0.25">
      <c r="A174" s="220"/>
      <c r="B174" s="216"/>
      <c r="C174" s="223"/>
      <c r="D174" s="216"/>
      <c r="E174" s="94" t="s">
        <v>263</v>
      </c>
      <c r="F174" s="94"/>
      <c r="G174" s="94">
        <v>0</v>
      </c>
      <c r="H174" s="216"/>
      <c r="I174" s="218"/>
    </row>
    <row r="175" spans="1:9" ht="17.25" customHeight="1" thickBot="1" x14ac:dyDescent="0.3">
      <c r="A175" s="221"/>
      <c r="B175" s="217"/>
      <c r="C175" s="224"/>
      <c r="D175" s="217"/>
      <c r="E175" s="95" t="s">
        <v>260</v>
      </c>
      <c r="F175" s="95"/>
      <c r="G175" s="95">
        <v>0</v>
      </c>
      <c r="H175" s="217"/>
      <c r="I175" s="219"/>
    </row>
    <row r="176" spans="1:9" ht="17.25" customHeight="1" x14ac:dyDescent="0.25">
      <c r="A176" s="220">
        <v>99592</v>
      </c>
      <c r="B176" s="216" t="s">
        <v>188</v>
      </c>
      <c r="C176" s="222" t="s">
        <v>314</v>
      </c>
      <c r="D176" s="216"/>
      <c r="E176" s="94" t="s">
        <v>261</v>
      </c>
      <c r="F176" s="94"/>
      <c r="G176" s="94">
        <v>0</v>
      </c>
      <c r="H176" s="216">
        <f>AVERAGE(G176,G178,G179,G180,G181)</f>
        <v>0</v>
      </c>
      <c r="I176" s="218" t="s">
        <v>319</v>
      </c>
    </row>
    <row r="177" spans="1:9" ht="17.25" customHeight="1" x14ac:dyDescent="0.25">
      <c r="A177" s="220"/>
      <c r="B177" s="216"/>
      <c r="C177" s="223"/>
      <c r="D177" s="216"/>
      <c r="E177" s="94" t="s">
        <v>275</v>
      </c>
      <c r="F177" s="94"/>
      <c r="G177" s="94">
        <v>0</v>
      </c>
      <c r="H177" s="216"/>
      <c r="I177" s="218"/>
    </row>
    <row r="178" spans="1:9" ht="17.25" customHeight="1" x14ac:dyDescent="0.25">
      <c r="A178" s="220"/>
      <c r="B178" s="216"/>
      <c r="C178" s="223"/>
      <c r="D178" s="216"/>
      <c r="E178" s="94" t="s">
        <v>262</v>
      </c>
      <c r="F178" s="94"/>
      <c r="G178" s="94">
        <v>0</v>
      </c>
      <c r="H178" s="216"/>
      <c r="I178" s="218"/>
    </row>
    <row r="179" spans="1:9" ht="17.25" customHeight="1" x14ac:dyDescent="0.25">
      <c r="A179" s="220"/>
      <c r="B179" s="216"/>
      <c r="C179" s="223"/>
      <c r="D179" s="216"/>
      <c r="E179" s="94" t="s">
        <v>258</v>
      </c>
      <c r="F179" s="94"/>
      <c r="G179" s="94">
        <v>0</v>
      </c>
      <c r="H179" s="216"/>
      <c r="I179" s="218"/>
    </row>
    <row r="180" spans="1:9" ht="17.25" customHeight="1" x14ac:dyDescent="0.25">
      <c r="A180" s="220"/>
      <c r="B180" s="216"/>
      <c r="C180" s="223"/>
      <c r="D180" s="216"/>
      <c r="E180" s="94" t="s">
        <v>263</v>
      </c>
      <c r="F180" s="94"/>
      <c r="G180" s="94">
        <v>0</v>
      </c>
      <c r="H180" s="216"/>
      <c r="I180" s="218"/>
    </row>
    <row r="181" spans="1:9" ht="17.25" customHeight="1" thickBot="1" x14ac:dyDescent="0.3">
      <c r="A181" s="221"/>
      <c r="B181" s="217"/>
      <c r="C181" s="224"/>
      <c r="D181" s="217"/>
      <c r="E181" s="95" t="s">
        <v>260</v>
      </c>
      <c r="F181" s="95"/>
      <c r="G181" s="95">
        <v>0</v>
      </c>
      <c r="H181" s="217"/>
      <c r="I181" s="219"/>
    </row>
    <row r="182" spans="1:9" ht="17.25" customHeight="1" x14ac:dyDescent="0.25">
      <c r="A182" s="220">
        <v>122071</v>
      </c>
      <c r="B182" s="216" t="s">
        <v>189</v>
      </c>
      <c r="C182" s="222" t="s">
        <v>314</v>
      </c>
      <c r="D182" s="216"/>
      <c r="E182" s="94" t="s">
        <v>261</v>
      </c>
      <c r="F182" s="94"/>
      <c r="G182" s="94">
        <v>0</v>
      </c>
      <c r="H182" s="216">
        <f>AVERAGE(G182,G184,G185,G186,G187)</f>
        <v>0</v>
      </c>
      <c r="I182" s="218" t="s">
        <v>319</v>
      </c>
    </row>
    <row r="183" spans="1:9" ht="17.25" customHeight="1" x14ac:dyDescent="0.25">
      <c r="A183" s="220"/>
      <c r="B183" s="216"/>
      <c r="C183" s="223"/>
      <c r="D183" s="216"/>
      <c r="E183" s="94" t="s">
        <v>275</v>
      </c>
      <c r="F183" s="94"/>
      <c r="G183" s="94">
        <v>0</v>
      </c>
      <c r="H183" s="216"/>
      <c r="I183" s="218"/>
    </row>
    <row r="184" spans="1:9" ht="17.25" customHeight="1" x14ac:dyDescent="0.25">
      <c r="A184" s="220"/>
      <c r="B184" s="216"/>
      <c r="C184" s="223"/>
      <c r="D184" s="216"/>
      <c r="E184" s="94" t="s">
        <v>262</v>
      </c>
      <c r="F184" s="94"/>
      <c r="G184" s="94">
        <v>0</v>
      </c>
      <c r="H184" s="216"/>
      <c r="I184" s="218"/>
    </row>
    <row r="185" spans="1:9" ht="17.25" customHeight="1" x14ac:dyDescent="0.25">
      <c r="A185" s="220"/>
      <c r="B185" s="216"/>
      <c r="C185" s="223"/>
      <c r="D185" s="216"/>
      <c r="E185" s="94" t="s">
        <v>258</v>
      </c>
      <c r="F185" s="94"/>
      <c r="G185" s="94">
        <v>0</v>
      </c>
      <c r="H185" s="216"/>
      <c r="I185" s="218"/>
    </row>
    <row r="186" spans="1:9" ht="17.25" customHeight="1" x14ac:dyDescent="0.25">
      <c r="A186" s="220"/>
      <c r="B186" s="216"/>
      <c r="C186" s="223"/>
      <c r="D186" s="216"/>
      <c r="E186" s="94" t="s">
        <v>263</v>
      </c>
      <c r="F186" s="94"/>
      <c r="G186" s="94">
        <v>0</v>
      </c>
      <c r="H186" s="216"/>
      <c r="I186" s="218"/>
    </row>
    <row r="187" spans="1:9" ht="17.25" customHeight="1" thickBot="1" x14ac:dyDescent="0.3">
      <c r="A187" s="221"/>
      <c r="B187" s="217"/>
      <c r="C187" s="224"/>
      <c r="D187" s="217"/>
      <c r="E187" s="95" t="s">
        <v>260</v>
      </c>
      <c r="F187" s="95"/>
      <c r="G187" s="95">
        <v>0</v>
      </c>
      <c r="H187" s="217"/>
      <c r="I187" s="219"/>
    </row>
    <row r="188" spans="1:9" ht="17.25" customHeight="1" x14ac:dyDescent="0.25">
      <c r="A188" s="220">
        <v>122687</v>
      </c>
      <c r="B188" s="216" t="s">
        <v>189</v>
      </c>
      <c r="C188" s="222" t="s">
        <v>314</v>
      </c>
      <c r="D188" s="216"/>
      <c r="E188" s="94" t="s">
        <v>261</v>
      </c>
      <c r="F188" s="94"/>
      <c r="G188" s="94">
        <v>0</v>
      </c>
      <c r="H188" s="216">
        <f>AVERAGE(G188,G190,G191,G192,G193)</f>
        <v>0</v>
      </c>
      <c r="I188" s="218" t="s">
        <v>319</v>
      </c>
    </row>
    <row r="189" spans="1:9" ht="17.25" customHeight="1" x14ac:dyDescent="0.25">
      <c r="A189" s="220"/>
      <c r="B189" s="216"/>
      <c r="C189" s="223"/>
      <c r="D189" s="216"/>
      <c r="E189" s="94" t="s">
        <v>275</v>
      </c>
      <c r="F189" s="94"/>
      <c r="G189" s="94">
        <v>0</v>
      </c>
      <c r="H189" s="216"/>
      <c r="I189" s="218"/>
    </row>
    <row r="190" spans="1:9" ht="17.25" customHeight="1" x14ac:dyDescent="0.25">
      <c r="A190" s="220"/>
      <c r="B190" s="216"/>
      <c r="C190" s="223"/>
      <c r="D190" s="216"/>
      <c r="E190" s="94" t="s">
        <v>262</v>
      </c>
      <c r="F190" s="94"/>
      <c r="G190" s="94">
        <v>0</v>
      </c>
      <c r="H190" s="216"/>
      <c r="I190" s="218"/>
    </row>
    <row r="191" spans="1:9" ht="17.25" customHeight="1" x14ac:dyDescent="0.25">
      <c r="A191" s="220"/>
      <c r="B191" s="216"/>
      <c r="C191" s="223"/>
      <c r="D191" s="216"/>
      <c r="E191" s="94" t="s">
        <v>258</v>
      </c>
      <c r="F191" s="94"/>
      <c r="G191" s="94">
        <v>0</v>
      </c>
      <c r="H191" s="216"/>
      <c r="I191" s="218"/>
    </row>
    <row r="192" spans="1:9" ht="17.25" customHeight="1" x14ac:dyDescent="0.25">
      <c r="A192" s="220"/>
      <c r="B192" s="216"/>
      <c r="C192" s="223"/>
      <c r="D192" s="216"/>
      <c r="E192" s="94" t="s">
        <v>263</v>
      </c>
      <c r="F192" s="94"/>
      <c r="G192" s="94">
        <v>0</v>
      </c>
      <c r="H192" s="216"/>
      <c r="I192" s="218"/>
    </row>
    <row r="193" spans="1:9" ht="17.25" customHeight="1" thickBot="1" x14ac:dyDescent="0.3">
      <c r="A193" s="221"/>
      <c r="B193" s="217"/>
      <c r="C193" s="224"/>
      <c r="D193" s="217"/>
      <c r="E193" s="95" t="s">
        <v>260</v>
      </c>
      <c r="F193" s="95"/>
      <c r="G193" s="95">
        <v>0</v>
      </c>
      <c r="H193" s="217"/>
      <c r="I193" s="219"/>
    </row>
  </sheetData>
  <mergeCells count="192">
    <mergeCell ref="A62:A67"/>
    <mergeCell ref="B62:B67"/>
    <mergeCell ref="C62:C67"/>
    <mergeCell ref="D62:D67"/>
    <mergeCell ref="H62:H67"/>
    <mergeCell ref="I62:I67"/>
    <mergeCell ref="I182:I187"/>
    <mergeCell ref="A188:A193"/>
    <mergeCell ref="B188:B193"/>
    <mergeCell ref="C188:C193"/>
    <mergeCell ref="D188:D193"/>
    <mergeCell ref="H188:H193"/>
    <mergeCell ref="I188:I193"/>
    <mergeCell ref="A182:A187"/>
    <mergeCell ref="B182:B187"/>
    <mergeCell ref="C182:C187"/>
    <mergeCell ref="D182:D187"/>
    <mergeCell ref="H182:H187"/>
    <mergeCell ref="I170:I175"/>
    <mergeCell ref="A176:A181"/>
    <mergeCell ref="B176:B181"/>
    <mergeCell ref="C176:C181"/>
    <mergeCell ref="D176:D181"/>
    <mergeCell ref="H176:H181"/>
    <mergeCell ref="I176:I181"/>
    <mergeCell ref="A170:A175"/>
    <mergeCell ref="B170:B175"/>
    <mergeCell ref="C170:C175"/>
    <mergeCell ref="D170:D175"/>
    <mergeCell ref="H170:H175"/>
    <mergeCell ref="I158:I163"/>
    <mergeCell ref="A164:A169"/>
    <mergeCell ref="B164:B169"/>
    <mergeCell ref="C164:C169"/>
    <mergeCell ref="D164:D169"/>
    <mergeCell ref="H164:H169"/>
    <mergeCell ref="I164:I169"/>
    <mergeCell ref="A158:A163"/>
    <mergeCell ref="B158:B163"/>
    <mergeCell ref="C158:C163"/>
    <mergeCell ref="D158:D163"/>
    <mergeCell ref="H158:H163"/>
    <mergeCell ref="I146:I151"/>
    <mergeCell ref="A152:A157"/>
    <mergeCell ref="B152:B157"/>
    <mergeCell ref="C152:C157"/>
    <mergeCell ref="D152:D157"/>
    <mergeCell ref="H152:H157"/>
    <mergeCell ref="I152:I157"/>
    <mergeCell ref="A146:A151"/>
    <mergeCell ref="B146:B151"/>
    <mergeCell ref="C146:C151"/>
    <mergeCell ref="D146:D151"/>
    <mergeCell ref="H146:H151"/>
    <mergeCell ref="I134:I139"/>
    <mergeCell ref="A140:A145"/>
    <mergeCell ref="B140:B145"/>
    <mergeCell ref="C140:C145"/>
    <mergeCell ref="D140:D145"/>
    <mergeCell ref="H140:H145"/>
    <mergeCell ref="I140:I145"/>
    <mergeCell ref="A134:A139"/>
    <mergeCell ref="B134:B139"/>
    <mergeCell ref="C134:C139"/>
    <mergeCell ref="D134:D139"/>
    <mergeCell ref="H134:H139"/>
    <mergeCell ref="I122:I127"/>
    <mergeCell ref="A128:A133"/>
    <mergeCell ref="B128:B133"/>
    <mergeCell ref="C128:C133"/>
    <mergeCell ref="D128:D133"/>
    <mergeCell ref="H128:H133"/>
    <mergeCell ref="I128:I133"/>
    <mergeCell ref="A122:A127"/>
    <mergeCell ref="B122:B127"/>
    <mergeCell ref="C122:C127"/>
    <mergeCell ref="D122:D127"/>
    <mergeCell ref="H122:H127"/>
    <mergeCell ref="I110:I115"/>
    <mergeCell ref="A116:A121"/>
    <mergeCell ref="B116:B121"/>
    <mergeCell ref="C116:C121"/>
    <mergeCell ref="D116:D121"/>
    <mergeCell ref="H116:H121"/>
    <mergeCell ref="I116:I121"/>
    <mergeCell ref="A110:A115"/>
    <mergeCell ref="B110:B115"/>
    <mergeCell ref="C110:C115"/>
    <mergeCell ref="D110:D115"/>
    <mergeCell ref="H110:H115"/>
    <mergeCell ref="I98:I103"/>
    <mergeCell ref="A104:A109"/>
    <mergeCell ref="B104:B109"/>
    <mergeCell ref="C104:C109"/>
    <mergeCell ref="D104:D109"/>
    <mergeCell ref="H104:H109"/>
    <mergeCell ref="I104:I109"/>
    <mergeCell ref="A98:A103"/>
    <mergeCell ref="B98:B103"/>
    <mergeCell ref="C98:C103"/>
    <mergeCell ref="D98:D103"/>
    <mergeCell ref="H98:H103"/>
    <mergeCell ref="I86:I91"/>
    <mergeCell ref="A92:A97"/>
    <mergeCell ref="B92:B97"/>
    <mergeCell ref="C92:C97"/>
    <mergeCell ref="D92:D97"/>
    <mergeCell ref="H92:H97"/>
    <mergeCell ref="I92:I97"/>
    <mergeCell ref="A86:A91"/>
    <mergeCell ref="B86:B91"/>
    <mergeCell ref="C86:C91"/>
    <mergeCell ref="D86:D91"/>
    <mergeCell ref="H86:H91"/>
    <mergeCell ref="I74:I79"/>
    <mergeCell ref="A80:A85"/>
    <mergeCell ref="B80:B85"/>
    <mergeCell ref="C80:C85"/>
    <mergeCell ref="D80:D85"/>
    <mergeCell ref="H80:H85"/>
    <mergeCell ref="I80:I85"/>
    <mergeCell ref="A74:A79"/>
    <mergeCell ref="B74:B79"/>
    <mergeCell ref="C74:C79"/>
    <mergeCell ref="D74:D79"/>
    <mergeCell ref="H74:H79"/>
    <mergeCell ref="I44:I49"/>
    <mergeCell ref="A68:A73"/>
    <mergeCell ref="B68:B73"/>
    <mergeCell ref="C68:C73"/>
    <mergeCell ref="D68:D73"/>
    <mergeCell ref="H68:H73"/>
    <mergeCell ref="I68:I73"/>
    <mergeCell ref="A50:A55"/>
    <mergeCell ref="B50:B55"/>
    <mergeCell ref="C50:C55"/>
    <mergeCell ref="D50:D55"/>
    <mergeCell ref="H50:H55"/>
    <mergeCell ref="I50:I55"/>
    <mergeCell ref="A56:A61"/>
    <mergeCell ref="B56:B61"/>
    <mergeCell ref="C56:C61"/>
    <mergeCell ref="A44:A49"/>
    <mergeCell ref="B44:B49"/>
    <mergeCell ref="C44:C49"/>
    <mergeCell ref="D44:D49"/>
    <mergeCell ref="H44:H49"/>
    <mergeCell ref="D56:D61"/>
    <mergeCell ref="H56:H61"/>
    <mergeCell ref="I56:I61"/>
    <mergeCell ref="I32:I37"/>
    <mergeCell ref="A38:A43"/>
    <mergeCell ref="B38:B43"/>
    <mergeCell ref="C38:C43"/>
    <mergeCell ref="D38:D43"/>
    <mergeCell ref="H38:H43"/>
    <mergeCell ref="I38:I43"/>
    <mergeCell ref="A32:A37"/>
    <mergeCell ref="B32:B37"/>
    <mergeCell ref="C32:C37"/>
    <mergeCell ref="D32:D37"/>
    <mergeCell ref="H32:H37"/>
    <mergeCell ref="I20:I25"/>
    <mergeCell ref="A26:A31"/>
    <mergeCell ref="B26:B31"/>
    <mergeCell ref="C26:C31"/>
    <mergeCell ref="D26:D31"/>
    <mergeCell ref="H26:H31"/>
    <mergeCell ref="I26:I31"/>
    <mergeCell ref="A20:A25"/>
    <mergeCell ref="B20:B25"/>
    <mergeCell ref="C20:C25"/>
    <mergeCell ref="D20:D25"/>
    <mergeCell ref="H20:H25"/>
    <mergeCell ref="H2:H7"/>
    <mergeCell ref="I2:I7"/>
    <mergeCell ref="D2:D7"/>
    <mergeCell ref="B2:B7"/>
    <mergeCell ref="A2:A7"/>
    <mergeCell ref="C2:C7"/>
    <mergeCell ref="I8:I13"/>
    <mergeCell ref="A14:A19"/>
    <mergeCell ref="B14:B19"/>
    <mergeCell ref="C14:C19"/>
    <mergeCell ref="D14:D19"/>
    <mergeCell ref="H14:H19"/>
    <mergeCell ref="I14:I19"/>
    <mergeCell ref="A8:A13"/>
    <mergeCell ref="B8:B13"/>
    <mergeCell ref="C8:C13"/>
    <mergeCell ref="D8:D13"/>
    <mergeCell ref="H8:H13"/>
  </mergeCells>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F64FC-51AD-49A2-BC33-7300AF158C5A}">
  <sheetPr codeName="Sheet8"/>
  <dimension ref="A1:I133"/>
  <sheetViews>
    <sheetView workbookViewId="0">
      <selection activeCell="F69" sqref="F69"/>
    </sheetView>
  </sheetViews>
  <sheetFormatPr defaultColWidth="20.5703125" defaultRowHeight="18" customHeight="1" x14ac:dyDescent="0.25"/>
  <cols>
    <col min="5" max="5" width="31.85546875" customWidth="1"/>
    <col min="8" max="8" width="24.42578125" customWidth="1"/>
  </cols>
  <sheetData>
    <row r="1" spans="1:9" ht="39.75" customHeight="1" x14ac:dyDescent="0.25">
      <c r="A1" s="90" t="s">
        <v>276</v>
      </c>
      <c r="B1" s="90" t="s">
        <v>255</v>
      </c>
      <c r="C1" s="91" t="s">
        <v>11</v>
      </c>
      <c r="D1" s="91" t="s">
        <v>12</v>
      </c>
      <c r="E1" s="92" t="s">
        <v>10</v>
      </c>
      <c r="F1" s="93" t="s">
        <v>15</v>
      </c>
      <c r="G1" s="92" t="s">
        <v>210</v>
      </c>
      <c r="H1" s="92" t="s">
        <v>211</v>
      </c>
      <c r="I1" s="92" t="s">
        <v>16</v>
      </c>
    </row>
    <row r="2" spans="1:9" ht="18" customHeight="1" x14ac:dyDescent="0.25">
      <c r="A2" s="216" t="s">
        <v>277</v>
      </c>
      <c r="B2" s="220">
        <v>76395</v>
      </c>
      <c r="C2" s="216" t="s">
        <v>178</v>
      </c>
      <c r="D2" s="216"/>
      <c r="E2" s="94" t="s">
        <v>264</v>
      </c>
      <c r="F2" s="94"/>
      <c r="G2" s="94">
        <v>0</v>
      </c>
      <c r="H2" s="216">
        <f>AVERAGE(G2,G4,G5,G6,G7)</f>
        <v>0</v>
      </c>
      <c r="I2" s="216"/>
    </row>
    <row r="3" spans="1:9" ht="18" customHeight="1" x14ac:dyDescent="0.25">
      <c r="A3" s="216"/>
      <c r="B3" s="220"/>
      <c r="C3" s="216"/>
      <c r="D3" s="216"/>
      <c r="E3" s="94" t="s">
        <v>274</v>
      </c>
      <c r="F3" s="94"/>
      <c r="G3" s="94">
        <v>0</v>
      </c>
      <c r="H3" s="216"/>
      <c r="I3" s="216"/>
    </row>
    <row r="4" spans="1:9" ht="18" customHeight="1" x14ac:dyDescent="0.25">
      <c r="A4" s="216"/>
      <c r="B4" s="220"/>
      <c r="C4" s="216"/>
      <c r="D4" s="216"/>
      <c r="E4" s="94" t="s">
        <v>265</v>
      </c>
      <c r="F4" s="94"/>
      <c r="G4" s="94">
        <v>0</v>
      </c>
      <c r="H4" s="216"/>
      <c r="I4" s="216"/>
    </row>
    <row r="5" spans="1:9" ht="18" customHeight="1" x14ac:dyDescent="0.25">
      <c r="A5" s="216"/>
      <c r="B5" s="220"/>
      <c r="C5" s="216"/>
      <c r="D5" s="216"/>
      <c r="E5" s="94" t="s">
        <v>258</v>
      </c>
      <c r="F5" s="94"/>
      <c r="G5" s="94">
        <v>0</v>
      </c>
      <c r="H5" s="216"/>
      <c r="I5" s="216"/>
    </row>
    <row r="6" spans="1:9" ht="18" customHeight="1" x14ac:dyDescent="0.25">
      <c r="A6" s="216"/>
      <c r="B6" s="220"/>
      <c r="C6" s="216"/>
      <c r="D6" s="216"/>
      <c r="E6" s="94" t="s">
        <v>263</v>
      </c>
      <c r="F6" s="94"/>
      <c r="G6" s="94">
        <v>0</v>
      </c>
      <c r="H6" s="216"/>
      <c r="I6" s="216"/>
    </row>
    <row r="7" spans="1:9" ht="18" customHeight="1" thickBot="1" x14ac:dyDescent="0.3">
      <c r="A7" s="217"/>
      <c r="B7" s="221"/>
      <c r="C7" s="217"/>
      <c r="D7" s="217"/>
      <c r="E7" s="95" t="s">
        <v>260</v>
      </c>
      <c r="F7" s="95"/>
      <c r="G7" s="95">
        <v>0</v>
      </c>
      <c r="H7" s="217"/>
      <c r="I7" s="217"/>
    </row>
    <row r="8" spans="1:9" ht="18" customHeight="1" x14ac:dyDescent="0.25">
      <c r="A8" s="216" t="s">
        <v>278</v>
      </c>
      <c r="B8" s="220">
        <v>76395</v>
      </c>
      <c r="C8" s="216" t="s">
        <v>183</v>
      </c>
      <c r="D8" s="216"/>
      <c r="E8" s="94" t="s">
        <v>264</v>
      </c>
      <c r="F8" s="94"/>
      <c r="G8" s="94">
        <v>0</v>
      </c>
      <c r="H8" s="216">
        <f>AVERAGE(G8,G10,G11,G12,G13)</f>
        <v>0</v>
      </c>
      <c r="I8" s="216"/>
    </row>
    <row r="9" spans="1:9" ht="18" customHeight="1" x14ac:dyDescent="0.25">
      <c r="A9" s="216"/>
      <c r="B9" s="220"/>
      <c r="C9" s="216"/>
      <c r="D9" s="216"/>
      <c r="E9" s="94" t="s">
        <v>274</v>
      </c>
      <c r="F9" s="94"/>
      <c r="G9" s="94">
        <v>0</v>
      </c>
      <c r="H9" s="216"/>
      <c r="I9" s="216"/>
    </row>
    <row r="10" spans="1:9" ht="18" customHeight="1" x14ac:dyDescent="0.25">
      <c r="A10" s="216"/>
      <c r="B10" s="220"/>
      <c r="C10" s="216"/>
      <c r="D10" s="216"/>
      <c r="E10" s="94" t="s">
        <v>265</v>
      </c>
      <c r="F10" s="94"/>
      <c r="G10" s="94">
        <v>0</v>
      </c>
      <c r="H10" s="216"/>
      <c r="I10" s="216"/>
    </row>
    <row r="11" spans="1:9" ht="18" customHeight="1" x14ac:dyDescent="0.25">
      <c r="A11" s="216"/>
      <c r="B11" s="220"/>
      <c r="C11" s="216"/>
      <c r="D11" s="216"/>
      <c r="E11" s="94" t="s">
        <v>258</v>
      </c>
      <c r="F11" s="94"/>
      <c r="G11" s="94">
        <v>0</v>
      </c>
      <c r="H11" s="216"/>
      <c r="I11" s="216"/>
    </row>
    <row r="12" spans="1:9" ht="18" customHeight="1" x14ac:dyDescent="0.25">
      <c r="A12" s="216"/>
      <c r="B12" s="220"/>
      <c r="C12" s="216"/>
      <c r="D12" s="216"/>
      <c r="E12" s="94" t="s">
        <v>263</v>
      </c>
      <c r="F12" s="94"/>
      <c r="G12" s="94">
        <v>0</v>
      </c>
      <c r="H12" s="216"/>
      <c r="I12" s="216"/>
    </row>
    <row r="13" spans="1:9" ht="18" customHeight="1" thickBot="1" x14ac:dyDescent="0.3">
      <c r="A13" s="217"/>
      <c r="B13" s="221"/>
      <c r="C13" s="217"/>
      <c r="D13" s="217"/>
      <c r="E13" s="95" t="s">
        <v>260</v>
      </c>
      <c r="F13" s="95"/>
      <c r="G13" s="95">
        <v>0</v>
      </c>
      <c r="H13" s="217"/>
      <c r="I13" s="217"/>
    </row>
    <row r="14" spans="1:9" ht="18" customHeight="1" x14ac:dyDescent="0.25">
      <c r="A14" s="216" t="s">
        <v>279</v>
      </c>
      <c r="B14" s="220">
        <v>99999</v>
      </c>
      <c r="C14" s="216" t="s">
        <v>182</v>
      </c>
      <c r="D14" s="216"/>
      <c r="E14" s="94" t="s">
        <v>264</v>
      </c>
      <c r="F14" s="94"/>
      <c r="G14" s="94">
        <v>0</v>
      </c>
      <c r="H14" s="216">
        <f>AVERAGE(G14,G16,G17,G18,G19)</f>
        <v>0</v>
      </c>
      <c r="I14" s="216"/>
    </row>
    <row r="15" spans="1:9" ht="18" customHeight="1" x14ac:dyDescent="0.25">
      <c r="A15" s="216"/>
      <c r="B15" s="220"/>
      <c r="C15" s="216"/>
      <c r="D15" s="216"/>
      <c r="E15" s="94" t="s">
        <v>274</v>
      </c>
      <c r="F15" s="94"/>
      <c r="G15" s="94">
        <v>0</v>
      </c>
      <c r="H15" s="216"/>
      <c r="I15" s="216"/>
    </row>
    <row r="16" spans="1:9" ht="18" customHeight="1" x14ac:dyDescent="0.25">
      <c r="A16" s="216"/>
      <c r="B16" s="220"/>
      <c r="C16" s="216"/>
      <c r="D16" s="216"/>
      <c r="E16" s="94" t="s">
        <v>265</v>
      </c>
      <c r="F16" s="94"/>
      <c r="G16" s="94">
        <v>0</v>
      </c>
      <c r="H16" s="216"/>
      <c r="I16" s="216"/>
    </row>
    <row r="17" spans="1:9" ht="18" customHeight="1" x14ac:dyDescent="0.25">
      <c r="A17" s="216"/>
      <c r="B17" s="220"/>
      <c r="C17" s="216"/>
      <c r="D17" s="216"/>
      <c r="E17" s="94" t="s">
        <v>258</v>
      </c>
      <c r="F17" s="94"/>
      <c r="G17" s="94">
        <v>0</v>
      </c>
      <c r="H17" s="216"/>
      <c r="I17" s="216"/>
    </row>
    <row r="18" spans="1:9" ht="18" customHeight="1" x14ac:dyDescent="0.25">
      <c r="A18" s="216"/>
      <c r="B18" s="220"/>
      <c r="C18" s="216"/>
      <c r="D18" s="216"/>
      <c r="E18" s="94" t="s">
        <v>263</v>
      </c>
      <c r="F18" s="94"/>
      <c r="G18" s="94">
        <v>0</v>
      </c>
      <c r="H18" s="216"/>
      <c r="I18" s="216"/>
    </row>
    <row r="19" spans="1:9" ht="18" customHeight="1" thickBot="1" x14ac:dyDescent="0.3">
      <c r="A19" s="217"/>
      <c r="B19" s="221"/>
      <c r="C19" s="217"/>
      <c r="D19" s="217"/>
      <c r="E19" s="95" t="s">
        <v>260</v>
      </c>
      <c r="F19" s="95"/>
      <c r="G19" s="95">
        <v>0</v>
      </c>
      <c r="H19" s="217"/>
      <c r="I19" s="217"/>
    </row>
    <row r="20" spans="1:9" ht="18" customHeight="1" x14ac:dyDescent="0.25">
      <c r="A20" s="216" t="s">
        <v>281</v>
      </c>
      <c r="B20" s="220">
        <v>98900</v>
      </c>
      <c r="C20" s="216" t="s">
        <v>280</v>
      </c>
      <c r="D20" s="216"/>
      <c r="E20" s="94" t="s">
        <v>264</v>
      </c>
      <c r="F20" s="94"/>
      <c r="G20" s="94">
        <v>0</v>
      </c>
      <c r="H20" s="216">
        <f>AVERAGE(G20,G22,G23,G24,G25)</f>
        <v>0</v>
      </c>
      <c r="I20" s="216"/>
    </row>
    <row r="21" spans="1:9" ht="18" customHeight="1" x14ac:dyDescent="0.25">
      <c r="A21" s="216"/>
      <c r="B21" s="220"/>
      <c r="C21" s="216"/>
      <c r="D21" s="216"/>
      <c r="E21" s="94" t="s">
        <v>274</v>
      </c>
      <c r="F21" s="94"/>
      <c r="G21" s="94">
        <v>0</v>
      </c>
      <c r="H21" s="216"/>
      <c r="I21" s="216"/>
    </row>
    <row r="22" spans="1:9" ht="18" customHeight="1" x14ac:dyDescent="0.25">
      <c r="A22" s="216"/>
      <c r="B22" s="220"/>
      <c r="C22" s="216"/>
      <c r="D22" s="216"/>
      <c r="E22" s="94" t="s">
        <v>265</v>
      </c>
      <c r="F22" s="94"/>
      <c r="G22" s="94">
        <v>0</v>
      </c>
      <c r="H22" s="216"/>
      <c r="I22" s="216"/>
    </row>
    <row r="23" spans="1:9" ht="18" customHeight="1" x14ac:dyDescent="0.25">
      <c r="A23" s="216"/>
      <c r="B23" s="220"/>
      <c r="C23" s="216"/>
      <c r="D23" s="216"/>
      <c r="E23" s="94" t="s">
        <v>258</v>
      </c>
      <c r="F23" s="94"/>
      <c r="G23" s="94">
        <v>0</v>
      </c>
      <c r="H23" s="216"/>
      <c r="I23" s="216"/>
    </row>
    <row r="24" spans="1:9" ht="18" customHeight="1" x14ac:dyDescent="0.25">
      <c r="A24" s="216"/>
      <c r="B24" s="220"/>
      <c r="C24" s="216"/>
      <c r="D24" s="216"/>
      <c r="E24" s="94" t="s">
        <v>263</v>
      </c>
      <c r="F24" s="94"/>
      <c r="G24" s="94">
        <v>0</v>
      </c>
      <c r="H24" s="216"/>
      <c r="I24" s="216"/>
    </row>
    <row r="25" spans="1:9" ht="18" customHeight="1" thickBot="1" x14ac:dyDescent="0.3">
      <c r="A25" s="217"/>
      <c r="B25" s="221"/>
      <c r="C25" s="217"/>
      <c r="D25" s="217"/>
      <c r="E25" s="95" t="s">
        <v>260</v>
      </c>
      <c r="F25" s="95"/>
      <c r="G25" s="95">
        <v>0</v>
      </c>
      <c r="H25" s="217"/>
      <c r="I25" s="217"/>
    </row>
    <row r="26" spans="1:9" ht="18" customHeight="1" x14ac:dyDescent="0.25">
      <c r="A26" s="216" t="s">
        <v>282</v>
      </c>
      <c r="B26" s="220">
        <v>98808</v>
      </c>
      <c r="C26" s="216" t="s">
        <v>280</v>
      </c>
      <c r="D26" s="216"/>
      <c r="E26" s="94" t="s">
        <v>264</v>
      </c>
      <c r="F26" s="94"/>
      <c r="G26" s="94">
        <v>0</v>
      </c>
      <c r="H26" s="216">
        <f>AVERAGE(G26,G28,G29,G30,G31)</f>
        <v>0</v>
      </c>
      <c r="I26" s="216"/>
    </row>
    <row r="27" spans="1:9" ht="18" customHeight="1" x14ac:dyDescent="0.25">
      <c r="A27" s="216"/>
      <c r="B27" s="220"/>
      <c r="C27" s="216"/>
      <c r="D27" s="216"/>
      <c r="E27" s="94" t="s">
        <v>274</v>
      </c>
      <c r="F27" s="94"/>
      <c r="G27" s="94">
        <v>0</v>
      </c>
      <c r="H27" s="216"/>
      <c r="I27" s="216"/>
    </row>
    <row r="28" spans="1:9" ht="18" customHeight="1" x14ac:dyDescent="0.25">
      <c r="A28" s="216"/>
      <c r="B28" s="220"/>
      <c r="C28" s="216"/>
      <c r="D28" s="216"/>
      <c r="E28" s="94" t="s">
        <v>265</v>
      </c>
      <c r="F28" s="94"/>
      <c r="G28" s="94">
        <v>0</v>
      </c>
      <c r="H28" s="216"/>
      <c r="I28" s="216"/>
    </row>
    <row r="29" spans="1:9" ht="18" customHeight="1" x14ac:dyDescent="0.25">
      <c r="A29" s="216"/>
      <c r="B29" s="220"/>
      <c r="C29" s="216"/>
      <c r="D29" s="216"/>
      <c r="E29" s="94" t="s">
        <v>258</v>
      </c>
      <c r="F29" s="94"/>
      <c r="G29" s="94">
        <v>0</v>
      </c>
      <c r="H29" s="216"/>
      <c r="I29" s="216"/>
    </row>
    <row r="30" spans="1:9" ht="18" customHeight="1" x14ac:dyDescent="0.25">
      <c r="A30" s="216"/>
      <c r="B30" s="220"/>
      <c r="C30" s="216"/>
      <c r="D30" s="216"/>
      <c r="E30" s="94" t="s">
        <v>263</v>
      </c>
      <c r="F30" s="94"/>
      <c r="G30" s="94">
        <v>0</v>
      </c>
      <c r="H30" s="216"/>
      <c r="I30" s="216"/>
    </row>
    <row r="31" spans="1:9" ht="18" customHeight="1" thickBot="1" x14ac:dyDescent="0.3">
      <c r="A31" s="217"/>
      <c r="B31" s="221"/>
      <c r="C31" s="217"/>
      <c r="D31" s="217"/>
      <c r="E31" s="95" t="s">
        <v>260</v>
      </c>
      <c r="F31" s="95"/>
      <c r="G31" s="95">
        <v>0</v>
      </c>
      <c r="H31" s="217"/>
      <c r="I31" s="217"/>
    </row>
    <row r="32" spans="1:9" ht="18" customHeight="1" x14ac:dyDescent="0.25">
      <c r="A32" s="216" t="s">
        <v>283</v>
      </c>
      <c r="B32" s="220">
        <v>99949</v>
      </c>
      <c r="C32" s="216" t="s">
        <v>183</v>
      </c>
      <c r="D32" s="216"/>
      <c r="E32" s="94" t="s">
        <v>264</v>
      </c>
      <c r="F32" s="94"/>
      <c r="G32" s="94">
        <v>0</v>
      </c>
      <c r="H32" s="216">
        <f>AVERAGE(G32,G34,G35,G36,G37)</f>
        <v>0</v>
      </c>
      <c r="I32" s="216"/>
    </row>
    <row r="33" spans="1:9" ht="18" customHeight="1" x14ac:dyDescent="0.25">
      <c r="A33" s="216"/>
      <c r="B33" s="220"/>
      <c r="C33" s="216"/>
      <c r="D33" s="216"/>
      <c r="E33" s="94" t="s">
        <v>274</v>
      </c>
      <c r="F33" s="94"/>
      <c r="G33" s="94">
        <v>0</v>
      </c>
      <c r="H33" s="216"/>
      <c r="I33" s="216"/>
    </row>
    <row r="34" spans="1:9" ht="18" customHeight="1" x14ac:dyDescent="0.25">
      <c r="A34" s="216"/>
      <c r="B34" s="220"/>
      <c r="C34" s="216"/>
      <c r="D34" s="216"/>
      <c r="E34" s="94" t="s">
        <v>265</v>
      </c>
      <c r="F34" s="94"/>
      <c r="G34" s="94">
        <v>0</v>
      </c>
      <c r="H34" s="216"/>
      <c r="I34" s="216"/>
    </row>
    <row r="35" spans="1:9" ht="18" customHeight="1" x14ac:dyDescent="0.25">
      <c r="A35" s="216"/>
      <c r="B35" s="220"/>
      <c r="C35" s="216"/>
      <c r="D35" s="216"/>
      <c r="E35" s="94" t="s">
        <v>258</v>
      </c>
      <c r="F35" s="94"/>
      <c r="G35" s="94">
        <v>0</v>
      </c>
      <c r="H35" s="216"/>
      <c r="I35" s="216"/>
    </row>
    <row r="36" spans="1:9" ht="18" customHeight="1" x14ac:dyDescent="0.25">
      <c r="A36" s="216"/>
      <c r="B36" s="220"/>
      <c r="C36" s="216"/>
      <c r="D36" s="216"/>
      <c r="E36" s="94" t="s">
        <v>263</v>
      </c>
      <c r="F36" s="94"/>
      <c r="G36" s="94">
        <v>0</v>
      </c>
      <c r="H36" s="216"/>
      <c r="I36" s="216"/>
    </row>
    <row r="37" spans="1:9" ht="18" customHeight="1" thickBot="1" x14ac:dyDescent="0.3">
      <c r="A37" s="217"/>
      <c r="B37" s="221"/>
      <c r="C37" s="217"/>
      <c r="D37" s="217"/>
      <c r="E37" s="95" t="s">
        <v>260</v>
      </c>
      <c r="F37" s="95"/>
      <c r="G37" s="95">
        <v>0</v>
      </c>
      <c r="H37" s="217"/>
      <c r="I37" s="217"/>
    </row>
    <row r="38" spans="1:9" ht="18" customHeight="1" x14ac:dyDescent="0.25">
      <c r="A38" s="216">
        <v>663</v>
      </c>
      <c r="B38" s="220">
        <v>99628</v>
      </c>
      <c r="C38" s="216" t="s">
        <v>280</v>
      </c>
      <c r="D38" s="216"/>
      <c r="E38" s="94" t="s">
        <v>264</v>
      </c>
      <c r="F38" s="94"/>
      <c r="G38" s="94">
        <v>0</v>
      </c>
      <c r="H38" s="216">
        <f>AVERAGE(G38,G40,G41,G42,G43)</f>
        <v>0</v>
      </c>
      <c r="I38" s="216"/>
    </row>
    <row r="39" spans="1:9" ht="18" customHeight="1" x14ac:dyDescent="0.25">
      <c r="A39" s="216"/>
      <c r="B39" s="220"/>
      <c r="C39" s="216"/>
      <c r="D39" s="216"/>
      <c r="E39" s="94" t="s">
        <v>274</v>
      </c>
      <c r="F39" s="94"/>
      <c r="G39" s="94">
        <v>0</v>
      </c>
      <c r="H39" s="216"/>
      <c r="I39" s="216"/>
    </row>
    <row r="40" spans="1:9" ht="18" customHeight="1" x14ac:dyDescent="0.25">
      <c r="A40" s="216"/>
      <c r="B40" s="220"/>
      <c r="C40" s="216"/>
      <c r="D40" s="216"/>
      <c r="E40" s="94" t="s">
        <v>265</v>
      </c>
      <c r="F40" s="94"/>
      <c r="G40" s="94">
        <v>0</v>
      </c>
      <c r="H40" s="216"/>
      <c r="I40" s="216"/>
    </row>
    <row r="41" spans="1:9" ht="18" customHeight="1" x14ac:dyDescent="0.25">
      <c r="A41" s="216"/>
      <c r="B41" s="220"/>
      <c r="C41" s="216"/>
      <c r="D41" s="216"/>
      <c r="E41" s="94" t="s">
        <v>258</v>
      </c>
      <c r="F41" s="94"/>
      <c r="G41" s="94">
        <v>0</v>
      </c>
      <c r="H41" s="216"/>
      <c r="I41" s="216"/>
    </row>
    <row r="42" spans="1:9" ht="18" customHeight="1" x14ac:dyDescent="0.25">
      <c r="A42" s="216"/>
      <c r="B42" s="220"/>
      <c r="C42" s="216"/>
      <c r="D42" s="216"/>
      <c r="E42" s="94" t="s">
        <v>263</v>
      </c>
      <c r="F42" s="94"/>
      <c r="G42" s="94">
        <v>0</v>
      </c>
      <c r="H42" s="216"/>
      <c r="I42" s="216"/>
    </row>
    <row r="43" spans="1:9" ht="18" customHeight="1" thickBot="1" x14ac:dyDescent="0.3">
      <c r="A43" s="217"/>
      <c r="B43" s="221"/>
      <c r="C43" s="217"/>
      <c r="D43" s="217"/>
      <c r="E43" s="95" t="s">
        <v>260</v>
      </c>
      <c r="F43" s="95"/>
      <c r="G43" s="95">
        <v>0</v>
      </c>
      <c r="H43" s="217"/>
      <c r="I43" s="217"/>
    </row>
    <row r="44" spans="1:9" ht="18" customHeight="1" x14ac:dyDescent="0.25">
      <c r="A44" s="216" t="s">
        <v>284</v>
      </c>
      <c r="B44" s="220">
        <v>99999</v>
      </c>
      <c r="C44" s="216" t="s">
        <v>182</v>
      </c>
      <c r="D44" s="216"/>
      <c r="E44" s="94" t="s">
        <v>264</v>
      </c>
      <c r="F44" s="94"/>
      <c r="G44" s="94">
        <v>0</v>
      </c>
      <c r="H44" s="216">
        <f>AVERAGE(G44,G46,G47,G48,G49)</f>
        <v>0</v>
      </c>
      <c r="I44" s="216"/>
    </row>
    <row r="45" spans="1:9" ht="18" customHeight="1" x14ac:dyDescent="0.25">
      <c r="A45" s="216"/>
      <c r="B45" s="220"/>
      <c r="C45" s="216"/>
      <c r="D45" s="216"/>
      <c r="E45" s="94" t="s">
        <v>274</v>
      </c>
      <c r="F45" s="94"/>
      <c r="G45" s="94">
        <v>0</v>
      </c>
      <c r="H45" s="216"/>
      <c r="I45" s="216"/>
    </row>
    <row r="46" spans="1:9" ht="18" customHeight="1" x14ac:dyDescent="0.25">
      <c r="A46" s="216"/>
      <c r="B46" s="220"/>
      <c r="C46" s="216"/>
      <c r="D46" s="216"/>
      <c r="E46" s="94" t="s">
        <v>265</v>
      </c>
      <c r="F46" s="94"/>
      <c r="G46" s="94">
        <v>0</v>
      </c>
      <c r="H46" s="216"/>
      <c r="I46" s="216"/>
    </row>
    <row r="47" spans="1:9" ht="18" customHeight="1" x14ac:dyDescent="0.25">
      <c r="A47" s="216"/>
      <c r="B47" s="220"/>
      <c r="C47" s="216"/>
      <c r="D47" s="216"/>
      <c r="E47" s="94" t="s">
        <v>258</v>
      </c>
      <c r="F47" s="94"/>
      <c r="G47" s="94">
        <v>0</v>
      </c>
      <c r="H47" s="216"/>
      <c r="I47" s="216"/>
    </row>
    <row r="48" spans="1:9" ht="18" customHeight="1" x14ac:dyDescent="0.25">
      <c r="A48" s="216"/>
      <c r="B48" s="220"/>
      <c r="C48" s="216"/>
      <c r="D48" s="216"/>
      <c r="E48" s="94" t="s">
        <v>263</v>
      </c>
      <c r="F48" s="94"/>
      <c r="G48" s="94">
        <v>0</v>
      </c>
      <c r="H48" s="216"/>
      <c r="I48" s="216"/>
    </row>
    <row r="49" spans="1:9" ht="18" customHeight="1" thickBot="1" x14ac:dyDescent="0.3">
      <c r="A49" s="217"/>
      <c r="B49" s="221"/>
      <c r="C49" s="217"/>
      <c r="D49" s="217"/>
      <c r="E49" s="95" t="s">
        <v>260</v>
      </c>
      <c r="F49" s="95"/>
      <c r="G49" s="95">
        <v>0</v>
      </c>
      <c r="H49" s="217"/>
      <c r="I49" s="217"/>
    </row>
    <row r="50" spans="1:9" ht="18" customHeight="1" x14ac:dyDescent="0.25">
      <c r="A50" s="216" t="s">
        <v>285</v>
      </c>
      <c r="B50" s="220">
        <v>99826</v>
      </c>
      <c r="C50" s="216" t="s">
        <v>187</v>
      </c>
      <c r="D50" s="216"/>
      <c r="E50" s="94" t="s">
        <v>264</v>
      </c>
      <c r="F50" s="94"/>
      <c r="G50" s="94">
        <v>0</v>
      </c>
      <c r="H50" s="216">
        <f>AVERAGE(G50,G52,G53,G54,G55)</f>
        <v>0</v>
      </c>
      <c r="I50" s="216"/>
    </row>
    <row r="51" spans="1:9" ht="18" customHeight="1" x14ac:dyDescent="0.25">
      <c r="A51" s="216"/>
      <c r="B51" s="220"/>
      <c r="C51" s="216"/>
      <c r="D51" s="216"/>
      <c r="E51" s="94" t="s">
        <v>274</v>
      </c>
      <c r="F51" s="94"/>
      <c r="G51" s="94">
        <v>0</v>
      </c>
      <c r="H51" s="216"/>
      <c r="I51" s="216"/>
    </row>
    <row r="52" spans="1:9" ht="18" customHeight="1" x14ac:dyDescent="0.25">
      <c r="A52" s="216"/>
      <c r="B52" s="220"/>
      <c r="C52" s="216"/>
      <c r="D52" s="216"/>
      <c r="E52" s="94" t="s">
        <v>265</v>
      </c>
      <c r="F52" s="94"/>
      <c r="G52" s="94">
        <v>0</v>
      </c>
      <c r="H52" s="216"/>
      <c r="I52" s="216"/>
    </row>
    <row r="53" spans="1:9" ht="18" customHeight="1" x14ac:dyDescent="0.25">
      <c r="A53" s="216"/>
      <c r="B53" s="220"/>
      <c r="C53" s="216"/>
      <c r="D53" s="216"/>
      <c r="E53" s="94" t="s">
        <v>258</v>
      </c>
      <c r="F53" s="94"/>
      <c r="G53" s="94">
        <v>0</v>
      </c>
      <c r="H53" s="216"/>
      <c r="I53" s="216"/>
    </row>
    <row r="54" spans="1:9" ht="18" customHeight="1" x14ac:dyDescent="0.25">
      <c r="A54" s="216"/>
      <c r="B54" s="220"/>
      <c r="C54" s="216"/>
      <c r="D54" s="216"/>
      <c r="E54" s="94" t="s">
        <v>263</v>
      </c>
      <c r="F54" s="94"/>
      <c r="G54" s="94">
        <v>0</v>
      </c>
      <c r="H54" s="216"/>
      <c r="I54" s="216"/>
    </row>
    <row r="55" spans="1:9" ht="18" customHeight="1" thickBot="1" x14ac:dyDescent="0.3">
      <c r="A55" s="217"/>
      <c r="B55" s="221"/>
      <c r="C55" s="217"/>
      <c r="D55" s="217"/>
      <c r="E55" s="95" t="s">
        <v>260</v>
      </c>
      <c r="F55" s="95"/>
      <c r="G55" s="95">
        <v>0</v>
      </c>
      <c r="H55" s="217"/>
      <c r="I55" s="217"/>
    </row>
    <row r="56" spans="1:9" ht="18" customHeight="1" x14ac:dyDescent="0.25">
      <c r="A56" s="216" t="s">
        <v>286</v>
      </c>
      <c r="B56" s="220">
        <v>99761</v>
      </c>
      <c r="C56" s="216" t="s">
        <v>188</v>
      </c>
      <c r="D56" s="216"/>
      <c r="E56" s="94" t="s">
        <v>264</v>
      </c>
      <c r="F56" s="94"/>
      <c r="G56" s="94">
        <v>0</v>
      </c>
      <c r="H56" s="216">
        <f>AVERAGE(G56,G58,G59,G60,G61)</f>
        <v>0</v>
      </c>
      <c r="I56" s="216"/>
    </row>
    <row r="57" spans="1:9" ht="18" customHeight="1" x14ac:dyDescent="0.25">
      <c r="A57" s="216"/>
      <c r="B57" s="220"/>
      <c r="C57" s="216"/>
      <c r="D57" s="216"/>
      <c r="E57" s="94" t="s">
        <v>274</v>
      </c>
      <c r="F57" s="94"/>
      <c r="G57" s="94">
        <v>0</v>
      </c>
      <c r="H57" s="216"/>
      <c r="I57" s="216"/>
    </row>
    <row r="58" spans="1:9" ht="18" customHeight="1" x14ac:dyDescent="0.25">
      <c r="A58" s="216"/>
      <c r="B58" s="220"/>
      <c r="C58" s="216"/>
      <c r="D58" s="216"/>
      <c r="E58" s="94" t="s">
        <v>265</v>
      </c>
      <c r="F58" s="94"/>
      <c r="G58" s="94">
        <v>0</v>
      </c>
      <c r="H58" s="216"/>
      <c r="I58" s="216"/>
    </row>
    <row r="59" spans="1:9" ht="18" customHeight="1" x14ac:dyDescent="0.25">
      <c r="A59" s="216"/>
      <c r="B59" s="220"/>
      <c r="C59" s="216"/>
      <c r="D59" s="216"/>
      <c r="E59" s="94" t="s">
        <v>258</v>
      </c>
      <c r="F59" s="94"/>
      <c r="G59" s="94">
        <v>0</v>
      </c>
      <c r="H59" s="216"/>
      <c r="I59" s="216"/>
    </row>
    <row r="60" spans="1:9" ht="18" customHeight="1" x14ac:dyDescent="0.25">
      <c r="A60" s="216"/>
      <c r="B60" s="220"/>
      <c r="C60" s="216"/>
      <c r="D60" s="216"/>
      <c r="E60" s="94" t="s">
        <v>263</v>
      </c>
      <c r="F60" s="94"/>
      <c r="G60" s="94">
        <v>0</v>
      </c>
      <c r="H60" s="216"/>
      <c r="I60" s="216"/>
    </row>
    <row r="61" spans="1:9" ht="18" customHeight="1" thickBot="1" x14ac:dyDescent="0.3">
      <c r="A61" s="217"/>
      <c r="B61" s="221"/>
      <c r="C61" s="217"/>
      <c r="D61" s="217"/>
      <c r="E61" s="95" t="s">
        <v>260</v>
      </c>
      <c r="F61" s="95"/>
      <c r="G61" s="95">
        <v>0</v>
      </c>
      <c r="H61" s="217"/>
      <c r="I61" s="217"/>
    </row>
    <row r="62" spans="1:9" ht="18" customHeight="1" x14ac:dyDescent="0.25">
      <c r="A62" s="216" t="s">
        <v>287</v>
      </c>
      <c r="B62" s="220">
        <v>99949</v>
      </c>
      <c r="C62" s="216" t="s">
        <v>183</v>
      </c>
      <c r="D62" s="216"/>
      <c r="E62" s="94" t="s">
        <v>264</v>
      </c>
      <c r="F62" s="94"/>
      <c r="G62" s="94">
        <v>0</v>
      </c>
      <c r="H62" s="216">
        <f>AVERAGE(G62,G64,G65,G66,G67)</f>
        <v>0</v>
      </c>
      <c r="I62" s="216"/>
    </row>
    <row r="63" spans="1:9" ht="18" customHeight="1" x14ac:dyDescent="0.25">
      <c r="A63" s="216"/>
      <c r="B63" s="220"/>
      <c r="C63" s="216"/>
      <c r="D63" s="216"/>
      <c r="E63" s="94" t="s">
        <v>274</v>
      </c>
      <c r="F63" s="94"/>
      <c r="G63" s="94">
        <v>0</v>
      </c>
      <c r="H63" s="216"/>
      <c r="I63" s="216"/>
    </row>
    <row r="64" spans="1:9" ht="18" customHeight="1" x14ac:dyDescent="0.25">
      <c r="A64" s="216"/>
      <c r="B64" s="220"/>
      <c r="C64" s="216"/>
      <c r="D64" s="216"/>
      <c r="E64" s="94" t="s">
        <v>265</v>
      </c>
      <c r="F64" s="94"/>
      <c r="G64" s="94">
        <v>0</v>
      </c>
      <c r="H64" s="216"/>
      <c r="I64" s="216"/>
    </row>
    <row r="65" spans="1:9" ht="18" customHeight="1" x14ac:dyDescent="0.25">
      <c r="A65" s="216"/>
      <c r="B65" s="220"/>
      <c r="C65" s="216"/>
      <c r="D65" s="216"/>
      <c r="E65" s="94" t="s">
        <v>258</v>
      </c>
      <c r="F65" s="94"/>
      <c r="G65" s="94">
        <v>0</v>
      </c>
      <c r="H65" s="216"/>
      <c r="I65" s="216"/>
    </row>
    <row r="66" spans="1:9" ht="18" customHeight="1" x14ac:dyDescent="0.25">
      <c r="A66" s="216"/>
      <c r="B66" s="220"/>
      <c r="C66" s="216"/>
      <c r="D66" s="216"/>
      <c r="E66" s="94" t="s">
        <v>263</v>
      </c>
      <c r="F66" s="94"/>
      <c r="G66" s="94">
        <v>0</v>
      </c>
      <c r="H66" s="216"/>
      <c r="I66" s="216"/>
    </row>
    <row r="67" spans="1:9" ht="18" customHeight="1" thickBot="1" x14ac:dyDescent="0.3">
      <c r="A67" s="217"/>
      <c r="B67" s="221"/>
      <c r="C67" s="217"/>
      <c r="D67" s="217"/>
      <c r="E67" s="95" t="s">
        <v>260</v>
      </c>
      <c r="F67" s="95"/>
      <c r="G67" s="95">
        <v>0</v>
      </c>
      <c r="H67" s="217"/>
      <c r="I67" s="217"/>
    </row>
    <row r="68" spans="1:9" ht="18" customHeight="1" x14ac:dyDescent="0.25">
      <c r="A68" s="216" t="s">
        <v>288</v>
      </c>
      <c r="B68" s="220">
        <v>113880</v>
      </c>
      <c r="C68" s="216" t="s">
        <v>182</v>
      </c>
      <c r="D68" s="216"/>
      <c r="E68" s="94" t="s">
        <v>264</v>
      </c>
      <c r="F68" s="94"/>
      <c r="G68" s="94">
        <v>0</v>
      </c>
      <c r="H68" s="216">
        <f>AVERAGE(G68,G70,G71,G72,G73)</f>
        <v>0</v>
      </c>
      <c r="I68" s="216"/>
    </row>
    <row r="69" spans="1:9" ht="18" customHeight="1" x14ac:dyDescent="0.25">
      <c r="A69" s="216"/>
      <c r="B69" s="220"/>
      <c r="C69" s="216"/>
      <c r="D69" s="216"/>
      <c r="E69" s="94" t="s">
        <v>274</v>
      </c>
      <c r="F69" s="94"/>
      <c r="G69" s="94">
        <v>0</v>
      </c>
      <c r="H69" s="216"/>
      <c r="I69" s="216"/>
    </row>
    <row r="70" spans="1:9" ht="18" customHeight="1" x14ac:dyDescent="0.25">
      <c r="A70" s="216"/>
      <c r="B70" s="220"/>
      <c r="C70" s="216"/>
      <c r="D70" s="216"/>
      <c r="E70" s="94" t="s">
        <v>265</v>
      </c>
      <c r="F70" s="94"/>
      <c r="G70" s="94">
        <v>0</v>
      </c>
      <c r="H70" s="216"/>
      <c r="I70" s="216"/>
    </row>
    <row r="71" spans="1:9" ht="18" customHeight="1" x14ac:dyDescent="0.25">
      <c r="A71" s="216"/>
      <c r="B71" s="220"/>
      <c r="C71" s="216"/>
      <c r="D71" s="216"/>
      <c r="E71" s="94" t="s">
        <v>258</v>
      </c>
      <c r="F71" s="94"/>
      <c r="G71" s="94">
        <v>0</v>
      </c>
      <c r="H71" s="216"/>
      <c r="I71" s="216"/>
    </row>
    <row r="72" spans="1:9" ht="18" customHeight="1" x14ac:dyDescent="0.25">
      <c r="A72" s="216"/>
      <c r="B72" s="220"/>
      <c r="C72" s="216"/>
      <c r="D72" s="216"/>
      <c r="E72" s="94" t="s">
        <v>263</v>
      </c>
      <c r="F72" s="94"/>
      <c r="G72" s="94">
        <v>0</v>
      </c>
      <c r="H72" s="216"/>
      <c r="I72" s="216"/>
    </row>
    <row r="73" spans="1:9" ht="18" customHeight="1" thickBot="1" x14ac:dyDescent="0.3">
      <c r="A73" s="217"/>
      <c r="B73" s="221"/>
      <c r="C73" s="217"/>
      <c r="D73" s="217"/>
      <c r="E73" s="95" t="s">
        <v>260</v>
      </c>
      <c r="F73" s="95"/>
      <c r="G73" s="95">
        <v>0</v>
      </c>
      <c r="H73" s="217"/>
      <c r="I73" s="217"/>
    </row>
    <row r="74" spans="1:9" ht="18" customHeight="1" x14ac:dyDescent="0.25">
      <c r="A74" s="216" t="s">
        <v>289</v>
      </c>
      <c r="B74" s="220">
        <v>114010</v>
      </c>
      <c r="C74" s="216" t="s">
        <v>183</v>
      </c>
      <c r="D74" s="216"/>
      <c r="E74" s="94" t="s">
        <v>264</v>
      </c>
      <c r="F74" s="94"/>
      <c r="G74" s="94">
        <v>0</v>
      </c>
      <c r="H74" s="216">
        <f>AVERAGE(G74,G76,G77,G78,G79)</f>
        <v>0</v>
      </c>
      <c r="I74" s="216"/>
    </row>
    <row r="75" spans="1:9" ht="18" customHeight="1" x14ac:dyDescent="0.25">
      <c r="A75" s="216"/>
      <c r="B75" s="220"/>
      <c r="C75" s="216"/>
      <c r="D75" s="216"/>
      <c r="E75" s="94" t="s">
        <v>274</v>
      </c>
      <c r="F75" s="94"/>
      <c r="G75" s="94">
        <v>0</v>
      </c>
      <c r="H75" s="216"/>
      <c r="I75" s="216"/>
    </row>
    <row r="76" spans="1:9" ht="18" customHeight="1" x14ac:dyDescent="0.25">
      <c r="A76" s="216"/>
      <c r="B76" s="220"/>
      <c r="C76" s="216"/>
      <c r="D76" s="216"/>
      <c r="E76" s="94" t="s">
        <v>265</v>
      </c>
      <c r="F76" s="94"/>
      <c r="G76" s="94">
        <v>0</v>
      </c>
      <c r="H76" s="216"/>
      <c r="I76" s="216"/>
    </row>
    <row r="77" spans="1:9" ht="18" customHeight="1" x14ac:dyDescent="0.25">
      <c r="A77" s="216"/>
      <c r="B77" s="220"/>
      <c r="C77" s="216"/>
      <c r="D77" s="216"/>
      <c r="E77" s="94" t="s">
        <v>258</v>
      </c>
      <c r="F77" s="94"/>
      <c r="G77" s="94">
        <v>0</v>
      </c>
      <c r="H77" s="216"/>
      <c r="I77" s="216"/>
    </row>
    <row r="78" spans="1:9" ht="18" customHeight="1" x14ac:dyDescent="0.25">
      <c r="A78" s="216"/>
      <c r="B78" s="220"/>
      <c r="C78" s="216"/>
      <c r="D78" s="216"/>
      <c r="E78" s="94" t="s">
        <v>263</v>
      </c>
      <c r="F78" s="94"/>
      <c r="G78" s="94">
        <v>0</v>
      </c>
      <c r="H78" s="216"/>
      <c r="I78" s="216"/>
    </row>
    <row r="79" spans="1:9" ht="18" customHeight="1" thickBot="1" x14ac:dyDescent="0.3">
      <c r="A79" s="217"/>
      <c r="B79" s="221"/>
      <c r="C79" s="217"/>
      <c r="D79" s="217"/>
      <c r="E79" s="95" t="s">
        <v>260</v>
      </c>
      <c r="F79" s="95"/>
      <c r="G79" s="95">
        <v>0</v>
      </c>
      <c r="H79" s="217"/>
      <c r="I79" s="217"/>
    </row>
    <row r="80" spans="1:9" ht="18" customHeight="1" x14ac:dyDescent="0.25">
      <c r="A80" s="216" t="s">
        <v>290</v>
      </c>
      <c r="B80" s="220">
        <v>114010</v>
      </c>
      <c r="C80" s="216" t="s">
        <v>182</v>
      </c>
      <c r="D80" s="216"/>
      <c r="E80" s="94" t="s">
        <v>264</v>
      </c>
      <c r="F80" s="94"/>
      <c r="G80" s="94">
        <v>0</v>
      </c>
      <c r="H80" s="216">
        <f>AVERAGE(G80,G82,G83,G84,G85)</f>
        <v>0</v>
      </c>
      <c r="I80" s="216"/>
    </row>
    <row r="81" spans="1:9" ht="18" customHeight="1" x14ac:dyDescent="0.25">
      <c r="A81" s="216"/>
      <c r="B81" s="220"/>
      <c r="C81" s="216"/>
      <c r="D81" s="216"/>
      <c r="E81" s="94" t="s">
        <v>274</v>
      </c>
      <c r="F81" s="94"/>
      <c r="G81" s="94">
        <v>0</v>
      </c>
      <c r="H81" s="216"/>
      <c r="I81" s="216"/>
    </row>
    <row r="82" spans="1:9" ht="18" customHeight="1" x14ac:dyDescent="0.25">
      <c r="A82" s="216"/>
      <c r="B82" s="220"/>
      <c r="C82" s="216"/>
      <c r="D82" s="216"/>
      <c r="E82" s="94" t="s">
        <v>265</v>
      </c>
      <c r="F82" s="94"/>
      <c r="G82" s="94">
        <v>0</v>
      </c>
      <c r="H82" s="216"/>
      <c r="I82" s="216"/>
    </row>
    <row r="83" spans="1:9" ht="18" customHeight="1" x14ac:dyDescent="0.25">
      <c r="A83" s="216"/>
      <c r="B83" s="220"/>
      <c r="C83" s="216"/>
      <c r="D83" s="216"/>
      <c r="E83" s="94" t="s">
        <v>258</v>
      </c>
      <c r="F83" s="94"/>
      <c r="G83" s="94">
        <v>0</v>
      </c>
      <c r="H83" s="216"/>
      <c r="I83" s="216"/>
    </row>
    <row r="84" spans="1:9" ht="18" customHeight="1" x14ac:dyDescent="0.25">
      <c r="A84" s="216"/>
      <c r="B84" s="220"/>
      <c r="C84" s="216"/>
      <c r="D84" s="216"/>
      <c r="E84" s="94" t="s">
        <v>263</v>
      </c>
      <c r="F84" s="94"/>
      <c r="G84" s="94">
        <v>0</v>
      </c>
      <c r="H84" s="216"/>
      <c r="I84" s="216"/>
    </row>
    <row r="85" spans="1:9" ht="18" customHeight="1" thickBot="1" x14ac:dyDescent="0.3">
      <c r="A85" s="217"/>
      <c r="B85" s="221"/>
      <c r="C85" s="217"/>
      <c r="D85" s="217"/>
      <c r="E85" s="95" t="s">
        <v>260</v>
      </c>
      <c r="F85" s="95"/>
      <c r="G85" s="95">
        <v>0</v>
      </c>
      <c r="H85" s="217"/>
      <c r="I85" s="217"/>
    </row>
    <row r="86" spans="1:9" ht="18" customHeight="1" x14ac:dyDescent="0.25">
      <c r="A86" s="216" t="s">
        <v>291</v>
      </c>
      <c r="B86" s="220">
        <v>113880</v>
      </c>
      <c r="C86" s="216" t="s">
        <v>183</v>
      </c>
      <c r="D86" s="216"/>
      <c r="E86" s="94" t="s">
        <v>264</v>
      </c>
      <c r="F86" s="94"/>
      <c r="G86" s="94">
        <v>0</v>
      </c>
      <c r="H86" s="216">
        <f>AVERAGE(G86,G88,G89,G90,G91)</f>
        <v>0</v>
      </c>
      <c r="I86" s="216"/>
    </row>
    <row r="87" spans="1:9" ht="18" customHeight="1" x14ac:dyDescent="0.25">
      <c r="A87" s="216"/>
      <c r="B87" s="220"/>
      <c r="C87" s="216"/>
      <c r="D87" s="216"/>
      <c r="E87" s="94" t="s">
        <v>274</v>
      </c>
      <c r="F87" s="94"/>
      <c r="G87" s="94">
        <v>0</v>
      </c>
      <c r="H87" s="216"/>
      <c r="I87" s="216"/>
    </row>
    <row r="88" spans="1:9" ht="18" customHeight="1" x14ac:dyDescent="0.25">
      <c r="A88" s="216"/>
      <c r="B88" s="220"/>
      <c r="C88" s="216"/>
      <c r="D88" s="216"/>
      <c r="E88" s="94" t="s">
        <v>265</v>
      </c>
      <c r="F88" s="94"/>
      <c r="G88" s="94">
        <v>0</v>
      </c>
      <c r="H88" s="216"/>
      <c r="I88" s="216"/>
    </row>
    <row r="89" spans="1:9" ht="18" customHeight="1" x14ac:dyDescent="0.25">
      <c r="A89" s="216"/>
      <c r="B89" s="220"/>
      <c r="C89" s="216"/>
      <c r="D89" s="216"/>
      <c r="E89" s="94" t="s">
        <v>258</v>
      </c>
      <c r="F89" s="94"/>
      <c r="G89" s="94">
        <v>0</v>
      </c>
      <c r="H89" s="216"/>
      <c r="I89" s="216"/>
    </row>
    <row r="90" spans="1:9" ht="18" customHeight="1" x14ac:dyDescent="0.25">
      <c r="A90" s="216"/>
      <c r="B90" s="220"/>
      <c r="C90" s="216"/>
      <c r="D90" s="216"/>
      <c r="E90" s="94" t="s">
        <v>263</v>
      </c>
      <c r="F90" s="94"/>
      <c r="G90" s="94">
        <v>0</v>
      </c>
      <c r="H90" s="216"/>
      <c r="I90" s="216"/>
    </row>
    <row r="91" spans="1:9" ht="18" customHeight="1" thickBot="1" x14ac:dyDescent="0.3">
      <c r="A91" s="217"/>
      <c r="B91" s="221"/>
      <c r="C91" s="217"/>
      <c r="D91" s="217"/>
      <c r="E91" s="95" t="s">
        <v>260</v>
      </c>
      <c r="F91" s="95"/>
      <c r="G91" s="95">
        <v>0</v>
      </c>
      <c r="H91" s="217"/>
      <c r="I91" s="217"/>
    </row>
    <row r="92" spans="1:9" ht="18" customHeight="1" x14ac:dyDescent="0.25">
      <c r="A92" s="216">
        <v>825</v>
      </c>
      <c r="B92" s="220"/>
      <c r="C92" s="216" t="s">
        <v>182</v>
      </c>
      <c r="D92" s="216"/>
      <c r="E92" s="94" t="s">
        <v>264</v>
      </c>
      <c r="F92" s="94"/>
      <c r="G92" s="94">
        <v>0</v>
      </c>
      <c r="H92" s="216">
        <f>AVERAGE(G92,G94,G95,G96,G97)</f>
        <v>0</v>
      </c>
      <c r="I92" s="216" t="s">
        <v>292</v>
      </c>
    </row>
    <row r="93" spans="1:9" ht="18" customHeight="1" x14ac:dyDescent="0.25">
      <c r="A93" s="216"/>
      <c r="B93" s="220"/>
      <c r="C93" s="216"/>
      <c r="D93" s="216"/>
      <c r="E93" s="94" t="s">
        <v>274</v>
      </c>
      <c r="F93" s="94"/>
      <c r="G93" s="94">
        <v>0</v>
      </c>
      <c r="H93" s="216"/>
      <c r="I93" s="216"/>
    </row>
    <row r="94" spans="1:9" ht="18" customHeight="1" x14ac:dyDescent="0.25">
      <c r="A94" s="216"/>
      <c r="B94" s="220"/>
      <c r="C94" s="216"/>
      <c r="D94" s="216"/>
      <c r="E94" s="94" t="s">
        <v>265</v>
      </c>
      <c r="F94" s="94"/>
      <c r="G94" s="94">
        <v>0</v>
      </c>
      <c r="H94" s="216"/>
      <c r="I94" s="216"/>
    </row>
    <row r="95" spans="1:9" ht="18" customHeight="1" x14ac:dyDescent="0.25">
      <c r="A95" s="216"/>
      <c r="B95" s="220"/>
      <c r="C95" s="216"/>
      <c r="D95" s="216"/>
      <c r="E95" s="94" t="s">
        <v>258</v>
      </c>
      <c r="F95" s="94"/>
      <c r="G95" s="94">
        <v>0</v>
      </c>
      <c r="H95" s="216"/>
      <c r="I95" s="216"/>
    </row>
    <row r="96" spans="1:9" ht="18" customHeight="1" x14ac:dyDescent="0.25">
      <c r="A96" s="216"/>
      <c r="B96" s="220"/>
      <c r="C96" s="216"/>
      <c r="D96" s="216"/>
      <c r="E96" s="94" t="s">
        <v>263</v>
      </c>
      <c r="F96" s="94"/>
      <c r="G96" s="94">
        <v>0</v>
      </c>
      <c r="H96" s="216"/>
      <c r="I96" s="216"/>
    </row>
    <row r="97" spans="1:9" ht="18" customHeight="1" thickBot="1" x14ac:dyDescent="0.3">
      <c r="A97" s="217"/>
      <c r="B97" s="221"/>
      <c r="C97" s="217"/>
      <c r="D97" s="217"/>
      <c r="E97" s="95" t="s">
        <v>260</v>
      </c>
      <c r="F97" s="95"/>
      <c r="G97" s="95">
        <v>0</v>
      </c>
      <c r="H97" s="217"/>
      <c r="I97" s="217"/>
    </row>
    <row r="98" spans="1:9" ht="18" customHeight="1" x14ac:dyDescent="0.25">
      <c r="A98" s="216" t="s">
        <v>293</v>
      </c>
      <c r="B98" s="220">
        <v>121995</v>
      </c>
      <c r="C98" s="216" t="s">
        <v>189</v>
      </c>
      <c r="D98" s="216"/>
      <c r="E98" s="94" t="s">
        <v>264</v>
      </c>
      <c r="F98" s="94"/>
      <c r="G98" s="94">
        <v>0</v>
      </c>
      <c r="H98" s="216">
        <f>AVERAGE(G98,G100,G101,G102,G103)</f>
        <v>0</v>
      </c>
      <c r="I98" s="216"/>
    </row>
    <row r="99" spans="1:9" ht="18" customHeight="1" x14ac:dyDescent="0.25">
      <c r="A99" s="216"/>
      <c r="B99" s="220"/>
      <c r="C99" s="216"/>
      <c r="D99" s="216"/>
      <c r="E99" s="94" t="s">
        <v>274</v>
      </c>
      <c r="F99" s="94"/>
      <c r="G99" s="94">
        <v>0</v>
      </c>
      <c r="H99" s="216"/>
      <c r="I99" s="216"/>
    </row>
    <row r="100" spans="1:9" ht="18" customHeight="1" x14ac:dyDescent="0.25">
      <c r="A100" s="216"/>
      <c r="B100" s="220"/>
      <c r="C100" s="216"/>
      <c r="D100" s="216"/>
      <c r="E100" s="94" t="s">
        <v>265</v>
      </c>
      <c r="F100" s="94"/>
      <c r="G100" s="94">
        <v>0</v>
      </c>
      <c r="H100" s="216"/>
      <c r="I100" s="216"/>
    </row>
    <row r="101" spans="1:9" ht="18" customHeight="1" x14ac:dyDescent="0.25">
      <c r="A101" s="216"/>
      <c r="B101" s="220"/>
      <c r="C101" s="216"/>
      <c r="D101" s="216"/>
      <c r="E101" s="94" t="s">
        <v>258</v>
      </c>
      <c r="F101" s="94"/>
      <c r="G101" s="94">
        <v>0</v>
      </c>
      <c r="H101" s="216"/>
      <c r="I101" s="216"/>
    </row>
    <row r="102" spans="1:9" ht="18" customHeight="1" x14ac:dyDescent="0.25">
      <c r="A102" s="216"/>
      <c r="B102" s="220"/>
      <c r="C102" s="216"/>
      <c r="D102" s="216"/>
      <c r="E102" s="94" t="s">
        <v>263</v>
      </c>
      <c r="F102" s="94"/>
      <c r="G102" s="94">
        <v>0</v>
      </c>
      <c r="H102" s="216"/>
      <c r="I102" s="216"/>
    </row>
    <row r="103" spans="1:9" ht="18" customHeight="1" thickBot="1" x14ac:dyDescent="0.3">
      <c r="A103" s="217"/>
      <c r="B103" s="221"/>
      <c r="C103" s="217"/>
      <c r="D103" s="217"/>
      <c r="E103" s="95" t="s">
        <v>260</v>
      </c>
      <c r="F103" s="95"/>
      <c r="G103" s="95">
        <v>0</v>
      </c>
      <c r="H103" s="217"/>
      <c r="I103" s="217"/>
    </row>
    <row r="104" spans="1:9" ht="18" customHeight="1" x14ac:dyDescent="0.25">
      <c r="A104" s="216" t="s">
        <v>294</v>
      </c>
      <c r="B104" s="220">
        <v>121831</v>
      </c>
      <c r="C104" s="216" t="s">
        <v>183</v>
      </c>
      <c r="D104" s="216"/>
      <c r="E104" s="94" t="s">
        <v>264</v>
      </c>
      <c r="F104" s="94"/>
      <c r="G104" s="94">
        <v>0</v>
      </c>
      <c r="H104" s="216">
        <f>AVERAGE(G104,G106,G107,G108,G109)</f>
        <v>0</v>
      </c>
      <c r="I104" s="216"/>
    </row>
    <row r="105" spans="1:9" ht="18" customHeight="1" x14ac:dyDescent="0.25">
      <c r="A105" s="216"/>
      <c r="B105" s="220"/>
      <c r="C105" s="216"/>
      <c r="D105" s="216"/>
      <c r="E105" s="94" t="s">
        <v>274</v>
      </c>
      <c r="F105" s="94"/>
      <c r="G105" s="94">
        <v>0</v>
      </c>
      <c r="H105" s="216"/>
      <c r="I105" s="216"/>
    </row>
    <row r="106" spans="1:9" ht="18" customHeight="1" x14ac:dyDescent="0.25">
      <c r="A106" s="216"/>
      <c r="B106" s="220"/>
      <c r="C106" s="216"/>
      <c r="D106" s="216"/>
      <c r="E106" s="94" t="s">
        <v>265</v>
      </c>
      <c r="F106" s="94"/>
      <c r="G106" s="94">
        <v>0</v>
      </c>
      <c r="H106" s="216"/>
      <c r="I106" s="216"/>
    </row>
    <row r="107" spans="1:9" ht="18" customHeight="1" x14ac:dyDescent="0.25">
      <c r="A107" s="216"/>
      <c r="B107" s="220"/>
      <c r="C107" s="216"/>
      <c r="D107" s="216"/>
      <c r="E107" s="94" t="s">
        <v>258</v>
      </c>
      <c r="F107" s="94"/>
      <c r="G107" s="94">
        <v>0</v>
      </c>
      <c r="H107" s="216"/>
      <c r="I107" s="216"/>
    </row>
    <row r="108" spans="1:9" ht="18" customHeight="1" x14ac:dyDescent="0.25">
      <c r="A108" s="216"/>
      <c r="B108" s="220"/>
      <c r="C108" s="216"/>
      <c r="D108" s="216"/>
      <c r="E108" s="94" t="s">
        <v>263</v>
      </c>
      <c r="F108" s="94"/>
      <c r="G108" s="94">
        <v>0</v>
      </c>
      <c r="H108" s="216"/>
      <c r="I108" s="216"/>
    </row>
    <row r="109" spans="1:9" ht="18" customHeight="1" thickBot="1" x14ac:dyDescent="0.3">
      <c r="A109" s="217"/>
      <c r="B109" s="221"/>
      <c r="C109" s="217"/>
      <c r="D109" s="217"/>
      <c r="E109" s="95" t="s">
        <v>260</v>
      </c>
      <c r="F109" s="95"/>
      <c r="G109" s="95">
        <v>0</v>
      </c>
      <c r="H109" s="217"/>
      <c r="I109" s="217"/>
    </row>
    <row r="110" spans="1:9" ht="18" customHeight="1" x14ac:dyDescent="0.25">
      <c r="A110" s="216" t="s">
        <v>295</v>
      </c>
      <c r="B110" s="220">
        <v>122757</v>
      </c>
      <c r="C110" s="216" t="s">
        <v>189</v>
      </c>
      <c r="D110" s="216"/>
      <c r="E110" s="94" t="s">
        <v>264</v>
      </c>
      <c r="F110" s="94"/>
      <c r="G110" s="94">
        <v>0</v>
      </c>
      <c r="H110" s="216">
        <f>AVERAGE(G110,G112,G113,G114,G115)</f>
        <v>0</v>
      </c>
      <c r="I110" s="216"/>
    </row>
    <row r="111" spans="1:9" ht="18" customHeight="1" x14ac:dyDescent="0.25">
      <c r="A111" s="216"/>
      <c r="B111" s="220"/>
      <c r="C111" s="216"/>
      <c r="D111" s="216"/>
      <c r="E111" s="94" t="s">
        <v>274</v>
      </c>
      <c r="F111" s="94"/>
      <c r="G111" s="94">
        <v>0</v>
      </c>
      <c r="H111" s="216"/>
      <c r="I111" s="216"/>
    </row>
    <row r="112" spans="1:9" ht="18" customHeight="1" x14ac:dyDescent="0.25">
      <c r="A112" s="216"/>
      <c r="B112" s="220"/>
      <c r="C112" s="216"/>
      <c r="D112" s="216"/>
      <c r="E112" s="94" t="s">
        <v>265</v>
      </c>
      <c r="F112" s="94"/>
      <c r="G112" s="94">
        <v>0</v>
      </c>
      <c r="H112" s="216"/>
      <c r="I112" s="216"/>
    </row>
    <row r="113" spans="1:9" ht="18" customHeight="1" x14ac:dyDescent="0.25">
      <c r="A113" s="216"/>
      <c r="B113" s="220"/>
      <c r="C113" s="216"/>
      <c r="D113" s="216"/>
      <c r="E113" s="94" t="s">
        <v>258</v>
      </c>
      <c r="F113" s="94"/>
      <c r="G113" s="94">
        <v>0</v>
      </c>
      <c r="H113" s="216"/>
      <c r="I113" s="216"/>
    </row>
    <row r="114" spans="1:9" ht="18" customHeight="1" x14ac:dyDescent="0.25">
      <c r="A114" s="216"/>
      <c r="B114" s="220"/>
      <c r="C114" s="216"/>
      <c r="D114" s="216"/>
      <c r="E114" s="94" t="s">
        <v>263</v>
      </c>
      <c r="F114" s="94"/>
      <c r="G114" s="94">
        <v>0</v>
      </c>
      <c r="H114" s="216"/>
      <c r="I114" s="216"/>
    </row>
    <row r="115" spans="1:9" ht="18" customHeight="1" thickBot="1" x14ac:dyDescent="0.3">
      <c r="A115" s="217"/>
      <c r="B115" s="221"/>
      <c r="C115" s="217"/>
      <c r="D115" s="217"/>
      <c r="E115" s="95" t="s">
        <v>260</v>
      </c>
      <c r="F115" s="95"/>
      <c r="G115" s="95">
        <v>0</v>
      </c>
      <c r="H115" s="217"/>
      <c r="I115" s="217"/>
    </row>
    <row r="116" spans="1:9" ht="18" customHeight="1" x14ac:dyDescent="0.25">
      <c r="A116" s="216" t="s">
        <v>296</v>
      </c>
      <c r="B116" s="220">
        <v>122923</v>
      </c>
      <c r="C116" s="216" t="s">
        <v>182</v>
      </c>
      <c r="D116" s="216"/>
      <c r="E116" s="94" t="s">
        <v>264</v>
      </c>
      <c r="F116" s="94"/>
      <c r="G116" s="94">
        <v>0</v>
      </c>
      <c r="H116" s="216">
        <f>AVERAGE(G116,G118,G119,G120,G121)</f>
        <v>0</v>
      </c>
      <c r="I116" s="216"/>
    </row>
    <row r="117" spans="1:9" ht="18" customHeight="1" x14ac:dyDescent="0.25">
      <c r="A117" s="216"/>
      <c r="B117" s="220"/>
      <c r="C117" s="216"/>
      <c r="D117" s="216"/>
      <c r="E117" s="94" t="s">
        <v>274</v>
      </c>
      <c r="F117" s="94"/>
      <c r="G117" s="94">
        <v>0</v>
      </c>
      <c r="H117" s="216"/>
      <c r="I117" s="216"/>
    </row>
    <row r="118" spans="1:9" ht="18" customHeight="1" x14ac:dyDescent="0.25">
      <c r="A118" s="216"/>
      <c r="B118" s="220"/>
      <c r="C118" s="216"/>
      <c r="D118" s="216"/>
      <c r="E118" s="94" t="s">
        <v>265</v>
      </c>
      <c r="F118" s="94"/>
      <c r="G118" s="94">
        <v>0</v>
      </c>
      <c r="H118" s="216"/>
      <c r="I118" s="216"/>
    </row>
    <row r="119" spans="1:9" ht="18" customHeight="1" x14ac:dyDescent="0.25">
      <c r="A119" s="216"/>
      <c r="B119" s="220"/>
      <c r="C119" s="216"/>
      <c r="D119" s="216"/>
      <c r="E119" s="94" t="s">
        <v>258</v>
      </c>
      <c r="F119" s="94"/>
      <c r="G119" s="94">
        <v>0</v>
      </c>
      <c r="H119" s="216"/>
      <c r="I119" s="216"/>
    </row>
    <row r="120" spans="1:9" ht="18" customHeight="1" x14ac:dyDescent="0.25">
      <c r="A120" s="216"/>
      <c r="B120" s="220"/>
      <c r="C120" s="216"/>
      <c r="D120" s="216"/>
      <c r="E120" s="94" t="s">
        <v>263</v>
      </c>
      <c r="F120" s="94"/>
      <c r="G120" s="94">
        <v>0</v>
      </c>
      <c r="H120" s="216"/>
      <c r="I120" s="216"/>
    </row>
    <row r="121" spans="1:9" ht="18" customHeight="1" thickBot="1" x14ac:dyDescent="0.3">
      <c r="A121" s="217"/>
      <c r="B121" s="221"/>
      <c r="C121" s="217"/>
      <c r="D121" s="217"/>
      <c r="E121" s="95" t="s">
        <v>260</v>
      </c>
      <c r="F121" s="95"/>
      <c r="G121" s="95">
        <v>0</v>
      </c>
      <c r="H121" s="217"/>
      <c r="I121" s="217"/>
    </row>
    <row r="122" spans="1:9" ht="18" customHeight="1" x14ac:dyDescent="0.25">
      <c r="A122" s="216">
        <v>841</v>
      </c>
      <c r="B122" s="220">
        <v>122923</v>
      </c>
      <c r="C122" s="216" t="s">
        <v>183</v>
      </c>
      <c r="D122" s="216"/>
      <c r="E122" s="94" t="s">
        <v>264</v>
      </c>
      <c r="F122" s="94"/>
      <c r="G122" s="94">
        <v>0</v>
      </c>
      <c r="H122" s="216">
        <f>AVERAGE(G122,G124,G125,G126,G127)</f>
        <v>0</v>
      </c>
      <c r="I122" s="216"/>
    </row>
    <row r="123" spans="1:9" ht="18" customHeight="1" x14ac:dyDescent="0.25">
      <c r="A123" s="216"/>
      <c r="B123" s="220"/>
      <c r="C123" s="216"/>
      <c r="D123" s="216"/>
      <c r="E123" s="94" t="s">
        <v>274</v>
      </c>
      <c r="F123" s="94"/>
      <c r="G123" s="94">
        <v>0</v>
      </c>
      <c r="H123" s="216"/>
      <c r="I123" s="216"/>
    </row>
    <row r="124" spans="1:9" ht="18" customHeight="1" x14ac:dyDescent="0.25">
      <c r="A124" s="216"/>
      <c r="B124" s="220"/>
      <c r="C124" s="216"/>
      <c r="D124" s="216"/>
      <c r="E124" s="94" t="s">
        <v>265</v>
      </c>
      <c r="F124" s="94"/>
      <c r="G124" s="94">
        <v>0</v>
      </c>
      <c r="H124" s="216"/>
      <c r="I124" s="216"/>
    </row>
    <row r="125" spans="1:9" ht="18" customHeight="1" x14ac:dyDescent="0.25">
      <c r="A125" s="216"/>
      <c r="B125" s="220"/>
      <c r="C125" s="216"/>
      <c r="D125" s="216"/>
      <c r="E125" s="94" t="s">
        <v>258</v>
      </c>
      <c r="F125" s="94"/>
      <c r="G125" s="94">
        <v>0</v>
      </c>
      <c r="H125" s="216"/>
      <c r="I125" s="216"/>
    </row>
    <row r="126" spans="1:9" ht="18" customHeight="1" x14ac:dyDescent="0.25">
      <c r="A126" s="216"/>
      <c r="B126" s="220"/>
      <c r="C126" s="216"/>
      <c r="D126" s="216"/>
      <c r="E126" s="94" t="s">
        <v>263</v>
      </c>
      <c r="F126" s="94"/>
      <c r="G126" s="94">
        <v>0</v>
      </c>
      <c r="H126" s="216"/>
      <c r="I126" s="216"/>
    </row>
    <row r="127" spans="1:9" ht="18" customHeight="1" thickBot="1" x14ac:dyDescent="0.3">
      <c r="A127" s="217"/>
      <c r="B127" s="221"/>
      <c r="C127" s="217"/>
      <c r="D127" s="217"/>
      <c r="E127" s="95" t="s">
        <v>260</v>
      </c>
      <c r="F127" s="95"/>
      <c r="G127" s="95">
        <v>0</v>
      </c>
      <c r="H127" s="217"/>
      <c r="I127" s="217"/>
    </row>
    <row r="128" spans="1:9" ht="18" customHeight="1" x14ac:dyDescent="0.25">
      <c r="A128" s="216" t="s">
        <v>291</v>
      </c>
      <c r="B128" s="220">
        <v>113880</v>
      </c>
      <c r="C128" s="216" t="s">
        <v>183</v>
      </c>
      <c r="D128" s="216"/>
      <c r="E128" s="94" t="s">
        <v>264</v>
      </c>
      <c r="F128" s="94"/>
      <c r="G128" s="94">
        <v>0</v>
      </c>
      <c r="H128" s="216">
        <f>AVERAGE(G128,G130,G131,G132,G133)</f>
        <v>0</v>
      </c>
      <c r="I128" s="216"/>
    </row>
    <row r="129" spans="1:9" ht="18" customHeight="1" x14ac:dyDescent="0.25">
      <c r="A129" s="216"/>
      <c r="B129" s="220"/>
      <c r="C129" s="216"/>
      <c r="D129" s="216"/>
      <c r="E129" s="94" t="s">
        <v>274</v>
      </c>
      <c r="F129" s="94"/>
      <c r="G129" s="94">
        <v>0</v>
      </c>
      <c r="H129" s="216"/>
      <c r="I129" s="216"/>
    </row>
    <row r="130" spans="1:9" ht="18" customHeight="1" x14ac:dyDescent="0.25">
      <c r="A130" s="216"/>
      <c r="B130" s="220"/>
      <c r="C130" s="216"/>
      <c r="D130" s="216"/>
      <c r="E130" s="94" t="s">
        <v>265</v>
      </c>
      <c r="F130" s="94"/>
      <c r="G130" s="94">
        <v>0</v>
      </c>
      <c r="H130" s="216"/>
      <c r="I130" s="216"/>
    </row>
    <row r="131" spans="1:9" ht="18" customHeight="1" x14ac:dyDescent="0.25">
      <c r="A131" s="216"/>
      <c r="B131" s="220"/>
      <c r="C131" s="216"/>
      <c r="D131" s="216"/>
      <c r="E131" s="94" t="s">
        <v>258</v>
      </c>
      <c r="F131" s="94"/>
      <c r="G131" s="94">
        <v>0</v>
      </c>
      <c r="H131" s="216"/>
      <c r="I131" s="216"/>
    </row>
    <row r="132" spans="1:9" ht="18" customHeight="1" x14ac:dyDescent="0.25">
      <c r="A132" s="216"/>
      <c r="B132" s="220"/>
      <c r="C132" s="216"/>
      <c r="D132" s="216"/>
      <c r="E132" s="94" t="s">
        <v>263</v>
      </c>
      <c r="F132" s="94"/>
      <c r="G132" s="94">
        <v>0</v>
      </c>
      <c r="H132" s="216"/>
      <c r="I132" s="216"/>
    </row>
    <row r="133" spans="1:9" ht="18" customHeight="1" thickBot="1" x14ac:dyDescent="0.3">
      <c r="A133" s="217"/>
      <c r="B133" s="221"/>
      <c r="C133" s="217"/>
      <c r="D133" s="217"/>
      <c r="E133" s="95" t="s">
        <v>260</v>
      </c>
      <c r="F133" s="95"/>
      <c r="G133" s="95">
        <v>0</v>
      </c>
      <c r="H133" s="217"/>
      <c r="I133" s="217"/>
    </row>
  </sheetData>
  <mergeCells count="132">
    <mergeCell ref="A2:A7"/>
    <mergeCell ref="A8:A13"/>
    <mergeCell ref="B8:B13"/>
    <mergeCell ref="C8:C13"/>
    <mergeCell ref="D8:D13"/>
    <mergeCell ref="H8:H13"/>
    <mergeCell ref="B2:B7"/>
    <mergeCell ref="H2:H7"/>
    <mergeCell ref="I2:I7"/>
    <mergeCell ref="D2:D7"/>
    <mergeCell ref="C2:C7"/>
    <mergeCell ref="A20:A25"/>
    <mergeCell ref="B20:B25"/>
    <mergeCell ref="C20:C25"/>
    <mergeCell ref="D20:D25"/>
    <mergeCell ref="H20:H25"/>
    <mergeCell ref="I20:I25"/>
    <mergeCell ref="I8:I13"/>
    <mergeCell ref="A14:A19"/>
    <mergeCell ref="B14:B19"/>
    <mergeCell ref="C14:C19"/>
    <mergeCell ref="D14:D19"/>
    <mergeCell ref="H14:H19"/>
    <mergeCell ref="I14:I19"/>
    <mergeCell ref="A32:A37"/>
    <mergeCell ref="B32:B37"/>
    <mergeCell ref="C32:C37"/>
    <mergeCell ref="D32:D37"/>
    <mergeCell ref="H32:H37"/>
    <mergeCell ref="I32:I37"/>
    <mergeCell ref="A26:A31"/>
    <mergeCell ref="B26:B31"/>
    <mergeCell ref="C26:C31"/>
    <mergeCell ref="D26:D31"/>
    <mergeCell ref="H26:H31"/>
    <mergeCell ref="I26:I31"/>
    <mergeCell ref="A44:A49"/>
    <mergeCell ref="B44:B49"/>
    <mergeCell ref="C44:C49"/>
    <mergeCell ref="D44:D49"/>
    <mergeCell ref="H44:H49"/>
    <mergeCell ref="I44:I49"/>
    <mergeCell ref="A38:A43"/>
    <mergeCell ref="B38:B43"/>
    <mergeCell ref="C38:C43"/>
    <mergeCell ref="D38:D43"/>
    <mergeCell ref="H38:H43"/>
    <mergeCell ref="I38:I43"/>
    <mergeCell ref="A56:A61"/>
    <mergeCell ref="B56:B61"/>
    <mergeCell ref="C56:C61"/>
    <mergeCell ref="D56:D61"/>
    <mergeCell ref="H56:H61"/>
    <mergeCell ref="I56:I61"/>
    <mergeCell ref="A50:A55"/>
    <mergeCell ref="B50:B55"/>
    <mergeCell ref="C50:C55"/>
    <mergeCell ref="D50:D55"/>
    <mergeCell ref="H50:H55"/>
    <mergeCell ref="I50:I55"/>
    <mergeCell ref="A68:A73"/>
    <mergeCell ref="B68:B73"/>
    <mergeCell ref="C68:C73"/>
    <mergeCell ref="D68:D73"/>
    <mergeCell ref="H68:H73"/>
    <mergeCell ref="I68:I73"/>
    <mergeCell ref="A62:A67"/>
    <mergeCell ref="B62:B67"/>
    <mergeCell ref="C62:C67"/>
    <mergeCell ref="D62:D67"/>
    <mergeCell ref="H62:H67"/>
    <mergeCell ref="I62:I67"/>
    <mergeCell ref="A80:A85"/>
    <mergeCell ref="B80:B85"/>
    <mergeCell ref="C80:C85"/>
    <mergeCell ref="D80:D85"/>
    <mergeCell ref="H80:H85"/>
    <mergeCell ref="I80:I85"/>
    <mergeCell ref="A74:A79"/>
    <mergeCell ref="B74:B79"/>
    <mergeCell ref="C74:C79"/>
    <mergeCell ref="D74:D79"/>
    <mergeCell ref="H74:H79"/>
    <mergeCell ref="I74:I79"/>
    <mergeCell ref="A92:A97"/>
    <mergeCell ref="B92:B97"/>
    <mergeCell ref="C92:C97"/>
    <mergeCell ref="D92:D97"/>
    <mergeCell ref="H92:H97"/>
    <mergeCell ref="I92:I97"/>
    <mergeCell ref="A86:A91"/>
    <mergeCell ref="B86:B91"/>
    <mergeCell ref="C86:C91"/>
    <mergeCell ref="D86:D91"/>
    <mergeCell ref="H86:H91"/>
    <mergeCell ref="I86:I91"/>
    <mergeCell ref="A104:A109"/>
    <mergeCell ref="B104:B109"/>
    <mergeCell ref="C104:C109"/>
    <mergeCell ref="D104:D109"/>
    <mergeCell ref="H104:H109"/>
    <mergeCell ref="I104:I109"/>
    <mergeCell ref="A98:A103"/>
    <mergeCell ref="B98:B103"/>
    <mergeCell ref="C98:C103"/>
    <mergeCell ref="D98:D103"/>
    <mergeCell ref="H98:H103"/>
    <mergeCell ref="I98:I103"/>
    <mergeCell ref="A116:A121"/>
    <mergeCell ref="B116:B121"/>
    <mergeCell ref="C116:C121"/>
    <mergeCell ref="D116:D121"/>
    <mergeCell ref="H116:H121"/>
    <mergeCell ref="I116:I121"/>
    <mergeCell ref="A110:A115"/>
    <mergeCell ref="B110:B115"/>
    <mergeCell ref="C110:C115"/>
    <mergeCell ref="D110:D115"/>
    <mergeCell ref="H110:H115"/>
    <mergeCell ref="I110:I115"/>
    <mergeCell ref="A128:A133"/>
    <mergeCell ref="B128:B133"/>
    <mergeCell ref="C128:C133"/>
    <mergeCell ref="D128:D133"/>
    <mergeCell ref="H128:H133"/>
    <mergeCell ref="I128:I133"/>
    <mergeCell ref="A122:A127"/>
    <mergeCell ref="B122:B127"/>
    <mergeCell ref="C122:C127"/>
    <mergeCell ref="D122:D127"/>
    <mergeCell ref="H122:H127"/>
    <mergeCell ref="I122:I1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6711-B17B-4E0C-9ABF-E5B80C7E6981}">
  <sheetPr codeName="Sheet9"/>
  <dimension ref="A1:H721"/>
  <sheetViews>
    <sheetView workbookViewId="0">
      <selection activeCell="I5" sqref="I5"/>
    </sheetView>
  </sheetViews>
  <sheetFormatPr defaultColWidth="22.7109375" defaultRowHeight="18" customHeight="1" x14ac:dyDescent="0.25"/>
  <cols>
    <col min="4" max="4" width="33.5703125" customWidth="1"/>
    <col min="7" max="7" width="23.7109375" customWidth="1"/>
    <col min="8" max="8" width="32.85546875" customWidth="1"/>
  </cols>
  <sheetData>
    <row r="1" spans="1:8" ht="31.5" customHeight="1" x14ac:dyDescent="0.25">
      <c r="A1" s="90" t="s">
        <v>255</v>
      </c>
      <c r="B1" s="91" t="s">
        <v>11</v>
      </c>
      <c r="C1" s="91" t="s">
        <v>12</v>
      </c>
      <c r="D1" s="92" t="s">
        <v>10</v>
      </c>
      <c r="E1" s="93" t="s">
        <v>15</v>
      </c>
      <c r="F1" s="92" t="s">
        <v>210</v>
      </c>
      <c r="G1" s="92" t="s">
        <v>211</v>
      </c>
      <c r="H1" s="92" t="s">
        <v>16</v>
      </c>
    </row>
    <row r="2" spans="1:8" ht="18" customHeight="1" x14ac:dyDescent="0.25">
      <c r="A2" s="220">
        <v>54000</v>
      </c>
      <c r="B2" s="216" t="s">
        <v>178</v>
      </c>
      <c r="C2" s="216"/>
      <c r="D2" s="94" t="s">
        <v>266</v>
      </c>
      <c r="E2" s="94"/>
      <c r="F2" s="94">
        <v>0</v>
      </c>
      <c r="G2" s="216">
        <f>AVERAGE(F2,F3,F4,F5,F6,F7,F8,F9,F10)</f>
        <v>0</v>
      </c>
      <c r="H2" s="218" t="s">
        <v>297</v>
      </c>
    </row>
    <row r="3" spans="1:8" ht="18" customHeight="1" x14ac:dyDescent="0.25">
      <c r="A3" s="220"/>
      <c r="B3" s="216"/>
      <c r="C3" s="216"/>
      <c r="D3" s="94" t="s">
        <v>267</v>
      </c>
      <c r="E3" s="94"/>
      <c r="F3" s="94">
        <v>0</v>
      </c>
      <c r="G3" s="216"/>
      <c r="H3" s="218"/>
    </row>
    <row r="4" spans="1:8" ht="18" customHeight="1" x14ac:dyDescent="0.25">
      <c r="A4" s="220"/>
      <c r="B4" s="216"/>
      <c r="C4" s="216"/>
      <c r="D4" s="94" t="s">
        <v>268</v>
      </c>
      <c r="E4" s="94"/>
      <c r="F4" s="94">
        <v>0</v>
      </c>
      <c r="G4" s="216"/>
      <c r="H4" s="218"/>
    </row>
    <row r="5" spans="1:8" ht="18" customHeight="1" x14ac:dyDescent="0.25">
      <c r="A5" s="220"/>
      <c r="B5" s="216"/>
      <c r="C5" s="216"/>
      <c r="D5" s="94" t="s">
        <v>270</v>
      </c>
      <c r="E5" s="94"/>
      <c r="F5" s="94">
        <v>0</v>
      </c>
      <c r="G5" s="216"/>
      <c r="H5" s="218"/>
    </row>
    <row r="6" spans="1:8" ht="18" customHeight="1" x14ac:dyDescent="0.25">
      <c r="A6" s="220"/>
      <c r="B6" s="216"/>
      <c r="C6" s="216"/>
      <c r="D6" s="94" t="s">
        <v>271</v>
      </c>
      <c r="E6" s="94"/>
      <c r="F6" s="94">
        <v>0</v>
      </c>
      <c r="G6" s="216"/>
      <c r="H6" s="218"/>
    </row>
    <row r="7" spans="1:8" ht="18" customHeight="1" x14ac:dyDescent="0.25">
      <c r="A7" s="220"/>
      <c r="B7" s="216"/>
      <c r="C7" s="216"/>
      <c r="D7" s="94" t="s">
        <v>272</v>
      </c>
      <c r="E7" s="94"/>
      <c r="F7" s="94">
        <v>0</v>
      </c>
      <c r="G7" s="216"/>
      <c r="H7" s="218"/>
    </row>
    <row r="8" spans="1:8" ht="18" customHeight="1" x14ac:dyDescent="0.25">
      <c r="A8" s="220"/>
      <c r="B8" s="216"/>
      <c r="C8" s="216"/>
      <c r="D8" s="94" t="s">
        <v>269</v>
      </c>
      <c r="E8" s="94"/>
      <c r="F8" s="94">
        <v>0</v>
      </c>
      <c r="G8" s="216"/>
      <c r="H8" s="218"/>
    </row>
    <row r="9" spans="1:8" ht="18" customHeight="1" x14ac:dyDescent="0.25">
      <c r="A9" s="220"/>
      <c r="B9" s="216"/>
      <c r="C9" s="216"/>
      <c r="D9" s="94" t="s">
        <v>72</v>
      </c>
      <c r="E9" s="94"/>
      <c r="F9" s="94">
        <v>0</v>
      </c>
      <c r="G9" s="216"/>
      <c r="H9" s="218"/>
    </row>
    <row r="10" spans="1:8" ht="18" customHeight="1" thickBot="1" x14ac:dyDescent="0.3">
      <c r="A10" s="221"/>
      <c r="B10" s="217"/>
      <c r="C10" s="217"/>
      <c r="D10" s="95" t="s">
        <v>273</v>
      </c>
      <c r="E10" s="95"/>
      <c r="F10" s="95">
        <v>0</v>
      </c>
      <c r="G10" s="217"/>
      <c r="H10" s="219"/>
    </row>
    <row r="11" spans="1:8" ht="18" customHeight="1" x14ac:dyDescent="0.25">
      <c r="A11" s="220">
        <v>54000</v>
      </c>
      <c r="B11" s="216" t="s">
        <v>180</v>
      </c>
      <c r="C11" s="216"/>
      <c r="D11" s="94" t="s">
        <v>266</v>
      </c>
      <c r="E11" s="94"/>
      <c r="F11" s="94">
        <v>0</v>
      </c>
      <c r="G11" s="216">
        <f>AVERAGE(F11,F12,F13,F14,F15,F16,F17,F18,F19)</f>
        <v>0</v>
      </c>
      <c r="H11" s="218" t="s">
        <v>297</v>
      </c>
    </row>
    <row r="12" spans="1:8" ht="18" customHeight="1" x14ac:dyDescent="0.25">
      <c r="A12" s="220"/>
      <c r="B12" s="216"/>
      <c r="C12" s="216"/>
      <c r="D12" s="94" t="s">
        <v>267</v>
      </c>
      <c r="E12" s="94"/>
      <c r="F12" s="94">
        <v>0</v>
      </c>
      <c r="G12" s="216"/>
      <c r="H12" s="218"/>
    </row>
    <row r="13" spans="1:8" ht="18" customHeight="1" x14ac:dyDescent="0.25">
      <c r="A13" s="220"/>
      <c r="B13" s="216"/>
      <c r="C13" s="216"/>
      <c r="D13" s="94" t="s">
        <v>268</v>
      </c>
      <c r="E13" s="94"/>
      <c r="F13" s="94">
        <v>0</v>
      </c>
      <c r="G13" s="216"/>
      <c r="H13" s="218"/>
    </row>
    <row r="14" spans="1:8" ht="18" customHeight="1" x14ac:dyDescent="0.25">
      <c r="A14" s="220"/>
      <c r="B14" s="216"/>
      <c r="C14" s="216"/>
      <c r="D14" s="94" t="s">
        <v>270</v>
      </c>
      <c r="E14" s="94"/>
      <c r="F14" s="94">
        <v>0</v>
      </c>
      <c r="G14" s="216"/>
      <c r="H14" s="218"/>
    </row>
    <row r="15" spans="1:8" ht="18" customHeight="1" x14ac:dyDescent="0.25">
      <c r="A15" s="220"/>
      <c r="B15" s="216"/>
      <c r="C15" s="216"/>
      <c r="D15" s="94" t="s">
        <v>271</v>
      </c>
      <c r="E15" s="94"/>
      <c r="F15" s="94">
        <v>0</v>
      </c>
      <c r="G15" s="216"/>
      <c r="H15" s="218"/>
    </row>
    <row r="16" spans="1:8" ht="18" customHeight="1" x14ac:dyDescent="0.25">
      <c r="A16" s="220"/>
      <c r="B16" s="216"/>
      <c r="C16" s="216"/>
      <c r="D16" s="94" t="s">
        <v>272</v>
      </c>
      <c r="E16" s="94"/>
      <c r="F16" s="94">
        <v>0</v>
      </c>
      <c r="G16" s="216"/>
      <c r="H16" s="218"/>
    </row>
    <row r="17" spans="1:8" ht="18" customHeight="1" x14ac:dyDescent="0.25">
      <c r="A17" s="220"/>
      <c r="B17" s="216"/>
      <c r="C17" s="216"/>
      <c r="D17" s="94" t="s">
        <v>269</v>
      </c>
      <c r="E17" s="94"/>
      <c r="F17" s="94">
        <v>0</v>
      </c>
      <c r="G17" s="216"/>
      <c r="H17" s="218"/>
    </row>
    <row r="18" spans="1:8" ht="18" customHeight="1" x14ac:dyDescent="0.25">
      <c r="A18" s="220"/>
      <c r="B18" s="216"/>
      <c r="C18" s="216"/>
      <c r="D18" s="94" t="s">
        <v>72</v>
      </c>
      <c r="E18" s="94"/>
      <c r="F18" s="94">
        <v>0</v>
      </c>
      <c r="G18" s="216"/>
      <c r="H18" s="218"/>
    </row>
    <row r="19" spans="1:8" ht="18" customHeight="1" thickBot="1" x14ac:dyDescent="0.3">
      <c r="A19" s="221"/>
      <c r="B19" s="217"/>
      <c r="C19" s="217"/>
      <c r="D19" s="95" t="s">
        <v>273</v>
      </c>
      <c r="E19" s="95"/>
      <c r="F19" s="95">
        <v>0</v>
      </c>
      <c r="G19" s="217"/>
      <c r="H19" s="219"/>
    </row>
    <row r="20" spans="1:8" ht="18" customHeight="1" x14ac:dyDescent="0.25">
      <c r="A20" s="220">
        <v>54000</v>
      </c>
      <c r="B20" s="216" t="s">
        <v>181</v>
      </c>
      <c r="C20" s="216"/>
      <c r="D20" s="94" t="s">
        <v>266</v>
      </c>
      <c r="E20" s="94"/>
      <c r="F20" s="94">
        <v>0</v>
      </c>
      <c r="G20" s="216">
        <f>AVERAGE(F20,F21,F22,F23,F24,F25,F26,F27,F28)</f>
        <v>0</v>
      </c>
      <c r="H20" s="218" t="s">
        <v>297</v>
      </c>
    </row>
    <row r="21" spans="1:8" ht="18" customHeight="1" x14ac:dyDescent="0.25">
      <c r="A21" s="220"/>
      <c r="B21" s="216"/>
      <c r="C21" s="216"/>
      <c r="D21" s="94" t="s">
        <v>267</v>
      </c>
      <c r="E21" s="94"/>
      <c r="F21" s="94">
        <v>0</v>
      </c>
      <c r="G21" s="216"/>
      <c r="H21" s="218"/>
    </row>
    <row r="22" spans="1:8" ht="18" customHeight="1" x14ac:dyDescent="0.25">
      <c r="A22" s="220"/>
      <c r="B22" s="216"/>
      <c r="C22" s="216"/>
      <c r="D22" s="94" t="s">
        <v>268</v>
      </c>
      <c r="E22" s="94"/>
      <c r="F22" s="94">
        <v>0</v>
      </c>
      <c r="G22" s="216"/>
      <c r="H22" s="218"/>
    </row>
    <row r="23" spans="1:8" ht="18" customHeight="1" x14ac:dyDescent="0.25">
      <c r="A23" s="220"/>
      <c r="B23" s="216"/>
      <c r="C23" s="216"/>
      <c r="D23" s="94" t="s">
        <v>270</v>
      </c>
      <c r="E23" s="94"/>
      <c r="F23" s="94">
        <v>0</v>
      </c>
      <c r="G23" s="216"/>
      <c r="H23" s="218"/>
    </row>
    <row r="24" spans="1:8" ht="18" customHeight="1" x14ac:dyDescent="0.25">
      <c r="A24" s="220"/>
      <c r="B24" s="216"/>
      <c r="C24" s="216"/>
      <c r="D24" s="94" t="s">
        <v>271</v>
      </c>
      <c r="E24" s="94"/>
      <c r="F24" s="94">
        <v>0</v>
      </c>
      <c r="G24" s="216"/>
      <c r="H24" s="218"/>
    </row>
    <row r="25" spans="1:8" ht="18" customHeight="1" x14ac:dyDescent="0.25">
      <c r="A25" s="220"/>
      <c r="B25" s="216"/>
      <c r="C25" s="216"/>
      <c r="D25" s="94" t="s">
        <v>272</v>
      </c>
      <c r="E25" s="94"/>
      <c r="F25" s="94">
        <v>0</v>
      </c>
      <c r="G25" s="216"/>
      <c r="H25" s="218"/>
    </row>
    <row r="26" spans="1:8" ht="18" customHeight="1" x14ac:dyDescent="0.25">
      <c r="A26" s="220"/>
      <c r="B26" s="216"/>
      <c r="C26" s="216"/>
      <c r="D26" s="94" t="s">
        <v>269</v>
      </c>
      <c r="E26" s="94"/>
      <c r="F26" s="94">
        <v>0</v>
      </c>
      <c r="G26" s="216"/>
      <c r="H26" s="218"/>
    </row>
    <row r="27" spans="1:8" ht="18" customHeight="1" x14ac:dyDescent="0.25">
      <c r="A27" s="220"/>
      <c r="B27" s="216"/>
      <c r="C27" s="216"/>
      <c r="D27" s="94" t="s">
        <v>72</v>
      </c>
      <c r="E27" s="94"/>
      <c r="F27" s="94">
        <v>0</v>
      </c>
      <c r="G27" s="216"/>
      <c r="H27" s="218"/>
    </row>
    <row r="28" spans="1:8" ht="18" customHeight="1" thickBot="1" x14ac:dyDescent="0.3">
      <c r="A28" s="221"/>
      <c r="B28" s="217"/>
      <c r="C28" s="217"/>
      <c r="D28" s="95" t="s">
        <v>273</v>
      </c>
      <c r="E28" s="95"/>
      <c r="F28" s="95">
        <v>0</v>
      </c>
      <c r="G28" s="217"/>
      <c r="H28" s="219"/>
    </row>
    <row r="29" spans="1:8" ht="18" customHeight="1" x14ac:dyDescent="0.25">
      <c r="A29" s="220">
        <v>54000</v>
      </c>
      <c r="B29" s="216" t="s">
        <v>179</v>
      </c>
      <c r="C29" s="216"/>
      <c r="D29" s="94" t="s">
        <v>266</v>
      </c>
      <c r="E29" s="94"/>
      <c r="F29" s="94">
        <v>0</v>
      </c>
      <c r="G29" s="216">
        <f>AVERAGE(F29,F30,F31,F32,F33,F34,F35,F36,F37)</f>
        <v>0</v>
      </c>
      <c r="H29" s="218" t="s">
        <v>297</v>
      </c>
    </row>
    <row r="30" spans="1:8" ht="18" customHeight="1" x14ac:dyDescent="0.25">
      <c r="A30" s="220"/>
      <c r="B30" s="216"/>
      <c r="C30" s="216"/>
      <c r="D30" s="94" t="s">
        <v>267</v>
      </c>
      <c r="E30" s="94"/>
      <c r="F30" s="94">
        <v>0</v>
      </c>
      <c r="G30" s="216"/>
      <c r="H30" s="218"/>
    </row>
    <row r="31" spans="1:8" ht="18" customHeight="1" x14ac:dyDescent="0.25">
      <c r="A31" s="220"/>
      <c r="B31" s="216"/>
      <c r="C31" s="216"/>
      <c r="D31" s="94" t="s">
        <v>268</v>
      </c>
      <c r="E31" s="94"/>
      <c r="F31" s="94">
        <v>0</v>
      </c>
      <c r="G31" s="216"/>
      <c r="H31" s="218"/>
    </row>
    <row r="32" spans="1:8" ht="18" customHeight="1" x14ac:dyDescent="0.25">
      <c r="A32" s="220"/>
      <c r="B32" s="216"/>
      <c r="C32" s="216"/>
      <c r="D32" s="94" t="s">
        <v>270</v>
      </c>
      <c r="E32" s="94"/>
      <c r="F32" s="94">
        <v>0</v>
      </c>
      <c r="G32" s="216"/>
      <c r="H32" s="218"/>
    </row>
    <row r="33" spans="1:8" ht="18" customHeight="1" x14ac:dyDescent="0.25">
      <c r="A33" s="220"/>
      <c r="B33" s="216"/>
      <c r="C33" s="216"/>
      <c r="D33" s="94" t="s">
        <v>271</v>
      </c>
      <c r="E33" s="94"/>
      <c r="F33" s="94">
        <v>0</v>
      </c>
      <c r="G33" s="216"/>
      <c r="H33" s="218"/>
    </row>
    <row r="34" spans="1:8" ht="18" customHeight="1" x14ac:dyDescent="0.25">
      <c r="A34" s="220"/>
      <c r="B34" s="216"/>
      <c r="C34" s="216"/>
      <c r="D34" s="94" t="s">
        <v>272</v>
      </c>
      <c r="E34" s="94"/>
      <c r="F34" s="94">
        <v>0</v>
      </c>
      <c r="G34" s="216"/>
      <c r="H34" s="218"/>
    </row>
    <row r="35" spans="1:8" ht="18" customHeight="1" x14ac:dyDescent="0.25">
      <c r="A35" s="220"/>
      <c r="B35" s="216"/>
      <c r="C35" s="216"/>
      <c r="D35" s="94" t="s">
        <v>269</v>
      </c>
      <c r="E35" s="94"/>
      <c r="F35" s="94">
        <v>0</v>
      </c>
      <c r="G35" s="216"/>
      <c r="H35" s="218"/>
    </row>
    <row r="36" spans="1:8" ht="18" customHeight="1" x14ac:dyDescent="0.25">
      <c r="A36" s="220"/>
      <c r="B36" s="216"/>
      <c r="C36" s="216"/>
      <c r="D36" s="94" t="s">
        <v>72</v>
      </c>
      <c r="E36" s="94"/>
      <c r="F36" s="94">
        <v>0</v>
      </c>
      <c r="G36" s="216"/>
      <c r="H36" s="218"/>
    </row>
    <row r="37" spans="1:8" ht="18" customHeight="1" thickBot="1" x14ac:dyDescent="0.3">
      <c r="A37" s="221"/>
      <c r="B37" s="217"/>
      <c r="C37" s="217"/>
      <c r="D37" s="95" t="s">
        <v>273</v>
      </c>
      <c r="E37" s="95"/>
      <c r="F37" s="95">
        <v>0</v>
      </c>
      <c r="G37" s="217"/>
      <c r="H37" s="219"/>
    </row>
    <row r="38" spans="1:8" ht="18" customHeight="1" x14ac:dyDescent="0.25">
      <c r="A38" s="220">
        <v>54000</v>
      </c>
      <c r="B38" s="216" t="s">
        <v>299</v>
      </c>
      <c r="C38" s="216"/>
      <c r="D38" s="94" t="s">
        <v>266</v>
      </c>
      <c r="E38" s="94"/>
      <c r="F38" s="94">
        <v>0</v>
      </c>
      <c r="G38" s="216">
        <f>AVERAGE(F38,F39,F40,F41,F42,F43,F44,F45,F46)</f>
        <v>0</v>
      </c>
      <c r="H38" s="218" t="s">
        <v>297</v>
      </c>
    </row>
    <row r="39" spans="1:8" ht="18" customHeight="1" x14ac:dyDescent="0.25">
      <c r="A39" s="220"/>
      <c r="B39" s="216"/>
      <c r="C39" s="216"/>
      <c r="D39" s="94" t="s">
        <v>267</v>
      </c>
      <c r="E39" s="94"/>
      <c r="F39" s="94">
        <v>0</v>
      </c>
      <c r="G39" s="216"/>
      <c r="H39" s="218"/>
    </row>
    <row r="40" spans="1:8" ht="18" customHeight="1" x14ac:dyDescent="0.25">
      <c r="A40" s="220"/>
      <c r="B40" s="216"/>
      <c r="C40" s="216"/>
      <c r="D40" s="94" t="s">
        <v>268</v>
      </c>
      <c r="E40" s="94"/>
      <c r="F40" s="94">
        <v>0</v>
      </c>
      <c r="G40" s="216"/>
      <c r="H40" s="218"/>
    </row>
    <row r="41" spans="1:8" ht="18" customHeight="1" x14ac:dyDescent="0.25">
      <c r="A41" s="220"/>
      <c r="B41" s="216"/>
      <c r="C41" s="216"/>
      <c r="D41" s="94" t="s">
        <v>270</v>
      </c>
      <c r="E41" s="94"/>
      <c r="F41" s="94">
        <v>0</v>
      </c>
      <c r="G41" s="216"/>
      <c r="H41" s="218"/>
    </row>
    <row r="42" spans="1:8" ht="18" customHeight="1" x14ac:dyDescent="0.25">
      <c r="A42" s="220"/>
      <c r="B42" s="216"/>
      <c r="C42" s="216"/>
      <c r="D42" s="94" t="s">
        <v>271</v>
      </c>
      <c r="E42" s="94"/>
      <c r="F42" s="94">
        <v>0</v>
      </c>
      <c r="G42" s="216"/>
      <c r="H42" s="218"/>
    </row>
    <row r="43" spans="1:8" ht="18" customHeight="1" x14ac:dyDescent="0.25">
      <c r="A43" s="220"/>
      <c r="B43" s="216"/>
      <c r="C43" s="216"/>
      <c r="D43" s="94" t="s">
        <v>272</v>
      </c>
      <c r="E43" s="94"/>
      <c r="F43" s="94">
        <v>0</v>
      </c>
      <c r="G43" s="216"/>
      <c r="H43" s="218"/>
    </row>
    <row r="44" spans="1:8" ht="18" customHeight="1" x14ac:dyDescent="0.25">
      <c r="A44" s="220"/>
      <c r="B44" s="216"/>
      <c r="C44" s="216"/>
      <c r="D44" s="94" t="s">
        <v>269</v>
      </c>
      <c r="E44" s="94"/>
      <c r="F44" s="94">
        <v>0</v>
      </c>
      <c r="G44" s="216"/>
      <c r="H44" s="218"/>
    </row>
    <row r="45" spans="1:8" ht="18" customHeight="1" x14ac:dyDescent="0.25">
      <c r="A45" s="220"/>
      <c r="B45" s="216"/>
      <c r="C45" s="216"/>
      <c r="D45" s="94" t="s">
        <v>72</v>
      </c>
      <c r="E45" s="94"/>
      <c r="F45" s="94">
        <v>0</v>
      </c>
      <c r="G45" s="216"/>
      <c r="H45" s="218"/>
    </row>
    <row r="46" spans="1:8" ht="18" customHeight="1" thickBot="1" x14ac:dyDescent="0.3">
      <c r="A46" s="221"/>
      <c r="B46" s="217"/>
      <c r="C46" s="217"/>
      <c r="D46" s="95" t="s">
        <v>273</v>
      </c>
      <c r="E46" s="95"/>
      <c r="F46" s="95">
        <v>0</v>
      </c>
      <c r="G46" s="217"/>
      <c r="H46" s="219"/>
    </row>
    <row r="47" spans="1:8" ht="18" customHeight="1" x14ac:dyDescent="0.25">
      <c r="A47" s="220">
        <v>55500</v>
      </c>
      <c r="B47" s="216" t="s">
        <v>179</v>
      </c>
      <c r="C47" s="216"/>
      <c r="D47" s="94" t="s">
        <v>266</v>
      </c>
      <c r="E47" s="94"/>
      <c r="F47" s="94">
        <v>0</v>
      </c>
      <c r="G47" s="216">
        <f>AVERAGE(F47,F48,F49,F50,F51,F52,F53,F54,F55)</f>
        <v>0</v>
      </c>
      <c r="H47" s="218" t="s">
        <v>297</v>
      </c>
    </row>
    <row r="48" spans="1:8" ht="18" customHeight="1" x14ac:dyDescent="0.25">
      <c r="A48" s="220"/>
      <c r="B48" s="216"/>
      <c r="C48" s="216"/>
      <c r="D48" s="94" t="s">
        <v>267</v>
      </c>
      <c r="E48" s="94"/>
      <c r="F48" s="94">
        <v>0</v>
      </c>
      <c r="G48" s="216"/>
      <c r="H48" s="218"/>
    </row>
    <row r="49" spans="1:8" ht="18" customHeight="1" x14ac:dyDescent="0.25">
      <c r="A49" s="220"/>
      <c r="B49" s="216"/>
      <c r="C49" s="216"/>
      <c r="D49" s="94" t="s">
        <v>268</v>
      </c>
      <c r="E49" s="94"/>
      <c r="F49" s="94">
        <v>0</v>
      </c>
      <c r="G49" s="216"/>
      <c r="H49" s="218"/>
    </row>
    <row r="50" spans="1:8" ht="18" customHeight="1" x14ac:dyDescent="0.25">
      <c r="A50" s="220"/>
      <c r="B50" s="216"/>
      <c r="C50" s="216"/>
      <c r="D50" s="94" t="s">
        <v>270</v>
      </c>
      <c r="E50" s="94"/>
      <c r="F50" s="94">
        <v>0</v>
      </c>
      <c r="G50" s="216"/>
      <c r="H50" s="218"/>
    </row>
    <row r="51" spans="1:8" ht="18" customHeight="1" x14ac:dyDescent="0.25">
      <c r="A51" s="220"/>
      <c r="B51" s="216"/>
      <c r="C51" s="216"/>
      <c r="D51" s="94" t="s">
        <v>271</v>
      </c>
      <c r="E51" s="94"/>
      <c r="F51" s="94">
        <v>0</v>
      </c>
      <c r="G51" s="216"/>
      <c r="H51" s="218"/>
    </row>
    <row r="52" spans="1:8" ht="18" customHeight="1" x14ac:dyDescent="0.25">
      <c r="A52" s="220"/>
      <c r="B52" s="216"/>
      <c r="C52" s="216"/>
      <c r="D52" s="94" t="s">
        <v>272</v>
      </c>
      <c r="E52" s="94"/>
      <c r="F52" s="94">
        <v>0</v>
      </c>
      <c r="G52" s="216"/>
      <c r="H52" s="218"/>
    </row>
    <row r="53" spans="1:8" ht="18" customHeight="1" x14ac:dyDescent="0.25">
      <c r="A53" s="220"/>
      <c r="B53" s="216"/>
      <c r="C53" s="216"/>
      <c r="D53" s="94" t="s">
        <v>269</v>
      </c>
      <c r="E53" s="94"/>
      <c r="F53" s="94">
        <v>0</v>
      </c>
      <c r="G53" s="216"/>
      <c r="H53" s="218"/>
    </row>
    <row r="54" spans="1:8" ht="18" customHeight="1" x14ac:dyDescent="0.25">
      <c r="A54" s="220"/>
      <c r="B54" s="216"/>
      <c r="C54" s="216"/>
      <c r="D54" s="94" t="s">
        <v>72</v>
      </c>
      <c r="E54" s="94"/>
      <c r="F54" s="94">
        <v>0</v>
      </c>
      <c r="G54" s="216"/>
      <c r="H54" s="218"/>
    </row>
    <row r="55" spans="1:8" ht="18" customHeight="1" thickBot="1" x14ac:dyDescent="0.3">
      <c r="A55" s="221"/>
      <c r="B55" s="217"/>
      <c r="C55" s="217"/>
      <c r="D55" s="95" t="s">
        <v>273</v>
      </c>
      <c r="E55" s="95"/>
      <c r="F55" s="95">
        <v>0</v>
      </c>
      <c r="G55" s="217"/>
      <c r="H55" s="219"/>
    </row>
    <row r="56" spans="1:8" ht="18" customHeight="1" x14ac:dyDescent="0.25">
      <c r="A56" s="220">
        <v>55500</v>
      </c>
      <c r="B56" s="216" t="s">
        <v>178</v>
      </c>
      <c r="C56" s="216"/>
      <c r="D56" s="94" t="s">
        <v>266</v>
      </c>
      <c r="E56" s="94"/>
      <c r="F56" s="94">
        <v>0</v>
      </c>
      <c r="G56" s="216">
        <f>AVERAGE(F56,F57,F58,F59,F60,F61,F62,F63,F64)</f>
        <v>0</v>
      </c>
      <c r="H56" s="218" t="s">
        <v>297</v>
      </c>
    </row>
    <row r="57" spans="1:8" ht="18" customHeight="1" x14ac:dyDescent="0.25">
      <c r="A57" s="220"/>
      <c r="B57" s="216"/>
      <c r="C57" s="216"/>
      <c r="D57" s="94" t="s">
        <v>267</v>
      </c>
      <c r="E57" s="94"/>
      <c r="F57" s="94">
        <v>0</v>
      </c>
      <c r="G57" s="216"/>
      <c r="H57" s="218"/>
    </row>
    <row r="58" spans="1:8" ht="18" customHeight="1" x14ac:dyDescent="0.25">
      <c r="A58" s="220"/>
      <c r="B58" s="216"/>
      <c r="C58" s="216"/>
      <c r="D58" s="94" t="s">
        <v>268</v>
      </c>
      <c r="E58" s="94"/>
      <c r="F58" s="94">
        <v>0</v>
      </c>
      <c r="G58" s="216"/>
      <c r="H58" s="218"/>
    </row>
    <row r="59" spans="1:8" ht="18" customHeight="1" x14ac:dyDescent="0.25">
      <c r="A59" s="220"/>
      <c r="B59" s="216"/>
      <c r="C59" s="216"/>
      <c r="D59" s="94" t="s">
        <v>270</v>
      </c>
      <c r="E59" s="94"/>
      <c r="F59" s="94">
        <v>0</v>
      </c>
      <c r="G59" s="216"/>
      <c r="H59" s="218"/>
    </row>
    <row r="60" spans="1:8" ht="18" customHeight="1" x14ac:dyDescent="0.25">
      <c r="A60" s="220"/>
      <c r="B60" s="216"/>
      <c r="C60" s="216"/>
      <c r="D60" s="94" t="s">
        <v>271</v>
      </c>
      <c r="E60" s="94"/>
      <c r="F60" s="94">
        <v>0</v>
      </c>
      <c r="G60" s="216"/>
      <c r="H60" s="218"/>
    </row>
    <row r="61" spans="1:8" ht="18" customHeight="1" x14ac:dyDescent="0.25">
      <c r="A61" s="220"/>
      <c r="B61" s="216"/>
      <c r="C61" s="216"/>
      <c r="D61" s="94" t="s">
        <v>272</v>
      </c>
      <c r="E61" s="94"/>
      <c r="F61" s="94">
        <v>0</v>
      </c>
      <c r="G61" s="216"/>
      <c r="H61" s="218"/>
    </row>
    <row r="62" spans="1:8" ht="18" customHeight="1" x14ac:dyDescent="0.25">
      <c r="A62" s="220"/>
      <c r="B62" s="216"/>
      <c r="C62" s="216"/>
      <c r="D62" s="94" t="s">
        <v>269</v>
      </c>
      <c r="E62" s="94"/>
      <c r="F62" s="94">
        <v>0</v>
      </c>
      <c r="G62" s="216"/>
      <c r="H62" s="218"/>
    </row>
    <row r="63" spans="1:8" ht="18" customHeight="1" x14ac:dyDescent="0.25">
      <c r="A63" s="220"/>
      <c r="B63" s="216"/>
      <c r="C63" s="216"/>
      <c r="D63" s="94" t="s">
        <v>72</v>
      </c>
      <c r="E63" s="94"/>
      <c r="F63" s="94">
        <v>0</v>
      </c>
      <c r="G63" s="216"/>
      <c r="H63" s="218"/>
    </row>
    <row r="64" spans="1:8" ht="18" customHeight="1" thickBot="1" x14ac:dyDescent="0.3">
      <c r="A64" s="221"/>
      <c r="B64" s="217"/>
      <c r="C64" s="217"/>
      <c r="D64" s="95" t="s">
        <v>273</v>
      </c>
      <c r="E64" s="95"/>
      <c r="F64" s="95">
        <v>0</v>
      </c>
      <c r="G64" s="217"/>
      <c r="H64" s="219"/>
    </row>
    <row r="65" spans="1:8" ht="18" customHeight="1" x14ac:dyDescent="0.25">
      <c r="A65" s="220">
        <v>56300</v>
      </c>
      <c r="B65" s="216" t="s">
        <v>178</v>
      </c>
      <c r="C65" s="216"/>
      <c r="D65" s="94" t="s">
        <v>266</v>
      </c>
      <c r="E65" s="94"/>
      <c r="F65" s="94">
        <v>0</v>
      </c>
      <c r="G65" s="216">
        <f>AVERAGE(F65,F66,F67,F68,F69,F70,F71,F72,F73)</f>
        <v>0</v>
      </c>
      <c r="H65" s="218" t="s">
        <v>297</v>
      </c>
    </row>
    <row r="66" spans="1:8" ht="18" customHeight="1" x14ac:dyDescent="0.25">
      <c r="A66" s="220"/>
      <c r="B66" s="216"/>
      <c r="C66" s="216"/>
      <c r="D66" s="94" t="s">
        <v>267</v>
      </c>
      <c r="E66" s="94"/>
      <c r="F66" s="94">
        <v>0</v>
      </c>
      <c r="G66" s="216"/>
      <c r="H66" s="218"/>
    </row>
    <row r="67" spans="1:8" ht="18" customHeight="1" x14ac:dyDescent="0.25">
      <c r="A67" s="220"/>
      <c r="B67" s="216"/>
      <c r="C67" s="216"/>
      <c r="D67" s="94" t="s">
        <v>268</v>
      </c>
      <c r="E67" s="94"/>
      <c r="F67" s="94">
        <v>0</v>
      </c>
      <c r="G67" s="216"/>
      <c r="H67" s="218"/>
    </row>
    <row r="68" spans="1:8" ht="18" customHeight="1" x14ac:dyDescent="0.25">
      <c r="A68" s="220"/>
      <c r="B68" s="216"/>
      <c r="C68" s="216"/>
      <c r="D68" s="94" t="s">
        <v>270</v>
      </c>
      <c r="E68" s="94"/>
      <c r="F68" s="94">
        <v>0</v>
      </c>
      <c r="G68" s="216"/>
      <c r="H68" s="218"/>
    </row>
    <row r="69" spans="1:8" ht="18" customHeight="1" x14ac:dyDescent="0.25">
      <c r="A69" s="220"/>
      <c r="B69" s="216"/>
      <c r="C69" s="216"/>
      <c r="D69" s="94" t="s">
        <v>271</v>
      </c>
      <c r="E69" s="94"/>
      <c r="F69" s="94">
        <v>0</v>
      </c>
      <c r="G69" s="216"/>
      <c r="H69" s="218"/>
    </row>
    <row r="70" spans="1:8" ht="18" customHeight="1" x14ac:dyDescent="0.25">
      <c r="A70" s="220"/>
      <c r="B70" s="216"/>
      <c r="C70" s="216"/>
      <c r="D70" s="94" t="s">
        <v>272</v>
      </c>
      <c r="E70" s="94"/>
      <c r="F70" s="94">
        <v>0</v>
      </c>
      <c r="G70" s="216"/>
      <c r="H70" s="218"/>
    </row>
    <row r="71" spans="1:8" ht="18" customHeight="1" x14ac:dyDescent="0.25">
      <c r="A71" s="220"/>
      <c r="B71" s="216"/>
      <c r="C71" s="216"/>
      <c r="D71" s="94" t="s">
        <v>269</v>
      </c>
      <c r="E71" s="94"/>
      <c r="F71" s="94">
        <v>0</v>
      </c>
      <c r="G71" s="216"/>
      <c r="H71" s="218"/>
    </row>
    <row r="72" spans="1:8" ht="18" customHeight="1" x14ac:dyDescent="0.25">
      <c r="A72" s="220"/>
      <c r="B72" s="216"/>
      <c r="C72" s="216"/>
      <c r="D72" s="94" t="s">
        <v>72</v>
      </c>
      <c r="E72" s="94"/>
      <c r="F72" s="94">
        <v>0</v>
      </c>
      <c r="G72" s="216"/>
      <c r="H72" s="218"/>
    </row>
    <row r="73" spans="1:8" ht="18" customHeight="1" thickBot="1" x14ac:dyDescent="0.3">
      <c r="A73" s="221"/>
      <c r="B73" s="217"/>
      <c r="C73" s="217"/>
      <c r="D73" s="95" t="s">
        <v>273</v>
      </c>
      <c r="E73" s="95"/>
      <c r="F73" s="95">
        <v>0</v>
      </c>
      <c r="G73" s="217"/>
      <c r="H73" s="219"/>
    </row>
    <row r="74" spans="1:8" ht="18" customHeight="1" x14ac:dyDescent="0.25">
      <c r="A74" s="220">
        <v>56500</v>
      </c>
      <c r="B74" s="216" t="s">
        <v>178</v>
      </c>
      <c r="C74" s="216"/>
      <c r="D74" s="94" t="s">
        <v>266</v>
      </c>
      <c r="E74" s="94"/>
      <c r="F74" s="94">
        <v>0</v>
      </c>
      <c r="G74" s="216">
        <f>AVERAGE(F74,F75,F76,F77,F78,F79,F80,F81,F82)</f>
        <v>0</v>
      </c>
      <c r="H74" s="218" t="s">
        <v>297</v>
      </c>
    </row>
    <row r="75" spans="1:8" ht="18" customHeight="1" x14ac:dyDescent="0.25">
      <c r="A75" s="220"/>
      <c r="B75" s="216"/>
      <c r="C75" s="216"/>
      <c r="D75" s="94" t="s">
        <v>267</v>
      </c>
      <c r="E75" s="94"/>
      <c r="F75" s="94">
        <v>0</v>
      </c>
      <c r="G75" s="216"/>
      <c r="H75" s="218"/>
    </row>
    <row r="76" spans="1:8" ht="18" customHeight="1" x14ac:dyDescent="0.25">
      <c r="A76" s="220"/>
      <c r="B76" s="216"/>
      <c r="C76" s="216"/>
      <c r="D76" s="94" t="s">
        <v>268</v>
      </c>
      <c r="E76" s="94"/>
      <c r="F76" s="94">
        <v>0</v>
      </c>
      <c r="G76" s="216"/>
      <c r="H76" s="218"/>
    </row>
    <row r="77" spans="1:8" ht="18" customHeight="1" x14ac:dyDescent="0.25">
      <c r="A77" s="220"/>
      <c r="B77" s="216"/>
      <c r="C77" s="216"/>
      <c r="D77" s="94" t="s">
        <v>270</v>
      </c>
      <c r="E77" s="94"/>
      <c r="F77" s="94">
        <v>0</v>
      </c>
      <c r="G77" s="216"/>
      <c r="H77" s="218"/>
    </row>
    <row r="78" spans="1:8" ht="18" customHeight="1" x14ac:dyDescent="0.25">
      <c r="A78" s="220"/>
      <c r="B78" s="216"/>
      <c r="C78" s="216"/>
      <c r="D78" s="94" t="s">
        <v>271</v>
      </c>
      <c r="E78" s="94"/>
      <c r="F78" s="94">
        <v>0</v>
      </c>
      <c r="G78" s="216"/>
      <c r="H78" s="218"/>
    </row>
    <row r="79" spans="1:8" ht="18" customHeight="1" x14ac:dyDescent="0.25">
      <c r="A79" s="220"/>
      <c r="B79" s="216"/>
      <c r="C79" s="216"/>
      <c r="D79" s="94" t="s">
        <v>272</v>
      </c>
      <c r="E79" s="94"/>
      <c r="F79" s="94">
        <v>0</v>
      </c>
      <c r="G79" s="216"/>
      <c r="H79" s="218"/>
    </row>
    <row r="80" spans="1:8" ht="18" customHeight="1" x14ac:dyDescent="0.25">
      <c r="A80" s="220"/>
      <c r="B80" s="216"/>
      <c r="C80" s="216"/>
      <c r="D80" s="94" t="s">
        <v>269</v>
      </c>
      <c r="E80" s="94"/>
      <c r="F80" s="94">
        <v>0</v>
      </c>
      <c r="G80" s="216"/>
      <c r="H80" s="218"/>
    </row>
    <row r="81" spans="1:8" ht="18" customHeight="1" x14ac:dyDescent="0.25">
      <c r="A81" s="220"/>
      <c r="B81" s="216"/>
      <c r="C81" s="216"/>
      <c r="D81" s="94" t="s">
        <v>72</v>
      </c>
      <c r="E81" s="94"/>
      <c r="F81" s="94">
        <v>0</v>
      </c>
      <c r="G81" s="216"/>
      <c r="H81" s="218"/>
    </row>
    <row r="82" spans="1:8" ht="18" customHeight="1" thickBot="1" x14ac:dyDescent="0.3">
      <c r="A82" s="221"/>
      <c r="B82" s="217"/>
      <c r="C82" s="217"/>
      <c r="D82" s="95" t="s">
        <v>273</v>
      </c>
      <c r="E82" s="95"/>
      <c r="F82" s="95">
        <v>0</v>
      </c>
      <c r="G82" s="217"/>
      <c r="H82" s="219"/>
    </row>
    <row r="83" spans="1:8" ht="18" customHeight="1" x14ac:dyDescent="0.25">
      <c r="A83" s="220">
        <v>57200</v>
      </c>
      <c r="B83" s="216" t="s">
        <v>178</v>
      </c>
      <c r="C83" s="216"/>
      <c r="D83" s="94" t="s">
        <v>266</v>
      </c>
      <c r="E83" s="94"/>
      <c r="F83" s="94">
        <v>0</v>
      </c>
      <c r="G83" s="216">
        <f>AVERAGE(F83,F84,F85,F86,F87,F88,F89,F90,F91)</f>
        <v>0</v>
      </c>
      <c r="H83" s="218" t="s">
        <v>297</v>
      </c>
    </row>
    <row r="84" spans="1:8" ht="18" customHeight="1" x14ac:dyDescent="0.25">
      <c r="A84" s="220"/>
      <c r="B84" s="216"/>
      <c r="C84" s="216"/>
      <c r="D84" s="94" t="s">
        <v>267</v>
      </c>
      <c r="E84" s="94"/>
      <c r="F84" s="94">
        <v>0</v>
      </c>
      <c r="G84" s="216"/>
      <c r="H84" s="218"/>
    </row>
    <row r="85" spans="1:8" ht="18" customHeight="1" x14ac:dyDescent="0.25">
      <c r="A85" s="220"/>
      <c r="B85" s="216"/>
      <c r="C85" s="216"/>
      <c r="D85" s="94" t="s">
        <v>268</v>
      </c>
      <c r="E85" s="94"/>
      <c r="F85" s="94">
        <v>0</v>
      </c>
      <c r="G85" s="216"/>
      <c r="H85" s="218"/>
    </row>
    <row r="86" spans="1:8" ht="18" customHeight="1" x14ac:dyDescent="0.25">
      <c r="A86" s="220"/>
      <c r="B86" s="216"/>
      <c r="C86" s="216"/>
      <c r="D86" s="94" t="s">
        <v>270</v>
      </c>
      <c r="E86" s="94"/>
      <c r="F86" s="94">
        <v>0</v>
      </c>
      <c r="G86" s="216"/>
      <c r="H86" s="218"/>
    </row>
    <row r="87" spans="1:8" ht="18" customHeight="1" x14ac:dyDescent="0.25">
      <c r="A87" s="220"/>
      <c r="B87" s="216"/>
      <c r="C87" s="216"/>
      <c r="D87" s="94" t="s">
        <v>271</v>
      </c>
      <c r="E87" s="94"/>
      <c r="F87" s="94">
        <v>0</v>
      </c>
      <c r="G87" s="216"/>
      <c r="H87" s="218"/>
    </row>
    <row r="88" spans="1:8" ht="18" customHeight="1" x14ac:dyDescent="0.25">
      <c r="A88" s="220"/>
      <c r="B88" s="216"/>
      <c r="C88" s="216"/>
      <c r="D88" s="94" t="s">
        <v>272</v>
      </c>
      <c r="E88" s="94"/>
      <c r="F88" s="94">
        <v>0</v>
      </c>
      <c r="G88" s="216"/>
      <c r="H88" s="218"/>
    </row>
    <row r="89" spans="1:8" ht="18" customHeight="1" x14ac:dyDescent="0.25">
      <c r="A89" s="220"/>
      <c r="B89" s="216"/>
      <c r="C89" s="216"/>
      <c r="D89" s="94" t="s">
        <v>269</v>
      </c>
      <c r="E89" s="94"/>
      <c r="F89" s="94">
        <v>0</v>
      </c>
      <c r="G89" s="216"/>
      <c r="H89" s="218"/>
    </row>
    <row r="90" spans="1:8" ht="18" customHeight="1" x14ac:dyDescent="0.25">
      <c r="A90" s="220"/>
      <c r="B90" s="216"/>
      <c r="C90" s="216"/>
      <c r="D90" s="94" t="s">
        <v>72</v>
      </c>
      <c r="E90" s="94"/>
      <c r="F90" s="94">
        <v>0</v>
      </c>
      <c r="G90" s="216"/>
      <c r="H90" s="218"/>
    </row>
    <row r="91" spans="1:8" ht="18" customHeight="1" thickBot="1" x14ac:dyDescent="0.3">
      <c r="A91" s="221"/>
      <c r="B91" s="217"/>
      <c r="C91" s="217"/>
      <c r="D91" s="95" t="s">
        <v>273</v>
      </c>
      <c r="E91" s="95"/>
      <c r="F91" s="95">
        <v>0</v>
      </c>
      <c r="G91" s="217"/>
      <c r="H91" s="219"/>
    </row>
    <row r="92" spans="1:8" ht="18" customHeight="1" x14ac:dyDescent="0.25">
      <c r="A92" s="220">
        <v>57400</v>
      </c>
      <c r="B92" s="216" t="s">
        <v>178</v>
      </c>
      <c r="C92" s="216"/>
      <c r="D92" s="94" t="s">
        <v>266</v>
      </c>
      <c r="E92" s="94"/>
      <c r="F92" s="94">
        <v>0</v>
      </c>
      <c r="G92" s="216">
        <f>AVERAGE(F92,F93,F94,F95,F96,F97,F98,F99,F100)</f>
        <v>0</v>
      </c>
      <c r="H92" s="218" t="s">
        <v>297</v>
      </c>
    </row>
    <row r="93" spans="1:8" ht="18" customHeight="1" x14ac:dyDescent="0.25">
      <c r="A93" s="220"/>
      <c r="B93" s="216"/>
      <c r="C93" s="216"/>
      <c r="D93" s="94" t="s">
        <v>267</v>
      </c>
      <c r="E93" s="94"/>
      <c r="F93" s="94">
        <v>0</v>
      </c>
      <c r="G93" s="216"/>
      <c r="H93" s="218"/>
    </row>
    <row r="94" spans="1:8" ht="18" customHeight="1" x14ac:dyDescent="0.25">
      <c r="A94" s="220"/>
      <c r="B94" s="216"/>
      <c r="C94" s="216"/>
      <c r="D94" s="94" t="s">
        <v>268</v>
      </c>
      <c r="E94" s="94"/>
      <c r="F94" s="94">
        <v>0</v>
      </c>
      <c r="G94" s="216"/>
      <c r="H94" s="218"/>
    </row>
    <row r="95" spans="1:8" ht="18" customHeight="1" x14ac:dyDescent="0.25">
      <c r="A95" s="220"/>
      <c r="B95" s="216"/>
      <c r="C95" s="216"/>
      <c r="D95" s="94" t="s">
        <v>270</v>
      </c>
      <c r="E95" s="94"/>
      <c r="F95" s="94">
        <v>0</v>
      </c>
      <c r="G95" s="216"/>
      <c r="H95" s="218"/>
    </row>
    <row r="96" spans="1:8" ht="18" customHeight="1" x14ac:dyDescent="0.25">
      <c r="A96" s="220"/>
      <c r="B96" s="216"/>
      <c r="C96" s="216"/>
      <c r="D96" s="94" t="s">
        <v>271</v>
      </c>
      <c r="E96" s="94"/>
      <c r="F96" s="94">
        <v>0</v>
      </c>
      <c r="G96" s="216"/>
      <c r="H96" s="218"/>
    </row>
    <row r="97" spans="1:8" ht="18" customHeight="1" x14ac:dyDescent="0.25">
      <c r="A97" s="220"/>
      <c r="B97" s="216"/>
      <c r="C97" s="216"/>
      <c r="D97" s="94" t="s">
        <v>272</v>
      </c>
      <c r="E97" s="94"/>
      <c r="F97" s="94">
        <v>0</v>
      </c>
      <c r="G97" s="216"/>
      <c r="H97" s="218"/>
    </row>
    <row r="98" spans="1:8" ht="18" customHeight="1" x14ac:dyDescent="0.25">
      <c r="A98" s="220"/>
      <c r="B98" s="216"/>
      <c r="C98" s="216"/>
      <c r="D98" s="94" t="s">
        <v>269</v>
      </c>
      <c r="E98" s="94"/>
      <c r="F98" s="94">
        <v>0</v>
      </c>
      <c r="G98" s="216"/>
      <c r="H98" s="218"/>
    </row>
    <row r="99" spans="1:8" ht="18" customHeight="1" x14ac:dyDescent="0.25">
      <c r="A99" s="220"/>
      <c r="B99" s="216"/>
      <c r="C99" s="216"/>
      <c r="D99" s="94" t="s">
        <v>72</v>
      </c>
      <c r="E99" s="94"/>
      <c r="F99" s="94">
        <v>0</v>
      </c>
      <c r="G99" s="216"/>
      <c r="H99" s="218"/>
    </row>
    <row r="100" spans="1:8" ht="18" customHeight="1" thickBot="1" x14ac:dyDescent="0.3">
      <c r="A100" s="221"/>
      <c r="B100" s="217"/>
      <c r="C100" s="217"/>
      <c r="D100" s="95" t="s">
        <v>273</v>
      </c>
      <c r="E100" s="95"/>
      <c r="F100" s="95">
        <v>0</v>
      </c>
      <c r="G100" s="217"/>
      <c r="H100" s="219"/>
    </row>
    <row r="101" spans="1:8" ht="18" customHeight="1" x14ac:dyDescent="0.25">
      <c r="A101" s="220">
        <v>58300</v>
      </c>
      <c r="B101" s="216" t="s">
        <v>178</v>
      </c>
      <c r="C101" s="216"/>
      <c r="D101" s="94" t="s">
        <v>266</v>
      </c>
      <c r="E101" s="94"/>
      <c r="F101" s="94">
        <v>0</v>
      </c>
      <c r="G101" s="216">
        <f>AVERAGE(F101,F102,F103,F104,F105,F106,F107,F108,F109)</f>
        <v>0</v>
      </c>
      <c r="H101" s="218" t="s">
        <v>297</v>
      </c>
    </row>
    <row r="102" spans="1:8" ht="18" customHeight="1" x14ac:dyDescent="0.25">
      <c r="A102" s="220"/>
      <c r="B102" s="216"/>
      <c r="C102" s="216"/>
      <c r="D102" s="94" t="s">
        <v>267</v>
      </c>
      <c r="E102" s="94"/>
      <c r="F102" s="94">
        <v>0</v>
      </c>
      <c r="G102" s="216"/>
      <c r="H102" s="218"/>
    </row>
    <row r="103" spans="1:8" ht="18" customHeight="1" x14ac:dyDescent="0.25">
      <c r="A103" s="220"/>
      <c r="B103" s="216"/>
      <c r="C103" s="216"/>
      <c r="D103" s="94" t="s">
        <v>268</v>
      </c>
      <c r="E103" s="94"/>
      <c r="F103" s="94">
        <v>0</v>
      </c>
      <c r="G103" s="216"/>
      <c r="H103" s="218"/>
    </row>
    <row r="104" spans="1:8" ht="18" customHeight="1" x14ac:dyDescent="0.25">
      <c r="A104" s="220"/>
      <c r="B104" s="216"/>
      <c r="C104" s="216"/>
      <c r="D104" s="94" t="s">
        <v>270</v>
      </c>
      <c r="E104" s="94"/>
      <c r="F104" s="94">
        <v>0</v>
      </c>
      <c r="G104" s="216"/>
      <c r="H104" s="218"/>
    </row>
    <row r="105" spans="1:8" ht="18" customHeight="1" x14ac:dyDescent="0.25">
      <c r="A105" s="220"/>
      <c r="B105" s="216"/>
      <c r="C105" s="216"/>
      <c r="D105" s="94" t="s">
        <v>271</v>
      </c>
      <c r="E105" s="94"/>
      <c r="F105" s="94">
        <v>0</v>
      </c>
      <c r="G105" s="216"/>
      <c r="H105" s="218"/>
    </row>
    <row r="106" spans="1:8" ht="18" customHeight="1" x14ac:dyDescent="0.25">
      <c r="A106" s="220"/>
      <c r="B106" s="216"/>
      <c r="C106" s="216"/>
      <c r="D106" s="94" t="s">
        <v>272</v>
      </c>
      <c r="E106" s="94"/>
      <c r="F106" s="94">
        <v>0</v>
      </c>
      <c r="G106" s="216"/>
      <c r="H106" s="218"/>
    </row>
    <row r="107" spans="1:8" ht="18" customHeight="1" x14ac:dyDescent="0.25">
      <c r="A107" s="220"/>
      <c r="B107" s="216"/>
      <c r="C107" s="216"/>
      <c r="D107" s="94" t="s">
        <v>269</v>
      </c>
      <c r="E107" s="94"/>
      <c r="F107" s="94">
        <v>0</v>
      </c>
      <c r="G107" s="216"/>
      <c r="H107" s="218"/>
    </row>
    <row r="108" spans="1:8" ht="18" customHeight="1" x14ac:dyDescent="0.25">
      <c r="A108" s="220"/>
      <c r="B108" s="216"/>
      <c r="C108" s="216"/>
      <c r="D108" s="94" t="s">
        <v>72</v>
      </c>
      <c r="E108" s="94"/>
      <c r="F108" s="94">
        <v>0</v>
      </c>
      <c r="G108" s="216"/>
      <c r="H108" s="218"/>
    </row>
    <row r="109" spans="1:8" ht="18" customHeight="1" thickBot="1" x14ac:dyDescent="0.3">
      <c r="A109" s="221"/>
      <c r="B109" s="217"/>
      <c r="C109" s="217"/>
      <c r="D109" s="95" t="s">
        <v>273</v>
      </c>
      <c r="E109" s="95"/>
      <c r="F109" s="95">
        <v>0</v>
      </c>
      <c r="G109" s="217"/>
      <c r="H109" s="219"/>
    </row>
    <row r="110" spans="1:8" ht="18" customHeight="1" x14ac:dyDescent="0.25">
      <c r="A110" s="220">
        <v>58400</v>
      </c>
      <c r="B110" s="216" t="s">
        <v>178</v>
      </c>
      <c r="C110" s="216"/>
      <c r="D110" s="94" t="s">
        <v>266</v>
      </c>
      <c r="E110" s="94"/>
      <c r="F110" s="94">
        <v>0</v>
      </c>
      <c r="G110" s="216">
        <f>AVERAGE(F110,F111,F112,F113,F114,F115,F116,F117,F118)</f>
        <v>0</v>
      </c>
      <c r="H110" s="218" t="s">
        <v>297</v>
      </c>
    </row>
    <row r="111" spans="1:8" ht="18" customHeight="1" x14ac:dyDescent="0.25">
      <c r="A111" s="220"/>
      <c r="B111" s="216"/>
      <c r="C111" s="216"/>
      <c r="D111" s="94" t="s">
        <v>267</v>
      </c>
      <c r="E111" s="94"/>
      <c r="F111" s="94">
        <v>0</v>
      </c>
      <c r="G111" s="216"/>
      <c r="H111" s="218"/>
    </row>
    <row r="112" spans="1:8" ht="18" customHeight="1" x14ac:dyDescent="0.25">
      <c r="A112" s="220"/>
      <c r="B112" s="216"/>
      <c r="C112" s="216"/>
      <c r="D112" s="94" t="s">
        <v>268</v>
      </c>
      <c r="E112" s="94"/>
      <c r="F112" s="94">
        <v>0</v>
      </c>
      <c r="G112" s="216"/>
      <c r="H112" s="218"/>
    </row>
    <row r="113" spans="1:8" ht="18" customHeight="1" x14ac:dyDescent="0.25">
      <c r="A113" s="220"/>
      <c r="B113" s="216"/>
      <c r="C113" s="216"/>
      <c r="D113" s="94" t="s">
        <v>270</v>
      </c>
      <c r="E113" s="94"/>
      <c r="F113" s="94">
        <v>0</v>
      </c>
      <c r="G113" s="216"/>
      <c r="H113" s="218"/>
    </row>
    <row r="114" spans="1:8" ht="18" customHeight="1" x14ac:dyDescent="0.25">
      <c r="A114" s="220"/>
      <c r="B114" s="216"/>
      <c r="C114" s="216"/>
      <c r="D114" s="94" t="s">
        <v>271</v>
      </c>
      <c r="E114" s="94"/>
      <c r="F114" s="94">
        <v>0</v>
      </c>
      <c r="G114" s="216"/>
      <c r="H114" s="218"/>
    </row>
    <row r="115" spans="1:8" ht="18" customHeight="1" x14ac:dyDescent="0.25">
      <c r="A115" s="220"/>
      <c r="B115" s="216"/>
      <c r="C115" s="216"/>
      <c r="D115" s="94" t="s">
        <v>272</v>
      </c>
      <c r="E115" s="94"/>
      <c r="F115" s="94">
        <v>0</v>
      </c>
      <c r="G115" s="216"/>
      <c r="H115" s="218"/>
    </row>
    <row r="116" spans="1:8" ht="18" customHeight="1" x14ac:dyDescent="0.25">
      <c r="A116" s="220"/>
      <c r="B116" s="216"/>
      <c r="C116" s="216"/>
      <c r="D116" s="94" t="s">
        <v>269</v>
      </c>
      <c r="E116" s="94"/>
      <c r="F116" s="94">
        <v>0</v>
      </c>
      <c r="G116" s="216"/>
      <c r="H116" s="218"/>
    </row>
    <row r="117" spans="1:8" ht="18" customHeight="1" x14ac:dyDescent="0.25">
      <c r="A117" s="220"/>
      <c r="B117" s="216"/>
      <c r="C117" s="216"/>
      <c r="D117" s="94" t="s">
        <v>72</v>
      </c>
      <c r="E117" s="94"/>
      <c r="F117" s="94">
        <v>0</v>
      </c>
      <c r="G117" s="216"/>
      <c r="H117" s="218"/>
    </row>
    <row r="118" spans="1:8" ht="18" customHeight="1" thickBot="1" x14ac:dyDescent="0.3">
      <c r="A118" s="221"/>
      <c r="B118" s="217"/>
      <c r="C118" s="217"/>
      <c r="D118" s="95" t="s">
        <v>273</v>
      </c>
      <c r="E118" s="95"/>
      <c r="F118" s="95">
        <v>0</v>
      </c>
      <c r="G118" s="217"/>
      <c r="H118" s="219"/>
    </row>
    <row r="119" spans="1:8" ht="18" customHeight="1" x14ac:dyDescent="0.25">
      <c r="A119" s="220">
        <v>59400</v>
      </c>
      <c r="B119" s="216" t="s">
        <v>178</v>
      </c>
      <c r="C119" s="216"/>
      <c r="D119" s="94" t="s">
        <v>266</v>
      </c>
      <c r="E119" s="94"/>
      <c r="F119" s="94">
        <v>0</v>
      </c>
      <c r="G119" s="216">
        <f>AVERAGE(F119,F120,F121,F122,F123,F124,F125,F126,F127)</f>
        <v>0</v>
      </c>
      <c r="H119" s="218" t="s">
        <v>297</v>
      </c>
    </row>
    <row r="120" spans="1:8" ht="18" customHeight="1" x14ac:dyDescent="0.25">
      <c r="A120" s="220"/>
      <c r="B120" s="216"/>
      <c r="C120" s="216"/>
      <c r="D120" s="94" t="s">
        <v>267</v>
      </c>
      <c r="E120" s="94"/>
      <c r="F120" s="94">
        <v>0</v>
      </c>
      <c r="G120" s="216"/>
      <c r="H120" s="218"/>
    </row>
    <row r="121" spans="1:8" ht="18" customHeight="1" x14ac:dyDescent="0.25">
      <c r="A121" s="220"/>
      <c r="B121" s="216"/>
      <c r="C121" s="216"/>
      <c r="D121" s="94" t="s">
        <v>268</v>
      </c>
      <c r="E121" s="94"/>
      <c r="F121" s="94">
        <v>0</v>
      </c>
      <c r="G121" s="216"/>
      <c r="H121" s="218"/>
    </row>
    <row r="122" spans="1:8" ht="18" customHeight="1" x14ac:dyDescent="0.25">
      <c r="A122" s="220"/>
      <c r="B122" s="216"/>
      <c r="C122" s="216"/>
      <c r="D122" s="94" t="s">
        <v>270</v>
      </c>
      <c r="E122" s="94"/>
      <c r="F122" s="94">
        <v>0</v>
      </c>
      <c r="G122" s="216"/>
      <c r="H122" s="218"/>
    </row>
    <row r="123" spans="1:8" ht="18" customHeight="1" x14ac:dyDescent="0.25">
      <c r="A123" s="220"/>
      <c r="B123" s="216"/>
      <c r="C123" s="216"/>
      <c r="D123" s="94" t="s">
        <v>271</v>
      </c>
      <c r="E123" s="94"/>
      <c r="F123" s="94">
        <v>0</v>
      </c>
      <c r="G123" s="216"/>
      <c r="H123" s="218"/>
    </row>
    <row r="124" spans="1:8" ht="18" customHeight="1" x14ac:dyDescent="0.25">
      <c r="A124" s="220"/>
      <c r="B124" s="216"/>
      <c r="C124" s="216"/>
      <c r="D124" s="94" t="s">
        <v>272</v>
      </c>
      <c r="E124" s="94"/>
      <c r="F124" s="94">
        <v>0</v>
      </c>
      <c r="G124" s="216"/>
      <c r="H124" s="218"/>
    </row>
    <row r="125" spans="1:8" ht="18" customHeight="1" x14ac:dyDescent="0.25">
      <c r="A125" s="220"/>
      <c r="B125" s="216"/>
      <c r="C125" s="216"/>
      <c r="D125" s="94" t="s">
        <v>269</v>
      </c>
      <c r="E125" s="94"/>
      <c r="F125" s="94">
        <v>0</v>
      </c>
      <c r="G125" s="216"/>
      <c r="H125" s="218"/>
    </row>
    <row r="126" spans="1:8" ht="18" customHeight="1" x14ac:dyDescent="0.25">
      <c r="A126" s="220"/>
      <c r="B126" s="216"/>
      <c r="C126" s="216"/>
      <c r="D126" s="94" t="s">
        <v>72</v>
      </c>
      <c r="E126" s="94"/>
      <c r="F126" s="94">
        <v>0</v>
      </c>
      <c r="G126" s="216"/>
      <c r="H126" s="218"/>
    </row>
    <row r="127" spans="1:8" ht="18" customHeight="1" thickBot="1" x14ac:dyDescent="0.3">
      <c r="A127" s="221"/>
      <c r="B127" s="217"/>
      <c r="C127" s="217"/>
      <c r="D127" s="95" t="s">
        <v>273</v>
      </c>
      <c r="E127" s="95"/>
      <c r="F127" s="95">
        <v>0</v>
      </c>
      <c r="G127" s="217"/>
      <c r="H127" s="219"/>
    </row>
    <row r="128" spans="1:8" ht="18" customHeight="1" x14ac:dyDescent="0.25">
      <c r="A128" s="220">
        <v>59700</v>
      </c>
      <c r="B128" s="216" t="s">
        <v>178</v>
      </c>
      <c r="C128" s="216"/>
      <c r="D128" s="94" t="s">
        <v>266</v>
      </c>
      <c r="E128" s="94"/>
      <c r="F128" s="94">
        <v>0</v>
      </c>
      <c r="G128" s="216">
        <f>AVERAGE(F128,F129,F130,F131,F132,F133,F134,F135,F136)</f>
        <v>0</v>
      </c>
      <c r="H128" s="218" t="s">
        <v>297</v>
      </c>
    </row>
    <row r="129" spans="1:8" ht="18" customHeight="1" x14ac:dyDescent="0.25">
      <c r="A129" s="220"/>
      <c r="B129" s="216"/>
      <c r="C129" s="216"/>
      <c r="D129" s="94" t="s">
        <v>267</v>
      </c>
      <c r="E129" s="94"/>
      <c r="F129" s="94">
        <v>0</v>
      </c>
      <c r="G129" s="216"/>
      <c r="H129" s="218"/>
    </row>
    <row r="130" spans="1:8" ht="18" customHeight="1" x14ac:dyDescent="0.25">
      <c r="A130" s="220"/>
      <c r="B130" s="216"/>
      <c r="C130" s="216"/>
      <c r="D130" s="94" t="s">
        <v>268</v>
      </c>
      <c r="E130" s="94"/>
      <c r="F130" s="94">
        <v>0</v>
      </c>
      <c r="G130" s="216"/>
      <c r="H130" s="218"/>
    </row>
    <row r="131" spans="1:8" ht="18" customHeight="1" x14ac:dyDescent="0.25">
      <c r="A131" s="220"/>
      <c r="B131" s="216"/>
      <c r="C131" s="216"/>
      <c r="D131" s="94" t="s">
        <v>270</v>
      </c>
      <c r="E131" s="94"/>
      <c r="F131" s="94">
        <v>0</v>
      </c>
      <c r="G131" s="216"/>
      <c r="H131" s="218"/>
    </row>
    <row r="132" spans="1:8" ht="18" customHeight="1" x14ac:dyDescent="0.25">
      <c r="A132" s="220"/>
      <c r="B132" s="216"/>
      <c r="C132" s="216"/>
      <c r="D132" s="94" t="s">
        <v>271</v>
      </c>
      <c r="E132" s="94"/>
      <c r="F132" s="94">
        <v>0</v>
      </c>
      <c r="G132" s="216"/>
      <c r="H132" s="218"/>
    </row>
    <row r="133" spans="1:8" ht="18" customHeight="1" x14ac:dyDescent="0.25">
      <c r="A133" s="220"/>
      <c r="B133" s="216"/>
      <c r="C133" s="216"/>
      <c r="D133" s="94" t="s">
        <v>272</v>
      </c>
      <c r="E133" s="94"/>
      <c r="F133" s="94">
        <v>0</v>
      </c>
      <c r="G133" s="216"/>
      <c r="H133" s="218"/>
    </row>
    <row r="134" spans="1:8" ht="18" customHeight="1" x14ac:dyDescent="0.25">
      <c r="A134" s="220"/>
      <c r="B134" s="216"/>
      <c r="C134" s="216"/>
      <c r="D134" s="94" t="s">
        <v>269</v>
      </c>
      <c r="E134" s="94"/>
      <c r="F134" s="94">
        <v>0</v>
      </c>
      <c r="G134" s="216"/>
      <c r="H134" s="218"/>
    </row>
    <row r="135" spans="1:8" ht="18" customHeight="1" x14ac:dyDescent="0.25">
      <c r="A135" s="220"/>
      <c r="B135" s="216"/>
      <c r="C135" s="216"/>
      <c r="D135" s="94" t="s">
        <v>72</v>
      </c>
      <c r="E135" s="94"/>
      <c r="F135" s="94">
        <v>0</v>
      </c>
      <c r="G135" s="216"/>
      <c r="H135" s="218"/>
    </row>
    <row r="136" spans="1:8" ht="18" customHeight="1" thickBot="1" x14ac:dyDescent="0.3">
      <c r="A136" s="221"/>
      <c r="B136" s="217"/>
      <c r="C136" s="217"/>
      <c r="D136" s="95" t="s">
        <v>273</v>
      </c>
      <c r="E136" s="95"/>
      <c r="F136" s="95">
        <v>0</v>
      </c>
      <c r="G136" s="217"/>
      <c r="H136" s="219"/>
    </row>
    <row r="137" spans="1:8" ht="18" customHeight="1" x14ac:dyDescent="0.25">
      <c r="A137" s="220">
        <v>60500</v>
      </c>
      <c r="B137" s="216" t="s">
        <v>178</v>
      </c>
      <c r="C137" s="216"/>
      <c r="D137" s="94" t="s">
        <v>266</v>
      </c>
      <c r="E137" s="94"/>
      <c r="F137" s="94">
        <v>0</v>
      </c>
      <c r="G137" s="216">
        <f>AVERAGE(F137,F138,F139,F140,F141,F142,F143,F144,F145)</f>
        <v>0</v>
      </c>
      <c r="H137" s="218" t="s">
        <v>297</v>
      </c>
    </row>
    <row r="138" spans="1:8" ht="18" customHeight="1" x14ac:dyDescent="0.25">
      <c r="A138" s="220"/>
      <c r="B138" s="216"/>
      <c r="C138" s="216"/>
      <c r="D138" s="94" t="s">
        <v>267</v>
      </c>
      <c r="E138" s="94"/>
      <c r="F138" s="94">
        <v>0</v>
      </c>
      <c r="G138" s="216"/>
      <c r="H138" s="218"/>
    </row>
    <row r="139" spans="1:8" ht="18" customHeight="1" x14ac:dyDescent="0.25">
      <c r="A139" s="220"/>
      <c r="B139" s="216"/>
      <c r="C139" s="216"/>
      <c r="D139" s="94" t="s">
        <v>268</v>
      </c>
      <c r="E139" s="94"/>
      <c r="F139" s="94">
        <v>0</v>
      </c>
      <c r="G139" s="216"/>
      <c r="H139" s="218"/>
    </row>
    <row r="140" spans="1:8" ht="18" customHeight="1" x14ac:dyDescent="0.25">
      <c r="A140" s="220"/>
      <c r="B140" s="216"/>
      <c r="C140" s="216"/>
      <c r="D140" s="94" t="s">
        <v>270</v>
      </c>
      <c r="E140" s="94"/>
      <c r="F140" s="94">
        <v>0</v>
      </c>
      <c r="G140" s="216"/>
      <c r="H140" s="218"/>
    </row>
    <row r="141" spans="1:8" ht="18" customHeight="1" x14ac:dyDescent="0.25">
      <c r="A141" s="220"/>
      <c r="B141" s="216"/>
      <c r="C141" s="216"/>
      <c r="D141" s="94" t="s">
        <v>271</v>
      </c>
      <c r="E141" s="94"/>
      <c r="F141" s="94">
        <v>0</v>
      </c>
      <c r="G141" s="216"/>
      <c r="H141" s="218"/>
    </row>
    <row r="142" spans="1:8" ht="18" customHeight="1" x14ac:dyDescent="0.25">
      <c r="A142" s="220"/>
      <c r="B142" s="216"/>
      <c r="C142" s="216"/>
      <c r="D142" s="94" t="s">
        <v>272</v>
      </c>
      <c r="E142" s="94"/>
      <c r="F142" s="94">
        <v>0</v>
      </c>
      <c r="G142" s="216"/>
      <c r="H142" s="218"/>
    </row>
    <row r="143" spans="1:8" ht="18" customHeight="1" x14ac:dyDescent="0.25">
      <c r="A143" s="220"/>
      <c r="B143" s="216"/>
      <c r="C143" s="216"/>
      <c r="D143" s="94" t="s">
        <v>269</v>
      </c>
      <c r="E143" s="94"/>
      <c r="F143" s="94">
        <v>0</v>
      </c>
      <c r="G143" s="216"/>
      <c r="H143" s="218"/>
    </row>
    <row r="144" spans="1:8" ht="18" customHeight="1" x14ac:dyDescent="0.25">
      <c r="A144" s="220"/>
      <c r="B144" s="216"/>
      <c r="C144" s="216"/>
      <c r="D144" s="94" t="s">
        <v>72</v>
      </c>
      <c r="E144" s="94"/>
      <c r="F144" s="94">
        <v>0</v>
      </c>
      <c r="G144" s="216"/>
      <c r="H144" s="218"/>
    </row>
    <row r="145" spans="1:8" ht="18" customHeight="1" thickBot="1" x14ac:dyDescent="0.3">
      <c r="A145" s="221"/>
      <c r="B145" s="217"/>
      <c r="C145" s="217"/>
      <c r="D145" s="95" t="s">
        <v>273</v>
      </c>
      <c r="E145" s="95"/>
      <c r="F145" s="95">
        <v>0</v>
      </c>
      <c r="G145" s="217"/>
      <c r="H145" s="219"/>
    </row>
    <row r="146" spans="1:8" ht="18" customHeight="1" x14ac:dyDescent="0.25">
      <c r="A146" s="220">
        <v>60800</v>
      </c>
      <c r="B146" s="216" t="s">
        <v>179</v>
      </c>
      <c r="C146" s="216"/>
      <c r="D146" s="94" t="s">
        <v>266</v>
      </c>
      <c r="E146" s="94"/>
      <c r="F146" s="94">
        <v>0</v>
      </c>
      <c r="G146" s="216">
        <f>AVERAGE(F146,F147,F148,F149,F150,F151,F152,F153,F154)</f>
        <v>0</v>
      </c>
      <c r="H146" s="218" t="s">
        <v>297</v>
      </c>
    </row>
    <row r="147" spans="1:8" ht="18" customHeight="1" x14ac:dyDescent="0.25">
      <c r="A147" s="220"/>
      <c r="B147" s="216"/>
      <c r="C147" s="216"/>
      <c r="D147" s="94" t="s">
        <v>267</v>
      </c>
      <c r="E147" s="94"/>
      <c r="F147" s="94">
        <v>0</v>
      </c>
      <c r="G147" s="216"/>
      <c r="H147" s="218"/>
    </row>
    <row r="148" spans="1:8" ht="18" customHeight="1" x14ac:dyDescent="0.25">
      <c r="A148" s="220"/>
      <c r="B148" s="216"/>
      <c r="C148" s="216"/>
      <c r="D148" s="94" t="s">
        <v>268</v>
      </c>
      <c r="E148" s="94"/>
      <c r="F148" s="94">
        <v>0</v>
      </c>
      <c r="G148" s="216"/>
      <c r="H148" s="218"/>
    </row>
    <row r="149" spans="1:8" ht="18" customHeight="1" x14ac:dyDescent="0.25">
      <c r="A149" s="220"/>
      <c r="B149" s="216"/>
      <c r="C149" s="216"/>
      <c r="D149" s="94" t="s">
        <v>270</v>
      </c>
      <c r="E149" s="94"/>
      <c r="F149" s="94">
        <v>0</v>
      </c>
      <c r="G149" s="216"/>
      <c r="H149" s="218"/>
    </row>
    <row r="150" spans="1:8" ht="18" customHeight="1" x14ac:dyDescent="0.25">
      <c r="A150" s="220"/>
      <c r="B150" s="216"/>
      <c r="C150" s="216"/>
      <c r="D150" s="94" t="s">
        <v>271</v>
      </c>
      <c r="E150" s="94"/>
      <c r="F150" s="94">
        <v>0</v>
      </c>
      <c r="G150" s="216"/>
      <c r="H150" s="218"/>
    </row>
    <row r="151" spans="1:8" ht="18" customHeight="1" x14ac:dyDescent="0.25">
      <c r="A151" s="220"/>
      <c r="B151" s="216"/>
      <c r="C151" s="216"/>
      <c r="D151" s="94" t="s">
        <v>272</v>
      </c>
      <c r="E151" s="94"/>
      <c r="F151" s="94">
        <v>0</v>
      </c>
      <c r="G151" s="216"/>
      <c r="H151" s="218"/>
    </row>
    <row r="152" spans="1:8" ht="18" customHeight="1" x14ac:dyDescent="0.25">
      <c r="A152" s="220"/>
      <c r="B152" s="216"/>
      <c r="C152" s="216"/>
      <c r="D152" s="94" t="s">
        <v>269</v>
      </c>
      <c r="E152" s="94"/>
      <c r="F152" s="94">
        <v>0</v>
      </c>
      <c r="G152" s="216"/>
      <c r="H152" s="218"/>
    </row>
    <row r="153" spans="1:8" ht="18" customHeight="1" x14ac:dyDescent="0.25">
      <c r="A153" s="220"/>
      <c r="B153" s="216"/>
      <c r="C153" s="216"/>
      <c r="D153" s="94" t="s">
        <v>72</v>
      </c>
      <c r="E153" s="94"/>
      <c r="F153" s="94">
        <v>0</v>
      </c>
      <c r="G153" s="216"/>
      <c r="H153" s="218"/>
    </row>
    <row r="154" spans="1:8" ht="18" customHeight="1" thickBot="1" x14ac:dyDescent="0.3">
      <c r="A154" s="221"/>
      <c r="B154" s="217"/>
      <c r="C154" s="217"/>
      <c r="D154" s="95" t="s">
        <v>273</v>
      </c>
      <c r="E154" s="95"/>
      <c r="F154" s="95">
        <v>0</v>
      </c>
      <c r="G154" s="217"/>
      <c r="H154" s="219"/>
    </row>
    <row r="155" spans="1:8" ht="18" customHeight="1" x14ac:dyDescent="0.25">
      <c r="A155" s="220">
        <v>60800</v>
      </c>
      <c r="B155" s="216" t="s">
        <v>178</v>
      </c>
      <c r="C155" s="216"/>
      <c r="D155" s="94" t="s">
        <v>266</v>
      </c>
      <c r="E155" s="94"/>
      <c r="F155" s="94">
        <v>0</v>
      </c>
      <c r="G155" s="216">
        <f>AVERAGE(F155,F156,F157,F158,F159,F160,F161,F162,F163)</f>
        <v>0</v>
      </c>
      <c r="H155" s="218" t="s">
        <v>297</v>
      </c>
    </row>
    <row r="156" spans="1:8" ht="18" customHeight="1" x14ac:dyDescent="0.25">
      <c r="A156" s="220"/>
      <c r="B156" s="216"/>
      <c r="C156" s="216"/>
      <c r="D156" s="94" t="s">
        <v>267</v>
      </c>
      <c r="E156" s="94"/>
      <c r="F156" s="94">
        <v>0</v>
      </c>
      <c r="G156" s="216"/>
      <c r="H156" s="218"/>
    </row>
    <row r="157" spans="1:8" ht="18" customHeight="1" x14ac:dyDescent="0.25">
      <c r="A157" s="220"/>
      <c r="B157" s="216"/>
      <c r="C157" s="216"/>
      <c r="D157" s="94" t="s">
        <v>268</v>
      </c>
      <c r="E157" s="94"/>
      <c r="F157" s="94">
        <v>0</v>
      </c>
      <c r="G157" s="216"/>
      <c r="H157" s="218"/>
    </row>
    <row r="158" spans="1:8" ht="18" customHeight="1" x14ac:dyDescent="0.25">
      <c r="A158" s="220"/>
      <c r="B158" s="216"/>
      <c r="C158" s="216"/>
      <c r="D158" s="94" t="s">
        <v>270</v>
      </c>
      <c r="E158" s="94"/>
      <c r="F158" s="94">
        <v>0</v>
      </c>
      <c r="G158" s="216"/>
      <c r="H158" s="218"/>
    </row>
    <row r="159" spans="1:8" ht="18" customHeight="1" x14ac:dyDescent="0.25">
      <c r="A159" s="220"/>
      <c r="B159" s="216"/>
      <c r="C159" s="216"/>
      <c r="D159" s="94" t="s">
        <v>271</v>
      </c>
      <c r="E159" s="94"/>
      <c r="F159" s="94">
        <v>0</v>
      </c>
      <c r="G159" s="216"/>
      <c r="H159" s="218"/>
    </row>
    <row r="160" spans="1:8" ht="18" customHeight="1" x14ac:dyDescent="0.25">
      <c r="A160" s="220"/>
      <c r="B160" s="216"/>
      <c r="C160" s="216"/>
      <c r="D160" s="94" t="s">
        <v>272</v>
      </c>
      <c r="E160" s="94"/>
      <c r="F160" s="94">
        <v>0</v>
      </c>
      <c r="G160" s="216"/>
      <c r="H160" s="218"/>
    </row>
    <row r="161" spans="1:8" ht="18" customHeight="1" x14ac:dyDescent="0.25">
      <c r="A161" s="220"/>
      <c r="B161" s="216"/>
      <c r="C161" s="216"/>
      <c r="D161" s="94" t="s">
        <v>269</v>
      </c>
      <c r="E161" s="94"/>
      <c r="F161" s="94">
        <v>0</v>
      </c>
      <c r="G161" s="216"/>
      <c r="H161" s="218"/>
    </row>
    <row r="162" spans="1:8" ht="18" customHeight="1" x14ac:dyDescent="0.25">
      <c r="A162" s="220"/>
      <c r="B162" s="216"/>
      <c r="C162" s="216"/>
      <c r="D162" s="94" t="s">
        <v>72</v>
      </c>
      <c r="E162" s="94"/>
      <c r="F162" s="94">
        <v>0</v>
      </c>
      <c r="G162" s="216"/>
      <c r="H162" s="218"/>
    </row>
    <row r="163" spans="1:8" ht="18" customHeight="1" thickBot="1" x14ac:dyDescent="0.3">
      <c r="A163" s="221"/>
      <c r="B163" s="217"/>
      <c r="C163" s="217"/>
      <c r="D163" s="95" t="s">
        <v>273</v>
      </c>
      <c r="E163" s="95"/>
      <c r="F163" s="95">
        <v>0</v>
      </c>
      <c r="G163" s="217"/>
      <c r="H163" s="219"/>
    </row>
    <row r="164" spans="1:8" ht="18" customHeight="1" x14ac:dyDescent="0.25">
      <c r="A164" s="220">
        <v>61900</v>
      </c>
      <c r="B164" s="216" t="s">
        <v>179</v>
      </c>
      <c r="C164" s="216"/>
      <c r="D164" s="94" t="s">
        <v>266</v>
      </c>
      <c r="E164" s="94"/>
      <c r="F164" s="94">
        <v>0</v>
      </c>
      <c r="G164" s="216">
        <f>AVERAGE(F164,F165,F166,F167,F168,F169,F170,F171,F172)</f>
        <v>0</v>
      </c>
      <c r="H164" s="218" t="s">
        <v>297</v>
      </c>
    </row>
    <row r="165" spans="1:8" ht="18" customHeight="1" x14ac:dyDescent="0.25">
      <c r="A165" s="220"/>
      <c r="B165" s="216"/>
      <c r="C165" s="216"/>
      <c r="D165" s="94" t="s">
        <v>267</v>
      </c>
      <c r="E165" s="94"/>
      <c r="F165" s="94">
        <v>0</v>
      </c>
      <c r="G165" s="216"/>
      <c r="H165" s="218"/>
    </row>
    <row r="166" spans="1:8" ht="18" customHeight="1" x14ac:dyDescent="0.25">
      <c r="A166" s="220"/>
      <c r="B166" s="216"/>
      <c r="C166" s="216"/>
      <c r="D166" s="94" t="s">
        <v>268</v>
      </c>
      <c r="E166" s="94"/>
      <c r="F166" s="94">
        <v>0</v>
      </c>
      <c r="G166" s="216"/>
      <c r="H166" s="218"/>
    </row>
    <row r="167" spans="1:8" ht="18" customHeight="1" x14ac:dyDescent="0.25">
      <c r="A167" s="220"/>
      <c r="B167" s="216"/>
      <c r="C167" s="216"/>
      <c r="D167" s="94" t="s">
        <v>270</v>
      </c>
      <c r="E167" s="94"/>
      <c r="F167" s="94">
        <v>0</v>
      </c>
      <c r="G167" s="216"/>
      <c r="H167" s="218"/>
    </row>
    <row r="168" spans="1:8" ht="18" customHeight="1" x14ac:dyDescent="0.25">
      <c r="A168" s="220"/>
      <c r="B168" s="216"/>
      <c r="C168" s="216"/>
      <c r="D168" s="94" t="s">
        <v>271</v>
      </c>
      <c r="E168" s="94"/>
      <c r="F168" s="94">
        <v>0</v>
      </c>
      <c r="G168" s="216"/>
      <c r="H168" s="218"/>
    </row>
    <row r="169" spans="1:8" ht="18" customHeight="1" x14ac:dyDescent="0.25">
      <c r="A169" s="220"/>
      <c r="B169" s="216"/>
      <c r="C169" s="216"/>
      <c r="D169" s="94" t="s">
        <v>272</v>
      </c>
      <c r="E169" s="94"/>
      <c r="F169" s="94">
        <v>0</v>
      </c>
      <c r="G169" s="216"/>
      <c r="H169" s="218"/>
    </row>
    <row r="170" spans="1:8" ht="18" customHeight="1" x14ac:dyDescent="0.25">
      <c r="A170" s="220"/>
      <c r="B170" s="216"/>
      <c r="C170" s="216"/>
      <c r="D170" s="94" t="s">
        <v>269</v>
      </c>
      <c r="E170" s="94"/>
      <c r="F170" s="94">
        <v>0</v>
      </c>
      <c r="G170" s="216"/>
      <c r="H170" s="218"/>
    </row>
    <row r="171" spans="1:8" ht="18" customHeight="1" x14ac:dyDescent="0.25">
      <c r="A171" s="220"/>
      <c r="B171" s="216"/>
      <c r="C171" s="216"/>
      <c r="D171" s="94" t="s">
        <v>72</v>
      </c>
      <c r="E171" s="94"/>
      <c r="F171" s="94">
        <v>0</v>
      </c>
      <c r="G171" s="216"/>
      <c r="H171" s="218"/>
    </row>
    <row r="172" spans="1:8" ht="18" customHeight="1" thickBot="1" x14ac:dyDescent="0.3">
      <c r="A172" s="221"/>
      <c r="B172" s="217"/>
      <c r="C172" s="217"/>
      <c r="D172" s="95" t="s">
        <v>273</v>
      </c>
      <c r="E172" s="95"/>
      <c r="F172" s="95">
        <v>0</v>
      </c>
      <c r="G172" s="217"/>
      <c r="H172" s="219"/>
    </row>
    <row r="173" spans="1:8" ht="18" customHeight="1" x14ac:dyDescent="0.25">
      <c r="A173" s="220">
        <v>61900</v>
      </c>
      <c r="B173" s="216" t="s">
        <v>178</v>
      </c>
      <c r="C173" s="216"/>
      <c r="D173" s="94" t="s">
        <v>266</v>
      </c>
      <c r="E173" s="94"/>
      <c r="F173" s="94">
        <v>0</v>
      </c>
      <c r="G173" s="216">
        <f>AVERAGE(F173,F174,F175,F176,F177,F178,F179,F180,F181)</f>
        <v>0</v>
      </c>
      <c r="H173" s="218" t="s">
        <v>297</v>
      </c>
    </row>
    <row r="174" spans="1:8" ht="18" customHeight="1" x14ac:dyDescent="0.25">
      <c r="A174" s="220"/>
      <c r="B174" s="216"/>
      <c r="C174" s="216"/>
      <c r="D174" s="94" t="s">
        <v>267</v>
      </c>
      <c r="E174" s="94"/>
      <c r="F174" s="94">
        <v>0</v>
      </c>
      <c r="G174" s="216"/>
      <c r="H174" s="218"/>
    </row>
    <row r="175" spans="1:8" ht="18" customHeight="1" x14ac:dyDescent="0.25">
      <c r="A175" s="220"/>
      <c r="B175" s="216"/>
      <c r="C175" s="216"/>
      <c r="D175" s="94" t="s">
        <v>268</v>
      </c>
      <c r="E175" s="94"/>
      <c r="F175" s="94">
        <v>0</v>
      </c>
      <c r="G175" s="216"/>
      <c r="H175" s="218"/>
    </row>
    <row r="176" spans="1:8" ht="18" customHeight="1" x14ac:dyDescent="0.25">
      <c r="A176" s="220"/>
      <c r="B176" s="216"/>
      <c r="C176" s="216"/>
      <c r="D176" s="94" t="s">
        <v>270</v>
      </c>
      <c r="E176" s="94"/>
      <c r="F176" s="94">
        <v>0</v>
      </c>
      <c r="G176" s="216"/>
      <c r="H176" s="218"/>
    </row>
    <row r="177" spans="1:8" ht="18" customHeight="1" x14ac:dyDescent="0.25">
      <c r="A177" s="220"/>
      <c r="B177" s="216"/>
      <c r="C177" s="216"/>
      <c r="D177" s="94" t="s">
        <v>271</v>
      </c>
      <c r="E177" s="94"/>
      <c r="F177" s="94">
        <v>0</v>
      </c>
      <c r="G177" s="216"/>
      <c r="H177" s="218"/>
    </row>
    <row r="178" spans="1:8" ht="18" customHeight="1" x14ac:dyDescent="0.25">
      <c r="A178" s="220"/>
      <c r="B178" s="216"/>
      <c r="C178" s="216"/>
      <c r="D178" s="94" t="s">
        <v>272</v>
      </c>
      <c r="E178" s="94"/>
      <c r="F178" s="94">
        <v>0</v>
      </c>
      <c r="G178" s="216"/>
      <c r="H178" s="218"/>
    </row>
    <row r="179" spans="1:8" ht="18" customHeight="1" x14ac:dyDescent="0.25">
      <c r="A179" s="220"/>
      <c r="B179" s="216"/>
      <c r="C179" s="216"/>
      <c r="D179" s="94" t="s">
        <v>269</v>
      </c>
      <c r="E179" s="94"/>
      <c r="F179" s="94">
        <v>0</v>
      </c>
      <c r="G179" s="216"/>
      <c r="H179" s="218"/>
    </row>
    <row r="180" spans="1:8" ht="18" customHeight="1" x14ac:dyDescent="0.25">
      <c r="A180" s="220"/>
      <c r="B180" s="216"/>
      <c r="C180" s="216"/>
      <c r="D180" s="94" t="s">
        <v>72</v>
      </c>
      <c r="E180" s="94"/>
      <c r="F180" s="94">
        <v>0</v>
      </c>
      <c r="G180" s="216"/>
      <c r="H180" s="218"/>
    </row>
    <row r="181" spans="1:8" ht="18" customHeight="1" thickBot="1" x14ac:dyDescent="0.3">
      <c r="A181" s="221"/>
      <c r="B181" s="217"/>
      <c r="C181" s="217"/>
      <c r="D181" s="95" t="s">
        <v>273</v>
      </c>
      <c r="E181" s="95"/>
      <c r="F181" s="95">
        <v>0</v>
      </c>
      <c r="G181" s="217"/>
      <c r="H181" s="219"/>
    </row>
    <row r="182" spans="1:8" ht="18" customHeight="1" x14ac:dyDescent="0.25">
      <c r="A182" s="220">
        <v>62300</v>
      </c>
      <c r="B182" s="216" t="s">
        <v>178</v>
      </c>
      <c r="C182" s="216"/>
      <c r="D182" s="94" t="s">
        <v>266</v>
      </c>
      <c r="E182" s="94"/>
      <c r="F182" s="94">
        <v>0</v>
      </c>
      <c r="G182" s="216">
        <f>AVERAGE(F182,F183,F184,F185,F186,F187,F188,F189,F190)</f>
        <v>0</v>
      </c>
      <c r="H182" s="218" t="s">
        <v>297</v>
      </c>
    </row>
    <row r="183" spans="1:8" ht="18" customHeight="1" x14ac:dyDescent="0.25">
      <c r="A183" s="220"/>
      <c r="B183" s="216"/>
      <c r="C183" s="216"/>
      <c r="D183" s="94" t="s">
        <v>267</v>
      </c>
      <c r="E183" s="94"/>
      <c r="F183" s="94">
        <v>0</v>
      </c>
      <c r="G183" s="216"/>
      <c r="H183" s="218"/>
    </row>
    <row r="184" spans="1:8" ht="18" customHeight="1" x14ac:dyDescent="0.25">
      <c r="A184" s="220"/>
      <c r="B184" s="216"/>
      <c r="C184" s="216"/>
      <c r="D184" s="94" t="s">
        <v>268</v>
      </c>
      <c r="E184" s="94"/>
      <c r="F184" s="94">
        <v>0</v>
      </c>
      <c r="G184" s="216"/>
      <c r="H184" s="218"/>
    </row>
    <row r="185" spans="1:8" ht="18" customHeight="1" x14ac:dyDescent="0.25">
      <c r="A185" s="220"/>
      <c r="B185" s="216"/>
      <c r="C185" s="216"/>
      <c r="D185" s="94" t="s">
        <v>270</v>
      </c>
      <c r="E185" s="94"/>
      <c r="F185" s="94">
        <v>0</v>
      </c>
      <c r="G185" s="216"/>
      <c r="H185" s="218"/>
    </row>
    <row r="186" spans="1:8" ht="18" customHeight="1" x14ac:dyDescent="0.25">
      <c r="A186" s="220"/>
      <c r="B186" s="216"/>
      <c r="C186" s="216"/>
      <c r="D186" s="94" t="s">
        <v>271</v>
      </c>
      <c r="E186" s="94"/>
      <c r="F186" s="94">
        <v>0</v>
      </c>
      <c r="G186" s="216"/>
      <c r="H186" s="218"/>
    </row>
    <row r="187" spans="1:8" ht="18" customHeight="1" x14ac:dyDescent="0.25">
      <c r="A187" s="220"/>
      <c r="B187" s="216"/>
      <c r="C187" s="216"/>
      <c r="D187" s="94" t="s">
        <v>272</v>
      </c>
      <c r="E187" s="94"/>
      <c r="F187" s="94">
        <v>0</v>
      </c>
      <c r="G187" s="216"/>
      <c r="H187" s="218"/>
    </row>
    <row r="188" spans="1:8" ht="18" customHeight="1" x14ac:dyDescent="0.25">
      <c r="A188" s="220"/>
      <c r="B188" s="216"/>
      <c r="C188" s="216"/>
      <c r="D188" s="94" t="s">
        <v>269</v>
      </c>
      <c r="E188" s="94"/>
      <c r="F188" s="94">
        <v>0</v>
      </c>
      <c r="G188" s="216"/>
      <c r="H188" s="218"/>
    </row>
    <row r="189" spans="1:8" ht="18" customHeight="1" x14ac:dyDescent="0.25">
      <c r="A189" s="220"/>
      <c r="B189" s="216"/>
      <c r="C189" s="216"/>
      <c r="D189" s="94" t="s">
        <v>72</v>
      </c>
      <c r="E189" s="94"/>
      <c r="F189" s="94">
        <v>0</v>
      </c>
      <c r="G189" s="216"/>
      <c r="H189" s="218"/>
    </row>
    <row r="190" spans="1:8" ht="18" customHeight="1" thickBot="1" x14ac:dyDescent="0.3">
      <c r="A190" s="221"/>
      <c r="B190" s="217"/>
      <c r="C190" s="217"/>
      <c r="D190" s="95" t="s">
        <v>273</v>
      </c>
      <c r="E190" s="95"/>
      <c r="F190" s="95">
        <v>0</v>
      </c>
      <c r="G190" s="217"/>
      <c r="H190" s="219"/>
    </row>
    <row r="191" spans="1:8" ht="18" customHeight="1" x14ac:dyDescent="0.25">
      <c r="A191" s="220">
        <v>63200</v>
      </c>
      <c r="B191" s="216" t="s">
        <v>178</v>
      </c>
      <c r="C191" s="216"/>
      <c r="D191" s="94" t="s">
        <v>266</v>
      </c>
      <c r="E191" s="94"/>
      <c r="F191" s="94">
        <v>0</v>
      </c>
      <c r="G191" s="216">
        <f>AVERAGE(F191,F192,F193,F194,F195,F196,F197,F198,F199)</f>
        <v>0</v>
      </c>
      <c r="H191" s="218" t="s">
        <v>297</v>
      </c>
    </row>
    <row r="192" spans="1:8" ht="18" customHeight="1" x14ac:dyDescent="0.25">
      <c r="A192" s="220"/>
      <c r="B192" s="216"/>
      <c r="C192" s="216"/>
      <c r="D192" s="94" t="s">
        <v>267</v>
      </c>
      <c r="E192" s="94"/>
      <c r="F192" s="94">
        <v>0</v>
      </c>
      <c r="G192" s="216"/>
      <c r="H192" s="218"/>
    </row>
    <row r="193" spans="1:8" ht="18" customHeight="1" x14ac:dyDescent="0.25">
      <c r="A193" s="220"/>
      <c r="B193" s="216"/>
      <c r="C193" s="216"/>
      <c r="D193" s="94" t="s">
        <v>268</v>
      </c>
      <c r="E193" s="94"/>
      <c r="F193" s="94">
        <v>0</v>
      </c>
      <c r="G193" s="216"/>
      <c r="H193" s="218"/>
    </row>
    <row r="194" spans="1:8" ht="18" customHeight="1" x14ac:dyDescent="0.25">
      <c r="A194" s="220"/>
      <c r="B194" s="216"/>
      <c r="C194" s="216"/>
      <c r="D194" s="94" t="s">
        <v>270</v>
      </c>
      <c r="E194" s="94"/>
      <c r="F194" s="94">
        <v>0</v>
      </c>
      <c r="G194" s="216"/>
      <c r="H194" s="218"/>
    </row>
    <row r="195" spans="1:8" ht="18" customHeight="1" x14ac:dyDescent="0.25">
      <c r="A195" s="220"/>
      <c r="B195" s="216"/>
      <c r="C195" s="216"/>
      <c r="D195" s="94" t="s">
        <v>271</v>
      </c>
      <c r="E195" s="94"/>
      <c r="F195" s="94">
        <v>0</v>
      </c>
      <c r="G195" s="216"/>
      <c r="H195" s="218"/>
    </row>
    <row r="196" spans="1:8" ht="18" customHeight="1" x14ac:dyDescent="0.25">
      <c r="A196" s="220"/>
      <c r="B196" s="216"/>
      <c r="C196" s="216"/>
      <c r="D196" s="94" t="s">
        <v>272</v>
      </c>
      <c r="E196" s="94"/>
      <c r="F196" s="94">
        <v>0</v>
      </c>
      <c r="G196" s="216"/>
      <c r="H196" s="218"/>
    </row>
    <row r="197" spans="1:8" ht="18" customHeight="1" x14ac:dyDescent="0.25">
      <c r="A197" s="220"/>
      <c r="B197" s="216"/>
      <c r="C197" s="216"/>
      <c r="D197" s="94" t="s">
        <v>269</v>
      </c>
      <c r="E197" s="94"/>
      <c r="F197" s="94">
        <v>0</v>
      </c>
      <c r="G197" s="216"/>
      <c r="H197" s="218"/>
    </row>
    <row r="198" spans="1:8" ht="18" customHeight="1" x14ac:dyDescent="0.25">
      <c r="A198" s="220"/>
      <c r="B198" s="216"/>
      <c r="C198" s="216"/>
      <c r="D198" s="94" t="s">
        <v>72</v>
      </c>
      <c r="E198" s="94"/>
      <c r="F198" s="94">
        <v>0</v>
      </c>
      <c r="G198" s="216"/>
      <c r="H198" s="218"/>
    </row>
    <row r="199" spans="1:8" ht="18" customHeight="1" thickBot="1" x14ac:dyDescent="0.3">
      <c r="A199" s="221"/>
      <c r="B199" s="217"/>
      <c r="C199" s="217"/>
      <c r="D199" s="95" t="s">
        <v>273</v>
      </c>
      <c r="E199" s="95"/>
      <c r="F199" s="95">
        <v>0</v>
      </c>
      <c r="G199" s="217"/>
      <c r="H199" s="219"/>
    </row>
    <row r="200" spans="1:8" ht="18" customHeight="1" x14ac:dyDescent="0.25">
      <c r="A200" s="220">
        <v>63300</v>
      </c>
      <c r="B200" s="216" t="s">
        <v>178</v>
      </c>
      <c r="C200" s="216"/>
      <c r="D200" s="94" t="s">
        <v>266</v>
      </c>
      <c r="E200" s="94"/>
      <c r="F200" s="94">
        <v>0</v>
      </c>
      <c r="G200" s="216">
        <f>AVERAGE(F200,F201,F202,F203,F204,F205,F206,F207,F208)</f>
        <v>0</v>
      </c>
      <c r="H200" s="218" t="s">
        <v>297</v>
      </c>
    </row>
    <row r="201" spans="1:8" ht="18" customHeight="1" x14ac:dyDescent="0.25">
      <c r="A201" s="220"/>
      <c r="B201" s="216"/>
      <c r="C201" s="216"/>
      <c r="D201" s="94" t="s">
        <v>267</v>
      </c>
      <c r="E201" s="94"/>
      <c r="F201" s="94">
        <v>0</v>
      </c>
      <c r="G201" s="216"/>
      <c r="H201" s="218"/>
    </row>
    <row r="202" spans="1:8" ht="18" customHeight="1" x14ac:dyDescent="0.25">
      <c r="A202" s="220"/>
      <c r="B202" s="216"/>
      <c r="C202" s="216"/>
      <c r="D202" s="94" t="s">
        <v>268</v>
      </c>
      <c r="E202" s="94"/>
      <c r="F202" s="94">
        <v>0</v>
      </c>
      <c r="G202" s="216"/>
      <c r="H202" s="218"/>
    </row>
    <row r="203" spans="1:8" ht="18" customHeight="1" x14ac:dyDescent="0.25">
      <c r="A203" s="220"/>
      <c r="B203" s="216"/>
      <c r="C203" s="216"/>
      <c r="D203" s="94" t="s">
        <v>270</v>
      </c>
      <c r="E203" s="94"/>
      <c r="F203" s="94">
        <v>0</v>
      </c>
      <c r="G203" s="216"/>
      <c r="H203" s="218"/>
    </row>
    <row r="204" spans="1:8" ht="18" customHeight="1" x14ac:dyDescent="0.25">
      <c r="A204" s="220"/>
      <c r="B204" s="216"/>
      <c r="C204" s="216"/>
      <c r="D204" s="94" t="s">
        <v>271</v>
      </c>
      <c r="E204" s="94"/>
      <c r="F204" s="94">
        <v>0</v>
      </c>
      <c r="G204" s="216"/>
      <c r="H204" s="218"/>
    </row>
    <row r="205" spans="1:8" ht="18" customHeight="1" x14ac:dyDescent="0.25">
      <c r="A205" s="220"/>
      <c r="B205" s="216"/>
      <c r="C205" s="216"/>
      <c r="D205" s="94" t="s">
        <v>272</v>
      </c>
      <c r="E205" s="94"/>
      <c r="F205" s="94">
        <v>0</v>
      </c>
      <c r="G205" s="216"/>
      <c r="H205" s="218"/>
    </row>
    <row r="206" spans="1:8" ht="18" customHeight="1" x14ac:dyDescent="0.25">
      <c r="A206" s="220"/>
      <c r="B206" s="216"/>
      <c r="C206" s="216"/>
      <c r="D206" s="94" t="s">
        <v>269</v>
      </c>
      <c r="E206" s="94"/>
      <c r="F206" s="94">
        <v>0</v>
      </c>
      <c r="G206" s="216"/>
      <c r="H206" s="218"/>
    </row>
    <row r="207" spans="1:8" ht="18" customHeight="1" x14ac:dyDescent="0.25">
      <c r="A207" s="220"/>
      <c r="B207" s="216"/>
      <c r="C207" s="216"/>
      <c r="D207" s="94" t="s">
        <v>72</v>
      </c>
      <c r="E207" s="94"/>
      <c r="F207" s="94">
        <v>0</v>
      </c>
      <c r="G207" s="216"/>
      <c r="H207" s="218"/>
    </row>
    <row r="208" spans="1:8" ht="18" customHeight="1" thickBot="1" x14ac:dyDescent="0.3">
      <c r="A208" s="221"/>
      <c r="B208" s="217"/>
      <c r="C208" s="217"/>
      <c r="D208" s="95" t="s">
        <v>273</v>
      </c>
      <c r="E208" s="95"/>
      <c r="F208" s="95">
        <v>0</v>
      </c>
      <c r="G208" s="217"/>
      <c r="H208" s="219"/>
    </row>
    <row r="209" spans="1:8" ht="18" customHeight="1" x14ac:dyDescent="0.25">
      <c r="A209" s="220">
        <v>64200</v>
      </c>
      <c r="B209" s="216" t="s">
        <v>178</v>
      </c>
      <c r="C209" s="216"/>
      <c r="D209" s="94" t="s">
        <v>266</v>
      </c>
      <c r="E209" s="94"/>
      <c r="F209" s="94">
        <v>0</v>
      </c>
      <c r="G209" s="216">
        <f>AVERAGE(F209,F210,F211,F212,F213,F214,F215,F216,F217)</f>
        <v>0</v>
      </c>
      <c r="H209" s="218" t="s">
        <v>297</v>
      </c>
    </row>
    <row r="210" spans="1:8" ht="18" customHeight="1" x14ac:dyDescent="0.25">
      <c r="A210" s="220"/>
      <c r="B210" s="216"/>
      <c r="C210" s="216"/>
      <c r="D210" s="94" t="s">
        <v>267</v>
      </c>
      <c r="E210" s="94"/>
      <c r="F210" s="94">
        <v>0</v>
      </c>
      <c r="G210" s="216"/>
      <c r="H210" s="218"/>
    </row>
    <row r="211" spans="1:8" ht="18" customHeight="1" x14ac:dyDescent="0.25">
      <c r="A211" s="220"/>
      <c r="B211" s="216"/>
      <c r="C211" s="216"/>
      <c r="D211" s="94" t="s">
        <v>268</v>
      </c>
      <c r="E211" s="94"/>
      <c r="F211" s="94">
        <v>0</v>
      </c>
      <c r="G211" s="216"/>
      <c r="H211" s="218"/>
    </row>
    <row r="212" spans="1:8" ht="18" customHeight="1" x14ac:dyDescent="0.25">
      <c r="A212" s="220"/>
      <c r="B212" s="216"/>
      <c r="C212" s="216"/>
      <c r="D212" s="94" t="s">
        <v>270</v>
      </c>
      <c r="E212" s="94"/>
      <c r="F212" s="94">
        <v>0</v>
      </c>
      <c r="G212" s="216"/>
      <c r="H212" s="218"/>
    </row>
    <row r="213" spans="1:8" ht="18" customHeight="1" x14ac:dyDescent="0.25">
      <c r="A213" s="220"/>
      <c r="B213" s="216"/>
      <c r="C213" s="216"/>
      <c r="D213" s="94" t="s">
        <v>271</v>
      </c>
      <c r="E213" s="94"/>
      <c r="F213" s="94">
        <v>0</v>
      </c>
      <c r="G213" s="216"/>
      <c r="H213" s="218"/>
    </row>
    <row r="214" spans="1:8" ht="18" customHeight="1" x14ac:dyDescent="0.25">
      <c r="A214" s="220"/>
      <c r="B214" s="216"/>
      <c r="C214" s="216"/>
      <c r="D214" s="94" t="s">
        <v>272</v>
      </c>
      <c r="E214" s="94"/>
      <c r="F214" s="94">
        <v>0</v>
      </c>
      <c r="G214" s="216"/>
      <c r="H214" s="218"/>
    </row>
    <row r="215" spans="1:8" ht="18" customHeight="1" x14ac:dyDescent="0.25">
      <c r="A215" s="220"/>
      <c r="B215" s="216"/>
      <c r="C215" s="216"/>
      <c r="D215" s="94" t="s">
        <v>269</v>
      </c>
      <c r="E215" s="94"/>
      <c r="F215" s="94">
        <v>0</v>
      </c>
      <c r="G215" s="216"/>
      <c r="H215" s="218"/>
    </row>
    <row r="216" spans="1:8" ht="18" customHeight="1" x14ac:dyDescent="0.25">
      <c r="A216" s="220"/>
      <c r="B216" s="216"/>
      <c r="C216" s="216"/>
      <c r="D216" s="94" t="s">
        <v>72</v>
      </c>
      <c r="E216" s="94"/>
      <c r="F216" s="94">
        <v>0</v>
      </c>
      <c r="G216" s="216"/>
      <c r="H216" s="218"/>
    </row>
    <row r="217" spans="1:8" ht="18" customHeight="1" thickBot="1" x14ac:dyDescent="0.3">
      <c r="A217" s="221"/>
      <c r="B217" s="217"/>
      <c r="C217" s="217"/>
      <c r="D217" s="95" t="s">
        <v>273</v>
      </c>
      <c r="E217" s="95"/>
      <c r="F217" s="95">
        <v>0</v>
      </c>
      <c r="G217" s="217"/>
      <c r="H217" s="219"/>
    </row>
    <row r="218" spans="1:8" ht="18" customHeight="1" x14ac:dyDescent="0.25">
      <c r="A218" s="220">
        <v>64300</v>
      </c>
      <c r="B218" s="216" t="s">
        <v>178</v>
      </c>
      <c r="C218" s="216"/>
      <c r="D218" s="94" t="s">
        <v>266</v>
      </c>
      <c r="E218" s="94"/>
      <c r="F218" s="94">
        <v>0</v>
      </c>
      <c r="G218" s="216">
        <f>AVERAGE(F218,F219,F220,F221,F222,F223,F224,F225,F226)</f>
        <v>0</v>
      </c>
      <c r="H218" s="218" t="s">
        <v>297</v>
      </c>
    </row>
    <row r="219" spans="1:8" ht="18" customHeight="1" x14ac:dyDescent="0.25">
      <c r="A219" s="220"/>
      <c r="B219" s="216"/>
      <c r="C219" s="216"/>
      <c r="D219" s="94" t="s">
        <v>267</v>
      </c>
      <c r="E219" s="94"/>
      <c r="F219" s="94">
        <v>0</v>
      </c>
      <c r="G219" s="216"/>
      <c r="H219" s="218"/>
    </row>
    <row r="220" spans="1:8" ht="18" customHeight="1" x14ac:dyDescent="0.25">
      <c r="A220" s="220"/>
      <c r="B220" s="216"/>
      <c r="C220" s="216"/>
      <c r="D220" s="94" t="s">
        <v>268</v>
      </c>
      <c r="E220" s="94"/>
      <c r="F220" s="94">
        <v>0</v>
      </c>
      <c r="G220" s="216"/>
      <c r="H220" s="218"/>
    </row>
    <row r="221" spans="1:8" ht="18" customHeight="1" x14ac:dyDescent="0.25">
      <c r="A221" s="220"/>
      <c r="B221" s="216"/>
      <c r="C221" s="216"/>
      <c r="D221" s="94" t="s">
        <v>270</v>
      </c>
      <c r="E221" s="94"/>
      <c r="F221" s="94">
        <v>0</v>
      </c>
      <c r="G221" s="216"/>
      <c r="H221" s="218"/>
    </row>
    <row r="222" spans="1:8" ht="18" customHeight="1" x14ac:dyDescent="0.25">
      <c r="A222" s="220"/>
      <c r="B222" s="216"/>
      <c r="C222" s="216"/>
      <c r="D222" s="94" t="s">
        <v>271</v>
      </c>
      <c r="E222" s="94"/>
      <c r="F222" s="94">
        <v>0</v>
      </c>
      <c r="G222" s="216"/>
      <c r="H222" s="218"/>
    </row>
    <row r="223" spans="1:8" ht="18" customHeight="1" x14ac:dyDescent="0.25">
      <c r="A223" s="220"/>
      <c r="B223" s="216"/>
      <c r="C223" s="216"/>
      <c r="D223" s="94" t="s">
        <v>272</v>
      </c>
      <c r="E223" s="94"/>
      <c r="F223" s="94">
        <v>0</v>
      </c>
      <c r="G223" s="216"/>
      <c r="H223" s="218"/>
    </row>
    <row r="224" spans="1:8" ht="18" customHeight="1" x14ac:dyDescent="0.25">
      <c r="A224" s="220"/>
      <c r="B224" s="216"/>
      <c r="C224" s="216"/>
      <c r="D224" s="94" t="s">
        <v>269</v>
      </c>
      <c r="E224" s="94"/>
      <c r="F224" s="94">
        <v>0</v>
      </c>
      <c r="G224" s="216"/>
      <c r="H224" s="218"/>
    </row>
    <row r="225" spans="1:8" ht="18" customHeight="1" x14ac:dyDescent="0.25">
      <c r="A225" s="220"/>
      <c r="B225" s="216"/>
      <c r="C225" s="216"/>
      <c r="D225" s="94" t="s">
        <v>72</v>
      </c>
      <c r="E225" s="94"/>
      <c r="F225" s="94">
        <v>0</v>
      </c>
      <c r="G225" s="216"/>
      <c r="H225" s="218"/>
    </row>
    <row r="226" spans="1:8" ht="18" customHeight="1" thickBot="1" x14ac:dyDescent="0.3">
      <c r="A226" s="221"/>
      <c r="B226" s="217"/>
      <c r="C226" s="217"/>
      <c r="D226" s="95" t="s">
        <v>273</v>
      </c>
      <c r="E226" s="95"/>
      <c r="F226" s="95">
        <v>0</v>
      </c>
      <c r="G226" s="217"/>
      <c r="H226" s="219"/>
    </row>
    <row r="227" spans="1:8" ht="18" customHeight="1" x14ac:dyDescent="0.25">
      <c r="A227" s="220">
        <v>65200</v>
      </c>
      <c r="B227" s="216" t="s">
        <v>178</v>
      </c>
      <c r="C227" s="216"/>
      <c r="D227" s="94" t="s">
        <v>266</v>
      </c>
      <c r="E227" s="94"/>
      <c r="F227" s="94">
        <v>0</v>
      </c>
      <c r="G227" s="216">
        <f>AVERAGE(F227,F228,F229,F230,F231,F232,F233,F234,F235)</f>
        <v>0</v>
      </c>
      <c r="H227" s="218" t="s">
        <v>297</v>
      </c>
    </row>
    <row r="228" spans="1:8" ht="18" customHeight="1" x14ac:dyDescent="0.25">
      <c r="A228" s="220"/>
      <c r="B228" s="216"/>
      <c r="C228" s="216"/>
      <c r="D228" s="94" t="s">
        <v>267</v>
      </c>
      <c r="E228" s="94"/>
      <c r="F228" s="94">
        <v>0</v>
      </c>
      <c r="G228" s="216"/>
      <c r="H228" s="218"/>
    </row>
    <row r="229" spans="1:8" ht="18" customHeight="1" x14ac:dyDescent="0.25">
      <c r="A229" s="220"/>
      <c r="B229" s="216"/>
      <c r="C229" s="216"/>
      <c r="D229" s="94" t="s">
        <v>268</v>
      </c>
      <c r="E229" s="94"/>
      <c r="F229" s="94">
        <v>0</v>
      </c>
      <c r="G229" s="216"/>
      <c r="H229" s="218"/>
    </row>
    <row r="230" spans="1:8" ht="18" customHeight="1" x14ac:dyDescent="0.25">
      <c r="A230" s="220"/>
      <c r="B230" s="216"/>
      <c r="C230" s="216"/>
      <c r="D230" s="94" t="s">
        <v>270</v>
      </c>
      <c r="E230" s="94"/>
      <c r="F230" s="94">
        <v>0</v>
      </c>
      <c r="G230" s="216"/>
      <c r="H230" s="218"/>
    </row>
    <row r="231" spans="1:8" ht="18" customHeight="1" x14ac:dyDescent="0.25">
      <c r="A231" s="220"/>
      <c r="B231" s="216"/>
      <c r="C231" s="216"/>
      <c r="D231" s="94" t="s">
        <v>271</v>
      </c>
      <c r="E231" s="94"/>
      <c r="F231" s="94">
        <v>0</v>
      </c>
      <c r="G231" s="216"/>
      <c r="H231" s="218"/>
    </row>
    <row r="232" spans="1:8" ht="18" customHeight="1" x14ac:dyDescent="0.25">
      <c r="A232" s="220"/>
      <c r="B232" s="216"/>
      <c r="C232" s="216"/>
      <c r="D232" s="94" t="s">
        <v>272</v>
      </c>
      <c r="E232" s="94"/>
      <c r="F232" s="94">
        <v>0</v>
      </c>
      <c r="G232" s="216"/>
      <c r="H232" s="218"/>
    </row>
    <row r="233" spans="1:8" ht="18" customHeight="1" x14ac:dyDescent="0.25">
      <c r="A233" s="220"/>
      <c r="B233" s="216"/>
      <c r="C233" s="216"/>
      <c r="D233" s="94" t="s">
        <v>269</v>
      </c>
      <c r="E233" s="94"/>
      <c r="F233" s="94">
        <v>0</v>
      </c>
      <c r="G233" s="216"/>
      <c r="H233" s="218"/>
    </row>
    <row r="234" spans="1:8" ht="18" customHeight="1" x14ac:dyDescent="0.25">
      <c r="A234" s="220"/>
      <c r="B234" s="216"/>
      <c r="C234" s="216"/>
      <c r="D234" s="94" t="s">
        <v>72</v>
      </c>
      <c r="E234" s="94"/>
      <c r="F234" s="94">
        <v>0</v>
      </c>
      <c r="G234" s="216"/>
      <c r="H234" s="218"/>
    </row>
    <row r="235" spans="1:8" ht="18" customHeight="1" thickBot="1" x14ac:dyDescent="0.3">
      <c r="A235" s="221"/>
      <c r="B235" s="217"/>
      <c r="C235" s="217"/>
      <c r="D235" s="95" t="s">
        <v>273</v>
      </c>
      <c r="E235" s="95"/>
      <c r="F235" s="95">
        <v>0</v>
      </c>
      <c r="G235" s="217"/>
      <c r="H235" s="219"/>
    </row>
    <row r="236" spans="1:8" ht="18" customHeight="1" x14ac:dyDescent="0.25">
      <c r="A236" s="220">
        <v>65200</v>
      </c>
      <c r="B236" s="216" t="s">
        <v>179</v>
      </c>
      <c r="C236" s="216"/>
      <c r="D236" s="94" t="s">
        <v>266</v>
      </c>
      <c r="E236" s="94"/>
      <c r="F236" s="94">
        <v>0</v>
      </c>
      <c r="G236" s="216">
        <f>AVERAGE(F236,F237,F238,F239,F240,F241,F242,F243,F244)</f>
        <v>0</v>
      </c>
      <c r="H236" s="218" t="s">
        <v>297</v>
      </c>
    </row>
    <row r="237" spans="1:8" ht="18" customHeight="1" x14ac:dyDescent="0.25">
      <c r="A237" s="220"/>
      <c r="B237" s="216"/>
      <c r="C237" s="216"/>
      <c r="D237" s="94" t="s">
        <v>267</v>
      </c>
      <c r="E237" s="94"/>
      <c r="F237" s="94">
        <v>0</v>
      </c>
      <c r="G237" s="216"/>
      <c r="H237" s="218"/>
    </row>
    <row r="238" spans="1:8" ht="18" customHeight="1" x14ac:dyDescent="0.25">
      <c r="A238" s="220"/>
      <c r="B238" s="216"/>
      <c r="C238" s="216"/>
      <c r="D238" s="94" t="s">
        <v>268</v>
      </c>
      <c r="E238" s="94"/>
      <c r="F238" s="94">
        <v>0</v>
      </c>
      <c r="G238" s="216"/>
      <c r="H238" s="218"/>
    </row>
    <row r="239" spans="1:8" ht="18" customHeight="1" x14ac:dyDescent="0.25">
      <c r="A239" s="220"/>
      <c r="B239" s="216"/>
      <c r="C239" s="216"/>
      <c r="D239" s="94" t="s">
        <v>270</v>
      </c>
      <c r="E239" s="94"/>
      <c r="F239" s="94">
        <v>0</v>
      </c>
      <c r="G239" s="216"/>
      <c r="H239" s="218"/>
    </row>
    <row r="240" spans="1:8" ht="18" customHeight="1" x14ac:dyDescent="0.25">
      <c r="A240" s="220"/>
      <c r="B240" s="216"/>
      <c r="C240" s="216"/>
      <c r="D240" s="94" t="s">
        <v>271</v>
      </c>
      <c r="E240" s="94"/>
      <c r="F240" s="94">
        <v>0</v>
      </c>
      <c r="G240" s="216"/>
      <c r="H240" s="218"/>
    </row>
    <row r="241" spans="1:8" ht="18" customHeight="1" x14ac:dyDescent="0.25">
      <c r="A241" s="220"/>
      <c r="B241" s="216"/>
      <c r="C241" s="216"/>
      <c r="D241" s="94" t="s">
        <v>272</v>
      </c>
      <c r="E241" s="94"/>
      <c r="F241" s="94">
        <v>0</v>
      </c>
      <c r="G241" s="216"/>
      <c r="H241" s="218"/>
    </row>
    <row r="242" spans="1:8" ht="18" customHeight="1" x14ac:dyDescent="0.25">
      <c r="A242" s="220"/>
      <c r="B242" s="216"/>
      <c r="C242" s="216"/>
      <c r="D242" s="94" t="s">
        <v>269</v>
      </c>
      <c r="E242" s="94"/>
      <c r="F242" s="94">
        <v>0</v>
      </c>
      <c r="G242" s="216"/>
      <c r="H242" s="218"/>
    </row>
    <row r="243" spans="1:8" ht="18" customHeight="1" x14ac:dyDescent="0.25">
      <c r="A243" s="220"/>
      <c r="B243" s="216"/>
      <c r="C243" s="216"/>
      <c r="D243" s="94" t="s">
        <v>72</v>
      </c>
      <c r="E243" s="94"/>
      <c r="F243" s="94">
        <v>0</v>
      </c>
      <c r="G243" s="216"/>
      <c r="H243" s="218"/>
    </row>
    <row r="244" spans="1:8" ht="18" customHeight="1" thickBot="1" x14ac:dyDescent="0.3">
      <c r="A244" s="221"/>
      <c r="B244" s="217"/>
      <c r="C244" s="217"/>
      <c r="D244" s="95" t="s">
        <v>273</v>
      </c>
      <c r="E244" s="95"/>
      <c r="F244" s="95">
        <v>0</v>
      </c>
      <c r="G244" s="217"/>
      <c r="H244" s="219"/>
    </row>
    <row r="245" spans="1:8" ht="18" customHeight="1" x14ac:dyDescent="0.25">
      <c r="A245" s="220">
        <v>66300</v>
      </c>
      <c r="B245" s="216" t="s">
        <v>178</v>
      </c>
      <c r="C245" s="216"/>
      <c r="D245" s="94" t="s">
        <v>266</v>
      </c>
      <c r="E245" s="94"/>
      <c r="F245" s="94">
        <v>0</v>
      </c>
      <c r="G245" s="216">
        <f>AVERAGE(F245,F246,F247,F248,F249,F250,F251,F252,F253)</f>
        <v>0</v>
      </c>
      <c r="H245" s="218" t="s">
        <v>297</v>
      </c>
    </row>
    <row r="246" spans="1:8" ht="18" customHeight="1" x14ac:dyDescent="0.25">
      <c r="A246" s="220"/>
      <c r="B246" s="216"/>
      <c r="C246" s="216"/>
      <c r="D246" s="94" t="s">
        <v>267</v>
      </c>
      <c r="E246" s="94"/>
      <c r="F246" s="94">
        <v>0</v>
      </c>
      <c r="G246" s="216"/>
      <c r="H246" s="218"/>
    </row>
    <row r="247" spans="1:8" ht="18" customHeight="1" x14ac:dyDescent="0.25">
      <c r="A247" s="220"/>
      <c r="B247" s="216"/>
      <c r="C247" s="216"/>
      <c r="D247" s="94" t="s">
        <v>268</v>
      </c>
      <c r="E247" s="94"/>
      <c r="F247" s="94">
        <v>0</v>
      </c>
      <c r="G247" s="216"/>
      <c r="H247" s="218"/>
    </row>
    <row r="248" spans="1:8" ht="18" customHeight="1" x14ac:dyDescent="0.25">
      <c r="A248" s="220"/>
      <c r="B248" s="216"/>
      <c r="C248" s="216"/>
      <c r="D248" s="94" t="s">
        <v>270</v>
      </c>
      <c r="E248" s="94"/>
      <c r="F248" s="94">
        <v>0</v>
      </c>
      <c r="G248" s="216"/>
      <c r="H248" s="218"/>
    </row>
    <row r="249" spans="1:8" ht="18" customHeight="1" x14ac:dyDescent="0.25">
      <c r="A249" s="220"/>
      <c r="B249" s="216"/>
      <c r="C249" s="216"/>
      <c r="D249" s="94" t="s">
        <v>271</v>
      </c>
      <c r="E249" s="94"/>
      <c r="F249" s="94">
        <v>0</v>
      </c>
      <c r="G249" s="216"/>
      <c r="H249" s="218"/>
    </row>
    <row r="250" spans="1:8" ht="18" customHeight="1" x14ac:dyDescent="0.25">
      <c r="A250" s="220"/>
      <c r="B250" s="216"/>
      <c r="C250" s="216"/>
      <c r="D250" s="94" t="s">
        <v>272</v>
      </c>
      <c r="E250" s="94"/>
      <c r="F250" s="94">
        <v>0</v>
      </c>
      <c r="G250" s="216"/>
      <c r="H250" s="218"/>
    </row>
    <row r="251" spans="1:8" ht="18" customHeight="1" x14ac:dyDescent="0.25">
      <c r="A251" s="220"/>
      <c r="B251" s="216"/>
      <c r="C251" s="216"/>
      <c r="D251" s="94" t="s">
        <v>269</v>
      </c>
      <c r="E251" s="94"/>
      <c r="F251" s="94">
        <v>0</v>
      </c>
      <c r="G251" s="216"/>
      <c r="H251" s="218"/>
    </row>
    <row r="252" spans="1:8" ht="18" customHeight="1" x14ac:dyDescent="0.25">
      <c r="A252" s="220"/>
      <c r="B252" s="216"/>
      <c r="C252" s="216"/>
      <c r="D252" s="94" t="s">
        <v>72</v>
      </c>
      <c r="E252" s="94"/>
      <c r="F252" s="94">
        <v>0</v>
      </c>
      <c r="G252" s="216"/>
      <c r="H252" s="218"/>
    </row>
    <row r="253" spans="1:8" ht="18" customHeight="1" thickBot="1" x14ac:dyDescent="0.3">
      <c r="A253" s="221"/>
      <c r="B253" s="217"/>
      <c r="C253" s="217"/>
      <c r="D253" s="95" t="s">
        <v>273</v>
      </c>
      <c r="E253" s="95"/>
      <c r="F253" s="95">
        <v>0</v>
      </c>
      <c r="G253" s="217"/>
      <c r="H253" s="219"/>
    </row>
    <row r="254" spans="1:8" ht="18" customHeight="1" x14ac:dyDescent="0.25">
      <c r="A254" s="220">
        <v>66300</v>
      </c>
      <c r="B254" s="216" t="s">
        <v>179</v>
      </c>
      <c r="C254" s="216"/>
      <c r="D254" s="94" t="s">
        <v>266</v>
      </c>
      <c r="E254" s="94"/>
      <c r="F254" s="94">
        <v>0</v>
      </c>
      <c r="G254" s="216">
        <f>AVERAGE(F254,F255,F256,F257,F258,F259,F260,F261,F262)</f>
        <v>0</v>
      </c>
      <c r="H254" s="218" t="s">
        <v>297</v>
      </c>
    </row>
    <row r="255" spans="1:8" ht="18" customHeight="1" x14ac:dyDescent="0.25">
      <c r="A255" s="220"/>
      <c r="B255" s="216"/>
      <c r="C255" s="216"/>
      <c r="D255" s="94" t="s">
        <v>267</v>
      </c>
      <c r="E255" s="94"/>
      <c r="F255" s="94">
        <v>0</v>
      </c>
      <c r="G255" s="216"/>
      <c r="H255" s="218"/>
    </row>
    <row r="256" spans="1:8" ht="18" customHeight="1" x14ac:dyDescent="0.25">
      <c r="A256" s="220"/>
      <c r="B256" s="216"/>
      <c r="C256" s="216"/>
      <c r="D256" s="94" t="s">
        <v>268</v>
      </c>
      <c r="E256" s="94"/>
      <c r="F256" s="94">
        <v>0</v>
      </c>
      <c r="G256" s="216"/>
      <c r="H256" s="218"/>
    </row>
    <row r="257" spans="1:8" ht="18" customHeight="1" x14ac:dyDescent="0.25">
      <c r="A257" s="220"/>
      <c r="B257" s="216"/>
      <c r="C257" s="216"/>
      <c r="D257" s="94" t="s">
        <v>270</v>
      </c>
      <c r="E257" s="94"/>
      <c r="F257" s="94">
        <v>0</v>
      </c>
      <c r="G257" s="216"/>
      <c r="H257" s="218"/>
    </row>
    <row r="258" spans="1:8" ht="18" customHeight="1" x14ac:dyDescent="0.25">
      <c r="A258" s="220"/>
      <c r="B258" s="216"/>
      <c r="C258" s="216"/>
      <c r="D258" s="94" t="s">
        <v>271</v>
      </c>
      <c r="E258" s="94"/>
      <c r="F258" s="94">
        <v>0</v>
      </c>
      <c r="G258" s="216"/>
      <c r="H258" s="218"/>
    </row>
    <row r="259" spans="1:8" ht="18" customHeight="1" x14ac:dyDescent="0.25">
      <c r="A259" s="220"/>
      <c r="B259" s="216"/>
      <c r="C259" s="216"/>
      <c r="D259" s="94" t="s">
        <v>272</v>
      </c>
      <c r="E259" s="94"/>
      <c r="F259" s="94">
        <v>0</v>
      </c>
      <c r="G259" s="216"/>
      <c r="H259" s="218"/>
    </row>
    <row r="260" spans="1:8" ht="18" customHeight="1" x14ac:dyDescent="0.25">
      <c r="A260" s="220"/>
      <c r="B260" s="216"/>
      <c r="C260" s="216"/>
      <c r="D260" s="94" t="s">
        <v>269</v>
      </c>
      <c r="E260" s="94"/>
      <c r="F260" s="94">
        <v>0</v>
      </c>
      <c r="G260" s="216"/>
      <c r="H260" s="218"/>
    </row>
    <row r="261" spans="1:8" ht="18" customHeight="1" x14ac:dyDescent="0.25">
      <c r="A261" s="220"/>
      <c r="B261" s="216"/>
      <c r="C261" s="216"/>
      <c r="D261" s="94" t="s">
        <v>72</v>
      </c>
      <c r="E261" s="94"/>
      <c r="F261" s="94">
        <v>0</v>
      </c>
      <c r="G261" s="216"/>
      <c r="H261" s="218"/>
    </row>
    <row r="262" spans="1:8" ht="18" customHeight="1" thickBot="1" x14ac:dyDescent="0.3">
      <c r="A262" s="221"/>
      <c r="B262" s="217"/>
      <c r="C262" s="217"/>
      <c r="D262" s="95" t="s">
        <v>273</v>
      </c>
      <c r="E262" s="95"/>
      <c r="F262" s="95">
        <v>0</v>
      </c>
      <c r="G262" s="217"/>
      <c r="H262" s="219"/>
    </row>
    <row r="263" spans="1:8" ht="18" customHeight="1" x14ac:dyDescent="0.25">
      <c r="A263" s="220">
        <v>67500</v>
      </c>
      <c r="B263" s="216" t="s">
        <v>178</v>
      </c>
      <c r="C263" s="216"/>
      <c r="D263" s="94" t="s">
        <v>266</v>
      </c>
      <c r="E263" s="94"/>
      <c r="F263" s="94">
        <v>0</v>
      </c>
      <c r="G263" s="216">
        <f>AVERAGE(F263,F264,F265,F266,F267,F268,F269,F270,F271)</f>
        <v>0</v>
      </c>
      <c r="H263" s="218" t="s">
        <v>297</v>
      </c>
    </row>
    <row r="264" spans="1:8" ht="18" customHeight="1" x14ac:dyDescent="0.25">
      <c r="A264" s="220"/>
      <c r="B264" s="216"/>
      <c r="C264" s="216"/>
      <c r="D264" s="94" t="s">
        <v>267</v>
      </c>
      <c r="E264" s="94"/>
      <c r="F264" s="94">
        <v>0</v>
      </c>
      <c r="G264" s="216"/>
      <c r="H264" s="218"/>
    </row>
    <row r="265" spans="1:8" ht="18" customHeight="1" x14ac:dyDescent="0.25">
      <c r="A265" s="220"/>
      <c r="B265" s="216"/>
      <c r="C265" s="216"/>
      <c r="D265" s="94" t="s">
        <v>268</v>
      </c>
      <c r="E265" s="94"/>
      <c r="F265" s="94">
        <v>0</v>
      </c>
      <c r="G265" s="216"/>
      <c r="H265" s="218"/>
    </row>
    <row r="266" spans="1:8" ht="18" customHeight="1" x14ac:dyDescent="0.25">
      <c r="A266" s="220"/>
      <c r="B266" s="216"/>
      <c r="C266" s="216"/>
      <c r="D266" s="94" t="s">
        <v>270</v>
      </c>
      <c r="E266" s="94"/>
      <c r="F266" s="94">
        <v>0</v>
      </c>
      <c r="G266" s="216"/>
      <c r="H266" s="218"/>
    </row>
    <row r="267" spans="1:8" ht="18" customHeight="1" x14ac:dyDescent="0.25">
      <c r="A267" s="220"/>
      <c r="B267" s="216"/>
      <c r="C267" s="216"/>
      <c r="D267" s="94" t="s">
        <v>271</v>
      </c>
      <c r="E267" s="94"/>
      <c r="F267" s="94">
        <v>0</v>
      </c>
      <c r="G267" s="216"/>
      <c r="H267" s="218"/>
    </row>
    <row r="268" spans="1:8" ht="18" customHeight="1" x14ac:dyDescent="0.25">
      <c r="A268" s="220"/>
      <c r="B268" s="216"/>
      <c r="C268" s="216"/>
      <c r="D268" s="94" t="s">
        <v>272</v>
      </c>
      <c r="E268" s="94"/>
      <c r="F268" s="94">
        <v>0</v>
      </c>
      <c r="G268" s="216"/>
      <c r="H268" s="218"/>
    </row>
    <row r="269" spans="1:8" ht="18" customHeight="1" x14ac:dyDescent="0.25">
      <c r="A269" s="220"/>
      <c r="B269" s="216"/>
      <c r="C269" s="216"/>
      <c r="D269" s="94" t="s">
        <v>269</v>
      </c>
      <c r="E269" s="94"/>
      <c r="F269" s="94">
        <v>0</v>
      </c>
      <c r="G269" s="216"/>
      <c r="H269" s="218"/>
    </row>
    <row r="270" spans="1:8" ht="18" customHeight="1" x14ac:dyDescent="0.25">
      <c r="A270" s="220"/>
      <c r="B270" s="216"/>
      <c r="C270" s="216"/>
      <c r="D270" s="94" t="s">
        <v>72</v>
      </c>
      <c r="E270" s="94"/>
      <c r="F270" s="94">
        <v>0</v>
      </c>
      <c r="G270" s="216"/>
      <c r="H270" s="218"/>
    </row>
    <row r="271" spans="1:8" ht="18" customHeight="1" thickBot="1" x14ac:dyDescent="0.3">
      <c r="A271" s="221"/>
      <c r="B271" s="217"/>
      <c r="C271" s="217"/>
      <c r="D271" s="95" t="s">
        <v>273</v>
      </c>
      <c r="E271" s="95"/>
      <c r="F271" s="95">
        <v>0</v>
      </c>
      <c r="G271" s="217"/>
      <c r="H271" s="219"/>
    </row>
    <row r="272" spans="1:8" ht="18" customHeight="1" x14ac:dyDescent="0.25">
      <c r="A272" s="220">
        <v>67500</v>
      </c>
      <c r="B272" s="216" t="s">
        <v>179</v>
      </c>
      <c r="C272" s="216"/>
      <c r="D272" s="94" t="s">
        <v>266</v>
      </c>
      <c r="E272" s="94"/>
      <c r="F272" s="94">
        <v>0</v>
      </c>
      <c r="G272" s="216">
        <f>AVERAGE(F272,F273,F274,F275,F276,F277,F278,F279,F280)</f>
        <v>0</v>
      </c>
      <c r="H272" s="218" t="s">
        <v>297</v>
      </c>
    </row>
    <row r="273" spans="1:8" ht="18" customHeight="1" x14ac:dyDescent="0.25">
      <c r="A273" s="220"/>
      <c r="B273" s="216"/>
      <c r="C273" s="216"/>
      <c r="D273" s="94" t="s">
        <v>267</v>
      </c>
      <c r="E273" s="94"/>
      <c r="F273" s="94">
        <v>0</v>
      </c>
      <c r="G273" s="216"/>
      <c r="H273" s="218"/>
    </row>
    <row r="274" spans="1:8" ht="18" customHeight="1" x14ac:dyDescent="0.25">
      <c r="A274" s="220"/>
      <c r="B274" s="216"/>
      <c r="C274" s="216"/>
      <c r="D274" s="94" t="s">
        <v>268</v>
      </c>
      <c r="E274" s="94"/>
      <c r="F274" s="94">
        <v>0</v>
      </c>
      <c r="G274" s="216"/>
      <c r="H274" s="218"/>
    </row>
    <row r="275" spans="1:8" ht="18" customHeight="1" x14ac:dyDescent="0.25">
      <c r="A275" s="220"/>
      <c r="B275" s="216"/>
      <c r="C275" s="216"/>
      <c r="D275" s="94" t="s">
        <v>270</v>
      </c>
      <c r="E275" s="94"/>
      <c r="F275" s="94">
        <v>0</v>
      </c>
      <c r="G275" s="216"/>
      <c r="H275" s="218"/>
    </row>
    <row r="276" spans="1:8" ht="18" customHeight="1" x14ac:dyDescent="0.25">
      <c r="A276" s="220"/>
      <c r="B276" s="216"/>
      <c r="C276" s="216"/>
      <c r="D276" s="94" t="s">
        <v>271</v>
      </c>
      <c r="E276" s="94"/>
      <c r="F276" s="94">
        <v>0</v>
      </c>
      <c r="G276" s="216"/>
      <c r="H276" s="218"/>
    </row>
    <row r="277" spans="1:8" ht="18" customHeight="1" x14ac:dyDescent="0.25">
      <c r="A277" s="220"/>
      <c r="B277" s="216"/>
      <c r="C277" s="216"/>
      <c r="D277" s="94" t="s">
        <v>272</v>
      </c>
      <c r="E277" s="94"/>
      <c r="F277" s="94">
        <v>0</v>
      </c>
      <c r="G277" s="216"/>
      <c r="H277" s="218"/>
    </row>
    <row r="278" spans="1:8" ht="18" customHeight="1" x14ac:dyDescent="0.25">
      <c r="A278" s="220"/>
      <c r="B278" s="216"/>
      <c r="C278" s="216"/>
      <c r="D278" s="94" t="s">
        <v>269</v>
      </c>
      <c r="E278" s="94"/>
      <c r="F278" s="94">
        <v>0</v>
      </c>
      <c r="G278" s="216"/>
      <c r="H278" s="218"/>
    </row>
    <row r="279" spans="1:8" ht="18" customHeight="1" x14ac:dyDescent="0.25">
      <c r="A279" s="220"/>
      <c r="B279" s="216"/>
      <c r="C279" s="216"/>
      <c r="D279" s="94" t="s">
        <v>72</v>
      </c>
      <c r="E279" s="94"/>
      <c r="F279" s="94">
        <v>0</v>
      </c>
      <c r="G279" s="216"/>
      <c r="H279" s="218"/>
    </row>
    <row r="280" spans="1:8" ht="18" customHeight="1" thickBot="1" x14ac:dyDescent="0.3">
      <c r="A280" s="221"/>
      <c r="B280" s="217"/>
      <c r="C280" s="217"/>
      <c r="D280" s="95" t="s">
        <v>273</v>
      </c>
      <c r="E280" s="95"/>
      <c r="F280" s="95">
        <v>0</v>
      </c>
      <c r="G280" s="217"/>
      <c r="H280" s="219"/>
    </row>
    <row r="281" spans="1:8" ht="18" customHeight="1" x14ac:dyDescent="0.25">
      <c r="A281" s="220">
        <v>68300</v>
      </c>
      <c r="B281" s="216" t="s">
        <v>178</v>
      </c>
      <c r="C281" s="216"/>
      <c r="D281" s="94" t="s">
        <v>266</v>
      </c>
      <c r="E281" s="94"/>
      <c r="F281" s="94">
        <v>0</v>
      </c>
      <c r="G281" s="216">
        <f>AVERAGE(F281,F282,F283,F284,F285,F286,F287,F288,F289)</f>
        <v>0</v>
      </c>
      <c r="H281" s="218" t="s">
        <v>297</v>
      </c>
    </row>
    <row r="282" spans="1:8" ht="18" customHeight="1" x14ac:dyDescent="0.25">
      <c r="A282" s="220"/>
      <c r="B282" s="216"/>
      <c r="C282" s="216"/>
      <c r="D282" s="94" t="s">
        <v>267</v>
      </c>
      <c r="E282" s="94"/>
      <c r="F282" s="94">
        <v>0</v>
      </c>
      <c r="G282" s="216"/>
      <c r="H282" s="218"/>
    </row>
    <row r="283" spans="1:8" ht="18" customHeight="1" x14ac:dyDescent="0.25">
      <c r="A283" s="220"/>
      <c r="B283" s="216"/>
      <c r="C283" s="216"/>
      <c r="D283" s="94" t="s">
        <v>268</v>
      </c>
      <c r="E283" s="94"/>
      <c r="F283" s="94">
        <v>0</v>
      </c>
      <c r="G283" s="216"/>
      <c r="H283" s="218"/>
    </row>
    <row r="284" spans="1:8" ht="18" customHeight="1" x14ac:dyDescent="0.25">
      <c r="A284" s="220"/>
      <c r="B284" s="216"/>
      <c r="C284" s="216"/>
      <c r="D284" s="94" t="s">
        <v>270</v>
      </c>
      <c r="E284" s="94"/>
      <c r="F284" s="94">
        <v>0</v>
      </c>
      <c r="G284" s="216"/>
      <c r="H284" s="218"/>
    </row>
    <row r="285" spans="1:8" ht="18" customHeight="1" x14ac:dyDescent="0.25">
      <c r="A285" s="220"/>
      <c r="B285" s="216"/>
      <c r="C285" s="216"/>
      <c r="D285" s="94" t="s">
        <v>271</v>
      </c>
      <c r="E285" s="94"/>
      <c r="F285" s="94">
        <v>0</v>
      </c>
      <c r="G285" s="216"/>
      <c r="H285" s="218"/>
    </row>
    <row r="286" spans="1:8" ht="18" customHeight="1" x14ac:dyDescent="0.25">
      <c r="A286" s="220"/>
      <c r="B286" s="216"/>
      <c r="C286" s="216"/>
      <c r="D286" s="94" t="s">
        <v>272</v>
      </c>
      <c r="E286" s="94"/>
      <c r="F286" s="94">
        <v>0</v>
      </c>
      <c r="G286" s="216"/>
      <c r="H286" s="218"/>
    </row>
    <row r="287" spans="1:8" ht="18" customHeight="1" x14ac:dyDescent="0.25">
      <c r="A287" s="220"/>
      <c r="B287" s="216"/>
      <c r="C287" s="216"/>
      <c r="D287" s="94" t="s">
        <v>269</v>
      </c>
      <c r="E287" s="94"/>
      <c r="F287" s="94">
        <v>0</v>
      </c>
      <c r="G287" s="216"/>
      <c r="H287" s="218"/>
    </row>
    <row r="288" spans="1:8" ht="18" customHeight="1" x14ac:dyDescent="0.25">
      <c r="A288" s="220"/>
      <c r="B288" s="216"/>
      <c r="C288" s="216"/>
      <c r="D288" s="94" t="s">
        <v>72</v>
      </c>
      <c r="E288" s="94"/>
      <c r="F288" s="94">
        <v>0</v>
      </c>
      <c r="G288" s="216"/>
      <c r="H288" s="218"/>
    </row>
    <row r="289" spans="1:8" ht="18" customHeight="1" thickBot="1" x14ac:dyDescent="0.3">
      <c r="A289" s="221"/>
      <c r="B289" s="217"/>
      <c r="C289" s="217"/>
      <c r="D289" s="95" t="s">
        <v>273</v>
      </c>
      <c r="E289" s="95"/>
      <c r="F289" s="95">
        <v>0</v>
      </c>
      <c r="G289" s="217"/>
      <c r="H289" s="219"/>
    </row>
    <row r="290" spans="1:8" ht="18" customHeight="1" x14ac:dyDescent="0.25">
      <c r="A290" s="220">
        <v>68300</v>
      </c>
      <c r="B290" s="216" t="s">
        <v>179</v>
      </c>
      <c r="C290" s="216"/>
      <c r="D290" s="94" t="s">
        <v>266</v>
      </c>
      <c r="E290" s="94"/>
      <c r="F290" s="94">
        <v>0</v>
      </c>
      <c r="G290" s="216">
        <f>AVERAGE(F290,F291,F292,F293,F294,F295,F296,F297,F298)</f>
        <v>0</v>
      </c>
      <c r="H290" s="218" t="s">
        <v>297</v>
      </c>
    </row>
    <row r="291" spans="1:8" ht="18" customHeight="1" x14ac:dyDescent="0.25">
      <c r="A291" s="220"/>
      <c r="B291" s="216"/>
      <c r="C291" s="216"/>
      <c r="D291" s="94" t="s">
        <v>267</v>
      </c>
      <c r="E291" s="94"/>
      <c r="F291" s="94">
        <v>0</v>
      </c>
      <c r="G291" s="216"/>
      <c r="H291" s="218"/>
    </row>
    <row r="292" spans="1:8" ht="18" customHeight="1" x14ac:dyDescent="0.25">
      <c r="A292" s="220"/>
      <c r="B292" s="216"/>
      <c r="C292" s="216"/>
      <c r="D292" s="94" t="s">
        <v>268</v>
      </c>
      <c r="E292" s="94"/>
      <c r="F292" s="94">
        <v>0</v>
      </c>
      <c r="G292" s="216"/>
      <c r="H292" s="218"/>
    </row>
    <row r="293" spans="1:8" ht="18" customHeight="1" x14ac:dyDescent="0.25">
      <c r="A293" s="220"/>
      <c r="B293" s="216"/>
      <c r="C293" s="216"/>
      <c r="D293" s="94" t="s">
        <v>270</v>
      </c>
      <c r="E293" s="94"/>
      <c r="F293" s="94">
        <v>0</v>
      </c>
      <c r="G293" s="216"/>
      <c r="H293" s="218"/>
    </row>
    <row r="294" spans="1:8" ht="18" customHeight="1" x14ac:dyDescent="0.25">
      <c r="A294" s="220"/>
      <c r="B294" s="216"/>
      <c r="C294" s="216"/>
      <c r="D294" s="94" t="s">
        <v>271</v>
      </c>
      <c r="E294" s="94"/>
      <c r="F294" s="94">
        <v>0</v>
      </c>
      <c r="G294" s="216"/>
      <c r="H294" s="218"/>
    </row>
    <row r="295" spans="1:8" ht="18" customHeight="1" x14ac:dyDescent="0.25">
      <c r="A295" s="220"/>
      <c r="B295" s="216"/>
      <c r="C295" s="216"/>
      <c r="D295" s="94" t="s">
        <v>272</v>
      </c>
      <c r="E295" s="94"/>
      <c r="F295" s="94">
        <v>0</v>
      </c>
      <c r="G295" s="216"/>
      <c r="H295" s="218"/>
    </row>
    <row r="296" spans="1:8" ht="18" customHeight="1" x14ac:dyDescent="0.25">
      <c r="A296" s="220"/>
      <c r="B296" s="216"/>
      <c r="C296" s="216"/>
      <c r="D296" s="94" t="s">
        <v>269</v>
      </c>
      <c r="E296" s="94"/>
      <c r="F296" s="94">
        <v>0</v>
      </c>
      <c r="G296" s="216"/>
      <c r="H296" s="218"/>
    </row>
    <row r="297" spans="1:8" ht="18" customHeight="1" x14ac:dyDescent="0.25">
      <c r="A297" s="220"/>
      <c r="B297" s="216"/>
      <c r="C297" s="216"/>
      <c r="D297" s="94" t="s">
        <v>72</v>
      </c>
      <c r="E297" s="94"/>
      <c r="F297" s="94">
        <v>0</v>
      </c>
      <c r="G297" s="216"/>
      <c r="H297" s="218"/>
    </row>
    <row r="298" spans="1:8" ht="18" customHeight="1" thickBot="1" x14ac:dyDescent="0.3">
      <c r="A298" s="221"/>
      <c r="B298" s="217"/>
      <c r="C298" s="217"/>
      <c r="D298" s="95" t="s">
        <v>273</v>
      </c>
      <c r="E298" s="95"/>
      <c r="F298" s="95">
        <v>0</v>
      </c>
      <c r="G298" s="217"/>
      <c r="H298" s="219"/>
    </row>
    <row r="299" spans="1:8" ht="18" customHeight="1" x14ac:dyDescent="0.25">
      <c r="A299" s="220">
        <v>69900</v>
      </c>
      <c r="B299" s="216" t="s">
        <v>178</v>
      </c>
      <c r="C299" s="216"/>
      <c r="D299" s="94" t="s">
        <v>266</v>
      </c>
      <c r="E299" s="94"/>
      <c r="F299" s="94">
        <v>0</v>
      </c>
      <c r="G299" s="216">
        <f>AVERAGE(F299,F300,F301,F302,F303,F304,F305,F306,F307)</f>
        <v>0</v>
      </c>
      <c r="H299" s="218" t="s">
        <v>297</v>
      </c>
    </row>
    <row r="300" spans="1:8" ht="18" customHeight="1" x14ac:dyDescent="0.25">
      <c r="A300" s="220"/>
      <c r="B300" s="216"/>
      <c r="C300" s="216"/>
      <c r="D300" s="94" t="s">
        <v>267</v>
      </c>
      <c r="E300" s="94"/>
      <c r="F300" s="94">
        <v>0</v>
      </c>
      <c r="G300" s="216"/>
      <c r="H300" s="218"/>
    </row>
    <row r="301" spans="1:8" ht="18" customHeight="1" x14ac:dyDescent="0.25">
      <c r="A301" s="220"/>
      <c r="B301" s="216"/>
      <c r="C301" s="216"/>
      <c r="D301" s="94" t="s">
        <v>268</v>
      </c>
      <c r="E301" s="94"/>
      <c r="F301" s="94">
        <v>0</v>
      </c>
      <c r="G301" s="216"/>
      <c r="H301" s="218"/>
    </row>
    <row r="302" spans="1:8" ht="18" customHeight="1" x14ac:dyDescent="0.25">
      <c r="A302" s="220"/>
      <c r="B302" s="216"/>
      <c r="C302" s="216"/>
      <c r="D302" s="94" t="s">
        <v>270</v>
      </c>
      <c r="E302" s="94"/>
      <c r="F302" s="94">
        <v>0</v>
      </c>
      <c r="G302" s="216"/>
      <c r="H302" s="218"/>
    </row>
    <row r="303" spans="1:8" ht="18" customHeight="1" x14ac:dyDescent="0.25">
      <c r="A303" s="220"/>
      <c r="B303" s="216"/>
      <c r="C303" s="216"/>
      <c r="D303" s="94" t="s">
        <v>271</v>
      </c>
      <c r="E303" s="94"/>
      <c r="F303" s="94">
        <v>0</v>
      </c>
      <c r="G303" s="216"/>
      <c r="H303" s="218"/>
    </row>
    <row r="304" spans="1:8" ht="18" customHeight="1" x14ac:dyDescent="0.25">
      <c r="A304" s="220"/>
      <c r="B304" s="216"/>
      <c r="C304" s="216"/>
      <c r="D304" s="94" t="s">
        <v>272</v>
      </c>
      <c r="E304" s="94"/>
      <c r="F304" s="94">
        <v>0</v>
      </c>
      <c r="G304" s="216"/>
      <c r="H304" s="218"/>
    </row>
    <row r="305" spans="1:8" ht="18" customHeight="1" x14ac:dyDescent="0.25">
      <c r="A305" s="220"/>
      <c r="B305" s="216"/>
      <c r="C305" s="216"/>
      <c r="D305" s="94" t="s">
        <v>269</v>
      </c>
      <c r="E305" s="94"/>
      <c r="F305" s="94">
        <v>0</v>
      </c>
      <c r="G305" s="216"/>
      <c r="H305" s="218"/>
    </row>
    <row r="306" spans="1:8" ht="18" customHeight="1" x14ac:dyDescent="0.25">
      <c r="A306" s="220"/>
      <c r="B306" s="216"/>
      <c r="C306" s="216"/>
      <c r="D306" s="94" t="s">
        <v>72</v>
      </c>
      <c r="E306" s="94"/>
      <c r="F306" s="94">
        <v>0</v>
      </c>
      <c r="G306" s="216"/>
      <c r="H306" s="218"/>
    </row>
    <row r="307" spans="1:8" ht="18" customHeight="1" thickBot="1" x14ac:dyDescent="0.3">
      <c r="A307" s="221"/>
      <c r="B307" s="217"/>
      <c r="C307" s="217"/>
      <c r="D307" s="95" t="s">
        <v>273</v>
      </c>
      <c r="E307" s="95"/>
      <c r="F307" s="95">
        <v>0</v>
      </c>
      <c r="G307" s="217"/>
      <c r="H307" s="219"/>
    </row>
    <row r="308" spans="1:8" ht="18" customHeight="1" x14ac:dyDescent="0.25">
      <c r="A308" s="220">
        <v>71400</v>
      </c>
      <c r="B308" s="216" t="s">
        <v>178</v>
      </c>
      <c r="C308" s="216"/>
      <c r="D308" s="94" t="s">
        <v>266</v>
      </c>
      <c r="E308" s="94"/>
      <c r="F308" s="94">
        <v>0</v>
      </c>
      <c r="G308" s="216">
        <f>AVERAGE(F308,F309,F310,F311,F312,F313,F314,F315,F316)</f>
        <v>0</v>
      </c>
      <c r="H308" s="218" t="s">
        <v>297</v>
      </c>
    </row>
    <row r="309" spans="1:8" ht="18" customHeight="1" x14ac:dyDescent="0.25">
      <c r="A309" s="220"/>
      <c r="B309" s="216"/>
      <c r="C309" s="216"/>
      <c r="D309" s="94" t="s">
        <v>267</v>
      </c>
      <c r="E309" s="94"/>
      <c r="F309" s="94">
        <v>0</v>
      </c>
      <c r="G309" s="216"/>
      <c r="H309" s="218"/>
    </row>
    <row r="310" spans="1:8" ht="18" customHeight="1" x14ac:dyDescent="0.25">
      <c r="A310" s="220"/>
      <c r="B310" s="216"/>
      <c r="C310" s="216"/>
      <c r="D310" s="94" t="s">
        <v>268</v>
      </c>
      <c r="E310" s="94"/>
      <c r="F310" s="94">
        <v>0</v>
      </c>
      <c r="G310" s="216"/>
      <c r="H310" s="218"/>
    </row>
    <row r="311" spans="1:8" ht="18" customHeight="1" x14ac:dyDescent="0.25">
      <c r="A311" s="220"/>
      <c r="B311" s="216"/>
      <c r="C311" s="216"/>
      <c r="D311" s="94" t="s">
        <v>270</v>
      </c>
      <c r="E311" s="94"/>
      <c r="F311" s="94">
        <v>0</v>
      </c>
      <c r="G311" s="216"/>
      <c r="H311" s="218"/>
    </row>
    <row r="312" spans="1:8" ht="18" customHeight="1" x14ac:dyDescent="0.25">
      <c r="A312" s="220"/>
      <c r="B312" s="216"/>
      <c r="C312" s="216"/>
      <c r="D312" s="94" t="s">
        <v>271</v>
      </c>
      <c r="E312" s="94"/>
      <c r="F312" s="94">
        <v>0</v>
      </c>
      <c r="G312" s="216"/>
      <c r="H312" s="218"/>
    </row>
    <row r="313" spans="1:8" ht="18" customHeight="1" x14ac:dyDescent="0.25">
      <c r="A313" s="220"/>
      <c r="B313" s="216"/>
      <c r="C313" s="216"/>
      <c r="D313" s="94" t="s">
        <v>272</v>
      </c>
      <c r="E313" s="94"/>
      <c r="F313" s="94">
        <v>0</v>
      </c>
      <c r="G313" s="216"/>
      <c r="H313" s="218"/>
    </row>
    <row r="314" spans="1:8" ht="18" customHeight="1" x14ac:dyDescent="0.25">
      <c r="A314" s="220"/>
      <c r="B314" s="216"/>
      <c r="C314" s="216"/>
      <c r="D314" s="94" t="s">
        <v>269</v>
      </c>
      <c r="E314" s="94"/>
      <c r="F314" s="94">
        <v>0</v>
      </c>
      <c r="G314" s="216"/>
      <c r="H314" s="218"/>
    </row>
    <row r="315" spans="1:8" ht="18" customHeight="1" x14ac:dyDescent="0.25">
      <c r="A315" s="220"/>
      <c r="B315" s="216"/>
      <c r="C315" s="216"/>
      <c r="D315" s="94" t="s">
        <v>72</v>
      </c>
      <c r="E315" s="94"/>
      <c r="F315" s="94">
        <v>0</v>
      </c>
      <c r="G315" s="216"/>
      <c r="H315" s="218"/>
    </row>
    <row r="316" spans="1:8" ht="18" customHeight="1" thickBot="1" x14ac:dyDescent="0.3">
      <c r="A316" s="221"/>
      <c r="B316" s="217"/>
      <c r="C316" s="217"/>
      <c r="D316" s="95" t="s">
        <v>273</v>
      </c>
      <c r="E316" s="95"/>
      <c r="F316" s="95">
        <v>0</v>
      </c>
      <c r="G316" s="217"/>
      <c r="H316" s="219"/>
    </row>
    <row r="317" spans="1:8" ht="18" customHeight="1" x14ac:dyDescent="0.25">
      <c r="A317" s="220">
        <v>73000</v>
      </c>
      <c r="B317" s="216" t="s">
        <v>178</v>
      </c>
      <c r="C317" s="216"/>
      <c r="D317" s="94" t="s">
        <v>266</v>
      </c>
      <c r="E317" s="94"/>
      <c r="F317" s="94">
        <v>0</v>
      </c>
      <c r="G317" s="216">
        <f>AVERAGE(F317,F318,F319,F320,F321,F322,F323,F324,F325)</f>
        <v>0</v>
      </c>
      <c r="H317" s="218" t="s">
        <v>297</v>
      </c>
    </row>
    <row r="318" spans="1:8" ht="18" customHeight="1" x14ac:dyDescent="0.25">
      <c r="A318" s="220"/>
      <c r="B318" s="216"/>
      <c r="C318" s="216"/>
      <c r="D318" s="94" t="s">
        <v>267</v>
      </c>
      <c r="E318" s="94"/>
      <c r="F318" s="94">
        <v>0</v>
      </c>
      <c r="G318" s="216"/>
      <c r="H318" s="218"/>
    </row>
    <row r="319" spans="1:8" ht="18" customHeight="1" x14ac:dyDescent="0.25">
      <c r="A319" s="220"/>
      <c r="B319" s="216"/>
      <c r="C319" s="216"/>
      <c r="D319" s="94" t="s">
        <v>268</v>
      </c>
      <c r="E319" s="94"/>
      <c r="F319" s="94">
        <v>0</v>
      </c>
      <c r="G319" s="216"/>
      <c r="H319" s="218"/>
    </row>
    <row r="320" spans="1:8" ht="18" customHeight="1" x14ac:dyDescent="0.25">
      <c r="A320" s="220"/>
      <c r="B320" s="216"/>
      <c r="C320" s="216"/>
      <c r="D320" s="94" t="s">
        <v>270</v>
      </c>
      <c r="E320" s="94"/>
      <c r="F320" s="94">
        <v>0</v>
      </c>
      <c r="G320" s="216"/>
      <c r="H320" s="218"/>
    </row>
    <row r="321" spans="1:8" ht="18" customHeight="1" x14ac:dyDescent="0.25">
      <c r="A321" s="220"/>
      <c r="B321" s="216"/>
      <c r="C321" s="216"/>
      <c r="D321" s="94" t="s">
        <v>271</v>
      </c>
      <c r="E321" s="94"/>
      <c r="F321" s="94">
        <v>0</v>
      </c>
      <c r="G321" s="216"/>
      <c r="H321" s="218"/>
    </row>
    <row r="322" spans="1:8" ht="18" customHeight="1" x14ac:dyDescent="0.25">
      <c r="A322" s="220"/>
      <c r="B322" s="216"/>
      <c r="C322" s="216"/>
      <c r="D322" s="94" t="s">
        <v>272</v>
      </c>
      <c r="E322" s="94"/>
      <c r="F322" s="94">
        <v>0</v>
      </c>
      <c r="G322" s="216"/>
      <c r="H322" s="218"/>
    </row>
    <row r="323" spans="1:8" ht="18" customHeight="1" x14ac:dyDescent="0.25">
      <c r="A323" s="220"/>
      <c r="B323" s="216"/>
      <c r="C323" s="216"/>
      <c r="D323" s="94" t="s">
        <v>269</v>
      </c>
      <c r="E323" s="94"/>
      <c r="F323" s="94">
        <v>0</v>
      </c>
      <c r="G323" s="216"/>
      <c r="H323" s="218"/>
    </row>
    <row r="324" spans="1:8" ht="18" customHeight="1" x14ac:dyDescent="0.25">
      <c r="A324" s="220"/>
      <c r="B324" s="216"/>
      <c r="C324" s="216"/>
      <c r="D324" s="94" t="s">
        <v>72</v>
      </c>
      <c r="E324" s="94"/>
      <c r="F324" s="94">
        <v>0</v>
      </c>
      <c r="G324" s="216"/>
      <c r="H324" s="218"/>
    </row>
    <row r="325" spans="1:8" ht="18" customHeight="1" thickBot="1" x14ac:dyDescent="0.3">
      <c r="A325" s="221"/>
      <c r="B325" s="217"/>
      <c r="C325" s="217"/>
      <c r="D325" s="95" t="s">
        <v>273</v>
      </c>
      <c r="E325" s="95"/>
      <c r="F325" s="95">
        <v>0</v>
      </c>
      <c r="G325" s="217"/>
      <c r="H325" s="219"/>
    </row>
    <row r="326" spans="1:8" ht="18" customHeight="1" x14ac:dyDescent="0.25">
      <c r="A326" s="220">
        <v>73000</v>
      </c>
      <c r="B326" s="216" t="s">
        <v>179</v>
      </c>
      <c r="C326" s="216"/>
      <c r="D326" s="94" t="s">
        <v>266</v>
      </c>
      <c r="E326" s="94"/>
      <c r="F326" s="94">
        <v>0</v>
      </c>
      <c r="G326" s="216">
        <f>AVERAGE(F326,F327,F328,F329,F330,F331,F332,F333,F334)</f>
        <v>0</v>
      </c>
      <c r="H326" s="218" t="s">
        <v>297</v>
      </c>
    </row>
    <row r="327" spans="1:8" ht="18" customHeight="1" x14ac:dyDescent="0.25">
      <c r="A327" s="220"/>
      <c r="B327" s="216"/>
      <c r="C327" s="216"/>
      <c r="D327" s="94" t="s">
        <v>267</v>
      </c>
      <c r="E327" s="94"/>
      <c r="F327" s="94">
        <v>0</v>
      </c>
      <c r="G327" s="216"/>
      <c r="H327" s="218"/>
    </row>
    <row r="328" spans="1:8" ht="18" customHeight="1" x14ac:dyDescent="0.25">
      <c r="A328" s="220"/>
      <c r="B328" s="216"/>
      <c r="C328" s="216"/>
      <c r="D328" s="94" t="s">
        <v>268</v>
      </c>
      <c r="E328" s="94"/>
      <c r="F328" s="94">
        <v>0</v>
      </c>
      <c r="G328" s="216"/>
      <c r="H328" s="218"/>
    </row>
    <row r="329" spans="1:8" ht="18" customHeight="1" x14ac:dyDescent="0.25">
      <c r="A329" s="220"/>
      <c r="B329" s="216"/>
      <c r="C329" s="216"/>
      <c r="D329" s="94" t="s">
        <v>270</v>
      </c>
      <c r="E329" s="94"/>
      <c r="F329" s="94">
        <v>0</v>
      </c>
      <c r="G329" s="216"/>
      <c r="H329" s="218"/>
    </row>
    <row r="330" spans="1:8" ht="18" customHeight="1" x14ac:dyDescent="0.25">
      <c r="A330" s="220"/>
      <c r="B330" s="216"/>
      <c r="C330" s="216"/>
      <c r="D330" s="94" t="s">
        <v>271</v>
      </c>
      <c r="E330" s="94"/>
      <c r="F330" s="94">
        <v>0</v>
      </c>
      <c r="G330" s="216"/>
      <c r="H330" s="218"/>
    </row>
    <row r="331" spans="1:8" ht="18" customHeight="1" x14ac:dyDescent="0.25">
      <c r="A331" s="220"/>
      <c r="B331" s="216"/>
      <c r="C331" s="216"/>
      <c r="D331" s="94" t="s">
        <v>272</v>
      </c>
      <c r="E331" s="94"/>
      <c r="F331" s="94">
        <v>0</v>
      </c>
      <c r="G331" s="216"/>
      <c r="H331" s="218"/>
    </row>
    <row r="332" spans="1:8" ht="18" customHeight="1" x14ac:dyDescent="0.25">
      <c r="A332" s="220"/>
      <c r="B332" s="216"/>
      <c r="C332" s="216"/>
      <c r="D332" s="94" t="s">
        <v>269</v>
      </c>
      <c r="E332" s="94"/>
      <c r="F332" s="94">
        <v>0</v>
      </c>
      <c r="G332" s="216"/>
      <c r="H332" s="218"/>
    </row>
    <row r="333" spans="1:8" ht="18" customHeight="1" x14ac:dyDescent="0.25">
      <c r="A333" s="220"/>
      <c r="B333" s="216"/>
      <c r="C333" s="216"/>
      <c r="D333" s="94" t="s">
        <v>72</v>
      </c>
      <c r="E333" s="94"/>
      <c r="F333" s="94">
        <v>0</v>
      </c>
      <c r="G333" s="216"/>
      <c r="H333" s="218"/>
    </row>
    <row r="334" spans="1:8" ht="18" customHeight="1" thickBot="1" x14ac:dyDescent="0.3">
      <c r="A334" s="221"/>
      <c r="B334" s="217"/>
      <c r="C334" s="217"/>
      <c r="D334" s="95" t="s">
        <v>273</v>
      </c>
      <c r="E334" s="95"/>
      <c r="F334" s="95">
        <v>0</v>
      </c>
      <c r="G334" s="217"/>
      <c r="H334" s="219"/>
    </row>
    <row r="335" spans="1:8" ht="18" customHeight="1" x14ac:dyDescent="0.25">
      <c r="A335" s="220">
        <v>74100</v>
      </c>
      <c r="B335" s="216" t="s">
        <v>178</v>
      </c>
      <c r="C335" s="216"/>
      <c r="D335" s="94" t="s">
        <v>266</v>
      </c>
      <c r="E335" s="94"/>
      <c r="F335" s="94">
        <v>0</v>
      </c>
      <c r="G335" s="216">
        <f>AVERAGE(F335,F336,F337,F338,F339,F340,F341,F342,F343)</f>
        <v>0</v>
      </c>
      <c r="H335" s="218" t="s">
        <v>297</v>
      </c>
    </row>
    <row r="336" spans="1:8" ht="18" customHeight="1" x14ac:dyDescent="0.25">
      <c r="A336" s="220"/>
      <c r="B336" s="216"/>
      <c r="C336" s="216"/>
      <c r="D336" s="94" t="s">
        <v>267</v>
      </c>
      <c r="E336" s="94"/>
      <c r="F336" s="94">
        <v>0</v>
      </c>
      <c r="G336" s="216"/>
      <c r="H336" s="218"/>
    </row>
    <row r="337" spans="1:8" ht="18" customHeight="1" x14ac:dyDescent="0.25">
      <c r="A337" s="220"/>
      <c r="B337" s="216"/>
      <c r="C337" s="216"/>
      <c r="D337" s="94" t="s">
        <v>268</v>
      </c>
      <c r="E337" s="94"/>
      <c r="F337" s="94">
        <v>0</v>
      </c>
      <c r="G337" s="216"/>
      <c r="H337" s="218"/>
    </row>
    <row r="338" spans="1:8" ht="18" customHeight="1" x14ac:dyDescent="0.25">
      <c r="A338" s="220"/>
      <c r="B338" s="216"/>
      <c r="C338" s="216"/>
      <c r="D338" s="94" t="s">
        <v>270</v>
      </c>
      <c r="E338" s="94"/>
      <c r="F338" s="94">
        <v>0</v>
      </c>
      <c r="G338" s="216"/>
      <c r="H338" s="218"/>
    </row>
    <row r="339" spans="1:8" ht="18" customHeight="1" x14ac:dyDescent="0.25">
      <c r="A339" s="220"/>
      <c r="B339" s="216"/>
      <c r="C339" s="216"/>
      <c r="D339" s="94" t="s">
        <v>271</v>
      </c>
      <c r="E339" s="94"/>
      <c r="F339" s="94">
        <v>0</v>
      </c>
      <c r="G339" s="216"/>
      <c r="H339" s="218"/>
    </row>
    <row r="340" spans="1:8" ht="18" customHeight="1" x14ac:dyDescent="0.25">
      <c r="A340" s="220"/>
      <c r="B340" s="216"/>
      <c r="C340" s="216"/>
      <c r="D340" s="94" t="s">
        <v>272</v>
      </c>
      <c r="E340" s="94"/>
      <c r="F340" s="94">
        <v>0</v>
      </c>
      <c r="G340" s="216"/>
      <c r="H340" s="218"/>
    </row>
    <row r="341" spans="1:8" ht="18" customHeight="1" x14ac:dyDescent="0.25">
      <c r="A341" s="220"/>
      <c r="B341" s="216"/>
      <c r="C341" s="216"/>
      <c r="D341" s="94" t="s">
        <v>269</v>
      </c>
      <c r="E341" s="94"/>
      <c r="F341" s="94">
        <v>0</v>
      </c>
      <c r="G341" s="216"/>
      <c r="H341" s="218"/>
    </row>
    <row r="342" spans="1:8" ht="18" customHeight="1" x14ac:dyDescent="0.25">
      <c r="A342" s="220"/>
      <c r="B342" s="216"/>
      <c r="C342" s="216"/>
      <c r="D342" s="94" t="s">
        <v>72</v>
      </c>
      <c r="E342" s="94"/>
      <c r="F342" s="94">
        <v>0</v>
      </c>
      <c r="G342" s="216"/>
      <c r="H342" s="218"/>
    </row>
    <row r="343" spans="1:8" ht="18" customHeight="1" thickBot="1" x14ac:dyDescent="0.3">
      <c r="A343" s="221"/>
      <c r="B343" s="217"/>
      <c r="C343" s="217"/>
      <c r="D343" s="95" t="s">
        <v>273</v>
      </c>
      <c r="E343" s="95"/>
      <c r="F343" s="95">
        <v>0</v>
      </c>
      <c r="G343" s="217"/>
      <c r="H343" s="219"/>
    </row>
    <row r="344" spans="1:8" ht="18" customHeight="1" x14ac:dyDescent="0.25">
      <c r="A344" s="220">
        <v>75300</v>
      </c>
      <c r="B344" s="216" t="s">
        <v>178</v>
      </c>
      <c r="C344" s="216"/>
      <c r="D344" s="94" t="s">
        <v>266</v>
      </c>
      <c r="E344" s="94"/>
      <c r="F344" s="94">
        <v>0</v>
      </c>
      <c r="G344" s="216">
        <f>AVERAGE(F344,F345,F346,F347,F348,F349,F350,F351,F352)</f>
        <v>0</v>
      </c>
      <c r="H344" s="218" t="s">
        <v>297</v>
      </c>
    </row>
    <row r="345" spans="1:8" ht="18" customHeight="1" x14ac:dyDescent="0.25">
      <c r="A345" s="220"/>
      <c r="B345" s="216"/>
      <c r="C345" s="216"/>
      <c r="D345" s="94" t="s">
        <v>267</v>
      </c>
      <c r="E345" s="94"/>
      <c r="F345" s="94">
        <v>0</v>
      </c>
      <c r="G345" s="216"/>
      <c r="H345" s="218"/>
    </row>
    <row r="346" spans="1:8" ht="18" customHeight="1" x14ac:dyDescent="0.25">
      <c r="A346" s="220"/>
      <c r="B346" s="216"/>
      <c r="C346" s="216"/>
      <c r="D346" s="94" t="s">
        <v>268</v>
      </c>
      <c r="E346" s="94"/>
      <c r="F346" s="94">
        <v>0</v>
      </c>
      <c r="G346" s="216"/>
      <c r="H346" s="218"/>
    </row>
    <row r="347" spans="1:8" ht="18" customHeight="1" x14ac:dyDescent="0.25">
      <c r="A347" s="220"/>
      <c r="B347" s="216"/>
      <c r="C347" s="216"/>
      <c r="D347" s="94" t="s">
        <v>270</v>
      </c>
      <c r="E347" s="94"/>
      <c r="F347" s="94">
        <v>0</v>
      </c>
      <c r="G347" s="216"/>
      <c r="H347" s="218"/>
    </row>
    <row r="348" spans="1:8" ht="18" customHeight="1" x14ac:dyDescent="0.25">
      <c r="A348" s="220"/>
      <c r="B348" s="216"/>
      <c r="C348" s="216"/>
      <c r="D348" s="94" t="s">
        <v>271</v>
      </c>
      <c r="E348" s="94"/>
      <c r="F348" s="94">
        <v>0</v>
      </c>
      <c r="G348" s="216"/>
      <c r="H348" s="218"/>
    </row>
    <row r="349" spans="1:8" ht="18" customHeight="1" x14ac:dyDescent="0.25">
      <c r="A349" s="220"/>
      <c r="B349" s="216"/>
      <c r="C349" s="216"/>
      <c r="D349" s="94" t="s">
        <v>272</v>
      </c>
      <c r="E349" s="94"/>
      <c r="F349" s="94">
        <v>0</v>
      </c>
      <c r="G349" s="216"/>
      <c r="H349" s="218"/>
    </row>
    <row r="350" spans="1:8" ht="18" customHeight="1" x14ac:dyDescent="0.25">
      <c r="A350" s="220"/>
      <c r="B350" s="216"/>
      <c r="C350" s="216"/>
      <c r="D350" s="94" t="s">
        <v>269</v>
      </c>
      <c r="E350" s="94"/>
      <c r="F350" s="94">
        <v>0</v>
      </c>
      <c r="G350" s="216"/>
      <c r="H350" s="218"/>
    </row>
    <row r="351" spans="1:8" ht="18" customHeight="1" x14ac:dyDescent="0.25">
      <c r="A351" s="220"/>
      <c r="B351" s="216"/>
      <c r="C351" s="216"/>
      <c r="D351" s="94" t="s">
        <v>72</v>
      </c>
      <c r="E351" s="94"/>
      <c r="F351" s="94">
        <v>0</v>
      </c>
      <c r="G351" s="216"/>
      <c r="H351" s="218"/>
    </row>
    <row r="352" spans="1:8" ht="18" customHeight="1" thickBot="1" x14ac:dyDescent="0.3">
      <c r="A352" s="221"/>
      <c r="B352" s="217"/>
      <c r="C352" s="217"/>
      <c r="D352" s="95" t="s">
        <v>273</v>
      </c>
      <c r="E352" s="95"/>
      <c r="F352" s="95">
        <v>0</v>
      </c>
      <c r="G352" s="217"/>
      <c r="H352" s="219"/>
    </row>
    <row r="353" spans="1:8" ht="18" customHeight="1" x14ac:dyDescent="0.25">
      <c r="A353" s="220">
        <v>75300</v>
      </c>
      <c r="B353" s="216" t="s">
        <v>179</v>
      </c>
      <c r="C353" s="216"/>
      <c r="D353" s="94" t="s">
        <v>266</v>
      </c>
      <c r="E353" s="94"/>
      <c r="F353" s="94">
        <v>0</v>
      </c>
      <c r="G353" s="216">
        <f>AVERAGE(F353,F354,F355,F356,F357,F358,F359,F360,F361)</f>
        <v>0</v>
      </c>
      <c r="H353" s="218" t="s">
        <v>297</v>
      </c>
    </row>
    <row r="354" spans="1:8" ht="18" customHeight="1" x14ac:dyDescent="0.25">
      <c r="A354" s="220"/>
      <c r="B354" s="216"/>
      <c r="C354" s="216"/>
      <c r="D354" s="94" t="s">
        <v>267</v>
      </c>
      <c r="E354" s="94"/>
      <c r="F354" s="94">
        <v>0</v>
      </c>
      <c r="G354" s="216"/>
      <c r="H354" s="218"/>
    </row>
    <row r="355" spans="1:8" ht="18" customHeight="1" x14ac:dyDescent="0.25">
      <c r="A355" s="220"/>
      <c r="B355" s="216"/>
      <c r="C355" s="216"/>
      <c r="D355" s="94" t="s">
        <v>268</v>
      </c>
      <c r="E355" s="94"/>
      <c r="F355" s="94">
        <v>0</v>
      </c>
      <c r="G355" s="216"/>
      <c r="H355" s="218"/>
    </row>
    <row r="356" spans="1:8" ht="18" customHeight="1" x14ac:dyDescent="0.25">
      <c r="A356" s="220"/>
      <c r="B356" s="216"/>
      <c r="C356" s="216"/>
      <c r="D356" s="94" t="s">
        <v>270</v>
      </c>
      <c r="E356" s="94"/>
      <c r="F356" s="94">
        <v>0</v>
      </c>
      <c r="G356" s="216"/>
      <c r="H356" s="218"/>
    </row>
    <row r="357" spans="1:8" ht="18" customHeight="1" x14ac:dyDescent="0.25">
      <c r="A357" s="220"/>
      <c r="B357" s="216"/>
      <c r="C357" s="216"/>
      <c r="D357" s="94" t="s">
        <v>271</v>
      </c>
      <c r="E357" s="94"/>
      <c r="F357" s="94">
        <v>0</v>
      </c>
      <c r="G357" s="216"/>
      <c r="H357" s="218"/>
    </row>
    <row r="358" spans="1:8" ht="18" customHeight="1" x14ac:dyDescent="0.25">
      <c r="A358" s="220"/>
      <c r="B358" s="216"/>
      <c r="C358" s="216"/>
      <c r="D358" s="94" t="s">
        <v>272</v>
      </c>
      <c r="E358" s="94"/>
      <c r="F358" s="94">
        <v>0</v>
      </c>
      <c r="G358" s="216"/>
      <c r="H358" s="218"/>
    </row>
    <row r="359" spans="1:8" ht="18" customHeight="1" x14ac:dyDescent="0.25">
      <c r="A359" s="220"/>
      <c r="B359" s="216"/>
      <c r="C359" s="216"/>
      <c r="D359" s="94" t="s">
        <v>269</v>
      </c>
      <c r="E359" s="94"/>
      <c r="F359" s="94">
        <v>0</v>
      </c>
      <c r="G359" s="216"/>
      <c r="H359" s="218"/>
    </row>
    <row r="360" spans="1:8" ht="18" customHeight="1" x14ac:dyDescent="0.25">
      <c r="A360" s="220"/>
      <c r="B360" s="216"/>
      <c r="C360" s="216"/>
      <c r="D360" s="94" t="s">
        <v>72</v>
      </c>
      <c r="E360" s="94"/>
      <c r="F360" s="94">
        <v>0</v>
      </c>
      <c r="G360" s="216"/>
      <c r="H360" s="218"/>
    </row>
    <row r="361" spans="1:8" ht="18" customHeight="1" thickBot="1" x14ac:dyDescent="0.3">
      <c r="A361" s="221"/>
      <c r="B361" s="217"/>
      <c r="C361" s="217"/>
      <c r="D361" s="95" t="s">
        <v>273</v>
      </c>
      <c r="E361" s="95"/>
      <c r="F361" s="95">
        <v>0</v>
      </c>
      <c r="G361" s="217"/>
      <c r="H361" s="219"/>
    </row>
    <row r="362" spans="1:8" ht="18" customHeight="1" x14ac:dyDescent="0.25">
      <c r="A362" s="220">
        <v>88300</v>
      </c>
      <c r="B362" s="216" t="s">
        <v>182</v>
      </c>
      <c r="C362" s="216"/>
      <c r="D362" s="94" t="s">
        <v>266</v>
      </c>
      <c r="E362" s="94"/>
      <c r="F362" s="94">
        <v>0</v>
      </c>
      <c r="G362" s="216">
        <f>AVERAGE(F362,F363,F364,F365,F366,F367,F368,F369,F370)</f>
        <v>0</v>
      </c>
      <c r="H362" s="218" t="s">
        <v>297</v>
      </c>
    </row>
    <row r="363" spans="1:8" ht="18" customHeight="1" x14ac:dyDescent="0.25">
      <c r="A363" s="220"/>
      <c r="B363" s="216"/>
      <c r="C363" s="216"/>
      <c r="D363" s="94" t="s">
        <v>267</v>
      </c>
      <c r="E363" s="94"/>
      <c r="F363" s="94">
        <v>0</v>
      </c>
      <c r="G363" s="216"/>
      <c r="H363" s="218"/>
    </row>
    <row r="364" spans="1:8" ht="18" customHeight="1" x14ac:dyDescent="0.25">
      <c r="A364" s="220"/>
      <c r="B364" s="216"/>
      <c r="C364" s="216"/>
      <c r="D364" s="94" t="s">
        <v>268</v>
      </c>
      <c r="E364" s="94"/>
      <c r="F364" s="94">
        <v>0</v>
      </c>
      <c r="G364" s="216"/>
      <c r="H364" s="218"/>
    </row>
    <row r="365" spans="1:8" ht="18" customHeight="1" x14ac:dyDescent="0.25">
      <c r="A365" s="220"/>
      <c r="B365" s="216"/>
      <c r="C365" s="216"/>
      <c r="D365" s="94" t="s">
        <v>270</v>
      </c>
      <c r="E365" s="94"/>
      <c r="F365" s="94">
        <v>0</v>
      </c>
      <c r="G365" s="216"/>
      <c r="H365" s="218"/>
    </row>
    <row r="366" spans="1:8" ht="18" customHeight="1" x14ac:dyDescent="0.25">
      <c r="A366" s="220"/>
      <c r="B366" s="216"/>
      <c r="C366" s="216"/>
      <c r="D366" s="94" t="s">
        <v>271</v>
      </c>
      <c r="E366" s="94"/>
      <c r="F366" s="94">
        <v>0</v>
      </c>
      <c r="G366" s="216"/>
      <c r="H366" s="218"/>
    </row>
    <row r="367" spans="1:8" ht="18" customHeight="1" x14ac:dyDescent="0.25">
      <c r="A367" s="220"/>
      <c r="B367" s="216"/>
      <c r="C367" s="216"/>
      <c r="D367" s="94" t="s">
        <v>272</v>
      </c>
      <c r="E367" s="94"/>
      <c r="F367" s="94">
        <v>0</v>
      </c>
      <c r="G367" s="216"/>
      <c r="H367" s="218"/>
    </row>
    <row r="368" spans="1:8" ht="18" customHeight="1" x14ac:dyDescent="0.25">
      <c r="A368" s="220"/>
      <c r="B368" s="216"/>
      <c r="C368" s="216"/>
      <c r="D368" s="94" t="s">
        <v>269</v>
      </c>
      <c r="E368" s="94"/>
      <c r="F368" s="94">
        <v>0</v>
      </c>
      <c r="G368" s="216"/>
      <c r="H368" s="218"/>
    </row>
    <row r="369" spans="1:8" ht="18" customHeight="1" x14ac:dyDescent="0.25">
      <c r="A369" s="220"/>
      <c r="B369" s="216"/>
      <c r="C369" s="216"/>
      <c r="D369" s="94" t="s">
        <v>72</v>
      </c>
      <c r="E369" s="94"/>
      <c r="F369" s="94">
        <v>0</v>
      </c>
      <c r="G369" s="216"/>
      <c r="H369" s="218"/>
    </row>
    <row r="370" spans="1:8" ht="18" customHeight="1" thickBot="1" x14ac:dyDescent="0.3">
      <c r="A370" s="221"/>
      <c r="B370" s="217"/>
      <c r="C370" s="217"/>
      <c r="D370" s="95" t="s">
        <v>273</v>
      </c>
      <c r="E370" s="95"/>
      <c r="F370" s="95">
        <v>0</v>
      </c>
      <c r="G370" s="217"/>
      <c r="H370" s="219"/>
    </row>
    <row r="371" spans="1:8" ht="18" customHeight="1" x14ac:dyDescent="0.25">
      <c r="A371" s="220">
        <v>88600</v>
      </c>
      <c r="B371" s="216" t="s">
        <v>182</v>
      </c>
      <c r="C371" s="216"/>
      <c r="D371" s="94" t="s">
        <v>266</v>
      </c>
      <c r="E371" s="94"/>
      <c r="F371" s="94">
        <v>0</v>
      </c>
      <c r="G371" s="216">
        <f>AVERAGE(F371,F372,F373,F374,F375,F376,F377,F378,F379)</f>
        <v>0</v>
      </c>
      <c r="H371" s="218" t="s">
        <v>297</v>
      </c>
    </row>
    <row r="372" spans="1:8" ht="18" customHeight="1" x14ac:dyDescent="0.25">
      <c r="A372" s="220"/>
      <c r="B372" s="216"/>
      <c r="C372" s="216"/>
      <c r="D372" s="94" t="s">
        <v>267</v>
      </c>
      <c r="E372" s="94"/>
      <c r="F372" s="94">
        <v>0</v>
      </c>
      <c r="G372" s="216"/>
      <c r="H372" s="218"/>
    </row>
    <row r="373" spans="1:8" ht="18" customHeight="1" x14ac:dyDescent="0.25">
      <c r="A373" s="220"/>
      <c r="B373" s="216"/>
      <c r="C373" s="216"/>
      <c r="D373" s="94" t="s">
        <v>268</v>
      </c>
      <c r="E373" s="94"/>
      <c r="F373" s="94">
        <v>0</v>
      </c>
      <c r="G373" s="216"/>
      <c r="H373" s="218"/>
    </row>
    <row r="374" spans="1:8" ht="18" customHeight="1" x14ac:dyDescent="0.25">
      <c r="A374" s="220"/>
      <c r="B374" s="216"/>
      <c r="C374" s="216"/>
      <c r="D374" s="94" t="s">
        <v>270</v>
      </c>
      <c r="E374" s="94"/>
      <c r="F374" s="94">
        <v>0</v>
      </c>
      <c r="G374" s="216"/>
      <c r="H374" s="218"/>
    </row>
    <row r="375" spans="1:8" ht="18" customHeight="1" x14ac:dyDescent="0.25">
      <c r="A375" s="220"/>
      <c r="B375" s="216"/>
      <c r="C375" s="216"/>
      <c r="D375" s="94" t="s">
        <v>271</v>
      </c>
      <c r="E375" s="94"/>
      <c r="F375" s="94">
        <v>0</v>
      </c>
      <c r="G375" s="216"/>
      <c r="H375" s="218"/>
    </row>
    <row r="376" spans="1:8" ht="18" customHeight="1" x14ac:dyDescent="0.25">
      <c r="A376" s="220"/>
      <c r="B376" s="216"/>
      <c r="C376" s="216"/>
      <c r="D376" s="94" t="s">
        <v>272</v>
      </c>
      <c r="E376" s="94"/>
      <c r="F376" s="94">
        <v>0</v>
      </c>
      <c r="G376" s="216"/>
      <c r="H376" s="218"/>
    </row>
    <row r="377" spans="1:8" ht="18" customHeight="1" x14ac:dyDescent="0.25">
      <c r="A377" s="220"/>
      <c r="B377" s="216"/>
      <c r="C377" s="216"/>
      <c r="D377" s="94" t="s">
        <v>269</v>
      </c>
      <c r="E377" s="94"/>
      <c r="F377" s="94">
        <v>0</v>
      </c>
      <c r="G377" s="216"/>
      <c r="H377" s="218"/>
    </row>
    <row r="378" spans="1:8" ht="18" customHeight="1" x14ac:dyDescent="0.25">
      <c r="A378" s="220"/>
      <c r="B378" s="216"/>
      <c r="C378" s="216"/>
      <c r="D378" s="94" t="s">
        <v>72</v>
      </c>
      <c r="E378" s="94"/>
      <c r="F378" s="94">
        <v>0</v>
      </c>
      <c r="G378" s="216"/>
      <c r="H378" s="218"/>
    </row>
    <row r="379" spans="1:8" ht="18" customHeight="1" thickBot="1" x14ac:dyDescent="0.3">
      <c r="A379" s="221"/>
      <c r="B379" s="217"/>
      <c r="C379" s="217"/>
      <c r="D379" s="95" t="s">
        <v>273</v>
      </c>
      <c r="E379" s="95"/>
      <c r="F379" s="95">
        <v>0</v>
      </c>
      <c r="G379" s="217"/>
      <c r="H379" s="219"/>
    </row>
    <row r="380" spans="1:8" ht="18" customHeight="1" x14ac:dyDescent="0.25">
      <c r="A380" s="220">
        <v>90800</v>
      </c>
      <c r="B380" s="216" t="s">
        <v>182</v>
      </c>
      <c r="C380" s="216"/>
      <c r="D380" s="94" t="s">
        <v>266</v>
      </c>
      <c r="E380" s="94"/>
      <c r="F380" s="94">
        <v>0</v>
      </c>
      <c r="G380" s="216">
        <f>AVERAGE(F380,F381,F382,F383,F384,F385,F386,F387,F388)</f>
        <v>0</v>
      </c>
      <c r="H380" s="218" t="s">
        <v>297</v>
      </c>
    </row>
    <row r="381" spans="1:8" ht="18" customHeight="1" x14ac:dyDescent="0.25">
      <c r="A381" s="220"/>
      <c r="B381" s="216"/>
      <c r="C381" s="216"/>
      <c r="D381" s="94" t="s">
        <v>267</v>
      </c>
      <c r="E381" s="94"/>
      <c r="F381" s="94">
        <v>0</v>
      </c>
      <c r="G381" s="216"/>
      <c r="H381" s="218"/>
    </row>
    <row r="382" spans="1:8" ht="18" customHeight="1" x14ac:dyDescent="0.25">
      <c r="A382" s="220"/>
      <c r="B382" s="216"/>
      <c r="C382" s="216"/>
      <c r="D382" s="94" t="s">
        <v>268</v>
      </c>
      <c r="E382" s="94"/>
      <c r="F382" s="94">
        <v>0</v>
      </c>
      <c r="G382" s="216"/>
      <c r="H382" s="218"/>
    </row>
    <row r="383" spans="1:8" ht="18" customHeight="1" x14ac:dyDescent="0.25">
      <c r="A383" s="220"/>
      <c r="B383" s="216"/>
      <c r="C383" s="216"/>
      <c r="D383" s="94" t="s">
        <v>270</v>
      </c>
      <c r="E383" s="94"/>
      <c r="F383" s="94">
        <v>0</v>
      </c>
      <c r="G383" s="216"/>
      <c r="H383" s="218"/>
    </row>
    <row r="384" spans="1:8" ht="18" customHeight="1" x14ac:dyDescent="0.25">
      <c r="A384" s="220"/>
      <c r="B384" s="216"/>
      <c r="C384" s="216"/>
      <c r="D384" s="94" t="s">
        <v>271</v>
      </c>
      <c r="E384" s="94"/>
      <c r="F384" s="94">
        <v>0</v>
      </c>
      <c r="G384" s="216"/>
      <c r="H384" s="218"/>
    </row>
    <row r="385" spans="1:8" ht="18" customHeight="1" x14ac:dyDescent="0.25">
      <c r="A385" s="220"/>
      <c r="B385" s="216"/>
      <c r="C385" s="216"/>
      <c r="D385" s="94" t="s">
        <v>272</v>
      </c>
      <c r="E385" s="94"/>
      <c r="F385" s="94">
        <v>0</v>
      </c>
      <c r="G385" s="216"/>
      <c r="H385" s="218"/>
    </row>
    <row r="386" spans="1:8" ht="18" customHeight="1" x14ac:dyDescent="0.25">
      <c r="A386" s="220"/>
      <c r="B386" s="216"/>
      <c r="C386" s="216"/>
      <c r="D386" s="94" t="s">
        <v>269</v>
      </c>
      <c r="E386" s="94"/>
      <c r="F386" s="94">
        <v>0</v>
      </c>
      <c r="G386" s="216"/>
      <c r="H386" s="218"/>
    </row>
    <row r="387" spans="1:8" ht="18" customHeight="1" x14ac:dyDescent="0.25">
      <c r="A387" s="220"/>
      <c r="B387" s="216"/>
      <c r="C387" s="216"/>
      <c r="D387" s="94" t="s">
        <v>72</v>
      </c>
      <c r="E387" s="94"/>
      <c r="F387" s="94">
        <v>0</v>
      </c>
      <c r="G387" s="216"/>
      <c r="H387" s="218"/>
    </row>
    <row r="388" spans="1:8" ht="18" customHeight="1" thickBot="1" x14ac:dyDescent="0.3">
      <c r="A388" s="221"/>
      <c r="B388" s="217"/>
      <c r="C388" s="217"/>
      <c r="D388" s="95" t="s">
        <v>273</v>
      </c>
      <c r="E388" s="95"/>
      <c r="F388" s="95">
        <v>0</v>
      </c>
      <c r="G388" s="217"/>
      <c r="H388" s="219"/>
    </row>
    <row r="389" spans="1:8" ht="18" customHeight="1" x14ac:dyDescent="0.25">
      <c r="A389" s="220">
        <v>92400</v>
      </c>
      <c r="B389" s="216" t="s">
        <v>182</v>
      </c>
      <c r="C389" s="216"/>
      <c r="D389" s="94" t="s">
        <v>266</v>
      </c>
      <c r="E389" s="94"/>
      <c r="F389" s="94">
        <v>0</v>
      </c>
      <c r="G389" s="216">
        <f>AVERAGE(F389,F390,F391,F392,F393,F394,F395,F396,F397)</f>
        <v>0</v>
      </c>
      <c r="H389" s="218" t="s">
        <v>297</v>
      </c>
    </row>
    <row r="390" spans="1:8" ht="18" customHeight="1" x14ac:dyDescent="0.25">
      <c r="A390" s="220"/>
      <c r="B390" s="216"/>
      <c r="C390" s="216"/>
      <c r="D390" s="94" t="s">
        <v>267</v>
      </c>
      <c r="E390" s="94"/>
      <c r="F390" s="94">
        <v>0</v>
      </c>
      <c r="G390" s="216"/>
      <c r="H390" s="218"/>
    </row>
    <row r="391" spans="1:8" ht="18" customHeight="1" x14ac:dyDescent="0.25">
      <c r="A391" s="220"/>
      <c r="B391" s="216"/>
      <c r="C391" s="216"/>
      <c r="D391" s="94" t="s">
        <v>268</v>
      </c>
      <c r="E391" s="94"/>
      <c r="F391" s="94">
        <v>0</v>
      </c>
      <c r="G391" s="216"/>
      <c r="H391" s="218"/>
    </row>
    <row r="392" spans="1:8" ht="18" customHeight="1" x14ac:dyDescent="0.25">
      <c r="A392" s="220"/>
      <c r="B392" s="216"/>
      <c r="C392" s="216"/>
      <c r="D392" s="94" t="s">
        <v>270</v>
      </c>
      <c r="E392" s="94"/>
      <c r="F392" s="94">
        <v>0</v>
      </c>
      <c r="G392" s="216"/>
      <c r="H392" s="218"/>
    </row>
    <row r="393" spans="1:8" ht="18" customHeight="1" x14ac:dyDescent="0.25">
      <c r="A393" s="220"/>
      <c r="B393" s="216"/>
      <c r="C393" s="216"/>
      <c r="D393" s="94" t="s">
        <v>271</v>
      </c>
      <c r="E393" s="94"/>
      <c r="F393" s="94">
        <v>0</v>
      </c>
      <c r="G393" s="216"/>
      <c r="H393" s="218"/>
    </row>
    <row r="394" spans="1:8" ht="18" customHeight="1" x14ac:dyDescent="0.25">
      <c r="A394" s="220"/>
      <c r="B394" s="216"/>
      <c r="C394" s="216"/>
      <c r="D394" s="94" t="s">
        <v>272</v>
      </c>
      <c r="E394" s="94"/>
      <c r="F394" s="94">
        <v>0</v>
      </c>
      <c r="G394" s="216"/>
      <c r="H394" s="218"/>
    </row>
    <row r="395" spans="1:8" ht="18" customHeight="1" x14ac:dyDescent="0.25">
      <c r="A395" s="220"/>
      <c r="B395" s="216"/>
      <c r="C395" s="216"/>
      <c r="D395" s="94" t="s">
        <v>269</v>
      </c>
      <c r="E395" s="94"/>
      <c r="F395" s="94">
        <v>0</v>
      </c>
      <c r="G395" s="216"/>
      <c r="H395" s="218"/>
    </row>
    <row r="396" spans="1:8" ht="18" customHeight="1" x14ac:dyDescent="0.25">
      <c r="A396" s="220"/>
      <c r="B396" s="216"/>
      <c r="C396" s="216"/>
      <c r="D396" s="94" t="s">
        <v>72</v>
      </c>
      <c r="E396" s="94"/>
      <c r="F396" s="94">
        <v>0</v>
      </c>
      <c r="G396" s="216"/>
      <c r="H396" s="218"/>
    </row>
    <row r="397" spans="1:8" ht="18" customHeight="1" thickBot="1" x14ac:dyDescent="0.3">
      <c r="A397" s="221"/>
      <c r="B397" s="217"/>
      <c r="C397" s="217"/>
      <c r="D397" s="95" t="s">
        <v>273</v>
      </c>
      <c r="E397" s="95"/>
      <c r="F397" s="95">
        <v>0</v>
      </c>
      <c r="G397" s="217"/>
      <c r="H397" s="219"/>
    </row>
    <row r="398" spans="1:8" ht="18" customHeight="1" x14ac:dyDescent="0.25">
      <c r="A398" s="220">
        <v>93600</v>
      </c>
      <c r="B398" s="216" t="s">
        <v>182</v>
      </c>
      <c r="C398" s="216"/>
      <c r="D398" s="94" t="s">
        <v>266</v>
      </c>
      <c r="E398" s="94"/>
      <c r="F398" s="94">
        <v>0</v>
      </c>
      <c r="G398" s="216">
        <f>AVERAGE(F398,F399,F400,F401,F402,F403,F404,F405,F406)</f>
        <v>0</v>
      </c>
      <c r="H398" s="218" t="s">
        <v>297</v>
      </c>
    </row>
    <row r="399" spans="1:8" ht="18" customHeight="1" x14ac:dyDescent="0.25">
      <c r="A399" s="220"/>
      <c r="B399" s="216"/>
      <c r="C399" s="216"/>
      <c r="D399" s="94" t="s">
        <v>267</v>
      </c>
      <c r="E399" s="94"/>
      <c r="F399" s="94">
        <v>0</v>
      </c>
      <c r="G399" s="216"/>
      <c r="H399" s="218"/>
    </row>
    <row r="400" spans="1:8" ht="18" customHeight="1" x14ac:dyDescent="0.25">
      <c r="A400" s="220"/>
      <c r="B400" s="216"/>
      <c r="C400" s="216"/>
      <c r="D400" s="94" t="s">
        <v>268</v>
      </c>
      <c r="E400" s="94"/>
      <c r="F400" s="94">
        <v>0</v>
      </c>
      <c r="G400" s="216"/>
      <c r="H400" s="218"/>
    </row>
    <row r="401" spans="1:8" ht="18" customHeight="1" x14ac:dyDescent="0.25">
      <c r="A401" s="220"/>
      <c r="B401" s="216"/>
      <c r="C401" s="216"/>
      <c r="D401" s="94" t="s">
        <v>270</v>
      </c>
      <c r="E401" s="94"/>
      <c r="F401" s="94">
        <v>0</v>
      </c>
      <c r="G401" s="216"/>
      <c r="H401" s="218"/>
    </row>
    <row r="402" spans="1:8" ht="18" customHeight="1" x14ac:dyDescent="0.25">
      <c r="A402" s="220"/>
      <c r="B402" s="216"/>
      <c r="C402" s="216"/>
      <c r="D402" s="94" t="s">
        <v>271</v>
      </c>
      <c r="E402" s="94"/>
      <c r="F402" s="94">
        <v>0</v>
      </c>
      <c r="G402" s="216"/>
      <c r="H402" s="218"/>
    </row>
    <row r="403" spans="1:8" ht="18" customHeight="1" x14ac:dyDescent="0.25">
      <c r="A403" s="220"/>
      <c r="B403" s="216"/>
      <c r="C403" s="216"/>
      <c r="D403" s="94" t="s">
        <v>272</v>
      </c>
      <c r="E403" s="94"/>
      <c r="F403" s="94">
        <v>0</v>
      </c>
      <c r="G403" s="216"/>
      <c r="H403" s="218"/>
    </row>
    <row r="404" spans="1:8" ht="18" customHeight="1" x14ac:dyDescent="0.25">
      <c r="A404" s="220"/>
      <c r="B404" s="216"/>
      <c r="C404" s="216"/>
      <c r="D404" s="94" t="s">
        <v>269</v>
      </c>
      <c r="E404" s="94"/>
      <c r="F404" s="94">
        <v>0</v>
      </c>
      <c r="G404" s="216"/>
      <c r="H404" s="218"/>
    </row>
    <row r="405" spans="1:8" ht="18" customHeight="1" x14ac:dyDescent="0.25">
      <c r="A405" s="220"/>
      <c r="B405" s="216"/>
      <c r="C405" s="216"/>
      <c r="D405" s="94" t="s">
        <v>72</v>
      </c>
      <c r="E405" s="94"/>
      <c r="F405" s="94">
        <v>0</v>
      </c>
      <c r="G405" s="216"/>
      <c r="H405" s="218"/>
    </row>
    <row r="406" spans="1:8" ht="18" customHeight="1" thickBot="1" x14ac:dyDescent="0.3">
      <c r="A406" s="221"/>
      <c r="B406" s="217"/>
      <c r="C406" s="217"/>
      <c r="D406" s="95" t="s">
        <v>273</v>
      </c>
      <c r="E406" s="95"/>
      <c r="F406" s="95">
        <v>0</v>
      </c>
      <c r="G406" s="217"/>
      <c r="H406" s="219"/>
    </row>
    <row r="407" spans="1:8" ht="18" customHeight="1" x14ac:dyDescent="0.25">
      <c r="A407" s="220">
        <v>95000</v>
      </c>
      <c r="B407" s="216" t="s">
        <v>182</v>
      </c>
      <c r="C407" s="216"/>
      <c r="D407" s="94" t="s">
        <v>266</v>
      </c>
      <c r="E407" s="94"/>
      <c r="F407" s="94">
        <v>0</v>
      </c>
      <c r="G407" s="216">
        <f>AVERAGE(F407,F408,F409,F410,F411,F412,F413,F414,F415)</f>
        <v>0</v>
      </c>
      <c r="H407" s="218" t="s">
        <v>297</v>
      </c>
    </row>
    <row r="408" spans="1:8" ht="18" customHeight="1" x14ac:dyDescent="0.25">
      <c r="A408" s="220"/>
      <c r="B408" s="216"/>
      <c r="C408" s="216"/>
      <c r="D408" s="94" t="s">
        <v>267</v>
      </c>
      <c r="E408" s="94"/>
      <c r="F408" s="94">
        <v>0</v>
      </c>
      <c r="G408" s="216"/>
      <c r="H408" s="218"/>
    </row>
    <row r="409" spans="1:8" ht="18" customHeight="1" x14ac:dyDescent="0.25">
      <c r="A409" s="220"/>
      <c r="B409" s="216"/>
      <c r="C409" s="216"/>
      <c r="D409" s="94" t="s">
        <v>268</v>
      </c>
      <c r="E409" s="94"/>
      <c r="F409" s="94">
        <v>0</v>
      </c>
      <c r="G409" s="216"/>
      <c r="H409" s="218"/>
    </row>
    <row r="410" spans="1:8" ht="18" customHeight="1" x14ac:dyDescent="0.25">
      <c r="A410" s="220"/>
      <c r="B410" s="216"/>
      <c r="C410" s="216"/>
      <c r="D410" s="94" t="s">
        <v>270</v>
      </c>
      <c r="E410" s="94"/>
      <c r="F410" s="94">
        <v>0</v>
      </c>
      <c r="G410" s="216"/>
      <c r="H410" s="218"/>
    </row>
    <row r="411" spans="1:8" ht="18" customHeight="1" x14ac:dyDescent="0.25">
      <c r="A411" s="220"/>
      <c r="B411" s="216"/>
      <c r="C411" s="216"/>
      <c r="D411" s="94" t="s">
        <v>271</v>
      </c>
      <c r="E411" s="94"/>
      <c r="F411" s="94">
        <v>0</v>
      </c>
      <c r="G411" s="216"/>
      <c r="H411" s="218"/>
    </row>
    <row r="412" spans="1:8" ht="18" customHeight="1" x14ac:dyDescent="0.25">
      <c r="A412" s="220"/>
      <c r="B412" s="216"/>
      <c r="C412" s="216"/>
      <c r="D412" s="94" t="s">
        <v>272</v>
      </c>
      <c r="E412" s="94"/>
      <c r="F412" s="94">
        <v>0</v>
      </c>
      <c r="G412" s="216"/>
      <c r="H412" s="218"/>
    </row>
    <row r="413" spans="1:8" ht="18" customHeight="1" x14ac:dyDescent="0.25">
      <c r="A413" s="220"/>
      <c r="B413" s="216"/>
      <c r="C413" s="216"/>
      <c r="D413" s="94" t="s">
        <v>269</v>
      </c>
      <c r="E413" s="94"/>
      <c r="F413" s="94">
        <v>0</v>
      </c>
      <c r="G413" s="216"/>
      <c r="H413" s="218"/>
    </row>
    <row r="414" spans="1:8" ht="18" customHeight="1" x14ac:dyDescent="0.25">
      <c r="A414" s="220"/>
      <c r="B414" s="216"/>
      <c r="C414" s="216"/>
      <c r="D414" s="94" t="s">
        <v>72</v>
      </c>
      <c r="E414" s="94"/>
      <c r="F414" s="94">
        <v>0</v>
      </c>
      <c r="G414" s="216"/>
      <c r="H414" s="218"/>
    </row>
    <row r="415" spans="1:8" ht="18" customHeight="1" thickBot="1" x14ac:dyDescent="0.3">
      <c r="A415" s="221"/>
      <c r="B415" s="217"/>
      <c r="C415" s="217"/>
      <c r="D415" s="95" t="s">
        <v>273</v>
      </c>
      <c r="E415" s="95"/>
      <c r="F415" s="95">
        <v>0</v>
      </c>
      <c r="G415" s="217"/>
      <c r="H415" s="219"/>
    </row>
    <row r="416" spans="1:8" ht="18" customHeight="1" x14ac:dyDescent="0.25">
      <c r="A416" s="220">
        <v>96500</v>
      </c>
      <c r="B416" s="216" t="s">
        <v>182</v>
      </c>
      <c r="C416" s="216"/>
      <c r="D416" s="94" t="s">
        <v>266</v>
      </c>
      <c r="E416" s="94"/>
      <c r="F416" s="94">
        <v>0</v>
      </c>
      <c r="G416" s="216">
        <f>AVERAGE(F416,F417,F418,F419,F420,F421,F422,F423,F424)</f>
        <v>0</v>
      </c>
      <c r="H416" s="218" t="s">
        <v>297</v>
      </c>
    </row>
    <row r="417" spans="1:8" ht="18" customHeight="1" x14ac:dyDescent="0.25">
      <c r="A417" s="220"/>
      <c r="B417" s="216"/>
      <c r="C417" s="216"/>
      <c r="D417" s="94" t="s">
        <v>267</v>
      </c>
      <c r="E417" s="94"/>
      <c r="F417" s="94">
        <v>0</v>
      </c>
      <c r="G417" s="216"/>
      <c r="H417" s="218"/>
    </row>
    <row r="418" spans="1:8" ht="18" customHeight="1" x14ac:dyDescent="0.25">
      <c r="A418" s="220"/>
      <c r="B418" s="216"/>
      <c r="C418" s="216"/>
      <c r="D418" s="94" t="s">
        <v>268</v>
      </c>
      <c r="E418" s="94"/>
      <c r="F418" s="94">
        <v>0</v>
      </c>
      <c r="G418" s="216"/>
      <c r="H418" s="218"/>
    </row>
    <row r="419" spans="1:8" ht="18" customHeight="1" x14ac:dyDescent="0.25">
      <c r="A419" s="220"/>
      <c r="B419" s="216"/>
      <c r="C419" s="216"/>
      <c r="D419" s="94" t="s">
        <v>270</v>
      </c>
      <c r="E419" s="94"/>
      <c r="F419" s="94">
        <v>0</v>
      </c>
      <c r="G419" s="216"/>
      <c r="H419" s="218"/>
    </row>
    <row r="420" spans="1:8" ht="18" customHeight="1" x14ac:dyDescent="0.25">
      <c r="A420" s="220"/>
      <c r="B420" s="216"/>
      <c r="C420" s="216"/>
      <c r="D420" s="94" t="s">
        <v>271</v>
      </c>
      <c r="E420" s="94"/>
      <c r="F420" s="94">
        <v>0</v>
      </c>
      <c r="G420" s="216"/>
      <c r="H420" s="218"/>
    </row>
    <row r="421" spans="1:8" ht="18" customHeight="1" x14ac:dyDescent="0.25">
      <c r="A421" s="220"/>
      <c r="B421" s="216"/>
      <c r="C421" s="216"/>
      <c r="D421" s="94" t="s">
        <v>272</v>
      </c>
      <c r="E421" s="94"/>
      <c r="F421" s="94">
        <v>0</v>
      </c>
      <c r="G421" s="216"/>
      <c r="H421" s="218"/>
    </row>
    <row r="422" spans="1:8" ht="18" customHeight="1" x14ac:dyDescent="0.25">
      <c r="A422" s="220"/>
      <c r="B422" s="216"/>
      <c r="C422" s="216"/>
      <c r="D422" s="94" t="s">
        <v>269</v>
      </c>
      <c r="E422" s="94"/>
      <c r="F422" s="94">
        <v>0</v>
      </c>
      <c r="G422" s="216"/>
      <c r="H422" s="218"/>
    </row>
    <row r="423" spans="1:8" ht="18" customHeight="1" x14ac:dyDescent="0.25">
      <c r="A423" s="220"/>
      <c r="B423" s="216"/>
      <c r="C423" s="216"/>
      <c r="D423" s="94" t="s">
        <v>72</v>
      </c>
      <c r="E423" s="94"/>
      <c r="F423" s="94">
        <v>0</v>
      </c>
      <c r="G423" s="216"/>
      <c r="H423" s="218"/>
    </row>
    <row r="424" spans="1:8" ht="18" customHeight="1" thickBot="1" x14ac:dyDescent="0.3">
      <c r="A424" s="221"/>
      <c r="B424" s="217"/>
      <c r="C424" s="217"/>
      <c r="D424" s="95" t="s">
        <v>273</v>
      </c>
      <c r="E424" s="95"/>
      <c r="F424" s="95">
        <v>0</v>
      </c>
      <c r="G424" s="217"/>
      <c r="H424" s="219"/>
    </row>
    <row r="425" spans="1:8" ht="18" customHeight="1" x14ac:dyDescent="0.25">
      <c r="A425" s="220">
        <v>98200</v>
      </c>
      <c r="B425" s="216" t="s">
        <v>182</v>
      </c>
      <c r="C425" s="216"/>
      <c r="D425" s="94" t="s">
        <v>266</v>
      </c>
      <c r="E425" s="94"/>
      <c r="F425" s="94">
        <v>0</v>
      </c>
      <c r="G425" s="216">
        <f>AVERAGE(F425,F426,F427,F428,F429,F430,F431,F432,F433)</f>
        <v>0</v>
      </c>
      <c r="H425" s="218" t="s">
        <v>297</v>
      </c>
    </row>
    <row r="426" spans="1:8" ht="18" customHeight="1" x14ac:dyDescent="0.25">
      <c r="A426" s="220"/>
      <c r="B426" s="216"/>
      <c r="C426" s="216"/>
      <c r="D426" s="94" t="s">
        <v>267</v>
      </c>
      <c r="E426" s="94"/>
      <c r="F426" s="94">
        <v>0</v>
      </c>
      <c r="G426" s="216"/>
      <c r="H426" s="218"/>
    </row>
    <row r="427" spans="1:8" ht="18" customHeight="1" x14ac:dyDescent="0.25">
      <c r="A427" s="220"/>
      <c r="B427" s="216"/>
      <c r="C427" s="216"/>
      <c r="D427" s="94" t="s">
        <v>268</v>
      </c>
      <c r="E427" s="94"/>
      <c r="F427" s="94">
        <v>0</v>
      </c>
      <c r="G427" s="216"/>
      <c r="H427" s="218"/>
    </row>
    <row r="428" spans="1:8" ht="18" customHeight="1" x14ac:dyDescent="0.25">
      <c r="A428" s="220"/>
      <c r="B428" s="216"/>
      <c r="C428" s="216"/>
      <c r="D428" s="94" t="s">
        <v>270</v>
      </c>
      <c r="E428" s="94"/>
      <c r="F428" s="94">
        <v>0</v>
      </c>
      <c r="G428" s="216"/>
      <c r="H428" s="218"/>
    </row>
    <row r="429" spans="1:8" ht="18" customHeight="1" x14ac:dyDescent="0.25">
      <c r="A429" s="220"/>
      <c r="B429" s="216"/>
      <c r="C429" s="216"/>
      <c r="D429" s="94" t="s">
        <v>271</v>
      </c>
      <c r="E429" s="94"/>
      <c r="F429" s="94">
        <v>0</v>
      </c>
      <c r="G429" s="216"/>
      <c r="H429" s="218"/>
    </row>
    <row r="430" spans="1:8" ht="18" customHeight="1" x14ac:dyDescent="0.25">
      <c r="A430" s="220"/>
      <c r="B430" s="216"/>
      <c r="C430" s="216"/>
      <c r="D430" s="94" t="s">
        <v>272</v>
      </c>
      <c r="E430" s="94"/>
      <c r="F430" s="94">
        <v>0</v>
      </c>
      <c r="G430" s="216"/>
      <c r="H430" s="218"/>
    </row>
    <row r="431" spans="1:8" ht="18" customHeight="1" x14ac:dyDescent="0.25">
      <c r="A431" s="220"/>
      <c r="B431" s="216"/>
      <c r="C431" s="216"/>
      <c r="D431" s="94" t="s">
        <v>269</v>
      </c>
      <c r="E431" s="94"/>
      <c r="F431" s="94">
        <v>0</v>
      </c>
      <c r="G431" s="216"/>
      <c r="H431" s="218"/>
    </row>
    <row r="432" spans="1:8" ht="18" customHeight="1" x14ac:dyDescent="0.25">
      <c r="A432" s="220"/>
      <c r="B432" s="216"/>
      <c r="C432" s="216"/>
      <c r="D432" s="94" t="s">
        <v>72</v>
      </c>
      <c r="E432" s="94"/>
      <c r="F432" s="94">
        <v>0</v>
      </c>
      <c r="G432" s="216"/>
      <c r="H432" s="218"/>
    </row>
    <row r="433" spans="1:8" ht="18" customHeight="1" thickBot="1" x14ac:dyDescent="0.3">
      <c r="A433" s="221"/>
      <c r="B433" s="217"/>
      <c r="C433" s="217"/>
      <c r="D433" s="95" t="s">
        <v>273</v>
      </c>
      <c r="E433" s="95"/>
      <c r="F433" s="95">
        <v>0</v>
      </c>
      <c r="G433" s="217"/>
      <c r="H433" s="219"/>
    </row>
    <row r="434" spans="1:8" ht="18" customHeight="1" x14ac:dyDescent="0.25">
      <c r="A434" s="220">
        <v>99700</v>
      </c>
      <c r="B434" s="216" t="s">
        <v>182</v>
      </c>
      <c r="C434" s="216"/>
      <c r="D434" s="94" t="s">
        <v>266</v>
      </c>
      <c r="E434" s="94"/>
      <c r="F434" s="94">
        <v>0</v>
      </c>
      <c r="G434" s="216">
        <f>AVERAGE(F434,F435,F436,F437,F438,F439,F440,F441,F442)</f>
        <v>0</v>
      </c>
      <c r="H434" s="218" t="s">
        <v>297</v>
      </c>
    </row>
    <row r="435" spans="1:8" ht="18" customHeight="1" x14ac:dyDescent="0.25">
      <c r="A435" s="220"/>
      <c r="B435" s="216"/>
      <c r="C435" s="216"/>
      <c r="D435" s="94" t="s">
        <v>267</v>
      </c>
      <c r="E435" s="94"/>
      <c r="F435" s="94">
        <v>0</v>
      </c>
      <c r="G435" s="216"/>
      <c r="H435" s="218"/>
    </row>
    <row r="436" spans="1:8" ht="18" customHeight="1" x14ac:dyDescent="0.25">
      <c r="A436" s="220"/>
      <c r="B436" s="216"/>
      <c r="C436" s="216"/>
      <c r="D436" s="94" t="s">
        <v>268</v>
      </c>
      <c r="E436" s="94"/>
      <c r="F436" s="94">
        <v>0</v>
      </c>
      <c r="G436" s="216"/>
      <c r="H436" s="218"/>
    </row>
    <row r="437" spans="1:8" ht="18" customHeight="1" x14ac:dyDescent="0.25">
      <c r="A437" s="220"/>
      <c r="B437" s="216"/>
      <c r="C437" s="216"/>
      <c r="D437" s="94" t="s">
        <v>270</v>
      </c>
      <c r="E437" s="94"/>
      <c r="F437" s="94">
        <v>0</v>
      </c>
      <c r="G437" s="216"/>
      <c r="H437" s="218"/>
    </row>
    <row r="438" spans="1:8" ht="18" customHeight="1" x14ac:dyDescent="0.25">
      <c r="A438" s="220"/>
      <c r="B438" s="216"/>
      <c r="C438" s="216"/>
      <c r="D438" s="94" t="s">
        <v>271</v>
      </c>
      <c r="E438" s="94"/>
      <c r="F438" s="94">
        <v>0</v>
      </c>
      <c r="G438" s="216"/>
      <c r="H438" s="218"/>
    </row>
    <row r="439" spans="1:8" ht="18" customHeight="1" x14ac:dyDescent="0.25">
      <c r="A439" s="220"/>
      <c r="B439" s="216"/>
      <c r="C439" s="216"/>
      <c r="D439" s="94" t="s">
        <v>272</v>
      </c>
      <c r="E439" s="94"/>
      <c r="F439" s="94">
        <v>0</v>
      </c>
      <c r="G439" s="216"/>
      <c r="H439" s="218"/>
    </row>
    <row r="440" spans="1:8" ht="18" customHeight="1" x14ac:dyDescent="0.25">
      <c r="A440" s="220"/>
      <c r="B440" s="216"/>
      <c r="C440" s="216"/>
      <c r="D440" s="94" t="s">
        <v>269</v>
      </c>
      <c r="E440" s="94"/>
      <c r="F440" s="94">
        <v>0</v>
      </c>
      <c r="G440" s="216"/>
      <c r="H440" s="218"/>
    </row>
    <row r="441" spans="1:8" ht="18" customHeight="1" x14ac:dyDescent="0.25">
      <c r="A441" s="220"/>
      <c r="B441" s="216"/>
      <c r="C441" s="216"/>
      <c r="D441" s="94" t="s">
        <v>72</v>
      </c>
      <c r="E441" s="94"/>
      <c r="F441" s="94">
        <v>0</v>
      </c>
      <c r="G441" s="216"/>
      <c r="H441" s="218"/>
    </row>
    <row r="442" spans="1:8" ht="18" customHeight="1" thickBot="1" x14ac:dyDescent="0.3">
      <c r="A442" s="221"/>
      <c r="B442" s="217"/>
      <c r="C442" s="217"/>
      <c r="D442" s="95" t="s">
        <v>273</v>
      </c>
      <c r="E442" s="95"/>
      <c r="F442" s="95">
        <v>0</v>
      </c>
      <c r="G442" s="217"/>
      <c r="H442" s="219"/>
    </row>
    <row r="443" spans="1:8" ht="18" customHeight="1" x14ac:dyDescent="0.25">
      <c r="A443" s="220">
        <v>99700</v>
      </c>
      <c r="B443" s="216" t="s">
        <v>183</v>
      </c>
      <c r="C443" s="216"/>
      <c r="D443" s="94" t="s">
        <v>266</v>
      </c>
      <c r="E443" s="94"/>
      <c r="F443" s="94">
        <v>0</v>
      </c>
      <c r="G443" s="216">
        <f>AVERAGE(F443,F444,F445,F446,F447,F448,F449,F450,F451)</f>
        <v>0</v>
      </c>
      <c r="H443" s="218" t="s">
        <v>297</v>
      </c>
    </row>
    <row r="444" spans="1:8" ht="18" customHeight="1" x14ac:dyDescent="0.25">
      <c r="A444" s="220"/>
      <c r="B444" s="216"/>
      <c r="C444" s="216"/>
      <c r="D444" s="94" t="s">
        <v>267</v>
      </c>
      <c r="E444" s="94"/>
      <c r="F444" s="94">
        <v>0</v>
      </c>
      <c r="G444" s="216"/>
      <c r="H444" s="218"/>
    </row>
    <row r="445" spans="1:8" ht="18" customHeight="1" x14ac:dyDescent="0.25">
      <c r="A445" s="220"/>
      <c r="B445" s="216"/>
      <c r="C445" s="216"/>
      <c r="D445" s="94" t="s">
        <v>268</v>
      </c>
      <c r="E445" s="94"/>
      <c r="F445" s="94">
        <v>0</v>
      </c>
      <c r="G445" s="216"/>
      <c r="H445" s="218"/>
    </row>
    <row r="446" spans="1:8" ht="18" customHeight="1" x14ac:dyDescent="0.25">
      <c r="A446" s="220"/>
      <c r="B446" s="216"/>
      <c r="C446" s="216"/>
      <c r="D446" s="94" t="s">
        <v>270</v>
      </c>
      <c r="E446" s="94"/>
      <c r="F446" s="94">
        <v>0</v>
      </c>
      <c r="G446" s="216"/>
      <c r="H446" s="218"/>
    </row>
    <row r="447" spans="1:8" ht="18" customHeight="1" x14ac:dyDescent="0.25">
      <c r="A447" s="220"/>
      <c r="B447" s="216"/>
      <c r="C447" s="216"/>
      <c r="D447" s="94" t="s">
        <v>271</v>
      </c>
      <c r="E447" s="94"/>
      <c r="F447" s="94">
        <v>0</v>
      </c>
      <c r="G447" s="216"/>
      <c r="H447" s="218"/>
    </row>
    <row r="448" spans="1:8" ht="18" customHeight="1" x14ac:dyDescent="0.25">
      <c r="A448" s="220"/>
      <c r="B448" s="216"/>
      <c r="C448" s="216"/>
      <c r="D448" s="94" t="s">
        <v>272</v>
      </c>
      <c r="E448" s="94"/>
      <c r="F448" s="94">
        <v>0</v>
      </c>
      <c r="G448" s="216"/>
      <c r="H448" s="218"/>
    </row>
    <row r="449" spans="1:8" ht="18" customHeight="1" x14ac:dyDescent="0.25">
      <c r="A449" s="220"/>
      <c r="B449" s="216"/>
      <c r="C449" s="216"/>
      <c r="D449" s="94" t="s">
        <v>269</v>
      </c>
      <c r="E449" s="94"/>
      <c r="F449" s="94">
        <v>0</v>
      </c>
      <c r="G449" s="216"/>
      <c r="H449" s="218"/>
    </row>
    <row r="450" spans="1:8" ht="18" customHeight="1" x14ac:dyDescent="0.25">
      <c r="A450" s="220"/>
      <c r="B450" s="216"/>
      <c r="C450" s="216"/>
      <c r="D450" s="94" t="s">
        <v>72</v>
      </c>
      <c r="E450" s="94"/>
      <c r="F450" s="94">
        <v>0</v>
      </c>
      <c r="G450" s="216"/>
      <c r="H450" s="218"/>
    </row>
    <row r="451" spans="1:8" ht="18" customHeight="1" thickBot="1" x14ac:dyDescent="0.3">
      <c r="A451" s="221"/>
      <c r="B451" s="217"/>
      <c r="C451" s="217"/>
      <c r="D451" s="95" t="s">
        <v>273</v>
      </c>
      <c r="E451" s="95"/>
      <c r="F451" s="95">
        <v>0</v>
      </c>
      <c r="G451" s="217"/>
      <c r="H451" s="219"/>
    </row>
    <row r="452" spans="1:8" ht="18" customHeight="1" x14ac:dyDescent="0.25">
      <c r="A452" s="220">
        <v>100400</v>
      </c>
      <c r="B452" s="216" t="s">
        <v>182</v>
      </c>
      <c r="C452" s="216"/>
      <c r="D452" s="94" t="s">
        <v>266</v>
      </c>
      <c r="E452" s="94"/>
      <c r="F452" s="94">
        <v>0</v>
      </c>
      <c r="G452" s="216">
        <f>AVERAGE(F452,F453,F454,F455,F456,F457,F458,F459,F460)</f>
        <v>0</v>
      </c>
      <c r="H452" s="218" t="s">
        <v>297</v>
      </c>
    </row>
    <row r="453" spans="1:8" ht="18" customHeight="1" x14ac:dyDescent="0.25">
      <c r="A453" s="220"/>
      <c r="B453" s="216"/>
      <c r="C453" s="216"/>
      <c r="D453" s="94" t="s">
        <v>267</v>
      </c>
      <c r="E453" s="94"/>
      <c r="F453" s="94">
        <v>0</v>
      </c>
      <c r="G453" s="216"/>
      <c r="H453" s="218"/>
    </row>
    <row r="454" spans="1:8" ht="18" customHeight="1" x14ac:dyDescent="0.25">
      <c r="A454" s="220"/>
      <c r="B454" s="216"/>
      <c r="C454" s="216"/>
      <c r="D454" s="94" t="s">
        <v>268</v>
      </c>
      <c r="E454" s="94"/>
      <c r="F454" s="94">
        <v>0</v>
      </c>
      <c r="G454" s="216"/>
      <c r="H454" s="218"/>
    </row>
    <row r="455" spans="1:8" ht="18" customHeight="1" x14ac:dyDescent="0.25">
      <c r="A455" s="220"/>
      <c r="B455" s="216"/>
      <c r="C455" s="216"/>
      <c r="D455" s="94" t="s">
        <v>270</v>
      </c>
      <c r="E455" s="94"/>
      <c r="F455" s="94">
        <v>0</v>
      </c>
      <c r="G455" s="216"/>
      <c r="H455" s="218"/>
    </row>
    <row r="456" spans="1:8" ht="18" customHeight="1" x14ac:dyDescent="0.25">
      <c r="A456" s="220"/>
      <c r="B456" s="216"/>
      <c r="C456" s="216"/>
      <c r="D456" s="94" t="s">
        <v>271</v>
      </c>
      <c r="E456" s="94"/>
      <c r="F456" s="94">
        <v>0</v>
      </c>
      <c r="G456" s="216"/>
      <c r="H456" s="218"/>
    </row>
    <row r="457" spans="1:8" ht="18" customHeight="1" x14ac:dyDescent="0.25">
      <c r="A457" s="220"/>
      <c r="B457" s="216"/>
      <c r="C457" s="216"/>
      <c r="D457" s="94" t="s">
        <v>272</v>
      </c>
      <c r="E457" s="94"/>
      <c r="F457" s="94">
        <v>0</v>
      </c>
      <c r="G457" s="216"/>
      <c r="H457" s="218"/>
    </row>
    <row r="458" spans="1:8" ht="18" customHeight="1" x14ac:dyDescent="0.25">
      <c r="A458" s="220"/>
      <c r="B458" s="216"/>
      <c r="C458" s="216"/>
      <c r="D458" s="94" t="s">
        <v>269</v>
      </c>
      <c r="E458" s="94"/>
      <c r="F458" s="94">
        <v>0</v>
      </c>
      <c r="G458" s="216"/>
      <c r="H458" s="218"/>
    </row>
    <row r="459" spans="1:8" ht="18" customHeight="1" x14ac:dyDescent="0.25">
      <c r="A459" s="220"/>
      <c r="B459" s="216"/>
      <c r="C459" s="216"/>
      <c r="D459" s="94" t="s">
        <v>72</v>
      </c>
      <c r="E459" s="94"/>
      <c r="F459" s="94">
        <v>0</v>
      </c>
      <c r="G459" s="216"/>
      <c r="H459" s="218"/>
    </row>
    <row r="460" spans="1:8" ht="18" customHeight="1" thickBot="1" x14ac:dyDescent="0.3">
      <c r="A460" s="221"/>
      <c r="B460" s="217"/>
      <c r="C460" s="217"/>
      <c r="D460" s="95" t="s">
        <v>273</v>
      </c>
      <c r="E460" s="95"/>
      <c r="F460" s="95">
        <v>0</v>
      </c>
      <c r="G460" s="217"/>
      <c r="H460" s="219"/>
    </row>
    <row r="461" spans="1:8" ht="18" customHeight="1" x14ac:dyDescent="0.25">
      <c r="A461" s="220">
        <v>100600</v>
      </c>
      <c r="B461" s="216" t="s">
        <v>182</v>
      </c>
      <c r="C461" s="216"/>
      <c r="D461" s="94" t="s">
        <v>266</v>
      </c>
      <c r="E461" s="94"/>
      <c r="F461" s="94">
        <v>0</v>
      </c>
      <c r="G461" s="216">
        <f>AVERAGE(F461,F462,F463,F464,F465,F466,F467,F468,F469)</f>
        <v>0</v>
      </c>
      <c r="H461" s="218" t="s">
        <v>297</v>
      </c>
    </row>
    <row r="462" spans="1:8" ht="18" customHeight="1" x14ac:dyDescent="0.25">
      <c r="A462" s="220"/>
      <c r="B462" s="216"/>
      <c r="C462" s="216"/>
      <c r="D462" s="94" t="s">
        <v>267</v>
      </c>
      <c r="E462" s="94"/>
      <c r="F462" s="94">
        <v>0</v>
      </c>
      <c r="G462" s="216"/>
      <c r="H462" s="218"/>
    </row>
    <row r="463" spans="1:8" ht="18" customHeight="1" x14ac:dyDescent="0.25">
      <c r="A463" s="220"/>
      <c r="B463" s="216"/>
      <c r="C463" s="216"/>
      <c r="D463" s="94" t="s">
        <v>268</v>
      </c>
      <c r="E463" s="94"/>
      <c r="F463" s="94">
        <v>0</v>
      </c>
      <c r="G463" s="216"/>
      <c r="H463" s="218"/>
    </row>
    <row r="464" spans="1:8" ht="18" customHeight="1" x14ac:dyDescent="0.25">
      <c r="A464" s="220"/>
      <c r="B464" s="216"/>
      <c r="C464" s="216"/>
      <c r="D464" s="94" t="s">
        <v>270</v>
      </c>
      <c r="E464" s="94"/>
      <c r="F464" s="94">
        <v>0</v>
      </c>
      <c r="G464" s="216"/>
      <c r="H464" s="218"/>
    </row>
    <row r="465" spans="1:8" ht="18" customHeight="1" x14ac:dyDescent="0.25">
      <c r="A465" s="220"/>
      <c r="B465" s="216"/>
      <c r="C465" s="216"/>
      <c r="D465" s="94" t="s">
        <v>271</v>
      </c>
      <c r="E465" s="94"/>
      <c r="F465" s="94">
        <v>0</v>
      </c>
      <c r="G465" s="216"/>
      <c r="H465" s="218"/>
    </row>
    <row r="466" spans="1:8" ht="18" customHeight="1" x14ac:dyDescent="0.25">
      <c r="A466" s="220"/>
      <c r="B466" s="216"/>
      <c r="C466" s="216"/>
      <c r="D466" s="94" t="s">
        <v>272</v>
      </c>
      <c r="E466" s="94"/>
      <c r="F466" s="94">
        <v>0</v>
      </c>
      <c r="G466" s="216"/>
      <c r="H466" s="218"/>
    </row>
    <row r="467" spans="1:8" ht="18" customHeight="1" x14ac:dyDescent="0.25">
      <c r="A467" s="220"/>
      <c r="B467" s="216"/>
      <c r="C467" s="216"/>
      <c r="D467" s="94" t="s">
        <v>269</v>
      </c>
      <c r="E467" s="94"/>
      <c r="F467" s="94">
        <v>0</v>
      </c>
      <c r="G467" s="216"/>
      <c r="H467" s="218"/>
    </row>
    <row r="468" spans="1:8" ht="18" customHeight="1" x14ac:dyDescent="0.25">
      <c r="A468" s="220"/>
      <c r="B468" s="216"/>
      <c r="C468" s="216"/>
      <c r="D468" s="94" t="s">
        <v>72</v>
      </c>
      <c r="E468" s="94"/>
      <c r="F468" s="94">
        <v>0</v>
      </c>
      <c r="G468" s="216"/>
      <c r="H468" s="218"/>
    </row>
    <row r="469" spans="1:8" ht="18" customHeight="1" thickBot="1" x14ac:dyDescent="0.3">
      <c r="A469" s="221"/>
      <c r="B469" s="217"/>
      <c r="C469" s="217"/>
      <c r="D469" s="95" t="s">
        <v>273</v>
      </c>
      <c r="E469" s="95"/>
      <c r="F469" s="95">
        <v>0</v>
      </c>
      <c r="G469" s="217"/>
      <c r="H469" s="219"/>
    </row>
    <row r="470" spans="1:8" ht="18" customHeight="1" x14ac:dyDescent="0.25">
      <c r="A470" s="220">
        <v>101500</v>
      </c>
      <c r="B470" s="216" t="s">
        <v>182</v>
      </c>
      <c r="C470" s="216"/>
      <c r="D470" s="94" t="s">
        <v>266</v>
      </c>
      <c r="E470" s="94"/>
      <c r="F470" s="94">
        <v>0</v>
      </c>
      <c r="G470" s="216">
        <f>AVERAGE(F470,F471,F472,F473,F474,F475,F476,F477,F478)</f>
        <v>0</v>
      </c>
      <c r="H470" s="218" t="s">
        <v>297</v>
      </c>
    </row>
    <row r="471" spans="1:8" ht="18" customHeight="1" x14ac:dyDescent="0.25">
      <c r="A471" s="220"/>
      <c r="B471" s="216"/>
      <c r="C471" s="216"/>
      <c r="D471" s="94" t="s">
        <v>267</v>
      </c>
      <c r="E471" s="94"/>
      <c r="F471" s="94">
        <v>0</v>
      </c>
      <c r="G471" s="216"/>
      <c r="H471" s="218"/>
    </row>
    <row r="472" spans="1:8" ht="18" customHeight="1" x14ac:dyDescent="0.25">
      <c r="A472" s="220"/>
      <c r="B472" s="216"/>
      <c r="C472" s="216"/>
      <c r="D472" s="94" t="s">
        <v>268</v>
      </c>
      <c r="E472" s="94"/>
      <c r="F472" s="94">
        <v>0</v>
      </c>
      <c r="G472" s="216"/>
      <c r="H472" s="218"/>
    </row>
    <row r="473" spans="1:8" ht="18" customHeight="1" x14ac:dyDescent="0.25">
      <c r="A473" s="220"/>
      <c r="B473" s="216"/>
      <c r="C473" s="216"/>
      <c r="D473" s="94" t="s">
        <v>270</v>
      </c>
      <c r="E473" s="94"/>
      <c r="F473" s="94">
        <v>0</v>
      </c>
      <c r="G473" s="216"/>
      <c r="H473" s="218"/>
    </row>
    <row r="474" spans="1:8" ht="18" customHeight="1" x14ac:dyDescent="0.25">
      <c r="A474" s="220"/>
      <c r="B474" s="216"/>
      <c r="C474" s="216"/>
      <c r="D474" s="94" t="s">
        <v>271</v>
      </c>
      <c r="E474" s="94"/>
      <c r="F474" s="94">
        <v>0</v>
      </c>
      <c r="G474" s="216"/>
      <c r="H474" s="218"/>
    </row>
    <row r="475" spans="1:8" ht="18" customHeight="1" x14ac:dyDescent="0.25">
      <c r="A475" s="220"/>
      <c r="B475" s="216"/>
      <c r="C475" s="216"/>
      <c r="D475" s="94" t="s">
        <v>272</v>
      </c>
      <c r="E475" s="94"/>
      <c r="F475" s="94">
        <v>0</v>
      </c>
      <c r="G475" s="216"/>
      <c r="H475" s="218"/>
    </row>
    <row r="476" spans="1:8" ht="18" customHeight="1" x14ac:dyDescent="0.25">
      <c r="A476" s="220"/>
      <c r="B476" s="216"/>
      <c r="C476" s="216"/>
      <c r="D476" s="94" t="s">
        <v>269</v>
      </c>
      <c r="E476" s="94"/>
      <c r="F476" s="94">
        <v>0</v>
      </c>
      <c r="G476" s="216"/>
      <c r="H476" s="218"/>
    </row>
    <row r="477" spans="1:8" ht="18" customHeight="1" x14ac:dyDescent="0.25">
      <c r="A477" s="220"/>
      <c r="B477" s="216"/>
      <c r="C477" s="216"/>
      <c r="D477" s="94" t="s">
        <v>72</v>
      </c>
      <c r="E477" s="94"/>
      <c r="F477" s="94">
        <v>0</v>
      </c>
      <c r="G477" s="216"/>
      <c r="H477" s="218"/>
    </row>
    <row r="478" spans="1:8" ht="18" customHeight="1" thickBot="1" x14ac:dyDescent="0.3">
      <c r="A478" s="221"/>
      <c r="B478" s="217"/>
      <c r="C478" s="217"/>
      <c r="D478" s="95" t="s">
        <v>273</v>
      </c>
      <c r="E478" s="95"/>
      <c r="F478" s="95">
        <v>0</v>
      </c>
      <c r="G478" s="217"/>
      <c r="H478" s="219"/>
    </row>
    <row r="479" spans="1:8" ht="18" customHeight="1" x14ac:dyDescent="0.25">
      <c r="A479" s="220">
        <v>102600</v>
      </c>
      <c r="B479" s="216" t="s">
        <v>182</v>
      </c>
      <c r="C479" s="216"/>
      <c r="D479" s="94" t="s">
        <v>266</v>
      </c>
      <c r="E479" s="94"/>
      <c r="F479" s="94">
        <v>0</v>
      </c>
      <c r="G479" s="216">
        <f>AVERAGE(F479,F480,F481,F482,F483,F484,F485,F486,F487)</f>
        <v>0</v>
      </c>
      <c r="H479" s="218" t="s">
        <v>297</v>
      </c>
    </row>
    <row r="480" spans="1:8" ht="18" customHeight="1" x14ac:dyDescent="0.25">
      <c r="A480" s="220"/>
      <c r="B480" s="216"/>
      <c r="C480" s="216"/>
      <c r="D480" s="94" t="s">
        <v>267</v>
      </c>
      <c r="E480" s="94"/>
      <c r="F480" s="94">
        <v>0</v>
      </c>
      <c r="G480" s="216"/>
      <c r="H480" s="218"/>
    </row>
    <row r="481" spans="1:8" ht="18" customHeight="1" x14ac:dyDescent="0.25">
      <c r="A481" s="220"/>
      <c r="B481" s="216"/>
      <c r="C481" s="216"/>
      <c r="D481" s="94" t="s">
        <v>268</v>
      </c>
      <c r="E481" s="94"/>
      <c r="F481" s="94">
        <v>0</v>
      </c>
      <c r="G481" s="216"/>
      <c r="H481" s="218"/>
    </row>
    <row r="482" spans="1:8" ht="18" customHeight="1" x14ac:dyDescent="0.25">
      <c r="A482" s="220"/>
      <c r="B482" s="216"/>
      <c r="C482" s="216"/>
      <c r="D482" s="94" t="s">
        <v>270</v>
      </c>
      <c r="E482" s="94"/>
      <c r="F482" s="94">
        <v>0</v>
      </c>
      <c r="G482" s="216"/>
      <c r="H482" s="218"/>
    </row>
    <row r="483" spans="1:8" ht="18" customHeight="1" x14ac:dyDescent="0.25">
      <c r="A483" s="220"/>
      <c r="B483" s="216"/>
      <c r="C483" s="216"/>
      <c r="D483" s="94" t="s">
        <v>271</v>
      </c>
      <c r="E483" s="94"/>
      <c r="F483" s="94">
        <v>0</v>
      </c>
      <c r="G483" s="216"/>
      <c r="H483" s="218"/>
    </row>
    <row r="484" spans="1:8" ht="18" customHeight="1" x14ac:dyDescent="0.25">
      <c r="A484" s="220"/>
      <c r="B484" s="216"/>
      <c r="C484" s="216"/>
      <c r="D484" s="94" t="s">
        <v>272</v>
      </c>
      <c r="E484" s="94"/>
      <c r="F484" s="94">
        <v>0</v>
      </c>
      <c r="G484" s="216"/>
      <c r="H484" s="218"/>
    </row>
    <row r="485" spans="1:8" ht="18" customHeight="1" x14ac:dyDescent="0.25">
      <c r="A485" s="220"/>
      <c r="B485" s="216"/>
      <c r="C485" s="216"/>
      <c r="D485" s="94" t="s">
        <v>269</v>
      </c>
      <c r="E485" s="94"/>
      <c r="F485" s="94">
        <v>0</v>
      </c>
      <c r="G485" s="216"/>
      <c r="H485" s="218"/>
    </row>
    <row r="486" spans="1:8" ht="18" customHeight="1" x14ac:dyDescent="0.25">
      <c r="A486" s="220"/>
      <c r="B486" s="216"/>
      <c r="C486" s="216"/>
      <c r="D486" s="94" t="s">
        <v>72</v>
      </c>
      <c r="E486" s="94"/>
      <c r="F486" s="94">
        <v>0</v>
      </c>
      <c r="G486" s="216"/>
      <c r="H486" s="218"/>
    </row>
    <row r="487" spans="1:8" ht="18" customHeight="1" thickBot="1" x14ac:dyDescent="0.3">
      <c r="A487" s="221"/>
      <c r="B487" s="217"/>
      <c r="C487" s="217"/>
      <c r="D487" s="95" t="s">
        <v>273</v>
      </c>
      <c r="E487" s="95"/>
      <c r="F487" s="95">
        <v>0</v>
      </c>
      <c r="G487" s="217"/>
      <c r="H487" s="219"/>
    </row>
    <row r="488" spans="1:8" ht="18" customHeight="1" x14ac:dyDescent="0.25">
      <c r="A488" s="220">
        <v>103800</v>
      </c>
      <c r="B488" s="216" t="s">
        <v>182</v>
      </c>
      <c r="C488" s="216"/>
      <c r="D488" s="94" t="s">
        <v>266</v>
      </c>
      <c r="E488" s="94"/>
      <c r="F488" s="94">
        <v>0</v>
      </c>
      <c r="G488" s="216">
        <f>AVERAGE(F488,F489,F490,F491,F492,F493,F494,F495,F496)</f>
        <v>0</v>
      </c>
      <c r="H488" s="218" t="s">
        <v>297</v>
      </c>
    </row>
    <row r="489" spans="1:8" ht="18" customHeight="1" x14ac:dyDescent="0.25">
      <c r="A489" s="220"/>
      <c r="B489" s="216"/>
      <c r="C489" s="216"/>
      <c r="D489" s="94" t="s">
        <v>267</v>
      </c>
      <c r="E489" s="94"/>
      <c r="F489" s="94">
        <v>0</v>
      </c>
      <c r="G489" s="216"/>
      <c r="H489" s="218"/>
    </row>
    <row r="490" spans="1:8" ht="18" customHeight="1" x14ac:dyDescent="0.25">
      <c r="A490" s="220"/>
      <c r="B490" s="216"/>
      <c r="C490" s="216"/>
      <c r="D490" s="94" t="s">
        <v>268</v>
      </c>
      <c r="E490" s="94"/>
      <c r="F490" s="94">
        <v>0</v>
      </c>
      <c r="G490" s="216"/>
      <c r="H490" s="218"/>
    </row>
    <row r="491" spans="1:8" ht="18" customHeight="1" x14ac:dyDescent="0.25">
      <c r="A491" s="220"/>
      <c r="B491" s="216"/>
      <c r="C491" s="216"/>
      <c r="D491" s="94" t="s">
        <v>270</v>
      </c>
      <c r="E491" s="94"/>
      <c r="F491" s="94">
        <v>0</v>
      </c>
      <c r="G491" s="216"/>
      <c r="H491" s="218"/>
    </row>
    <row r="492" spans="1:8" ht="18" customHeight="1" x14ac:dyDescent="0.25">
      <c r="A492" s="220"/>
      <c r="B492" s="216"/>
      <c r="C492" s="216"/>
      <c r="D492" s="94" t="s">
        <v>271</v>
      </c>
      <c r="E492" s="94"/>
      <c r="F492" s="94">
        <v>0</v>
      </c>
      <c r="G492" s="216"/>
      <c r="H492" s="218"/>
    </row>
    <row r="493" spans="1:8" ht="18" customHeight="1" x14ac:dyDescent="0.25">
      <c r="A493" s="220"/>
      <c r="B493" s="216"/>
      <c r="C493" s="216"/>
      <c r="D493" s="94" t="s">
        <v>272</v>
      </c>
      <c r="E493" s="94"/>
      <c r="F493" s="94">
        <v>0</v>
      </c>
      <c r="G493" s="216"/>
      <c r="H493" s="218"/>
    </row>
    <row r="494" spans="1:8" ht="18" customHeight="1" x14ac:dyDescent="0.25">
      <c r="A494" s="220"/>
      <c r="B494" s="216"/>
      <c r="C494" s="216"/>
      <c r="D494" s="94" t="s">
        <v>269</v>
      </c>
      <c r="E494" s="94"/>
      <c r="F494" s="94">
        <v>0</v>
      </c>
      <c r="G494" s="216"/>
      <c r="H494" s="218"/>
    </row>
    <row r="495" spans="1:8" ht="18" customHeight="1" x14ac:dyDescent="0.25">
      <c r="A495" s="220"/>
      <c r="B495" s="216"/>
      <c r="C495" s="216"/>
      <c r="D495" s="94" t="s">
        <v>72</v>
      </c>
      <c r="E495" s="94"/>
      <c r="F495" s="94">
        <v>0</v>
      </c>
      <c r="G495" s="216"/>
      <c r="H495" s="218"/>
    </row>
    <row r="496" spans="1:8" ht="18" customHeight="1" thickBot="1" x14ac:dyDescent="0.3">
      <c r="A496" s="221"/>
      <c r="B496" s="217"/>
      <c r="C496" s="217"/>
      <c r="D496" s="95" t="s">
        <v>273</v>
      </c>
      <c r="E496" s="95"/>
      <c r="F496" s="95">
        <v>0</v>
      </c>
      <c r="G496" s="217"/>
      <c r="H496" s="219"/>
    </row>
    <row r="497" spans="1:8" ht="18" customHeight="1" x14ac:dyDescent="0.25">
      <c r="A497" s="220">
        <v>104700</v>
      </c>
      <c r="B497" s="216" t="s">
        <v>182</v>
      </c>
      <c r="C497" s="216"/>
      <c r="D497" s="94" t="s">
        <v>266</v>
      </c>
      <c r="E497" s="94"/>
      <c r="F497" s="94">
        <v>0</v>
      </c>
      <c r="G497" s="216">
        <f>AVERAGE(F497,F498,F499,F500,F501,F502,F503,F504,F505)</f>
        <v>0</v>
      </c>
      <c r="H497" s="218" t="s">
        <v>297</v>
      </c>
    </row>
    <row r="498" spans="1:8" ht="18" customHeight="1" x14ac:dyDescent="0.25">
      <c r="A498" s="220"/>
      <c r="B498" s="216"/>
      <c r="C498" s="216"/>
      <c r="D498" s="94" t="s">
        <v>267</v>
      </c>
      <c r="E498" s="94"/>
      <c r="F498" s="94">
        <v>0</v>
      </c>
      <c r="G498" s="216"/>
      <c r="H498" s="218"/>
    </row>
    <row r="499" spans="1:8" ht="18" customHeight="1" x14ac:dyDescent="0.25">
      <c r="A499" s="220"/>
      <c r="B499" s="216"/>
      <c r="C499" s="216"/>
      <c r="D499" s="94" t="s">
        <v>268</v>
      </c>
      <c r="E499" s="94"/>
      <c r="F499" s="94">
        <v>0</v>
      </c>
      <c r="G499" s="216"/>
      <c r="H499" s="218"/>
    </row>
    <row r="500" spans="1:8" ht="18" customHeight="1" x14ac:dyDescent="0.25">
      <c r="A500" s="220"/>
      <c r="B500" s="216"/>
      <c r="C500" s="216"/>
      <c r="D500" s="94" t="s">
        <v>270</v>
      </c>
      <c r="E500" s="94"/>
      <c r="F500" s="94">
        <v>0</v>
      </c>
      <c r="G500" s="216"/>
      <c r="H500" s="218"/>
    </row>
    <row r="501" spans="1:8" ht="18" customHeight="1" x14ac:dyDescent="0.25">
      <c r="A501" s="220"/>
      <c r="B501" s="216"/>
      <c r="C501" s="216"/>
      <c r="D501" s="94" t="s">
        <v>271</v>
      </c>
      <c r="E501" s="94"/>
      <c r="F501" s="94">
        <v>0</v>
      </c>
      <c r="G501" s="216"/>
      <c r="H501" s="218"/>
    </row>
    <row r="502" spans="1:8" ht="18" customHeight="1" x14ac:dyDescent="0.25">
      <c r="A502" s="220"/>
      <c r="B502" s="216"/>
      <c r="C502" s="216"/>
      <c r="D502" s="94" t="s">
        <v>272</v>
      </c>
      <c r="E502" s="94"/>
      <c r="F502" s="94">
        <v>0</v>
      </c>
      <c r="G502" s="216"/>
      <c r="H502" s="218"/>
    </row>
    <row r="503" spans="1:8" ht="18" customHeight="1" x14ac:dyDescent="0.25">
      <c r="A503" s="220"/>
      <c r="B503" s="216"/>
      <c r="C503" s="216"/>
      <c r="D503" s="94" t="s">
        <v>269</v>
      </c>
      <c r="E503" s="94"/>
      <c r="F503" s="94">
        <v>0</v>
      </c>
      <c r="G503" s="216"/>
      <c r="H503" s="218"/>
    </row>
    <row r="504" spans="1:8" ht="18" customHeight="1" x14ac:dyDescent="0.25">
      <c r="A504" s="220"/>
      <c r="B504" s="216"/>
      <c r="C504" s="216"/>
      <c r="D504" s="94" t="s">
        <v>72</v>
      </c>
      <c r="E504" s="94"/>
      <c r="F504" s="94">
        <v>0</v>
      </c>
      <c r="G504" s="216"/>
      <c r="H504" s="218"/>
    </row>
    <row r="505" spans="1:8" ht="18" customHeight="1" thickBot="1" x14ac:dyDescent="0.3">
      <c r="A505" s="221"/>
      <c r="B505" s="217"/>
      <c r="C505" s="217"/>
      <c r="D505" s="95" t="s">
        <v>273</v>
      </c>
      <c r="E505" s="95"/>
      <c r="F505" s="95">
        <v>0</v>
      </c>
      <c r="G505" s="217"/>
      <c r="H505" s="219"/>
    </row>
    <row r="506" spans="1:8" ht="18" customHeight="1" x14ac:dyDescent="0.25">
      <c r="A506" s="220">
        <v>105900</v>
      </c>
      <c r="B506" s="216" t="s">
        <v>182</v>
      </c>
      <c r="C506" s="216"/>
      <c r="D506" s="94" t="s">
        <v>266</v>
      </c>
      <c r="E506" s="94"/>
      <c r="F506" s="94">
        <v>0</v>
      </c>
      <c r="G506" s="216">
        <f>AVERAGE(F506,F507,F508,F509,F510,F511,F512,F513,F514)</f>
        <v>0</v>
      </c>
      <c r="H506" s="218" t="s">
        <v>297</v>
      </c>
    </row>
    <row r="507" spans="1:8" ht="18" customHeight="1" x14ac:dyDescent="0.25">
      <c r="A507" s="220"/>
      <c r="B507" s="216"/>
      <c r="C507" s="216"/>
      <c r="D507" s="94" t="s">
        <v>267</v>
      </c>
      <c r="E507" s="94"/>
      <c r="F507" s="94">
        <v>0</v>
      </c>
      <c r="G507" s="216"/>
      <c r="H507" s="218"/>
    </row>
    <row r="508" spans="1:8" ht="18" customHeight="1" x14ac:dyDescent="0.25">
      <c r="A508" s="220"/>
      <c r="B508" s="216"/>
      <c r="C508" s="216"/>
      <c r="D508" s="94" t="s">
        <v>268</v>
      </c>
      <c r="E508" s="94"/>
      <c r="F508" s="94">
        <v>0</v>
      </c>
      <c r="G508" s="216"/>
      <c r="H508" s="218"/>
    </row>
    <row r="509" spans="1:8" ht="18" customHeight="1" x14ac:dyDescent="0.25">
      <c r="A509" s="220"/>
      <c r="B509" s="216"/>
      <c r="C509" s="216"/>
      <c r="D509" s="94" t="s">
        <v>270</v>
      </c>
      <c r="E509" s="94"/>
      <c r="F509" s="94">
        <v>0</v>
      </c>
      <c r="G509" s="216"/>
      <c r="H509" s="218"/>
    </row>
    <row r="510" spans="1:8" ht="18" customHeight="1" x14ac:dyDescent="0.25">
      <c r="A510" s="220"/>
      <c r="B510" s="216"/>
      <c r="C510" s="216"/>
      <c r="D510" s="94" t="s">
        <v>271</v>
      </c>
      <c r="E510" s="94"/>
      <c r="F510" s="94">
        <v>0</v>
      </c>
      <c r="G510" s="216"/>
      <c r="H510" s="218"/>
    </row>
    <row r="511" spans="1:8" ht="18" customHeight="1" x14ac:dyDescent="0.25">
      <c r="A511" s="220"/>
      <c r="B511" s="216"/>
      <c r="C511" s="216"/>
      <c r="D511" s="94" t="s">
        <v>272</v>
      </c>
      <c r="E511" s="94"/>
      <c r="F511" s="94">
        <v>0</v>
      </c>
      <c r="G511" s="216"/>
      <c r="H511" s="218"/>
    </row>
    <row r="512" spans="1:8" ht="18" customHeight="1" x14ac:dyDescent="0.25">
      <c r="A512" s="220"/>
      <c r="B512" s="216"/>
      <c r="C512" s="216"/>
      <c r="D512" s="94" t="s">
        <v>269</v>
      </c>
      <c r="E512" s="94"/>
      <c r="F512" s="94">
        <v>0</v>
      </c>
      <c r="G512" s="216"/>
      <c r="H512" s="218"/>
    </row>
    <row r="513" spans="1:8" ht="18" customHeight="1" x14ac:dyDescent="0.25">
      <c r="A513" s="220"/>
      <c r="B513" s="216"/>
      <c r="C513" s="216"/>
      <c r="D513" s="94" t="s">
        <v>72</v>
      </c>
      <c r="E513" s="94"/>
      <c r="F513" s="94">
        <v>0</v>
      </c>
      <c r="G513" s="216"/>
      <c r="H513" s="218"/>
    </row>
    <row r="514" spans="1:8" ht="18" customHeight="1" thickBot="1" x14ac:dyDescent="0.3">
      <c r="A514" s="221"/>
      <c r="B514" s="217"/>
      <c r="C514" s="217"/>
      <c r="D514" s="95" t="s">
        <v>273</v>
      </c>
      <c r="E514" s="95"/>
      <c r="F514" s="95">
        <v>0</v>
      </c>
      <c r="G514" s="217"/>
      <c r="H514" s="219"/>
    </row>
    <row r="515" spans="1:8" ht="18" customHeight="1" x14ac:dyDescent="0.25">
      <c r="A515" s="220">
        <v>106900</v>
      </c>
      <c r="B515" s="216" t="s">
        <v>182</v>
      </c>
      <c r="C515" s="216"/>
      <c r="D515" s="94" t="s">
        <v>266</v>
      </c>
      <c r="E515" s="94"/>
      <c r="F515" s="94">
        <v>0</v>
      </c>
      <c r="G515" s="216">
        <f>AVERAGE(F515,F516,F517,F518,F519,F520,F521,F522,F523)</f>
        <v>0</v>
      </c>
      <c r="H515" s="218" t="s">
        <v>297</v>
      </c>
    </row>
    <row r="516" spans="1:8" ht="18" customHeight="1" x14ac:dyDescent="0.25">
      <c r="A516" s="220"/>
      <c r="B516" s="216"/>
      <c r="C516" s="216"/>
      <c r="D516" s="94" t="s">
        <v>267</v>
      </c>
      <c r="E516" s="94"/>
      <c r="F516" s="94">
        <v>0</v>
      </c>
      <c r="G516" s="216"/>
      <c r="H516" s="218"/>
    </row>
    <row r="517" spans="1:8" ht="18" customHeight="1" x14ac:dyDescent="0.25">
      <c r="A517" s="220"/>
      <c r="B517" s="216"/>
      <c r="C517" s="216"/>
      <c r="D517" s="94" t="s">
        <v>268</v>
      </c>
      <c r="E517" s="94"/>
      <c r="F517" s="94">
        <v>0</v>
      </c>
      <c r="G517" s="216"/>
      <c r="H517" s="218"/>
    </row>
    <row r="518" spans="1:8" ht="18" customHeight="1" x14ac:dyDescent="0.25">
      <c r="A518" s="220"/>
      <c r="B518" s="216"/>
      <c r="C518" s="216"/>
      <c r="D518" s="94" t="s">
        <v>270</v>
      </c>
      <c r="E518" s="94"/>
      <c r="F518" s="94">
        <v>0</v>
      </c>
      <c r="G518" s="216"/>
      <c r="H518" s="218"/>
    </row>
    <row r="519" spans="1:8" ht="18" customHeight="1" x14ac:dyDescent="0.25">
      <c r="A519" s="220"/>
      <c r="B519" s="216"/>
      <c r="C519" s="216"/>
      <c r="D519" s="94" t="s">
        <v>271</v>
      </c>
      <c r="E519" s="94"/>
      <c r="F519" s="94">
        <v>0</v>
      </c>
      <c r="G519" s="216"/>
      <c r="H519" s="218"/>
    </row>
    <row r="520" spans="1:8" ht="18" customHeight="1" x14ac:dyDescent="0.25">
      <c r="A520" s="220"/>
      <c r="B520" s="216"/>
      <c r="C520" s="216"/>
      <c r="D520" s="94" t="s">
        <v>272</v>
      </c>
      <c r="E520" s="94"/>
      <c r="F520" s="94">
        <v>0</v>
      </c>
      <c r="G520" s="216"/>
      <c r="H520" s="218"/>
    </row>
    <row r="521" spans="1:8" ht="18" customHeight="1" x14ac:dyDescent="0.25">
      <c r="A521" s="220"/>
      <c r="B521" s="216"/>
      <c r="C521" s="216"/>
      <c r="D521" s="94" t="s">
        <v>269</v>
      </c>
      <c r="E521" s="94"/>
      <c r="F521" s="94">
        <v>0</v>
      </c>
      <c r="G521" s="216"/>
      <c r="H521" s="218"/>
    </row>
    <row r="522" spans="1:8" ht="18" customHeight="1" x14ac:dyDescent="0.25">
      <c r="A522" s="220"/>
      <c r="B522" s="216"/>
      <c r="C522" s="216"/>
      <c r="D522" s="94" t="s">
        <v>72</v>
      </c>
      <c r="E522" s="94"/>
      <c r="F522" s="94">
        <v>0</v>
      </c>
      <c r="G522" s="216"/>
      <c r="H522" s="218"/>
    </row>
    <row r="523" spans="1:8" ht="18" customHeight="1" thickBot="1" x14ac:dyDescent="0.3">
      <c r="A523" s="221"/>
      <c r="B523" s="217"/>
      <c r="C523" s="217"/>
      <c r="D523" s="95" t="s">
        <v>273</v>
      </c>
      <c r="E523" s="95"/>
      <c r="F523" s="95">
        <v>0</v>
      </c>
      <c r="G523" s="217"/>
      <c r="H523" s="219"/>
    </row>
    <row r="524" spans="1:8" ht="18" customHeight="1" x14ac:dyDescent="0.25">
      <c r="A524" s="220">
        <v>108300</v>
      </c>
      <c r="B524" s="216" t="s">
        <v>182</v>
      </c>
      <c r="C524" s="216"/>
      <c r="D524" s="94" t="s">
        <v>266</v>
      </c>
      <c r="E524" s="94"/>
      <c r="F524" s="94">
        <v>0</v>
      </c>
      <c r="G524" s="216">
        <f>AVERAGE(F524,F525,F526,F527,F528,F529,F530,F531,F532)</f>
        <v>0</v>
      </c>
      <c r="H524" s="218" t="s">
        <v>297</v>
      </c>
    </row>
    <row r="525" spans="1:8" ht="18" customHeight="1" x14ac:dyDescent="0.25">
      <c r="A525" s="220"/>
      <c r="B525" s="216"/>
      <c r="C525" s="216"/>
      <c r="D525" s="94" t="s">
        <v>267</v>
      </c>
      <c r="E525" s="94"/>
      <c r="F525" s="94">
        <v>0</v>
      </c>
      <c r="G525" s="216"/>
      <c r="H525" s="218"/>
    </row>
    <row r="526" spans="1:8" ht="18" customHeight="1" x14ac:dyDescent="0.25">
      <c r="A526" s="220"/>
      <c r="B526" s="216"/>
      <c r="C526" s="216"/>
      <c r="D526" s="94" t="s">
        <v>268</v>
      </c>
      <c r="E526" s="94"/>
      <c r="F526" s="94">
        <v>0</v>
      </c>
      <c r="G526" s="216"/>
      <c r="H526" s="218"/>
    </row>
    <row r="527" spans="1:8" ht="18" customHeight="1" x14ac:dyDescent="0.25">
      <c r="A527" s="220"/>
      <c r="B527" s="216"/>
      <c r="C527" s="216"/>
      <c r="D527" s="94" t="s">
        <v>270</v>
      </c>
      <c r="E527" s="94"/>
      <c r="F527" s="94">
        <v>0</v>
      </c>
      <c r="G527" s="216"/>
      <c r="H527" s="218"/>
    </row>
    <row r="528" spans="1:8" ht="18" customHeight="1" x14ac:dyDescent="0.25">
      <c r="A528" s="220"/>
      <c r="B528" s="216"/>
      <c r="C528" s="216"/>
      <c r="D528" s="94" t="s">
        <v>271</v>
      </c>
      <c r="E528" s="94"/>
      <c r="F528" s="94">
        <v>0</v>
      </c>
      <c r="G528" s="216"/>
      <c r="H528" s="218"/>
    </row>
    <row r="529" spans="1:8" ht="18" customHeight="1" x14ac:dyDescent="0.25">
      <c r="A529" s="220"/>
      <c r="B529" s="216"/>
      <c r="C529" s="216"/>
      <c r="D529" s="94" t="s">
        <v>272</v>
      </c>
      <c r="E529" s="94"/>
      <c r="F529" s="94">
        <v>0</v>
      </c>
      <c r="G529" s="216"/>
      <c r="H529" s="218"/>
    </row>
    <row r="530" spans="1:8" ht="18" customHeight="1" x14ac:dyDescent="0.25">
      <c r="A530" s="220"/>
      <c r="B530" s="216"/>
      <c r="C530" s="216"/>
      <c r="D530" s="94" t="s">
        <v>269</v>
      </c>
      <c r="E530" s="94"/>
      <c r="F530" s="94">
        <v>0</v>
      </c>
      <c r="G530" s="216"/>
      <c r="H530" s="218"/>
    </row>
    <row r="531" spans="1:8" ht="18" customHeight="1" x14ac:dyDescent="0.25">
      <c r="A531" s="220"/>
      <c r="B531" s="216"/>
      <c r="C531" s="216"/>
      <c r="D531" s="94" t="s">
        <v>72</v>
      </c>
      <c r="E531" s="94"/>
      <c r="F531" s="94">
        <v>0</v>
      </c>
      <c r="G531" s="216"/>
      <c r="H531" s="218"/>
    </row>
    <row r="532" spans="1:8" ht="18" customHeight="1" thickBot="1" x14ac:dyDescent="0.3">
      <c r="A532" s="221"/>
      <c r="B532" s="217"/>
      <c r="C532" s="217"/>
      <c r="D532" s="95" t="s">
        <v>273</v>
      </c>
      <c r="E532" s="95"/>
      <c r="F532" s="95">
        <v>0</v>
      </c>
      <c r="G532" s="217"/>
      <c r="H532" s="219"/>
    </row>
    <row r="533" spans="1:8" ht="18" customHeight="1" x14ac:dyDescent="0.25">
      <c r="A533" s="220">
        <v>109900</v>
      </c>
      <c r="B533" s="216" t="s">
        <v>182</v>
      </c>
      <c r="C533" s="216"/>
      <c r="D533" s="94" t="s">
        <v>266</v>
      </c>
      <c r="E533" s="94"/>
      <c r="F533" s="94">
        <v>0</v>
      </c>
      <c r="G533" s="216">
        <f>AVERAGE(F533,F534,F535,F536,F537,F538,F539,F540,F541)</f>
        <v>0</v>
      </c>
      <c r="H533" s="218" t="s">
        <v>297</v>
      </c>
    </row>
    <row r="534" spans="1:8" ht="18" customHeight="1" x14ac:dyDescent="0.25">
      <c r="A534" s="220"/>
      <c r="B534" s="216"/>
      <c r="C534" s="216"/>
      <c r="D534" s="94" t="s">
        <v>267</v>
      </c>
      <c r="E534" s="94"/>
      <c r="F534" s="94">
        <v>0</v>
      </c>
      <c r="G534" s="216"/>
      <c r="H534" s="218"/>
    </row>
    <row r="535" spans="1:8" ht="18" customHeight="1" x14ac:dyDescent="0.25">
      <c r="A535" s="220"/>
      <c r="B535" s="216"/>
      <c r="C535" s="216"/>
      <c r="D535" s="94" t="s">
        <v>268</v>
      </c>
      <c r="E535" s="94"/>
      <c r="F535" s="94">
        <v>0</v>
      </c>
      <c r="G535" s="216"/>
      <c r="H535" s="218"/>
    </row>
    <row r="536" spans="1:8" ht="18" customHeight="1" x14ac:dyDescent="0.25">
      <c r="A536" s="220"/>
      <c r="B536" s="216"/>
      <c r="C536" s="216"/>
      <c r="D536" s="94" t="s">
        <v>270</v>
      </c>
      <c r="E536" s="94"/>
      <c r="F536" s="94">
        <v>0</v>
      </c>
      <c r="G536" s="216"/>
      <c r="H536" s="218"/>
    </row>
    <row r="537" spans="1:8" ht="18" customHeight="1" x14ac:dyDescent="0.25">
      <c r="A537" s="220"/>
      <c r="B537" s="216"/>
      <c r="C537" s="216"/>
      <c r="D537" s="94" t="s">
        <v>271</v>
      </c>
      <c r="E537" s="94"/>
      <c r="F537" s="94">
        <v>0</v>
      </c>
      <c r="G537" s="216"/>
      <c r="H537" s="218"/>
    </row>
    <row r="538" spans="1:8" ht="18" customHeight="1" x14ac:dyDescent="0.25">
      <c r="A538" s="220"/>
      <c r="B538" s="216"/>
      <c r="C538" s="216"/>
      <c r="D538" s="94" t="s">
        <v>272</v>
      </c>
      <c r="E538" s="94"/>
      <c r="F538" s="94">
        <v>0</v>
      </c>
      <c r="G538" s="216"/>
      <c r="H538" s="218"/>
    </row>
    <row r="539" spans="1:8" ht="18" customHeight="1" x14ac:dyDescent="0.25">
      <c r="A539" s="220"/>
      <c r="B539" s="216"/>
      <c r="C539" s="216"/>
      <c r="D539" s="94" t="s">
        <v>269</v>
      </c>
      <c r="E539" s="94"/>
      <c r="F539" s="94">
        <v>0</v>
      </c>
      <c r="G539" s="216"/>
      <c r="H539" s="218"/>
    </row>
    <row r="540" spans="1:8" ht="18" customHeight="1" x14ac:dyDescent="0.25">
      <c r="A540" s="220"/>
      <c r="B540" s="216"/>
      <c r="C540" s="216"/>
      <c r="D540" s="94" t="s">
        <v>72</v>
      </c>
      <c r="E540" s="94"/>
      <c r="F540" s="94">
        <v>0</v>
      </c>
      <c r="G540" s="216"/>
      <c r="H540" s="218"/>
    </row>
    <row r="541" spans="1:8" ht="18" customHeight="1" thickBot="1" x14ac:dyDescent="0.3">
      <c r="A541" s="221"/>
      <c r="B541" s="217"/>
      <c r="C541" s="217"/>
      <c r="D541" s="95" t="s">
        <v>273</v>
      </c>
      <c r="E541" s="95"/>
      <c r="F541" s="95">
        <v>0</v>
      </c>
      <c r="G541" s="217"/>
      <c r="H541" s="219"/>
    </row>
    <row r="542" spans="1:8" ht="18" customHeight="1" x14ac:dyDescent="0.25">
      <c r="A542" s="220">
        <v>111100</v>
      </c>
      <c r="B542" s="216" t="s">
        <v>182</v>
      </c>
      <c r="C542" s="216"/>
      <c r="D542" s="94" t="s">
        <v>266</v>
      </c>
      <c r="E542" s="94"/>
      <c r="F542" s="94">
        <v>0</v>
      </c>
      <c r="G542" s="216">
        <f>AVERAGE(F542,F543,F544,F545,F546,F547,F548,F549,F550)</f>
        <v>0</v>
      </c>
      <c r="H542" s="218" t="s">
        <v>297</v>
      </c>
    </row>
    <row r="543" spans="1:8" ht="18" customHeight="1" x14ac:dyDescent="0.25">
      <c r="A543" s="220"/>
      <c r="B543" s="216"/>
      <c r="C543" s="216"/>
      <c r="D543" s="94" t="s">
        <v>267</v>
      </c>
      <c r="E543" s="94"/>
      <c r="F543" s="94">
        <v>0</v>
      </c>
      <c r="G543" s="216"/>
      <c r="H543" s="218"/>
    </row>
    <row r="544" spans="1:8" ht="18" customHeight="1" x14ac:dyDescent="0.25">
      <c r="A544" s="220"/>
      <c r="B544" s="216"/>
      <c r="C544" s="216"/>
      <c r="D544" s="94" t="s">
        <v>268</v>
      </c>
      <c r="E544" s="94"/>
      <c r="F544" s="94">
        <v>0</v>
      </c>
      <c r="G544" s="216"/>
      <c r="H544" s="218"/>
    </row>
    <row r="545" spans="1:8" ht="18" customHeight="1" x14ac:dyDescent="0.25">
      <c r="A545" s="220"/>
      <c r="B545" s="216"/>
      <c r="C545" s="216"/>
      <c r="D545" s="94" t="s">
        <v>270</v>
      </c>
      <c r="E545" s="94"/>
      <c r="F545" s="94">
        <v>0</v>
      </c>
      <c r="G545" s="216"/>
      <c r="H545" s="218"/>
    </row>
    <row r="546" spans="1:8" ht="18" customHeight="1" x14ac:dyDescent="0.25">
      <c r="A546" s="220"/>
      <c r="B546" s="216"/>
      <c r="C546" s="216"/>
      <c r="D546" s="94" t="s">
        <v>271</v>
      </c>
      <c r="E546" s="94"/>
      <c r="F546" s="94">
        <v>0</v>
      </c>
      <c r="G546" s="216"/>
      <c r="H546" s="218"/>
    </row>
    <row r="547" spans="1:8" ht="18" customHeight="1" x14ac:dyDescent="0.25">
      <c r="A547" s="220"/>
      <c r="B547" s="216"/>
      <c r="C547" s="216"/>
      <c r="D547" s="94" t="s">
        <v>272</v>
      </c>
      <c r="E547" s="94"/>
      <c r="F547" s="94">
        <v>0</v>
      </c>
      <c r="G547" s="216"/>
      <c r="H547" s="218"/>
    </row>
    <row r="548" spans="1:8" ht="18" customHeight="1" x14ac:dyDescent="0.25">
      <c r="A548" s="220"/>
      <c r="B548" s="216"/>
      <c r="C548" s="216"/>
      <c r="D548" s="94" t="s">
        <v>269</v>
      </c>
      <c r="E548" s="94"/>
      <c r="F548" s="94">
        <v>0</v>
      </c>
      <c r="G548" s="216"/>
      <c r="H548" s="218"/>
    </row>
    <row r="549" spans="1:8" ht="18" customHeight="1" x14ac:dyDescent="0.25">
      <c r="A549" s="220"/>
      <c r="B549" s="216"/>
      <c r="C549" s="216"/>
      <c r="D549" s="94" t="s">
        <v>72</v>
      </c>
      <c r="E549" s="94"/>
      <c r="F549" s="94">
        <v>0</v>
      </c>
      <c r="G549" s="216"/>
      <c r="H549" s="218"/>
    </row>
    <row r="550" spans="1:8" ht="18" customHeight="1" thickBot="1" x14ac:dyDescent="0.3">
      <c r="A550" s="221"/>
      <c r="B550" s="217"/>
      <c r="C550" s="217"/>
      <c r="D550" s="95" t="s">
        <v>273</v>
      </c>
      <c r="E550" s="95"/>
      <c r="F550" s="95">
        <v>0</v>
      </c>
      <c r="G550" s="217"/>
      <c r="H550" s="219"/>
    </row>
    <row r="551" spans="1:8" ht="18" customHeight="1" x14ac:dyDescent="0.25">
      <c r="A551" s="220">
        <v>112200</v>
      </c>
      <c r="B551" s="216" t="s">
        <v>182</v>
      </c>
      <c r="C551" s="216"/>
      <c r="D551" s="94" t="s">
        <v>266</v>
      </c>
      <c r="E551" s="94"/>
      <c r="F551" s="94">
        <v>0</v>
      </c>
      <c r="G551" s="216">
        <f>AVERAGE(F551,F552,F553,F554,F555,F556,F557,F558,F559)</f>
        <v>0</v>
      </c>
      <c r="H551" s="218" t="s">
        <v>297</v>
      </c>
    </row>
    <row r="552" spans="1:8" ht="18" customHeight="1" x14ac:dyDescent="0.25">
      <c r="A552" s="220"/>
      <c r="B552" s="216"/>
      <c r="C552" s="216"/>
      <c r="D552" s="94" t="s">
        <v>267</v>
      </c>
      <c r="E552" s="94"/>
      <c r="F552" s="94">
        <v>0</v>
      </c>
      <c r="G552" s="216"/>
      <c r="H552" s="218"/>
    </row>
    <row r="553" spans="1:8" ht="18" customHeight="1" x14ac:dyDescent="0.25">
      <c r="A553" s="220"/>
      <c r="B553" s="216"/>
      <c r="C553" s="216"/>
      <c r="D553" s="94" t="s">
        <v>268</v>
      </c>
      <c r="E553" s="94"/>
      <c r="F553" s="94">
        <v>0</v>
      </c>
      <c r="G553" s="216"/>
      <c r="H553" s="218"/>
    </row>
    <row r="554" spans="1:8" ht="18" customHeight="1" x14ac:dyDescent="0.25">
      <c r="A554" s="220"/>
      <c r="B554" s="216"/>
      <c r="C554" s="216"/>
      <c r="D554" s="94" t="s">
        <v>270</v>
      </c>
      <c r="E554" s="94"/>
      <c r="F554" s="94">
        <v>0</v>
      </c>
      <c r="G554" s="216"/>
      <c r="H554" s="218"/>
    </row>
    <row r="555" spans="1:8" ht="18" customHeight="1" x14ac:dyDescent="0.25">
      <c r="A555" s="220"/>
      <c r="B555" s="216"/>
      <c r="C555" s="216"/>
      <c r="D555" s="94" t="s">
        <v>271</v>
      </c>
      <c r="E555" s="94"/>
      <c r="F555" s="94">
        <v>0</v>
      </c>
      <c r="G555" s="216"/>
      <c r="H555" s="218"/>
    </row>
    <row r="556" spans="1:8" ht="18" customHeight="1" x14ac:dyDescent="0.25">
      <c r="A556" s="220"/>
      <c r="B556" s="216"/>
      <c r="C556" s="216"/>
      <c r="D556" s="94" t="s">
        <v>272</v>
      </c>
      <c r="E556" s="94"/>
      <c r="F556" s="94">
        <v>0</v>
      </c>
      <c r="G556" s="216"/>
      <c r="H556" s="218"/>
    </row>
    <row r="557" spans="1:8" ht="18" customHeight="1" x14ac:dyDescent="0.25">
      <c r="A557" s="220"/>
      <c r="B557" s="216"/>
      <c r="C557" s="216"/>
      <c r="D557" s="94" t="s">
        <v>269</v>
      </c>
      <c r="E557" s="94"/>
      <c r="F557" s="94">
        <v>0</v>
      </c>
      <c r="G557" s="216"/>
      <c r="H557" s="218"/>
    </row>
    <row r="558" spans="1:8" ht="18" customHeight="1" x14ac:dyDescent="0.25">
      <c r="A558" s="220"/>
      <c r="B558" s="216"/>
      <c r="C558" s="216"/>
      <c r="D558" s="94" t="s">
        <v>72</v>
      </c>
      <c r="E558" s="94"/>
      <c r="F558" s="94">
        <v>0</v>
      </c>
      <c r="G558" s="216"/>
      <c r="H558" s="218"/>
    </row>
    <row r="559" spans="1:8" ht="18" customHeight="1" thickBot="1" x14ac:dyDescent="0.3">
      <c r="A559" s="221"/>
      <c r="B559" s="217"/>
      <c r="C559" s="217"/>
      <c r="D559" s="95" t="s">
        <v>273</v>
      </c>
      <c r="E559" s="95"/>
      <c r="F559" s="95">
        <v>0</v>
      </c>
      <c r="G559" s="217"/>
      <c r="H559" s="219"/>
    </row>
    <row r="560" spans="1:8" ht="18" customHeight="1" x14ac:dyDescent="0.25">
      <c r="A560" s="220">
        <v>113000</v>
      </c>
      <c r="B560" s="216" t="s">
        <v>182</v>
      </c>
      <c r="C560" s="216"/>
      <c r="D560" s="94" t="s">
        <v>266</v>
      </c>
      <c r="E560" s="94"/>
      <c r="F560" s="94">
        <v>0</v>
      </c>
      <c r="G560" s="216">
        <f>AVERAGE(F560,F561,F562,F563,F564,F565,F566,F567,F568)</f>
        <v>0</v>
      </c>
      <c r="H560" s="218" t="s">
        <v>297</v>
      </c>
    </row>
    <row r="561" spans="1:8" ht="18" customHeight="1" x14ac:dyDescent="0.25">
      <c r="A561" s="220"/>
      <c r="B561" s="216"/>
      <c r="C561" s="216"/>
      <c r="D561" s="94" t="s">
        <v>267</v>
      </c>
      <c r="E561" s="94"/>
      <c r="F561" s="94">
        <v>0</v>
      </c>
      <c r="G561" s="216"/>
      <c r="H561" s="218"/>
    </row>
    <row r="562" spans="1:8" ht="18" customHeight="1" x14ac:dyDescent="0.25">
      <c r="A562" s="220"/>
      <c r="B562" s="216"/>
      <c r="C562" s="216"/>
      <c r="D562" s="94" t="s">
        <v>268</v>
      </c>
      <c r="E562" s="94"/>
      <c r="F562" s="94">
        <v>0</v>
      </c>
      <c r="G562" s="216"/>
      <c r="H562" s="218"/>
    </row>
    <row r="563" spans="1:8" ht="18" customHeight="1" x14ac:dyDescent="0.25">
      <c r="A563" s="220"/>
      <c r="B563" s="216"/>
      <c r="C563" s="216"/>
      <c r="D563" s="94" t="s">
        <v>270</v>
      </c>
      <c r="E563" s="94"/>
      <c r="F563" s="94">
        <v>0</v>
      </c>
      <c r="G563" s="216"/>
      <c r="H563" s="218"/>
    </row>
    <row r="564" spans="1:8" ht="18" customHeight="1" x14ac:dyDescent="0.25">
      <c r="A564" s="220"/>
      <c r="B564" s="216"/>
      <c r="C564" s="216"/>
      <c r="D564" s="94" t="s">
        <v>271</v>
      </c>
      <c r="E564" s="94"/>
      <c r="F564" s="94">
        <v>0</v>
      </c>
      <c r="G564" s="216"/>
      <c r="H564" s="218"/>
    </row>
    <row r="565" spans="1:8" ht="18" customHeight="1" x14ac:dyDescent="0.25">
      <c r="A565" s="220"/>
      <c r="B565" s="216"/>
      <c r="C565" s="216"/>
      <c r="D565" s="94" t="s">
        <v>272</v>
      </c>
      <c r="E565" s="94"/>
      <c r="F565" s="94">
        <v>0</v>
      </c>
      <c r="G565" s="216"/>
      <c r="H565" s="218"/>
    </row>
    <row r="566" spans="1:8" ht="18" customHeight="1" x14ac:dyDescent="0.25">
      <c r="A566" s="220"/>
      <c r="B566" s="216"/>
      <c r="C566" s="216"/>
      <c r="D566" s="94" t="s">
        <v>269</v>
      </c>
      <c r="E566" s="94"/>
      <c r="F566" s="94">
        <v>0</v>
      </c>
      <c r="G566" s="216"/>
      <c r="H566" s="218"/>
    </row>
    <row r="567" spans="1:8" ht="18" customHeight="1" x14ac:dyDescent="0.25">
      <c r="A567" s="220"/>
      <c r="B567" s="216"/>
      <c r="C567" s="216"/>
      <c r="D567" s="94" t="s">
        <v>72</v>
      </c>
      <c r="E567" s="94"/>
      <c r="F567" s="94">
        <v>0</v>
      </c>
      <c r="G567" s="216"/>
      <c r="H567" s="218"/>
    </row>
    <row r="568" spans="1:8" ht="18" customHeight="1" thickBot="1" x14ac:dyDescent="0.3">
      <c r="A568" s="221"/>
      <c r="B568" s="217"/>
      <c r="C568" s="217"/>
      <c r="D568" s="95" t="s">
        <v>273</v>
      </c>
      <c r="E568" s="95"/>
      <c r="F568" s="95">
        <v>0</v>
      </c>
      <c r="G568" s="217"/>
      <c r="H568" s="219"/>
    </row>
    <row r="569" spans="1:8" ht="18" customHeight="1" x14ac:dyDescent="0.25">
      <c r="A569" s="220">
        <v>114300</v>
      </c>
      <c r="B569" s="216" t="s">
        <v>182</v>
      </c>
      <c r="C569" s="216"/>
      <c r="D569" s="94" t="s">
        <v>266</v>
      </c>
      <c r="E569" s="94"/>
      <c r="F569" s="94">
        <v>0</v>
      </c>
      <c r="G569" s="216">
        <f>AVERAGE(F569,F570,F571,F572,F573,F574,F575,F576,F577)</f>
        <v>0</v>
      </c>
      <c r="H569" s="218" t="s">
        <v>297</v>
      </c>
    </row>
    <row r="570" spans="1:8" ht="18" customHeight="1" x14ac:dyDescent="0.25">
      <c r="A570" s="220"/>
      <c r="B570" s="216"/>
      <c r="C570" s="216"/>
      <c r="D570" s="94" t="s">
        <v>267</v>
      </c>
      <c r="E570" s="94"/>
      <c r="F570" s="94">
        <v>0</v>
      </c>
      <c r="G570" s="216"/>
      <c r="H570" s="218"/>
    </row>
    <row r="571" spans="1:8" ht="18" customHeight="1" x14ac:dyDescent="0.25">
      <c r="A571" s="220"/>
      <c r="B571" s="216"/>
      <c r="C571" s="216"/>
      <c r="D571" s="94" t="s">
        <v>268</v>
      </c>
      <c r="E571" s="94"/>
      <c r="F571" s="94">
        <v>0</v>
      </c>
      <c r="G571" s="216"/>
      <c r="H571" s="218"/>
    </row>
    <row r="572" spans="1:8" ht="18" customHeight="1" x14ac:dyDescent="0.25">
      <c r="A572" s="220"/>
      <c r="B572" s="216"/>
      <c r="C572" s="216"/>
      <c r="D572" s="94" t="s">
        <v>270</v>
      </c>
      <c r="E572" s="94"/>
      <c r="F572" s="94">
        <v>0</v>
      </c>
      <c r="G572" s="216"/>
      <c r="H572" s="218"/>
    </row>
    <row r="573" spans="1:8" ht="18" customHeight="1" x14ac:dyDescent="0.25">
      <c r="A573" s="220"/>
      <c r="B573" s="216"/>
      <c r="C573" s="216"/>
      <c r="D573" s="94" t="s">
        <v>271</v>
      </c>
      <c r="E573" s="94"/>
      <c r="F573" s="94">
        <v>0</v>
      </c>
      <c r="G573" s="216"/>
      <c r="H573" s="218"/>
    </row>
    <row r="574" spans="1:8" ht="18" customHeight="1" x14ac:dyDescent="0.25">
      <c r="A574" s="220"/>
      <c r="B574" s="216"/>
      <c r="C574" s="216"/>
      <c r="D574" s="94" t="s">
        <v>272</v>
      </c>
      <c r="E574" s="94"/>
      <c r="F574" s="94">
        <v>0</v>
      </c>
      <c r="G574" s="216"/>
      <c r="H574" s="218"/>
    </row>
    <row r="575" spans="1:8" ht="18" customHeight="1" x14ac:dyDescent="0.25">
      <c r="A575" s="220"/>
      <c r="B575" s="216"/>
      <c r="C575" s="216"/>
      <c r="D575" s="94" t="s">
        <v>269</v>
      </c>
      <c r="E575" s="94"/>
      <c r="F575" s="94">
        <v>0</v>
      </c>
      <c r="G575" s="216"/>
      <c r="H575" s="218"/>
    </row>
    <row r="576" spans="1:8" ht="18" customHeight="1" x14ac:dyDescent="0.25">
      <c r="A576" s="220"/>
      <c r="B576" s="216"/>
      <c r="C576" s="216"/>
      <c r="D576" s="94" t="s">
        <v>72</v>
      </c>
      <c r="E576" s="94"/>
      <c r="F576" s="94">
        <v>0</v>
      </c>
      <c r="G576" s="216"/>
      <c r="H576" s="218"/>
    </row>
    <row r="577" spans="1:8" ht="18" customHeight="1" thickBot="1" x14ac:dyDescent="0.3">
      <c r="A577" s="221"/>
      <c r="B577" s="217"/>
      <c r="C577" s="217"/>
      <c r="D577" s="95" t="s">
        <v>273</v>
      </c>
      <c r="E577" s="95"/>
      <c r="F577" s="95">
        <v>0</v>
      </c>
      <c r="G577" s="217"/>
      <c r="H577" s="219"/>
    </row>
    <row r="578" spans="1:8" ht="18" customHeight="1" x14ac:dyDescent="0.25">
      <c r="A578" s="220">
        <v>115500</v>
      </c>
      <c r="B578" s="216" t="s">
        <v>182</v>
      </c>
      <c r="C578" s="216"/>
      <c r="D578" s="94" t="s">
        <v>266</v>
      </c>
      <c r="E578" s="94"/>
      <c r="F578" s="94">
        <v>0</v>
      </c>
      <c r="G578" s="216">
        <f>AVERAGE(F578,F579,F580,F581,F582,F583,F584,F585,F586)</f>
        <v>0</v>
      </c>
      <c r="H578" s="218" t="s">
        <v>297</v>
      </c>
    </row>
    <row r="579" spans="1:8" ht="18" customHeight="1" x14ac:dyDescent="0.25">
      <c r="A579" s="220"/>
      <c r="B579" s="216"/>
      <c r="C579" s="216"/>
      <c r="D579" s="94" t="s">
        <v>267</v>
      </c>
      <c r="E579" s="94"/>
      <c r="F579" s="94">
        <v>0</v>
      </c>
      <c r="G579" s="216"/>
      <c r="H579" s="218"/>
    </row>
    <row r="580" spans="1:8" ht="18" customHeight="1" x14ac:dyDescent="0.25">
      <c r="A580" s="220"/>
      <c r="B580" s="216"/>
      <c r="C580" s="216"/>
      <c r="D580" s="94" t="s">
        <v>268</v>
      </c>
      <c r="E580" s="94"/>
      <c r="F580" s="94">
        <v>0</v>
      </c>
      <c r="G580" s="216"/>
      <c r="H580" s="218"/>
    </row>
    <row r="581" spans="1:8" ht="18" customHeight="1" x14ac:dyDescent="0.25">
      <c r="A581" s="220"/>
      <c r="B581" s="216"/>
      <c r="C581" s="216"/>
      <c r="D581" s="94" t="s">
        <v>270</v>
      </c>
      <c r="E581" s="94"/>
      <c r="F581" s="94">
        <v>0</v>
      </c>
      <c r="G581" s="216"/>
      <c r="H581" s="218"/>
    </row>
    <row r="582" spans="1:8" ht="18" customHeight="1" x14ac:dyDescent="0.25">
      <c r="A582" s="220"/>
      <c r="B582" s="216"/>
      <c r="C582" s="216"/>
      <c r="D582" s="94" t="s">
        <v>271</v>
      </c>
      <c r="E582" s="94"/>
      <c r="F582" s="94">
        <v>0</v>
      </c>
      <c r="G582" s="216"/>
      <c r="H582" s="218"/>
    </row>
    <row r="583" spans="1:8" ht="18" customHeight="1" x14ac:dyDescent="0.25">
      <c r="A583" s="220"/>
      <c r="B583" s="216"/>
      <c r="C583" s="216"/>
      <c r="D583" s="94" t="s">
        <v>272</v>
      </c>
      <c r="E583" s="94"/>
      <c r="F583" s="94">
        <v>0</v>
      </c>
      <c r="G583" s="216"/>
      <c r="H583" s="218"/>
    </row>
    <row r="584" spans="1:8" ht="18" customHeight="1" x14ac:dyDescent="0.25">
      <c r="A584" s="220"/>
      <c r="B584" s="216"/>
      <c r="C584" s="216"/>
      <c r="D584" s="94" t="s">
        <v>269</v>
      </c>
      <c r="E584" s="94"/>
      <c r="F584" s="94">
        <v>0</v>
      </c>
      <c r="G584" s="216"/>
      <c r="H584" s="218"/>
    </row>
    <row r="585" spans="1:8" ht="18" customHeight="1" x14ac:dyDescent="0.25">
      <c r="A585" s="220"/>
      <c r="B585" s="216"/>
      <c r="C585" s="216"/>
      <c r="D585" s="94" t="s">
        <v>72</v>
      </c>
      <c r="E585" s="94"/>
      <c r="F585" s="94">
        <v>0</v>
      </c>
      <c r="G585" s="216"/>
      <c r="H585" s="218"/>
    </row>
    <row r="586" spans="1:8" ht="18" customHeight="1" thickBot="1" x14ac:dyDescent="0.3">
      <c r="A586" s="221"/>
      <c r="B586" s="217"/>
      <c r="C586" s="217"/>
      <c r="D586" s="95" t="s">
        <v>273</v>
      </c>
      <c r="E586" s="95"/>
      <c r="F586" s="95">
        <v>0</v>
      </c>
      <c r="G586" s="217"/>
      <c r="H586" s="219"/>
    </row>
    <row r="587" spans="1:8" ht="18" customHeight="1" x14ac:dyDescent="0.25">
      <c r="A587" s="225">
        <v>116900</v>
      </c>
      <c r="B587" s="228" t="s">
        <v>182</v>
      </c>
      <c r="C587" s="228"/>
      <c r="D587" s="94" t="s">
        <v>266</v>
      </c>
      <c r="E587" s="94"/>
      <c r="F587" s="94">
        <v>0</v>
      </c>
      <c r="G587" s="228">
        <f>AVERAGE(F587,F588,F589,F590,F591,F592,F593,F594,F595)</f>
        <v>0</v>
      </c>
      <c r="H587" s="229" t="s">
        <v>297</v>
      </c>
    </row>
    <row r="588" spans="1:8" ht="18" customHeight="1" x14ac:dyDescent="0.25">
      <c r="A588" s="226"/>
      <c r="B588" s="223"/>
      <c r="C588" s="223"/>
      <c r="D588" s="94" t="s">
        <v>267</v>
      </c>
      <c r="E588" s="94"/>
      <c r="F588" s="94">
        <v>0</v>
      </c>
      <c r="G588" s="223"/>
      <c r="H588" s="230"/>
    </row>
    <row r="589" spans="1:8" ht="18" customHeight="1" x14ac:dyDescent="0.25">
      <c r="A589" s="226"/>
      <c r="B589" s="223"/>
      <c r="C589" s="223"/>
      <c r="D589" s="94" t="s">
        <v>268</v>
      </c>
      <c r="E589" s="94"/>
      <c r="F589" s="94">
        <v>0</v>
      </c>
      <c r="G589" s="223"/>
      <c r="H589" s="230"/>
    </row>
    <row r="590" spans="1:8" ht="18" customHeight="1" x14ac:dyDescent="0.25">
      <c r="A590" s="226"/>
      <c r="B590" s="223"/>
      <c r="C590" s="223"/>
      <c r="D590" s="94" t="s">
        <v>270</v>
      </c>
      <c r="E590" s="94"/>
      <c r="F590" s="94">
        <v>0</v>
      </c>
      <c r="G590" s="223"/>
      <c r="H590" s="230"/>
    </row>
    <row r="591" spans="1:8" ht="18" customHeight="1" x14ac:dyDescent="0.25">
      <c r="A591" s="226"/>
      <c r="B591" s="223"/>
      <c r="C591" s="223"/>
      <c r="D591" s="94" t="s">
        <v>271</v>
      </c>
      <c r="E591" s="94"/>
      <c r="F591" s="94">
        <v>0</v>
      </c>
      <c r="G591" s="223"/>
      <c r="H591" s="230"/>
    </row>
    <row r="592" spans="1:8" ht="18" customHeight="1" x14ac:dyDescent="0.25">
      <c r="A592" s="226"/>
      <c r="B592" s="223"/>
      <c r="C592" s="223"/>
      <c r="D592" s="94" t="s">
        <v>272</v>
      </c>
      <c r="E592" s="94"/>
      <c r="F592" s="94">
        <v>0</v>
      </c>
      <c r="G592" s="223"/>
      <c r="H592" s="230"/>
    </row>
    <row r="593" spans="1:8" ht="18" customHeight="1" x14ac:dyDescent="0.25">
      <c r="A593" s="226"/>
      <c r="B593" s="223"/>
      <c r="C593" s="223"/>
      <c r="D593" s="94" t="s">
        <v>269</v>
      </c>
      <c r="E593" s="94"/>
      <c r="F593" s="94">
        <v>0</v>
      </c>
      <c r="G593" s="223"/>
      <c r="H593" s="230"/>
    </row>
    <row r="594" spans="1:8" ht="18" customHeight="1" x14ac:dyDescent="0.25">
      <c r="A594" s="226"/>
      <c r="B594" s="223"/>
      <c r="C594" s="223"/>
      <c r="D594" s="94" t="s">
        <v>72</v>
      </c>
      <c r="E594" s="94"/>
      <c r="F594" s="94">
        <v>0</v>
      </c>
      <c r="G594" s="223"/>
      <c r="H594" s="230"/>
    </row>
    <row r="595" spans="1:8" ht="18" customHeight="1" thickBot="1" x14ac:dyDescent="0.3">
      <c r="A595" s="227"/>
      <c r="B595" s="224"/>
      <c r="C595" s="224"/>
      <c r="D595" s="95" t="s">
        <v>273</v>
      </c>
      <c r="E595" s="95"/>
      <c r="F595" s="95">
        <v>0</v>
      </c>
      <c r="G595" s="224"/>
      <c r="H595" s="231"/>
    </row>
    <row r="596" spans="1:8" ht="18" customHeight="1" x14ac:dyDescent="0.25">
      <c r="A596" s="225">
        <v>118300</v>
      </c>
      <c r="B596" s="228" t="s">
        <v>182</v>
      </c>
      <c r="C596" s="228"/>
      <c r="D596" s="94" t="s">
        <v>266</v>
      </c>
      <c r="E596" s="94"/>
      <c r="F596" s="94">
        <v>0</v>
      </c>
      <c r="G596" s="228">
        <f>AVERAGE(F596,F597,F598,F599,F600,F601,F602,F603,F604)</f>
        <v>0</v>
      </c>
      <c r="H596" s="229" t="s">
        <v>297</v>
      </c>
    </row>
    <row r="597" spans="1:8" ht="18" customHeight="1" x14ac:dyDescent="0.25">
      <c r="A597" s="226"/>
      <c r="B597" s="223"/>
      <c r="C597" s="223"/>
      <c r="D597" s="94" t="s">
        <v>267</v>
      </c>
      <c r="E597" s="94"/>
      <c r="F597" s="94">
        <v>0</v>
      </c>
      <c r="G597" s="223"/>
      <c r="H597" s="230"/>
    </row>
    <row r="598" spans="1:8" ht="18" customHeight="1" x14ac:dyDescent="0.25">
      <c r="A598" s="226"/>
      <c r="B598" s="223"/>
      <c r="C598" s="223"/>
      <c r="D598" s="94" t="s">
        <v>268</v>
      </c>
      <c r="E598" s="94"/>
      <c r="F598" s="94">
        <v>0</v>
      </c>
      <c r="G598" s="223"/>
      <c r="H598" s="230"/>
    </row>
    <row r="599" spans="1:8" ht="18" customHeight="1" x14ac:dyDescent="0.25">
      <c r="A599" s="226"/>
      <c r="B599" s="223"/>
      <c r="C599" s="223"/>
      <c r="D599" s="94" t="s">
        <v>270</v>
      </c>
      <c r="E599" s="94"/>
      <c r="F599" s="94">
        <v>0</v>
      </c>
      <c r="G599" s="223"/>
      <c r="H599" s="230"/>
    </row>
    <row r="600" spans="1:8" ht="18" customHeight="1" x14ac:dyDescent="0.25">
      <c r="A600" s="226"/>
      <c r="B600" s="223"/>
      <c r="C600" s="223"/>
      <c r="D600" s="94" t="s">
        <v>271</v>
      </c>
      <c r="E600" s="94"/>
      <c r="F600" s="94">
        <v>0</v>
      </c>
      <c r="G600" s="223"/>
      <c r="H600" s="230"/>
    </row>
    <row r="601" spans="1:8" ht="18" customHeight="1" x14ac:dyDescent="0.25">
      <c r="A601" s="226"/>
      <c r="B601" s="223"/>
      <c r="C601" s="223"/>
      <c r="D601" s="94" t="s">
        <v>272</v>
      </c>
      <c r="E601" s="94"/>
      <c r="F601" s="94">
        <v>0</v>
      </c>
      <c r="G601" s="223"/>
      <c r="H601" s="230"/>
    </row>
    <row r="602" spans="1:8" ht="18" customHeight="1" x14ac:dyDescent="0.25">
      <c r="A602" s="226"/>
      <c r="B602" s="223"/>
      <c r="C602" s="223"/>
      <c r="D602" s="94" t="s">
        <v>269</v>
      </c>
      <c r="E602" s="94"/>
      <c r="F602" s="94">
        <v>0</v>
      </c>
      <c r="G602" s="223"/>
      <c r="H602" s="230"/>
    </row>
    <row r="603" spans="1:8" ht="18" customHeight="1" x14ac:dyDescent="0.25">
      <c r="A603" s="226"/>
      <c r="B603" s="223"/>
      <c r="C603" s="223"/>
      <c r="D603" s="94" t="s">
        <v>72</v>
      </c>
      <c r="E603" s="94"/>
      <c r="F603" s="94">
        <v>0</v>
      </c>
      <c r="G603" s="223"/>
      <c r="H603" s="230"/>
    </row>
    <row r="604" spans="1:8" ht="18" customHeight="1" thickBot="1" x14ac:dyDescent="0.3">
      <c r="A604" s="227"/>
      <c r="B604" s="224"/>
      <c r="C604" s="224"/>
      <c r="D604" s="95" t="s">
        <v>273</v>
      </c>
      <c r="E604" s="95"/>
      <c r="F604" s="95">
        <v>0</v>
      </c>
      <c r="G604" s="224"/>
      <c r="H604" s="231"/>
    </row>
    <row r="605" spans="1:8" ht="18" customHeight="1" x14ac:dyDescent="0.25">
      <c r="A605" s="220">
        <v>118300</v>
      </c>
      <c r="B605" s="216" t="s">
        <v>183</v>
      </c>
      <c r="C605" s="216"/>
      <c r="D605" s="94" t="s">
        <v>266</v>
      </c>
      <c r="E605" s="94"/>
      <c r="F605" s="94">
        <v>0</v>
      </c>
      <c r="G605" s="216">
        <f>AVERAGE(F605,F606,F607,F608,F609,F610,F611,F612,F613)</f>
        <v>0</v>
      </c>
      <c r="H605" s="218" t="s">
        <v>297</v>
      </c>
    </row>
    <row r="606" spans="1:8" ht="18" customHeight="1" x14ac:dyDescent="0.25">
      <c r="A606" s="220"/>
      <c r="B606" s="216"/>
      <c r="C606" s="216"/>
      <c r="D606" s="94" t="s">
        <v>267</v>
      </c>
      <c r="E606" s="94"/>
      <c r="F606" s="94">
        <v>0</v>
      </c>
      <c r="G606" s="216"/>
      <c r="H606" s="218"/>
    </row>
    <row r="607" spans="1:8" ht="18" customHeight="1" x14ac:dyDescent="0.25">
      <c r="A607" s="220"/>
      <c r="B607" s="216"/>
      <c r="C607" s="216"/>
      <c r="D607" s="94" t="s">
        <v>268</v>
      </c>
      <c r="E607" s="94"/>
      <c r="F607" s="94">
        <v>0</v>
      </c>
      <c r="G607" s="216"/>
      <c r="H607" s="218"/>
    </row>
    <row r="608" spans="1:8" ht="18" customHeight="1" x14ac:dyDescent="0.25">
      <c r="A608" s="220"/>
      <c r="B608" s="216"/>
      <c r="C608" s="216"/>
      <c r="D608" s="94" t="s">
        <v>270</v>
      </c>
      <c r="E608" s="94"/>
      <c r="F608" s="94">
        <v>0</v>
      </c>
      <c r="G608" s="216"/>
      <c r="H608" s="218"/>
    </row>
    <row r="609" spans="1:8" ht="18" customHeight="1" x14ac:dyDescent="0.25">
      <c r="A609" s="220"/>
      <c r="B609" s="216"/>
      <c r="C609" s="216"/>
      <c r="D609" s="94" t="s">
        <v>271</v>
      </c>
      <c r="E609" s="94"/>
      <c r="F609" s="94">
        <v>0</v>
      </c>
      <c r="G609" s="216"/>
      <c r="H609" s="218"/>
    </row>
    <row r="610" spans="1:8" ht="18" customHeight="1" x14ac:dyDescent="0.25">
      <c r="A610" s="220"/>
      <c r="B610" s="216"/>
      <c r="C610" s="216"/>
      <c r="D610" s="94" t="s">
        <v>272</v>
      </c>
      <c r="E610" s="94"/>
      <c r="F610" s="94">
        <v>0</v>
      </c>
      <c r="G610" s="216"/>
      <c r="H610" s="218"/>
    </row>
    <row r="611" spans="1:8" ht="18" customHeight="1" x14ac:dyDescent="0.25">
      <c r="A611" s="220"/>
      <c r="B611" s="216"/>
      <c r="C611" s="216"/>
      <c r="D611" s="94" t="s">
        <v>269</v>
      </c>
      <c r="E611" s="94"/>
      <c r="F611" s="94">
        <v>0</v>
      </c>
      <c r="G611" s="216"/>
      <c r="H611" s="218"/>
    </row>
    <row r="612" spans="1:8" ht="18" customHeight="1" x14ac:dyDescent="0.25">
      <c r="A612" s="220"/>
      <c r="B612" s="216"/>
      <c r="C612" s="216"/>
      <c r="D612" s="94" t="s">
        <v>72</v>
      </c>
      <c r="E612" s="94"/>
      <c r="F612" s="94">
        <v>0</v>
      </c>
      <c r="G612" s="216"/>
      <c r="H612" s="218"/>
    </row>
    <row r="613" spans="1:8" ht="18" customHeight="1" thickBot="1" x14ac:dyDescent="0.3">
      <c r="A613" s="221"/>
      <c r="B613" s="217"/>
      <c r="C613" s="217"/>
      <c r="D613" s="95" t="s">
        <v>273</v>
      </c>
      <c r="E613" s="95"/>
      <c r="F613" s="95">
        <v>0</v>
      </c>
      <c r="G613" s="217"/>
      <c r="H613" s="219"/>
    </row>
    <row r="614" spans="1:8" ht="18" customHeight="1" x14ac:dyDescent="0.25">
      <c r="A614" s="220">
        <v>119500</v>
      </c>
      <c r="B614" s="216" t="s">
        <v>182</v>
      </c>
      <c r="C614" s="216"/>
      <c r="D614" s="94" t="s">
        <v>266</v>
      </c>
      <c r="E614" s="94"/>
      <c r="F614" s="94">
        <v>0</v>
      </c>
      <c r="G614" s="216">
        <f>AVERAGE(F614,F615,F616,F617,F618,F619,F620,F621,F622)</f>
        <v>0</v>
      </c>
      <c r="H614" s="218" t="s">
        <v>297</v>
      </c>
    </row>
    <row r="615" spans="1:8" ht="18" customHeight="1" x14ac:dyDescent="0.25">
      <c r="A615" s="220"/>
      <c r="B615" s="216"/>
      <c r="C615" s="216"/>
      <c r="D615" s="94" t="s">
        <v>267</v>
      </c>
      <c r="E615" s="94"/>
      <c r="F615" s="94">
        <v>0</v>
      </c>
      <c r="G615" s="216"/>
      <c r="H615" s="218"/>
    </row>
    <row r="616" spans="1:8" ht="18" customHeight="1" x14ac:dyDescent="0.25">
      <c r="A616" s="220"/>
      <c r="B616" s="216"/>
      <c r="C616" s="216"/>
      <c r="D616" s="94" t="s">
        <v>268</v>
      </c>
      <c r="E616" s="94"/>
      <c r="F616" s="94">
        <v>0</v>
      </c>
      <c r="G616" s="216"/>
      <c r="H616" s="218"/>
    </row>
    <row r="617" spans="1:8" ht="18" customHeight="1" x14ac:dyDescent="0.25">
      <c r="A617" s="220"/>
      <c r="B617" s="216"/>
      <c r="C617" s="216"/>
      <c r="D617" s="94" t="s">
        <v>270</v>
      </c>
      <c r="E617" s="94"/>
      <c r="F617" s="94">
        <v>0</v>
      </c>
      <c r="G617" s="216"/>
      <c r="H617" s="218"/>
    </row>
    <row r="618" spans="1:8" ht="18" customHeight="1" x14ac:dyDescent="0.25">
      <c r="A618" s="220"/>
      <c r="B618" s="216"/>
      <c r="C618" s="216"/>
      <c r="D618" s="94" t="s">
        <v>271</v>
      </c>
      <c r="E618" s="94"/>
      <c r="F618" s="94">
        <v>0</v>
      </c>
      <c r="G618" s="216"/>
      <c r="H618" s="218"/>
    </row>
    <row r="619" spans="1:8" ht="18" customHeight="1" x14ac:dyDescent="0.25">
      <c r="A619" s="220"/>
      <c r="B619" s="216"/>
      <c r="C619" s="216"/>
      <c r="D619" s="94" t="s">
        <v>272</v>
      </c>
      <c r="E619" s="94"/>
      <c r="F619" s="94">
        <v>0</v>
      </c>
      <c r="G619" s="216"/>
      <c r="H619" s="218"/>
    </row>
    <row r="620" spans="1:8" ht="18" customHeight="1" x14ac:dyDescent="0.25">
      <c r="A620" s="220"/>
      <c r="B620" s="216"/>
      <c r="C620" s="216"/>
      <c r="D620" s="94" t="s">
        <v>269</v>
      </c>
      <c r="E620" s="94"/>
      <c r="F620" s="94">
        <v>0</v>
      </c>
      <c r="G620" s="216"/>
      <c r="H620" s="218"/>
    </row>
    <row r="621" spans="1:8" ht="18" customHeight="1" x14ac:dyDescent="0.25">
      <c r="A621" s="220"/>
      <c r="B621" s="216"/>
      <c r="C621" s="216"/>
      <c r="D621" s="94" t="s">
        <v>72</v>
      </c>
      <c r="E621" s="94"/>
      <c r="F621" s="94">
        <v>0</v>
      </c>
      <c r="G621" s="216"/>
      <c r="H621" s="218"/>
    </row>
    <row r="622" spans="1:8" ht="18" customHeight="1" thickBot="1" x14ac:dyDescent="0.3">
      <c r="A622" s="221"/>
      <c r="B622" s="217"/>
      <c r="C622" s="217"/>
      <c r="D622" s="95" t="s">
        <v>273</v>
      </c>
      <c r="E622" s="95"/>
      <c r="F622" s="95">
        <v>0</v>
      </c>
      <c r="G622" s="217"/>
      <c r="H622" s="219"/>
    </row>
    <row r="623" spans="1:8" ht="18" customHeight="1" x14ac:dyDescent="0.25">
      <c r="A623" s="220">
        <v>119500</v>
      </c>
      <c r="B623" s="216" t="s">
        <v>183</v>
      </c>
      <c r="C623" s="216"/>
      <c r="D623" s="94" t="s">
        <v>266</v>
      </c>
      <c r="E623" s="94"/>
      <c r="F623" s="94">
        <v>0</v>
      </c>
      <c r="G623" s="216">
        <f>AVERAGE(F623,F624,F625,F626,F627,F628,F629,F630,F631)</f>
        <v>0</v>
      </c>
      <c r="H623" s="218" t="s">
        <v>297</v>
      </c>
    </row>
    <row r="624" spans="1:8" ht="18" customHeight="1" x14ac:dyDescent="0.25">
      <c r="A624" s="220"/>
      <c r="B624" s="216"/>
      <c r="C624" s="216"/>
      <c r="D624" s="94" t="s">
        <v>267</v>
      </c>
      <c r="E624" s="94"/>
      <c r="F624" s="94">
        <v>0</v>
      </c>
      <c r="G624" s="216"/>
      <c r="H624" s="218"/>
    </row>
    <row r="625" spans="1:8" ht="18" customHeight="1" x14ac:dyDescent="0.25">
      <c r="A625" s="220"/>
      <c r="B625" s="216"/>
      <c r="C625" s="216"/>
      <c r="D625" s="94" t="s">
        <v>268</v>
      </c>
      <c r="E625" s="94"/>
      <c r="F625" s="94">
        <v>0</v>
      </c>
      <c r="G625" s="216"/>
      <c r="H625" s="218"/>
    </row>
    <row r="626" spans="1:8" ht="18" customHeight="1" x14ac:dyDescent="0.25">
      <c r="A626" s="220"/>
      <c r="B626" s="216"/>
      <c r="C626" s="216"/>
      <c r="D626" s="94" t="s">
        <v>270</v>
      </c>
      <c r="E626" s="94"/>
      <c r="F626" s="94">
        <v>0</v>
      </c>
      <c r="G626" s="216"/>
      <c r="H626" s="218"/>
    </row>
    <row r="627" spans="1:8" ht="18" customHeight="1" x14ac:dyDescent="0.25">
      <c r="A627" s="220"/>
      <c r="B627" s="216"/>
      <c r="C627" s="216"/>
      <c r="D627" s="94" t="s">
        <v>271</v>
      </c>
      <c r="E627" s="94"/>
      <c r="F627" s="94">
        <v>0</v>
      </c>
      <c r="G627" s="216"/>
      <c r="H627" s="218"/>
    </row>
    <row r="628" spans="1:8" ht="18" customHeight="1" x14ac:dyDescent="0.25">
      <c r="A628" s="220"/>
      <c r="B628" s="216"/>
      <c r="C628" s="216"/>
      <c r="D628" s="94" t="s">
        <v>272</v>
      </c>
      <c r="E628" s="94"/>
      <c r="F628" s="94">
        <v>0</v>
      </c>
      <c r="G628" s="216"/>
      <c r="H628" s="218"/>
    </row>
    <row r="629" spans="1:8" ht="18" customHeight="1" x14ac:dyDescent="0.25">
      <c r="A629" s="220"/>
      <c r="B629" s="216"/>
      <c r="C629" s="216"/>
      <c r="D629" s="94" t="s">
        <v>269</v>
      </c>
      <c r="E629" s="94"/>
      <c r="F629" s="94">
        <v>0</v>
      </c>
      <c r="G629" s="216"/>
      <c r="H629" s="218"/>
    </row>
    <row r="630" spans="1:8" ht="18" customHeight="1" x14ac:dyDescent="0.25">
      <c r="A630" s="220"/>
      <c r="B630" s="216"/>
      <c r="C630" s="216"/>
      <c r="D630" s="94" t="s">
        <v>72</v>
      </c>
      <c r="E630" s="94"/>
      <c r="F630" s="94">
        <v>0</v>
      </c>
      <c r="G630" s="216"/>
      <c r="H630" s="218"/>
    </row>
    <row r="631" spans="1:8" ht="18" customHeight="1" thickBot="1" x14ac:dyDescent="0.3">
      <c r="A631" s="221"/>
      <c r="B631" s="217"/>
      <c r="C631" s="217"/>
      <c r="D631" s="95" t="s">
        <v>273</v>
      </c>
      <c r="E631" s="95"/>
      <c r="F631" s="95">
        <v>0</v>
      </c>
      <c r="G631" s="217"/>
      <c r="H631" s="219"/>
    </row>
    <row r="632" spans="1:8" ht="18" customHeight="1" x14ac:dyDescent="0.25">
      <c r="A632" s="220">
        <v>120800</v>
      </c>
      <c r="B632" s="216" t="s">
        <v>182</v>
      </c>
      <c r="C632" s="216"/>
      <c r="D632" s="94" t="s">
        <v>266</v>
      </c>
      <c r="E632" s="94"/>
      <c r="F632" s="94">
        <v>0</v>
      </c>
      <c r="G632" s="216">
        <f>AVERAGE(F632,F633,F634,F635,F636,F637,F638,F639,F640)</f>
        <v>0</v>
      </c>
      <c r="H632" s="218" t="s">
        <v>297</v>
      </c>
    </row>
    <row r="633" spans="1:8" ht="18" customHeight="1" x14ac:dyDescent="0.25">
      <c r="A633" s="220"/>
      <c r="B633" s="216"/>
      <c r="C633" s="216"/>
      <c r="D633" s="94" t="s">
        <v>267</v>
      </c>
      <c r="E633" s="94"/>
      <c r="F633" s="94">
        <v>0</v>
      </c>
      <c r="G633" s="216"/>
      <c r="H633" s="218"/>
    </row>
    <row r="634" spans="1:8" ht="18" customHeight="1" x14ac:dyDescent="0.25">
      <c r="A634" s="220"/>
      <c r="B634" s="216"/>
      <c r="C634" s="216"/>
      <c r="D634" s="94" t="s">
        <v>268</v>
      </c>
      <c r="E634" s="94"/>
      <c r="F634" s="94">
        <v>0</v>
      </c>
      <c r="G634" s="216"/>
      <c r="H634" s="218"/>
    </row>
    <row r="635" spans="1:8" ht="18" customHeight="1" x14ac:dyDescent="0.25">
      <c r="A635" s="220"/>
      <c r="B635" s="216"/>
      <c r="C635" s="216"/>
      <c r="D635" s="94" t="s">
        <v>270</v>
      </c>
      <c r="E635" s="94"/>
      <c r="F635" s="94">
        <v>0</v>
      </c>
      <c r="G635" s="216"/>
      <c r="H635" s="218"/>
    </row>
    <row r="636" spans="1:8" ht="18" customHeight="1" x14ac:dyDescent="0.25">
      <c r="A636" s="220"/>
      <c r="B636" s="216"/>
      <c r="C636" s="216"/>
      <c r="D636" s="94" t="s">
        <v>271</v>
      </c>
      <c r="E636" s="94"/>
      <c r="F636" s="94">
        <v>0</v>
      </c>
      <c r="G636" s="216"/>
      <c r="H636" s="218"/>
    </row>
    <row r="637" spans="1:8" ht="18" customHeight="1" x14ac:dyDescent="0.25">
      <c r="A637" s="220"/>
      <c r="B637" s="216"/>
      <c r="C637" s="216"/>
      <c r="D637" s="94" t="s">
        <v>272</v>
      </c>
      <c r="E637" s="94"/>
      <c r="F637" s="94">
        <v>0</v>
      </c>
      <c r="G637" s="216"/>
      <c r="H637" s="218"/>
    </row>
    <row r="638" spans="1:8" ht="18" customHeight="1" x14ac:dyDescent="0.25">
      <c r="A638" s="220"/>
      <c r="B638" s="216"/>
      <c r="C638" s="216"/>
      <c r="D638" s="94" t="s">
        <v>269</v>
      </c>
      <c r="E638" s="94"/>
      <c r="F638" s="94">
        <v>0</v>
      </c>
      <c r="G638" s="216"/>
      <c r="H638" s="218"/>
    </row>
    <row r="639" spans="1:8" ht="18" customHeight="1" x14ac:dyDescent="0.25">
      <c r="A639" s="220"/>
      <c r="B639" s="216"/>
      <c r="C639" s="216"/>
      <c r="D639" s="94" t="s">
        <v>72</v>
      </c>
      <c r="E639" s="94"/>
      <c r="F639" s="94">
        <v>0</v>
      </c>
      <c r="G639" s="216"/>
      <c r="H639" s="218"/>
    </row>
    <row r="640" spans="1:8" ht="18" customHeight="1" thickBot="1" x14ac:dyDescent="0.3">
      <c r="A640" s="221"/>
      <c r="B640" s="217"/>
      <c r="C640" s="217"/>
      <c r="D640" s="95" t="s">
        <v>273</v>
      </c>
      <c r="E640" s="95"/>
      <c r="F640" s="95">
        <v>0</v>
      </c>
      <c r="G640" s="217"/>
      <c r="H640" s="219"/>
    </row>
    <row r="641" spans="1:8" ht="18" customHeight="1" x14ac:dyDescent="0.25">
      <c r="A641" s="220">
        <v>120800</v>
      </c>
      <c r="B641" s="216" t="s">
        <v>183</v>
      </c>
      <c r="C641" s="216"/>
      <c r="D641" s="94" t="s">
        <v>266</v>
      </c>
      <c r="E641" s="94"/>
      <c r="F641" s="94">
        <v>0</v>
      </c>
      <c r="G641" s="216">
        <f>AVERAGE(F641,F642,F643,F644,F645,F646,F647,F648,F649)</f>
        <v>0</v>
      </c>
      <c r="H641" s="218" t="s">
        <v>297</v>
      </c>
    </row>
    <row r="642" spans="1:8" ht="18" customHeight="1" x14ac:dyDescent="0.25">
      <c r="A642" s="220"/>
      <c r="B642" s="216"/>
      <c r="C642" s="216"/>
      <c r="D642" s="94" t="s">
        <v>267</v>
      </c>
      <c r="E642" s="94"/>
      <c r="F642" s="94">
        <v>0</v>
      </c>
      <c r="G642" s="216"/>
      <c r="H642" s="218"/>
    </row>
    <row r="643" spans="1:8" ht="18" customHeight="1" x14ac:dyDescent="0.25">
      <c r="A643" s="220"/>
      <c r="B643" s="216"/>
      <c r="C643" s="216"/>
      <c r="D643" s="94" t="s">
        <v>268</v>
      </c>
      <c r="E643" s="94"/>
      <c r="F643" s="94">
        <v>0</v>
      </c>
      <c r="G643" s="216"/>
      <c r="H643" s="218"/>
    </row>
    <row r="644" spans="1:8" ht="18" customHeight="1" x14ac:dyDescent="0.25">
      <c r="A644" s="220"/>
      <c r="B644" s="216"/>
      <c r="C644" s="216"/>
      <c r="D644" s="94" t="s">
        <v>270</v>
      </c>
      <c r="E644" s="94"/>
      <c r="F644" s="94">
        <v>0</v>
      </c>
      <c r="G644" s="216"/>
      <c r="H644" s="218"/>
    </row>
    <row r="645" spans="1:8" ht="18" customHeight="1" x14ac:dyDescent="0.25">
      <c r="A645" s="220"/>
      <c r="B645" s="216"/>
      <c r="C645" s="216"/>
      <c r="D645" s="94" t="s">
        <v>271</v>
      </c>
      <c r="E645" s="94"/>
      <c r="F645" s="94">
        <v>0</v>
      </c>
      <c r="G645" s="216"/>
      <c r="H645" s="218"/>
    </row>
    <row r="646" spans="1:8" ht="18" customHeight="1" x14ac:dyDescent="0.25">
      <c r="A646" s="220"/>
      <c r="B646" s="216"/>
      <c r="C646" s="216"/>
      <c r="D646" s="94" t="s">
        <v>272</v>
      </c>
      <c r="E646" s="94"/>
      <c r="F646" s="94">
        <v>0</v>
      </c>
      <c r="G646" s="216"/>
      <c r="H646" s="218"/>
    </row>
    <row r="647" spans="1:8" ht="18" customHeight="1" x14ac:dyDescent="0.25">
      <c r="A647" s="220"/>
      <c r="B647" s="216"/>
      <c r="C647" s="216"/>
      <c r="D647" s="94" t="s">
        <v>269</v>
      </c>
      <c r="E647" s="94"/>
      <c r="F647" s="94">
        <v>0</v>
      </c>
      <c r="G647" s="216"/>
      <c r="H647" s="218"/>
    </row>
    <row r="648" spans="1:8" ht="18" customHeight="1" x14ac:dyDescent="0.25">
      <c r="A648" s="220"/>
      <c r="B648" s="216"/>
      <c r="C648" s="216"/>
      <c r="D648" s="94" t="s">
        <v>72</v>
      </c>
      <c r="E648" s="94"/>
      <c r="F648" s="94">
        <v>0</v>
      </c>
      <c r="G648" s="216"/>
      <c r="H648" s="218"/>
    </row>
    <row r="649" spans="1:8" ht="18" customHeight="1" thickBot="1" x14ac:dyDescent="0.3">
      <c r="A649" s="221"/>
      <c r="B649" s="217"/>
      <c r="C649" s="217"/>
      <c r="D649" s="95" t="s">
        <v>273</v>
      </c>
      <c r="E649" s="95"/>
      <c r="F649" s="95">
        <v>0</v>
      </c>
      <c r="G649" s="217"/>
      <c r="H649" s="219"/>
    </row>
    <row r="650" spans="1:8" ht="18" customHeight="1" x14ac:dyDescent="0.25">
      <c r="A650" s="220">
        <v>121900</v>
      </c>
      <c r="B650" s="216" t="s">
        <v>182</v>
      </c>
      <c r="C650" s="216"/>
      <c r="D650" s="94" t="s">
        <v>266</v>
      </c>
      <c r="E650" s="94"/>
      <c r="F650" s="94">
        <v>0</v>
      </c>
      <c r="G650" s="216">
        <f>AVERAGE(F650,F651,F652,F653,F654,F655,F656,F657,F658)</f>
        <v>0</v>
      </c>
      <c r="H650" s="218" t="s">
        <v>297</v>
      </c>
    </row>
    <row r="651" spans="1:8" ht="18" customHeight="1" x14ac:dyDescent="0.25">
      <c r="A651" s="220"/>
      <c r="B651" s="216"/>
      <c r="C651" s="216"/>
      <c r="D651" s="94" t="s">
        <v>267</v>
      </c>
      <c r="E651" s="94"/>
      <c r="F651" s="94">
        <v>0</v>
      </c>
      <c r="G651" s="216"/>
      <c r="H651" s="218"/>
    </row>
    <row r="652" spans="1:8" ht="18" customHeight="1" x14ac:dyDescent="0.25">
      <c r="A652" s="220"/>
      <c r="B652" s="216"/>
      <c r="C652" s="216"/>
      <c r="D652" s="94" t="s">
        <v>268</v>
      </c>
      <c r="E652" s="94"/>
      <c r="F652" s="94">
        <v>0</v>
      </c>
      <c r="G652" s="216"/>
      <c r="H652" s="218"/>
    </row>
    <row r="653" spans="1:8" ht="18" customHeight="1" x14ac:dyDescent="0.25">
      <c r="A653" s="220"/>
      <c r="B653" s="216"/>
      <c r="C653" s="216"/>
      <c r="D653" s="94" t="s">
        <v>270</v>
      </c>
      <c r="E653" s="94"/>
      <c r="F653" s="94">
        <v>0</v>
      </c>
      <c r="G653" s="216"/>
      <c r="H653" s="218"/>
    </row>
    <row r="654" spans="1:8" ht="18" customHeight="1" x14ac:dyDescent="0.25">
      <c r="A654" s="220"/>
      <c r="B654" s="216"/>
      <c r="C654" s="216"/>
      <c r="D654" s="94" t="s">
        <v>271</v>
      </c>
      <c r="E654" s="94"/>
      <c r="F654" s="94">
        <v>0</v>
      </c>
      <c r="G654" s="216"/>
      <c r="H654" s="218"/>
    </row>
    <row r="655" spans="1:8" ht="18" customHeight="1" x14ac:dyDescent="0.25">
      <c r="A655" s="220"/>
      <c r="B655" s="216"/>
      <c r="C655" s="216"/>
      <c r="D655" s="94" t="s">
        <v>272</v>
      </c>
      <c r="E655" s="94"/>
      <c r="F655" s="94">
        <v>0</v>
      </c>
      <c r="G655" s="216"/>
      <c r="H655" s="218"/>
    </row>
    <row r="656" spans="1:8" ht="18" customHeight="1" x14ac:dyDescent="0.25">
      <c r="A656" s="220"/>
      <c r="B656" s="216"/>
      <c r="C656" s="216"/>
      <c r="D656" s="94" t="s">
        <v>269</v>
      </c>
      <c r="E656" s="94"/>
      <c r="F656" s="94">
        <v>0</v>
      </c>
      <c r="G656" s="216"/>
      <c r="H656" s="218"/>
    </row>
    <row r="657" spans="1:8" ht="18" customHeight="1" x14ac:dyDescent="0.25">
      <c r="A657" s="220"/>
      <c r="B657" s="216"/>
      <c r="C657" s="216"/>
      <c r="D657" s="94" t="s">
        <v>72</v>
      </c>
      <c r="E657" s="94"/>
      <c r="F657" s="94">
        <v>0</v>
      </c>
      <c r="G657" s="216"/>
      <c r="H657" s="218"/>
    </row>
    <row r="658" spans="1:8" ht="18" customHeight="1" thickBot="1" x14ac:dyDescent="0.3">
      <c r="A658" s="221"/>
      <c r="B658" s="217"/>
      <c r="C658" s="217"/>
      <c r="D658" s="95" t="s">
        <v>273</v>
      </c>
      <c r="E658" s="95"/>
      <c r="F658" s="95">
        <v>0</v>
      </c>
      <c r="G658" s="217"/>
      <c r="H658" s="219"/>
    </row>
    <row r="659" spans="1:8" ht="18" customHeight="1" x14ac:dyDescent="0.25">
      <c r="A659" s="220">
        <v>122800</v>
      </c>
      <c r="B659" s="216" t="s">
        <v>182</v>
      </c>
      <c r="C659" s="216"/>
      <c r="D659" s="94" t="s">
        <v>266</v>
      </c>
      <c r="E659" s="94"/>
      <c r="F659" s="94">
        <v>0</v>
      </c>
      <c r="G659" s="216">
        <f>AVERAGE(F659,F660,F661,F662,F663,F664,F665,F666,F667)</f>
        <v>0</v>
      </c>
      <c r="H659" s="218" t="s">
        <v>297</v>
      </c>
    </row>
    <row r="660" spans="1:8" ht="18" customHeight="1" x14ac:dyDescent="0.25">
      <c r="A660" s="220"/>
      <c r="B660" s="216"/>
      <c r="C660" s="216"/>
      <c r="D660" s="94" t="s">
        <v>267</v>
      </c>
      <c r="E660" s="94"/>
      <c r="F660" s="94">
        <v>0</v>
      </c>
      <c r="G660" s="216"/>
      <c r="H660" s="218"/>
    </row>
    <row r="661" spans="1:8" ht="18" customHeight="1" x14ac:dyDescent="0.25">
      <c r="A661" s="220"/>
      <c r="B661" s="216"/>
      <c r="C661" s="216"/>
      <c r="D661" s="94" t="s">
        <v>268</v>
      </c>
      <c r="E661" s="94"/>
      <c r="F661" s="94">
        <v>0</v>
      </c>
      <c r="G661" s="216"/>
      <c r="H661" s="218"/>
    </row>
    <row r="662" spans="1:8" ht="18" customHeight="1" x14ac:dyDescent="0.25">
      <c r="A662" s="220"/>
      <c r="B662" s="216"/>
      <c r="C662" s="216"/>
      <c r="D662" s="94" t="s">
        <v>270</v>
      </c>
      <c r="E662" s="94"/>
      <c r="F662" s="94">
        <v>0</v>
      </c>
      <c r="G662" s="216"/>
      <c r="H662" s="218"/>
    </row>
    <row r="663" spans="1:8" ht="18" customHeight="1" x14ac:dyDescent="0.25">
      <c r="A663" s="220"/>
      <c r="B663" s="216"/>
      <c r="C663" s="216"/>
      <c r="D663" s="94" t="s">
        <v>271</v>
      </c>
      <c r="E663" s="94"/>
      <c r="F663" s="94">
        <v>0</v>
      </c>
      <c r="G663" s="216"/>
      <c r="H663" s="218"/>
    </row>
    <row r="664" spans="1:8" ht="18" customHeight="1" x14ac:dyDescent="0.25">
      <c r="A664" s="220"/>
      <c r="B664" s="216"/>
      <c r="C664" s="216"/>
      <c r="D664" s="94" t="s">
        <v>272</v>
      </c>
      <c r="E664" s="94"/>
      <c r="F664" s="94">
        <v>0</v>
      </c>
      <c r="G664" s="216"/>
      <c r="H664" s="218"/>
    </row>
    <row r="665" spans="1:8" ht="18" customHeight="1" x14ac:dyDescent="0.25">
      <c r="A665" s="220"/>
      <c r="B665" s="216"/>
      <c r="C665" s="216"/>
      <c r="D665" s="94" t="s">
        <v>269</v>
      </c>
      <c r="E665" s="94"/>
      <c r="F665" s="94">
        <v>0</v>
      </c>
      <c r="G665" s="216"/>
      <c r="H665" s="218"/>
    </row>
    <row r="666" spans="1:8" ht="18" customHeight="1" x14ac:dyDescent="0.25">
      <c r="A666" s="220"/>
      <c r="B666" s="216"/>
      <c r="C666" s="216"/>
      <c r="D666" s="94" t="s">
        <v>72</v>
      </c>
      <c r="E666" s="94"/>
      <c r="F666" s="94">
        <v>0</v>
      </c>
      <c r="G666" s="216"/>
      <c r="H666" s="218"/>
    </row>
    <row r="667" spans="1:8" ht="18" customHeight="1" thickBot="1" x14ac:dyDescent="0.3">
      <c r="A667" s="221"/>
      <c r="B667" s="217"/>
      <c r="C667" s="217"/>
      <c r="D667" s="95" t="s">
        <v>273</v>
      </c>
      <c r="E667" s="95"/>
      <c r="F667" s="95">
        <v>0</v>
      </c>
      <c r="G667" s="217"/>
      <c r="H667" s="219"/>
    </row>
    <row r="668" spans="1:8" ht="18" customHeight="1" x14ac:dyDescent="0.25">
      <c r="A668" s="220">
        <v>123900</v>
      </c>
      <c r="B668" s="216" t="s">
        <v>208</v>
      </c>
      <c r="C668" s="216"/>
      <c r="D668" s="94" t="s">
        <v>266</v>
      </c>
      <c r="E668" s="94"/>
      <c r="F668" s="94">
        <v>0</v>
      </c>
      <c r="G668" s="216">
        <f>AVERAGE(F668,F669,F670,F671,F672,F673,F674,F675,F676)</f>
        <v>0</v>
      </c>
      <c r="H668" s="218" t="s">
        <v>297</v>
      </c>
    </row>
    <row r="669" spans="1:8" ht="18" customHeight="1" x14ac:dyDescent="0.25">
      <c r="A669" s="220"/>
      <c r="B669" s="216"/>
      <c r="C669" s="216"/>
      <c r="D669" s="94" t="s">
        <v>267</v>
      </c>
      <c r="E669" s="94"/>
      <c r="F669" s="94">
        <v>0</v>
      </c>
      <c r="G669" s="216"/>
      <c r="H669" s="218"/>
    </row>
    <row r="670" spans="1:8" ht="18" customHeight="1" x14ac:dyDescent="0.25">
      <c r="A670" s="220"/>
      <c r="B670" s="216"/>
      <c r="C670" s="216"/>
      <c r="D670" s="94" t="s">
        <v>268</v>
      </c>
      <c r="E670" s="94"/>
      <c r="F670" s="94">
        <v>0</v>
      </c>
      <c r="G670" s="216"/>
      <c r="H670" s="218"/>
    </row>
    <row r="671" spans="1:8" ht="18" customHeight="1" x14ac:dyDescent="0.25">
      <c r="A671" s="220"/>
      <c r="B671" s="216"/>
      <c r="C671" s="216"/>
      <c r="D671" s="94" t="s">
        <v>270</v>
      </c>
      <c r="E671" s="94"/>
      <c r="F671" s="94">
        <v>0</v>
      </c>
      <c r="G671" s="216"/>
      <c r="H671" s="218"/>
    </row>
    <row r="672" spans="1:8" ht="18" customHeight="1" x14ac:dyDescent="0.25">
      <c r="A672" s="220"/>
      <c r="B672" s="216"/>
      <c r="C672" s="216"/>
      <c r="D672" s="94" t="s">
        <v>271</v>
      </c>
      <c r="E672" s="94"/>
      <c r="F672" s="94">
        <v>0</v>
      </c>
      <c r="G672" s="216"/>
      <c r="H672" s="218"/>
    </row>
    <row r="673" spans="1:8" ht="18" customHeight="1" x14ac:dyDescent="0.25">
      <c r="A673" s="220"/>
      <c r="B673" s="216"/>
      <c r="C673" s="216"/>
      <c r="D673" s="94" t="s">
        <v>272</v>
      </c>
      <c r="E673" s="94"/>
      <c r="F673" s="94">
        <v>0</v>
      </c>
      <c r="G673" s="216"/>
      <c r="H673" s="218"/>
    </row>
    <row r="674" spans="1:8" ht="18" customHeight="1" x14ac:dyDescent="0.25">
      <c r="A674" s="220"/>
      <c r="B674" s="216"/>
      <c r="C674" s="216"/>
      <c r="D674" s="94" t="s">
        <v>269</v>
      </c>
      <c r="E674" s="94"/>
      <c r="F674" s="94">
        <v>0</v>
      </c>
      <c r="G674" s="216"/>
      <c r="H674" s="218"/>
    </row>
    <row r="675" spans="1:8" ht="18" customHeight="1" x14ac:dyDescent="0.25">
      <c r="A675" s="220"/>
      <c r="B675" s="216"/>
      <c r="C675" s="216"/>
      <c r="D675" s="94" t="s">
        <v>72</v>
      </c>
      <c r="E675" s="94"/>
      <c r="F675" s="94">
        <v>0</v>
      </c>
      <c r="G675" s="216"/>
      <c r="H675" s="218"/>
    </row>
    <row r="676" spans="1:8" ht="18" customHeight="1" thickBot="1" x14ac:dyDescent="0.3">
      <c r="A676" s="221"/>
      <c r="B676" s="217"/>
      <c r="C676" s="217"/>
      <c r="D676" s="95" t="s">
        <v>273</v>
      </c>
      <c r="E676" s="95"/>
      <c r="F676" s="95">
        <v>0</v>
      </c>
      <c r="G676" s="217"/>
      <c r="H676" s="219"/>
    </row>
    <row r="677" spans="1:8" ht="18" customHeight="1" x14ac:dyDescent="0.25">
      <c r="A677" s="220">
        <v>124900</v>
      </c>
      <c r="B677" s="216" t="s">
        <v>208</v>
      </c>
      <c r="C677" s="216"/>
      <c r="D677" s="94" t="s">
        <v>266</v>
      </c>
      <c r="E677" s="94"/>
      <c r="F677" s="94">
        <v>0</v>
      </c>
      <c r="G677" s="216">
        <f>AVERAGE(F677,F678,F679,F680,F681,F682,F683,F684,F685)</f>
        <v>0</v>
      </c>
      <c r="H677" s="218" t="s">
        <v>297</v>
      </c>
    </row>
    <row r="678" spans="1:8" ht="18" customHeight="1" x14ac:dyDescent="0.25">
      <c r="A678" s="220"/>
      <c r="B678" s="216"/>
      <c r="C678" s="216"/>
      <c r="D678" s="94" t="s">
        <v>267</v>
      </c>
      <c r="E678" s="94"/>
      <c r="F678" s="94">
        <v>0</v>
      </c>
      <c r="G678" s="216"/>
      <c r="H678" s="218"/>
    </row>
    <row r="679" spans="1:8" ht="18" customHeight="1" x14ac:dyDescent="0.25">
      <c r="A679" s="220"/>
      <c r="B679" s="216"/>
      <c r="C679" s="216"/>
      <c r="D679" s="94" t="s">
        <v>268</v>
      </c>
      <c r="E679" s="94"/>
      <c r="F679" s="94">
        <v>0</v>
      </c>
      <c r="G679" s="216"/>
      <c r="H679" s="218"/>
    </row>
    <row r="680" spans="1:8" ht="18" customHeight="1" x14ac:dyDescent="0.25">
      <c r="A680" s="220"/>
      <c r="B680" s="216"/>
      <c r="C680" s="216"/>
      <c r="D680" s="94" t="s">
        <v>270</v>
      </c>
      <c r="E680" s="94"/>
      <c r="F680" s="94">
        <v>0</v>
      </c>
      <c r="G680" s="216"/>
      <c r="H680" s="218"/>
    </row>
    <row r="681" spans="1:8" ht="18" customHeight="1" x14ac:dyDescent="0.25">
      <c r="A681" s="220"/>
      <c r="B681" s="216"/>
      <c r="C681" s="216"/>
      <c r="D681" s="94" t="s">
        <v>271</v>
      </c>
      <c r="E681" s="94"/>
      <c r="F681" s="94">
        <v>0</v>
      </c>
      <c r="G681" s="216"/>
      <c r="H681" s="218"/>
    </row>
    <row r="682" spans="1:8" ht="18" customHeight="1" x14ac:dyDescent="0.25">
      <c r="A682" s="220"/>
      <c r="B682" s="216"/>
      <c r="C682" s="216"/>
      <c r="D682" s="94" t="s">
        <v>272</v>
      </c>
      <c r="E682" s="94"/>
      <c r="F682" s="94">
        <v>0</v>
      </c>
      <c r="G682" s="216"/>
      <c r="H682" s="218"/>
    </row>
    <row r="683" spans="1:8" ht="18" customHeight="1" x14ac:dyDescent="0.25">
      <c r="A683" s="220"/>
      <c r="B683" s="216"/>
      <c r="C683" s="216"/>
      <c r="D683" s="94" t="s">
        <v>269</v>
      </c>
      <c r="E683" s="94"/>
      <c r="F683" s="94">
        <v>0</v>
      </c>
      <c r="G683" s="216"/>
      <c r="H683" s="218"/>
    </row>
    <row r="684" spans="1:8" ht="18" customHeight="1" x14ac:dyDescent="0.25">
      <c r="A684" s="220"/>
      <c r="B684" s="216"/>
      <c r="C684" s="216"/>
      <c r="D684" s="94" t="s">
        <v>72</v>
      </c>
      <c r="E684" s="94"/>
      <c r="F684" s="94">
        <v>0</v>
      </c>
      <c r="G684" s="216"/>
      <c r="H684" s="218"/>
    </row>
    <row r="685" spans="1:8" ht="18" customHeight="1" thickBot="1" x14ac:dyDescent="0.3">
      <c r="A685" s="221"/>
      <c r="B685" s="217"/>
      <c r="C685" s="217"/>
      <c r="D685" s="95" t="s">
        <v>273</v>
      </c>
      <c r="E685" s="95"/>
      <c r="F685" s="95">
        <v>0</v>
      </c>
      <c r="G685" s="217"/>
      <c r="H685" s="219"/>
    </row>
    <row r="686" spans="1:8" ht="18" customHeight="1" x14ac:dyDescent="0.25">
      <c r="A686" s="220">
        <v>125900</v>
      </c>
      <c r="B686" s="216" t="s">
        <v>208</v>
      </c>
      <c r="C686" s="216"/>
      <c r="D686" s="94" t="s">
        <v>266</v>
      </c>
      <c r="E686" s="94"/>
      <c r="F686" s="94">
        <v>0</v>
      </c>
      <c r="G686" s="216">
        <f>AVERAGE(F686,F687,F688,F689,F690,F691,F692,F693,F694)</f>
        <v>0</v>
      </c>
      <c r="H686" s="218" t="s">
        <v>297</v>
      </c>
    </row>
    <row r="687" spans="1:8" ht="18" customHeight="1" x14ac:dyDescent="0.25">
      <c r="A687" s="220"/>
      <c r="B687" s="216"/>
      <c r="C687" s="216"/>
      <c r="D687" s="94" t="s">
        <v>267</v>
      </c>
      <c r="E687" s="94"/>
      <c r="F687" s="94">
        <v>0</v>
      </c>
      <c r="G687" s="216"/>
      <c r="H687" s="218"/>
    </row>
    <row r="688" spans="1:8" ht="18" customHeight="1" x14ac:dyDescent="0.25">
      <c r="A688" s="220"/>
      <c r="B688" s="216"/>
      <c r="C688" s="216"/>
      <c r="D688" s="94" t="s">
        <v>268</v>
      </c>
      <c r="E688" s="94"/>
      <c r="F688" s="94">
        <v>0</v>
      </c>
      <c r="G688" s="216"/>
      <c r="H688" s="218"/>
    </row>
    <row r="689" spans="1:8" ht="18" customHeight="1" x14ac:dyDescent="0.25">
      <c r="A689" s="220"/>
      <c r="B689" s="216"/>
      <c r="C689" s="216"/>
      <c r="D689" s="94" t="s">
        <v>270</v>
      </c>
      <c r="E689" s="94"/>
      <c r="F689" s="94">
        <v>0</v>
      </c>
      <c r="G689" s="216"/>
      <c r="H689" s="218"/>
    </row>
    <row r="690" spans="1:8" ht="18" customHeight="1" x14ac:dyDescent="0.25">
      <c r="A690" s="220"/>
      <c r="B690" s="216"/>
      <c r="C690" s="216"/>
      <c r="D690" s="94" t="s">
        <v>271</v>
      </c>
      <c r="E690" s="94"/>
      <c r="F690" s="94">
        <v>0</v>
      </c>
      <c r="G690" s="216"/>
      <c r="H690" s="218"/>
    </row>
    <row r="691" spans="1:8" ht="18" customHeight="1" x14ac:dyDescent="0.25">
      <c r="A691" s="220"/>
      <c r="B691" s="216"/>
      <c r="C691" s="216"/>
      <c r="D691" s="94" t="s">
        <v>272</v>
      </c>
      <c r="E691" s="94"/>
      <c r="F691" s="94">
        <v>0</v>
      </c>
      <c r="G691" s="216"/>
      <c r="H691" s="218"/>
    </row>
    <row r="692" spans="1:8" ht="18" customHeight="1" x14ac:dyDescent="0.25">
      <c r="A692" s="220"/>
      <c r="B692" s="216"/>
      <c r="C692" s="216"/>
      <c r="D692" s="94" t="s">
        <v>269</v>
      </c>
      <c r="E692" s="94"/>
      <c r="F692" s="94">
        <v>0</v>
      </c>
      <c r="G692" s="216"/>
      <c r="H692" s="218"/>
    </row>
    <row r="693" spans="1:8" ht="18" customHeight="1" x14ac:dyDescent="0.25">
      <c r="A693" s="220"/>
      <c r="B693" s="216"/>
      <c r="C693" s="216"/>
      <c r="D693" s="94" t="s">
        <v>72</v>
      </c>
      <c r="E693" s="94"/>
      <c r="F693" s="94">
        <v>0</v>
      </c>
      <c r="G693" s="216"/>
      <c r="H693" s="218"/>
    </row>
    <row r="694" spans="1:8" ht="18" customHeight="1" thickBot="1" x14ac:dyDescent="0.3">
      <c r="A694" s="221"/>
      <c r="B694" s="217"/>
      <c r="C694" s="217"/>
      <c r="D694" s="95" t="s">
        <v>273</v>
      </c>
      <c r="E694" s="95"/>
      <c r="F694" s="95">
        <v>0</v>
      </c>
      <c r="G694" s="217"/>
      <c r="H694" s="219"/>
    </row>
    <row r="695" spans="1:8" ht="18" customHeight="1" x14ac:dyDescent="0.25">
      <c r="A695" s="220">
        <v>123900</v>
      </c>
      <c r="B695" s="216" t="s">
        <v>298</v>
      </c>
      <c r="C695" s="216"/>
      <c r="D695" s="94" t="s">
        <v>266</v>
      </c>
      <c r="E695" s="94"/>
      <c r="F695" s="94">
        <v>0</v>
      </c>
      <c r="G695" s="216">
        <f>AVERAGE(F695,F696,F697,F698,F699,F700,F701,F702,F703)</f>
        <v>0</v>
      </c>
      <c r="H695" s="218" t="s">
        <v>297</v>
      </c>
    </row>
    <row r="696" spans="1:8" ht="18" customHeight="1" x14ac:dyDescent="0.25">
      <c r="A696" s="220"/>
      <c r="B696" s="216"/>
      <c r="C696" s="216"/>
      <c r="D696" s="94" t="s">
        <v>267</v>
      </c>
      <c r="E696" s="94"/>
      <c r="F696" s="94">
        <v>0</v>
      </c>
      <c r="G696" s="216"/>
      <c r="H696" s="218"/>
    </row>
    <row r="697" spans="1:8" ht="18" customHeight="1" x14ac:dyDescent="0.25">
      <c r="A697" s="220"/>
      <c r="B697" s="216"/>
      <c r="C697" s="216"/>
      <c r="D697" s="94" t="s">
        <v>268</v>
      </c>
      <c r="E697" s="94"/>
      <c r="F697" s="94">
        <v>0</v>
      </c>
      <c r="G697" s="216"/>
      <c r="H697" s="218"/>
    </row>
    <row r="698" spans="1:8" ht="18" customHeight="1" x14ac:dyDescent="0.25">
      <c r="A698" s="220"/>
      <c r="B698" s="216"/>
      <c r="C698" s="216"/>
      <c r="D698" s="94" t="s">
        <v>270</v>
      </c>
      <c r="E698" s="94"/>
      <c r="F698" s="94">
        <v>0</v>
      </c>
      <c r="G698" s="216"/>
      <c r="H698" s="218"/>
    </row>
    <row r="699" spans="1:8" ht="18" customHeight="1" x14ac:dyDescent="0.25">
      <c r="A699" s="220"/>
      <c r="B699" s="216"/>
      <c r="C699" s="216"/>
      <c r="D699" s="94" t="s">
        <v>271</v>
      </c>
      <c r="E699" s="94"/>
      <c r="F699" s="94">
        <v>0</v>
      </c>
      <c r="G699" s="216"/>
      <c r="H699" s="218"/>
    </row>
    <row r="700" spans="1:8" ht="18" customHeight="1" x14ac:dyDescent="0.25">
      <c r="A700" s="220"/>
      <c r="B700" s="216"/>
      <c r="C700" s="216"/>
      <c r="D700" s="94" t="s">
        <v>272</v>
      </c>
      <c r="E700" s="94"/>
      <c r="F700" s="94">
        <v>0</v>
      </c>
      <c r="G700" s="216"/>
      <c r="H700" s="218"/>
    </row>
    <row r="701" spans="1:8" ht="18" customHeight="1" x14ac:dyDescent="0.25">
      <c r="A701" s="220"/>
      <c r="B701" s="216"/>
      <c r="C701" s="216"/>
      <c r="D701" s="94" t="s">
        <v>269</v>
      </c>
      <c r="E701" s="94"/>
      <c r="F701" s="94">
        <v>0</v>
      </c>
      <c r="G701" s="216"/>
      <c r="H701" s="218"/>
    </row>
    <row r="702" spans="1:8" ht="18" customHeight="1" x14ac:dyDescent="0.25">
      <c r="A702" s="220"/>
      <c r="B702" s="216"/>
      <c r="C702" s="216"/>
      <c r="D702" s="94" t="s">
        <v>72</v>
      </c>
      <c r="E702" s="94"/>
      <c r="F702" s="94">
        <v>0</v>
      </c>
      <c r="G702" s="216"/>
      <c r="H702" s="218"/>
    </row>
    <row r="703" spans="1:8" ht="18" customHeight="1" thickBot="1" x14ac:dyDescent="0.3">
      <c r="A703" s="221"/>
      <c r="B703" s="217"/>
      <c r="C703" s="217"/>
      <c r="D703" s="95" t="s">
        <v>273</v>
      </c>
      <c r="E703" s="95"/>
      <c r="F703" s="95">
        <v>0</v>
      </c>
      <c r="G703" s="217"/>
      <c r="H703" s="219"/>
    </row>
    <row r="704" spans="1:8" ht="18" customHeight="1" x14ac:dyDescent="0.25">
      <c r="A704" s="220">
        <v>124900</v>
      </c>
      <c r="B704" s="216" t="s">
        <v>298</v>
      </c>
      <c r="C704" s="216"/>
      <c r="D704" s="94" t="s">
        <v>266</v>
      </c>
      <c r="E704" s="94"/>
      <c r="F704" s="94">
        <v>0</v>
      </c>
      <c r="G704" s="216">
        <f>AVERAGE(F704,F705,F706,F707,F708,F709,F710,F711,F712)</f>
        <v>0</v>
      </c>
      <c r="H704" s="218" t="s">
        <v>297</v>
      </c>
    </row>
    <row r="705" spans="1:8" ht="18" customHeight="1" x14ac:dyDescent="0.25">
      <c r="A705" s="220"/>
      <c r="B705" s="216"/>
      <c r="C705" s="216"/>
      <c r="D705" s="94" t="s">
        <v>267</v>
      </c>
      <c r="E705" s="94"/>
      <c r="F705" s="94">
        <v>0</v>
      </c>
      <c r="G705" s="216"/>
      <c r="H705" s="218"/>
    </row>
    <row r="706" spans="1:8" ht="18" customHeight="1" x14ac:dyDescent="0.25">
      <c r="A706" s="220"/>
      <c r="B706" s="216"/>
      <c r="C706" s="216"/>
      <c r="D706" s="94" t="s">
        <v>268</v>
      </c>
      <c r="E706" s="94"/>
      <c r="F706" s="94">
        <v>0</v>
      </c>
      <c r="G706" s="216"/>
      <c r="H706" s="218"/>
    </row>
    <row r="707" spans="1:8" ht="18" customHeight="1" x14ac:dyDescent="0.25">
      <c r="A707" s="220"/>
      <c r="B707" s="216"/>
      <c r="C707" s="216"/>
      <c r="D707" s="94" t="s">
        <v>270</v>
      </c>
      <c r="E707" s="94"/>
      <c r="F707" s="94">
        <v>0</v>
      </c>
      <c r="G707" s="216"/>
      <c r="H707" s="218"/>
    </row>
    <row r="708" spans="1:8" ht="18" customHeight="1" x14ac:dyDescent="0.25">
      <c r="A708" s="220"/>
      <c r="B708" s="216"/>
      <c r="C708" s="216"/>
      <c r="D708" s="94" t="s">
        <v>271</v>
      </c>
      <c r="E708" s="94"/>
      <c r="F708" s="94">
        <v>0</v>
      </c>
      <c r="G708" s="216"/>
      <c r="H708" s="218"/>
    </row>
    <row r="709" spans="1:8" ht="18" customHeight="1" x14ac:dyDescent="0.25">
      <c r="A709" s="220"/>
      <c r="B709" s="216"/>
      <c r="C709" s="216"/>
      <c r="D709" s="94" t="s">
        <v>272</v>
      </c>
      <c r="E709" s="94"/>
      <c r="F709" s="94">
        <v>0</v>
      </c>
      <c r="G709" s="216"/>
      <c r="H709" s="218"/>
    </row>
    <row r="710" spans="1:8" ht="18" customHeight="1" x14ac:dyDescent="0.25">
      <c r="A710" s="220"/>
      <c r="B710" s="216"/>
      <c r="C710" s="216"/>
      <c r="D710" s="94" t="s">
        <v>269</v>
      </c>
      <c r="E710" s="94"/>
      <c r="F710" s="94">
        <v>0</v>
      </c>
      <c r="G710" s="216"/>
      <c r="H710" s="218"/>
    </row>
    <row r="711" spans="1:8" ht="18" customHeight="1" x14ac:dyDescent="0.25">
      <c r="A711" s="220"/>
      <c r="B711" s="216"/>
      <c r="C711" s="216"/>
      <c r="D711" s="94" t="s">
        <v>72</v>
      </c>
      <c r="E711" s="94"/>
      <c r="F711" s="94">
        <v>0</v>
      </c>
      <c r="G711" s="216"/>
      <c r="H711" s="218"/>
    </row>
    <row r="712" spans="1:8" ht="18" customHeight="1" thickBot="1" x14ac:dyDescent="0.3">
      <c r="A712" s="221"/>
      <c r="B712" s="217"/>
      <c r="C712" s="217"/>
      <c r="D712" s="95" t="s">
        <v>273</v>
      </c>
      <c r="E712" s="95"/>
      <c r="F712" s="95">
        <v>0</v>
      </c>
      <c r="G712" s="217"/>
      <c r="H712" s="219"/>
    </row>
    <row r="713" spans="1:8" ht="18" customHeight="1" x14ac:dyDescent="0.25">
      <c r="A713" s="220">
        <v>125900</v>
      </c>
      <c r="B713" s="216" t="s">
        <v>298</v>
      </c>
      <c r="C713" s="216"/>
      <c r="D713" s="94" t="s">
        <v>266</v>
      </c>
      <c r="E713" s="94"/>
      <c r="F713" s="94">
        <v>0</v>
      </c>
      <c r="G713" s="216">
        <f>AVERAGE(F713,F714,F715,F716,F717,F718,F719,F720,F721)</f>
        <v>0</v>
      </c>
      <c r="H713" s="218" t="s">
        <v>297</v>
      </c>
    </row>
    <row r="714" spans="1:8" ht="18" customHeight="1" x14ac:dyDescent="0.25">
      <c r="A714" s="220"/>
      <c r="B714" s="216"/>
      <c r="C714" s="216"/>
      <c r="D714" s="94" t="s">
        <v>267</v>
      </c>
      <c r="E714" s="94"/>
      <c r="F714" s="94">
        <v>0</v>
      </c>
      <c r="G714" s="216"/>
      <c r="H714" s="218"/>
    </row>
    <row r="715" spans="1:8" ht="18" customHeight="1" x14ac:dyDescent="0.25">
      <c r="A715" s="220"/>
      <c r="B715" s="216"/>
      <c r="C715" s="216"/>
      <c r="D715" s="94" t="s">
        <v>268</v>
      </c>
      <c r="E715" s="94"/>
      <c r="F715" s="94">
        <v>0</v>
      </c>
      <c r="G715" s="216"/>
      <c r="H715" s="218"/>
    </row>
    <row r="716" spans="1:8" ht="18" customHeight="1" x14ac:dyDescent="0.25">
      <c r="A716" s="220"/>
      <c r="B716" s="216"/>
      <c r="C716" s="216"/>
      <c r="D716" s="94" t="s">
        <v>270</v>
      </c>
      <c r="E716" s="94"/>
      <c r="F716" s="94">
        <v>0</v>
      </c>
      <c r="G716" s="216"/>
      <c r="H716" s="218"/>
    </row>
    <row r="717" spans="1:8" ht="18" customHeight="1" x14ac:dyDescent="0.25">
      <c r="A717" s="220"/>
      <c r="B717" s="216"/>
      <c r="C717" s="216"/>
      <c r="D717" s="94" t="s">
        <v>271</v>
      </c>
      <c r="E717" s="94"/>
      <c r="F717" s="94">
        <v>0</v>
      </c>
      <c r="G717" s="216"/>
      <c r="H717" s="218"/>
    </row>
    <row r="718" spans="1:8" ht="18" customHeight="1" x14ac:dyDescent="0.25">
      <c r="A718" s="220"/>
      <c r="B718" s="216"/>
      <c r="C718" s="216"/>
      <c r="D718" s="94" t="s">
        <v>272</v>
      </c>
      <c r="E718" s="94"/>
      <c r="F718" s="94">
        <v>0</v>
      </c>
      <c r="G718" s="216"/>
      <c r="H718" s="218"/>
    </row>
    <row r="719" spans="1:8" ht="18" customHeight="1" x14ac:dyDescent="0.25">
      <c r="A719" s="220"/>
      <c r="B719" s="216"/>
      <c r="C719" s="216"/>
      <c r="D719" s="94" t="s">
        <v>269</v>
      </c>
      <c r="E719" s="94"/>
      <c r="F719" s="94">
        <v>0</v>
      </c>
      <c r="G719" s="216"/>
      <c r="H719" s="218"/>
    </row>
    <row r="720" spans="1:8" ht="18" customHeight="1" x14ac:dyDescent="0.25">
      <c r="A720" s="220"/>
      <c r="B720" s="216"/>
      <c r="C720" s="216"/>
      <c r="D720" s="94" t="s">
        <v>72</v>
      </c>
      <c r="E720" s="94"/>
      <c r="F720" s="94">
        <v>0</v>
      </c>
      <c r="G720" s="216"/>
      <c r="H720" s="218"/>
    </row>
    <row r="721" spans="1:8" ht="18" customHeight="1" thickBot="1" x14ac:dyDescent="0.3">
      <c r="A721" s="221"/>
      <c r="B721" s="217"/>
      <c r="C721" s="217"/>
      <c r="D721" s="95" t="s">
        <v>273</v>
      </c>
      <c r="E721" s="95"/>
      <c r="F721" s="95">
        <v>0</v>
      </c>
      <c r="G721" s="217"/>
      <c r="H721" s="219"/>
    </row>
  </sheetData>
  <mergeCells count="400">
    <mergeCell ref="A587:A595"/>
    <mergeCell ref="B587:B595"/>
    <mergeCell ref="C587:C595"/>
    <mergeCell ref="G587:G595"/>
    <mergeCell ref="H587:H595"/>
    <mergeCell ref="G2:G10"/>
    <mergeCell ref="H2:H10"/>
    <mergeCell ref="C2:C10"/>
    <mergeCell ref="B2:B10"/>
    <mergeCell ref="A2:A10"/>
    <mergeCell ref="A11:A19"/>
    <mergeCell ref="B11:B19"/>
    <mergeCell ref="C11:C19"/>
    <mergeCell ref="G11:G19"/>
    <mergeCell ref="H11:H19"/>
    <mergeCell ref="A20:A28"/>
    <mergeCell ref="B20:B28"/>
    <mergeCell ref="C20:C28"/>
    <mergeCell ref="G20:G28"/>
    <mergeCell ref="H20:H28"/>
    <mergeCell ref="A29:A37"/>
    <mergeCell ref="B29:B37"/>
    <mergeCell ref="C29:C37"/>
    <mergeCell ref="G29:G37"/>
    <mergeCell ref="A596:A604"/>
    <mergeCell ref="B596:B604"/>
    <mergeCell ref="C596:C604"/>
    <mergeCell ref="G596:G604"/>
    <mergeCell ref="H596:H604"/>
    <mergeCell ref="A605:A613"/>
    <mergeCell ref="B605:B613"/>
    <mergeCell ref="C605:C613"/>
    <mergeCell ref="G605:G613"/>
    <mergeCell ref="H605:H613"/>
    <mergeCell ref="A614:A622"/>
    <mergeCell ref="B614:B622"/>
    <mergeCell ref="C614:C622"/>
    <mergeCell ref="G614:G622"/>
    <mergeCell ref="H614:H622"/>
    <mergeCell ref="A623:A631"/>
    <mergeCell ref="B623:B631"/>
    <mergeCell ref="C623:C631"/>
    <mergeCell ref="G623:G631"/>
    <mergeCell ref="H623:H631"/>
    <mergeCell ref="H650:H658"/>
    <mergeCell ref="A659:A667"/>
    <mergeCell ref="B659:B667"/>
    <mergeCell ref="C659:C667"/>
    <mergeCell ref="G659:G667"/>
    <mergeCell ref="H659:H667"/>
    <mergeCell ref="A632:A640"/>
    <mergeCell ref="B632:B640"/>
    <mergeCell ref="C632:C640"/>
    <mergeCell ref="G632:G640"/>
    <mergeCell ref="H632:H640"/>
    <mergeCell ref="A641:A649"/>
    <mergeCell ref="B641:B649"/>
    <mergeCell ref="C641:C649"/>
    <mergeCell ref="G641:G649"/>
    <mergeCell ref="H641:H649"/>
    <mergeCell ref="A650:A658"/>
    <mergeCell ref="B650:B658"/>
    <mergeCell ref="C650:C658"/>
    <mergeCell ref="G650:G658"/>
    <mergeCell ref="A713:A721"/>
    <mergeCell ref="B713:B721"/>
    <mergeCell ref="C713:C721"/>
    <mergeCell ref="G713:G721"/>
    <mergeCell ref="H713:H721"/>
    <mergeCell ref="A686:A694"/>
    <mergeCell ref="B686:B694"/>
    <mergeCell ref="C686:C694"/>
    <mergeCell ref="G686:G694"/>
    <mergeCell ref="H686:H694"/>
    <mergeCell ref="A695:A703"/>
    <mergeCell ref="B695:B703"/>
    <mergeCell ref="C695:C703"/>
    <mergeCell ref="G695:G703"/>
    <mergeCell ref="H695:H703"/>
    <mergeCell ref="A704:A712"/>
    <mergeCell ref="B704:B712"/>
    <mergeCell ref="C704:C712"/>
    <mergeCell ref="G704:G712"/>
    <mergeCell ref="H704:H712"/>
    <mergeCell ref="A668:A676"/>
    <mergeCell ref="B668:B676"/>
    <mergeCell ref="C668:C676"/>
    <mergeCell ref="G668:G676"/>
    <mergeCell ref="H668:H676"/>
    <mergeCell ref="A677:A685"/>
    <mergeCell ref="B677:B685"/>
    <mergeCell ref="C677:C685"/>
    <mergeCell ref="G677:G685"/>
    <mergeCell ref="H677:H685"/>
    <mergeCell ref="H29:H37"/>
    <mergeCell ref="A38:A46"/>
    <mergeCell ref="B38:B46"/>
    <mergeCell ref="C38:C46"/>
    <mergeCell ref="G38:G46"/>
    <mergeCell ref="H38:H46"/>
    <mergeCell ref="A47:A55"/>
    <mergeCell ref="B47:B55"/>
    <mergeCell ref="C47:C55"/>
    <mergeCell ref="G47:G55"/>
    <mergeCell ref="H47:H55"/>
    <mergeCell ref="A56:A64"/>
    <mergeCell ref="B56:B64"/>
    <mergeCell ref="C56:C64"/>
    <mergeCell ref="G56:G64"/>
    <mergeCell ref="H56:H64"/>
    <mergeCell ref="A65:A73"/>
    <mergeCell ref="B65:B73"/>
    <mergeCell ref="C65:C73"/>
    <mergeCell ref="G65:G73"/>
    <mergeCell ref="H65:H73"/>
    <mergeCell ref="A74:A82"/>
    <mergeCell ref="B74:B82"/>
    <mergeCell ref="C74:C82"/>
    <mergeCell ref="G74:G82"/>
    <mergeCell ref="H74:H82"/>
    <mergeCell ref="A83:A91"/>
    <mergeCell ref="B83:B91"/>
    <mergeCell ref="C83:C91"/>
    <mergeCell ref="G83:G91"/>
    <mergeCell ref="H83:H91"/>
    <mergeCell ref="A92:A100"/>
    <mergeCell ref="B92:B100"/>
    <mergeCell ref="C92:C100"/>
    <mergeCell ref="G92:G100"/>
    <mergeCell ref="H92:H100"/>
    <mergeCell ref="A101:A109"/>
    <mergeCell ref="B101:B109"/>
    <mergeCell ref="C101:C109"/>
    <mergeCell ref="G101:G109"/>
    <mergeCell ref="H101:H109"/>
    <mergeCell ref="A110:A118"/>
    <mergeCell ref="B110:B118"/>
    <mergeCell ref="C110:C118"/>
    <mergeCell ref="G110:G118"/>
    <mergeCell ref="H110:H118"/>
    <mergeCell ref="A119:A127"/>
    <mergeCell ref="B119:B127"/>
    <mergeCell ref="C119:C127"/>
    <mergeCell ref="G119:G127"/>
    <mergeCell ref="H119:H127"/>
    <mergeCell ref="A128:A136"/>
    <mergeCell ref="B128:B136"/>
    <mergeCell ref="C128:C136"/>
    <mergeCell ref="G128:G136"/>
    <mergeCell ref="H128:H136"/>
    <mergeCell ref="A137:A145"/>
    <mergeCell ref="B137:B145"/>
    <mergeCell ref="C137:C145"/>
    <mergeCell ref="G137:G145"/>
    <mergeCell ref="H137:H145"/>
    <mergeCell ref="A146:A154"/>
    <mergeCell ref="B146:B154"/>
    <mergeCell ref="C146:C154"/>
    <mergeCell ref="G146:G154"/>
    <mergeCell ref="H146:H154"/>
    <mergeCell ref="A164:A172"/>
    <mergeCell ref="B164:B172"/>
    <mergeCell ref="C164:C172"/>
    <mergeCell ref="G164:G172"/>
    <mergeCell ref="H164:H172"/>
    <mergeCell ref="A155:A163"/>
    <mergeCell ref="B155:B163"/>
    <mergeCell ref="C155:C163"/>
    <mergeCell ref="G155:G163"/>
    <mergeCell ref="H155:H163"/>
    <mergeCell ref="A173:A181"/>
    <mergeCell ref="B173:B181"/>
    <mergeCell ref="C173:C181"/>
    <mergeCell ref="G173:G181"/>
    <mergeCell ref="H173:H181"/>
    <mergeCell ref="A182:A190"/>
    <mergeCell ref="B182:B190"/>
    <mergeCell ref="C182:C190"/>
    <mergeCell ref="G182:G190"/>
    <mergeCell ref="H182:H190"/>
    <mergeCell ref="A191:A199"/>
    <mergeCell ref="B191:B199"/>
    <mergeCell ref="C191:C199"/>
    <mergeCell ref="G191:G199"/>
    <mergeCell ref="H191:H199"/>
    <mergeCell ref="A200:A208"/>
    <mergeCell ref="B200:B208"/>
    <mergeCell ref="C200:C208"/>
    <mergeCell ref="G200:G208"/>
    <mergeCell ref="H200:H208"/>
    <mergeCell ref="A209:A217"/>
    <mergeCell ref="B209:B217"/>
    <mergeCell ref="C209:C217"/>
    <mergeCell ref="G209:G217"/>
    <mergeCell ref="H209:H217"/>
    <mergeCell ref="A218:A226"/>
    <mergeCell ref="B218:B226"/>
    <mergeCell ref="C218:C226"/>
    <mergeCell ref="G218:G226"/>
    <mergeCell ref="H218:H226"/>
    <mergeCell ref="A227:A235"/>
    <mergeCell ref="B227:B235"/>
    <mergeCell ref="C227:C235"/>
    <mergeCell ref="G227:G235"/>
    <mergeCell ref="H227:H235"/>
    <mergeCell ref="A236:A244"/>
    <mergeCell ref="B236:B244"/>
    <mergeCell ref="C236:C244"/>
    <mergeCell ref="G236:G244"/>
    <mergeCell ref="H236:H244"/>
    <mergeCell ref="A245:A253"/>
    <mergeCell ref="B245:B253"/>
    <mergeCell ref="C245:C253"/>
    <mergeCell ref="G245:G253"/>
    <mergeCell ref="H245:H253"/>
    <mergeCell ref="A254:A262"/>
    <mergeCell ref="B254:B262"/>
    <mergeCell ref="C254:C262"/>
    <mergeCell ref="G254:G262"/>
    <mergeCell ref="H254:H262"/>
    <mergeCell ref="A263:A271"/>
    <mergeCell ref="B263:B271"/>
    <mergeCell ref="C263:C271"/>
    <mergeCell ref="G263:G271"/>
    <mergeCell ref="H263:H271"/>
    <mergeCell ref="A272:A280"/>
    <mergeCell ref="B272:B280"/>
    <mergeCell ref="C272:C280"/>
    <mergeCell ref="G272:G280"/>
    <mergeCell ref="H272:H280"/>
    <mergeCell ref="A281:A289"/>
    <mergeCell ref="B281:B289"/>
    <mergeCell ref="C281:C289"/>
    <mergeCell ref="G281:G289"/>
    <mergeCell ref="H281:H289"/>
    <mergeCell ref="A290:A298"/>
    <mergeCell ref="B290:B298"/>
    <mergeCell ref="C290:C298"/>
    <mergeCell ref="G290:G298"/>
    <mergeCell ref="H290:H298"/>
    <mergeCell ref="A299:A307"/>
    <mergeCell ref="B299:B307"/>
    <mergeCell ref="C299:C307"/>
    <mergeCell ref="G299:G307"/>
    <mergeCell ref="H299:H307"/>
    <mergeCell ref="A308:A316"/>
    <mergeCell ref="B308:B316"/>
    <mergeCell ref="C308:C316"/>
    <mergeCell ref="G308:G316"/>
    <mergeCell ref="H308:H316"/>
    <mergeCell ref="A317:A325"/>
    <mergeCell ref="B317:B325"/>
    <mergeCell ref="C317:C325"/>
    <mergeCell ref="G317:G325"/>
    <mergeCell ref="H317:H325"/>
    <mergeCell ref="A326:A334"/>
    <mergeCell ref="B326:B334"/>
    <mergeCell ref="C326:C334"/>
    <mergeCell ref="G326:G334"/>
    <mergeCell ref="H326:H334"/>
    <mergeCell ref="A335:A343"/>
    <mergeCell ref="B335:B343"/>
    <mergeCell ref="C335:C343"/>
    <mergeCell ref="G335:G343"/>
    <mergeCell ref="H335:H343"/>
    <mergeCell ref="A344:A352"/>
    <mergeCell ref="B344:B352"/>
    <mergeCell ref="C344:C352"/>
    <mergeCell ref="G344:G352"/>
    <mergeCell ref="H344:H352"/>
    <mergeCell ref="A353:A361"/>
    <mergeCell ref="B353:B361"/>
    <mergeCell ref="C353:C361"/>
    <mergeCell ref="G353:G361"/>
    <mergeCell ref="H353:H361"/>
    <mergeCell ref="A362:A370"/>
    <mergeCell ref="B362:B370"/>
    <mergeCell ref="C362:C370"/>
    <mergeCell ref="G362:G370"/>
    <mergeCell ref="H362:H370"/>
    <mergeCell ref="A371:A379"/>
    <mergeCell ref="B371:B379"/>
    <mergeCell ref="C371:C379"/>
    <mergeCell ref="G371:G379"/>
    <mergeCell ref="H371:H379"/>
    <mergeCell ref="A380:A388"/>
    <mergeCell ref="B380:B388"/>
    <mergeCell ref="C380:C388"/>
    <mergeCell ref="G380:G388"/>
    <mergeCell ref="H380:H388"/>
    <mergeCell ref="A389:A397"/>
    <mergeCell ref="B389:B397"/>
    <mergeCell ref="C389:C397"/>
    <mergeCell ref="G389:G397"/>
    <mergeCell ref="H389:H397"/>
    <mergeCell ref="A398:A406"/>
    <mergeCell ref="B398:B406"/>
    <mergeCell ref="C398:C406"/>
    <mergeCell ref="G398:G406"/>
    <mergeCell ref="H398:H406"/>
    <mergeCell ref="A407:A415"/>
    <mergeCell ref="B407:B415"/>
    <mergeCell ref="C407:C415"/>
    <mergeCell ref="G407:G415"/>
    <mergeCell ref="H407:H415"/>
    <mergeCell ref="A416:A424"/>
    <mergeCell ref="B416:B424"/>
    <mergeCell ref="C416:C424"/>
    <mergeCell ref="G416:G424"/>
    <mergeCell ref="H416:H424"/>
    <mergeCell ref="A425:A433"/>
    <mergeCell ref="B425:B433"/>
    <mergeCell ref="C425:C433"/>
    <mergeCell ref="G425:G433"/>
    <mergeCell ref="H425:H433"/>
    <mergeCell ref="A434:A442"/>
    <mergeCell ref="B434:B442"/>
    <mergeCell ref="C434:C442"/>
    <mergeCell ref="G434:G442"/>
    <mergeCell ref="H434:H442"/>
    <mergeCell ref="A443:A451"/>
    <mergeCell ref="B443:B451"/>
    <mergeCell ref="C443:C451"/>
    <mergeCell ref="G443:G451"/>
    <mergeCell ref="H443:H451"/>
    <mergeCell ref="A452:A460"/>
    <mergeCell ref="B452:B460"/>
    <mergeCell ref="C452:C460"/>
    <mergeCell ref="G452:G460"/>
    <mergeCell ref="H452:H460"/>
    <mergeCell ref="A461:A469"/>
    <mergeCell ref="B461:B469"/>
    <mergeCell ref="C461:C469"/>
    <mergeCell ref="G461:G469"/>
    <mergeCell ref="H461:H469"/>
    <mergeCell ref="A470:A478"/>
    <mergeCell ref="B470:B478"/>
    <mergeCell ref="C470:C478"/>
    <mergeCell ref="G470:G478"/>
    <mergeCell ref="H470:H478"/>
    <mergeCell ref="A479:A487"/>
    <mergeCell ref="B479:B487"/>
    <mergeCell ref="C479:C487"/>
    <mergeCell ref="G479:G487"/>
    <mergeCell ref="H479:H487"/>
    <mergeCell ref="A488:A496"/>
    <mergeCell ref="B488:B496"/>
    <mergeCell ref="C488:C496"/>
    <mergeCell ref="G488:G496"/>
    <mergeCell ref="H488:H496"/>
    <mergeCell ref="A497:A505"/>
    <mergeCell ref="B497:B505"/>
    <mergeCell ref="C497:C505"/>
    <mergeCell ref="G497:G505"/>
    <mergeCell ref="H497:H505"/>
    <mergeCell ref="A506:A514"/>
    <mergeCell ref="B506:B514"/>
    <mergeCell ref="C506:C514"/>
    <mergeCell ref="G506:G514"/>
    <mergeCell ref="H506:H514"/>
    <mergeCell ref="A515:A523"/>
    <mergeCell ref="B515:B523"/>
    <mergeCell ref="C515:C523"/>
    <mergeCell ref="G515:G523"/>
    <mergeCell ref="H515:H523"/>
    <mergeCell ref="A524:A532"/>
    <mergeCell ref="B524:B532"/>
    <mergeCell ref="C524:C532"/>
    <mergeCell ref="G524:G532"/>
    <mergeCell ref="H524:H532"/>
    <mergeCell ref="A533:A541"/>
    <mergeCell ref="B533:B541"/>
    <mergeCell ref="C533:C541"/>
    <mergeCell ref="G533:G541"/>
    <mergeCell ref="H533:H541"/>
    <mergeCell ref="A542:A550"/>
    <mergeCell ref="B542:B550"/>
    <mergeCell ref="C542:C550"/>
    <mergeCell ref="G542:G550"/>
    <mergeCell ref="H542:H550"/>
    <mergeCell ref="A551:A559"/>
    <mergeCell ref="B551:B559"/>
    <mergeCell ref="C551:C559"/>
    <mergeCell ref="G551:G559"/>
    <mergeCell ref="H551:H559"/>
    <mergeCell ref="A560:A568"/>
    <mergeCell ref="B560:B568"/>
    <mergeCell ref="C560:C568"/>
    <mergeCell ref="G560:G568"/>
    <mergeCell ref="H560:H568"/>
    <mergeCell ref="A569:A577"/>
    <mergeCell ref="B569:B577"/>
    <mergeCell ref="C569:C577"/>
    <mergeCell ref="G569:G577"/>
    <mergeCell ref="H569:H577"/>
    <mergeCell ref="A578:A586"/>
    <mergeCell ref="B578:B586"/>
    <mergeCell ref="C578:C586"/>
    <mergeCell ref="G578:G586"/>
    <mergeCell ref="H578:H58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1070E3A818AB4092012058BDED1617" ma:contentTypeVersion="16" ma:contentTypeDescription="Create a new document." ma:contentTypeScope="" ma:versionID="8ee95b3e222e2835fd104f829dff47b6">
  <xsd:schema xmlns:xsd="http://www.w3.org/2001/XMLSchema" xmlns:xs="http://www.w3.org/2001/XMLSchema" xmlns:p="http://schemas.microsoft.com/office/2006/metadata/properties" xmlns:ns2="1b8c9d37-e914-47fd-9cb1-52c34ecf1131" xmlns:ns3="80edd23a-e3d8-467f-bd9c-0543470b99f5" targetNamespace="http://schemas.microsoft.com/office/2006/metadata/properties" ma:root="true" ma:fieldsID="3f5cff421a3f45ebdc0e644636ba28fd" ns2:_="" ns3:_="">
    <xsd:import namespace="1b8c9d37-e914-47fd-9cb1-52c34ecf1131"/>
    <xsd:import namespace="80edd23a-e3d8-467f-bd9c-0543470b99f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8c9d37-e914-47fd-9cb1-52c34ecf11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42eb2fe-09fc-4fcf-bf31-1833c4ad0ec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Flow_SignoffStatus" ma:index="21" nillable="true" ma:displayName="Sign-off status" ma:internalName="Sign_x002d_off_x0020_status">
      <xsd:simpleType>
        <xsd:restriction base="dms:Text"/>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edd23a-e3d8-467f-bd9c-0543470b99f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bebc8c4-f508-4f1c-b4d3-0aba555d4242}" ma:internalName="TaxCatchAll" ma:showField="CatchAllData" ma:web="80edd23a-e3d8-467f-bd9c-0543470b99f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b8c9d37-e914-47fd-9cb1-52c34ecf1131">
      <Terms xmlns="http://schemas.microsoft.com/office/infopath/2007/PartnerControls"/>
    </lcf76f155ced4ddcb4097134ff3c332f>
    <TaxCatchAll xmlns="80edd23a-e3d8-467f-bd9c-0543470b99f5" xsi:nil="true"/>
    <SharedWithUsers xmlns="80edd23a-e3d8-467f-bd9c-0543470b99f5">
      <UserInfo>
        <DisplayName>Saleem Hosin</DisplayName>
        <AccountId>603</AccountId>
        <AccountType/>
      </UserInfo>
    </SharedWithUsers>
    <_Flow_SignoffStatus xmlns="1b8c9d37-e914-47fd-9cb1-52c34ecf1131" xsi:nil="true"/>
  </documentManagement>
</p:properties>
</file>

<file path=customXml/item4.xml>��< ? x m l   v e r s i o n = " 1 . 0 "   e n c o d i n g = " u t f - 1 6 " ? > < D a t a M a s h u p   x m l n s = " h t t p : / / s c h e m a s . m i c r o s o f t . c o m / D a t a M a s h u p " > A A A A A B M D A A B Q S w M E F A A C A A g A 2 J W z 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D Y l b 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J W z V C i K R 7 g O A A A A E Q A A A B M A H A B G b 3 J t d W x h c y 9 T Z W N 0 a W 9 u M S 5 t I K I Y A C i g F A A A A A A A A A A A A A A A A A A A A A A A A A A A A C t O T S 7 J z M 9 T C I b Q h t Y A U E s B A i 0 A F A A C A A g A 2 J W z V G R s f M W j A A A A 9 g A A A B I A A A A A A A A A A A A A A A A A A A A A A E N v b m Z p Z y 9 Q Y W N r Y W d l L n h t b F B L A Q I t A B Q A A g A I A N i V s 1 Q P y u m r p A A A A O k A A A A T A A A A A A A A A A A A A A A A A O 8 A A A B b Q 2 9 u d G V u d F 9 U e X B l c 1 0 u e G 1 s U E s B A i 0 A F A A C A A g A 2 J W z 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E H k H a W Y 5 5 h N p E 3 n h G d y Q j I A A A A A A g A A A A A A A 2 Y A A M A A A A A Q A A A A P r k W l F V B 8 K t a M / A J L K E C d Q A A A A A E g A A A o A A A A B A A A A B 9 z x 3 c I Z m W J Y R E 0 N S 6 8 q 3 M U A A A A F o 6 0 A p P j J D 3 B B + W u n x Z 8 R C M F Y Q h Y o U g / + k A M H h / E S x s d H 6 B o N E 6 I W W r x 9 Z j R v V m d b P E J j V t u d Z s I 4 l 6 7 w q R v 2 q w F S i u f f l g N P 2 X V s 1 Y b X N 7 F A A A A I s h R b L F / O 0 J J L i U 8 9 i r b T r 2 c 0 T w < / D a t a M a s h u p > 
</file>

<file path=customXml/itemProps1.xml><?xml version="1.0" encoding="utf-8"?>
<ds:datastoreItem xmlns:ds="http://schemas.openxmlformats.org/officeDocument/2006/customXml" ds:itemID="{6DF9F726-9E41-4EC2-8B8C-DDEC4EB4FE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8c9d37-e914-47fd-9cb1-52c34ecf1131"/>
    <ds:schemaRef ds:uri="80edd23a-e3d8-467f-bd9c-0543470b99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C5D9EB-CD0B-46D1-9119-56E47DE0A811}">
  <ds:schemaRefs>
    <ds:schemaRef ds:uri="http://schemas.microsoft.com/sharepoint/v3/contenttype/forms"/>
  </ds:schemaRefs>
</ds:datastoreItem>
</file>

<file path=customXml/itemProps3.xml><?xml version="1.0" encoding="utf-8"?>
<ds:datastoreItem xmlns:ds="http://schemas.openxmlformats.org/officeDocument/2006/customXml" ds:itemID="{3FF2A9AB-EFA2-4AF0-9DE2-289798CAF148}">
  <ds:schemaRefs>
    <ds:schemaRef ds:uri="0ac1f624-d45d-4976-8145-8d45d0dd4250"/>
    <ds:schemaRef ds:uri="http://purl.org/dc/elements/1.1/"/>
    <ds:schemaRef ds:uri="http://purl.org/dc/terms/"/>
    <ds:schemaRef ds:uri="http://purl.org/dc/dcmitype/"/>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a2ab285d-5ab8-456b-816b-6fc579affb89"/>
    <ds:schemaRef ds:uri="1b8c9d37-e914-47fd-9cb1-52c34ecf1131"/>
    <ds:schemaRef ds:uri="80edd23a-e3d8-467f-bd9c-0543470b99f5"/>
  </ds:schemaRefs>
</ds:datastoreItem>
</file>

<file path=customXml/itemProps4.xml><?xml version="1.0" encoding="utf-8"?>
<ds:datastoreItem xmlns:ds="http://schemas.openxmlformats.org/officeDocument/2006/customXml" ds:itemID="{11A583CE-5EC9-4233-8424-7B5AE80E94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Reference </vt:lpstr>
      <vt:lpstr>Work Sheet</vt:lpstr>
      <vt:lpstr>Ref Activity Bar </vt:lpstr>
      <vt:lpstr>Ref Progress per Activity</vt:lpstr>
      <vt:lpstr>CMRS</vt:lpstr>
      <vt:lpstr>AXLE COUNTER</vt:lpstr>
      <vt:lpstr>SIGNALS</vt:lpstr>
      <vt:lpstr>SWITCH</vt:lpstr>
      <vt:lpstr>WRU</vt:lpstr>
      <vt:lpstr>Z-CASE</vt:lpstr>
      <vt:lpstr>TOPB</vt:lpstr>
      <vt:lpstr>Report Screenshot</vt:lpstr>
      <vt:lpstr>Dashboard</vt:lpstr>
      <vt:lpstr>'Reference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De La Guerra</dc:creator>
  <cp:lastModifiedBy>Moinak Das</cp:lastModifiedBy>
  <cp:lastPrinted>2024-01-19T13:41:58Z</cp:lastPrinted>
  <dcterms:created xsi:type="dcterms:W3CDTF">2022-05-19T12:55:18Z</dcterms:created>
  <dcterms:modified xsi:type="dcterms:W3CDTF">2024-01-31T19:33:01Z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0x010100ADE64628400D9041B8E3F1F0B38FF222</vt:lpwstr>
  </property>
  <property fmtid="{D5CDD505-2E9C-101B-9397-08002B2CF9AE}" pid="3" name="MediaServiceImageTags">
    <vt:lpwstr/>
  </property>
</Properties>
</file>