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vee\Downloads\Projects Excel\"/>
    </mc:Choice>
  </mc:AlternateContent>
  <xr:revisionPtr revIDLastSave="0" documentId="13_ncr:1_{0D60AC0E-E2AE-43BC-BFED-7D6EFD67CC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rmation" sheetId="2" r:id="rId1"/>
    <sheet name="Depreciation Calculator" sheetId="1" r:id="rId2"/>
    <sheet name="Advanced Problem State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C26" i="1" s="1"/>
  <c r="D27" i="1" s="1"/>
  <c r="C27" i="1" s="1"/>
  <c r="H18" i="3"/>
  <c r="G13" i="3"/>
  <c r="G10" i="3"/>
  <c r="G4" i="3"/>
  <c r="G7" i="3"/>
  <c r="D11" i="1"/>
  <c r="D13" i="1" s="1"/>
  <c r="D14" i="1"/>
  <c r="D26" i="1"/>
  <c r="D20" i="1"/>
  <c r="D8" i="1"/>
  <c r="G9" i="3" l="1"/>
  <c r="D12" i="1"/>
  <c r="G12" i="3" l="1"/>
  <c r="G11" i="3"/>
  <c r="G8" i="3"/>
  <c r="G18" i="3" s="1"/>
  <c r="D15" i="1"/>
  <c r="D28" i="1"/>
  <c r="C28" i="1" s="1"/>
  <c r="G14" i="3" l="1"/>
  <c r="D29" i="1"/>
  <c r="C29" i="1" s="1"/>
  <c r="D30" i="1" l="1"/>
  <c r="C30" i="1" s="1"/>
  <c r="D31" i="1" l="1"/>
  <c r="C31" i="1" l="1"/>
  <c r="D32" i="1" s="1"/>
  <c r="C32" i="1" l="1"/>
  <c r="D33" i="1"/>
  <c r="C33" i="1" s="1"/>
  <c r="D34" i="1"/>
  <c r="C34" i="1" s="1"/>
  <c r="D35" i="1" l="1"/>
  <c r="C35" i="1" s="1"/>
  <c r="C36" i="1" l="1"/>
  <c r="D37" i="1" s="1"/>
  <c r="C37" i="1" l="1"/>
  <c r="D38" i="1" s="1"/>
  <c r="C38" i="1" l="1"/>
  <c r="D39" i="1" s="1"/>
  <c r="C39" i="1" l="1"/>
  <c r="D40" i="1" s="1"/>
  <c r="C40" i="1" l="1"/>
  <c r="D41" i="1" s="1"/>
  <c r="C41" i="1" l="1"/>
  <c r="D42" i="1" s="1"/>
  <c r="C42" i="1" l="1"/>
  <c r="D43" i="1" s="1"/>
  <c r="C43" i="1" l="1"/>
  <c r="D44" i="1" s="1"/>
  <c r="C44" i="1" l="1"/>
  <c r="D45" i="1" s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<sst xmlns="http://schemas.openxmlformats.org/spreadsheetml/2006/main" count="55" uniqueCount="43">
  <si>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</si>
  <si>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</si>
  <si>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</si>
  <si>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</si>
  <si>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</si>
  <si>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</si>
  <si>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</si>
  <si>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</si>
  <si>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</si>
  <si>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</si>
  <si>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</si>
  <si>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</si>
  <si>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</si>
  <si>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</si>
  <si>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</si>
  <si>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</si>
  <si>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</si>
  <si>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</si>
  <si>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</si>
  <si>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</si>
  <si>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>Annual depreciation amount using straight line method</t>
  </si>
  <si>
    <t xml:space="preserve">Depreciated book value of assest after its life span </t>
  </si>
  <si>
    <t>Total depreciation for the assest's entire lifespan using straight line method</t>
  </si>
  <si>
    <t>Depreciation amount for the assest in the second year according to diminishing balance method</t>
  </si>
  <si>
    <t>Book value of the assest in fourth year using the diminishing balance method</t>
  </si>
  <si>
    <t>Total depreciation for the assest's entire lifespan using the diminishing balance method</t>
  </si>
  <si>
    <t>Book value of the assest  after its life span using the diminishing balance method</t>
  </si>
  <si>
    <t>Compare the total depreciation amounts obtained from straight line method and diminishing balance method</t>
  </si>
  <si>
    <t>Rate of depreciation per year as per the diminishing balance method</t>
  </si>
  <si>
    <t>The initial cost of the asset.</t>
  </si>
  <si>
    <t>Any additional costs incurred in acquiring the asset.</t>
  </si>
  <si>
    <t>The total cost of the asset, including any additional costs(Initial Cost +Additional Cost)</t>
  </si>
  <si>
    <t>The estimated residual or salvage value of the asset at the end of its useful life.</t>
  </si>
  <si>
    <t>The expected number of years over which the asset will be depreciated.</t>
  </si>
  <si>
    <t>(Asset Price - Scrap Value) / Estimated Life Span.</t>
  </si>
  <si>
    <t>(Depreciation/Year as per Straight Line Method) * Estimated Life Span.</t>
  </si>
  <si>
    <t>The value of the asset after it has been fully depreciated, equal to the scrap value.</t>
  </si>
  <si>
    <t>(1-(scrap value/asset cost)^(1/estimated life span)</t>
  </si>
  <si>
    <t>(Depreciated book value of assest after its life span-Depreciated book value of assest after its life span*Rate of depreciation per year as per the diminishing balance method)*Rate of depreciation per year as per the diminishing balance method</t>
  </si>
  <si>
    <t>Depreciated book value of assest after its life span*(1-Rate of depreciation per year as per the diminishing balance method)^3</t>
  </si>
  <si>
    <t>Depreciated book value of assest after its life span-(Depreciated book value of assest after its lifespan*(1-rate of depreciation per year as per the diminishing balance method)^10)</t>
  </si>
  <si>
    <t>Depreciated book value of assest after its life span-total depreciation for the assest's entire lifespan uing diminishing balance method</t>
  </si>
  <si>
    <t>(Asset Price -Total depreciation for the assest's entire lifespan using the diminishing balance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</si>
</sst>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center"/>
    </xf>
    <xf numFmtId="10" fontId="6" fillId="5" borderId="6" xfId="0" applyNumberFormat="1" applyFont="1" applyFill="1" applyBorder="1" applyAlignment="1">
      <alignment horizontal="center"/>
    </xf>
    <xf numFmtId="0" fontId="6" fillId="5" borderId="8" xfId="0" applyFont="1" applyFill="1" applyBorder="1"/>
    <xf numFmtId="0" fontId="6" fillId="5" borderId="6" xfId="0" applyFont="1" applyFill="1" applyBorder="1"/>
    <xf numFmtId="0" fontId="11" fillId="0" borderId="0" xfId="0" applyFont="1"/>
    <xf numFmtId="164" fontId="11" fillId="0" borderId="0" xfId="0" applyNumberFormat="1" applyFont="1"/>
    <xf numFmtId="0" fontId="6" fillId="2" borderId="0" xfId="0" applyFont="1" applyFill="1"/>
    <xf numFmtId="0" fontId="10" fillId="2" borderId="0" xfId="0" applyFont="1" applyFill="1"/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448925" y="419099"/>
          <a:ext cx="6991350" cy="140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79A01-0627-4876-B293-CD2AE8F271C7}" name="Table2" displayName="Table2" ref="F17:H18" totalsRowShown="0" headerRowDxfId="4" dataDxfId="3">
  <autoFilter ref="F17:H18" xr:uid="{42479A01-0627-4876-B293-CD2AE8F271C7}"/>
  <tableColumns count="3">
    <tableColumn id="1" xr3:uid="{504E38E9-0C99-41C1-A3E4-8809C6655745}" name="Compare the total depreciation amounts obtained from straight line method and diminishing balance method" dataDxfId="2"/>
    <tableColumn id="2" xr3:uid="{4AF7223E-F48B-452C-AA53-4929D35E303E}" name="Straight Line Method" dataDxfId="1">
      <calculatedColumnFormula>G8</calculatedColumnFormula>
    </tableColumn>
    <tableColumn id="3" xr3:uid="{4246CBD0-4A1A-48D5-B6D6-71CDAC0A68A3}" name="Diminishing Balance Method" dataDxfId="0">
      <calculatedColumnFormula>G4-G13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topLeftCell="A2" zoomScale="74" zoomScaleNormal="74" workbookViewId="0">
      <selection activeCell="J3" sqref="J3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tabSelected="1" topLeftCell="A17" zoomScale="94" zoomScaleNormal="79" workbookViewId="0">
      <selection activeCell="D28" sqref="D28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19.109375" style="1" bestFit="1" customWidth="1"/>
    <col min="5" max="5" width="3.33203125" style="1" customWidth="1"/>
    <col min="6" max="6" width="8.6640625" style="1"/>
    <col min="7" max="7" width="9" style="1" bestFit="1" customWidth="1"/>
    <col min="8" max="16384" width="8.6640625" style="1"/>
  </cols>
  <sheetData>
    <row r="1" spans="1:5" ht="9.9" customHeight="1" thickBot="1" x14ac:dyDescent="0.35">
      <c r="A1" s="9"/>
      <c r="B1" s="9"/>
      <c r="C1" s="9"/>
      <c r="D1" s="9"/>
      <c r="E1" s="9"/>
    </row>
    <row r="2" spans="1:5" ht="37.799999999999997" thickTop="1" thickBot="1" x14ac:dyDescent="0.35">
      <c r="A2" s="9"/>
      <c r="B2" s="28"/>
      <c r="C2" s="26" t="s">
        <v>19</v>
      </c>
      <c r="D2" s="26"/>
      <c r="E2" s="9"/>
    </row>
    <row r="3" spans="1:5" ht="25.8" thickTop="1" thickBot="1" x14ac:dyDescent="0.35">
      <c r="A3" s="9"/>
      <c r="B3" s="29"/>
      <c r="C3" s="27" t="s">
        <v>8</v>
      </c>
      <c r="D3" s="27"/>
      <c r="E3" s="9"/>
    </row>
    <row r="4" spans="1:5" ht="19.2" thickTop="1" thickBot="1" x14ac:dyDescent="0.35">
      <c r="A4" s="9"/>
      <c r="B4" s="5"/>
      <c r="C4" s="5"/>
      <c r="D4" s="5"/>
      <c r="E4" s="9"/>
    </row>
    <row r="5" spans="1:5" ht="25.8" thickTop="1" thickBot="1" x14ac:dyDescent="0.35">
      <c r="A5" s="9"/>
      <c r="B5" s="24" t="s">
        <v>17</v>
      </c>
      <c r="C5" s="24"/>
      <c r="D5" s="24"/>
      <c r="E5" s="9"/>
    </row>
    <row r="6" spans="1:5" ht="19.2" thickTop="1" thickBot="1" x14ac:dyDescent="0.35">
      <c r="A6" s="9"/>
      <c r="B6" s="22" t="s">
        <v>11</v>
      </c>
      <c r="C6" s="23"/>
      <c r="D6" s="10">
        <v>450000</v>
      </c>
      <c r="E6" s="9"/>
    </row>
    <row r="7" spans="1:5" ht="19.2" thickTop="1" thickBot="1" x14ac:dyDescent="0.35">
      <c r="A7" s="9"/>
      <c r="B7" s="22" t="s">
        <v>13</v>
      </c>
      <c r="C7" s="23"/>
      <c r="D7" s="10">
        <v>50000</v>
      </c>
      <c r="E7" s="9"/>
    </row>
    <row r="8" spans="1:5" ht="19.2" thickTop="1" thickBot="1" x14ac:dyDescent="0.35">
      <c r="A8" s="9"/>
      <c r="B8" s="22" t="s">
        <v>0</v>
      </c>
      <c r="C8" s="23"/>
      <c r="D8" s="4">
        <f>D6+D7</f>
        <v>500000</v>
      </c>
      <c r="E8" s="9"/>
    </row>
    <row r="9" spans="1:5" ht="19.2" thickTop="1" thickBot="1" x14ac:dyDescent="0.35">
      <c r="A9" s="9"/>
      <c r="B9" s="22" t="s">
        <v>1</v>
      </c>
      <c r="C9" s="23"/>
      <c r="D9" s="10">
        <v>50000</v>
      </c>
      <c r="E9" s="9"/>
    </row>
    <row r="10" spans="1:5" ht="19.2" thickTop="1" thickBot="1" x14ac:dyDescent="0.35">
      <c r="A10" s="9"/>
      <c r="B10" s="22" t="s">
        <v>2</v>
      </c>
      <c r="C10" s="23"/>
      <c r="D10" s="11">
        <v>10</v>
      </c>
      <c r="E10" s="9"/>
    </row>
    <row r="11" spans="1:5" ht="19.2" thickTop="1" thickBot="1" x14ac:dyDescent="0.35">
      <c r="A11" s="9"/>
      <c r="B11" s="25" t="s">
        <v>9</v>
      </c>
      <c r="C11" s="25"/>
      <c r="D11" s="4">
        <f>(D8-D9)/D10</f>
        <v>45000</v>
      </c>
      <c r="E11" s="9"/>
    </row>
    <row r="12" spans="1:5" ht="19.2" thickTop="1" thickBot="1" x14ac:dyDescent="0.35">
      <c r="A12" s="9"/>
      <c r="B12" s="25" t="s">
        <v>12</v>
      </c>
      <c r="C12" s="25"/>
      <c r="D12" s="6">
        <f>IFERROR(D11/D8,"")</f>
        <v>0.09</v>
      </c>
      <c r="E12" s="9"/>
    </row>
    <row r="13" spans="1:5" ht="19.2" thickTop="1" thickBot="1" x14ac:dyDescent="0.35">
      <c r="A13" s="9"/>
      <c r="B13" s="22" t="s">
        <v>5</v>
      </c>
      <c r="C13" s="23"/>
      <c r="D13" s="3">
        <f>D11*'Depreciation Calculator'!D10</f>
        <v>450000</v>
      </c>
      <c r="E13" s="9"/>
    </row>
    <row r="14" spans="1:5" ht="19.2" thickTop="1" thickBot="1" x14ac:dyDescent="0.35">
      <c r="A14" s="9"/>
      <c r="B14" s="22" t="s">
        <v>4</v>
      </c>
      <c r="C14" s="23"/>
      <c r="D14" s="3">
        <f>D9</f>
        <v>50000</v>
      </c>
      <c r="E14" s="9"/>
    </row>
    <row r="15" spans="1:5" ht="19.2" thickTop="1" thickBot="1" x14ac:dyDescent="0.35">
      <c r="A15" s="9"/>
      <c r="B15" s="22" t="s">
        <v>6</v>
      </c>
      <c r="C15" s="23"/>
      <c r="D15" s="3">
        <f>IF(D8="", "", D9-D14)</f>
        <v>0</v>
      </c>
      <c r="E15" s="9"/>
    </row>
    <row r="16" spans="1:5" ht="19.2" thickTop="1" thickBot="1" x14ac:dyDescent="0.35">
      <c r="A16" s="9"/>
      <c r="B16" s="5"/>
      <c r="C16" s="5"/>
      <c r="D16" s="5"/>
      <c r="E16" s="9"/>
    </row>
    <row r="17" spans="1:5" ht="25.8" thickTop="1" thickBot="1" x14ac:dyDescent="0.35">
      <c r="A17" s="9"/>
      <c r="B17" s="24" t="s">
        <v>16</v>
      </c>
      <c r="C17" s="24"/>
      <c r="D17" s="24"/>
      <c r="E17" s="9"/>
    </row>
    <row r="18" spans="1:5" ht="18.899999999999999" customHeight="1" thickTop="1" thickBot="1" x14ac:dyDescent="0.35">
      <c r="A18" s="9"/>
      <c r="B18" s="25" t="s">
        <v>11</v>
      </c>
      <c r="C18" s="25"/>
      <c r="D18" s="10">
        <v>450000</v>
      </c>
      <c r="E18" s="9"/>
    </row>
    <row r="19" spans="1:5" ht="18.899999999999999" customHeight="1" thickTop="1" thickBot="1" x14ac:dyDescent="0.35">
      <c r="A19" s="9"/>
      <c r="B19" s="25" t="s">
        <v>14</v>
      </c>
      <c r="C19" s="25"/>
      <c r="D19" s="10">
        <v>50000</v>
      </c>
      <c r="E19" s="9"/>
    </row>
    <row r="20" spans="1:5" ht="18.899999999999999" customHeight="1" thickTop="1" thickBot="1" x14ac:dyDescent="0.35">
      <c r="A20" s="9"/>
      <c r="B20" s="25" t="s">
        <v>0</v>
      </c>
      <c r="C20" s="25"/>
      <c r="D20" s="4">
        <f>D18+D19</f>
        <v>500000</v>
      </c>
      <c r="E20" s="9"/>
    </row>
    <row r="21" spans="1:5" ht="18.899999999999999" customHeight="1" thickTop="1" thickBot="1" x14ac:dyDescent="0.35">
      <c r="A21" s="9"/>
      <c r="B21" s="25" t="s">
        <v>1</v>
      </c>
      <c r="C21" s="25"/>
      <c r="D21" s="10">
        <v>50000</v>
      </c>
      <c r="E21" s="9"/>
    </row>
    <row r="22" spans="1:5" ht="18.899999999999999" customHeight="1" thickTop="1" thickBot="1" x14ac:dyDescent="0.35">
      <c r="A22" s="9"/>
      <c r="B22" s="25" t="s">
        <v>2</v>
      </c>
      <c r="C22" s="25"/>
      <c r="D22" s="11">
        <v>10</v>
      </c>
      <c r="E22" s="9"/>
    </row>
    <row r="23" spans="1:5" ht="18.899999999999999" customHeight="1" thickTop="1" thickBot="1" x14ac:dyDescent="0.35">
      <c r="A23" s="9"/>
      <c r="B23" s="30" t="s">
        <v>10</v>
      </c>
      <c r="C23" s="30"/>
      <c r="D23" s="6">
        <f>IF(D20=" "," ",1-(D21/D20)^(1/D22))</f>
        <v>0.20567176527571851</v>
      </c>
      <c r="E23" s="9"/>
    </row>
    <row r="24" spans="1:5" ht="24" thickTop="1" thickBot="1" x14ac:dyDescent="0.35">
      <c r="A24" s="9"/>
      <c r="B24" s="31" t="s">
        <v>15</v>
      </c>
      <c r="C24" s="31"/>
      <c r="D24" s="31"/>
      <c r="E24" s="9"/>
    </row>
    <row r="25" spans="1:5" ht="19.2" thickTop="1" thickBot="1" x14ac:dyDescent="0.35">
      <c r="A25" s="9"/>
      <c r="B25" s="7" t="s">
        <v>7</v>
      </c>
      <c r="C25" s="7" t="s">
        <v>18</v>
      </c>
      <c r="D25" s="7" t="s">
        <v>3</v>
      </c>
      <c r="E25" s="9"/>
    </row>
    <row r="26" spans="1:5" ht="19.2" thickTop="1" thickBot="1" x14ac:dyDescent="0.35">
      <c r="A26" s="9"/>
      <c r="B26" s="2">
        <v>1</v>
      </c>
      <c r="C26" s="8">
        <f>D14*D23</f>
        <v>10283.588263785925</v>
      </c>
      <c r="D26" s="8">
        <f>D14</f>
        <v>50000</v>
      </c>
      <c r="E26" s="9"/>
    </row>
    <row r="27" spans="1:5" ht="19.2" thickTop="1" thickBot="1" x14ac:dyDescent="0.35">
      <c r="A27" s="9"/>
      <c r="B27" s="2">
        <v>2</v>
      </c>
      <c r="C27" s="8">
        <f>D27*D23</f>
        <v>8168.544512204413</v>
      </c>
      <c r="D27" s="8">
        <f>IFERROR(D26-C26, "")</f>
        <v>39716.411736214075</v>
      </c>
      <c r="E27" s="9"/>
    </row>
    <row r="28" spans="1:5" ht="19.2" thickTop="1" thickBot="1" x14ac:dyDescent="0.35">
      <c r="A28" s="9"/>
      <c r="B28" s="2">
        <v>3</v>
      </c>
      <c r="C28" s="8">
        <f>D28*D23</f>
        <v>6488.5055426460485</v>
      </c>
      <c r="D28" s="8">
        <f t="shared" ref="D28:D45" si="0">IFERROR(D27-C27, "")</f>
        <v>31547.867224009664</v>
      </c>
      <c r="E28" s="9"/>
    </row>
    <row r="29" spans="1:5" ht="19.2" thickTop="1" thickBot="1" x14ac:dyDescent="0.35">
      <c r="A29" s="9"/>
      <c r="B29" s="2">
        <v>4</v>
      </c>
      <c r="C29" s="8">
        <f>D29*D23</f>
        <v>5154.0031536887518</v>
      </c>
      <c r="D29" s="8">
        <f t="shared" si="0"/>
        <v>25059.361681363614</v>
      </c>
      <c r="E29" s="9"/>
    </row>
    <row r="30" spans="1:5" ht="19.2" thickTop="1" thickBot="1" x14ac:dyDescent="0.35">
      <c r="A30" s="9"/>
      <c r="B30" s="2">
        <v>5</v>
      </c>
      <c r="C30" s="8">
        <f>D30*D23</f>
        <v>4093.9702268329665</v>
      </c>
      <c r="D30" s="8">
        <f t="shared" si="0"/>
        <v>19905.358527674864</v>
      </c>
      <c r="E30" s="9"/>
    </row>
    <row r="31" spans="1:5" ht="19.2" thickTop="1" thickBot="1" x14ac:dyDescent="0.35">
      <c r="A31" s="9"/>
      <c r="B31" s="2">
        <v>6</v>
      </c>
      <c r="C31" s="8">
        <f>D31*D23</f>
        <v>3251.9561432939963</v>
      </c>
      <c r="D31" s="8">
        <f t="shared" si="0"/>
        <v>15811.388300841896</v>
      </c>
      <c r="E31" s="9"/>
    </row>
    <row r="32" spans="1:5" ht="19.2" thickTop="1" thickBot="1" x14ac:dyDescent="0.35">
      <c r="A32" s="9"/>
      <c r="B32" s="2">
        <v>7</v>
      </c>
      <c r="C32" s="8">
        <f>D32*D23</f>
        <v>2583.1205827035028</v>
      </c>
      <c r="D32" s="8">
        <f t="shared" si="0"/>
        <v>12559.432157547901</v>
      </c>
      <c r="E32" s="9"/>
    </row>
    <row r="33" spans="1:5" ht="19.2" thickTop="1" thickBot="1" x14ac:dyDescent="0.35">
      <c r="A33" s="9"/>
      <c r="B33" s="2">
        <v>8</v>
      </c>
      <c r="C33" s="8">
        <f>D33*D23</f>
        <v>2051.8456125388307</v>
      </c>
      <c r="D33" s="8">
        <f t="shared" si="0"/>
        <v>9976.3115748443979</v>
      </c>
      <c r="E33" s="9"/>
    </row>
    <row r="34" spans="1:5" ht="19.2" thickTop="1" thickBot="1" x14ac:dyDescent="0.35">
      <c r="A34" s="9"/>
      <c r="B34" s="2">
        <v>9</v>
      </c>
      <c r="C34" s="8">
        <f>D34*D23</f>
        <v>1629.8389033347314</v>
      </c>
      <c r="D34" s="8">
        <f t="shared" si="0"/>
        <v>7924.4659623055668</v>
      </c>
      <c r="E34" s="9"/>
    </row>
    <row r="35" spans="1:5" ht="19.2" thickTop="1" thickBot="1" x14ac:dyDescent="0.35">
      <c r="A35" s="9"/>
      <c r="B35" s="2">
        <v>10</v>
      </c>
      <c r="C35" s="8">
        <f>D35*D23</f>
        <v>1294.6270589708361</v>
      </c>
      <c r="D35" s="8">
        <f t="shared" si="0"/>
        <v>6294.6270589708356</v>
      </c>
      <c r="E35" s="9"/>
    </row>
    <row r="36" spans="1:5" ht="19.2" thickTop="1" thickBot="1" x14ac:dyDescent="0.35">
      <c r="A36" s="9"/>
      <c r="B36" s="2"/>
      <c r="C36" s="8" t="str">
        <f t="shared" ref="C36:C45" si="1">IFERROR(IF(D36&gt;$D$21, (D36*$D$23), ""),"")</f>
        <v/>
      </c>
      <c r="D36" s="8"/>
      <c r="E36" s="9"/>
    </row>
    <row r="37" spans="1:5" ht="19.2" thickTop="1" thickBot="1" x14ac:dyDescent="0.35">
      <c r="A37" s="9"/>
      <c r="B37" s="2"/>
      <c r="C37" s="8" t="str">
        <f t="shared" si="1"/>
        <v/>
      </c>
      <c r="D37" s="8" t="str">
        <f t="shared" si="0"/>
        <v/>
      </c>
      <c r="E37" s="9"/>
    </row>
    <row r="38" spans="1:5" ht="19.2" thickTop="1" thickBot="1" x14ac:dyDescent="0.35">
      <c r="A38" s="9"/>
      <c r="B38" s="2"/>
      <c r="C38" s="8" t="str">
        <f t="shared" si="1"/>
        <v/>
      </c>
      <c r="D38" s="8" t="str">
        <f t="shared" si="0"/>
        <v/>
      </c>
      <c r="E38" s="9"/>
    </row>
    <row r="39" spans="1:5" ht="19.2" thickTop="1" thickBot="1" x14ac:dyDescent="0.35">
      <c r="A39" s="9"/>
      <c r="B39" s="2"/>
      <c r="C39" s="8" t="str">
        <f t="shared" si="1"/>
        <v/>
      </c>
      <c r="D39" s="8" t="str">
        <f t="shared" si="0"/>
        <v/>
      </c>
      <c r="E39" s="9"/>
    </row>
    <row r="40" spans="1:5" ht="19.2" thickTop="1" thickBot="1" x14ac:dyDescent="0.35">
      <c r="A40" s="9"/>
      <c r="B40" s="2"/>
      <c r="C40" s="8" t="str">
        <f t="shared" si="1"/>
        <v/>
      </c>
      <c r="D40" s="8" t="str">
        <f t="shared" si="0"/>
        <v/>
      </c>
      <c r="E40" s="9"/>
    </row>
    <row r="41" spans="1:5" ht="19.2" thickTop="1" thickBot="1" x14ac:dyDescent="0.35">
      <c r="A41" s="9"/>
      <c r="B41" s="2"/>
      <c r="C41" s="8" t="str">
        <f t="shared" si="1"/>
        <v/>
      </c>
      <c r="D41" s="8" t="str">
        <f t="shared" si="0"/>
        <v/>
      </c>
      <c r="E41" s="9"/>
    </row>
    <row r="42" spans="1:5" ht="19.2" thickTop="1" thickBot="1" x14ac:dyDescent="0.35">
      <c r="A42" s="9"/>
      <c r="B42" s="2"/>
      <c r="C42" s="8" t="str">
        <f t="shared" si="1"/>
        <v/>
      </c>
      <c r="D42" s="8" t="str">
        <f t="shared" si="0"/>
        <v/>
      </c>
      <c r="E42" s="9"/>
    </row>
    <row r="43" spans="1:5" ht="19.2" thickTop="1" thickBot="1" x14ac:dyDescent="0.35">
      <c r="A43" s="9"/>
      <c r="B43" s="2"/>
      <c r="C43" s="8" t="str">
        <f t="shared" si="1"/>
        <v/>
      </c>
      <c r="D43" s="8" t="str">
        <f t="shared" si="0"/>
        <v/>
      </c>
      <c r="E43" s="9"/>
    </row>
    <row r="44" spans="1:5" ht="19.2" thickTop="1" thickBot="1" x14ac:dyDescent="0.35">
      <c r="A44" s="9"/>
      <c r="B44" s="2"/>
      <c r="C44" s="8" t="str">
        <f t="shared" si="1"/>
        <v/>
      </c>
      <c r="D44" s="8" t="str">
        <f t="shared" si="0"/>
        <v/>
      </c>
      <c r="E44" s="9"/>
    </row>
    <row r="45" spans="1:5" ht="19.2" thickTop="1" thickBot="1" x14ac:dyDescent="0.35">
      <c r="A45" s="9"/>
      <c r="B45" s="2"/>
      <c r="C45" s="8" t="str">
        <f t="shared" si="1"/>
        <v/>
      </c>
      <c r="D45" s="8" t="str">
        <f t="shared" si="0"/>
        <v/>
      </c>
      <c r="E45" s="9"/>
    </row>
    <row r="46" spans="1:5" ht="18.600000000000001" thickTop="1" x14ac:dyDescent="0.3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25FC-4451-4071-861D-A947BD44E816}">
  <sheetPr codeName="Sheet4"/>
  <dimension ref="C2:AC19"/>
  <sheetViews>
    <sheetView zoomScale="64" zoomScaleNormal="85" workbookViewId="0">
      <selection activeCell="H23" sqref="H23"/>
    </sheetView>
  </sheetViews>
  <sheetFormatPr defaultRowHeight="14.4" x14ac:dyDescent="0.3"/>
  <cols>
    <col min="2" max="2" width="3.21875" customWidth="1"/>
    <col min="3" max="3" width="8.6640625" hidden="1" customWidth="1"/>
    <col min="4" max="5" width="8.88671875" hidden="1" customWidth="1"/>
    <col min="6" max="6" width="83.33203125" customWidth="1"/>
    <col min="7" max="7" width="83.5546875" customWidth="1"/>
    <col min="8" max="8" width="88.109375" customWidth="1"/>
  </cols>
  <sheetData>
    <row r="2" spans="6:29" ht="17.399999999999999" x14ac:dyDescent="0.3">
      <c r="F2" s="16" t="s">
        <v>11</v>
      </c>
      <c r="G2" s="12">
        <v>450000</v>
      </c>
      <c r="H2" s="20" t="s">
        <v>29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6:29" ht="17.399999999999999" x14ac:dyDescent="0.3">
      <c r="F3" s="16" t="s">
        <v>13</v>
      </c>
      <c r="G3" s="12">
        <v>50000</v>
      </c>
      <c r="H3" s="20" t="s">
        <v>30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6:29" ht="17.399999999999999" x14ac:dyDescent="0.3">
      <c r="F4" s="16" t="s">
        <v>0</v>
      </c>
      <c r="G4" s="12">
        <f>G2+G3</f>
        <v>500000</v>
      </c>
      <c r="H4" s="20" t="s">
        <v>31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6:29" ht="17.399999999999999" x14ac:dyDescent="0.3">
      <c r="F5" s="16" t="s">
        <v>1</v>
      </c>
      <c r="G5" s="12">
        <v>50000</v>
      </c>
      <c r="H5" s="20" t="s">
        <v>32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6:29" ht="17.399999999999999" x14ac:dyDescent="0.3">
      <c r="F6" s="17" t="s">
        <v>2</v>
      </c>
      <c r="G6" s="13">
        <v>10</v>
      </c>
      <c r="H6" s="20" t="s">
        <v>33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6:29" ht="17.399999999999999" x14ac:dyDescent="0.3">
      <c r="F7" s="17" t="s">
        <v>20</v>
      </c>
      <c r="G7" s="14">
        <f>(G4-G5)/G6</f>
        <v>45000</v>
      </c>
      <c r="H7" s="20" t="s">
        <v>34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6:29" ht="17.399999999999999" x14ac:dyDescent="0.3">
      <c r="F8" s="17" t="s">
        <v>22</v>
      </c>
      <c r="G8" s="14">
        <f>G7*10</f>
        <v>450000</v>
      </c>
      <c r="H8" s="20" t="s">
        <v>35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6:29" ht="17.399999999999999" x14ac:dyDescent="0.3">
      <c r="F9" s="17" t="s">
        <v>21</v>
      </c>
      <c r="G9" s="14">
        <f>G5</f>
        <v>50000</v>
      </c>
      <c r="H9" s="20" t="s">
        <v>36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6:29" ht="17.399999999999999" x14ac:dyDescent="0.3">
      <c r="F10" s="17" t="s">
        <v>28</v>
      </c>
      <c r="G10" s="15">
        <f>1-(G5/G2)^(1/G6)</f>
        <v>0.1972584382397693</v>
      </c>
      <c r="H10" s="20" t="s">
        <v>37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6:29" ht="17.399999999999999" x14ac:dyDescent="0.3">
      <c r="F11" s="17" t="s">
        <v>23</v>
      </c>
      <c r="G11" s="14">
        <f>(G9-G9*G10)*G10</f>
        <v>7917.3773391488212</v>
      </c>
      <c r="H11" s="20" t="s">
        <v>38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6:29" ht="17.399999999999999" x14ac:dyDescent="0.3">
      <c r="F12" s="17" t="s">
        <v>24</v>
      </c>
      <c r="G12" s="14">
        <f>G9*(1-G10)^3</f>
        <v>25864.09289858933</v>
      </c>
      <c r="H12" s="20" t="s">
        <v>39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6:29" ht="17.399999999999999" x14ac:dyDescent="0.3">
      <c r="F13" s="17" t="s">
        <v>25</v>
      </c>
      <c r="G13" s="14">
        <f>G9-(G9*(1-G10)^10)</f>
        <v>44444.444444444445</v>
      </c>
      <c r="H13" s="20" t="s">
        <v>40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6:29" ht="17.399999999999999" x14ac:dyDescent="0.3">
      <c r="F14" s="17" t="s">
        <v>26</v>
      </c>
      <c r="G14" s="14">
        <f>G9-G13</f>
        <v>5555.5555555555547</v>
      </c>
      <c r="H14" s="20" t="s">
        <v>41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7" spans="6:10" ht="17.399999999999999" x14ac:dyDescent="0.3">
      <c r="F17" s="18" t="s">
        <v>27</v>
      </c>
      <c r="G17" s="18" t="s">
        <v>17</v>
      </c>
      <c r="H17" s="18" t="s">
        <v>16</v>
      </c>
      <c r="I17" s="18"/>
      <c r="J17" s="18"/>
    </row>
    <row r="18" spans="6:10" ht="17.399999999999999" x14ac:dyDescent="0.3">
      <c r="F18" s="18"/>
      <c r="G18" s="19">
        <f>G8</f>
        <v>450000</v>
      </c>
      <c r="H18" s="19">
        <f>G4-G13</f>
        <v>455555.55555555556</v>
      </c>
      <c r="I18" s="18"/>
      <c r="J18" s="18"/>
    </row>
    <row r="19" spans="6:10" ht="17.399999999999999" x14ac:dyDescent="0.3">
      <c r="F19" s="18"/>
      <c r="G19" s="18" t="s">
        <v>35</v>
      </c>
      <c r="H19" s="18" t="s">
        <v>42</v>
      </c>
      <c r="I19" s="18"/>
      <c r="J19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Depreciation Calculator</vt:lpstr>
      <vt:lpstr>Advanced Problem 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Naveed Beigh</cp:lastModifiedBy>
  <cp:lastPrinted>2019-12-30T11:34:18Z</cp:lastPrinted>
  <dcterms:created xsi:type="dcterms:W3CDTF">2019-12-30T10:28:43Z</dcterms:created>
  <dcterms:modified xsi:type="dcterms:W3CDTF">2024-05-08T08:40:38Z</dcterms:modified>
</cp:coreProperties>
</file>