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oise\Desktop\MoisesU\INFO\4tosem\IA\EXAMENES_II2024\PRIMERPARCIAL\DAT245---INTELIGENCIA-ARTIFICIAL\PREGUNTA8\"/>
    </mc:Choice>
  </mc:AlternateContent>
  <xr:revisionPtr revIDLastSave="0" documentId="13_ncr:1_{ACE0B2F9-CEE1-422A-BDB7-063288E89E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Hoja1!$A$4:$H$20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1" l="1"/>
  <c r="N15" i="1"/>
  <c r="N16" i="1"/>
  <c r="N14" i="1"/>
  <c r="N11" i="1"/>
  <c r="M9" i="1"/>
  <c r="M16" i="1"/>
  <c r="L16" i="1" l="1"/>
  <c r="O16" i="1"/>
  <c r="M27" i="1"/>
  <c r="N27" i="1"/>
  <c r="M28" i="1"/>
  <c r="N28" i="1"/>
  <c r="N26" i="1"/>
  <c r="M26" i="1"/>
  <c r="N24" i="1"/>
  <c r="N25" i="1"/>
  <c r="N23" i="1"/>
  <c r="M24" i="1"/>
  <c r="M25" i="1"/>
  <c r="M23" i="1"/>
  <c r="M21" i="1"/>
  <c r="N21" i="1"/>
  <c r="M22" i="1"/>
  <c r="N22" i="1"/>
  <c r="M20" i="1"/>
  <c r="M18" i="1"/>
  <c r="N18" i="1"/>
  <c r="M19" i="1"/>
  <c r="N19" i="1"/>
  <c r="N17" i="1"/>
  <c r="M17" i="1"/>
  <c r="M15" i="1"/>
  <c r="M14" i="1"/>
  <c r="N12" i="1"/>
  <c r="N13" i="1"/>
  <c r="M12" i="1"/>
  <c r="M13" i="1"/>
  <c r="M11" i="1"/>
  <c r="N10" i="1"/>
  <c r="N9" i="1"/>
  <c r="M10" i="1"/>
  <c r="M5" i="1"/>
  <c r="N5" i="1"/>
  <c r="H1" i="1"/>
  <c r="I1" i="1" s="1"/>
  <c r="L14" i="1" l="1"/>
  <c r="O14" i="1" s="1"/>
  <c r="L10" i="1"/>
  <c r="O10" i="1" s="1"/>
  <c r="L28" i="1"/>
  <c r="O28" i="1" s="1"/>
  <c r="L25" i="1"/>
  <c r="O25" i="1" s="1"/>
  <c r="L21" i="1"/>
  <c r="O21" i="1" s="1"/>
  <c r="L17" i="1"/>
  <c r="O17" i="1" s="1"/>
  <c r="L19" i="1"/>
  <c r="O19" i="1" s="1"/>
  <c r="L27" i="1"/>
  <c r="O27" i="1" s="1"/>
  <c r="L18" i="1"/>
  <c r="O18" i="1" s="1"/>
  <c r="L22" i="1"/>
  <c r="O22" i="1" s="1"/>
  <c r="L15" i="1"/>
  <c r="O15" i="1" s="1"/>
  <c r="L26" i="1"/>
  <c r="O26" i="1" s="1"/>
  <c r="L24" i="1"/>
  <c r="O24" i="1" s="1"/>
  <c r="L23" i="1"/>
  <c r="O23" i="1" s="1"/>
  <c r="L20" i="1"/>
  <c r="O20" i="1" s="1"/>
  <c r="L13" i="1"/>
  <c r="O13" i="1" s="1"/>
  <c r="L12" i="1"/>
  <c r="O12" i="1" s="1"/>
  <c r="L11" i="1"/>
  <c r="O11" i="1" s="1"/>
  <c r="L9" i="1"/>
  <c r="O9" i="1" s="1"/>
  <c r="L5" i="1"/>
  <c r="O5" i="1" s="1"/>
  <c r="P14" i="1" l="1"/>
  <c r="P11" i="1"/>
  <c r="P9" i="1"/>
  <c r="P23" i="1"/>
  <c r="P20" i="1"/>
  <c r="P17" i="1"/>
  <c r="P26" i="1"/>
</calcChain>
</file>

<file path=xl/sharedStrings.xml><?xml version="1.0" encoding="utf-8"?>
<sst xmlns="http://schemas.openxmlformats.org/spreadsheetml/2006/main" count="182" uniqueCount="41">
  <si>
    <t>Genero</t>
  </si>
  <si>
    <t>M</t>
  </si>
  <si>
    <t>F</t>
  </si>
  <si>
    <t>C</t>
  </si>
  <si>
    <t>L</t>
  </si>
  <si>
    <t>A</t>
  </si>
  <si>
    <t>N</t>
  </si>
  <si>
    <t>S</t>
  </si>
  <si>
    <r>
      <rPr>
        <b/>
        <sz val="11"/>
        <color theme="1"/>
        <rFont val="Calibri"/>
        <family val="2"/>
        <scheme val="minor"/>
      </rPr>
      <t>Genero</t>
    </r>
    <r>
      <rPr>
        <sz val="11"/>
        <color theme="1"/>
        <rFont val="Calibri"/>
        <family val="2"/>
        <scheme val="minor"/>
      </rPr>
      <t xml:space="preserve">
(Masculino, Femenino)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</si>
  <si>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</si>
  <si>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</si>
  <si>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</si>
  <si>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</si>
  <si>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</si>
  <si>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</si>
  <si>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</si>
  <si>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t>y</t>
  </si>
  <si>
    <t>Total</t>
  </si>
  <si>
    <t>Como relleno?</t>
  </si>
  <si>
    <t>Entropia</t>
  </si>
  <si>
    <r>
      <rPr>
        <b/>
        <sz val="11"/>
        <color theme="1"/>
        <rFont val="Calibri"/>
        <family val="2"/>
        <scheme val="minor"/>
      </rPr>
      <t>NiveldeActividadFisica</t>
    </r>
    <r>
      <rPr>
        <sz val="11"/>
        <color theme="1"/>
        <rFont val="Calibri"/>
        <family val="2"/>
        <scheme val="minor"/>
      </rPr>
      <t xml:space="preserve"> (Sedentario, activo, MuyActivo)</t>
    </r>
  </si>
  <si>
    <r>
      <rPr>
        <b/>
        <sz val="11"/>
        <color theme="1"/>
        <rFont val="Calibri"/>
        <family val="2"/>
        <scheme val="minor"/>
      </rPr>
      <t>ColordeCabello</t>
    </r>
    <r>
      <rPr>
        <sz val="11"/>
        <color theme="1"/>
        <rFont val="Calibri"/>
        <family val="2"/>
        <scheme val="minor"/>
      </rPr>
      <t xml:space="preserve"> (Negro, Rubio, Castano)</t>
    </r>
  </si>
  <si>
    <r>
      <rPr>
        <b/>
        <sz val="11"/>
        <color theme="1"/>
        <rFont val="Calibri"/>
        <family val="2"/>
        <scheme val="minor"/>
      </rPr>
      <t xml:space="preserve">Deportista </t>
    </r>
    <r>
      <rPr>
        <sz val="11"/>
        <color theme="1"/>
        <rFont val="Calibri"/>
        <family val="2"/>
        <scheme val="minor"/>
      </rPr>
      <t>(Si, No)</t>
    </r>
  </si>
  <si>
    <t>B</t>
  </si>
  <si>
    <r>
      <rPr>
        <b/>
        <sz val="11"/>
        <color theme="1"/>
        <rFont val="Calibri"/>
        <family val="2"/>
        <scheme val="minor"/>
      </rPr>
      <t>Altura</t>
    </r>
    <r>
      <rPr>
        <sz val="11"/>
        <color theme="1"/>
        <rFont val="Calibri"/>
        <family val="2"/>
        <scheme val="minor"/>
      </rPr>
      <t xml:space="preserve">
(Alto, Mediano,Bajo)</t>
    </r>
  </si>
  <si>
    <r>
      <rPr>
        <b/>
        <sz val="11"/>
        <color theme="1"/>
        <rFont val="Calibri"/>
        <family val="2"/>
        <scheme val="minor"/>
      </rPr>
      <t>Peso</t>
    </r>
    <r>
      <rPr>
        <sz val="11"/>
        <color theme="1"/>
        <rFont val="Calibri"/>
        <family val="2"/>
        <scheme val="minor"/>
      </rPr>
      <t xml:space="preserve">
(Gordo, Normal, Flaco)</t>
    </r>
  </si>
  <si>
    <t>G</t>
  </si>
  <si>
    <t>R</t>
  </si>
  <si>
    <t>Altura</t>
  </si>
  <si>
    <t>Peso</t>
  </si>
  <si>
    <t>Talla</t>
  </si>
  <si>
    <t>Deportista</t>
  </si>
  <si>
    <t>ColordeCab</t>
  </si>
  <si>
    <t>NiveldeActFis</t>
  </si>
  <si>
    <r>
      <rPr>
        <b/>
        <sz val="11"/>
        <color theme="1"/>
        <rFont val="Calibri"/>
        <family val="2"/>
        <scheme val="minor"/>
      </rPr>
      <t>Talla</t>
    </r>
    <r>
      <rPr>
        <sz val="11"/>
        <color theme="1"/>
        <rFont val="Calibri"/>
        <family val="2"/>
        <scheme val="minor"/>
      </rPr>
      <t xml:space="preserve"> 
(S, M, L)</t>
    </r>
  </si>
  <si>
    <t>UMSA-DAT245-IA-UNIV. CONDORI YUJRA MOISES MARTIN</t>
  </si>
  <si>
    <t>GANANCIA DE INFORMACION</t>
  </si>
  <si>
    <t>Ganancia de informacion</t>
  </si>
  <si>
    <r>
      <rPr>
        <b/>
        <sz val="11"/>
        <color theme="1"/>
        <rFont val="Calibri"/>
        <family val="2"/>
        <scheme val="minor"/>
      </rPr>
      <t xml:space="preserve">Competencias </t>
    </r>
    <r>
      <rPr>
        <sz val="11"/>
        <color theme="1"/>
        <rFont val="Calibri"/>
        <family val="2"/>
        <scheme val="minor"/>
      </rPr>
      <t xml:space="preserve">
(Altas, Bajas, Medias)</t>
    </r>
  </si>
  <si>
    <t>Competencias</t>
  </si>
  <si>
    <t>Manda el NiveldeEstadoFisico porque tiene mayor ganancia de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</si>
</sst>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3" borderId="0" xfId="0" applyFill="1"/>
    <xf numFmtId="0" fontId="1" fillId="2" borderId="0" xfId="1"/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wrapText="1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4" fillId="0" borderId="0" xfId="0" applyFont="1"/>
    <xf numFmtId="0" fontId="0" fillId="3" borderId="2" xfId="0" applyFill="1" applyBorder="1"/>
    <xf numFmtId="0" fontId="2" fillId="5" borderId="2" xfId="0" applyFont="1" applyFill="1" applyBorder="1" applyAlignment="1">
      <alignment horizontal="center"/>
    </xf>
    <xf numFmtId="0" fontId="2" fillId="5" borderId="2" xfId="0" applyFont="1" applyFill="1" applyBorder="1"/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125895</xdr:colOff>
      <xdr:row>23</xdr:row>
      <xdr:rowOff>119269</xdr:rowOff>
    </xdr:from>
    <xdr:to>
      <xdr:col>8</xdr:col>
      <xdr:colOff>577921</xdr:colOff>
      <xdr:row>28</xdr:row>
      <xdr:rowOff>23728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B8C8285-D674-4332-8F08-28909DFFF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895" y="5128591"/>
          <a:ext cx="6707052" cy="83211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5</xdr:col>
      <xdr:colOff>774677</xdr:colOff>
      <xdr:row>35</xdr:row>
      <xdr:rowOff>84378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2DFD772-D25F-4CE5-8006-AAC004D85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3757" y="6308035"/>
          <a:ext cx="3120311" cy="10120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10</xdr:col>
      <xdr:colOff>105973</xdr:colOff>
      <xdr:row>44</xdr:row>
      <xdr:rowOff>84378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33ACAEC-8D40-430F-BFBD-2D67F22C8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1878" y="7977809"/>
          <a:ext cx="7142878" cy="1012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zoomScale="85" zoomScaleNormal="85" workbookViewId="0">
      <selection activeCell="I4" sqref="I4"/>
    </sheetView>
  </sheetViews>
  <sheetFormatPr baseColWidth="10" defaultColWidth="11.44140625" defaultRowHeight="14.4" x14ac:dyDescent="0.3"/>
  <cols>
    <col min="1" max="15" width="11.44140625" style="1"/>
    <col min="16" max="16" width="12" style="1" bestFit="1" customWidth="1"/>
    <col min="17" max="16384" width="11.44140625" style="1"/>
  </cols>
  <sheetData>
    <row r="1" spans="1:16" x14ac:dyDescent="0.3">
      <c r="A1" s="2">
        <v>2</v>
      </c>
      <c r="B1" s="2">
        <v>3</v>
      </c>
      <c r="C1" s="2">
        <v>5</v>
      </c>
      <c r="D1" s="2">
        <v>3</v>
      </c>
      <c r="E1" s="2">
        <v>5</v>
      </c>
      <c r="F1" s="2">
        <v>3</v>
      </c>
      <c r="G1" s="2">
        <v>3</v>
      </c>
      <c r="H1" s="2">
        <f>G1*F1*E1*D1*C1*B1*A1</f>
        <v>4050</v>
      </c>
      <c r="I1" s="2">
        <f>H1-16</f>
        <v>4034</v>
      </c>
      <c r="J1" s="2"/>
      <c r="K1" s="2" t="s">
        <v>18</v>
      </c>
    </row>
    <row r="2" spans="1:16" x14ac:dyDescent="0.3">
      <c r="A2" s="13" t="s">
        <v>35</v>
      </c>
      <c r="B2" s="13"/>
      <c r="C2" s="13"/>
      <c r="D2" s="13"/>
      <c r="E2" s="13"/>
      <c r="F2" s="13"/>
      <c r="G2" s="13"/>
      <c r="H2" s="13"/>
    </row>
    <row r="3" spans="1:16" ht="15.6" x14ac:dyDescent="0.35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H3" s="3" t="s">
        <v>16</v>
      </c>
    </row>
    <row r="4" spans="1:16" ht="72" x14ac:dyDescent="0.3">
      <c r="A4" s="4" t="s">
        <v>8</v>
      </c>
      <c r="B4" s="4" t="s">
        <v>24</v>
      </c>
      <c r="C4" s="4" t="s">
        <v>25</v>
      </c>
      <c r="D4" s="4" t="s">
        <v>34</v>
      </c>
      <c r="E4" s="4" t="s">
        <v>38</v>
      </c>
      <c r="F4" s="4" t="s">
        <v>20</v>
      </c>
      <c r="G4" s="4" t="s">
        <v>21</v>
      </c>
      <c r="H4" s="4" t="s">
        <v>22</v>
      </c>
      <c r="J4" s="8"/>
      <c r="K4" s="8"/>
      <c r="L4" s="9" t="s">
        <v>17</v>
      </c>
      <c r="M4" s="9" t="s">
        <v>7</v>
      </c>
      <c r="N4" s="9" t="s">
        <v>6</v>
      </c>
      <c r="O4" s="10" t="s">
        <v>19</v>
      </c>
      <c r="P4" s="10" t="s">
        <v>36</v>
      </c>
    </row>
    <row r="5" spans="1:16" x14ac:dyDescent="0.3">
      <c r="A5" s="5" t="s">
        <v>1</v>
      </c>
      <c r="B5" s="5" t="s">
        <v>5</v>
      </c>
      <c r="C5" s="5" t="s">
        <v>26</v>
      </c>
      <c r="D5" s="5" t="s">
        <v>4</v>
      </c>
      <c r="E5" s="6" t="s">
        <v>23</v>
      </c>
      <c r="F5" s="5" t="s">
        <v>7</v>
      </c>
      <c r="G5" s="5" t="s">
        <v>3</v>
      </c>
      <c r="H5" s="5" t="s">
        <v>6</v>
      </c>
      <c r="J5" s="10" t="s">
        <v>31</v>
      </c>
      <c r="K5" s="8"/>
      <c r="L5" s="5">
        <f>SUM(M5:N5)</f>
        <v>16</v>
      </c>
      <c r="M5" s="5">
        <f>COUNTIF($H$5:$H$20,$M$4)</f>
        <v>7</v>
      </c>
      <c r="N5" s="5">
        <f>COUNTIF($H$5:$H$20,$N$4)</f>
        <v>9</v>
      </c>
      <c r="O5" s="5">
        <f>-(M5/L5)*IMLOG2(M5/L5)-(N5/L5)*IMLOG2(N5/L5)</f>
        <v>0.98869940828849945</v>
      </c>
      <c r="P5" s="8"/>
    </row>
    <row r="6" spans="1:16" x14ac:dyDescent="0.3">
      <c r="A6" s="5" t="s">
        <v>2</v>
      </c>
      <c r="B6" s="5" t="s">
        <v>1</v>
      </c>
      <c r="C6" s="5" t="s">
        <v>2</v>
      </c>
      <c r="D6" s="5" t="s">
        <v>1</v>
      </c>
      <c r="E6" s="5" t="s">
        <v>5</v>
      </c>
      <c r="F6" s="5" t="s">
        <v>5</v>
      </c>
      <c r="G6" s="5" t="s">
        <v>6</v>
      </c>
      <c r="H6" s="5" t="s">
        <v>7</v>
      </c>
      <c r="J6" s="10"/>
      <c r="K6" s="8"/>
      <c r="L6" s="5"/>
      <c r="M6" s="5"/>
      <c r="N6" s="5"/>
      <c r="O6" s="5"/>
      <c r="P6" s="8"/>
    </row>
    <row r="7" spans="1:16" x14ac:dyDescent="0.3">
      <c r="A7" s="5" t="s">
        <v>1</v>
      </c>
      <c r="B7" s="5" t="s">
        <v>1</v>
      </c>
      <c r="C7" s="5" t="s">
        <v>6</v>
      </c>
      <c r="D7" s="5" t="s">
        <v>7</v>
      </c>
      <c r="E7" s="5" t="s">
        <v>1</v>
      </c>
      <c r="F7" s="5" t="s">
        <v>1</v>
      </c>
      <c r="G7" s="5" t="s">
        <v>27</v>
      </c>
      <c r="H7" s="5" t="s">
        <v>7</v>
      </c>
      <c r="J7" s="10"/>
      <c r="K7" s="8"/>
      <c r="L7" s="5"/>
      <c r="M7" s="5"/>
      <c r="N7" s="5"/>
      <c r="O7" s="5"/>
      <c r="P7" s="8"/>
    </row>
    <row r="8" spans="1:16" x14ac:dyDescent="0.3">
      <c r="A8" s="5" t="s">
        <v>2</v>
      </c>
      <c r="B8" s="5" t="s">
        <v>23</v>
      </c>
      <c r="C8" s="5" t="s">
        <v>2</v>
      </c>
      <c r="D8" s="5" t="s">
        <v>4</v>
      </c>
      <c r="E8" s="5" t="s">
        <v>23</v>
      </c>
      <c r="F8" s="5" t="s">
        <v>7</v>
      </c>
      <c r="G8" s="5" t="s">
        <v>6</v>
      </c>
      <c r="H8" s="5" t="s">
        <v>6</v>
      </c>
      <c r="J8" s="10"/>
      <c r="K8" s="8"/>
      <c r="L8" s="5"/>
      <c r="M8" s="5"/>
      <c r="N8" s="5"/>
      <c r="O8" s="5"/>
      <c r="P8" s="8"/>
    </row>
    <row r="9" spans="1:16" x14ac:dyDescent="0.3">
      <c r="A9" s="5" t="s">
        <v>1</v>
      </c>
      <c r="B9" s="5" t="s">
        <v>5</v>
      </c>
      <c r="C9" s="5" t="s">
        <v>6</v>
      </c>
      <c r="D9" s="5" t="s">
        <v>7</v>
      </c>
      <c r="E9" s="5" t="s">
        <v>1</v>
      </c>
      <c r="F9" s="5" t="s">
        <v>5</v>
      </c>
      <c r="G9" s="5" t="s">
        <v>6</v>
      </c>
      <c r="H9" s="5" t="s">
        <v>7</v>
      </c>
      <c r="J9" s="10" t="s">
        <v>0</v>
      </c>
      <c r="K9" s="5" t="s">
        <v>1</v>
      </c>
      <c r="L9" s="5">
        <f t="shared" ref="L9:L28" si="0">SUM(M9:N9)</f>
        <v>9</v>
      </c>
      <c r="M9" s="5">
        <f>COUNTIFS($A$5:$A$20,K9,$H$5:$H$20,$M$4)</f>
        <v>3</v>
      </c>
      <c r="N9" s="5">
        <f>COUNTIFS($A$5:$A$20,K9,$H$5:$H$20,$N$4)</f>
        <v>6</v>
      </c>
      <c r="O9" s="5">
        <f t="shared" ref="O9:O16" si="1" xml:space="preserve"> IFERROR(-(M9/L9)*IMLOG2(M9/L9)-(N9/L9)*IMLOG2(N9/L9),0)</f>
        <v>0.91829583405449056</v>
      </c>
      <c r="P9" s="8">
        <f>$O$5-((L9/$L$5)*O9+(L10/$L$5)*O10)</f>
        <v>4.1120692117863067E-2</v>
      </c>
    </row>
    <row r="10" spans="1:16" x14ac:dyDescent="0.3">
      <c r="A10" s="5" t="s">
        <v>1</v>
      </c>
      <c r="B10" s="5" t="s">
        <v>23</v>
      </c>
      <c r="C10" s="5" t="s">
        <v>2</v>
      </c>
      <c r="D10" s="5" t="s">
        <v>4</v>
      </c>
      <c r="E10" s="5" t="s">
        <v>23</v>
      </c>
      <c r="F10" s="5" t="s">
        <v>5</v>
      </c>
      <c r="G10" s="5" t="s">
        <v>27</v>
      </c>
      <c r="H10" s="5" t="s">
        <v>6</v>
      </c>
      <c r="J10" s="10"/>
      <c r="K10" s="5" t="s">
        <v>2</v>
      </c>
      <c r="L10" s="5">
        <f t="shared" si="0"/>
        <v>7</v>
      </c>
      <c r="M10" s="5">
        <f>COUNTIFS($A$5:$A$20,K10,$H$5:$H$20,$M$4)</f>
        <v>4</v>
      </c>
      <c r="N10" s="5">
        <f>COUNTIFS($A$5:$A$20,K10,$H$5:$H$20,$N$4)</f>
        <v>3</v>
      </c>
      <c r="O10" s="5">
        <f t="shared" si="1"/>
        <v>0.9852281360342523</v>
      </c>
      <c r="P10" s="8"/>
    </row>
    <row r="11" spans="1:16" x14ac:dyDescent="0.3">
      <c r="A11" s="5" t="s">
        <v>2</v>
      </c>
      <c r="B11" s="5" t="s">
        <v>1</v>
      </c>
      <c r="C11" s="5" t="s">
        <v>26</v>
      </c>
      <c r="D11" s="5" t="s">
        <v>1</v>
      </c>
      <c r="E11" s="5" t="s">
        <v>5</v>
      </c>
      <c r="F11" s="5" t="s">
        <v>7</v>
      </c>
      <c r="G11" s="5" t="s">
        <v>27</v>
      </c>
      <c r="H11" s="5" t="s">
        <v>6</v>
      </c>
      <c r="J11" s="10" t="s">
        <v>28</v>
      </c>
      <c r="K11" s="5" t="s">
        <v>5</v>
      </c>
      <c r="L11" s="5">
        <f t="shared" si="0"/>
        <v>5</v>
      </c>
      <c r="M11" s="5">
        <f>COUNTIFS($B$5:$B$20,K11,$H$5:$H$20,$M$4)</f>
        <v>2</v>
      </c>
      <c r="N11" s="5">
        <f>COUNTIFS($B$5:$B$20,K11,$H$5:$H$20,$N$4)</f>
        <v>3</v>
      </c>
      <c r="O11" s="5">
        <f t="shared" si="1"/>
        <v>0.97095059445466747</v>
      </c>
      <c r="P11" s="8">
        <f>$O$5-((L11/$L$5)*O11+(L12/$L$5)*O12+(L13/$L$5)*O13)</f>
        <v>4.2400380064304688E-3</v>
      </c>
    </row>
    <row r="12" spans="1:16" x14ac:dyDescent="0.3">
      <c r="A12" s="5" t="s">
        <v>2</v>
      </c>
      <c r="B12" s="5" t="s">
        <v>5</v>
      </c>
      <c r="C12" s="5" t="s">
        <v>6</v>
      </c>
      <c r="D12" s="5" t="s">
        <v>7</v>
      </c>
      <c r="E12" s="5" t="s">
        <v>1</v>
      </c>
      <c r="F12" s="5" t="s">
        <v>5</v>
      </c>
      <c r="G12" s="5" t="s">
        <v>3</v>
      </c>
      <c r="H12" s="5" t="s">
        <v>7</v>
      </c>
      <c r="J12" s="10"/>
      <c r="K12" s="5" t="s">
        <v>1</v>
      </c>
      <c r="L12" s="5">
        <f t="shared" si="0"/>
        <v>7</v>
      </c>
      <c r="M12" s="5">
        <f>COUNTIFS($B$5:$B$20,K12,$H$5:$H$20,$M$4)</f>
        <v>3</v>
      </c>
      <c r="N12" s="5">
        <f>COUNTIFS($B$5:$B$20,K12,$H$5:$H$20,$N$4)</f>
        <v>4</v>
      </c>
      <c r="O12" s="5">
        <f t="shared" si="1"/>
        <v>0.9852281360342523</v>
      </c>
      <c r="P12" s="8"/>
    </row>
    <row r="13" spans="1:16" x14ac:dyDescent="0.3">
      <c r="A13" s="5" t="s">
        <v>1</v>
      </c>
      <c r="B13" s="5" t="s">
        <v>1</v>
      </c>
      <c r="C13" s="5" t="s">
        <v>6</v>
      </c>
      <c r="D13" s="5" t="s">
        <v>7</v>
      </c>
      <c r="E13" s="5" t="s">
        <v>23</v>
      </c>
      <c r="F13" s="5" t="s">
        <v>7</v>
      </c>
      <c r="G13" s="5" t="s">
        <v>27</v>
      </c>
      <c r="H13" s="5" t="s">
        <v>6</v>
      </c>
      <c r="J13" s="10"/>
      <c r="K13" s="5" t="s">
        <v>23</v>
      </c>
      <c r="L13" s="5">
        <f t="shared" si="0"/>
        <v>4</v>
      </c>
      <c r="M13" s="5">
        <f>COUNTIFS($B$5:$B$20,K13,$H$5:$H$20,$M$4)</f>
        <v>2</v>
      </c>
      <c r="N13" s="5">
        <f>COUNTIFS($B$5:$B$20,K13,$H$5:$H$20,$N$4)</f>
        <v>2</v>
      </c>
      <c r="O13" s="5">
        <f t="shared" si="1"/>
        <v>1</v>
      </c>
      <c r="P13" s="8"/>
    </row>
    <row r="14" spans="1:16" x14ac:dyDescent="0.3">
      <c r="A14" s="5" t="s">
        <v>2</v>
      </c>
      <c r="B14" s="5" t="s">
        <v>23</v>
      </c>
      <c r="C14" s="5" t="s">
        <v>26</v>
      </c>
      <c r="D14" s="5" t="s">
        <v>4</v>
      </c>
      <c r="E14" s="5" t="s">
        <v>5</v>
      </c>
      <c r="F14" s="5" t="s">
        <v>1</v>
      </c>
      <c r="G14" s="5" t="s">
        <v>3</v>
      </c>
      <c r="H14" s="5" t="s">
        <v>7</v>
      </c>
      <c r="J14" s="10" t="s">
        <v>29</v>
      </c>
      <c r="K14" s="5" t="s">
        <v>26</v>
      </c>
      <c r="L14" s="5">
        <f>SUM(M14:N14)</f>
        <v>5</v>
      </c>
      <c r="M14" s="5">
        <f>COUNTIFS($C$5:$C$20,K14,$H$5:$H$20,$M$4)</f>
        <v>2</v>
      </c>
      <c r="N14" s="5">
        <f>COUNTIFS($C$5:$C$20,K14,$H$5:$H$20,$N$4)</f>
        <v>3</v>
      </c>
      <c r="O14" s="5">
        <f t="shared" si="1"/>
        <v>0.97095059445466747</v>
      </c>
      <c r="P14" s="8">
        <f>$O$5-((L14/$L$5)*O14+(L15/$L$5)*O15+(L16/$L$5)*O16)</f>
        <v>4.2400380064304688E-3</v>
      </c>
    </row>
    <row r="15" spans="1:16" x14ac:dyDescent="0.3">
      <c r="A15" s="5" t="s">
        <v>1</v>
      </c>
      <c r="B15" s="5" t="s">
        <v>5</v>
      </c>
      <c r="C15" s="5" t="s">
        <v>6</v>
      </c>
      <c r="D15" s="5" t="s">
        <v>1</v>
      </c>
      <c r="E15" s="5" t="s">
        <v>1</v>
      </c>
      <c r="F15" s="5" t="s">
        <v>7</v>
      </c>
      <c r="G15" s="5" t="s">
        <v>6</v>
      </c>
      <c r="H15" s="5" t="s">
        <v>6</v>
      </c>
      <c r="J15" s="10"/>
      <c r="K15" s="5" t="s">
        <v>6</v>
      </c>
      <c r="L15" s="5">
        <f t="shared" si="0"/>
        <v>7</v>
      </c>
      <c r="M15" s="5">
        <f>COUNTIFS($C$5:$C$20,K15,$H$5:$H$20,$M$4)</f>
        <v>3</v>
      </c>
      <c r="N15" s="5">
        <f t="shared" ref="N15:N16" si="2">COUNTIFS($C$5:$C$20,K15,$H$5:$H$20,$N$4)</f>
        <v>4</v>
      </c>
      <c r="O15" s="5">
        <f t="shared" si="1"/>
        <v>0.9852281360342523</v>
      </c>
      <c r="P15" s="8"/>
    </row>
    <row r="16" spans="1:16" x14ac:dyDescent="0.3">
      <c r="A16" s="5" t="s">
        <v>2</v>
      </c>
      <c r="B16" s="5" t="s">
        <v>1</v>
      </c>
      <c r="C16" s="5" t="s">
        <v>26</v>
      </c>
      <c r="D16" s="5" t="s">
        <v>4</v>
      </c>
      <c r="E16" s="5" t="s">
        <v>23</v>
      </c>
      <c r="F16" s="5" t="s">
        <v>1</v>
      </c>
      <c r="G16" s="5" t="s">
        <v>27</v>
      </c>
      <c r="H16" s="5" t="s">
        <v>7</v>
      </c>
      <c r="J16" s="10"/>
      <c r="K16" s="5" t="s">
        <v>2</v>
      </c>
      <c r="L16" s="5">
        <f t="shared" si="0"/>
        <v>4</v>
      </c>
      <c r="M16" s="5">
        <f>COUNTIFS($C$5:$C$20,K16,$H$5:$H$20,$M$4)</f>
        <v>2</v>
      </c>
      <c r="N16" s="5">
        <f t="shared" si="2"/>
        <v>2</v>
      </c>
      <c r="O16" s="5">
        <f t="shared" si="1"/>
        <v>1</v>
      </c>
      <c r="P16" s="8"/>
    </row>
    <row r="17" spans="1:17" x14ac:dyDescent="0.3">
      <c r="A17" s="5" t="s">
        <v>1</v>
      </c>
      <c r="B17" s="5" t="s">
        <v>1</v>
      </c>
      <c r="C17" s="5" t="s">
        <v>6</v>
      </c>
      <c r="D17" s="5" t="s">
        <v>7</v>
      </c>
      <c r="E17" s="5" t="s">
        <v>1</v>
      </c>
      <c r="F17" s="5" t="s">
        <v>7</v>
      </c>
      <c r="G17" s="5" t="s">
        <v>3</v>
      </c>
      <c r="H17" s="5" t="s">
        <v>6</v>
      </c>
      <c r="J17" s="10" t="s">
        <v>30</v>
      </c>
      <c r="K17" s="5" t="s">
        <v>7</v>
      </c>
      <c r="L17" s="5">
        <f t="shared" si="0"/>
        <v>6</v>
      </c>
      <c r="M17" s="5">
        <f>COUNTIFS($D$5:$D$20,K17,$H$5:$H$20,$M$4)</f>
        <v>3</v>
      </c>
      <c r="N17" s="5">
        <f>COUNTIFS($D$5:$D$20,K17,$H$5:$H$20,$N$4)</f>
        <v>3</v>
      </c>
      <c r="O17" s="5">
        <f t="shared" ref="O15:O28" si="3" xml:space="preserve"> IFERROR(-(M17/L17)*IMLOG2(M17/L17)-(N17/L17)*IMLOG2(N17/L17),0)</f>
        <v>1</v>
      </c>
      <c r="P17" s="8">
        <f>$O$5-((L17/$L$5)*O17+(L18/$L$5)*O18+(L19/$L$5)*O19)</f>
        <v>1.9338470518065476E-2</v>
      </c>
    </row>
    <row r="18" spans="1:17" x14ac:dyDescent="0.3">
      <c r="A18" s="5" t="s">
        <v>1</v>
      </c>
      <c r="B18" s="5" t="s">
        <v>5</v>
      </c>
      <c r="C18" s="5" t="s">
        <v>6</v>
      </c>
      <c r="D18" s="5" t="s">
        <v>7</v>
      </c>
      <c r="E18" s="5" t="s">
        <v>23</v>
      </c>
      <c r="F18" s="5" t="s">
        <v>5</v>
      </c>
      <c r="G18" s="5" t="s">
        <v>6</v>
      </c>
      <c r="H18" s="5" t="s">
        <v>6</v>
      </c>
      <c r="J18" s="10"/>
      <c r="K18" s="5" t="s">
        <v>1</v>
      </c>
      <c r="L18" s="5">
        <f t="shared" si="0"/>
        <v>4</v>
      </c>
      <c r="M18" s="5">
        <f>COUNTIFS($D$5:$D$20,K18,$H$5:$H$20,$M$4)</f>
        <v>2</v>
      </c>
      <c r="N18" s="5">
        <f>COUNTIFS($D$5:$D$20,K18,$H$5:$H$20,$N$4)</f>
        <v>2</v>
      </c>
      <c r="O18" s="5">
        <f t="shared" si="3"/>
        <v>1</v>
      </c>
      <c r="P18" s="8"/>
    </row>
    <row r="19" spans="1:17" x14ac:dyDescent="0.3">
      <c r="A19" s="5" t="s">
        <v>1</v>
      </c>
      <c r="B19" s="5" t="s">
        <v>23</v>
      </c>
      <c r="C19" s="5" t="s">
        <v>2</v>
      </c>
      <c r="D19" s="5" t="s">
        <v>1</v>
      </c>
      <c r="E19" s="5" t="s">
        <v>5</v>
      </c>
      <c r="F19" s="5" t="s">
        <v>1</v>
      </c>
      <c r="G19" s="5" t="s">
        <v>27</v>
      </c>
      <c r="H19" s="5" t="s">
        <v>7</v>
      </c>
      <c r="J19" s="10"/>
      <c r="K19" s="5" t="s">
        <v>4</v>
      </c>
      <c r="L19" s="5">
        <f t="shared" si="0"/>
        <v>6</v>
      </c>
      <c r="M19" s="5">
        <f>COUNTIFS($D$5:$D$20,K19,$H$5:$H$20,$M$4)</f>
        <v>2</v>
      </c>
      <c r="N19" s="5">
        <f>COUNTIFS($D$5:$D$20,K19,$H$5:$H$20,$N$4)</f>
        <v>4</v>
      </c>
      <c r="O19" s="5">
        <f t="shared" si="3"/>
        <v>0.91829583405449056</v>
      </c>
      <c r="P19" s="8"/>
    </row>
    <row r="20" spans="1:17" x14ac:dyDescent="0.3">
      <c r="A20" s="5" t="s">
        <v>2</v>
      </c>
      <c r="B20" s="5" t="s">
        <v>1</v>
      </c>
      <c r="C20" s="5" t="s">
        <v>26</v>
      </c>
      <c r="D20" s="5" t="s">
        <v>4</v>
      </c>
      <c r="E20" s="5" t="s">
        <v>1</v>
      </c>
      <c r="F20" s="5" t="s">
        <v>7</v>
      </c>
      <c r="G20" s="5" t="s">
        <v>3</v>
      </c>
      <c r="H20" s="5" t="s">
        <v>6</v>
      </c>
      <c r="J20" s="10" t="s">
        <v>39</v>
      </c>
      <c r="K20" s="5" t="s">
        <v>5</v>
      </c>
      <c r="L20" s="5">
        <f t="shared" si="0"/>
        <v>4</v>
      </c>
      <c r="M20" s="5">
        <f>COUNTIFS($E$5:$E$20,K20,$H$5:$H$20,$M$4)</f>
        <v>3</v>
      </c>
      <c r="N20" s="5">
        <f>COUNTIFS($E$5:$E$20,K20,$H$5:$H$20,$N$4)</f>
        <v>1</v>
      </c>
      <c r="O20" s="5">
        <f t="shared" si="3"/>
        <v>0.81127812445913294</v>
      </c>
      <c r="P20" s="8">
        <f>$O$5-((L20/$L$5)*O20+(L21/$L$5)*O21+(L22/$L$5)*O22)</f>
        <v>0.16712146905558312</v>
      </c>
    </row>
    <row r="21" spans="1:17" x14ac:dyDescent="0.3">
      <c r="J21" s="10"/>
      <c r="K21" s="5" t="s">
        <v>23</v>
      </c>
      <c r="L21" s="5">
        <f t="shared" si="0"/>
        <v>6</v>
      </c>
      <c r="M21" s="5">
        <f>COUNTIFS($E$5:$E$20,K21,$H$5:$H$20,$M$4)</f>
        <v>1</v>
      </c>
      <c r="N21" s="5">
        <f>COUNTIFS($E$5:$E$20,K21,$H$5:$H$20,$N$4)</f>
        <v>5</v>
      </c>
      <c r="O21" s="5">
        <f t="shared" si="3"/>
        <v>0.650022421648355</v>
      </c>
      <c r="P21" s="8"/>
    </row>
    <row r="22" spans="1:17" x14ac:dyDescent="0.3">
      <c r="J22" s="10"/>
      <c r="K22" s="5" t="s">
        <v>1</v>
      </c>
      <c r="L22" s="5">
        <f t="shared" si="0"/>
        <v>6</v>
      </c>
      <c r="M22" s="5">
        <f>COUNTIFS($E$5:$E$20,K22,$H$5:$H$20,$M$4)</f>
        <v>3</v>
      </c>
      <c r="N22" s="5">
        <f>COUNTIFS($E$5:$E$20,K22,$H$5:$H$20,$N$4)</f>
        <v>3</v>
      </c>
      <c r="O22" s="5">
        <f t="shared" si="3"/>
        <v>1</v>
      </c>
      <c r="P22" s="8"/>
    </row>
    <row r="23" spans="1:17" x14ac:dyDescent="0.3">
      <c r="J23" s="10" t="s">
        <v>33</v>
      </c>
      <c r="K23" s="5" t="s">
        <v>7</v>
      </c>
      <c r="L23" s="5">
        <f t="shared" si="0"/>
        <v>7</v>
      </c>
      <c r="M23" s="5">
        <f>COUNTIFS($F$5:$F$20,K23,$H$5:$H$20,$M$4)</f>
        <v>0</v>
      </c>
      <c r="N23" s="5">
        <f>COUNTIFS($F$5:$F$20,K23,$H$5:$H$20,$N$4)</f>
        <v>7</v>
      </c>
      <c r="O23" s="5">
        <f t="shared" si="3"/>
        <v>0</v>
      </c>
      <c r="P23" s="11">
        <f>$O$5-((L23/$L$5)*O23+(L24/$L$5)*O24+(L25/$L$5)*O25)</f>
        <v>0.68527734752141589</v>
      </c>
      <c r="Q23" s="1" t="s">
        <v>40</v>
      </c>
    </row>
    <row r="24" spans="1:17" x14ac:dyDescent="0.3">
      <c r="J24" s="10"/>
      <c r="K24" s="5" t="s">
        <v>5</v>
      </c>
      <c r="L24" s="5">
        <f t="shared" si="0"/>
        <v>5</v>
      </c>
      <c r="M24" s="5">
        <f>COUNTIFS($F$5:$F$20,K24,$H$5:$H$20,$M$4)</f>
        <v>3</v>
      </c>
      <c r="N24" s="5">
        <f>COUNTIFS($F$5:$F$20,K24,$H$5:$H$20,$N$4)</f>
        <v>2</v>
      </c>
      <c r="O24" s="12">
        <f t="shared" si="3"/>
        <v>0.97095059445466747</v>
      </c>
      <c r="P24" s="8"/>
    </row>
    <row r="25" spans="1:17" x14ac:dyDescent="0.3">
      <c r="J25" s="10"/>
      <c r="K25" s="5" t="s">
        <v>1</v>
      </c>
      <c r="L25" s="5">
        <f t="shared" si="0"/>
        <v>4</v>
      </c>
      <c r="M25" s="5">
        <f>COUNTIFS($F$5:$F$20,K25,$H$5:$H$20,$M$4)</f>
        <v>4</v>
      </c>
      <c r="N25" s="5">
        <f>COUNTIFS($F$5:$F$20,K25,$H$5:$H$20,$N$4)</f>
        <v>0</v>
      </c>
      <c r="O25" s="5">
        <f t="shared" si="3"/>
        <v>0</v>
      </c>
      <c r="P25" s="8"/>
    </row>
    <row r="26" spans="1:17" x14ac:dyDescent="0.3">
      <c r="J26" s="10" t="s">
        <v>32</v>
      </c>
      <c r="K26" s="5" t="s">
        <v>6</v>
      </c>
      <c r="L26" s="5">
        <f t="shared" si="0"/>
        <v>5</v>
      </c>
      <c r="M26" s="5">
        <f>COUNTIFS($G$5:$G$20,K26,$H$5:$H$20,$M$4)</f>
        <v>2</v>
      </c>
      <c r="N26" s="5">
        <f>COUNTIFS($G$5:$G$20,K26,$H$5:$H$20,$N$4)</f>
        <v>3</v>
      </c>
      <c r="O26" s="5">
        <f t="shared" si="3"/>
        <v>0.97095059445466747</v>
      </c>
      <c r="P26" s="8">
        <f>$O$5-((L26/$L$5)*O26+(L27/$L$5)*O27+(L28/$L$5)*O28)</f>
        <v>6.8552867543323348E-3</v>
      </c>
    </row>
    <row r="27" spans="1:17" x14ac:dyDescent="0.3">
      <c r="J27" s="10"/>
      <c r="K27" s="5" t="s">
        <v>27</v>
      </c>
      <c r="L27" s="5">
        <f t="shared" si="0"/>
        <v>6</v>
      </c>
      <c r="M27" s="5">
        <f>COUNTIFS($G$5:$G$20,K27,$H$5:$H$20,$M$4)</f>
        <v>3</v>
      </c>
      <c r="N27" s="5">
        <f>COUNTIFS($G$5:$G$20,K27,$H$5:$H$20,$N$4)</f>
        <v>3</v>
      </c>
      <c r="O27" s="5">
        <f t="shared" si="3"/>
        <v>1</v>
      </c>
      <c r="P27" s="8"/>
    </row>
    <row r="28" spans="1:17" x14ac:dyDescent="0.3">
      <c r="J28" s="10"/>
      <c r="K28" s="5" t="s">
        <v>3</v>
      </c>
      <c r="L28" s="5">
        <f t="shared" si="0"/>
        <v>5</v>
      </c>
      <c r="M28" s="5">
        <f>COUNTIFS($G$5:$G$20,K28,$H$5:$H$20,$M$4)</f>
        <v>2</v>
      </c>
      <c r="N28" s="5">
        <f>COUNTIFS($G$5:$G$20,K28,$H$5:$H$20,$N$4)</f>
        <v>3</v>
      </c>
      <c r="O28" s="5">
        <f t="shared" si="3"/>
        <v>0.97095059445466747</v>
      </c>
      <c r="P28" s="8"/>
    </row>
    <row r="33" spans="1:1" x14ac:dyDescent="0.3">
      <c r="A33" s="7" t="s">
        <v>19</v>
      </c>
    </row>
    <row r="38" spans="1:1" x14ac:dyDescent="0.3">
      <c r="A38" s="7" t="s">
        <v>37</v>
      </c>
    </row>
  </sheetData>
  <autoFilter ref="A4:H20" xr:uid="{00000000-0009-0000-0000-000000000000}"/>
  <mergeCells count="1">
    <mergeCell ref="A2:H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Leones</dc:creator>
  <cp:lastModifiedBy>MOISES MARTIN CONDORI YUJRA</cp:lastModifiedBy>
  <dcterms:created xsi:type="dcterms:W3CDTF">2024-09-12T14:24:26Z</dcterms:created>
  <dcterms:modified xsi:type="dcterms:W3CDTF">2024-10-06T22:48:41Z</dcterms:modified>
</cp:coreProperties>
</file>