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firstSheet="1" activeTab="14"/>
  </bookViews>
  <sheets>
    <sheet name="Aula 1" sheetId="1" r:id="rId1"/>
    <sheet name="Aula2" sheetId="2" r:id="rId2"/>
    <sheet name="Aula3" sheetId="3" r:id="rId3"/>
    <sheet name="aula4" sheetId="4" r:id="rId4"/>
    <sheet name="aula5" sheetId="5" r:id="rId5"/>
    <sheet name="aula6" sheetId="6" r:id="rId6"/>
    <sheet name="aula7" sheetId="7" r:id="rId7"/>
    <sheet name="AULA8" sheetId="8" r:id="rId8"/>
    <sheet name="aula9" sheetId="9" r:id="rId9"/>
    <sheet name="aula10" sheetId="10" r:id="rId10"/>
    <sheet name="aula11" sheetId="11" r:id="rId11"/>
    <sheet name="aula12" sheetId="12" r:id="rId12"/>
    <sheet name="aula13" sheetId="13" r:id="rId13"/>
    <sheet name="aula14" sheetId="14" r:id="rId14"/>
    <sheet name="Planilha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<sst xmlns="http://schemas.openxmlformats.org/spreadsheetml/2006/main" count="194" uniqueCount="172">
  <si>
    <t>Elma Cristina</t>
  </si>
  <si>
    <t>Olá meu nome é</t>
  </si>
  <si>
    <t>A1</t>
  </si>
  <si>
    <t>Nasci em</t>
  </si>
  <si>
    <t>B1</t>
  </si>
  <si>
    <t>Esse ano faço</t>
  </si>
  <si>
    <t>B3</t>
  </si>
  <si>
    <t>anos</t>
  </si>
  <si>
    <t>Valor do dólar</t>
  </si>
  <si>
    <t>Cotação de produtos</t>
  </si>
  <si>
    <t>Item</t>
  </si>
  <si>
    <t>Quantidade</t>
  </si>
  <si>
    <t>Preço R$</t>
  </si>
  <si>
    <t>Total R$</t>
  </si>
  <si>
    <t>Total $</t>
  </si>
  <si>
    <t>Porca</t>
  </si>
  <si>
    <t>Parafuso</t>
  </si>
  <si>
    <t>Arruela</t>
  </si>
  <si>
    <t>Prego</t>
  </si>
  <si>
    <t>Total</t>
  </si>
  <si>
    <t>Boletim Escolar</t>
  </si>
  <si>
    <t>Nome</t>
  </si>
  <si>
    <t>Matéria</t>
  </si>
  <si>
    <t>1º Bim</t>
  </si>
  <si>
    <t>2º Bim</t>
  </si>
  <si>
    <t>3º Bim</t>
  </si>
  <si>
    <t>4º Bim</t>
  </si>
  <si>
    <t>Soma</t>
  </si>
  <si>
    <t>Média</t>
  </si>
  <si>
    <t>Português</t>
  </si>
  <si>
    <t>História</t>
  </si>
  <si>
    <t>Geografia</t>
  </si>
  <si>
    <t>Matemática</t>
  </si>
  <si>
    <t>funçao condicional</t>
  </si>
  <si>
    <t>&gt;</t>
  </si>
  <si>
    <t>maior</t>
  </si>
  <si>
    <t>&lt;</t>
  </si>
  <si>
    <t>menor</t>
  </si>
  <si>
    <t>&gt;=</t>
  </si>
  <si>
    <t>maior igual</t>
  </si>
  <si>
    <t>&lt;=</t>
  </si>
  <si>
    <t>menor igual</t>
  </si>
  <si>
    <t>=</t>
  </si>
  <si>
    <t>igual</t>
  </si>
  <si>
    <t>&lt;&gt;</t>
  </si>
  <si>
    <t>diferente</t>
  </si>
  <si>
    <t>n1</t>
  </si>
  <si>
    <t>n2</t>
  </si>
  <si>
    <t>resposta 1</t>
  </si>
  <si>
    <t>resposta 2</t>
  </si>
  <si>
    <t>adalto</t>
  </si>
  <si>
    <t>moises</t>
  </si>
  <si>
    <t xml:space="preserve">mensagem secreta </t>
  </si>
  <si>
    <t>senha</t>
  </si>
  <si>
    <t>adalto 05</t>
  </si>
  <si>
    <t>boletim 1º bimestre</t>
  </si>
  <si>
    <t>nome</t>
  </si>
  <si>
    <t>metéria</t>
  </si>
  <si>
    <t>1ª prova</t>
  </si>
  <si>
    <t>2ª prova</t>
  </si>
  <si>
    <t>conceito</t>
  </si>
  <si>
    <t>média</t>
  </si>
  <si>
    <t>situação</t>
  </si>
  <si>
    <t>front end</t>
  </si>
  <si>
    <t>ux</t>
  </si>
  <si>
    <t>ui</t>
  </si>
  <si>
    <t>dev web</t>
  </si>
  <si>
    <t>black end</t>
  </si>
  <si>
    <t>locação de ferramentas</t>
  </si>
  <si>
    <t>multa</t>
  </si>
  <si>
    <t>produto</t>
  </si>
  <si>
    <t>precço por dia</t>
  </si>
  <si>
    <t>data de   locação</t>
  </si>
  <si>
    <t>dias presvito</t>
  </si>
  <si>
    <t>data devolução</t>
  </si>
  <si>
    <t>multa?</t>
  </si>
  <si>
    <t>dias de atraso</t>
  </si>
  <si>
    <t>total</t>
  </si>
  <si>
    <t>betorneira</t>
  </si>
  <si>
    <t>15/abr</t>
  </si>
  <si>
    <t>furadeira</t>
  </si>
  <si>
    <t>tico tico</t>
  </si>
  <si>
    <t>solda</t>
  </si>
  <si>
    <t>esmerilhadeira</t>
  </si>
  <si>
    <t>usos do mouse</t>
  </si>
  <si>
    <t>tabuada</t>
  </si>
  <si>
    <t>aleatório</t>
  </si>
  <si>
    <t>aleatório entre</t>
  </si>
  <si>
    <t xml:space="preserve">cassino du grau 244 </t>
  </si>
  <si>
    <t>🏆PRÊMIO🏆</t>
  </si>
  <si>
    <t>aposta</t>
  </si>
  <si>
    <t>N1</t>
  </si>
  <si>
    <t>N2</t>
  </si>
  <si>
    <t>N3</t>
  </si>
  <si>
    <t>boletim escolar</t>
  </si>
  <si>
    <t xml:space="preserve">alunos </t>
  </si>
  <si>
    <t>matéria</t>
  </si>
  <si>
    <t>1ºbi</t>
  </si>
  <si>
    <t>2ºbi</t>
  </si>
  <si>
    <t>3ºbi</t>
  </si>
  <si>
    <t>4ºbi</t>
  </si>
  <si>
    <t>aprovado</t>
  </si>
  <si>
    <t>matéria 1</t>
  </si>
  <si>
    <t>recuperação</t>
  </si>
  <si>
    <t>matéria 2</t>
  </si>
  <si>
    <t>reprovado</t>
  </si>
  <si>
    <t>matéria 3</t>
  </si>
  <si>
    <t>matéria 4</t>
  </si>
  <si>
    <t>matéria 5</t>
  </si>
  <si>
    <t>matéria 6</t>
  </si>
  <si>
    <t>matéria 7</t>
  </si>
  <si>
    <t>matéria 8</t>
  </si>
  <si>
    <t>graficos linhas</t>
  </si>
  <si>
    <t>variação de preços</t>
  </si>
  <si>
    <t>jan</t>
  </si>
  <si>
    <t>feb</t>
  </si>
  <si>
    <t>mar</t>
  </si>
  <si>
    <t>apr</t>
  </si>
  <si>
    <t>may</t>
  </si>
  <si>
    <t>% variação</t>
  </si>
  <si>
    <t>arroz</t>
  </si>
  <si>
    <t xml:space="preserve">feijão </t>
  </si>
  <si>
    <t>trigo</t>
  </si>
  <si>
    <t>grafico de colas e pizza</t>
  </si>
  <si>
    <t>notas</t>
  </si>
  <si>
    <t>&gt;9</t>
  </si>
  <si>
    <t>top alunos</t>
  </si>
  <si>
    <t>&lt;7</t>
  </si>
  <si>
    <t>&gt;=7 e &lt;=9</t>
  </si>
  <si>
    <t>aluno1</t>
  </si>
  <si>
    <t>aluno2</t>
  </si>
  <si>
    <t>aluno3</t>
  </si>
  <si>
    <t>aluno4</t>
  </si>
  <si>
    <t>aluno5</t>
  </si>
  <si>
    <t>aluno6</t>
  </si>
  <si>
    <t>grafico de pizza / rosca</t>
  </si>
  <si>
    <t>aprovados</t>
  </si>
  <si>
    <t>meninas</t>
  </si>
  <si>
    <t>meninos</t>
  </si>
  <si>
    <t>formatação condicional</t>
  </si>
  <si>
    <t>contação de celulares</t>
  </si>
  <si>
    <t>celular</t>
  </si>
  <si>
    <t>shoope</t>
  </si>
  <si>
    <t>aliexpress</t>
  </si>
  <si>
    <t>bangood</t>
  </si>
  <si>
    <t>light the box</t>
  </si>
  <si>
    <t>shein</t>
  </si>
  <si>
    <t>mercado livre</t>
  </si>
  <si>
    <t>celular 1</t>
  </si>
  <si>
    <t>celular 2</t>
  </si>
  <si>
    <t>celular 3</t>
  </si>
  <si>
    <t>celular 4</t>
  </si>
  <si>
    <t>celular 5</t>
  </si>
  <si>
    <t>celular 6</t>
  </si>
  <si>
    <t>celular 7</t>
  </si>
  <si>
    <t>celular 8</t>
  </si>
  <si>
    <t>celular 9</t>
  </si>
  <si>
    <t>Adalto</t>
  </si>
  <si>
    <t>Tabela IMC</t>
  </si>
  <si>
    <t>Peso</t>
  </si>
  <si>
    <t>Min</t>
  </si>
  <si>
    <t>Máx</t>
  </si>
  <si>
    <t>Cassificação</t>
  </si>
  <si>
    <t>Altura</t>
  </si>
  <si>
    <t>Baixo Peso</t>
  </si>
  <si>
    <t>IMC</t>
  </si>
  <si>
    <t>Peso ideal</t>
  </si>
  <si>
    <t>Situação</t>
  </si>
  <si>
    <t>Sobrepeso</t>
  </si>
  <si>
    <t>Obesidade I</t>
  </si>
  <si>
    <t>Obesidade II</t>
  </si>
  <si>
    <t>Obesidade III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</si>
</sst>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 "/>
    <numFmt numFmtId="181" formatCode="0.0_ "/>
    <numFmt numFmtId="182" formatCode="&quot;R$&quot;#,##0.00;[Red]\-&quot;R$&quot;#,##0.00"/>
  </numFmts>
  <fonts count="36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Arial Black"/>
      <charset val="134"/>
    </font>
    <font>
      <sz val="10"/>
      <color theme="0"/>
      <name val="Arial Black"/>
      <charset val="134"/>
    </font>
    <font>
      <sz val="10"/>
      <color theme="0"/>
      <name val="Algerian"/>
      <charset val="134"/>
    </font>
    <font>
      <sz val="10"/>
      <color theme="7" tint="0.4"/>
      <name val="Calibri"/>
      <charset val="134"/>
      <scheme val="minor"/>
    </font>
    <font>
      <sz val="10"/>
      <color theme="0"/>
      <name val="Blazed"/>
      <charset val="134"/>
    </font>
    <font>
      <sz val="10"/>
      <color theme="0" tint="-0.05"/>
      <name val="Calibri"/>
      <charset val="134"/>
      <scheme val="minor"/>
    </font>
    <font>
      <sz val="10"/>
      <color theme="0" tint="-0.05"/>
      <name val="Arial Black"/>
      <charset val="134"/>
    </font>
    <font>
      <sz val="10"/>
      <color theme="0"/>
      <name val="Berlin Sans FB Demi"/>
      <charset val="134"/>
    </font>
    <font>
      <sz val="8"/>
      <color theme="1"/>
      <name val="Arial Black"/>
      <charset val="134"/>
    </font>
    <font>
      <sz val="8"/>
      <color theme="1"/>
      <name val="Berlin Sans FB Demi"/>
      <charset val="134"/>
    </font>
    <font>
      <sz val="10"/>
      <color theme="0"/>
      <name val="Calibri"/>
      <charset val="134"/>
      <scheme val="minor"/>
    </font>
    <font>
      <b/>
      <sz val="11"/>
      <color theme="1"/>
      <name val="Agency FB"/>
      <charset val="134"/>
    </font>
    <font>
      <b/>
      <sz val="10"/>
      <color theme="0"/>
      <name val="Agency FB"/>
      <charset val="134"/>
    </font>
    <font>
      <b/>
      <sz val="10"/>
      <color theme="1"/>
      <name val="Agency FB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18" applyNumberFormat="0" applyAlignment="0" applyProtection="0">
      <alignment vertical="center"/>
    </xf>
    <xf numFmtId="0" fontId="26" fillId="21" borderId="19" applyNumberFormat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22" borderId="20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9" fontId="0" fillId="0" borderId="1" xfId="3" applyBorder="1">
      <alignment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12" borderId="1" xfId="0" applyFont="1" applyFill="1" applyBorder="1">
      <alignment vertical="center"/>
    </xf>
    <xf numFmtId="177" fontId="0" fillId="0" borderId="2" xfId="2" applyBorder="1" applyAlignment="1">
      <alignment horizontal="center" vertical="center"/>
    </xf>
    <xf numFmtId="177" fontId="0" fillId="0" borderId="4" xfId="2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8" fillId="13" borderId="1" xfId="0" applyFont="1" applyFill="1" applyBorder="1">
      <alignment vertical="center"/>
    </xf>
    <xf numFmtId="0" fontId="9" fillId="12" borderId="5" xfId="0" applyFont="1" applyFill="1" applyBorder="1">
      <alignment vertical="center"/>
    </xf>
    <xf numFmtId="0" fontId="9" fillId="12" borderId="6" xfId="0" applyFont="1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10" fillId="17" borderId="2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181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11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12" borderId="0" xfId="0" applyFont="1" applyFill="1">
      <alignment vertical="center"/>
    </xf>
    <xf numFmtId="0" fontId="14" fillId="18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0">
    <dxf>
      <font>
        <color theme="1"/>
      </font>
      <fill>
        <patternFill patternType="solid">
          <bgColor theme="1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00A9A3BF"/>
      <color rgb="00462F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eetMetadata" Target="metadata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pn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aula11!$A$4</c:f>
              <c:strCache>
                <c:ptCount val="1"/>
                <c:pt idx="0">
                  <c:v>arroz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aula11!$B$3:$F$3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aula11!$B$4:$F$4</c:f>
              <c:numCache>
                <c:formatCode>_-"R$"\ * #,##0.00_-;\-"R$"\ * #,##0.00_-;_-"R$"\ * "-"??_-;_-@_-</c:formatCode>
                <c:ptCount val="5"/>
                <c:pt idx="0">
                  <c:v>67.3</c:v>
                </c:pt>
                <c:pt idx="1">
                  <c:v>57.8</c:v>
                </c:pt>
                <c:pt idx="2">
                  <c:v>64.4</c:v>
                </c:pt>
                <c:pt idx="3">
                  <c:v>74.6</c:v>
                </c:pt>
                <c:pt idx="4">
                  <c:v>59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aula11!$A$5</c:f>
              <c:strCache>
                <c:ptCount val="1"/>
                <c:pt idx="0">
                  <c:v>feijão 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aula11!$B$3:$F$3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aula11!$B$5:$F$5</c:f>
              <c:numCache>
                <c:formatCode>_-"R$"\ * #,##0.00_-;\-"R$"\ * #,##0.00_-;_-"R$"\ * "-"??_-;_-@_-</c:formatCode>
                <c:ptCount val="5"/>
                <c:pt idx="0">
                  <c:v>61.8</c:v>
                </c:pt>
                <c:pt idx="1">
                  <c:v>78.4</c:v>
                </c:pt>
                <c:pt idx="2">
                  <c:v>45.7</c:v>
                </c:pt>
                <c:pt idx="3">
                  <c:v>48.4</c:v>
                </c:pt>
                <c:pt idx="4">
                  <c:v>59.6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aula11!$A$6</c:f>
              <c:strCache>
                <c:ptCount val="1"/>
                <c:pt idx="0">
                  <c:v>trigo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aula11!$B$3:$F$3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aula11!$B$6:$F$6</c:f>
              <c:numCache>
                <c:formatCode>_-"R$"\ * #,##0.00_-;\-"R$"\ * #,##0.00_-;_-"R$"\ * "-"??_-;_-@_-</c:formatCode>
                <c:ptCount val="5"/>
                <c:pt idx="0">
                  <c:v>46</c:v>
                </c:pt>
                <c:pt idx="1">
                  <c:v>80</c:v>
                </c:pt>
                <c:pt idx="2">
                  <c:v>74</c:v>
                </c:pt>
                <c:pt idx="3">
                  <c:v>71.2</c:v>
                </c:pt>
                <c:pt idx="4">
                  <c:v>74.4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471153069"/>
        <c:axId val="272727960"/>
      </c:lineChart>
      <c:catAx>
        <c:axId val="47115306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2727960"/>
        <c:crosses val="autoZero"/>
        <c:auto val="1"/>
        <c:lblAlgn val="ctr"/>
        <c:lblOffset val="100"/>
        <c:noMultiLvlLbl val="0"/>
      </c:catAx>
      <c:valAx>
        <c:axId val="27272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pt-BR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15306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aula12!$B$4</c:f>
              <c:strCache>
                <c:ptCount val="1"/>
                <c:pt idx="0">
                  <c:v>média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1"/>
                <a:stretch>
                  <a:fillRect/>
                </a:stretch>
              </a:blip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5280000" scaled="0"/>
                </a:gradFill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5280000" scaled="0"/>
                </a:gradFill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7B32B2"/>
                  </a:gs>
                  <a:gs pos="100000">
                    <a:srgbClr val="401A5D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5280000" scaled="0"/>
                </a:gradFill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007BD3"/>
                  </a:gs>
                  <a:gs pos="100000">
                    <a:srgbClr val="034373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5280000" scaled="0"/>
                </a:gradFill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012D86"/>
                  </a:gs>
                  <a:gs pos="100000">
                    <a:srgbClr val="0E2557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5280000" scaled="0"/>
                </a:gradFill>
              </a:ln>
              <a:effectLst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5280000" scaled="0"/>
                </a:gradFill>
              </a:ln>
              <a:effectLst/>
            </c:spPr>
          </c:dPt>
          <c:dLbls>
            <c:delete val="1"/>
          </c:dLbls>
          <c:cat>
            <c:strRef>
              <c:f>aula12!$A$5:$A$10</c:f>
              <c:strCache>
                <c:ptCount val="6"/>
                <c:pt idx="0">
                  <c:v>aluno1</c:v>
                </c:pt>
                <c:pt idx="1">
                  <c:v>aluno2</c:v>
                </c:pt>
                <c:pt idx="2">
                  <c:v>aluno3</c:v>
                </c:pt>
                <c:pt idx="3">
                  <c:v>aluno4</c:v>
                </c:pt>
                <c:pt idx="4">
                  <c:v>aluno5</c:v>
                </c:pt>
                <c:pt idx="5">
                  <c:v>aluno6</c:v>
                </c:pt>
              </c:strCache>
            </c:strRef>
          </c:cat>
          <c:val>
            <c:numRef>
              <c:f>aula12!$B$5:$B$10</c:f>
              <c:numCache>
                <c:formatCode>0_ </c:formatCode>
                <c:ptCount val="6"/>
                <c:pt idx="0">
                  <c:v>85.9</c:v>
                </c:pt>
                <c:pt idx="1">
                  <c:v>95.6</c:v>
                </c:pt>
                <c:pt idx="2">
                  <c:v>88.8</c:v>
                </c:pt>
                <c:pt idx="3">
                  <c:v>88.7</c:v>
                </c:pt>
                <c:pt idx="4">
                  <c:v>88.8</c:v>
                </c:pt>
                <c:pt idx="5">
                  <c:v>94.1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0"/>
        <c:axId val="656691841"/>
        <c:axId val="164047274"/>
      </c:barChart>
      <c:catAx>
        <c:axId val="65669184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pt-BR"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047274"/>
        <c:crosses val="autoZero"/>
        <c:auto val="1"/>
        <c:lblAlgn val="ctr"/>
        <c:lblOffset val="100"/>
        <c:noMultiLvlLbl val="0"/>
      </c:catAx>
      <c:valAx>
        <c:axId val="164047274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pt-BR"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669184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aula13!$A$3:$A$5</c:f>
              <c:strCache>
                <c:ptCount val="3"/>
                <c:pt idx="0">
                  <c:v>aprovados</c:v>
                </c:pt>
                <c:pt idx="1">
                  <c:v>reprovado</c:v>
                </c:pt>
                <c:pt idx="2">
                  <c:v>recuperação</c:v>
                </c:pt>
              </c:strCache>
            </c:strRef>
          </c:cat>
          <c:val>
            <c:numRef>
              <c:f>aula13!$B$3:$B$5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</c:spPr>
          <c:explosion val="0"/>
          <c:dPt>
            <c:idx val="0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aula13!$D$3:$D$4</c:f>
              <c:strCache>
                <c:ptCount val="2"/>
                <c:pt idx="0">
                  <c:v>meninas</c:v>
                </c:pt>
                <c:pt idx="1">
                  <c:v>meninos</c:v>
                </c:pt>
              </c:strCache>
            </c:strRef>
          </c:cat>
          <c:val>
            <c:numRef>
              <c:f>aula13!$E$3:$E$4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528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</xdr:colOff>
      <xdr:row>0</xdr:row>
      <xdr:rowOff>88900</xdr:rowOff>
    </xdr:from>
    <xdr:to>
      <xdr:col>8</xdr:col>
      <xdr:colOff>304800</xdr:colOff>
      <xdr:row>15</xdr:row>
      <xdr:rowOff>172720</xdr:rowOff>
    </xdr:to>
    <xdr:graphicFrame>
      <xdr:nvGraphicFramePr>
        <xdr:cNvPr id="4" name="Gráfico 3"/>
        <xdr:cNvGraphicFramePr/>
      </xdr:nvGraphicFramePr>
      <xdr:xfrm>
        <a:off x="719455" y="88900"/>
        <a:ext cx="4694555" cy="2530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395605</xdr:colOff>
      <xdr:row>0</xdr:row>
      <xdr:rowOff>127000</xdr:rowOff>
    </xdr:from>
    <xdr:to>
      <xdr:col>8</xdr:col>
      <xdr:colOff>329565</xdr:colOff>
      <xdr:row>16</xdr:row>
      <xdr:rowOff>5080</xdr:rowOff>
    </xdr:to>
    <xdr:graphicFrame>
      <xdr:nvGraphicFramePr>
        <xdr:cNvPr id="2" name="Gráfico 1"/>
        <xdr:cNvGraphicFramePr/>
      </xdr:nvGraphicFramePr>
      <xdr:xfrm>
        <a:off x="1073785" y="127000"/>
        <a:ext cx="4685665" cy="2526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153035</xdr:colOff>
      <xdr:row>2</xdr:row>
      <xdr:rowOff>111760</xdr:rowOff>
    </xdr:from>
    <xdr:to>
      <xdr:col>13</xdr:col>
      <xdr:colOff>99060</xdr:colOff>
      <xdr:row>18</xdr:row>
      <xdr:rowOff>50800</xdr:rowOff>
    </xdr:to>
    <xdr:graphicFrame>
      <xdr:nvGraphicFramePr>
        <xdr:cNvPr id="2" name="Gráfico 1"/>
        <xdr:cNvGraphicFramePr/>
      </xdr:nvGraphicFramePr>
      <xdr:xfrm>
        <a:off x="2971800" y="435610"/>
        <a:ext cx="4685665" cy="252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317500</xdr:colOff>
      <xdr:row>3</xdr:row>
      <xdr:rowOff>143510</xdr:rowOff>
    </xdr:from>
    <xdr:to>
      <xdr:col>16</xdr:col>
      <xdr:colOff>588645</xdr:colOff>
      <xdr:row>18</xdr:row>
      <xdr:rowOff>34290</xdr:rowOff>
    </xdr:to>
    <xdr:graphicFrame>
      <xdr:nvGraphicFramePr>
        <xdr:cNvPr id="3" name="Gráfico 2"/>
        <xdr:cNvGraphicFramePr/>
      </xdr:nvGraphicFramePr>
      <xdr:xfrm>
        <a:off x="7875905" y="629285"/>
        <a:ext cx="2048510" cy="2319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3"/>
  <sheetViews>
    <sheetView zoomScale="325" zoomScaleNormal="325" workbookViewId="0">
      <selection activeCell="A14" sqref="A14"/>
    </sheetView>
  </sheetViews>
  <sheetFormatPr defaultColWidth="9.14285714285714" defaultRowHeight="12.75" outlineLevelRow="2" outlineLevelCol="5"/>
  <cols>
    <col min="1" max="1" width="14.847619047619" customWidth="1"/>
    <col min="2" max="2" width="5.85714285714286" customWidth="1"/>
    <col min="3" max="3" width="1.93333333333333" customWidth="1"/>
    <col min="4" max="4" width="13.9714285714286" customWidth="1"/>
  </cols>
  <sheetData>
    <row r="1" spans="1:5">
      <c r="A1" t="s">
        <v>0</v>
      </c>
      <c r="B1">
        <v>1973</v>
      </c>
      <c r="D1" t="s">
        <v>1</v>
      </c>
      <c r="E1" t="s">
        <v>2</v>
      </c>
    </row>
    <row r="2" spans="4:5">
      <c r="D2" t="s">
        <v>3</v>
      </c>
      <c r="E2" t="s">
        <v>4</v>
      </c>
    </row>
    <row r="3" spans="1:6">
      <c r="A3" t="str">
        <f>A1</f>
        <v>Elma Cristina</v>
      </c>
      <c r="B3">
        <f>2024-B1</f>
        <v>51</v>
      </c>
      <c r="D3" t="s">
        <v>5</v>
      </c>
      <c r="E3" t="s">
        <v>6</v>
      </c>
      <c r="F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8"/>
  <sheetViews>
    <sheetView zoomScale="310" zoomScaleNormal="310" topLeftCell="B2" workbookViewId="0">
      <selection activeCell="E9" sqref="E9"/>
    </sheetView>
  </sheetViews>
  <sheetFormatPr defaultColWidth="9.14285714285714" defaultRowHeight="12.75" outlineLevelRow="7" outlineLevelCol="4"/>
  <cols>
    <col min="1" max="1" width="11.8952380952381" customWidth="1"/>
    <col min="2" max="2" width="11" customWidth="1"/>
    <col min="4" max="4" width="13" customWidth="1"/>
    <col min="5" max="5" width="11.8571428571429"/>
  </cols>
  <sheetData>
    <row r="1" spans="1:2">
      <c r="A1" t="s">
        <v>8</v>
      </c>
      <c r="B1">
        <v>5.25</v>
      </c>
    </row>
    <row r="2" ht="14.25" spans="1:5">
      <c r="A2" s="84" t="s">
        <v>9</v>
      </c>
      <c r="B2" s="84"/>
      <c r="C2" s="84"/>
      <c r="D2" s="84"/>
      <c r="E2" s="84"/>
    </row>
    <row r="3" ht="14.25" spans="1:5">
      <c r="A3" s="85" t="s">
        <v>10</v>
      </c>
      <c r="B3" s="85" t="s">
        <v>11</v>
      </c>
      <c r="C3" s="85" t="s">
        <v>12</v>
      </c>
      <c r="D3" s="85" t="s">
        <v>13</v>
      </c>
      <c r="E3" s="85" t="s">
        <v>14</v>
      </c>
    </row>
    <row r="4" spans="1:5">
      <c r="A4" s="2" t="s">
        <v>15</v>
      </c>
      <c r="B4" s="2">
        <v>7520</v>
      </c>
      <c r="C4" s="14">
        <v>1.12</v>
      </c>
      <c r="D4" s="14">
        <f>B4*C4</f>
        <v>8422.4</v>
      </c>
      <c r="E4" s="14">
        <f>D4/B1</f>
        <v>1604.26666666667</v>
      </c>
    </row>
    <row r="5" spans="1:5">
      <c r="A5" s="2" t="s">
        <v>16</v>
      </c>
      <c r="B5" s="2">
        <v>3250</v>
      </c>
      <c r="C5" s="14">
        <v>0.7</v>
      </c>
      <c r="D5" s="14">
        <f>B5*C5</f>
        <v>2275</v>
      </c>
      <c r="E5" s="14">
        <f>D5/B1</f>
        <v>433.333333333333</v>
      </c>
    </row>
    <row r="6" spans="1:5">
      <c r="A6" s="2" t="s">
        <v>17</v>
      </c>
      <c r="B6" s="2">
        <v>8330</v>
      </c>
      <c r="C6" s="14">
        <v>0.12</v>
      </c>
      <c r="D6" s="14">
        <f>B6*C6</f>
        <v>999.6</v>
      </c>
      <c r="E6" s="14">
        <f>D6/B1</f>
        <v>190.4</v>
      </c>
    </row>
    <row r="7" spans="1:5">
      <c r="A7" s="2" t="s">
        <v>18</v>
      </c>
      <c r="B7" s="2">
        <v>11225</v>
      </c>
      <c r="C7" s="14">
        <v>0.07</v>
      </c>
      <c r="D7" s="14">
        <f>B7*C7</f>
        <v>785.75</v>
      </c>
      <c r="E7" s="14">
        <f>D7/B1</f>
        <v>149.666666666667</v>
      </c>
    </row>
    <row r="8" spans="1:5">
      <c r="A8" s="2" t="s">
        <v>19</v>
      </c>
      <c r="B8" s="2">
        <f>B7+B6+B5+B4</f>
        <v>30325</v>
      </c>
      <c r="C8" s="14">
        <f>C7+C6+C5+C4</f>
        <v>2.01</v>
      </c>
      <c r="D8" s="14">
        <f>D7+D6+D5+D4</f>
        <v>12482.75</v>
      </c>
      <c r="E8" s="14">
        <f>D8/B1</f>
        <v>2377.66666666667</v>
      </c>
    </row>
  </sheetData>
  <mergeCells count="1">
    <mergeCell ref="A2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7"/>
  <sheetViews>
    <sheetView zoomScale="265" zoomScaleNormal="265" topLeftCell="B1" workbookViewId="0">
      <selection activeCell="G5" sqref="G5"/>
    </sheetView>
  </sheetViews>
  <sheetFormatPr defaultColWidth="9.14285714285714" defaultRowHeight="12.75" outlineLevelRow="6" outlineLevelCol="6"/>
  <cols>
    <col min="1" max="1" width="10.352380952381" customWidth="1"/>
  </cols>
  <sheetData>
    <row r="1" ht="14.25" spans="1:7">
      <c r="A1" s="82" t="s">
        <v>20</v>
      </c>
      <c r="B1" s="82"/>
      <c r="C1" s="82"/>
      <c r="D1" s="82"/>
      <c r="E1" s="82"/>
      <c r="F1" s="82"/>
      <c r="G1" s="82"/>
    </row>
    <row r="2" spans="1:7">
      <c r="A2" s="2" t="s">
        <v>21</v>
      </c>
      <c r="B2" s="27"/>
      <c r="C2" s="27"/>
      <c r="D2" s="27"/>
      <c r="E2" s="27"/>
      <c r="F2" s="27"/>
      <c r="G2" s="27"/>
    </row>
    <row r="3" spans="1:7">
      <c r="A3" s="10" t="s">
        <v>22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8" t="s">
        <v>28</v>
      </c>
    </row>
    <row r="4" spans="1:7">
      <c r="A4" s="10" t="s">
        <v>29</v>
      </c>
      <c r="B4" s="2">
        <v>7.5</v>
      </c>
      <c r="C4" s="2">
        <v>7</v>
      </c>
      <c r="D4" s="2">
        <v>8.9</v>
      </c>
      <c r="E4" s="2">
        <v>6.5</v>
      </c>
      <c r="F4" s="83">
        <f>SUM(B4:E4)</f>
        <v>29.9</v>
      </c>
      <c r="G4" s="2">
        <f>AVERAGE(B4:E4)</f>
        <v>7.475</v>
      </c>
    </row>
    <row r="5" spans="1:7">
      <c r="A5" s="10" t="s">
        <v>30</v>
      </c>
      <c r="B5" s="2">
        <v>6.3</v>
      </c>
      <c r="C5" s="2">
        <v>6.7</v>
      </c>
      <c r="D5" s="2">
        <v>8.8</v>
      </c>
      <c r="E5" s="2">
        <v>9.5</v>
      </c>
      <c r="F5" s="83">
        <f>SUM(B5:E5)</f>
        <v>31.3</v>
      </c>
      <c r="G5" s="2">
        <f>AVERAGE(B5:E5)</f>
        <v>7.825</v>
      </c>
    </row>
    <row r="6" spans="1:7">
      <c r="A6" s="10" t="s">
        <v>31</v>
      </c>
      <c r="B6" s="2">
        <v>9.5</v>
      </c>
      <c r="C6" s="2">
        <v>8.6</v>
      </c>
      <c r="D6" s="2">
        <v>3.2</v>
      </c>
      <c r="E6" s="2">
        <v>4.5</v>
      </c>
      <c r="F6" s="83">
        <f>SUM(B6:E6)</f>
        <v>25.8</v>
      </c>
      <c r="G6" s="2">
        <f>AVERAGE(B6:E6)</f>
        <v>6.45</v>
      </c>
    </row>
    <row r="7" spans="1:7">
      <c r="A7" s="10" t="s">
        <v>32</v>
      </c>
      <c r="B7" s="2">
        <v>9</v>
      </c>
      <c r="C7" s="2">
        <v>7.2</v>
      </c>
      <c r="D7" s="2">
        <v>6.3</v>
      </c>
      <c r="E7" s="2">
        <v>8</v>
      </c>
      <c r="F7" s="83">
        <f>SUM(B7:E7)</f>
        <v>30.5</v>
      </c>
      <c r="G7" s="2">
        <f>AVERAGE(B7:E7)</f>
        <v>7.625</v>
      </c>
    </row>
  </sheetData>
  <mergeCells count="2">
    <mergeCell ref="A1:G1"/>
    <mergeCell ref="B2:G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B7"/>
  <sheetViews>
    <sheetView zoomScale="265" zoomScaleNormal="265" workbookViewId="0">
      <selection activeCell="B7" sqref="B7"/>
    </sheetView>
  </sheetViews>
  <sheetFormatPr defaultColWidth="8.8" defaultRowHeight="12.75" outlineLevelRow="6" outlineLevelCol="1"/>
  <sheetData>
    <row r="1" spans="1:1">
      <c r="A1" t="s">
        <v>33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5"/>
  </sheetPr>
  <dimension ref="A1:D9"/>
  <sheetViews>
    <sheetView zoomScale="250" zoomScaleNormal="250" topLeftCell="A2" workbookViewId="0">
      <selection activeCell="B10" sqref="B10"/>
    </sheetView>
  </sheetViews>
  <sheetFormatPr defaultColWidth="9.14285714285714" defaultRowHeight="12.75" outlineLevelCol="3"/>
  <cols>
    <col min="2" max="2" width="18.4571428571429" customWidth="1"/>
    <col min="4" max="4" width="23.8857142857143" customWidth="1"/>
  </cols>
  <sheetData>
    <row r="1" spans="1:4">
      <c r="A1" s="68" t="s">
        <v>46</v>
      </c>
      <c r="B1" s="68" t="s">
        <v>47</v>
      </c>
      <c r="C1" s="68" t="s">
        <v>48</v>
      </c>
      <c r="D1" s="69" t="s">
        <v>49</v>
      </c>
    </row>
    <row r="2" spans="1:4">
      <c r="A2" s="2" t="s">
        <v>50</v>
      </c>
      <c r="B2" s="2" t="s">
        <v>51</v>
      </c>
      <c r="C2" s="2" t="b">
        <f>A2&gt;B2</f>
        <v>0</v>
      </c>
      <c r="D2" s="2" t="str">
        <f>IF(A2&gt;B2," é maior","é menor")</f>
        <v>é menor</v>
      </c>
    </row>
    <row r="4" ht="14.25" spans="1:3">
      <c r="A4" s="70" t="s">
        <v>52</v>
      </c>
      <c r="B4" s="70"/>
      <c r="C4" s="70"/>
    </row>
    <row r="5" spans="1:3">
      <c r="A5" s="71" t="str">
        <f>IF(B9="adalto 05","minha mensagem","")</f>
        <v>minha mensagem</v>
      </c>
      <c r="B5" s="72"/>
      <c r="C5" s="73"/>
    </row>
    <row r="6" spans="1:3">
      <c r="A6" s="74"/>
      <c r="B6" s="75"/>
      <c r="C6" s="76"/>
    </row>
    <row r="7" spans="1:4">
      <c r="A7" s="74"/>
      <c r="B7" s="75"/>
      <c r="C7" s="76"/>
      <c r="D7" s="77"/>
    </row>
    <row r="8" spans="1:3">
      <c r="A8" s="78"/>
      <c r="B8" s="79"/>
      <c r="C8" s="80"/>
    </row>
    <row r="9" spans="1:3">
      <c r="A9" s="81" t="s">
        <v>53</v>
      </c>
      <c r="B9" t="s">
        <v>54</v>
      </c>
      <c r="C9" t="str">
        <f>IF(B9="adalto 05","o mizerevael é um genio "," erouuuuuuu")</f>
        <v>o mizerevael é um genio </v>
      </c>
    </row>
  </sheetData>
  <mergeCells count="2">
    <mergeCell ref="A4:C4"/>
    <mergeCell ref="A5:C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</sheetPr>
  <dimension ref="A1:F9"/>
  <sheetViews>
    <sheetView zoomScale="295" zoomScaleNormal="295" workbookViewId="0">
      <selection activeCell="A6" sqref="A6"/>
    </sheetView>
  </sheetViews>
  <sheetFormatPr defaultColWidth="9.14285714285714" defaultRowHeight="12.75" outlineLevelCol="5"/>
  <cols>
    <col min="5" max="5" width="8.15238095238095" customWidth="1"/>
  </cols>
  <sheetData>
    <row r="1" spans="1:6">
      <c r="A1" s="62" t="s">
        <v>55</v>
      </c>
      <c r="B1" s="63"/>
      <c r="C1" s="63"/>
      <c r="D1" s="63"/>
      <c r="E1" s="63"/>
      <c r="F1" s="64"/>
    </row>
    <row r="2" spans="1:6">
      <c r="A2" s="2" t="s">
        <v>56</v>
      </c>
      <c r="B2" s="29"/>
      <c r="C2" s="52"/>
      <c r="D2" s="52"/>
      <c r="E2" s="52"/>
      <c r="F2" s="30"/>
    </row>
    <row r="3" spans="1:6">
      <c r="A3" s="65" t="s">
        <v>57</v>
      </c>
      <c r="B3" s="65" t="s">
        <v>58</v>
      </c>
      <c r="C3" s="65" t="s">
        <v>59</v>
      </c>
      <c r="D3" s="65" t="s">
        <v>60</v>
      </c>
      <c r="E3" s="65" t="s">
        <v>61</v>
      </c>
      <c r="F3" s="65" t="s">
        <v>62</v>
      </c>
    </row>
    <row r="4" spans="1:6">
      <c r="A4" s="65" t="s">
        <v>63</v>
      </c>
      <c r="B4" s="28">
        <v>7</v>
      </c>
      <c r="C4" s="28">
        <v>8.2</v>
      </c>
      <c r="D4" s="28">
        <v>8.6</v>
      </c>
      <c r="E4" s="66">
        <f>AVERAGE(B4:D4)</f>
        <v>7.93333333333333</v>
      </c>
      <c r="F4" s="2" t="str">
        <f>IF(E4&gt;7,"aprovado","recuperação")</f>
        <v>aprovado</v>
      </c>
    </row>
    <row r="5" spans="1:6">
      <c r="A5" s="65" t="s">
        <v>64</v>
      </c>
      <c r="B5" s="28">
        <v>7.2</v>
      </c>
      <c r="C5" s="28">
        <v>7.5</v>
      </c>
      <c r="D5" s="28">
        <v>8</v>
      </c>
      <c r="E5" s="66">
        <f>AVERAGE(B5:D5)</f>
        <v>7.56666666666667</v>
      </c>
      <c r="F5" s="2" t="str">
        <f>IF(E5&gt;=7,"aprovado","recuperação")</f>
        <v>aprovado</v>
      </c>
    </row>
    <row r="6" spans="1:6">
      <c r="A6" s="65" t="s">
        <v>65</v>
      </c>
      <c r="B6" s="28">
        <v>6.3</v>
      </c>
      <c r="C6" s="28">
        <v>10</v>
      </c>
      <c r="D6" s="28">
        <v>7.5</v>
      </c>
      <c r="E6" s="66">
        <f>AVERAGE(B6:D6)</f>
        <v>7.93333333333333</v>
      </c>
      <c r="F6" s="2" t="str">
        <f>IF(E6&gt;=7,"aprovado","rcuperação")</f>
        <v>aprovado</v>
      </c>
    </row>
    <row r="7" spans="1:6">
      <c r="A7" s="65" t="s">
        <v>66</v>
      </c>
      <c r="B7" s="28">
        <v>9.2</v>
      </c>
      <c r="C7" s="28">
        <v>6.6</v>
      </c>
      <c r="D7" s="28">
        <v>7.2</v>
      </c>
      <c r="E7" s="66">
        <f>AVERAGE(B7:D7)</f>
        <v>7.66666666666667</v>
      </c>
      <c r="F7" s="2" t="str">
        <f>IF(E7&gt;=7,"aprovado","recuperação")</f>
        <v>aprovado</v>
      </c>
    </row>
    <row r="8" spans="1:6">
      <c r="A8" s="65" t="s">
        <v>67</v>
      </c>
      <c r="B8" s="28">
        <v>2.9</v>
      </c>
      <c r="C8" s="28">
        <v>3.4</v>
      </c>
      <c r="D8" s="28">
        <v>5.2</v>
      </c>
      <c r="E8" s="66">
        <f>AVERAGE(B8:D8)</f>
        <v>3.83333333333333</v>
      </c>
      <c r="F8" s="2" t="str">
        <f>IF(E8&gt;=7,"aprovado","recuperação")</f>
        <v>recuperação</v>
      </c>
    </row>
    <row r="9" spans="1:1">
      <c r="A9" s="67"/>
    </row>
  </sheetData>
  <mergeCells count="2">
    <mergeCell ref="A1:F1"/>
    <mergeCell ref="B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"/>
  <sheetViews>
    <sheetView zoomScale="220" zoomScaleNormal="220" workbookViewId="0">
      <selection activeCell="F4" sqref="F4"/>
    </sheetView>
  </sheetViews>
  <sheetFormatPr defaultColWidth="9.14285714285714" defaultRowHeight="12.75" outlineLevelRow="7" outlineLevelCol="7"/>
  <cols>
    <col min="1" max="1" width="12.1428571428571" customWidth="1"/>
    <col min="2" max="2" width="10.2857142857143"/>
  </cols>
  <sheetData>
    <row r="1" ht="15" spans="1:8">
      <c r="A1" s="48" t="s">
        <v>68</v>
      </c>
      <c r="B1" s="49"/>
      <c r="C1" s="49"/>
      <c r="D1" s="49"/>
      <c r="E1" s="49"/>
      <c r="F1" s="49"/>
      <c r="G1" s="49"/>
      <c r="H1" s="50"/>
    </row>
    <row r="2" ht="15" spans="1:8">
      <c r="A2" s="51" t="s">
        <v>56</v>
      </c>
      <c r="B2" s="29"/>
      <c r="C2" s="52"/>
      <c r="D2" s="52"/>
      <c r="E2" s="52"/>
      <c r="F2" s="30"/>
      <c r="G2" s="51" t="s">
        <v>69</v>
      </c>
      <c r="H2" s="53">
        <v>0.15</v>
      </c>
    </row>
    <row r="3" s="47" customFormat="1" ht="25.5" spans="1:8">
      <c r="A3" s="54" t="s">
        <v>70</v>
      </c>
      <c r="B3" s="54" t="s">
        <v>71</v>
      </c>
      <c r="C3" s="55" t="s">
        <v>72</v>
      </c>
      <c r="D3" s="56" t="s">
        <v>73</v>
      </c>
      <c r="E3" s="57" t="s">
        <v>74</v>
      </c>
      <c r="F3" s="56" t="s">
        <v>75</v>
      </c>
      <c r="G3" s="56" t="s">
        <v>76</v>
      </c>
      <c r="H3" s="58" t="s">
        <v>77</v>
      </c>
    </row>
    <row r="4" spans="1:8">
      <c r="A4" s="59" t="s">
        <v>78</v>
      </c>
      <c r="B4" s="14">
        <v>10</v>
      </c>
      <c r="C4" s="60">
        <v>45301</v>
      </c>
      <c r="D4" s="2">
        <v>60</v>
      </c>
      <c r="E4" s="61" t="s">
        <v>79</v>
      </c>
      <c r="F4" s="2" t="str">
        <f>IF(C4+D4&lt;=E4,"SIM","NÃO")</f>
        <v>SIM</v>
      </c>
      <c r="G4" s="2"/>
      <c r="H4" s="2"/>
    </row>
    <row r="5" spans="1:8">
      <c r="A5" s="2" t="s">
        <v>80</v>
      </c>
      <c r="B5" s="14">
        <v>15</v>
      </c>
      <c r="C5" s="60">
        <v>45306</v>
      </c>
      <c r="D5" s="2">
        <v>3</v>
      </c>
      <c r="E5" s="60">
        <v>45307</v>
      </c>
      <c r="F5" s="2" t="str">
        <f>IF(C5+D5&lt;=E5,"SIM","NÃO")</f>
        <v>NÃO</v>
      </c>
      <c r="G5" s="2"/>
      <c r="H5" s="2"/>
    </row>
    <row r="6" spans="1:8">
      <c r="A6" s="2" t="s">
        <v>81</v>
      </c>
      <c r="B6" s="14">
        <v>90</v>
      </c>
      <c r="C6" s="60">
        <v>45344</v>
      </c>
      <c r="D6" s="2">
        <v>2</v>
      </c>
      <c r="E6" s="60">
        <v>45352</v>
      </c>
      <c r="F6" s="2" t="str">
        <f>IF(C6+D6&lt;=E6,"SIM","NÃO")</f>
        <v>SIM</v>
      </c>
      <c r="G6" s="2"/>
      <c r="H6" s="2"/>
    </row>
    <row r="7" spans="1:8">
      <c r="A7" s="2" t="s">
        <v>82</v>
      </c>
      <c r="B7" s="14">
        <v>120</v>
      </c>
      <c r="C7" s="60">
        <v>45354</v>
      </c>
      <c r="D7" s="2">
        <v>5</v>
      </c>
      <c r="E7" s="60">
        <v>45358</v>
      </c>
      <c r="F7" s="2" t="str">
        <f>IF(C7+D7&lt;=E7,"SIM","NÃO")</f>
        <v>NÃO</v>
      </c>
      <c r="G7" s="2"/>
      <c r="H7" s="2"/>
    </row>
    <row r="8" spans="1:8">
      <c r="A8" s="2" t="s">
        <v>83</v>
      </c>
      <c r="B8" s="14">
        <v>50</v>
      </c>
      <c r="C8" s="60">
        <v>45366</v>
      </c>
      <c r="D8" s="2">
        <v>10</v>
      </c>
      <c r="E8" s="60">
        <v>45381</v>
      </c>
      <c r="F8" s="2" t="str">
        <f>IF(C8+D8&lt;=E8,"SIM","NÃO")</f>
        <v>SIM</v>
      </c>
      <c r="G8" s="2"/>
      <c r="H8" s="2"/>
    </row>
  </sheetData>
  <mergeCells count="2">
    <mergeCell ref="A1:H1"/>
    <mergeCell ref="B2:F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J17"/>
  <sheetViews>
    <sheetView zoomScale="205" zoomScaleNormal="205" workbookViewId="0">
      <selection activeCell="K8" sqref="K8"/>
    </sheetView>
  </sheetViews>
  <sheetFormatPr defaultColWidth="9.14285714285714" defaultRowHeight="12.75"/>
  <sheetData>
    <row r="1" ht="15" spans="1:10">
      <c r="A1" s="42" t="s">
        <v>84</v>
      </c>
      <c r="C1" s="43">
        <v>1</v>
      </c>
      <c r="D1">
        <v>5</v>
      </c>
      <c r="E1">
        <v>3</v>
      </c>
      <c r="F1">
        <f>C1+D1*E1</f>
        <v>16</v>
      </c>
      <c r="H1" s="44" t="s">
        <v>85</v>
      </c>
      <c r="I1" s="27">
        <v>5</v>
      </c>
      <c r="J1" s="27"/>
    </row>
    <row r="2" ht="15" spans="1:10">
      <c r="A2" s="42" t="s">
        <v>84</v>
      </c>
      <c r="C2">
        <v>2</v>
      </c>
      <c r="D2">
        <v>10</v>
      </c>
      <c r="E2">
        <v>6</v>
      </c>
      <c r="F2">
        <f t="shared" ref="F2:F17" si="0">C2+D2*E2</f>
        <v>62</v>
      </c>
      <c r="H2" s="45">
        <v>1</v>
      </c>
      <c r="I2" s="46" t="s">
        <v>42</v>
      </c>
      <c r="J2" s="2">
        <f>H2*$I$1</f>
        <v>5</v>
      </c>
    </row>
    <row r="3" ht="15" spans="1:10">
      <c r="A3" s="42" t="s">
        <v>84</v>
      </c>
      <c r="C3">
        <v>3</v>
      </c>
      <c r="D3">
        <v>15</v>
      </c>
      <c r="E3">
        <v>9</v>
      </c>
      <c r="F3">
        <f t="shared" si="0"/>
        <v>138</v>
      </c>
      <c r="H3" s="45">
        <v>2</v>
      </c>
      <c r="I3" s="46" t="s">
        <v>42</v>
      </c>
      <c r="J3" s="2">
        <f t="shared" ref="J3:J11" si="1">H3*$I$1</f>
        <v>10</v>
      </c>
    </row>
    <row r="4" ht="15" spans="1:10">
      <c r="A4" s="42" t="s">
        <v>84</v>
      </c>
      <c r="C4">
        <v>4</v>
      </c>
      <c r="D4">
        <v>20</v>
      </c>
      <c r="E4">
        <v>12</v>
      </c>
      <c r="F4">
        <f t="shared" si="0"/>
        <v>244</v>
      </c>
      <c r="H4" s="45">
        <v>3</v>
      </c>
      <c r="I4" s="46" t="s">
        <v>42</v>
      </c>
      <c r="J4" s="2">
        <f t="shared" si="1"/>
        <v>15</v>
      </c>
    </row>
    <row r="5" ht="15" spans="3:10">
      <c r="C5">
        <v>5</v>
      </c>
      <c r="D5">
        <v>25</v>
      </c>
      <c r="E5">
        <v>15</v>
      </c>
      <c r="F5">
        <f t="shared" si="0"/>
        <v>380</v>
      </c>
      <c r="H5" s="45">
        <v>4</v>
      </c>
      <c r="I5" s="46" t="s">
        <v>42</v>
      </c>
      <c r="J5" s="2">
        <f t="shared" si="1"/>
        <v>20</v>
      </c>
    </row>
    <row r="6" ht="15" spans="3:10">
      <c r="C6">
        <v>6</v>
      </c>
      <c r="D6">
        <v>30</v>
      </c>
      <c r="E6">
        <v>18</v>
      </c>
      <c r="F6">
        <f t="shared" si="0"/>
        <v>546</v>
      </c>
      <c r="H6" s="45">
        <v>5</v>
      </c>
      <c r="I6" s="46" t="s">
        <v>42</v>
      </c>
      <c r="J6" s="2">
        <f t="shared" si="1"/>
        <v>25</v>
      </c>
    </row>
    <row r="7" ht="15" spans="3:10">
      <c r="C7">
        <v>7</v>
      </c>
      <c r="D7">
        <v>35</v>
      </c>
      <c r="E7">
        <v>21</v>
      </c>
      <c r="F7">
        <f t="shared" si="0"/>
        <v>742</v>
      </c>
      <c r="H7" s="45">
        <v>6</v>
      </c>
      <c r="I7" s="46" t="s">
        <v>42</v>
      </c>
      <c r="J7" s="2">
        <f t="shared" si="1"/>
        <v>30</v>
      </c>
    </row>
    <row r="8" ht="15" spans="3:10">
      <c r="C8">
        <v>8</v>
      </c>
      <c r="D8">
        <v>40</v>
      </c>
      <c r="E8">
        <v>24</v>
      </c>
      <c r="F8">
        <f t="shared" si="0"/>
        <v>968</v>
      </c>
      <c r="H8" s="45">
        <v>7</v>
      </c>
      <c r="I8" s="46" t="s">
        <v>42</v>
      </c>
      <c r="J8" s="2">
        <f t="shared" si="1"/>
        <v>35</v>
      </c>
    </row>
    <row r="9" ht="15" spans="3:10">
      <c r="C9">
        <v>9</v>
      </c>
      <c r="D9">
        <v>45</v>
      </c>
      <c r="E9">
        <v>27</v>
      </c>
      <c r="F9">
        <f t="shared" si="0"/>
        <v>1224</v>
      </c>
      <c r="H9" s="45">
        <v>8</v>
      </c>
      <c r="I9" s="46" t="s">
        <v>42</v>
      </c>
      <c r="J9" s="2">
        <f t="shared" si="1"/>
        <v>40</v>
      </c>
    </row>
    <row r="10" ht="15" spans="3:10">
      <c r="C10">
        <v>10</v>
      </c>
      <c r="D10">
        <v>50</v>
      </c>
      <c r="E10">
        <v>30</v>
      </c>
      <c r="F10">
        <f t="shared" si="0"/>
        <v>1510</v>
      </c>
      <c r="H10" s="45">
        <v>9</v>
      </c>
      <c r="I10" s="46" t="s">
        <v>42</v>
      </c>
      <c r="J10" s="2">
        <f t="shared" si="1"/>
        <v>45</v>
      </c>
    </row>
    <row r="11" ht="15" spans="3:10">
      <c r="C11">
        <v>11</v>
      </c>
      <c r="D11">
        <v>55</v>
      </c>
      <c r="E11">
        <v>33</v>
      </c>
      <c r="F11">
        <f t="shared" si="0"/>
        <v>1826</v>
      </c>
      <c r="H11" s="45">
        <v>10</v>
      </c>
      <c r="I11" s="46" t="s">
        <v>42</v>
      </c>
      <c r="J11" s="2">
        <f t="shared" si="1"/>
        <v>50</v>
      </c>
    </row>
    <row r="12" spans="3:6">
      <c r="C12">
        <v>12</v>
      </c>
      <c r="D12">
        <v>60</v>
      </c>
      <c r="E12">
        <v>36</v>
      </c>
      <c r="F12">
        <f t="shared" si="0"/>
        <v>2172</v>
      </c>
    </row>
    <row r="13" spans="3:6">
      <c r="C13">
        <v>13</v>
      </c>
      <c r="D13">
        <v>65</v>
      </c>
      <c r="E13">
        <v>39</v>
      </c>
      <c r="F13">
        <f t="shared" si="0"/>
        <v>2548</v>
      </c>
    </row>
    <row r="14" spans="3:6">
      <c r="C14">
        <v>14</v>
      </c>
      <c r="D14">
        <v>70</v>
      </c>
      <c r="E14">
        <v>42</v>
      </c>
      <c r="F14">
        <f t="shared" si="0"/>
        <v>2954</v>
      </c>
    </row>
    <row r="15" spans="3:6">
      <c r="C15">
        <v>15</v>
      </c>
      <c r="D15">
        <v>75</v>
      </c>
      <c r="E15">
        <v>45</v>
      </c>
      <c r="F15">
        <f t="shared" si="0"/>
        <v>3390</v>
      </c>
    </row>
    <row r="16" spans="3:6">
      <c r="C16">
        <v>16</v>
      </c>
      <c r="D16">
        <v>80</v>
      </c>
      <c r="E16">
        <v>48</v>
      </c>
      <c r="F16">
        <f t="shared" si="0"/>
        <v>3856</v>
      </c>
    </row>
    <row r="17" spans="3:6">
      <c r="C17">
        <v>17</v>
      </c>
      <c r="D17">
        <v>85</v>
      </c>
      <c r="E17">
        <v>51</v>
      </c>
      <c r="F17">
        <f t="shared" si="0"/>
        <v>4352</v>
      </c>
    </row>
  </sheetData>
  <mergeCells count="1">
    <mergeCell ref="I1:J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62F5B"/>
  </sheetPr>
  <dimension ref="A1:E9"/>
  <sheetViews>
    <sheetView zoomScale="250" zoomScaleNormal="250" workbookViewId="0">
      <selection activeCell="C18" sqref="C18"/>
    </sheetView>
  </sheetViews>
  <sheetFormatPr defaultColWidth="9.14285714285714" defaultRowHeight="12.75" outlineLevelCol="4"/>
  <cols>
    <col min="1" max="1" width="16" customWidth="1"/>
    <col min="2" max="2" width="12.8571428571429"/>
    <col min="4" max="4" width="2.91428571428571" customWidth="1"/>
    <col min="5" max="5" width="10.4285714285714"/>
  </cols>
  <sheetData>
    <row r="1" spans="1:2">
      <c r="A1" t="s">
        <v>86</v>
      </c>
      <c r="B1">
        <f ca="1">RAND()</f>
        <v>0.390641850767226</v>
      </c>
    </row>
    <row r="2" spans="1:2">
      <c r="A2" t="s">
        <v>87</v>
      </c>
      <c r="B2">
        <f ca="1">RANDBETWEEN(0,100)</f>
        <v>30</v>
      </c>
    </row>
    <row r="5" ht="14.25" spans="1:5">
      <c r="A5" s="31" t="s">
        <v>88</v>
      </c>
      <c r="B5" s="32"/>
      <c r="C5" s="33"/>
      <c r="E5" s="34" t="s">
        <v>89</v>
      </c>
    </row>
    <row r="6" spans="1:5">
      <c r="A6" s="35" t="s">
        <v>90</v>
      </c>
      <c r="B6" s="36">
        <v>10</v>
      </c>
      <c r="C6" s="37"/>
      <c r="E6" s="38">
        <f>B6*100</f>
        <v>1000</v>
      </c>
    </row>
    <row r="7" spans="1:5">
      <c r="A7" s="2"/>
      <c r="B7" s="2"/>
      <c r="C7" s="2"/>
      <c r="E7" s="38"/>
    </row>
    <row r="8" spans="1:5">
      <c r="A8" s="39" t="s">
        <v>91</v>
      </c>
      <c r="B8" s="39" t="s">
        <v>92</v>
      </c>
      <c r="C8" s="39" t="s">
        <v>93</v>
      </c>
      <c r="E8" s="40" t="str">
        <f ca="1">IF(AND(A9=B9,B9=C9),"ganhou"," foi quase")</f>
        <v> foi quase</v>
      </c>
    </row>
    <row r="9" spans="1:5">
      <c r="A9" s="2">
        <f ca="1">RANDBETWEEN(0,$B$6)</f>
        <v>5</v>
      </c>
      <c r="B9" s="2">
        <f ca="1">RANDBETWEEN(0,$B$6)</f>
        <v>5</v>
      </c>
      <c r="C9" s="2">
        <f ca="1">RANDBETWEEN(0,$B$6)</f>
        <v>7</v>
      </c>
      <c r="D9" s="41"/>
      <c r="E9" s="41"/>
    </row>
  </sheetData>
  <mergeCells count="3">
    <mergeCell ref="A5:C5"/>
    <mergeCell ref="B6:C6"/>
    <mergeCell ref="E6:E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zoomScale="205" zoomScaleNormal="205" topLeftCell="B1" workbookViewId="0">
      <selection activeCell="I1" sqref="I1:J1"/>
    </sheetView>
  </sheetViews>
  <sheetFormatPr defaultColWidth="9.14285714285714" defaultRowHeight="12.75"/>
  <cols>
    <col min="7" max="7" width="10.1333333333333" customWidth="1"/>
    <col min="9" max="9" width="10.2285714285714" customWidth="1"/>
  </cols>
  <sheetData>
    <row r="1" ht="15" spans="1:10">
      <c r="A1" s="24" t="s">
        <v>94</v>
      </c>
      <c r="B1" s="25"/>
      <c r="C1" s="25"/>
      <c r="D1" s="25"/>
      <c r="E1" s="25"/>
      <c r="F1" s="25"/>
      <c r="G1" s="26"/>
      <c r="I1" s="29" t="s">
        <v>95</v>
      </c>
      <c r="J1" s="30"/>
    </row>
    <row r="2" spans="1:10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2" t="s">
        <v>61</v>
      </c>
      <c r="G2" s="2" t="s">
        <v>62</v>
      </c>
      <c r="I2" s="2" t="s">
        <v>101</v>
      </c>
      <c r="J2" s="2">
        <f ca="1">COUNTIF($G$3:G10,I2)</f>
        <v>3</v>
      </c>
    </row>
    <row r="3" spans="1:10">
      <c r="A3" s="2" t="s">
        <v>102</v>
      </c>
      <c r="B3" s="27">
        <f ca="1">RANDBETWEEN(10,100)/10</f>
        <v>7.8</v>
      </c>
      <c r="C3" s="27">
        <f ca="1">RANDBETWEEN(10,100)/10</f>
        <v>6.7</v>
      </c>
      <c r="D3" s="27">
        <f ca="1">RANDBETWEEN(10,100)/10</f>
        <v>5.1</v>
      </c>
      <c r="E3" s="27">
        <f ca="1">RANDBETWEEN(10,100)/10</f>
        <v>5.5</v>
      </c>
      <c r="F3" s="28">
        <f ca="1">AVERAGE(B3:E3)</f>
        <v>6.275</v>
      </c>
      <c r="G3" s="2" t="str">
        <f ca="1">IF(F3&gt;=6,"aprovado",IF(F3&lt;3,"reprovado","recuperação"))</f>
        <v>aprovado</v>
      </c>
      <c r="I3" s="2" t="s">
        <v>103</v>
      </c>
      <c r="J3" s="2">
        <f ca="1">COUNTIF($G$3:G11,I3)</f>
        <v>5</v>
      </c>
    </row>
    <row r="4" spans="1:10">
      <c r="A4" s="2" t="s">
        <v>104</v>
      </c>
      <c r="B4" s="27">
        <f ca="1" t="shared" ref="B4:B10" si="0">RANDBETWEEN(10,100)/10</f>
        <v>4.3</v>
      </c>
      <c r="C4" s="27">
        <f ca="1" t="shared" ref="C4:C10" si="1">RANDBETWEEN(10,100)/10</f>
        <v>5.7</v>
      </c>
      <c r="D4" s="27">
        <f ca="1" t="shared" ref="D4:D10" si="2">RANDBETWEEN(10,100)/10</f>
        <v>10</v>
      </c>
      <c r="E4" s="27">
        <f ca="1" t="shared" ref="E4:E10" si="3">RANDBETWEEN(10,100)/10</f>
        <v>2.5</v>
      </c>
      <c r="F4" s="28">
        <f ca="1" t="shared" ref="F4:F10" si="4">AVERAGE(B4:E4)</f>
        <v>5.625</v>
      </c>
      <c r="G4" s="2" t="str">
        <f ca="1" t="shared" ref="G4:G10" si="5">IF(F4&gt;=6,"aprovado",IF(F4&lt;3,"reprovado","recuperação"))</f>
        <v>recuperação</v>
      </c>
      <c r="I4" s="2" t="s">
        <v>105</v>
      </c>
      <c r="J4" s="2">
        <f ca="1">COUNTIF($G$3:G12,I4)</f>
        <v>0</v>
      </c>
    </row>
    <row r="5" spans="1:7">
      <c r="A5" s="2" t="s">
        <v>106</v>
      </c>
      <c r="B5" s="27">
        <f ca="1" t="shared" si="0"/>
        <v>6.3</v>
      </c>
      <c r="C5" s="27">
        <f ca="1" t="shared" si="1"/>
        <v>6.3</v>
      </c>
      <c r="D5" s="27">
        <f ca="1" t="shared" si="2"/>
        <v>7</v>
      </c>
      <c r="E5" s="27">
        <f ca="1" t="shared" si="3"/>
        <v>3.6</v>
      </c>
      <c r="F5" s="28">
        <f ca="1" t="shared" si="4"/>
        <v>5.8</v>
      </c>
      <c r="G5" s="2" t="str">
        <f ca="1" t="shared" si="5"/>
        <v>recuperação</v>
      </c>
    </row>
    <row r="6" spans="1:7">
      <c r="A6" s="2" t="s">
        <v>107</v>
      </c>
      <c r="B6" s="27">
        <f ca="1" t="shared" si="0"/>
        <v>2.6</v>
      </c>
      <c r="C6" s="27">
        <f ca="1" t="shared" si="1"/>
        <v>5</v>
      </c>
      <c r="D6" s="27">
        <f ca="1" t="shared" si="2"/>
        <v>3.1</v>
      </c>
      <c r="E6" s="27">
        <f ca="1" t="shared" si="3"/>
        <v>9.9</v>
      </c>
      <c r="F6" s="28">
        <f ca="1" t="shared" si="4"/>
        <v>5.15</v>
      </c>
      <c r="G6" s="2" t="str">
        <f ca="1" t="shared" si="5"/>
        <v>recuperação</v>
      </c>
    </row>
    <row r="7" spans="1:7">
      <c r="A7" s="2" t="s">
        <v>108</v>
      </c>
      <c r="B7" s="27">
        <f ca="1" t="shared" si="0"/>
        <v>7.7</v>
      </c>
      <c r="C7" s="27">
        <f ca="1" t="shared" si="1"/>
        <v>5.6</v>
      </c>
      <c r="D7" s="27">
        <f ca="1" t="shared" si="2"/>
        <v>7</v>
      </c>
      <c r="E7" s="27">
        <f ca="1" t="shared" si="3"/>
        <v>6.3</v>
      </c>
      <c r="F7" s="28">
        <f ca="1" t="shared" si="4"/>
        <v>6.65</v>
      </c>
      <c r="G7" s="2" t="str">
        <f ca="1" t="shared" si="5"/>
        <v>aprovado</v>
      </c>
    </row>
    <row r="8" spans="1:7">
      <c r="A8" s="2" t="s">
        <v>109</v>
      </c>
      <c r="B8" s="27">
        <f ca="1" t="shared" si="0"/>
        <v>5</v>
      </c>
      <c r="C8" s="27">
        <f ca="1" t="shared" si="1"/>
        <v>1.8</v>
      </c>
      <c r="D8" s="27">
        <f ca="1" t="shared" si="2"/>
        <v>3.3</v>
      </c>
      <c r="E8" s="27">
        <f ca="1" t="shared" si="3"/>
        <v>7.8</v>
      </c>
      <c r="F8" s="28">
        <f ca="1" t="shared" si="4"/>
        <v>4.475</v>
      </c>
      <c r="G8" s="2" t="str">
        <f ca="1" t="shared" si="5"/>
        <v>recuperação</v>
      </c>
    </row>
    <row r="9" spans="1:7">
      <c r="A9" s="2" t="s">
        <v>110</v>
      </c>
      <c r="B9" s="27">
        <f ca="1" t="shared" si="0"/>
        <v>5.1</v>
      </c>
      <c r="C9" s="27">
        <f ca="1" t="shared" si="1"/>
        <v>9.8</v>
      </c>
      <c r="D9" s="27">
        <f ca="1" t="shared" si="2"/>
        <v>6.8</v>
      </c>
      <c r="E9" s="27">
        <f ca="1" t="shared" si="3"/>
        <v>2.1</v>
      </c>
      <c r="F9" s="28">
        <f ca="1" t="shared" si="4"/>
        <v>5.95</v>
      </c>
      <c r="G9" s="2" t="str">
        <f ca="1" t="shared" si="5"/>
        <v>recuperação</v>
      </c>
    </row>
    <row r="10" spans="1:7">
      <c r="A10" s="2" t="s">
        <v>111</v>
      </c>
      <c r="B10" s="27">
        <f ca="1" t="shared" si="0"/>
        <v>4.2</v>
      </c>
      <c r="C10" s="27">
        <f ca="1" t="shared" si="1"/>
        <v>7</v>
      </c>
      <c r="D10" s="27">
        <f ca="1" t="shared" si="2"/>
        <v>9.8</v>
      </c>
      <c r="E10" s="27">
        <f ca="1" t="shared" si="3"/>
        <v>8.9</v>
      </c>
      <c r="F10" s="28">
        <f ca="1" t="shared" si="4"/>
        <v>7.475</v>
      </c>
      <c r="G10" s="2" t="str">
        <f ca="1" t="shared" si="5"/>
        <v>aprovado</v>
      </c>
    </row>
  </sheetData>
  <mergeCells count="2">
    <mergeCell ref="A1:G1"/>
    <mergeCell ref="I1:J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3" sqref="A3:F6"/>
    </sheetView>
  </sheetViews>
  <sheetFormatPr defaultColWidth="8.88571428571429" defaultRowHeight="12.75" outlineLevelRow="5" outlineLevelCol="6"/>
  <cols>
    <col min="2" max="6" width="9.44761904761905"/>
    <col min="7" max="7" width="11.6190476190476" customWidth="1"/>
  </cols>
  <sheetData>
    <row r="1" spans="1:1">
      <c r="A1" t="s">
        <v>112</v>
      </c>
    </row>
    <row r="2" ht="15" spans="1:7">
      <c r="A2" s="19" t="s">
        <v>113</v>
      </c>
      <c r="B2" s="20"/>
      <c r="C2" s="20"/>
      <c r="D2" s="20"/>
      <c r="E2" s="20"/>
      <c r="F2" s="20"/>
      <c r="G2" s="21"/>
    </row>
    <row r="3" spans="1:7">
      <c r="A3" s="8" t="s">
        <v>70</v>
      </c>
      <c r="B3" s="8" t="s">
        <v>114</v>
      </c>
      <c r="C3" s="8" t="s">
        <v>115</v>
      </c>
      <c r="D3" s="8" t="s">
        <v>116</v>
      </c>
      <c r="E3" s="8" t="s">
        <v>117</v>
      </c>
      <c r="F3" s="8" t="s">
        <v>118</v>
      </c>
      <c r="G3" s="8" t="s">
        <v>119</v>
      </c>
    </row>
    <row r="4" spans="1:7">
      <c r="A4" s="2" t="s">
        <v>120</v>
      </c>
      <c r="B4" s="22">
        <f ca="1">RANDBETWEEN(400,800)/10</f>
        <v>67.3</v>
      </c>
      <c r="C4" s="22">
        <f ca="1">RANDBETWEEN(400,800)/10</f>
        <v>57.8</v>
      </c>
      <c r="D4" s="22">
        <f ca="1">RANDBETWEEN(400,800)/10</f>
        <v>64.4</v>
      </c>
      <c r="E4" s="22">
        <f ca="1">RANDBETWEEN(400,800)/10</f>
        <v>74.6</v>
      </c>
      <c r="F4" s="22">
        <f ca="1">RANDBETWEEN(400,800)/10</f>
        <v>59</v>
      </c>
      <c r="G4" s="23" cm="1">
        <f ca="1" t="array" ref="G4">MAX(B4:F4/MIN(B4:F4)-1)</f>
        <v>0.290657439446367</v>
      </c>
    </row>
    <row r="5" spans="1:7">
      <c r="A5" s="2" t="s">
        <v>121</v>
      </c>
      <c r="B5" s="22">
        <f ca="1">RANDBETWEEN(400,800)/10</f>
        <v>61.8</v>
      </c>
      <c r="C5" s="22">
        <f ca="1">RANDBETWEEN(400,800)/10</f>
        <v>78.4</v>
      </c>
      <c r="D5" s="22">
        <f ca="1">RANDBETWEEN(400,800)/10</f>
        <v>45.7</v>
      </c>
      <c r="E5" s="22">
        <f ca="1">RANDBETWEEN(400,800)/10</f>
        <v>48.4</v>
      </c>
      <c r="F5" s="22">
        <f ca="1">RANDBETWEEN(400,800)/10</f>
        <v>59.6</v>
      </c>
      <c r="G5" s="23" cm="1">
        <f ca="1" t="array" ref="G5">MAX(B5:F5/MIN(B5:F5)-1)</f>
        <v>0.715536105032823</v>
      </c>
    </row>
    <row r="6" spans="1:7">
      <c r="A6" s="2" t="s">
        <v>122</v>
      </c>
      <c r="B6" s="22">
        <f ca="1">RANDBETWEEN(400,800)/10</f>
        <v>46</v>
      </c>
      <c r="C6" s="22">
        <f ca="1">RANDBETWEEN(400,800)/10</f>
        <v>80</v>
      </c>
      <c r="D6" s="22">
        <f ca="1">RANDBETWEEN(400,800)/10</f>
        <v>74</v>
      </c>
      <c r="E6" s="22">
        <f ca="1">RANDBETWEEN(400,800)/10</f>
        <v>71.2</v>
      </c>
      <c r="F6" s="22">
        <f ca="1">RANDBETWEEN(400,800)/10</f>
        <v>74.4</v>
      </c>
      <c r="G6" s="23" cm="1">
        <f ca="1" t="array" ref="G6">MAX(B6:F6/MIN(B6:F6)-1)</f>
        <v>0.739130434782609</v>
      </c>
    </row>
  </sheetData>
  <mergeCells count="1">
    <mergeCell ref="A2:G2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45" zoomScaleNormal="145" workbookViewId="0">
      <selection activeCell="K15" sqref="K15"/>
    </sheetView>
  </sheetViews>
  <sheetFormatPr defaultColWidth="8.88571428571429" defaultRowHeight="12.75" outlineLevelCol="4"/>
  <cols>
    <col min="1" max="1" width="10.1714285714286" customWidth="1"/>
    <col min="2" max="2" width="17.952380952381" customWidth="1"/>
  </cols>
  <sheetData>
    <row r="1" ht="15" spans="1:5">
      <c r="A1" t="s">
        <v>123</v>
      </c>
      <c r="D1" s="15" t="s">
        <v>124</v>
      </c>
      <c r="E1" s="16"/>
    </row>
    <row r="2" spans="4:5">
      <c r="D2" s="2" t="s">
        <v>125</v>
      </c>
      <c r="E2" s="2">
        <f ca="1">COUNTIF(B5:B10,D2)</f>
        <v>6</v>
      </c>
    </row>
    <row r="3" spans="1:5">
      <c r="A3" s="2" t="s">
        <v>126</v>
      </c>
      <c r="B3" s="2"/>
      <c r="D3" s="2" t="s">
        <v>127</v>
      </c>
      <c r="E3" s="2">
        <f ca="1">COUNTIF(B5:B10,D3)</f>
        <v>0</v>
      </c>
    </row>
    <row r="4" ht="15" spans="1:5">
      <c r="A4" s="17" t="s">
        <v>56</v>
      </c>
      <c r="B4" s="17" t="s">
        <v>61</v>
      </c>
      <c r="D4" s="2" t="s">
        <v>128</v>
      </c>
      <c r="E4" s="2">
        <f ca="1">COUNTA(B5:B10)-E3-E2</f>
        <v>0</v>
      </c>
    </row>
    <row r="5" spans="1:2">
      <c r="A5" s="2" t="s">
        <v>129</v>
      </c>
      <c r="B5" s="18">
        <f ca="1">RANDBETWEEN(600,1000)/10</f>
        <v>85.9</v>
      </c>
    </row>
    <row r="6" spans="1:2">
      <c r="A6" s="2" t="s">
        <v>130</v>
      </c>
      <c r="B6" s="18">
        <f ca="1" t="shared" ref="B5:B10" si="0">RANDBETWEEN(600,1000)/10</f>
        <v>95.6</v>
      </c>
    </row>
    <row r="7" spans="1:2">
      <c r="A7" s="2" t="s">
        <v>131</v>
      </c>
      <c r="B7" s="18">
        <f ca="1" t="shared" si="0"/>
        <v>88.8</v>
      </c>
    </row>
    <row r="8" spans="1:2">
      <c r="A8" s="2" t="s">
        <v>132</v>
      </c>
      <c r="B8" s="18">
        <f ca="1" t="shared" si="0"/>
        <v>88.7</v>
      </c>
    </row>
    <row r="9" spans="1:2">
      <c r="A9" s="2" t="s">
        <v>133</v>
      </c>
      <c r="B9" s="18">
        <f ca="1" t="shared" si="0"/>
        <v>88.8</v>
      </c>
    </row>
    <row r="10" spans="1:2">
      <c r="A10" s="2" t="s">
        <v>134</v>
      </c>
      <c r="B10" s="18">
        <f ca="1" t="shared" si="0"/>
        <v>94.1</v>
      </c>
    </row>
  </sheetData>
  <mergeCells count="1">
    <mergeCell ref="D1:E1"/>
  </mergeCell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30" zoomScaleNormal="130" workbookViewId="0">
      <selection activeCell="N11" sqref="N11"/>
    </sheetView>
  </sheetViews>
  <sheetFormatPr defaultColWidth="8.88571428571429" defaultRowHeight="12.75" outlineLevelRow="4" outlineLevelCol="4"/>
  <cols>
    <col min="1" max="1" width="11.6571428571429" customWidth="1"/>
    <col min="2" max="2" width="9.75238095238095" customWidth="1"/>
    <col min="3" max="3" width="3.0952380952381" customWidth="1"/>
  </cols>
  <sheetData>
    <row r="1" spans="1:1">
      <c r="A1" t="s">
        <v>135</v>
      </c>
    </row>
    <row r="3" spans="1:5">
      <c r="A3" s="2" t="s">
        <v>136</v>
      </c>
      <c r="B3" s="2">
        <f ca="1">RANDBETWEEN(1,10)</f>
        <v>1</v>
      </c>
      <c r="D3" s="2" t="s">
        <v>137</v>
      </c>
      <c r="E3" s="2">
        <f ca="1">RANDBETWEEN(1,10)</f>
        <v>8</v>
      </c>
    </row>
    <row r="4" spans="1:5">
      <c r="A4" s="2" t="s">
        <v>105</v>
      </c>
      <c r="B4" s="2">
        <f ca="1">RANDBETWEEN(1,10)</f>
        <v>10</v>
      </c>
      <c r="D4" s="2" t="s">
        <v>138</v>
      </c>
      <c r="E4" s="2">
        <f ca="1">RANDBETWEEN(1,10)</f>
        <v>2</v>
      </c>
    </row>
    <row r="5" spans="1:2">
      <c r="A5" s="2" t="s">
        <v>103</v>
      </c>
      <c r="B5" s="2">
        <f ca="1">RANDBETWEEN(1,10)</f>
        <v>3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zoomScale="70" zoomScaleNormal="70" workbookViewId="0">
      <selection activeCell="M27" sqref="M27"/>
    </sheetView>
  </sheetViews>
  <sheetFormatPr defaultColWidth="8.88571428571429" defaultRowHeight="12.75"/>
  <cols>
    <col min="2" max="4" width="10.552380952381"/>
    <col min="5" max="5" width="10" customWidth="1"/>
    <col min="6" max="6" width="10.552380952381"/>
    <col min="7" max="7" width="13.8095238095238" customWidth="1"/>
    <col min="10" max="10" width="17" customWidth="1"/>
    <col min="11" max="11" width="4.44761904761905" customWidth="1"/>
    <col min="21" max="21" width="4.55238095238095" customWidth="1"/>
  </cols>
  <sheetData>
    <row r="1" spans="1:1">
      <c r="A1" t="s">
        <v>139</v>
      </c>
    </row>
    <row r="2" spans="1:1">
      <c r="A2" t="s">
        <v>140</v>
      </c>
    </row>
    <row r="3" spans="1:7">
      <c r="A3" s="2" t="s">
        <v>141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147</v>
      </c>
    </row>
    <row r="4" spans="1:7">
      <c r="A4" s="2" t="s">
        <v>148</v>
      </c>
      <c r="B4" s="14">
        <f ca="1" t="shared" ref="B4:G4" si="0">RANDBETWEEN(100,1000)</f>
        <v>157</v>
      </c>
      <c r="C4" s="14">
        <f ca="1" t="shared" si="0"/>
        <v>604</v>
      </c>
      <c r="D4" s="14">
        <f ca="1" t="shared" si="0"/>
        <v>166</v>
      </c>
      <c r="E4" s="14">
        <f ca="1" t="shared" si="0"/>
        <v>312</v>
      </c>
      <c r="F4" s="14">
        <f ca="1" t="shared" si="0"/>
        <v>527</v>
      </c>
      <c r="G4" s="14">
        <f ca="1" t="shared" si="0"/>
        <v>952</v>
      </c>
    </row>
    <row r="5" spans="1:7">
      <c r="A5" s="2" t="s">
        <v>149</v>
      </c>
      <c r="B5" s="14">
        <f ca="1" t="shared" ref="B5:B12" si="1">RANDBETWEEN(100,1000)</f>
        <v>688</v>
      </c>
      <c r="C5" s="14">
        <f ca="1" t="shared" ref="C5:C12" si="2">RANDBETWEEN(100,1000)</f>
        <v>509</v>
      </c>
      <c r="D5" s="14">
        <f ca="1" t="shared" ref="D5:D12" si="3">RANDBETWEEN(100,1000)</f>
        <v>711</v>
      </c>
      <c r="E5" s="14">
        <f ca="1" t="shared" ref="E5:E12" si="4">RANDBETWEEN(100,1000)</f>
        <v>878</v>
      </c>
      <c r="F5" s="14">
        <f ca="1" t="shared" ref="F5:F12" si="5">RANDBETWEEN(100,1000)</f>
        <v>230</v>
      </c>
      <c r="G5" s="14">
        <f ca="1" t="shared" ref="G5:G12" si="6">RANDBETWEEN(100,1000)</f>
        <v>143</v>
      </c>
    </row>
    <row r="6" spans="1:7">
      <c r="A6" s="2" t="s">
        <v>150</v>
      </c>
      <c r="B6" s="14">
        <f ca="1" t="shared" si="1"/>
        <v>179</v>
      </c>
      <c r="C6" s="14">
        <f ca="1" t="shared" si="2"/>
        <v>934</v>
      </c>
      <c r="D6" s="14">
        <f ca="1" t="shared" si="3"/>
        <v>584</v>
      </c>
      <c r="E6" s="14">
        <f ca="1" t="shared" si="4"/>
        <v>670</v>
      </c>
      <c r="F6" s="14">
        <f ca="1" t="shared" si="5"/>
        <v>955</v>
      </c>
      <c r="G6" s="14">
        <f ca="1" t="shared" si="6"/>
        <v>716</v>
      </c>
    </row>
    <row r="7" spans="1:7">
      <c r="A7" s="2" t="s">
        <v>151</v>
      </c>
      <c r="B7" s="14">
        <f ca="1" t="shared" si="1"/>
        <v>982</v>
      </c>
      <c r="C7" s="14">
        <f ca="1" t="shared" si="2"/>
        <v>914</v>
      </c>
      <c r="D7" s="14">
        <f ca="1" t="shared" si="3"/>
        <v>417</v>
      </c>
      <c r="E7" s="14">
        <f ca="1" t="shared" si="4"/>
        <v>464</v>
      </c>
      <c r="F7" s="14">
        <f ca="1" t="shared" si="5"/>
        <v>895</v>
      </c>
      <c r="G7" s="14">
        <f ca="1" t="shared" si="6"/>
        <v>923</v>
      </c>
    </row>
    <row r="8" spans="1:7">
      <c r="A8" s="2" t="s">
        <v>152</v>
      </c>
      <c r="B8" s="14">
        <f ca="1" t="shared" si="1"/>
        <v>392</v>
      </c>
      <c r="C8" s="14">
        <f ca="1" t="shared" si="2"/>
        <v>253</v>
      </c>
      <c r="D8" s="14">
        <f ca="1" t="shared" si="3"/>
        <v>400</v>
      </c>
      <c r="E8" s="14">
        <f ca="1" t="shared" si="4"/>
        <v>469</v>
      </c>
      <c r="F8" s="14">
        <f ca="1" t="shared" si="5"/>
        <v>680</v>
      </c>
      <c r="G8" s="14">
        <f ca="1" t="shared" si="6"/>
        <v>807</v>
      </c>
    </row>
    <row r="9" spans="1:7">
      <c r="A9" s="2" t="s">
        <v>153</v>
      </c>
      <c r="B9" s="14">
        <f ca="1" t="shared" si="1"/>
        <v>713</v>
      </c>
      <c r="C9" s="14">
        <f ca="1" t="shared" si="2"/>
        <v>100</v>
      </c>
      <c r="D9" s="14">
        <f ca="1" t="shared" si="3"/>
        <v>523</v>
      </c>
      <c r="E9" s="14">
        <f ca="1" t="shared" si="4"/>
        <v>491</v>
      </c>
      <c r="F9" s="14">
        <f ca="1" t="shared" si="5"/>
        <v>167</v>
      </c>
      <c r="G9" s="14">
        <f ca="1" t="shared" si="6"/>
        <v>173</v>
      </c>
    </row>
    <row r="10" spans="1:7">
      <c r="A10" s="2" t="s">
        <v>154</v>
      </c>
      <c r="B10" s="14">
        <f ca="1" t="shared" si="1"/>
        <v>384</v>
      </c>
      <c r="C10" s="14">
        <f ca="1" t="shared" si="2"/>
        <v>450</v>
      </c>
      <c r="D10" s="14">
        <f ca="1" t="shared" si="3"/>
        <v>327</v>
      </c>
      <c r="E10" s="14">
        <f ca="1" t="shared" si="4"/>
        <v>816</v>
      </c>
      <c r="F10" s="14">
        <f ca="1" t="shared" si="5"/>
        <v>497</v>
      </c>
      <c r="G10" s="14">
        <f ca="1" t="shared" si="6"/>
        <v>463</v>
      </c>
    </row>
    <row r="11" spans="1:7">
      <c r="A11" s="2" t="s">
        <v>155</v>
      </c>
      <c r="B11" s="14">
        <f ca="1" t="shared" si="1"/>
        <v>319</v>
      </c>
      <c r="C11" s="14">
        <f ca="1" t="shared" si="2"/>
        <v>549</v>
      </c>
      <c r="D11" s="14">
        <f ca="1" t="shared" si="3"/>
        <v>102</v>
      </c>
      <c r="E11" s="14">
        <f ca="1" t="shared" si="4"/>
        <v>562</v>
      </c>
      <c r="F11" s="14">
        <f ca="1" t="shared" si="5"/>
        <v>777</v>
      </c>
      <c r="G11" s="14">
        <f ca="1" t="shared" si="6"/>
        <v>281</v>
      </c>
    </row>
    <row r="12" spans="1:7">
      <c r="A12" s="2" t="s">
        <v>156</v>
      </c>
      <c r="B12" s="14">
        <f ca="1" t="shared" si="1"/>
        <v>392</v>
      </c>
      <c r="C12" s="14">
        <f ca="1" t="shared" si="2"/>
        <v>989</v>
      </c>
      <c r="D12" s="14">
        <f ca="1" t="shared" si="3"/>
        <v>181</v>
      </c>
      <c r="E12" s="14">
        <f ca="1" t="shared" si="4"/>
        <v>323</v>
      </c>
      <c r="F12" s="14">
        <f ca="1" t="shared" si="5"/>
        <v>872</v>
      </c>
      <c r="G12" s="14">
        <f ca="1" t="shared" si="6"/>
        <v>508</v>
      </c>
    </row>
    <row r="18" spans="13:19">
      <c r="M18">
        <v>1</v>
      </c>
      <c r="N18">
        <v>1</v>
      </c>
      <c r="R18">
        <v>1</v>
      </c>
      <c r="S18">
        <v>1</v>
      </c>
    </row>
    <row r="19" spans="12:20">
      <c r="L19">
        <v>1</v>
      </c>
      <c r="M19">
        <v>2</v>
      </c>
      <c r="N19">
        <v>2</v>
      </c>
      <c r="O19">
        <v>1</v>
      </c>
      <c r="Q19">
        <v>1</v>
      </c>
      <c r="R19">
        <v>2</v>
      </c>
      <c r="S19">
        <v>2</v>
      </c>
      <c r="T19">
        <v>1</v>
      </c>
    </row>
    <row r="20" spans="11:21">
      <c r="K20">
        <v>1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1</v>
      </c>
    </row>
    <row r="21" spans="11:21"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S21">
        <v>2</v>
      </c>
      <c r="T21">
        <v>2</v>
      </c>
      <c r="U21">
        <v>1</v>
      </c>
    </row>
    <row r="22" spans="11:21"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T22">
        <v>2</v>
      </c>
      <c r="U22">
        <v>1</v>
      </c>
    </row>
    <row r="23" spans="11:21"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U23">
        <v>1</v>
      </c>
    </row>
    <row r="24" spans="11:21"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</row>
    <row r="25" spans="11:21"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</row>
    <row r="26" spans="11:21"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</row>
    <row r="27" spans="11:21">
      <c r="K27">
        <v>1</v>
      </c>
      <c r="L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</row>
    <row r="28" spans="11:21">
      <c r="K28">
        <v>1</v>
      </c>
      <c r="L28">
        <v>2</v>
      </c>
      <c r="M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</row>
    <row r="29" spans="12:20">
      <c r="L29">
        <v>1</v>
      </c>
      <c r="M29">
        <v>2</v>
      </c>
      <c r="N29">
        <v>2</v>
      </c>
      <c r="P29">
        <v>2</v>
      </c>
      <c r="Q29">
        <v>2</v>
      </c>
      <c r="R29">
        <v>2</v>
      </c>
      <c r="S29">
        <v>2</v>
      </c>
      <c r="T29">
        <v>1</v>
      </c>
    </row>
    <row r="30" spans="13:19"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</row>
    <row r="31" spans="14:18">
      <c r="N31">
        <v>1</v>
      </c>
      <c r="O31">
        <v>2</v>
      </c>
      <c r="P31">
        <v>2</v>
      </c>
      <c r="Q31">
        <v>2</v>
      </c>
      <c r="R31">
        <v>1</v>
      </c>
    </row>
    <row r="32" spans="15:17">
      <c r="O32">
        <v>1</v>
      </c>
      <c r="P32">
        <v>2</v>
      </c>
      <c r="Q32">
        <v>1</v>
      </c>
    </row>
    <row r="33" spans="16:16">
      <c r="P33">
        <v>1</v>
      </c>
    </row>
  </sheetData>
  <conditionalFormatting sqref="$A1:$XFD1048576">
    <cfRule type="cellIs" dxfId="0" priority="2" operator="equal">
      <formula>1</formula>
    </cfRule>
    <cfRule type="cellIs" dxfId="1" priority="1" operator="equal">
      <formula>2</formula>
    </cfRule>
  </conditionalFormatting>
  <conditionalFormatting sqref="B4:G12">
    <cfRule type="top10" dxfId="2" priority="3" bottom="1" rank="10"/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:F8"/>
    </sheetView>
  </sheetViews>
  <sheetFormatPr defaultColWidth="9.14285714285714" defaultRowHeight="12.75" outlineLevelRow="7" outlineLevelCol="5"/>
  <sheetData>
    <row r="1" spans="1:6">
      <c r="A1" s="1" t="s">
        <v>21</v>
      </c>
      <c r="B1" s="2" t="s">
        <v>157</v>
      </c>
      <c r="D1" s="3" t="s">
        <v>158</v>
      </c>
      <c r="E1" s="4"/>
      <c r="F1" s="4"/>
    </row>
    <row r="2" spans="1:6">
      <c r="A2" s="1" t="s">
        <v>159</v>
      </c>
      <c r="B2" s="2">
        <v>81.7</v>
      </c>
      <c r="D2" s="5" t="s">
        <v>160</v>
      </c>
      <c r="E2" s="6" t="s">
        <v>161</v>
      </c>
      <c r="F2" s="7" t="s">
        <v>162</v>
      </c>
    </row>
    <row r="3" spans="1:6">
      <c r="A3" s="1" t="s">
        <v>163</v>
      </c>
      <c r="B3" s="2">
        <v>1.75</v>
      </c>
      <c r="D3" s="8"/>
      <c r="E3" s="9">
        <v>18.5</v>
      </c>
      <c r="F3" s="10" t="s">
        <v>164</v>
      </c>
    </row>
    <row r="4" spans="1:6">
      <c r="A4" s="1" t="s">
        <v>165</v>
      </c>
      <c r="B4" s="2">
        <f>B2/B3^2</f>
        <v>26.6775510204082</v>
      </c>
      <c r="D4" s="8">
        <v>18.6</v>
      </c>
      <c r="E4" s="9">
        <v>24.9</v>
      </c>
      <c r="F4" s="10" t="s">
        <v>166</v>
      </c>
    </row>
    <row r="5" spans="1:6">
      <c r="A5" s="3" t="s">
        <v>167</v>
      </c>
      <c r="B5" s="11"/>
      <c r="D5" s="8">
        <v>25</v>
      </c>
      <c r="E5" s="9">
        <v>29.9</v>
      </c>
      <c r="F5" s="10" t="s">
        <v>168</v>
      </c>
    </row>
    <row r="6" spans="1:6">
      <c r="A6" s="12" t="str">
        <f>IF(B4&lt;D4,F3,IF(B4&gt;E7,F8,IF(AND(B4&gt;=D4,B4&lt;D5),F4,IF(AND(B4&gt;=D5,B4&lt;D6),F5,IF(AND(B4&gt;=D6,B4&lt;D7),F6,IF(AND(B4&gt;=D7,B4&lt;D8),F7,"erro"))))))</f>
        <v>Sobrepeso</v>
      </c>
      <c r="B6" s="13"/>
      <c r="D6" s="8">
        <v>30</v>
      </c>
      <c r="E6" s="9">
        <v>34.9</v>
      </c>
      <c r="F6" s="10" t="s">
        <v>169</v>
      </c>
    </row>
    <row r="7" spans="4:6">
      <c r="D7" s="8">
        <v>35</v>
      </c>
      <c r="E7" s="9">
        <v>39.9</v>
      </c>
      <c r="F7" s="10" t="s">
        <v>170</v>
      </c>
    </row>
    <row r="8" spans="4:6">
      <c r="D8" s="8">
        <v>40</v>
      </c>
      <c r="E8" s="9"/>
      <c r="F8" s="10" t="s">
        <v>171</v>
      </c>
    </row>
  </sheetData>
  <mergeCells count="3">
    <mergeCell ref="D1:F1"/>
    <mergeCell ref="A5:B5"/>
    <mergeCell ref="A6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Aula 1</vt:lpstr>
      <vt:lpstr>Aula2</vt:lpstr>
      <vt:lpstr>Aula3</vt:lpstr>
      <vt:lpstr>aula4</vt:lpstr>
      <vt:lpstr>aula5</vt:lpstr>
      <vt:lpstr>aula6</vt:lpstr>
      <vt:lpstr>aula7</vt:lpstr>
      <vt:lpstr>AULA8</vt:lpstr>
      <vt:lpstr>aula9</vt:lpstr>
      <vt:lpstr>aula10</vt:lpstr>
      <vt:lpstr>aula11</vt:lpstr>
      <vt:lpstr>aula12</vt:lpstr>
      <vt:lpstr>aula13</vt:lpstr>
      <vt:lpstr>aula14</vt:lpstr>
      <vt:lpstr>Planilha15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03</cp:lastModifiedBy>
  <dcterms:created xsi:type="dcterms:W3CDTF">2024-04-15T18:37:00Z</dcterms:created>
  <dcterms:modified xsi:type="dcterms:W3CDTF">2024-05-09T12:20:57Z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C09DCFCCF3FB4E7AAF39FFBEFF027AE8_13</vt:lpwstr>
  </property>
  <property fmtid="{D5CDD505-2E9C-101B-9397-08002B2CF9AE}" pid="3" name="KSOProductBuildVer">
    <vt:lpwstr>1046-12.2.0.16731</vt:lpwstr>
  </property>
</Properties>
</file>