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oizqureshi/Desktop/CSE145/BlueHat_nRF52_Central/train_tests/"/>
    </mc:Choice>
  </mc:AlternateContent>
  <bookViews>
    <workbookView xWindow="0" yWindow="440" windowWidth="38400" windowHeight="23460" tabRatio="500" activeTab="8"/>
  </bookViews>
  <sheets>
    <sheet name="1m-facing" sheetId="14" r:id="rId1"/>
    <sheet name="1m-away" sheetId="13" r:id="rId2"/>
    <sheet name="5ft-facing" sheetId="12" r:id="rId3"/>
    <sheet name="5ft-away" sheetId="10" r:id="rId4"/>
    <sheet name="10ft-facing" sheetId="9" r:id="rId5"/>
    <sheet name="10ft-away" sheetId="8" r:id="rId6"/>
    <sheet name="15ft-facing" sheetId="7" r:id="rId7"/>
    <sheet name="15ft-away" sheetId="6" r:id="rId8"/>
    <sheet name="20ft-facing" sheetId="5" r:id="rId9"/>
    <sheet name="20ft-away" sheetId="4" r:id="rId10"/>
    <sheet name="30ft-facing" sheetId="3" r:id="rId11"/>
    <sheet name="30ft-away" sheetId="1" r:id="rId12"/>
    <sheet name="40ft-facing " sheetId="16" r:id="rId13"/>
    <sheet name="50ft-facing  " sheetId="17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5" l="1"/>
  <c r="I5" i="5"/>
  <c r="H6" i="5"/>
  <c r="I6" i="5"/>
  <c r="H7" i="5"/>
  <c r="I7" i="5"/>
  <c r="H8" i="5"/>
  <c r="I8" i="5"/>
  <c r="H9" i="5"/>
  <c r="I9" i="5"/>
  <c r="H10" i="5"/>
  <c r="I10" i="5"/>
  <c r="H11" i="5"/>
  <c r="I11" i="5"/>
  <c r="H12" i="5"/>
  <c r="I12" i="5"/>
  <c r="H13" i="5"/>
  <c r="I13" i="5"/>
  <c r="H14" i="5"/>
  <c r="I14" i="5"/>
  <c r="H15" i="5"/>
  <c r="I15" i="5"/>
  <c r="H16" i="5"/>
  <c r="I16" i="5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I24" i="5"/>
  <c r="H25" i="5"/>
  <c r="I25" i="5"/>
  <c r="H26" i="5"/>
  <c r="I26" i="5"/>
  <c r="H27" i="5"/>
  <c r="I27" i="5"/>
  <c r="H28" i="5"/>
  <c r="I28" i="5"/>
  <c r="H29" i="5"/>
  <c r="I29" i="5"/>
  <c r="H30" i="5"/>
  <c r="I30" i="5"/>
  <c r="H31" i="5"/>
  <c r="I31" i="5"/>
  <c r="H32" i="5"/>
  <c r="I32" i="5"/>
  <c r="H33" i="5"/>
  <c r="I33" i="5"/>
  <c r="H34" i="5"/>
  <c r="I34" i="5"/>
  <c r="H35" i="5"/>
  <c r="I35" i="5"/>
  <c r="H36" i="5"/>
  <c r="I36" i="5"/>
  <c r="H37" i="5"/>
  <c r="I37" i="5"/>
  <c r="H38" i="5"/>
  <c r="I38" i="5"/>
  <c r="H39" i="5"/>
  <c r="I39" i="5"/>
  <c r="H40" i="5"/>
  <c r="I40" i="5"/>
  <c r="H41" i="5"/>
  <c r="I41" i="5"/>
  <c r="H42" i="5"/>
  <c r="I42" i="5"/>
  <c r="H43" i="5"/>
  <c r="I43" i="5"/>
  <c r="H44" i="5"/>
  <c r="I44" i="5"/>
  <c r="H45" i="5"/>
  <c r="I45" i="5"/>
  <c r="H46" i="5"/>
  <c r="I46" i="5"/>
  <c r="H47" i="5"/>
  <c r="I47" i="5"/>
  <c r="H48" i="5"/>
  <c r="I48" i="5"/>
  <c r="H49" i="5"/>
  <c r="I49" i="5"/>
  <c r="H50" i="5"/>
  <c r="I50" i="5"/>
  <c r="H51" i="5"/>
  <c r="I51" i="5"/>
  <c r="H52" i="5"/>
  <c r="I52" i="5"/>
  <c r="H53" i="5"/>
  <c r="I53" i="5"/>
  <c r="H54" i="5"/>
  <c r="I54" i="5"/>
  <c r="H55" i="5"/>
  <c r="I55" i="5"/>
  <c r="H56" i="5"/>
  <c r="I56" i="5"/>
  <c r="H57" i="5"/>
  <c r="I57" i="5"/>
  <c r="H58" i="5"/>
  <c r="I58" i="5"/>
  <c r="H59" i="5"/>
  <c r="I59" i="5"/>
  <c r="H60" i="5"/>
  <c r="I60" i="5"/>
  <c r="H61" i="5"/>
  <c r="I61" i="5"/>
  <c r="H62" i="5"/>
  <c r="I62" i="5"/>
  <c r="H63" i="5"/>
  <c r="I63" i="5"/>
  <c r="H64" i="5"/>
  <c r="I64" i="5"/>
  <c r="H65" i="5"/>
  <c r="I65" i="5"/>
  <c r="H66" i="5"/>
  <c r="I66" i="5"/>
  <c r="H67" i="5"/>
  <c r="I67" i="5"/>
  <c r="H68" i="5"/>
  <c r="I68" i="5"/>
  <c r="H69" i="5"/>
  <c r="I69" i="5"/>
  <c r="H70" i="5"/>
  <c r="I70" i="5"/>
  <c r="H4" i="5"/>
  <c r="H5" i="16"/>
  <c r="I5" i="16"/>
  <c r="H6" i="16"/>
  <c r="I6" i="16"/>
  <c r="H7" i="16"/>
  <c r="I7" i="16"/>
  <c r="H8" i="16"/>
  <c r="I8" i="16"/>
  <c r="H9" i="16"/>
  <c r="I9" i="16"/>
  <c r="H10" i="16"/>
  <c r="I10" i="16"/>
  <c r="H11" i="16"/>
  <c r="I11" i="16"/>
  <c r="H12" i="16"/>
  <c r="I12" i="16"/>
  <c r="H13" i="16"/>
  <c r="I13" i="16"/>
  <c r="H14" i="16"/>
  <c r="I14" i="16"/>
  <c r="H15" i="16"/>
  <c r="I15" i="16"/>
  <c r="H16" i="16"/>
  <c r="I16" i="16"/>
  <c r="H17" i="16"/>
  <c r="I17" i="16"/>
  <c r="H18" i="16"/>
  <c r="I18" i="16"/>
  <c r="H19" i="16"/>
  <c r="I19" i="16"/>
  <c r="H20" i="16"/>
  <c r="I20" i="16"/>
  <c r="H21" i="16"/>
  <c r="I21" i="16"/>
  <c r="H22" i="16"/>
  <c r="I22" i="16"/>
  <c r="H23" i="16"/>
  <c r="I23" i="16"/>
  <c r="H24" i="16"/>
  <c r="I24" i="16"/>
  <c r="H25" i="16"/>
  <c r="I25" i="16"/>
  <c r="H26" i="16"/>
  <c r="I26" i="16"/>
  <c r="H27" i="16"/>
  <c r="I27" i="16"/>
  <c r="H28" i="16"/>
  <c r="I28" i="16"/>
  <c r="H29" i="16"/>
  <c r="I29" i="16"/>
  <c r="H30" i="16"/>
  <c r="I30" i="16"/>
  <c r="H31" i="16"/>
  <c r="I31" i="16"/>
  <c r="H32" i="16"/>
  <c r="I32" i="16"/>
  <c r="H33" i="16"/>
  <c r="I33" i="16"/>
  <c r="H34" i="16"/>
  <c r="I34" i="16"/>
  <c r="H35" i="16"/>
  <c r="I35" i="16"/>
  <c r="H36" i="16"/>
  <c r="I36" i="16"/>
  <c r="H37" i="16"/>
  <c r="I37" i="16"/>
  <c r="H38" i="16"/>
  <c r="I38" i="16"/>
  <c r="H39" i="16"/>
  <c r="I39" i="16"/>
  <c r="H40" i="16"/>
  <c r="I40" i="16"/>
  <c r="H41" i="16"/>
  <c r="I41" i="16"/>
  <c r="H42" i="16"/>
  <c r="I42" i="16"/>
  <c r="H43" i="16"/>
  <c r="I43" i="16"/>
  <c r="H44" i="16"/>
  <c r="I44" i="16"/>
  <c r="H45" i="16"/>
  <c r="I45" i="16"/>
  <c r="H46" i="16"/>
  <c r="I46" i="16"/>
  <c r="H47" i="16"/>
  <c r="I47" i="16"/>
  <c r="H48" i="16"/>
  <c r="I48" i="16"/>
  <c r="H49" i="16"/>
  <c r="I49" i="16"/>
  <c r="H50" i="16"/>
  <c r="I50" i="16"/>
  <c r="H51" i="16"/>
  <c r="I51" i="16"/>
  <c r="H52" i="16"/>
  <c r="I52" i="16"/>
  <c r="H53" i="16"/>
  <c r="I53" i="16"/>
  <c r="H54" i="16"/>
  <c r="I54" i="16"/>
  <c r="H55" i="16"/>
  <c r="I55" i="16"/>
  <c r="H56" i="16"/>
  <c r="I56" i="16"/>
  <c r="H57" i="16"/>
  <c r="I57" i="16"/>
  <c r="H58" i="16"/>
  <c r="I58" i="16"/>
  <c r="H4" i="16"/>
  <c r="I40" i="17"/>
  <c r="H5" i="17"/>
  <c r="I5" i="17"/>
  <c r="H6" i="17"/>
  <c r="I6" i="17"/>
  <c r="H7" i="17"/>
  <c r="I7" i="17"/>
  <c r="H8" i="17"/>
  <c r="I8" i="17"/>
  <c r="H9" i="17"/>
  <c r="I9" i="17"/>
  <c r="H10" i="17"/>
  <c r="I10" i="17"/>
  <c r="H11" i="17"/>
  <c r="I11" i="17"/>
  <c r="H12" i="17"/>
  <c r="I12" i="17"/>
  <c r="H13" i="17"/>
  <c r="I13" i="17"/>
  <c r="H14" i="17"/>
  <c r="I14" i="17"/>
  <c r="H15" i="17"/>
  <c r="I15" i="17"/>
  <c r="H16" i="17"/>
  <c r="I16" i="17"/>
  <c r="H17" i="17"/>
  <c r="I17" i="17"/>
  <c r="H18" i="17"/>
  <c r="I18" i="17"/>
  <c r="H19" i="17"/>
  <c r="I19" i="17"/>
  <c r="H20" i="17"/>
  <c r="I20" i="17"/>
  <c r="H21" i="17"/>
  <c r="I21" i="17"/>
  <c r="H22" i="17"/>
  <c r="I22" i="17"/>
  <c r="H23" i="17"/>
  <c r="I23" i="17"/>
  <c r="H24" i="17"/>
  <c r="I24" i="17"/>
  <c r="H25" i="17"/>
  <c r="I25" i="17"/>
  <c r="H26" i="17"/>
  <c r="I26" i="17"/>
  <c r="H27" i="17"/>
  <c r="I27" i="17"/>
  <c r="H28" i="17"/>
  <c r="I28" i="17"/>
  <c r="H29" i="17"/>
  <c r="I29" i="17"/>
  <c r="H30" i="17"/>
  <c r="I30" i="17"/>
  <c r="H31" i="17"/>
  <c r="I31" i="17"/>
  <c r="H32" i="17"/>
  <c r="I32" i="17"/>
  <c r="H33" i="17"/>
  <c r="I33" i="17"/>
  <c r="H34" i="17"/>
  <c r="I34" i="17"/>
  <c r="H35" i="17"/>
  <c r="I35" i="17"/>
  <c r="H36" i="17"/>
  <c r="I36" i="17"/>
  <c r="H37" i="17"/>
  <c r="I37" i="17"/>
  <c r="H38" i="17"/>
  <c r="I38" i="17"/>
  <c r="H4" i="17"/>
  <c r="I4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4" i="16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4" i="9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6" i="12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4" i="5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4" i="3"/>
  <c r="I59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4" i="3"/>
  <c r="I4" i="3"/>
  <c r="I4" i="5"/>
  <c r="I7" i="12"/>
  <c r="J7" i="12"/>
  <c r="I8" i="12"/>
  <c r="J8" i="12"/>
  <c r="I9" i="12"/>
  <c r="J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I18" i="12"/>
  <c r="J18" i="12"/>
  <c r="I19" i="12"/>
  <c r="J19" i="12"/>
  <c r="I20" i="12"/>
  <c r="J20" i="12"/>
  <c r="I21" i="12"/>
  <c r="J21" i="12"/>
  <c r="I22" i="12"/>
  <c r="J22" i="12"/>
  <c r="I23" i="12"/>
  <c r="J23" i="12"/>
  <c r="I24" i="12"/>
  <c r="J24" i="12"/>
  <c r="I25" i="12"/>
  <c r="J25" i="12"/>
  <c r="I26" i="12"/>
  <c r="J26" i="12"/>
  <c r="I27" i="12"/>
  <c r="J27" i="12"/>
  <c r="I28" i="12"/>
  <c r="J28" i="12"/>
  <c r="I29" i="12"/>
  <c r="J29" i="12"/>
  <c r="I30" i="12"/>
  <c r="J30" i="12"/>
  <c r="I31" i="12"/>
  <c r="J31" i="12"/>
  <c r="I32" i="12"/>
  <c r="J32" i="12"/>
  <c r="I33" i="12"/>
  <c r="J33" i="12"/>
  <c r="I34" i="12"/>
  <c r="J34" i="12"/>
  <c r="I35" i="12"/>
  <c r="J35" i="12"/>
  <c r="I36" i="12"/>
  <c r="J36" i="12"/>
  <c r="I37" i="12"/>
  <c r="J37" i="12"/>
  <c r="I38" i="12"/>
  <c r="J38" i="12"/>
  <c r="I39" i="12"/>
  <c r="J39" i="12"/>
  <c r="I40" i="12"/>
  <c r="J40" i="12"/>
  <c r="I41" i="12"/>
  <c r="J41" i="12"/>
  <c r="I42" i="12"/>
  <c r="J42" i="12"/>
  <c r="I43" i="12"/>
  <c r="J43" i="12"/>
  <c r="I44" i="12"/>
  <c r="J44" i="12"/>
  <c r="I45" i="12"/>
  <c r="J45" i="12"/>
  <c r="I46" i="12"/>
  <c r="J46" i="12"/>
  <c r="I47" i="12"/>
  <c r="J47" i="12"/>
  <c r="I48" i="12"/>
  <c r="J48" i="12"/>
  <c r="I49" i="12"/>
  <c r="J49" i="12"/>
  <c r="I50" i="12"/>
  <c r="J50" i="12"/>
  <c r="I51" i="12"/>
  <c r="J51" i="12"/>
  <c r="I52" i="12"/>
  <c r="J52" i="12"/>
  <c r="I53" i="12"/>
  <c r="J53" i="12"/>
  <c r="I54" i="12"/>
  <c r="J54" i="12"/>
  <c r="I55" i="12"/>
  <c r="J55" i="12"/>
  <c r="I56" i="12"/>
  <c r="J56" i="12"/>
  <c r="I57" i="12"/>
  <c r="J57" i="12"/>
  <c r="I58" i="12"/>
  <c r="J58" i="12"/>
  <c r="I59" i="12"/>
  <c r="J59" i="12"/>
  <c r="I60" i="12"/>
  <c r="J60" i="12"/>
  <c r="I61" i="12"/>
  <c r="J61" i="12"/>
  <c r="I62" i="12"/>
  <c r="J62" i="12"/>
  <c r="I63" i="12"/>
  <c r="J63" i="12"/>
  <c r="I64" i="12"/>
  <c r="J64" i="12"/>
  <c r="I65" i="12"/>
  <c r="J65" i="12"/>
  <c r="I66" i="12"/>
  <c r="J66" i="12"/>
  <c r="I67" i="12"/>
  <c r="J67" i="12"/>
  <c r="I68" i="12"/>
  <c r="J68" i="12"/>
  <c r="I69" i="12"/>
  <c r="J69" i="12"/>
  <c r="I70" i="12"/>
  <c r="J70" i="12"/>
  <c r="I71" i="12"/>
  <c r="J71" i="12"/>
  <c r="I72" i="12"/>
  <c r="J72" i="12"/>
  <c r="I73" i="12"/>
  <c r="J73" i="12"/>
  <c r="I74" i="12"/>
  <c r="J74" i="12"/>
  <c r="I75" i="12"/>
  <c r="J75" i="12"/>
  <c r="I76" i="12"/>
  <c r="J76" i="12"/>
  <c r="I77" i="12"/>
  <c r="J77" i="12"/>
  <c r="I78" i="12"/>
  <c r="J78" i="12"/>
  <c r="I79" i="12"/>
  <c r="J79" i="12"/>
  <c r="I80" i="12"/>
  <c r="J80" i="12"/>
  <c r="I81" i="12"/>
  <c r="J81" i="12"/>
  <c r="I82" i="12"/>
  <c r="J82" i="12"/>
  <c r="I83" i="12"/>
  <c r="J83" i="12"/>
  <c r="I84" i="12"/>
  <c r="J84" i="12"/>
  <c r="I85" i="12"/>
  <c r="J85" i="12"/>
  <c r="I86" i="12"/>
  <c r="J86" i="12"/>
  <c r="I6" i="12"/>
  <c r="I5" i="9"/>
  <c r="J5" i="9"/>
  <c r="I6" i="9"/>
  <c r="J6" i="9"/>
  <c r="I7" i="9"/>
  <c r="J7" i="9"/>
  <c r="I8" i="9"/>
  <c r="J8" i="9"/>
  <c r="I9" i="9"/>
  <c r="J9" i="9"/>
  <c r="I10" i="9"/>
  <c r="J10" i="9"/>
  <c r="I11" i="9"/>
  <c r="J11" i="9"/>
  <c r="I12" i="9"/>
  <c r="J12" i="9"/>
  <c r="I13" i="9"/>
  <c r="J13" i="9"/>
  <c r="I14" i="9"/>
  <c r="J14" i="9"/>
  <c r="I15" i="9"/>
  <c r="J15" i="9"/>
  <c r="I16" i="9"/>
  <c r="J16" i="9"/>
  <c r="I17" i="9"/>
  <c r="J17" i="9"/>
  <c r="I18" i="9"/>
  <c r="J18" i="9"/>
  <c r="I19" i="9"/>
  <c r="J19" i="9"/>
  <c r="I20" i="9"/>
  <c r="J20" i="9"/>
  <c r="I21" i="9"/>
  <c r="J21" i="9"/>
  <c r="I22" i="9"/>
  <c r="J22" i="9"/>
  <c r="I23" i="9"/>
  <c r="J23" i="9"/>
  <c r="I24" i="9"/>
  <c r="J24" i="9"/>
  <c r="I25" i="9"/>
  <c r="J25" i="9"/>
  <c r="I26" i="9"/>
  <c r="J26" i="9"/>
  <c r="I27" i="9"/>
  <c r="J27" i="9"/>
  <c r="I28" i="9"/>
  <c r="J28" i="9"/>
  <c r="I29" i="9"/>
  <c r="J29" i="9"/>
  <c r="I30" i="9"/>
  <c r="J30" i="9"/>
  <c r="I31" i="9"/>
  <c r="J31" i="9"/>
  <c r="I32" i="9"/>
  <c r="J32" i="9"/>
  <c r="I33" i="9"/>
  <c r="J33" i="9"/>
  <c r="I34" i="9"/>
  <c r="J34" i="9"/>
  <c r="I35" i="9"/>
  <c r="J35" i="9"/>
  <c r="I36" i="9"/>
  <c r="J36" i="9"/>
  <c r="I37" i="9"/>
  <c r="J37" i="9"/>
  <c r="I38" i="9"/>
  <c r="J38" i="9"/>
  <c r="I39" i="9"/>
  <c r="J39" i="9"/>
  <c r="I40" i="9"/>
  <c r="J40" i="9"/>
  <c r="I41" i="9"/>
  <c r="J41" i="9"/>
  <c r="I42" i="9"/>
  <c r="J42" i="9"/>
  <c r="I43" i="9"/>
  <c r="J43" i="9"/>
  <c r="I44" i="9"/>
  <c r="J44" i="9"/>
  <c r="I45" i="9"/>
  <c r="J45" i="9"/>
  <c r="I46" i="9"/>
  <c r="J46" i="9"/>
  <c r="I47" i="9"/>
  <c r="J47" i="9"/>
  <c r="I48" i="9"/>
  <c r="J48" i="9"/>
  <c r="I49" i="9"/>
  <c r="J49" i="9"/>
  <c r="I50" i="9"/>
  <c r="J50" i="9"/>
  <c r="I51" i="9"/>
  <c r="J51" i="9"/>
  <c r="I52" i="9"/>
  <c r="J52" i="9"/>
  <c r="I53" i="9"/>
  <c r="J53" i="9"/>
  <c r="I54" i="9"/>
  <c r="J54" i="9"/>
  <c r="I55" i="9"/>
  <c r="J55" i="9"/>
  <c r="I56" i="9"/>
  <c r="J56" i="9"/>
  <c r="I57" i="9"/>
  <c r="J57" i="9"/>
  <c r="I58" i="9"/>
  <c r="J58" i="9"/>
  <c r="I59" i="9"/>
  <c r="J59" i="9"/>
  <c r="I4" i="9"/>
  <c r="I51" i="7"/>
  <c r="H5" i="7"/>
  <c r="I5" i="7"/>
  <c r="H6" i="7"/>
  <c r="I6" i="7"/>
  <c r="H7" i="7"/>
  <c r="I7" i="7"/>
  <c r="H8" i="7"/>
  <c r="I8" i="7"/>
  <c r="H9" i="7"/>
  <c r="I9" i="7"/>
  <c r="H10" i="7"/>
  <c r="I10" i="7"/>
  <c r="H11" i="7"/>
  <c r="I11" i="7"/>
  <c r="H12" i="7"/>
  <c r="I12" i="7"/>
  <c r="H13" i="7"/>
  <c r="I13" i="7"/>
  <c r="H14" i="7"/>
  <c r="I14" i="7"/>
  <c r="H15" i="7"/>
  <c r="I15" i="7"/>
  <c r="H16" i="7"/>
  <c r="I16" i="7"/>
  <c r="H17" i="7"/>
  <c r="I17" i="7"/>
  <c r="H18" i="7"/>
  <c r="I18" i="7"/>
  <c r="H19" i="7"/>
  <c r="I19" i="7"/>
  <c r="H20" i="7"/>
  <c r="I20" i="7"/>
  <c r="H21" i="7"/>
  <c r="I21" i="7"/>
  <c r="H22" i="7"/>
  <c r="I22" i="7"/>
  <c r="H23" i="7"/>
  <c r="I23" i="7"/>
  <c r="H24" i="7"/>
  <c r="I24" i="7"/>
  <c r="H25" i="7"/>
  <c r="I25" i="7"/>
  <c r="H26" i="7"/>
  <c r="I26" i="7"/>
  <c r="H27" i="7"/>
  <c r="I27" i="7"/>
  <c r="H28" i="7"/>
  <c r="I28" i="7"/>
  <c r="H29" i="7"/>
  <c r="I29" i="7"/>
  <c r="H30" i="7"/>
  <c r="I30" i="7"/>
  <c r="H31" i="7"/>
  <c r="I31" i="7"/>
  <c r="H32" i="7"/>
  <c r="I32" i="7"/>
  <c r="H33" i="7"/>
  <c r="I33" i="7"/>
  <c r="H34" i="7"/>
  <c r="I34" i="7"/>
  <c r="H35" i="7"/>
  <c r="I35" i="7"/>
  <c r="H36" i="7"/>
  <c r="I36" i="7"/>
  <c r="H37" i="7"/>
  <c r="I37" i="7"/>
  <c r="H38" i="7"/>
  <c r="I38" i="7"/>
  <c r="H39" i="7"/>
  <c r="I39" i="7"/>
  <c r="H40" i="7"/>
  <c r="I40" i="7"/>
  <c r="H41" i="7"/>
  <c r="I41" i="7"/>
  <c r="H42" i="7"/>
  <c r="I42" i="7"/>
  <c r="H43" i="7"/>
  <c r="I43" i="7"/>
  <c r="H44" i="7"/>
  <c r="I44" i="7"/>
  <c r="H45" i="7"/>
  <c r="I45" i="7"/>
  <c r="H46" i="7"/>
  <c r="I46" i="7"/>
  <c r="H47" i="7"/>
  <c r="I47" i="7"/>
  <c r="H48" i="7"/>
  <c r="I48" i="7"/>
  <c r="H49" i="7"/>
  <c r="I49" i="7"/>
  <c r="H4" i="7"/>
  <c r="I4" i="7"/>
  <c r="J4" i="9"/>
  <c r="J61" i="9"/>
  <c r="J6" i="12"/>
  <c r="J88" i="12"/>
  <c r="I4" i="16"/>
  <c r="I61" i="16"/>
  <c r="C61" i="16"/>
  <c r="F4" i="16"/>
  <c r="G4" i="16"/>
  <c r="F5" i="16"/>
  <c r="G5" i="16"/>
  <c r="F6" i="16"/>
  <c r="G6" i="16"/>
  <c r="F7" i="16"/>
  <c r="G7" i="16"/>
  <c r="F8" i="16"/>
  <c r="G8" i="16"/>
  <c r="F9" i="16"/>
  <c r="G9" i="16"/>
  <c r="F10" i="16"/>
  <c r="G10" i="16"/>
  <c r="F11" i="16"/>
  <c r="G11" i="16"/>
  <c r="F12" i="16"/>
  <c r="G12" i="16"/>
  <c r="F13" i="16"/>
  <c r="G13" i="16"/>
  <c r="F14" i="16"/>
  <c r="G14" i="16"/>
  <c r="F15" i="16"/>
  <c r="G15" i="16"/>
  <c r="F16" i="16"/>
  <c r="G16" i="16"/>
  <c r="F17" i="16"/>
  <c r="G17" i="16"/>
  <c r="F18" i="16"/>
  <c r="G18" i="16"/>
  <c r="F19" i="16"/>
  <c r="G19" i="16"/>
  <c r="F20" i="16"/>
  <c r="G20" i="16"/>
  <c r="F21" i="16"/>
  <c r="G21" i="16"/>
  <c r="F22" i="16"/>
  <c r="G22" i="16"/>
  <c r="F23" i="16"/>
  <c r="G23" i="16"/>
  <c r="F24" i="16"/>
  <c r="G24" i="16"/>
  <c r="F25" i="16"/>
  <c r="G25" i="16"/>
  <c r="F26" i="16"/>
  <c r="G26" i="16"/>
  <c r="F27" i="16"/>
  <c r="G27" i="16"/>
  <c r="F28" i="16"/>
  <c r="G28" i="16"/>
  <c r="F29" i="16"/>
  <c r="G29" i="16"/>
  <c r="F30" i="16"/>
  <c r="G30" i="16"/>
  <c r="F31" i="16"/>
  <c r="G31" i="16"/>
  <c r="F32" i="16"/>
  <c r="G32" i="16"/>
  <c r="F33" i="16"/>
  <c r="G33" i="16"/>
  <c r="F34" i="16"/>
  <c r="G34" i="16"/>
  <c r="F35" i="16"/>
  <c r="G35" i="16"/>
  <c r="F36" i="16"/>
  <c r="G36" i="16"/>
  <c r="F37" i="16"/>
  <c r="G37" i="16"/>
  <c r="F38" i="16"/>
  <c r="G38" i="16"/>
  <c r="F39" i="16"/>
  <c r="G39" i="16"/>
  <c r="F40" i="16"/>
  <c r="G40" i="16"/>
  <c r="F41" i="16"/>
  <c r="G41" i="16"/>
  <c r="F42" i="16"/>
  <c r="G42" i="16"/>
  <c r="F43" i="16"/>
  <c r="G43" i="16"/>
  <c r="F44" i="16"/>
  <c r="G44" i="16"/>
  <c r="F45" i="16"/>
  <c r="G45" i="16"/>
  <c r="F46" i="16"/>
  <c r="G46" i="16"/>
  <c r="F47" i="16"/>
  <c r="G47" i="16"/>
  <c r="F48" i="16"/>
  <c r="G48" i="16"/>
  <c r="F49" i="16"/>
  <c r="G49" i="16"/>
  <c r="F50" i="16"/>
  <c r="G50" i="16"/>
  <c r="F51" i="16"/>
  <c r="G51" i="16"/>
  <c r="F52" i="16"/>
  <c r="G52" i="16"/>
  <c r="F53" i="16"/>
  <c r="G53" i="16"/>
  <c r="F54" i="16"/>
  <c r="G54" i="16"/>
  <c r="F55" i="16"/>
  <c r="G55" i="16"/>
  <c r="F56" i="16"/>
  <c r="G56" i="16"/>
  <c r="F57" i="16"/>
  <c r="G57" i="16"/>
  <c r="F58" i="16"/>
  <c r="G58" i="16"/>
  <c r="G61" i="16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G59" i="3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F16" i="5"/>
  <c r="G16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31" i="5"/>
  <c r="G31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F48" i="5"/>
  <c r="G48" i="5"/>
  <c r="F49" i="5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F68" i="5"/>
  <c r="G68" i="5"/>
  <c r="F69" i="5"/>
  <c r="G69" i="5"/>
  <c r="F70" i="5"/>
  <c r="G70" i="5"/>
  <c r="F4" i="5"/>
  <c r="G4" i="5"/>
  <c r="G4" i="9"/>
  <c r="H4" i="9"/>
  <c r="G5" i="9"/>
  <c r="H5" i="9"/>
  <c r="G6" i="9"/>
  <c r="H6" i="9"/>
  <c r="G7" i="9"/>
  <c r="H7" i="9"/>
  <c r="G8" i="9"/>
  <c r="H8" i="9"/>
  <c r="G9" i="9"/>
  <c r="H9" i="9"/>
  <c r="G10" i="9"/>
  <c r="H10" i="9"/>
  <c r="G11" i="9"/>
  <c r="H11" i="9"/>
  <c r="G12" i="9"/>
  <c r="H12" i="9"/>
  <c r="G13" i="9"/>
  <c r="H13" i="9"/>
  <c r="G14" i="9"/>
  <c r="H14" i="9"/>
  <c r="G15" i="9"/>
  <c r="H15" i="9"/>
  <c r="G16" i="9"/>
  <c r="H16" i="9"/>
  <c r="G17" i="9"/>
  <c r="H17" i="9"/>
  <c r="G18" i="9"/>
  <c r="H18" i="9"/>
  <c r="G19" i="9"/>
  <c r="H19" i="9"/>
  <c r="G20" i="9"/>
  <c r="H20" i="9"/>
  <c r="G21" i="9"/>
  <c r="H21" i="9"/>
  <c r="G22" i="9"/>
  <c r="H22" i="9"/>
  <c r="G23" i="9"/>
  <c r="H23" i="9"/>
  <c r="G24" i="9"/>
  <c r="H24" i="9"/>
  <c r="G25" i="9"/>
  <c r="H25" i="9"/>
  <c r="G26" i="9"/>
  <c r="H26" i="9"/>
  <c r="G27" i="9"/>
  <c r="H27" i="9"/>
  <c r="G28" i="9"/>
  <c r="H28" i="9"/>
  <c r="G29" i="9"/>
  <c r="H29" i="9"/>
  <c r="G30" i="9"/>
  <c r="H30" i="9"/>
  <c r="G31" i="9"/>
  <c r="H31" i="9"/>
  <c r="G32" i="9"/>
  <c r="H32" i="9"/>
  <c r="G33" i="9"/>
  <c r="H33" i="9"/>
  <c r="G34" i="9"/>
  <c r="H34" i="9"/>
  <c r="G35" i="9"/>
  <c r="H35" i="9"/>
  <c r="G36" i="9"/>
  <c r="H36" i="9"/>
  <c r="G37" i="9"/>
  <c r="H37" i="9"/>
  <c r="G38" i="9"/>
  <c r="H38" i="9"/>
  <c r="G39" i="9"/>
  <c r="H39" i="9"/>
  <c r="G40" i="9"/>
  <c r="H40" i="9"/>
  <c r="G41" i="9"/>
  <c r="H41" i="9"/>
  <c r="G42" i="9"/>
  <c r="H42" i="9"/>
  <c r="G43" i="9"/>
  <c r="H43" i="9"/>
  <c r="G44" i="9"/>
  <c r="H44" i="9"/>
  <c r="G45" i="9"/>
  <c r="H45" i="9"/>
  <c r="G46" i="9"/>
  <c r="H46" i="9"/>
  <c r="G47" i="9"/>
  <c r="H47" i="9"/>
  <c r="G48" i="9"/>
  <c r="H48" i="9"/>
  <c r="G49" i="9"/>
  <c r="H49" i="9"/>
  <c r="G50" i="9"/>
  <c r="H50" i="9"/>
  <c r="G51" i="9"/>
  <c r="H51" i="9"/>
  <c r="G52" i="9"/>
  <c r="H52" i="9"/>
  <c r="G53" i="9"/>
  <c r="H53" i="9"/>
  <c r="G54" i="9"/>
  <c r="H54" i="9"/>
  <c r="G55" i="9"/>
  <c r="H55" i="9"/>
  <c r="G56" i="9"/>
  <c r="H56" i="9"/>
  <c r="G57" i="9"/>
  <c r="H57" i="9"/>
  <c r="G58" i="9"/>
  <c r="H58" i="9"/>
  <c r="G59" i="9"/>
  <c r="H59" i="9"/>
  <c r="H61" i="9"/>
  <c r="G6" i="12"/>
  <c r="H6" i="12"/>
  <c r="G7" i="12"/>
  <c r="H7" i="12"/>
  <c r="G8" i="12"/>
  <c r="H8" i="12"/>
  <c r="G9" i="12"/>
  <c r="H9" i="12"/>
  <c r="G10" i="12"/>
  <c r="H10" i="12"/>
  <c r="G11" i="12"/>
  <c r="H11" i="12"/>
  <c r="G12" i="12"/>
  <c r="H12" i="12"/>
  <c r="G13" i="12"/>
  <c r="H13" i="12"/>
  <c r="G14" i="12"/>
  <c r="H14" i="12"/>
  <c r="G15" i="12"/>
  <c r="H15" i="12"/>
  <c r="G16" i="12"/>
  <c r="H16" i="12"/>
  <c r="G17" i="12"/>
  <c r="H17" i="12"/>
  <c r="G18" i="12"/>
  <c r="H18" i="12"/>
  <c r="G19" i="12"/>
  <c r="H19" i="12"/>
  <c r="G20" i="12"/>
  <c r="H20" i="12"/>
  <c r="G21" i="12"/>
  <c r="H21" i="12"/>
  <c r="G22" i="12"/>
  <c r="H22" i="12"/>
  <c r="G23" i="12"/>
  <c r="H23" i="12"/>
  <c r="G24" i="12"/>
  <c r="H24" i="12"/>
  <c r="G25" i="12"/>
  <c r="H25" i="12"/>
  <c r="G26" i="12"/>
  <c r="H26" i="12"/>
  <c r="G27" i="12"/>
  <c r="H27" i="12"/>
  <c r="G28" i="12"/>
  <c r="H28" i="12"/>
  <c r="G29" i="12"/>
  <c r="H29" i="12"/>
  <c r="G30" i="12"/>
  <c r="H30" i="12"/>
  <c r="G31" i="12"/>
  <c r="H31" i="12"/>
  <c r="G32" i="12"/>
  <c r="H32" i="12"/>
  <c r="G33" i="12"/>
  <c r="H33" i="12"/>
  <c r="G34" i="12"/>
  <c r="H34" i="12"/>
  <c r="G35" i="12"/>
  <c r="H35" i="12"/>
  <c r="G36" i="12"/>
  <c r="H36" i="12"/>
  <c r="G37" i="12"/>
  <c r="H37" i="12"/>
  <c r="G38" i="12"/>
  <c r="H38" i="12"/>
  <c r="G39" i="12"/>
  <c r="H39" i="12"/>
  <c r="G40" i="12"/>
  <c r="H40" i="12"/>
  <c r="G41" i="12"/>
  <c r="H41" i="12"/>
  <c r="G42" i="12"/>
  <c r="H42" i="12"/>
  <c r="G43" i="12"/>
  <c r="H43" i="12"/>
  <c r="G44" i="12"/>
  <c r="H44" i="12"/>
  <c r="G45" i="12"/>
  <c r="H45" i="12"/>
  <c r="G46" i="12"/>
  <c r="H46" i="12"/>
  <c r="G47" i="12"/>
  <c r="H47" i="12"/>
  <c r="G48" i="12"/>
  <c r="H48" i="12"/>
  <c r="G49" i="12"/>
  <c r="H49" i="12"/>
  <c r="G50" i="12"/>
  <c r="H50" i="12"/>
  <c r="G51" i="12"/>
  <c r="H51" i="12"/>
  <c r="G52" i="12"/>
  <c r="H52" i="12"/>
  <c r="G53" i="12"/>
  <c r="H53" i="12"/>
  <c r="G54" i="12"/>
  <c r="H54" i="12"/>
  <c r="G55" i="12"/>
  <c r="H55" i="12"/>
  <c r="G56" i="12"/>
  <c r="H56" i="12"/>
  <c r="G57" i="12"/>
  <c r="H57" i="12"/>
  <c r="G58" i="12"/>
  <c r="H58" i="12"/>
  <c r="G59" i="12"/>
  <c r="H59" i="12"/>
  <c r="G60" i="12"/>
  <c r="H60" i="12"/>
  <c r="G61" i="12"/>
  <c r="H61" i="12"/>
  <c r="G62" i="12"/>
  <c r="H62" i="12"/>
  <c r="G63" i="12"/>
  <c r="H63" i="12"/>
  <c r="G64" i="12"/>
  <c r="H64" i="12"/>
  <c r="G65" i="12"/>
  <c r="H65" i="12"/>
  <c r="G66" i="12"/>
  <c r="H66" i="12"/>
  <c r="G67" i="12"/>
  <c r="H67" i="12"/>
  <c r="G68" i="12"/>
  <c r="H68" i="12"/>
  <c r="G69" i="12"/>
  <c r="H69" i="12"/>
  <c r="G70" i="12"/>
  <c r="H70" i="12"/>
  <c r="G71" i="12"/>
  <c r="H71" i="12"/>
  <c r="G72" i="12"/>
  <c r="H72" i="12"/>
  <c r="G73" i="12"/>
  <c r="H73" i="12"/>
  <c r="G74" i="12"/>
  <c r="H74" i="12"/>
  <c r="G75" i="12"/>
  <c r="H75" i="12"/>
  <c r="G76" i="12"/>
  <c r="H76" i="12"/>
  <c r="G77" i="12"/>
  <c r="H77" i="12"/>
  <c r="G78" i="12"/>
  <c r="H78" i="12"/>
  <c r="G79" i="12"/>
  <c r="H79" i="12"/>
  <c r="G80" i="12"/>
  <c r="H80" i="12"/>
  <c r="G81" i="12"/>
  <c r="H81" i="12"/>
  <c r="G82" i="12"/>
  <c r="H82" i="12"/>
  <c r="G83" i="12"/>
  <c r="H83" i="12"/>
  <c r="G84" i="12"/>
  <c r="H84" i="12"/>
  <c r="G85" i="12"/>
  <c r="H85" i="12"/>
  <c r="G86" i="12"/>
  <c r="H86" i="12"/>
  <c r="H88" i="12"/>
  <c r="F4" i="7"/>
  <c r="G4" i="7"/>
  <c r="F5" i="7"/>
  <c r="G5" i="7"/>
  <c r="F6" i="7"/>
  <c r="G6" i="7"/>
  <c r="F7" i="7"/>
  <c r="G7" i="7"/>
  <c r="F8" i="7"/>
  <c r="G8" i="7"/>
  <c r="F9" i="7"/>
  <c r="G9" i="7"/>
  <c r="F10" i="7"/>
  <c r="G10" i="7"/>
  <c r="F11" i="7"/>
  <c r="G11" i="7"/>
  <c r="F12" i="7"/>
  <c r="G12" i="7"/>
  <c r="F13" i="7"/>
  <c r="G13" i="7"/>
  <c r="F14" i="7"/>
  <c r="G14" i="7"/>
  <c r="F15" i="7"/>
  <c r="G15" i="7"/>
  <c r="F16" i="7"/>
  <c r="G16" i="7"/>
  <c r="F17" i="7"/>
  <c r="G17" i="7"/>
  <c r="F18" i="7"/>
  <c r="G18" i="7"/>
  <c r="F19" i="7"/>
  <c r="G19" i="7"/>
  <c r="F20" i="7"/>
  <c r="G20" i="7"/>
  <c r="F21" i="7"/>
  <c r="G21" i="7"/>
  <c r="F22" i="7"/>
  <c r="G22" i="7"/>
  <c r="F23" i="7"/>
  <c r="G23" i="7"/>
  <c r="F24" i="7"/>
  <c r="G24" i="7"/>
  <c r="F25" i="7"/>
  <c r="G25" i="7"/>
  <c r="F26" i="7"/>
  <c r="G26" i="7"/>
  <c r="F27" i="7"/>
  <c r="G27" i="7"/>
  <c r="F28" i="7"/>
  <c r="G28" i="7"/>
  <c r="F29" i="7"/>
  <c r="G29" i="7"/>
  <c r="F30" i="7"/>
  <c r="G30" i="7"/>
  <c r="F31" i="7"/>
  <c r="G31" i="7"/>
  <c r="F32" i="7"/>
  <c r="G32" i="7"/>
  <c r="F33" i="7"/>
  <c r="G33" i="7"/>
  <c r="F34" i="7"/>
  <c r="G34" i="7"/>
  <c r="F35" i="7"/>
  <c r="G35" i="7"/>
  <c r="F36" i="7"/>
  <c r="G36" i="7"/>
  <c r="F37" i="7"/>
  <c r="G37" i="7"/>
  <c r="F38" i="7"/>
  <c r="G38" i="7"/>
  <c r="F39" i="7"/>
  <c r="G39" i="7"/>
  <c r="F40" i="7"/>
  <c r="G40" i="7"/>
  <c r="F41" i="7"/>
  <c r="G41" i="7"/>
  <c r="F42" i="7"/>
  <c r="G42" i="7"/>
  <c r="F43" i="7"/>
  <c r="G43" i="7"/>
  <c r="F44" i="7"/>
  <c r="G44" i="7"/>
  <c r="F45" i="7"/>
  <c r="G45" i="7"/>
  <c r="F46" i="7"/>
  <c r="G46" i="7"/>
  <c r="F47" i="7"/>
  <c r="G47" i="7"/>
  <c r="F48" i="7"/>
  <c r="G48" i="7"/>
  <c r="F49" i="7"/>
  <c r="G49" i="7"/>
  <c r="G51" i="7"/>
  <c r="E4" i="17"/>
  <c r="F4" i="17"/>
  <c r="E5" i="17"/>
  <c r="F5" i="17"/>
  <c r="E6" i="17"/>
  <c r="F6" i="17"/>
  <c r="E7" i="17"/>
  <c r="F7" i="17"/>
  <c r="E8" i="17"/>
  <c r="F8" i="17"/>
  <c r="E9" i="17"/>
  <c r="F9" i="17"/>
  <c r="E10" i="17"/>
  <c r="F10" i="17"/>
  <c r="E11" i="17"/>
  <c r="F11" i="17"/>
  <c r="E12" i="17"/>
  <c r="F12" i="17"/>
  <c r="E13" i="17"/>
  <c r="F13" i="17"/>
  <c r="E14" i="17"/>
  <c r="F14" i="17"/>
  <c r="E15" i="17"/>
  <c r="F15" i="17"/>
  <c r="E16" i="17"/>
  <c r="F16" i="17"/>
  <c r="E17" i="17"/>
  <c r="F17" i="17"/>
  <c r="E18" i="17"/>
  <c r="F18" i="17"/>
  <c r="E19" i="17"/>
  <c r="F19" i="17"/>
  <c r="E20" i="17"/>
  <c r="F20" i="17"/>
  <c r="E21" i="17"/>
  <c r="F21" i="17"/>
  <c r="E22" i="17"/>
  <c r="F22" i="17"/>
  <c r="E23" i="17"/>
  <c r="F23" i="17"/>
  <c r="E24" i="17"/>
  <c r="F24" i="17"/>
  <c r="E25" i="17"/>
  <c r="F25" i="17"/>
  <c r="E26" i="17"/>
  <c r="F26" i="17"/>
  <c r="E27" i="17"/>
  <c r="F27" i="17"/>
  <c r="E28" i="17"/>
  <c r="F28" i="17"/>
  <c r="E29" i="17"/>
  <c r="F29" i="17"/>
  <c r="E30" i="17"/>
  <c r="F30" i="17"/>
  <c r="E31" i="17"/>
  <c r="F31" i="17"/>
  <c r="E32" i="17"/>
  <c r="F32" i="17"/>
  <c r="E33" i="17"/>
  <c r="F33" i="17"/>
  <c r="E34" i="17"/>
  <c r="F34" i="17"/>
  <c r="E35" i="17"/>
  <c r="F35" i="17"/>
  <c r="E36" i="17"/>
  <c r="F36" i="17"/>
  <c r="E37" i="17"/>
  <c r="F37" i="17"/>
  <c r="E38" i="17"/>
  <c r="F38" i="17"/>
  <c r="F40" i="17"/>
  <c r="C61" i="17"/>
  <c r="C62" i="17"/>
  <c r="B62" i="16"/>
  <c r="B61" i="16"/>
  <c r="D29" i="14"/>
  <c r="D23" i="14"/>
  <c r="D7" i="14"/>
  <c r="D6" i="14"/>
  <c r="D5" i="14"/>
  <c r="E6" i="14"/>
  <c r="E7" i="14"/>
  <c r="D8" i="14"/>
  <c r="E8" i="14"/>
  <c r="D9" i="14"/>
  <c r="E9" i="14"/>
  <c r="D10" i="14"/>
  <c r="E10" i="14"/>
  <c r="D11" i="14"/>
  <c r="E11" i="14"/>
  <c r="D12" i="14"/>
  <c r="E12" i="14"/>
  <c r="D13" i="14"/>
  <c r="E13" i="14"/>
  <c r="D14" i="14"/>
  <c r="E14" i="14"/>
  <c r="D15" i="14"/>
  <c r="E15" i="14"/>
  <c r="D16" i="14"/>
  <c r="E16" i="14"/>
  <c r="D17" i="14"/>
  <c r="E17" i="14"/>
  <c r="D18" i="14"/>
  <c r="E18" i="14"/>
  <c r="D19" i="14"/>
  <c r="E19" i="14"/>
  <c r="D20" i="14"/>
  <c r="E20" i="14"/>
  <c r="D21" i="14"/>
  <c r="E21" i="14"/>
  <c r="D22" i="14"/>
  <c r="E22" i="14"/>
  <c r="E23" i="14"/>
  <c r="D24" i="14"/>
  <c r="E24" i="14"/>
  <c r="D25" i="14"/>
  <c r="E25" i="14"/>
  <c r="D26" i="14"/>
  <c r="E26" i="14"/>
  <c r="D27" i="14"/>
  <c r="E27" i="14"/>
  <c r="D28" i="14"/>
  <c r="E28" i="14"/>
  <c r="E29" i="14"/>
  <c r="D30" i="14"/>
  <c r="E30" i="14"/>
  <c r="D31" i="14"/>
  <c r="E31" i="14"/>
  <c r="D32" i="14"/>
  <c r="E32" i="14"/>
  <c r="D33" i="14"/>
  <c r="E33" i="14"/>
  <c r="D34" i="14"/>
  <c r="E34" i="14"/>
  <c r="D35" i="14"/>
  <c r="E35" i="14"/>
  <c r="D36" i="14"/>
  <c r="E36" i="14"/>
  <c r="D37" i="14"/>
  <c r="E37" i="14"/>
  <c r="D38" i="14"/>
  <c r="E38" i="14"/>
  <c r="D39" i="14"/>
  <c r="E39" i="14"/>
  <c r="D40" i="14"/>
  <c r="E40" i="14"/>
  <c r="D41" i="14"/>
  <c r="E41" i="14"/>
  <c r="D42" i="14"/>
  <c r="E42" i="14"/>
  <c r="E5" i="14"/>
  <c r="C3" i="12"/>
  <c r="C45" i="14"/>
  <c r="C44" i="14"/>
  <c r="C59" i="13"/>
  <c r="C58" i="13"/>
  <c r="C89" i="12"/>
  <c r="C88" i="12"/>
  <c r="C57" i="10"/>
  <c r="C56" i="10"/>
  <c r="C62" i="9"/>
  <c r="C61" i="9"/>
  <c r="C70" i="8"/>
  <c r="C69" i="8"/>
  <c r="C52" i="7"/>
  <c r="C51" i="7"/>
  <c r="C52" i="6"/>
  <c r="C51" i="6"/>
  <c r="C73" i="5"/>
  <c r="C72" i="5"/>
  <c r="C40" i="4"/>
  <c r="C39" i="4"/>
  <c r="C60" i="3"/>
  <c r="C59" i="3"/>
  <c r="C43" i="1"/>
  <c r="C44" i="1"/>
</calcChain>
</file>

<file path=xl/sharedStrings.xml><?xml version="1.0" encoding="utf-8"?>
<sst xmlns="http://schemas.openxmlformats.org/spreadsheetml/2006/main" count="118" uniqueCount="32">
  <si>
    <t>30 Feet - Facing - 4dbm TX_POWER</t>
  </si>
  <si>
    <t>Time (2s ea.)</t>
  </si>
  <si>
    <t>RSSI (dbm)</t>
  </si>
  <si>
    <t>Mean</t>
  </si>
  <si>
    <t>Std. Dev.</t>
  </si>
  <si>
    <t>30 Feet - Away - 4dbm TX_POWER</t>
  </si>
  <si>
    <t>20 Feet - Away - 4dbm TX_POWER</t>
  </si>
  <si>
    <t>20 Feet - Facing - 4dbm TX_POWER</t>
  </si>
  <si>
    <t>15 Feet - Facing - 4dbm TX_POWER</t>
  </si>
  <si>
    <t>15 Feet - Away - 4dbm TX_POWER</t>
  </si>
  <si>
    <t>10 Feet - Away - 4dbm TX_POWER</t>
  </si>
  <si>
    <t>10 Feet - Facing - 4dbm TX_POWER</t>
  </si>
  <si>
    <t>5 Feet - Away - 4dbm TX_POWER</t>
  </si>
  <si>
    <t>5 Feet - Facing - 4dbm TX_POWER</t>
  </si>
  <si>
    <t>1m - Away - 4dbm TX_POWER</t>
  </si>
  <si>
    <t>Path-Loss Exponent:</t>
  </si>
  <si>
    <t>n</t>
  </si>
  <si>
    <t>n = RSSI-1m(avg)/-10log(d)</t>
  </si>
  <si>
    <t>1m - Facing - 4dbm TX_POWER</t>
  </si>
  <si>
    <t>5ft:</t>
  </si>
  <si>
    <t>ratio_db</t>
  </si>
  <si>
    <t>40 Feet - Facing - 4dbm TX_POWER</t>
  </si>
  <si>
    <t>50 Feet - Facing - 4dbm TX_POWER</t>
  </si>
  <si>
    <t>Calc_dist</t>
  </si>
  <si>
    <t>ratio</t>
  </si>
  <si>
    <t>kalman_filtered_rssi</t>
  </si>
  <si>
    <t>Calc_dist_m</t>
  </si>
  <si>
    <t>calc_dist_ft</t>
  </si>
  <si>
    <t>Calc_dist_m_powerCurve</t>
  </si>
  <si>
    <t>calc_dist_ft_powerCurve</t>
  </si>
  <si>
    <t>Calc_dist_m_fris</t>
  </si>
  <si>
    <t>calc_dist_ft_fris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</si>
</sst>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A0101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showRuler="0" workbookViewId="0">
      <selection activeCell="D5" sqref="D5:E42"/>
    </sheetView>
  </sheetViews>
  <sheetFormatPr baseColWidth="10" defaultRowHeight="16" x14ac:dyDescent="0.2"/>
  <cols>
    <col min="2" max="2" width="13" style="1" customWidth="1"/>
    <col min="3" max="3" width="15" style="1" customWidth="1"/>
    <col min="4" max="4" width="15.5" customWidth="1"/>
    <col min="5" max="5" width="15.1640625" customWidth="1"/>
  </cols>
  <sheetData>
    <row r="1" spans="1:5" ht="21" x14ac:dyDescent="0.25">
      <c r="A1" s="2" t="s">
        <v>18</v>
      </c>
    </row>
    <row r="2" spans="1:5" ht="21" x14ac:dyDescent="0.25">
      <c r="A2" s="2"/>
    </row>
    <row r="3" spans="1:5" ht="17" thickBot="1" x14ac:dyDescent="0.25"/>
    <row r="4" spans="1:5" ht="17" thickBot="1" x14ac:dyDescent="0.25">
      <c r="B4" s="5" t="s">
        <v>1</v>
      </c>
      <c r="C4" s="6" t="s">
        <v>2</v>
      </c>
    </row>
    <row r="5" spans="1:5" x14ac:dyDescent="0.2">
      <c r="B5" s="4">
        <v>1</v>
      </c>
      <c r="C5" s="4">
        <v>-75</v>
      </c>
      <c r="D5" s="11">
        <f>10^((-52.5-C5)/(10*2))</f>
        <v>13.335214321633245</v>
      </c>
      <c r="E5">
        <f>CONVERT(D5,"m","ft")</f>
        <v>43.750703154964711</v>
      </c>
    </row>
    <row r="6" spans="1:5" x14ac:dyDescent="0.2">
      <c r="B6" s="3">
        <v>2</v>
      </c>
      <c r="C6" s="3">
        <v>-82</v>
      </c>
      <c r="D6" s="11">
        <f>10^((-52.5-C6)/(10*2))</f>
        <v>29.853826189179614</v>
      </c>
      <c r="E6">
        <f t="shared" ref="E6:E42" si="0">CONVERT(D6,"m","ft")</f>
        <v>97.945623980248072</v>
      </c>
    </row>
    <row r="7" spans="1:5" x14ac:dyDescent="0.2">
      <c r="B7" s="3">
        <v>3</v>
      </c>
      <c r="C7" s="3">
        <v>-67</v>
      </c>
      <c r="D7" s="11">
        <f>10^((-52.5-C7)/(10*2))</f>
        <v>5.3088444423098844</v>
      </c>
      <c r="E7">
        <f t="shared" si="0"/>
        <v>17.417468642748965</v>
      </c>
    </row>
    <row r="8" spans="1:5" x14ac:dyDescent="0.2">
      <c r="B8" s="3">
        <v>4</v>
      </c>
      <c r="C8" s="3">
        <v>-71</v>
      </c>
      <c r="D8" s="11">
        <f t="shared" ref="D8:D42" si="1">10^((-61-C8)/(10*2))</f>
        <v>3.1622776601683795</v>
      </c>
      <c r="E8">
        <f t="shared" si="0"/>
        <v>10.374926706589171</v>
      </c>
    </row>
    <row r="9" spans="1:5" x14ac:dyDescent="0.2">
      <c r="B9" s="3">
        <v>5</v>
      </c>
      <c r="C9" s="3">
        <v>-67</v>
      </c>
      <c r="D9" s="11">
        <f t="shared" si="1"/>
        <v>1.9952623149688797</v>
      </c>
      <c r="E9">
        <f t="shared" si="0"/>
        <v>6.5461362039661406</v>
      </c>
    </row>
    <row r="10" spans="1:5" x14ac:dyDescent="0.2">
      <c r="B10" s="3">
        <v>6</v>
      </c>
      <c r="C10" s="3">
        <v>-68</v>
      </c>
      <c r="D10" s="11">
        <f t="shared" si="1"/>
        <v>2.2387211385683394</v>
      </c>
      <c r="E10">
        <f t="shared" si="0"/>
        <v>7.3448856252242107</v>
      </c>
    </row>
    <row r="11" spans="1:5" x14ac:dyDescent="0.2">
      <c r="B11" s="3">
        <v>7</v>
      </c>
      <c r="C11" s="3">
        <v>-59</v>
      </c>
      <c r="D11" s="11">
        <f t="shared" si="1"/>
        <v>0.79432823472428149</v>
      </c>
      <c r="E11">
        <f t="shared" si="0"/>
        <v>2.6060637622187715</v>
      </c>
    </row>
    <row r="12" spans="1:5" x14ac:dyDescent="0.2">
      <c r="B12" s="3">
        <v>8</v>
      </c>
      <c r="C12" s="3">
        <v>-62</v>
      </c>
      <c r="D12" s="11">
        <f t="shared" si="1"/>
        <v>1.1220184543019636</v>
      </c>
      <c r="E12">
        <f t="shared" si="0"/>
        <v>3.6811629078148411</v>
      </c>
    </row>
    <row r="13" spans="1:5" x14ac:dyDescent="0.2">
      <c r="B13" s="3">
        <v>9</v>
      </c>
      <c r="C13" s="3">
        <v>-63</v>
      </c>
      <c r="D13" s="11">
        <f t="shared" si="1"/>
        <v>1.2589254117941673</v>
      </c>
      <c r="E13">
        <f t="shared" si="0"/>
        <v>4.1303327158601286</v>
      </c>
    </row>
    <row r="14" spans="1:5" x14ac:dyDescent="0.2">
      <c r="B14" s="3">
        <v>10</v>
      </c>
      <c r="C14" s="3">
        <v>-58</v>
      </c>
      <c r="D14" s="11">
        <f t="shared" si="1"/>
        <v>0.70794578438413791</v>
      </c>
      <c r="E14">
        <f t="shared" si="0"/>
        <v>2.3226567729138381</v>
      </c>
    </row>
    <row r="15" spans="1:5" x14ac:dyDescent="0.2">
      <c r="B15" s="3">
        <v>11</v>
      </c>
      <c r="C15" s="3">
        <v>-63</v>
      </c>
      <c r="D15" s="11">
        <f t="shared" si="1"/>
        <v>1.2589254117941673</v>
      </c>
      <c r="E15">
        <f t="shared" si="0"/>
        <v>4.1303327158601286</v>
      </c>
    </row>
    <row r="16" spans="1:5" x14ac:dyDescent="0.2">
      <c r="B16" s="3">
        <v>12</v>
      </c>
      <c r="C16" s="3">
        <v>-60</v>
      </c>
      <c r="D16" s="11">
        <f t="shared" si="1"/>
        <v>0.89125093813374545</v>
      </c>
      <c r="E16">
        <f t="shared" si="0"/>
        <v>2.924051634297065</v>
      </c>
    </row>
    <row r="17" spans="2:5" x14ac:dyDescent="0.2">
      <c r="B17" s="3">
        <v>13</v>
      </c>
      <c r="C17" s="3">
        <v>-62</v>
      </c>
      <c r="D17" s="11">
        <f t="shared" si="1"/>
        <v>1.1220184543019636</v>
      </c>
      <c r="E17">
        <f t="shared" si="0"/>
        <v>3.6811629078148411</v>
      </c>
    </row>
    <row r="18" spans="2:5" x14ac:dyDescent="0.2">
      <c r="B18" s="3">
        <v>14</v>
      </c>
      <c r="C18" s="3">
        <v>-56</v>
      </c>
      <c r="D18" s="11">
        <f t="shared" si="1"/>
        <v>0.56234132519034907</v>
      </c>
      <c r="E18">
        <f t="shared" si="0"/>
        <v>1.8449518542990455</v>
      </c>
    </row>
    <row r="19" spans="2:5" x14ac:dyDescent="0.2">
      <c r="B19" s="3">
        <v>15</v>
      </c>
      <c r="C19" s="3">
        <v>-59</v>
      </c>
      <c r="D19" s="11">
        <f t="shared" si="1"/>
        <v>0.79432823472428149</v>
      </c>
      <c r="E19">
        <f t="shared" si="0"/>
        <v>2.6060637622187715</v>
      </c>
    </row>
    <row r="20" spans="2:5" x14ac:dyDescent="0.2">
      <c r="B20" s="3">
        <v>16</v>
      </c>
      <c r="C20" s="3">
        <v>-56</v>
      </c>
      <c r="D20" s="11">
        <f t="shared" si="1"/>
        <v>0.56234132519034907</v>
      </c>
      <c r="E20">
        <f t="shared" si="0"/>
        <v>1.8449518542990455</v>
      </c>
    </row>
    <row r="21" spans="2:5" x14ac:dyDescent="0.2">
      <c r="B21" s="3">
        <v>17</v>
      </c>
      <c r="C21" s="3">
        <v>-64</v>
      </c>
      <c r="D21" s="11">
        <f t="shared" si="1"/>
        <v>1.4125375446227544</v>
      </c>
      <c r="E21">
        <f t="shared" si="0"/>
        <v>4.6343095296022119</v>
      </c>
    </row>
    <row r="22" spans="2:5" x14ac:dyDescent="0.2">
      <c r="B22" s="3">
        <v>18</v>
      </c>
      <c r="C22" s="3">
        <v>-60</v>
      </c>
      <c r="D22" s="11">
        <f t="shared" si="1"/>
        <v>0.89125093813374545</v>
      </c>
      <c r="E22">
        <f t="shared" si="0"/>
        <v>2.924051634297065</v>
      </c>
    </row>
    <row r="23" spans="2:5" x14ac:dyDescent="0.2">
      <c r="B23" s="3">
        <v>19</v>
      </c>
      <c r="C23" s="3">
        <v>-56</v>
      </c>
      <c r="D23" s="11">
        <f>10^((-52.5-C23)/(10*2))</f>
        <v>1.4962356560944334</v>
      </c>
      <c r="E23">
        <f t="shared" si="0"/>
        <v>4.9089096328557522</v>
      </c>
    </row>
    <row r="24" spans="2:5" x14ac:dyDescent="0.2">
      <c r="B24" s="3">
        <v>20</v>
      </c>
      <c r="C24" s="3">
        <v>-57</v>
      </c>
      <c r="D24" s="11">
        <f t="shared" si="1"/>
        <v>0.63095734448019325</v>
      </c>
      <c r="E24">
        <f t="shared" si="0"/>
        <v>2.0700700278221564</v>
      </c>
    </row>
    <row r="25" spans="2:5" x14ac:dyDescent="0.2">
      <c r="B25" s="3">
        <v>21</v>
      </c>
      <c r="C25" s="3">
        <v>-59</v>
      </c>
      <c r="D25" s="11">
        <f t="shared" si="1"/>
        <v>0.79432823472428149</v>
      </c>
      <c r="E25">
        <f t="shared" si="0"/>
        <v>2.6060637622187715</v>
      </c>
    </row>
    <row r="26" spans="2:5" x14ac:dyDescent="0.2">
      <c r="B26" s="3">
        <v>22</v>
      </c>
      <c r="C26" s="3">
        <v>-60</v>
      </c>
      <c r="D26" s="11">
        <f t="shared" si="1"/>
        <v>0.89125093813374545</v>
      </c>
      <c r="E26">
        <f t="shared" si="0"/>
        <v>2.924051634297065</v>
      </c>
    </row>
    <row r="27" spans="2:5" x14ac:dyDescent="0.2">
      <c r="B27" s="3">
        <v>23</v>
      </c>
      <c r="C27" s="3">
        <v>-57</v>
      </c>
      <c r="D27" s="11">
        <f t="shared" si="1"/>
        <v>0.63095734448019325</v>
      </c>
      <c r="E27">
        <f t="shared" si="0"/>
        <v>2.0700700278221564</v>
      </c>
    </row>
    <row r="28" spans="2:5" x14ac:dyDescent="0.2">
      <c r="B28" s="3">
        <v>24</v>
      </c>
      <c r="C28" s="3">
        <v>-59</v>
      </c>
      <c r="D28" s="11">
        <f t="shared" si="1"/>
        <v>0.79432823472428149</v>
      </c>
      <c r="E28">
        <f t="shared" si="0"/>
        <v>2.6060637622187715</v>
      </c>
    </row>
    <row r="29" spans="2:5" x14ac:dyDescent="0.2">
      <c r="B29" s="3">
        <v>25</v>
      </c>
      <c r="C29" s="3">
        <v>-54</v>
      </c>
      <c r="D29" s="11">
        <f>10^((-52.5-C29)/(10*2))</f>
        <v>1.1885022274370185</v>
      </c>
      <c r="E29">
        <f t="shared" si="0"/>
        <v>3.8992855230873311</v>
      </c>
    </row>
    <row r="30" spans="2:5" x14ac:dyDescent="0.2">
      <c r="B30" s="3">
        <v>26</v>
      </c>
      <c r="C30" s="3">
        <v>-57</v>
      </c>
      <c r="D30" s="11">
        <f t="shared" si="1"/>
        <v>0.63095734448019325</v>
      </c>
      <c r="E30">
        <f t="shared" si="0"/>
        <v>2.0700700278221564</v>
      </c>
    </row>
    <row r="31" spans="2:5" x14ac:dyDescent="0.2">
      <c r="B31" s="3">
        <v>27</v>
      </c>
      <c r="C31" s="3">
        <v>-56</v>
      </c>
      <c r="D31" s="11">
        <f t="shared" si="1"/>
        <v>0.56234132519034907</v>
      </c>
      <c r="E31">
        <f t="shared" si="0"/>
        <v>1.8449518542990455</v>
      </c>
    </row>
    <row r="32" spans="2:5" x14ac:dyDescent="0.2">
      <c r="B32" s="3">
        <v>28</v>
      </c>
      <c r="C32" s="3">
        <v>-59</v>
      </c>
      <c r="D32" s="11">
        <f t="shared" si="1"/>
        <v>0.79432823472428149</v>
      </c>
      <c r="E32">
        <f t="shared" si="0"/>
        <v>2.6060637622187715</v>
      </c>
    </row>
    <row r="33" spans="1:5" x14ac:dyDescent="0.2">
      <c r="B33" s="3">
        <v>29</v>
      </c>
      <c r="C33" s="3">
        <v>-58</v>
      </c>
      <c r="D33" s="11">
        <f t="shared" si="1"/>
        <v>0.70794578438413791</v>
      </c>
      <c r="E33">
        <f t="shared" si="0"/>
        <v>2.3226567729138381</v>
      </c>
    </row>
    <row r="34" spans="1:5" x14ac:dyDescent="0.2">
      <c r="B34" s="3">
        <v>30</v>
      </c>
      <c r="C34" s="3">
        <v>-58</v>
      </c>
      <c r="D34" s="11">
        <f t="shared" si="1"/>
        <v>0.70794578438413791</v>
      </c>
      <c r="E34">
        <f t="shared" si="0"/>
        <v>2.3226567729138381</v>
      </c>
    </row>
    <row r="35" spans="1:5" x14ac:dyDescent="0.2">
      <c r="B35" s="3">
        <v>31</v>
      </c>
      <c r="C35" s="3">
        <v>-57</v>
      </c>
      <c r="D35" s="11">
        <f t="shared" si="1"/>
        <v>0.63095734448019325</v>
      </c>
      <c r="E35">
        <f t="shared" si="0"/>
        <v>2.0700700278221564</v>
      </c>
    </row>
    <row r="36" spans="1:5" x14ac:dyDescent="0.2">
      <c r="B36" s="3">
        <v>32</v>
      </c>
      <c r="C36" s="3">
        <v>-58</v>
      </c>
      <c r="D36" s="11">
        <f t="shared" si="1"/>
        <v>0.70794578438413791</v>
      </c>
      <c r="E36">
        <f t="shared" si="0"/>
        <v>2.3226567729138381</v>
      </c>
    </row>
    <row r="37" spans="1:5" x14ac:dyDescent="0.2">
      <c r="B37" s="3">
        <v>33</v>
      </c>
      <c r="C37" s="3">
        <v>-61</v>
      </c>
      <c r="D37" s="11">
        <f t="shared" si="1"/>
        <v>1</v>
      </c>
      <c r="E37">
        <f t="shared" si="0"/>
        <v>3.2808398950131235</v>
      </c>
    </row>
    <row r="38" spans="1:5" x14ac:dyDescent="0.2">
      <c r="B38" s="3">
        <v>34</v>
      </c>
      <c r="C38" s="3">
        <v>-59</v>
      </c>
      <c r="D38" s="11">
        <f t="shared" si="1"/>
        <v>0.79432823472428149</v>
      </c>
      <c r="E38">
        <f t="shared" si="0"/>
        <v>2.6060637622187715</v>
      </c>
    </row>
    <row r="39" spans="1:5" x14ac:dyDescent="0.2">
      <c r="B39" s="3">
        <v>35</v>
      </c>
      <c r="C39" s="3">
        <v>-58</v>
      </c>
      <c r="D39" s="11">
        <f t="shared" si="1"/>
        <v>0.70794578438413791</v>
      </c>
      <c r="E39">
        <f t="shared" si="0"/>
        <v>2.3226567729138381</v>
      </c>
    </row>
    <row r="40" spans="1:5" x14ac:dyDescent="0.2">
      <c r="B40" s="3">
        <v>36</v>
      </c>
      <c r="C40" s="3">
        <v>-57</v>
      </c>
      <c r="D40" s="11">
        <f t="shared" si="1"/>
        <v>0.63095734448019325</v>
      </c>
      <c r="E40">
        <f t="shared" si="0"/>
        <v>2.0700700278221564</v>
      </c>
    </row>
    <row r="41" spans="1:5" x14ac:dyDescent="0.2">
      <c r="B41" s="3">
        <v>37</v>
      </c>
      <c r="C41" s="3">
        <v>-59</v>
      </c>
      <c r="D41" s="11">
        <f t="shared" si="1"/>
        <v>0.79432823472428149</v>
      </c>
      <c r="E41">
        <f t="shared" si="0"/>
        <v>2.6060637622187715</v>
      </c>
    </row>
    <row r="42" spans="1:5" x14ac:dyDescent="0.2">
      <c r="B42" s="3">
        <v>38</v>
      </c>
      <c r="C42" s="3">
        <v>-60</v>
      </c>
      <c r="D42" s="11">
        <f t="shared" si="1"/>
        <v>0.89125093813374545</v>
      </c>
      <c r="E42">
        <f t="shared" si="0"/>
        <v>2.924051634297065</v>
      </c>
    </row>
    <row r="44" spans="1:5" x14ac:dyDescent="0.2">
      <c r="B44" s="7" t="s">
        <v>3</v>
      </c>
      <c r="C44" s="8">
        <f>AVERAGE(C5:C42)</f>
        <v>-60.815789473684212</v>
      </c>
    </row>
    <row r="45" spans="1:5" x14ac:dyDescent="0.2">
      <c r="B45" s="7" t="s">
        <v>4</v>
      </c>
      <c r="C45" s="8">
        <f>STDEV(C5:C42)</f>
        <v>5.6513823382301052</v>
      </c>
    </row>
    <row r="46" spans="1:5" x14ac:dyDescent="0.2">
      <c r="A46" s="14" t="s">
        <v>15</v>
      </c>
      <c r="B46" s="14"/>
      <c r="C46" s="1" t="s">
        <v>16</v>
      </c>
    </row>
    <row r="47" spans="1:5" x14ac:dyDescent="0.2">
      <c r="A47" s="15" t="s">
        <v>17</v>
      </c>
      <c r="B47" s="15"/>
    </row>
    <row r="48" spans="1:5" x14ac:dyDescent="0.2">
      <c r="A48" s="15"/>
      <c r="B48" s="15"/>
    </row>
  </sheetData>
  <mergeCells count="2">
    <mergeCell ref="A46:B46"/>
    <mergeCell ref="A47:B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showRuler="0" workbookViewId="0">
      <selection activeCell="C65" sqref="C65"/>
    </sheetView>
  </sheetViews>
  <sheetFormatPr baseColWidth="10" defaultRowHeight="16" x14ac:dyDescent="0.2"/>
  <cols>
    <col min="2" max="2" width="13" style="1" customWidth="1"/>
    <col min="3" max="3" width="15" style="1" customWidth="1"/>
  </cols>
  <sheetData>
    <row r="1" spans="1:3" ht="21" x14ac:dyDescent="0.25">
      <c r="A1" s="2" t="s">
        <v>14</v>
      </c>
    </row>
    <row r="2" spans="1:3" ht="17" thickBot="1" x14ac:dyDescent="0.25"/>
    <row r="3" spans="1:3" ht="17" thickBot="1" x14ac:dyDescent="0.25">
      <c r="B3" s="5" t="s">
        <v>1</v>
      </c>
      <c r="C3" s="6" t="s">
        <v>2</v>
      </c>
    </row>
    <row r="4" spans="1:3" x14ac:dyDescent="0.2">
      <c r="B4" s="4">
        <v>1</v>
      </c>
      <c r="C4" s="4">
        <v>-51</v>
      </c>
    </row>
    <row r="5" spans="1:3" x14ac:dyDescent="0.2">
      <c r="B5" s="3">
        <v>2</v>
      </c>
      <c r="C5" s="3">
        <v>-64</v>
      </c>
    </row>
    <row r="6" spans="1:3" x14ac:dyDescent="0.2">
      <c r="B6" s="3">
        <v>3</v>
      </c>
      <c r="C6" s="3">
        <v>-54</v>
      </c>
    </row>
    <row r="7" spans="1:3" x14ac:dyDescent="0.2">
      <c r="B7" s="3">
        <v>4</v>
      </c>
      <c r="C7" s="3">
        <v>-68</v>
      </c>
    </row>
    <row r="8" spans="1:3" x14ac:dyDescent="0.2">
      <c r="B8" s="3">
        <v>5</v>
      </c>
      <c r="C8" s="3">
        <v>-53</v>
      </c>
    </row>
    <row r="9" spans="1:3" x14ac:dyDescent="0.2">
      <c r="B9" s="3">
        <v>6</v>
      </c>
      <c r="C9" s="3">
        <v>-61</v>
      </c>
    </row>
    <row r="10" spans="1:3" x14ac:dyDescent="0.2">
      <c r="B10" s="3">
        <v>7</v>
      </c>
      <c r="C10" s="3">
        <v>-54</v>
      </c>
    </row>
    <row r="11" spans="1:3" x14ac:dyDescent="0.2">
      <c r="B11" s="3">
        <v>8</v>
      </c>
      <c r="C11" s="3">
        <v>-46</v>
      </c>
    </row>
    <row r="12" spans="1:3" x14ac:dyDescent="0.2">
      <c r="B12" s="3">
        <v>9</v>
      </c>
      <c r="C12" s="3">
        <v>-60</v>
      </c>
    </row>
    <row r="13" spans="1:3" x14ac:dyDescent="0.2">
      <c r="B13" s="3">
        <v>10</v>
      </c>
      <c r="C13" s="3">
        <v>-53</v>
      </c>
    </row>
    <row r="14" spans="1:3" x14ac:dyDescent="0.2">
      <c r="B14" s="3">
        <v>11</v>
      </c>
      <c r="C14" s="3">
        <v>-42</v>
      </c>
    </row>
    <row r="15" spans="1:3" x14ac:dyDescent="0.2">
      <c r="B15" s="3">
        <v>12</v>
      </c>
      <c r="C15" s="3">
        <v>-59</v>
      </c>
    </row>
    <row r="16" spans="1:3" x14ac:dyDescent="0.2">
      <c r="B16" s="3">
        <v>13</v>
      </c>
      <c r="C16" s="3">
        <v>-57</v>
      </c>
    </row>
    <row r="17" spans="2:3" x14ac:dyDescent="0.2">
      <c r="B17" s="3">
        <v>14</v>
      </c>
      <c r="C17" s="3">
        <v>-43</v>
      </c>
    </row>
    <row r="18" spans="2:3" x14ac:dyDescent="0.2">
      <c r="B18" s="3">
        <v>15</v>
      </c>
      <c r="C18" s="3">
        <v>-53</v>
      </c>
    </row>
    <row r="19" spans="2:3" x14ac:dyDescent="0.2">
      <c r="B19" s="3">
        <v>16</v>
      </c>
      <c r="C19" s="3">
        <v>-60</v>
      </c>
    </row>
    <row r="20" spans="2:3" x14ac:dyDescent="0.2">
      <c r="B20" s="3">
        <v>17</v>
      </c>
      <c r="C20" s="3">
        <v>-58</v>
      </c>
    </row>
    <row r="21" spans="2:3" x14ac:dyDescent="0.2">
      <c r="B21" s="3">
        <v>18</v>
      </c>
      <c r="C21" s="3">
        <v>-61</v>
      </c>
    </row>
    <row r="22" spans="2:3" x14ac:dyDescent="0.2">
      <c r="B22" s="3">
        <v>19</v>
      </c>
      <c r="C22" s="3">
        <v>-54</v>
      </c>
    </row>
    <row r="23" spans="2:3" x14ac:dyDescent="0.2">
      <c r="B23" s="3">
        <v>20</v>
      </c>
      <c r="C23" s="3">
        <v>-74</v>
      </c>
    </row>
    <row r="24" spans="2:3" x14ac:dyDescent="0.2">
      <c r="B24" s="3">
        <v>21</v>
      </c>
      <c r="C24" s="3">
        <v>-56</v>
      </c>
    </row>
    <row r="25" spans="2:3" x14ac:dyDescent="0.2">
      <c r="B25" s="3">
        <v>22</v>
      </c>
      <c r="C25" s="3">
        <v>-64</v>
      </c>
    </row>
    <row r="26" spans="2:3" x14ac:dyDescent="0.2">
      <c r="B26" s="3">
        <v>23</v>
      </c>
      <c r="C26" s="3">
        <v>-54</v>
      </c>
    </row>
    <row r="27" spans="2:3" x14ac:dyDescent="0.2">
      <c r="B27" s="3">
        <v>24</v>
      </c>
      <c r="C27" s="3">
        <v>-58</v>
      </c>
    </row>
    <row r="28" spans="2:3" x14ac:dyDescent="0.2">
      <c r="B28" s="3">
        <v>25</v>
      </c>
      <c r="C28" s="3">
        <v>-60</v>
      </c>
    </row>
    <row r="29" spans="2:3" x14ac:dyDescent="0.2">
      <c r="B29" s="3">
        <v>26</v>
      </c>
      <c r="C29" s="3">
        <v>-65</v>
      </c>
    </row>
    <row r="30" spans="2:3" x14ac:dyDescent="0.2">
      <c r="B30" s="3">
        <v>27</v>
      </c>
      <c r="C30" s="3">
        <v>-59</v>
      </c>
    </row>
    <row r="31" spans="2:3" x14ac:dyDescent="0.2">
      <c r="B31" s="3">
        <v>28</v>
      </c>
      <c r="C31" s="3">
        <v>-57</v>
      </c>
    </row>
    <row r="32" spans="2:3" x14ac:dyDescent="0.2">
      <c r="B32" s="3">
        <v>29</v>
      </c>
      <c r="C32" s="3">
        <v>-70</v>
      </c>
    </row>
    <row r="33" spans="2:3" x14ac:dyDescent="0.2">
      <c r="B33" s="3">
        <v>30</v>
      </c>
      <c r="C33" s="3">
        <v>-68</v>
      </c>
    </row>
    <row r="34" spans="2:3" x14ac:dyDescent="0.2">
      <c r="B34" s="3">
        <v>31</v>
      </c>
      <c r="C34" s="3">
        <v>-41</v>
      </c>
    </row>
    <row r="35" spans="2:3" x14ac:dyDescent="0.2">
      <c r="B35" s="3">
        <v>32</v>
      </c>
      <c r="C35" s="3">
        <v>-72</v>
      </c>
    </row>
    <row r="36" spans="2:3" x14ac:dyDescent="0.2">
      <c r="B36" s="3">
        <v>33</v>
      </c>
      <c r="C36" s="3">
        <v>-40</v>
      </c>
    </row>
    <row r="37" spans="2:3" x14ac:dyDescent="0.2">
      <c r="B37" s="3">
        <v>34</v>
      </c>
      <c r="C37" s="3">
        <v>-62</v>
      </c>
    </row>
    <row r="38" spans="2:3" x14ac:dyDescent="0.2">
      <c r="B38" s="3">
        <v>35</v>
      </c>
      <c r="C38" s="3">
        <v>-48</v>
      </c>
    </row>
    <row r="39" spans="2:3" x14ac:dyDescent="0.2">
      <c r="B39" s="3">
        <v>36</v>
      </c>
      <c r="C39" s="3">
        <v>-67</v>
      </c>
    </row>
    <row r="40" spans="2:3" x14ac:dyDescent="0.2">
      <c r="B40" s="3">
        <v>37</v>
      </c>
      <c r="C40" s="3">
        <v>-52</v>
      </c>
    </row>
    <row r="41" spans="2:3" x14ac:dyDescent="0.2">
      <c r="B41" s="3">
        <v>38</v>
      </c>
      <c r="C41" s="3">
        <v>-56</v>
      </c>
    </row>
    <row r="42" spans="2:3" x14ac:dyDescent="0.2">
      <c r="B42" s="3">
        <v>39</v>
      </c>
      <c r="C42" s="3">
        <v>-82</v>
      </c>
    </row>
    <row r="43" spans="2:3" x14ac:dyDescent="0.2">
      <c r="B43" s="3">
        <v>40</v>
      </c>
      <c r="C43" s="3">
        <v>-63</v>
      </c>
    </row>
    <row r="44" spans="2:3" x14ac:dyDescent="0.2">
      <c r="B44" s="3">
        <v>41</v>
      </c>
      <c r="C44" s="3">
        <v>-59</v>
      </c>
    </row>
    <row r="45" spans="2:3" x14ac:dyDescent="0.2">
      <c r="B45" s="3">
        <v>42</v>
      </c>
      <c r="C45" s="3">
        <v>-48</v>
      </c>
    </row>
    <row r="46" spans="2:3" x14ac:dyDescent="0.2">
      <c r="B46" s="3">
        <v>43</v>
      </c>
      <c r="C46" s="3">
        <v>-54</v>
      </c>
    </row>
    <row r="47" spans="2:3" x14ac:dyDescent="0.2">
      <c r="B47" s="3">
        <v>44</v>
      </c>
      <c r="C47" s="3">
        <v>-64</v>
      </c>
    </row>
    <row r="48" spans="2:3" x14ac:dyDescent="0.2">
      <c r="B48" s="3">
        <v>45</v>
      </c>
      <c r="C48" s="3">
        <v>-61</v>
      </c>
    </row>
    <row r="49" spans="2:3" x14ac:dyDescent="0.2">
      <c r="B49" s="3">
        <v>46</v>
      </c>
      <c r="C49" s="3">
        <v>-64</v>
      </c>
    </row>
    <row r="50" spans="2:3" x14ac:dyDescent="0.2">
      <c r="B50" s="3">
        <v>47</v>
      </c>
      <c r="C50" s="3">
        <v>-64</v>
      </c>
    </row>
    <row r="51" spans="2:3" x14ac:dyDescent="0.2">
      <c r="B51" s="3">
        <v>48</v>
      </c>
      <c r="C51" s="9">
        <v>-57</v>
      </c>
    </row>
    <row r="52" spans="2:3" x14ac:dyDescent="0.2">
      <c r="B52" s="3">
        <v>49</v>
      </c>
      <c r="C52" s="9">
        <v>-45</v>
      </c>
    </row>
    <row r="53" spans="2:3" x14ac:dyDescent="0.2">
      <c r="B53" s="3">
        <v>50</v>
      </c>
      <c r="C53" s="3">
        <v>-56</v>
      </c>
    </row>
    <row r="54" spans="2:3" x14ac:dyDescent="0.2">
      <c r="B54" s="3">
        <v>51</v>
      </c>
      <c r="C54" s="3">
        <v>-63</v>
      </c>
    </row>
    <row r="55" spans="2:3" x14ac:dyDescent="0.2">
      <c r="B55" s="3">
        <v>52</v>
      </c>
      <c r="C55" s="3">
        <v>-48</v>
      </c>
    </row>
    <row r="56" spans="2:3" x14ac:dyDescent="0.2">
      <c r="B56" s="3">
        <v>53</v>
      </c>
      <c r="C56" s="9">
        <v>-45</v>
      </c>
    </row>
    <row r="58" spans="2:3" x14ac:dyDescent="0.2">
      <c r="B58" s="7" t="s">
        <v>3</v>
      </c>
      <c r="C58" s="8">
        <f>AVERAGE(C4:C56)</f>
        <v>-57.490566037735846</v>
      </c>
    </row>
    <row r="59" spans="2:3" x14ac:dyDescent="0.2">
      <c r="B59" s="7" t="s">
        <v>4</v>
      </c>
      <c r="C59" s="8">
        <f>STDEV(C4:C56)</f>
        <v>8.6682946630665025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showRuler="0" topLeftCell="B1" workbookViewId="0">
      <selection activeCell="F6" sqref="F6:F86"/>
    </sheetView>
  </sheetViews>
  <sheetFormatPr baseColWidth="10" defaultRowHeight="16" x14ac:dyDescent="0.2"/>
  <cols>
    <col min="2" max="2" width="13" style="1" customWidth="1"/>
    <col min="3" max="3" width="15" style="1" customWidth="1"/>
    <col min="5" max="10" width="41.83203125" customWidth="1"/>
  </cols>
  <sheetData>
    <row r="1" spans="1:10" ht="21" x14ac:dyDescent="0.25">
      <c r="A1" s="2" t="s">
        <v>13</v>
      </c>
    </row>
    <row r="2" spans="1:10" ht="21" x14ac:dyDescent="0.25">
      <c r="A2" s="2"/>
    </row>
    <row r="3" spans="1:10" ht="21" x14ac:dyDescent="0.25">
      <c r="A3" s="2"/>
      <c r="B3" s="7" t="s">
        <v>19</v>
      </c>
      <c r="C3" s="10">
        <f>CONVERT(5, "ft", "m")</f>
        <v>1.524</v>
      </c>
    </row>
    <row r="4" spans="1:10" ht="17" thickBot="1" x14ac:dyDescent="0.25"/>
    <row r="5" spans="1:10" ht="17" thickBot="1" x14ac:dyDescent="0.25">
      <c r="B5" s="5" t="s">
        <v>1</v>
      </c>
      <c r="C5" s="6" t="s">
        <v>2</v>
      </c>
      <c r="E5" s="16" t="s">
        <v>25</v>
      </c>
      <c r="F5" s="13" t="s">
        <v>24</v>
      </c>
      <c r="G5" s="13" t="s">
        <v>26</v>
      </c>
      <c r="H5" t="s">
        <v>27</v>
      </c>
      <c r="I5" s="13" t="s">
        <v>30</v>
      </c>
      <c r="J5" t="s">
        <v>31</v>
      </c>
    </row>
    <row r="6" spans="1:10" x14ac:dyDescent="0.2">
      <c r="B6" s="4">
        <v>1</v>
      </c>
      <c r="C6" s="4">
        <v>-54</v>
      </c>
      <c r="E6">
        <v>-54</v>
      </c>
      <c r="F6" s="11">
        <f>E6/-54</f>
        <v>1</v>
      </c>
      <c r="G6">
        <f>2.3085369*POWER(F6,5.3113281)-0.4194307</f>
        <v>1.8891062000000001</v>
      </c>
      <c r="H6">
        <f>CONVERT(G6,"m","ft")</f>
        <v>6.1978549868766404</v>
      </c>
      <c r="I6">
        <f>10^((-50-E6)/(10*1.4))</f>
        <v>1.9306977288832501</v>
      </c>
      <c r="J6">
        <f>CONVERT(I6,"m","ft")</f>
        <v>6.3343101341313979</v>
      </c>
    </row>
    <row r="7" spans="1:10" x14ac:dyDescent="0.2">
      <c r="B7" s="3">
        <v>2</v>
      </c>
      <c r="C7" s="3">
        <v>-58</v>
      </c>
      <c r="E7">
        <v>-56.003327787021597</v>
      </c>
      <c r="F7" s="11">
        <f t="shared" ref="F7:F70" si="0">E7/-54</f>
        <v>1.0370986627226222</v>
      </c>
      <c r="G7">
        <f t="shared" ref="G7:G70" si="1">2.3085369*POWER(F7,5.3113281)-0.4194307</f>
        <v>2.3818873896599619</v>
      </c>
      <c r="H7">
        <f t="shared" ref="H7:H70" si="2">CONVERT(G7,"m","ft")</f>
        <v>7.8145911734250726</v>
      </c>
      <c r="I7">
        <f t="shared" ref="I7:I70" si="3">10^((-50-E7)/(10*1.4))</f>
        <v>2.6841644965152209</v>
      </c>
      <c r="J7">
        <f t="shared" ref="J7:J70" si="4">CONVERT(I7,"m","ft")</f>
        <v>8.80631396494495</v>
      </c>
    </row>
    <row r="8" spans="1:10" x14ac:dyDescent="0.2">
      <c r="B8" s="3">
        <v>3</v>
      </c>
      <c r="C8" s="3">
        <v>-55</v>
      </c>
      <c r="E8">
        <v>-55.667032938669102</v>
      </c>
      <c r="F8" s="11">
        <f t="shared" si="0"/>
        <v>1.0308709803457241</v>
      </c>
      <c r="G8">
        <f t="shared" si="1"/>
        <v>2.2936909409745909</v>
      </c>
      <c r="H8">
        <f t="shared" si="2"/>
        <v>7.5252327459796291</v>
      </c>
      <c r="I8">
        <f t="shared" si="3"/>
        <v>2.5397330294893719</v>
      </c>
      <c r="J8">
        <f t="shared" si="4"/>
        <v>8.3324574458312721</v>
      </c>
    </row>
    <row r="9" spans="1:10" x14ac:dyDescent="0.2">
      <c r="B9" s="3">
        <v>4</v>
      </c>
      <c r="C9" s="3">
        <v>-53</v>
      </c>
      <c r="E9">
        <v>-54.992534540360801</v>
      </c>
      <c r="F9" s="11">
        <f t="shared" si="0"/>
        <v>1.0183802692659407</v>
      </c>
      <c r="G9">
        <f t="shared" si="1"/>
        <v>2.1235865192816008</v>
      </c>
      <c r="H9">
        <f t="shared" si="2"/>
        <v>6.967147372971132</v>
      </c>
      <c r="I9">
        <f t="shared" si="3"/>
        <v>2.2730532506342507</v>
      </c>
      <c r="J9">
        <f t="shared" si="4"/>
        <v>7.4575237881701133</v>
      </c>
    </row>
    <row r="10" spans="1:10" x14ac:dyDescent="0.2">
      <c r="B10" s="3">
        <v>5</v>
      </c>
      <c r="C10" s="3">
        <v>-58</v>
      </c>
      <c r="E10">
        <v>-55.605970004014502</v>
      </c>
      <c r="F10" s="11">
        <f t="shared" si="0"/>
        <v>1.0297401852595278</v>
      </c>
      <c r="G10">
        <f t="shared" si="1"/>
        <v>2.2779211809754085</v>
      </c>
      <c r="H10">
        <f t="shared" si="2"/>
        <v>7.473494688239529</v>
      </c>
      <c r="I10">
        <f t="shared" si="3"/>
        <v>2.5143540357510532</v>
      </c>
      <c r="J10">
        <f t="shared" si="4"/>
        <v>8.249193030679308</v>
      </c>
    </row>
    <row r="11" spans="1:10" x14ac:dyDescent="0.2">
      <c r="B11" s="3">
        <v>6</v>
      </c>
      <c r="C11" s="3">
        <v>-40</v>
      </c>
      <c r="E11">
        <v>-52.926294347788897</v>
      </c>
      <c r="F11" s="11">
        <f t="shared" si="0"/>
        <v>0.98011656199609065</v>
      </c>
      <c r="G11">
        <f t="shared" si="1"/>
        <v>1.6555304617598501</v>
      </c>
      <c r="H11">
        <f t="shared" si="2"/>
        <v>5.4315303863512145</v>
      </c>
      <c r="I11">
        <f t="shared" si="3"/>
        <v>1.6181583732014158</v>
      </c>
      <c r="J11">
        <f t="shared" si="4"/>
        <v>5.3089185472487399</v>
      </c>
    </row>
    <row r="12" spans="1:10" x14ac:dyDescent="0.2">
      <c r="B12" s="3">
        <v>7</v>
      </c>
      <c r="C12" s="3">
        <v>-59</v>
      </c>
      <c r="E12">
        <v>-53.831072258888497</v>
      </c>
      <c r="F12" s="11">
        <f t="shared" si="0"/>
        <v>0.99687170849793516</v>
      </c>
      <c r="G12">
        <f t="shared" si="1"/>
        <v>1.8510067484022716</v>
      </c>
      <c r="H12">
        <f t="shared" si="2"/>
        <v>6.0728567860966916</v>
      </c>
      <c r="I12">
        <f t="shared" si="3"/>
        <v>1.8777943088940843</v>
      </c>
      <c r="J12">
        <f t="shared" si="4"/>
        <v>6.160742483248308</v>
      </c>
    </row>
    <row r="13" spans="1:10" x14ac:dyDescent="0.2">
      <c r="B13" s="3">
        <v>8</v>
      </c>
      <c r="C13" s="3">
        <v>-54</v>
      </c>
      <c r="E13">
        <v>-53.853399475886597</v>
      </c>
      <c r="F13" s="11">
        <f t="shared" si="0"/>
        <v>0.99728517547938145</v>
      </c>
      <c r="G13">
        <f t="shared" si="1"/>
        <v>1.8560128831838831</v>
      </c>
      <c r="H13">
        <f t="shared" si="2"/>
        <v>6.089281112808016</v>
      </c>
      <c r="I13">
        <f t="shared" si="3"/>
        <v>1.8847025567266982</v>
      </c>
      <c r="J13">
        <f t="shared" si="4"/>
        <v>6.1834073383421861</v>
      </c>
    </row>
    <row r="14" spans="1:10" x14ac:dyDescent="0.2">
      <c r="B14" s="3">
        <v>9</v>
      </c>
      <c r="C14" s="3">
        <v>-54</v>
      </c>
      <c r="E14">
        <v>-53.870893821987302</v>
      </c>
      <c r="F14" s="11">
        <f t="shared" si="0"/>
        <v>0.99760914485161667</v>
      </c>
      <c r="G14">
        <f t="shared" si="1"/>
        <v>1.8599416650757679</v>
      </c>
      <c r="H14">
        <f t="shared" si="2"/>
        <v>6.1021708171777158</v>
      </c>
      <c r="I14">
        <f t="shared" si="3"/>
        <v>1.8901332232444463</v>
      </c>
      <c r="J14">
        <f t="shared" si="4"/>
        <v>6.2012244857101253</v>
      </c>
    </row>
    <row r="15" spans="1:10" x14ac:dyDescent="0.2">
      <c r="B15" s="3">
        <v>10</v>
      </c>
      <c r="C15" s="3">
        <v>-44</v>
      </c>
      <c r="E15">
        <v>-52.792362953404002</v>
      </c>
      <c r="F15" s="11">
        <f t="shared" si="0"/>
        <v>0.97763635098896295</v>
      </c>
      <c r="G15">
        <f t="shared" si="1"/>
        <v>1.6277937417730075</v>
      </c>
      <c r="H15">
        <f t="shared" si="2"/>
        <v>5.3405306488615736</v>
      </c>
      <c r="I15">
        <f t="shared" si="3"/>
        <v>1.5829037088298472</v>
      </c>
      <c r="J15">
        <f t="shared" si="4"/>
        <v>5.193253637893199</v>
      </c>
    </row>
    <row r="16" spans="1:10" x14ac:dyDescent="0.2">
      <c r="B16" s="3">
        <v>11</v>
      </c>
      <c r="C16" s="3">
        <v>-54</v>
      </c>
      <c r="E16">
        <v>-52.914578273325901</v>
      </c>
      <c r="F16" s="11">
        <f t="shared" si="0"/>
        <v>0.97989959765418333</v>
      </c>
      <c r="G16">
        <f t="shared" si="1"/>
        <v>1.6530919969202214</v>
      </c>
      <c r="H16">
        <f t="shared" si="2"/>
        <v>5.4235301736227735</v>
      </c>
      <c r="I16">
        <f t="shared" si="3"/>
        <v>1.615043270014932</v>
      </c>
      <c r="J16">
        <f t="shared" si="4"/>
        <v>5.2986983924374416</v>
      </c>
    </row>
    <row r="17" spans="2:10" x14ac:dyDescent="0.2">
      <c r="B17" s="3">
        <v>12</v>
      </c>
      <c r="C17" s="3">
        <v>-33</v>
      </c>
      <c r="E17">
        <v>-51.029824073382301</v>
      </c>
      <c r="F17" s="11">
        <f t="shared" si="0"/>
        <v>0.94499674209967222</v>
      </c>
      <c r="G17">
        <f t="shared" si="1"/>
        <v>1.2899513635280451</v>
      </c>
      <c r="H17">
        <f t="shared" si="2"/>
        <v>4.2321238960893863</v>
      </c>
      <c r="I17">
        <f t="shared" si="3"/>
        <v>1.184564906890887</v>
      </c>
      <c r="J17">
        <f t="shared" si="4"/>
        <v>3.8863678047601282</v>
      </c>
    </row>
    <row r="18" spans="2:10" x14ac:dyDescent="0.2">
      <c r="B18" s="3">
        <v>13</v>
      </c>
      <c r="C18" s="3">
        <v>-54</v>
      </c>
      <c r="E18">
        <v>-51.294860808486298</v>
      </c>
      <c r="F18" s="11">
        <f t="shared" si="0"/>
        <v>0.94990482978678326</v>
      </c>
      <c r="G18">
        <f t="shared" si="1"/>
        <v>1.3376369653259399</v>
      </c>
      <c r="H18">
        <f t="shared" si="2"/>
        <v>4.3885727208856293</v>
      </c>
      <c r="I18">
        <f t="shared" si="3"/>
        <v>1.2373428632707946</v>
      </c>
      <c r="J18">
        <f t="shared" si="4"/>
        <v>4.0595238296285912</v>
      </c>
    </row>
    <row r="19" spans="2:10" x14ac:dyDescent="0.2">
      <c r="B19" s="3">
        <v>14</v>
      </c>
      <c r="C19" s="3">
        <v>-61</v>
      </c>
      <c r="E19">
        <v>-52.117114076805699</v>
      </c>
      <c r="F19" s="11">
        <f t="shared" si="0"/>
        <v>0.96513174216306852</v>
      </c>
      <c r="G19">
        <f t="shared" si="1"/>
        <v>1.4924958001039961</v>
      </c>
      <c r="H19">
        <f t="shared" si="2"/>
        <v>4.8966397641207218</v>
      </c>
      <c r="I19">
        <f t="shared" si="3"/>
        <v>1.416519097521624</v>
      </c>
      <c r="J19">
        <f t="shared" si="4"/>
        <v>4.6473723671969287</v>
      </c>
    </row>
    <row r="20" spans="2:10" x14ac:dyDescent="0.2">
      <c r="B20" s="3">
        <v>15</v>
      </c>
      <c r="C20" s="3">
        <v>-54</v>
      </c>
      <c r="E20">
        <v>-52.269496700989897</v>
      </c>
      <c r="F20" s="11">
        <f t="shared" si="0"/>
        <v>0.96795364261092398</v>
      </c>
      <c r="G20">
        <f t="shared" si="1"/>
        <v>1.5223748582281988</v>
      </c>
      <c r="H20">
        <f t="shared" si="2"/>
        <v>4.9946681700400219</v>
      </c>
      <c r="I20">
        <f t="shared" si="3"/>
        <v>1.4524691176762194</v>
      </c>
      <c r="J20">
        <f t="shared" si="4"/>
        <v>4.7653186275466517</v>
      </c>
    </row>
    <row r="21" spans="2:10" x14ac:dyDescent="0.2">
      <c r="B21" s="3">
        <v>16</v>
      </c>
      <c r="C21" s="3">
        <v>-53</v>
      </c>
      <c r="E21">
        <v>-52.326267855700202</v>
      </c>
      <c r="F21" s="11">
        <f t="shared" si="0"/>
        <v>0.96900496029074445</v>
      </c>
      <c r="G21">
        <f t="shared" si="1"/>
        <v>1.5336029286954875</v>
      </c>
      <c r="H21">
        <f t="shared" si="2"/>
        <v>5.0315056715731217</v>
      </c>
      <c r="I21">
        <f t="shared" si="3"/>
        <v>1.4660945850091682</v>
      </c>
      <c r="J21">
        <f t="shared" si="4"/>
        <v>4.810021604360788</v>
      </c>
    </row>
    <row r="22" spans="2:10" x14ac:dyDescent="0.2">
      <c r="B22" s="3">
        <v>17</v>
      </c>
      <c r="C22" s="3">
        <v>-60</v>
      </c>
      <c r="E22">
        <v>-52.901583560050703</v>
      </c>
      <c r="F22" s="11">
        <f t="shared" si="0"/>
        <v>0.97965895481575371</v>
      </c>
      <c r="G22">
        <f t="shared" si="1"/>
        <v>1.6503901304625939</v>
      </c>
      <c r="H22">
        <f t="shared" si="2"/>
        <v>5.4146657823575914</v>
      </c>
      <c r="I22">
        <f t="shared" si="3"/>
        <v>1.6115952124912905</v>
      </c>
      <c r="J22">
        <f t="shared" si="4"/>
        <v>5.2873858677535779</v>
      </c>
    </row>
    <row r="23" spans="2:10" x14ac:dyDescent="0.2">
      <c r="B23" s="3">
        <v>18</v>
      </c>
      <c r="C23" s="3">
        <v>-60</v>
      </c>
      <c r="E23">
        <v>-53.417063186069399</v>
      </c>
      <c r="F23" s="11">
        <f t="shared" si="0"/>
        <v>0.98920487381610001</v>
      </c>
      <c r="G23">
        <f t="shared" si="1"/>
        <v>1.7597865825675019</v>
      </c>
      <c r="H23">
        <f t="shared" si="2"/>
        <v>5.7735780267962662</v>
      </c>
      <c r="I23">
        <f t="shared" si="3"/>
        <v>1.7541872167614132</v>
      </c>
      <c r="J23">
        <f t="shared" si="4"/>
        <v>5.7552074040728778</v>
      </c>
    </row>
    <row r="24" spans="2:10" x14ac:dyDescent="0.2">
      <c r="B24" s="3">
        <v>19</v>
      </c>
      <c r="C24" s="3">
        <v>-58</v>
      </c>
      <c r="E24">
        <v>-53.740576196152197</v>
      </c>
      <c r="F24" s="11">
        <f t="shared" si="0"/>
        <v>0.99519585548430001</v>
      </c>
      <c r="G24">
        <f t="shared" si="1"/>
        <v>1.8308074842005988</v>
      </c>
      <c r="H24">
        <f t="shared" si="2"/>
        <v>6.0065862342539331</v>
      </c>
      <c r="I24">
        <f t="shared" si="3"/>
        <v>1.850052334756632</v>
      </c>
      <c r="J24">
        <f t="shared" si="4"/>
        <v>6.0697255077317314</v>
      </c>
    </row>
    <row r="25" spans="2:10" x14ac:dyDescent="0.2">
      <c r="B25" s="3">
        <v>20</v>
      </c>
      <c r="C25" s="3">
        <v>-60</v>
      </c>
      <c r="E25">
        <v>-54.171446733868599</v>
      </c>
      <c r="F25" s="11">
        <f t="shared" si="0"/>
        <v>1.0031749395160852</v>
      </c>
      <c r="G25">
        <f t="shared" si="1"/>
        <v>1.9283027643880142</v>
      </c>
      <c r="H25">
        <f t="shared" si="2"/>
        <v>6.3264526390682878</v>
      </c>
      <c r="I25">
        <f t="shared" si="3"/>
        <v>1.9859141991212588</v>
      </c>
      <c r="J25">
        <f t="shared" si="4"/>
        <v>6.5154665325500618</v>
      </c>
    </row>
    <row r="26" spans="2:10" x14ac:dyDescent="0.2">
      <c r="B26" s="3">
        <v>21</v>
      </c>
      <c r="C26" s="3">
        <v>-43</v>
      </c>
      <c r="E26">
        <v>-53.4194847263919</v>
      </c>
      <c r="F26" s="11">
        <f t="shared" si="0"/>
        <v>0.98924971715540555</v>
      </c>
      <c r="G26">
        <f t="shared" si="1"/>
        <v>1.7603113390384699</v>
      </c>
      <c r="H26">
        <f t="shared" si="2"/>
        <v>5.7752996687613845</v>
      </c>
      <c r="I26">
        <f t="shared" si="3"/>
        <v>1.754885998885398</v>
      </c>
      <c r="J26">
        <f t="shared" si="4"/>
        <v>5.7574999963431699</v>
      </c>
    </row>
    <row r="27" spans="2:10" x14ac:dyDescent="0.2">
      <c r="B27" s="3">
        <v>22</v>
      </c>
      <c r="C27" s="3">
        <v>-58</v>
      </c>
      <c r="E27">
        <v>-53.721721171696402</v>
      </c>
      <c r="F27" s="11">
        <f t="shared" si="0"/>
        <v>0.99484668836474821</v>
      </c>
      <c r="G27">
        <f t="shared" si="1"/>
        <v>1.8266173499406912</v>
      </c>
      <c r="H27">
        <f t="shared" si="2"/>
        <v>5.9928390746085674</v>
      </c>
      <c r="I27">
        <f t="shared" si="3"/>
        <v>1.8443240374897159</v>
      </c>
      <c r="J27">
        <f t="shared" si="4"/>
        <v>6.0509318815279398</v>
      </c>
    </row>
    <row r="28" spans="2:10" x14ac:dyDescent="0.2">
      <c r="B28" s="3">
        <v>23</v>
      </c>
      <c r="C28" s="3">
        <v>-42</v>
      </c>
      <c r="E28">
        <v>-52.961882909650299</v>
      </c>
      <c r="F28" s="11">
        <f t="shared" si="0"/>
        <v>0.98077560943796849</v>
      </c>
      <c r="G28">
        <f t="shared" si="1"/>
        <v>1.6629517889047003</v>
      </c>
      <c r="H28">
        <f t="shared" si="2"/>
        <v>5.4558785725219829</v>
      </c>
      <c r="I28">
        <f t="shared" si="3"/>
        <v>1.6276576546727179</v>
      </c>
      <c r="J28">
        <f t="shared" si="4"/>
        <v>5.3400841688737462</v>
      </c>
    </row>
    <row r="29" spans="2:10" x14ac:dyDescent="0.2">
      <c r="B29" s="3">
        <v>24</v>
      </c>
      <c r="C29" s="3">
        <v>-38</v>
      </c>
      <c r="E29">
        <v>-52.007202028187201</v>
      </c>
      <c r="F29" s="11">
        <f t="shared" si="0"/>
        <v>0.96309633385531856</v>
      </c>
      <c r="G29">
        <f t="shared" si="1"/>
        <v>1.4711768900152851</v>
      </c>
      <c r="H29">
        <f t="shared" si="2"/>
        <v>4.8266958333834813</v>
      </c>
      <c r="I29">
        <f t="shared" si="3"/>
        <v>1.3911423550256854</v>
      </c>
      <c r="J29">
        <f t="shared" si="4"/>
        <v>4.5641153380107786</v>
      </c>
    </row>
    <row r="30" spans="2:10" x14ac:dyDescent="0.2">
      <c r="B30" s="3">
        <v>25</v>
      </c>
      <c r="C30" s="3">
        <v>-42</v>
      </c>
      <c r="E30">
        <v>-51.377582956800197</v>
      </c>
      <c r="F30" s="11">
        <f t="shared" si="0"/>
        <v>0.95143672142222591</v>
      </c>
      <c r="G30">
        <f t="shared" si="1"/>
        <v>1.3527394848929153</v>
      </c>
      <c r="H30">
        <f t="shared" si="2"/>
        <v>4.4381216695961792</v>
      </c>
      <c r="I30">
        <f t="shared" si="3"/>
        <v>1.254292376388835</v>
      </c>
      <c r="J30">
        <f t="shared" si="4"/>
        <v>4.1151324684673058</v>
      </c>
    </row>
    <row r="31" spans="2:10" x14ac:dyDescent="0.2">
      <c r="B31" s="3">
        <v>26</v>
      </c>
      <c r="C31" s="3">
        <v>-53</v>
      </c>
      <c r="E31">
        <v>-51.478389539867898</v>
      </c>
      <c r="F31" s="11">
        <f t="shared" si="0"/>
        <v>0.95330350999755364</v>
      </c>
      <c r="G31">
        <f t="shared" si="1"/>
        <v>1.3712859331542984</v>
      </c>
      <c r="H31">
        <f t="shared" si="2"/>
        <v>4.4989695969629215</v>
      </c>
      <c r="I31">
        <f t="shared" si="3"/>
        <v>1.2752615125212334</v>
      </c>
      <c r="J31">
        <f t="shared" si="4"/>
        <v>4.1839288468544398</v>
      </c>
    </row>
    <row r="32" spans="2:10" x14ac:dyDescent="0.2">
      <c r="B32" s="3">
        <v>27</v>
      </c>
      <c r="C32" s="3">
        <v>-34</v>
      </c>
      <c r="E32">
        <v>-50.404441359463199</v>
      </c>
      <c r="F32" s="11">
        <f t="shared" si="0"/>
        <v>0.9334155807308</v>
      </c>
      <c r="G32">
        <f t="shared" si="1"/>
        <v>1.1815849283287878</v>
      </c>
      <c r="H32">
        <f t="shared" si="2"/>
        <v>3.8765909722073091</v>
      </c>
      <c r="I32">
        <f t="shared" si="3"/>
        <v>1.0687808619398005</v>
      </c>
      <c r="J32">
        <f t="shared" si="4"/>
        <v>3.5064988908786106</v>
      </c>
    </row>
    <row r="33" spans="2:10" x14ac:dyDescent="0.2">
      <c r="B33" s="3">
        <v>28</v>
      </c>
      <c r="C33" s="3">
        <v>-42</v>
      </c>
      <c r="E33">
        <v>-49.893141956245799</v>
      </c>
      <c r="F33" s="11">
        <f t="shared" si="0"/>
        <v>0.92394707326381109</v>
      </c>
      <c r="G33">
        <f t="shared" si="1"/>
        <v>1.0971910027259291</v>
      </c>
      <c r="H33">
        <f t="shared" si="2"/>
        <v>3.5997080141926805</v>
      </c>
      <c r="I33">
        <f t="shared" si="3"/>
        <v>0.98257855785613601</v>
      </c>
      <c r="J33">
        <f t="shared" si="4"/>
        <v>3.2236829325988712</v>
      </c>
    </row>
    <row r="34" spans="2:10" x14ac:dyDescent="0.2">
      <c r="B34" s="3">
        <v>29</v>
      </c>
      <c r="C34" s="3">
        <v>-53</v>
      </c>
      <c r="E34">
        <v>-50.080487492677797</v>
      </c>
      <c r="F34" s="11">
        <f t="shared" si="0"/>
        <v>0.92741643504958882</v>
      </c>
      <c r="G34">
        <f t="shared" si="1"/>
        <v>1.127683891554274</v>
      </c>
      <c r="H34">
        <f t="shared" si="2"/>
        <v>3.6997503003749146</v>
      </c>
      <c r="I34">
        <f t="shared" si="3"/>
        <v>1.0133258148847657</v>
      </c>
      <c r="J34">
        <f t="shared" si="4"/>
        <v>3.3245597601206223</v>
      </c>
    </row>
    <row r="35" spans="2:10" x14ac:dyDescent="0.2">
      <c r="B35" s="3">
        <v>30</v>
      </c>
      <c r="C35" s="3">
        <v>-56</v>
      </c>
      <c r="E35">
        <v>-50.434633867107003</v>
      </c>
      <c r="F35" s="11">
        <f t="shared" si="0"/>
        <v>0.9339747012427223</v>
      </c>
      <c r="G35">
        <f t="shared" si="1"/>
        <v>1.1866851596448644</v>
      </c>
      <c r="H35">
        <f t="shared" si="2"/>
        <v>3.8933240145828885</v>
      </c>
      <c r="I35">
        <f t="shared" si="3"/>
        <v>1.0741013841018674</v>
      </c>
      <c r="J35">
        <f t="shared" si="4"/>
        <v>3.5239546722502215</v>
      </c>
    </row>
    <row r="36" spans="2:10" x14ac:dyDescent="0.2">
      <c r="B36" s="3">
        <v>31</v>
      </c>
      <c r="C36" s="3">
        <v>-53</v>
      </c>
      <c r="E36">
        <v>-50.587037274726399</v>
      </c>
      <c r="F36" s="11">
        <f t="shared" si="0"/>
        <v>0.93679698656900734</v>
      </c>
      <c r="G36">
        <f t="shared" si="1"/>
        <v>1.2126314343215538</v>
      </c>
      <c r="H36">
        <f t="shared" si="2"/>
        <v>3.9784495876691399</v>
      </c>
      <c r="I36">
        <f t="shared" si="3"/>
        <v>1.1013649058617991</v>
      </c>
      <c r="J36">
        <f t="shared" si="4"/>
        <v>3.6134019221187632</v>
      </c>
    </row>
    <row r="37" spans="2:10" x14ac:dyDescent="0.2">
      <c r="B37" s="3">
        <v>32</v>
      </c>
      <c r="C37" s="3">
        <v>-38</v>
      </c>
      <c r="E37">
        <v>-49.843932526387398</v>
      </c>
      <c r="F37" s="11">
        <f t="shared" si="0"/>
        <v>0.9230357875256926</v>
      </c>
      <c r="G37">
        <f t="shared" si="1"/>
        <v>1.0892629863977112</v>
      </c>
      <c r="H37">
        <f t="shared" si="2"/>
        <v>3.5736974619347479</v>
      </c>
      <c r="I37">
        <f t="shared" si="3"/>
        <v>0.97465816041786224</v>
      </c>
      <c r="J37">
        <f t="shared" si="4"/>
        <v>3.1976973766990233</v>
      </c>
    </row>
    <row r="38" spans="2:10" x14ac:dyDescent="0.2">
      <c r="B38" s="3">
        <v>33</v>
      </c>
      <c r="C38" s="3">
        <v>-38</v>
      </c>
      <c r="E38">
        <v>-49.148587986286202</v>
      </c>
      <c r="F38" s="11">
        <f t="shared" si="0"/>
        <v>0.91015903678307786</v>
      </c>
      <c r="G38">
        <f t="shared" si="1"/>
        <v>0.98078618444677734</v>
      </c>
      <c r="H38">
        <f t="shared" si="2"/>
        <v>3.217802442410687</v>
      </c>
      <c r="I38">
        <f t="shared" si="3"/>
        <v>0.86933037845438599</v>
      </c>
      <c r="J38">
        <f t="shared" si="4"/>
        <v>2.8521337875800064</v>
      </c>
    </row>
    <row r="39" spans="2:10" x14ac:dyDescent="0.2">
      <c r="B39" s="3">
        <v>34</v>
      </c>
      <c r="C39" s="3">
        <v>-57</v>
      </c>
      <c r="E39">
        <v>-49.607250835795803</v>
      </c>
      <c r="F39" s="11">
        <f t="shared" si="0"/>
        <v>0.91865279325547788</v>
      </c>
      <c r="G39">
        <f t="shared" si="1"/>
        <v>1.0516002680332843</v>
      </c>
      <c r="H39">
        <f t="shared" si="2"/>
        <v>3.4501321129700933</v>
      </c>
      <c r="I39">
        <f t="shared" si="3"/>
        <v>0.93744649205005015</v>
      </c>
      <c r="J39">
        <f t="shared" si="4"/>
        <v>3.0756118505579075</v>
      </c>
    </row>
    <row r="40" spans="2:10" x14ac:dyDescent="0.2">
      <c r="B40" s="3">
        <v>35</v>
      </c>
      <c r="C40" s="3">
        <v>-59</v>
      </c>
      <c r="E40">
        <v>-50.153531033448601</v>
      </c>
      <c r="F40" s="11">
        <f t="shared" si="0"/>
        <v>0.92876909321201118</v>
      </c>
      <c r="G40">
        <f t="shared" si="1"/>
        <v>1.1397066574887054</v>
      </c>
      <c r="H40">
        <f t="shared" si="2"/>
        <v>3.739195070501002</v>
      </c>
      <c r="I40">
        <f t="shared" si="3"/>
        <v>1.0255728196416538</v>
      </c>
      <c r="J40">
        <f t="shared" si="4"/>
        <v>3.3647402219214366</v>
      </c>
    </row>
    <row r="41" spans="2:10" x14ac:dyDescent="0.2">
      <c r="B41" s="3">
        <v>36</v>
      </c>
      <c r="C41" s="3">
        <v>-60</v>
      </c>
      <c r="E41">
        <v>-50.723944536367199</v>
      </c>
      <c r="F41" s="11">
        <f t="shared" si="0"/>
        <v>0.9393323062290222</v>
      </c>
      <c r="G41">
        <f t="shared" si="1"/>
        <v>1.2362286584465303</v>
      </c>
      <c r="H41">
        <f t="shared" si="2"/>
        <v>4.0558683019899293</v>
      </c>
      <c r="I41">
        <f t="shared" si="3"/>
        <v>1.1264458621238225</v>
      </c>
      <c r="J41">
        <f t="shared" si="4"/>
        <v>3.6956885240282888</v>
      </c>
    </row>
    <row r="42" spans="2:10" x14ac:dyDescent="0.2">
      <c r="B42" s="3">
        <v>37</v>
      </c>
      <c r="C42" s="3">
        <v>-52</v>
      </c>
      <c r="E42">
        <v>-50.797608000863001</v>
      </c>
      <c r="F42" s="11">
        <f t="shared" si="0"/>
        <v>0.94069644446042588</v>
      </c>
      <c r="G42">
        <f t="shared" si="1"/>
        <v>1.2490393587053186</v>
      </c>
      <c r="H42">
        <f t="shared" si="2"/>
        <v>4.0978981584820167</v>
      </c>
      <c r="I42">
        <f t="shared" si="3"/>
        <v>1.140176275472216</v>
      </c>
      <c r="J42">
        <f t="shared" si="4"/>
        <v>3.7407358119167191</v>
      </c>
    </row>
    <row r="43" spans="2:10" x14ac:dyDescent="0.2">
      <c r="B43" s="3">
        <v>38</v>
      </c>
      <c r="C43" s="3">
        <v>-48</v>
      </c>
      <c r="E43">
        <v>-50.636614197173898</v>
      </c>
      <c r="F43" s="11">
        <f t="shared" si="0"/>
        <v>0.9377150777254426</v>
      </c>
      <c r="G43">
        <f t="shared" si="1"/>
        <v>1.2211447288837713</v>
      </c>
      <c r="H43">
        <f t="shared" si="2"/>
        <v>4.0063803441068613</v>
      </c>
      <c r="I43">
        <f t="shared" si="3"/>
        <v>1.1103820758787306</v>
      </c>
      <c r="J43">
        <f t="shared" si="4"/>
        <v>3.6429858132504283</v>
      </c>
    </row>
    <row r="44" spans="2:10" x14ac:dyDescent="0.2">
      <c r="B44" s="3">
        <v>39</v>
      </c>
      <c r="C44" s="3">
        <v>-57</v>
      </c>
      <c r="E44">
        <v>-51.001787089935704</v>
      </c>
      <c r="F44" s="11">
        <f t="shared" si="0"/>
        <v>0.94447753870251305</v>
      </c>
      <c r="G44">
        <f t="shared" si="1"/>
        <v>1.2849690032568706</v>
      </c>
      <c r="H44">
        <f t="shared" si="2"/>
        <v>4.2157775697403892</v>
      </c>
      <c r="I44">
        <f t="shared" si="3"/>
        <v>1.1791151533206423</v>
      </c>
      <c r="J44">
        <f t="shared" si="4"/>
        <v>3.8684880358288787</v>
      </c>
    </row>
    <row r="45" spans="2:10" x14ac:dyDescent="0.2">
      <c r="B45" s="3">
        <v>40</v>
      </c>
      <c r="C45" s="3">
        <v>-40</v>
      </c>
      <c r="E45">
        <v>-50.3720002258869</v>
      </c>
      <c r="F45" s="11">
        <f t="shared" si="0"/>
        <v>0.93281481899790553</v>
      </c>
      <c r="G45">
        <f t="shared" si="1"/>
        <v>1.1761195103927244</v>
      </c>
      <c r="H45">
        <f t="shared" si="2"/>
        <v>3.8586598109997521</v>
      </c>
      <c r="I45">
        <f t="shared" si="3"/>
        <v>1.0630934557545118</v>
      </c>
      <c r="J45">
        <f t="shared" si="4"/>
        <v>3.487839421766771</v>
      </c>
    </row>
    <row r="46" spans="2:10" x14ac:dyDescent="0.2">
      <c r="B46" s="3">
        <v>41</v>
      </c>
      <c r="C46" s="3">
        <v>-44</v>
      </c>
      <c r="E46">
        <v>-50.008048369213</v>
      </c>
      <c r="F46" s="11">
        <f t="shared" si="0"/>
        <v>0.92607496980024073</v>
      </c>
      <c r="G46">
        <f t="shared" si="1"/>
        <v>1.1158350431677795</v>
      </c>
      <c r="H46">
        <f t="shared" si="2"/>
        <v>3.6608761258785418</v>
      </c>
      <c r="I46">
        <f t="shared" si="3"/>
        <v>1.0013245947139977</v>
      </c>
      <c r="J46">
        <f t="shared" si="4"/>
        <v>3.2851856781955302</v>
      </c>
    </row>
    <row r="47" spans="2:10" x14ac:dyDescent="0.2">
      <c r="B47" s="3">
        <v>42</v>
      </c>
      <c r="C47" s="3">
        <v>-58</v>
      </c>
      <c r="E47">
        <v>-50.463627351602803</v>
      </c>
      <c r="F47" s="11">
        <f t="shared" si="0"/>
        <v>0.93451161762227408</v>
      </c>
      <c r="G47">
        <f t="shared" si="1"/>
        <v>1.1915952529035723</v>
      </c>
      <c r="H47">
        <f t="shared" si="2"/>
        <v>3.9094332444342923</v>
      </c>
      <c r="I47">
        <f t="shared" si="3"/>
        <v>1.0792355421675577</v>
      </c>
      <c r="J47">
        <f t="shared" si="4"/>
        <v>3.5407990228594413</v>
      </c>
    </row>
    <row r="48" spans="2:10" x14ac:dyDescent="0.2">
      <c r="B48" s="3">
        <v>43</v>
      </c>
      <c r="C48" s="3">
        <v>-44</v>
      </c>
      <c r="E48">
        <v>-50.0958175725128</v>
      </c>
      <c r="F48" s="11">
        <f t="shared" si="0"/>
        <v>0.92770032541690373</v>
      </c>
      <c r="G48">
        <f t="shared" si="1"/>
        <v>1.1302009196333993</v>
      </c>
      <c r="H48">
        <f t="shared" si="2"/>
        <v>3.7080082665137777</v>
      </c>
      <c r="I48">
        <f t="shared" si="3"/>
        <v>1.0158839813062301</v>
      </c>
      <c r="J48">
        <f t="shared" si="4"/>
        <v>3.3329526945742458</v>
      </c>
    </row>
    <row r="49" spans="2:10" x14ac:dyDescent="0.2">
      <c r="B49" s="3">
        <v>44</v>
      </c>
      <c r="C49" s="3">
        <v>-58</v>
      </c>
      <c r="E49">
        <v>-50.544897156988696</v>
      </c>
      <c r="F49" s="11">
        <f t="shared" si="0"/>
        <v>0.93601661401830916</v>
      </c>
      <c r="G49">
        <f t="shared" si="1"/>
        <v>1.2054234063000744</v>
      </c>
      <c r="H49">
        <f t="shared" si="2"/>
        <v>3.9548012017718976</v>
      </c>
      <c r="I49">
        <f t="shared" si="3"/>
        <v>1.0937579570009268</v>
      </c>
      <c r="J49">
        <f t="shared" si="4"/>
        <v>3.5884447408166888</v>
      </c>
    </row>
    <row r="50" spans="2:10" x14ac:dyDescent="0.2">
      <c r="B50" s="3">
        <v>45</v>
      </c>
      <c r="C50" s="3">
        <v>-57</v>
      </c>
      <c r="E50">
        <v>-50.911134909332397</v>
      </c>
      <c r="F50" s="11">
        <f t="shared" si="0"/>
        <v>0.94279879461726657</v>
      </c>
      <c r="G50">
        <f t="shared" si="1"/>
        <v>1.2689401113429466</v>
      </c>
      <c r="H50">
        <f t="shared" si="2"/>
        <v>4.1631893416763344</v>
      </c>
      <c r="I50">
        <f t="shared" si="3"/>
        <v>1.1616654288545689</v>
      </c>
      <c r="J50">
        <f t="shared" si="4"/>
        <v>3.8112382836435987</v>
      </c>
    </row>
    <row r="51" spans="2:10" x14ac:dyDescent="0.2">
      <c r="B51" s="3">
        <v>46</v>
      </c>
      <c r="C51" s="3">
        <v>-43</v>
      </c>
      <c r="E51">
        <v>-50.4628455528023</v>
      </c>
      <c r="F51" s="11">
        <f t="shared" si="0"/>
        <v>0.93449713986670924</v>
      </c>
      <c r="G51">
        <f t="shared" si="1"/>
        <v>1.1914626943677864</v>
      </c>
      <c r="H51">
        <f t="shared" si="2"/>
        <v>3.9089983411016616</v>
      </c>
      <c r="I51">
        <f t="shared" si="3"/>
        <v>1.0790967800332578</v>
      </c>
      <c r="J51">
        <f t="shared" si="4"/>
        <v>3.5403437665133133</v>
      </c>
    </row>
    <row r="52" spans="2:10" x14ac:dyDescent="0.2">
      <c r="B52" s="3">
        <v>47</v>
      </c>
      <c r="C52" s="3">
        <v>-60</v>
      </c>
      <c r="E52">
        <v>-51.002675591030197</v>
      </c>
      <c r="F52" s="11">
        <f t="shared" si="0"/>
        <v>0.94449399242648513</v>
      </c>
      <c r="G52">
        <f t="shared" si="1"/>
        <v>1.2851267147933141</v>
      </c>
      <c r="H52">
        <f t="shared" si="2"/>
        <v>4.2162949960410572</v>
      </c>
      <c r="I52">
        <f t="shared" si="3"/>
        <v>1.1792874724824314</v>
      </c>
      <c r="J52">
        <f t="shared" si="4"/>
        <v>3.8690533874095521</v>
      </c>
    </row>
    <row r="53" spans="2:10" x14ac:dyDescent="0.2">
      <c r="B53" s="3">
        <v>48</v>
      </c>
      <c r="C53" s="9">
        <v>-44</v>
      </c>
      <c r="E53">
        <v>-50.606695534684199</v>
      </c>
      <c r="F53" s="11">
        <f t="shared" si="0"/>
        <v>0.93716102842007776</v>
      </c>
      <c r="G53">
        <f t="shared" si="1"/>
        <v>1.2160028279266735</v>
      </c>
      <c r="H53">
        <f t="shared" si="2"/>
        <v>3.9895105903106085</v>
      </c>
      <c r="I53">
        <f t="shared" si="3"/>
        <v>1.104931602977907</v>
      </c>
      <c r="J53">
        <f t="shared" si="4"/>
        <v>3.6251036843107185</v>
      </c>
    </row>
    <row r="54" spans="2:10" x14ac:dyDescent="0.2">
      <c r="B54" s="3">
        <v>49</v>
      </c>
      <c r="C54" s="9">
        <v>-57</v>
      </c>
      <c r="E54">
        <v>-50.967899515407503</v>
      </c>
      <c r="F54" s="11">
        <f t="shared" si="0"/>
        <v>0.94384999102606482</v>
      </c>
      <c r="G54">
        <f t="shared" si="1"/>
        <v>1.2789626946931238</v>
      </c>
      <c r="H54">
        <f t="shared" si="2"/>
        <v>4.1960718329826898</v>
      </c>
      <c r="I54">
        <f t="shared" si="3"/>
        <v>1.172561632990001</v>
      </c>
      <c r="J54">
        <f t="shared" si="4"/>
        <v>3.8469869848753317</v>
      </c>
    </row>
    <row r="55" spans="2:10" x14ac:dyDescent="0.2">
      <c r="B55" s="3">
        <v>50</v>
      </c>
      <c r="C55" s="3">
        <v>-42</v>
      </c>
      <c r="E55">
        <v>-50.461635134615001</v>
      </c>
      <c r="F55" s="11">
        <f t="shared" si="0"/>
        <v>0.93447472471509263</v>
      </c>
      <c r="G55">
        <f t="shared" si="1"/>
        <v>1.191257478386182</v>
      </c>
      <c r="H55">
        <f t="shared" si="2"/>
        <v>3.9083250603221193</v>
      </c>
      <c r="I55">
        <f t="shared" si="3"/>
        <v>1.0788819770732174</v>
      </c>
      <c r="J55">
        <f t="shared" si="4"/>
        <v>3.5396390323924454</v>
      </c>
    </row>
    <row r="56" spans="2:10" x14ac:dyDescent="0.2">
      <c r="B56" s="3">
        <v>51</v>
      </c>
      <c r="C56" s="3">
        <v>-53</v>
      </c>
      <c r="E56">
        <v>-50.604833251873302</v>
      </c>
      <c r="F56" s="11">
        <f t="shared" si="0"/>
        <v>0.93712654170135745</v>
      </c>
      <c r="G56">
        <f t="shared" si="1"/>
        <v>1.2156832040382468</v>
      </c>
      <c r="H56">
        <f t="shared" si="2"/>
        <v>3.9884619555060588</v>
      </c>
      <c r="I56">
        <f t="shared" si="3"/>
        <v>1.1045932249346861</v>
      </c>
      <c r="J56">
        <f t="shared" si="4"/>
        <v>3.6239935201269229</v>
      </c>
    </row>
    <row r="57" spans="2:10" x14ac:dyDescent="0.2">
      <c r="B57" s="3">
        <v>52</v>
      </c>
      <c r="C57" s="3">
        <v>-52</v>
      </c>
      <c r="E57">
        <v>-50.683490558821902</v>
      </c>
      <c r="F57" s="11">
        <f t="shared" si="0"/>
        <v>0.93858315849670193</v>
      </c>
      <c r="G57">
        <f t="shared" si="1"/>
        <v>1.2292274066030831</v>
      </c>
      <c r="H57">
        <f t="shared" si="2"/>
        <v>4.0328983156269125</v>
      </c>
      <c r="I57">
        <f t="shared" si="3"/>
        <v>1.1189759546531022</v>
      </c>
      <c r="J57">
        <f t="shared" si="4"/>
        <v>3.6711809535862931</v>
      </c>
    </row>
    <row r="58" spans="2:10" x14ac:dyDescent="0.2">
      <c r="B58" s="3">
        <v>53</v>
      </c>
      <c r="C58" s="9">
        <v>-55</v>
      </c>
      <c r="E58">
        <v>-50.926713657510298</v>
      </c>
      <c r="F58" s="11">
        <f t="shared" si="0"/>
        <v>0.94308728995389446</v>
      </c>
      <c r="G58">
        <f t="shared" si="1"/>
        <v>1.2716859639461109</v>
      </c>
      <c r="H58">
        <f t="shared" si="2"/>
        <v>4.172198044442621</v>
      </c>
      <c r="I58">
        <f t="shared" si="3"/>
        <v>1.1646457137235349</v>
      </c>
      <c r="J58">
        <f t="shared" si="4"/>
        <v>3.8210161211402061</v>
      </c>
    </row>
    <row r="59" spans="2:10" x14ac:dyDescent="0.2">
      <c r="B59" s="3">
        <v>54</v>
      </c>
      <c r="C59" s="9">
        <v>-48</v>
      </c>
      <c r="E59">
        <v>-50.761883080390199</v>
      </c>
      <c r="F59" s="11">
        <f t="shared" si="0"/>
        <v>0.94003487185907775</v>
      </c>
      <c r="G59">
        <f t="shared" si="1"/>
        <v>1.2428164824824448</v>
      </c>
      <c r="H59">
        <f t="shared" si="2"/>
        <v>4.0774818979082834</v>
      </c>
      <c r="I59">
        <f t="shared" si="3"/>
        <v>1.1334965954564615</v>
      </c>
      <c r="J59">
        <f t="shared" si="4"/>
        <v>3.71882085123511</v>
      </c>
    </row>
    <row r="60" spans="2:10" x14ac:dyDescent="0.2">
      <c r="B60" s="3">
        <v>55</v>
      </c>
      <c r="C60" s="3">
        <v>-64</v>
      </c>
      <c r="E60">
        <v>-51.507116933968099</v>
      </c>
      <c r="F60" s="11">
        <f t="shared" si="0"/>
        <v>0.95383549877718699</v>
      </c>
      <c r="G60">
        <f t="shared" si="1"/>
        <v>1.3765999597798846</v>
      </c>
      <c r="H60">
        <f t="shared" si="2"/>
        <v>4.5164040675193062</v>
      </c>
      <c r="I60">
        <f t="shared" si="3"/>
        <v>1.2813011312132574</v>
      </c>
      <c r="J60">
        <f t="shared" si="4"/>
        <v>4.2037438688098998</v>
      </c>
    </row>
    <row r="61" spans="2:10" x14ac:dyDescent="0.2">
      <c r="B61" s="3">
        <v>56</v>
      </c>
      <c r="C61" s="3">
        <v>-52</v>
      </c>
      <c r="E61">
        <v>-51.534852684488698</v>
      </c>
      <c r="F61" s="11">
        <f t="shared" si="0"/>
        <v>0.95434912378682768</v>
      </c>
      <c r="G61">
        <f t="shared" si="1"/>
        <v>1.3817426893682032</v>
      </c>
      <c r="H61">
        <f t="shared" si="2"/>
        <v>4.5332765399219266</v>
      </c>
      <c r="I61">
        <f t="shared" si="3"/>
        <v>1.2871594058000742</v>
      </c>
      <c r="J61">
        <f t="shared" si="4"/>
        <v>4.2229639297902697</v>
      </c>
    </row>
    <row r="62" spans="2:10" x14ac:dyDescent="0.2">
      <c r="B62" s="3">
        <v>57</v>
      </c>
      <c r="C62" s="3">
        <v>-68</v>
      </c>
      <c r="E62">
        <v>-52.461063567262599</v>
      </c>
      <c r="F62" s="11">
        <f t="shared" si="0"/>
        <v>0.97150117717152962</v>
      </c>
      <c r="G62">
        <f t="shared" si="1"/>
        <v>1.5604737546820724</v>
      </c>
      <c r="H62">
        <f t="shared" si="2"/>
        <v>5.1196645494818647</v>
      </c>
      <c r="I62">
        <f t="shared" si="3"/>
        <v>1.4989607283422637</v>
      </c>
      <c r="J62">
        <f t="shared" si="4"/>
        <v>4.9178501586032271</v>
      </c>
    </row>
    <row r="63" spans="2:10" x14ac:dyDescent="0.2">
      <c r="B63" s="3">
        <v>58</v>
      </c>
      <c r="C63" s="3">
        <v>-61</v>
      </c>
      <c r="E63">
        <v>-52.941253245248298</v>
      </c>
      <c r="F63" s="11">
        <f t="shared" si="0"/>
        <v>0.98039357861570919</v>
      </c>
      <c r="G63">
        <f t="shared" si="1"/>
        <v>1.6586472392877725</v>
      </c>
      <c r="H63">
        <f t="shared" si="2"/>
        <v>5.4417560344087024</v>
      </c>
      <c r="I63">
        <f t="shared" si="3"/>
        <v>1.6221444220709615</v>
      </c>
      <c r="J63">
        <f t="shared" si="4"/>
        <v>5.3219961354034169</v>
      </c>
    </row>
    <row r="64" spans="2:10" x14ac:dyDescent="0.2">
      <c r="B64" s="3">
        <v>59</v>
      </c>
      <c r="C64" s="3">
        <v>-37</v>
      </c>
      <c r="E64">
        <v>-52.045040687237702</v>
      </c>
      <c r="F64" s="11">
        <f t="shared" si="0"/>
        <v>0.9637970497636611</v>
      </c>
      <c r="G64">
        <f t="shared" si="1"/>
        <v>1.4784943091167253</v>
      </c>
      <c r="H64">
        <f t="shared" si="2"/>
        <v>4.8507031139000176</v>
      </c>
      <c r="I64">
        <f t="shared" si="3"/>
        <v>1.3998268995325143</v>
      </c>
      <c r="J64">
        <f t="shared" si="4"/>
        <v>4.5926079380987996</v>
      </c>
    </row>
    <row r="65" spans="2:10" x14ac:dyDescent="0.2">
      <c r="B65" s="3">
        <v>60</v>
      </c>
      <c r="C65" s="3">
        <v>-48</v>
      </c>
      <c r="E65">
        <v>-51.817685892181899</v>
      </c>
      <c r="F65" s="11">
        <f t="shared" si="0"/>
        <v>0.95958677578114626</v>
      </c>
      <c r="G65">
        <f t="shared" si="1"/>
        <v>1.4348710875168538</v>
      </c>
      <c r="H65">
        <f t="shared" si="2"/>
        <v>4.7075823081261605</v>
      </c>
      <c r="I65">
        <f t="shared" si="3"/>
        <v>1.3484495621035923</v>
      </c>
      <c r="J65">
        <f t="shared" si="4"/>
        <v>4.4240471197624416</v>
      </c>
    </row>
    <row r="66" spans="2:10" x14ac:dyDescent="0.2">
      <c r="B66" s="3">
        <v>61</v>
      </c>
      <c r="C66" s="3">
        <v>-58</v>
      </c>
      <c r="E66">
        <v>-52.165091363556002</v>
      </c>
      <c r="F66" s="11">
        <f t="shared" si="0"/>
        <v>0.96602021043622222</v>
      </c>
      <c r="G66">
        <f t="shared" si="1"/>
        <v>1.5018626054729491</v>
      </c>
      <c r="H66">
        <f t="shared" si="2"/>
        <v>4.9273707528640065</v>
      </c>
      <c r="I66">
        <f t="shared" si="3"/>
        <v>1.4277408419120443</v>
      </c>
      <c r="J66">
        <f t="shared" si="4"/>
        <v>4.6841891138846599</v>
      </c>
    </row>
    <row r="67" spans="2:10" x14ac:dyDescent="0.2">
      <c r="B67" s="3">
        <v>62</v>
      </c>
      <c r="C67" s="3">
        <v>-49</v>
      </c>
      <c r="E67">
        <v>-51.987268897341998</v>
      </c>
      <c r="F67" s="11">
        <f t="shared" si="0"/>
        <v>0.96272720180262961</v>
      </c>
      <c r="G67">
        <f t="shared" si="1"/>
        <v>1.4673313464275153</v>
      </c>
      <c r="H67">
        <f t="shared" si="2"/>
        <v>4.8140792205627143</v>
      </c>
      <c r="I67">
        <f t="shared" si="3"/>
        <v>1.3865890888303685</v>
      </c>
      <c r="J67">
        <f t="shared" si="4"/>
        <v>4.5491768006245685</v>
      </c>
    </row>
    <row r="68" spans="2:10" x14ac:dyDescent="0.2">
      <c r="B68" s="3">
        <v>63</v>
      </c>
      <c r="C68" s="3">
        <v>-52</v>
      </c>
      <c r="E68">
        <v>-51.9879840363703</v>
      </c>
      <c r="F68" s="11">
        <f t="shared" si="0"/>
        <v>0.96274044511796852</v>
      </c>
      <c r="G68">
        <f t="shared" si="1"/>
        <v>1.4674692027272793</v>
      </c>
      <c r="H68">
        <f t="shared" si="2"/>
        <v>4.8145315050107591</v>
      </c>
      <c r="I68">
        <f t="shared" si="3"/>
        <v>1.3867521878882443</v>
      </c>
      <c r="J68">
        <f t="shared" si="4"/>
        <v>4.5497119025204862</v>
      </c>
    </row>
    <row r="69" spans="2:10" x14ac:dyDescent="0.2">
      <c r="B69" s="3">
        <v>64</v>
      </c>
      <c r="C69" s="3">
        <v>-51</v>
      </c>
      <c r="E69">
        <v>-51.932495055723599</v>
      </c>
      <c r="F69" s="11">
        <f t="shared" si="0"/>
        <v>0.96171287140228889</v>
      </c>
      <c r="G69">
        <f t="shared" si="1"/>
        <v>1.4567969389327209</v>
      </c>
      <c r="H69">
        <f t="shared" si="2"/>
        <v>4.7795175161834678</v>
      </c>
      <c r="I69">
        <f t="shared" si="3"/>
        <v>1.3741538568060294</v>
      </c>
      <c r="J69">
        <f t="shared" si="4"/>
        <v>4.5083787952953722</v>
      </c>
    </row>
    <row r="70" spans="2:10" x14ac:dyDescent="0.2">
      <c r="B70" s="3">
        <v>65</v>
      </c>
      <c r="C70" s="3">
        <v>-41</v>
      </c>
      <c r="E70">
        <v>-51.318569314164002</v>
      </c>
      <c r="F70" s="11">
        <f t="shared" si="0"/>
        <v>0.95034387618822225</v>
      </c>
      <c r="G70">
        <f t="shared" si="1"/>
        <v>1.3419546871306365</v>
      </c>
      <c r="H70">
        <f t="shared" si="2"/>
        <v>4.4027384748380456</v>
      </c>
      <c r="I70">
        <f t="shared" si="3"/>
        <v>1.2421771109785478</v>
      </c>
      <c r="J70">
        <f t="shared" si="4"/>
        <v>4.0753842223705634</v>
      </c>
    </row>
    <row r="71" spans="2:10" x14ac:dyDescent="0.2">
      <c r="B71" s="3">
        <v>66</v>
      </c>
      <c r="C71" s="3">
        <v>-53</v>
      </c>
      <c r="E71">
        <v>-51.412980146935901</v>
      </c>
      <c r="F71" s="11">
        <f t="shared" ref="F71:F86" si="5">E71/-54</f>
        <v>0.9520922249432574</v>
      </c>
      <c r="G71">
        <f t="shared" ref="G71:G86" si="6">2.3085369*POWER(F71,5.3113281)-0.4194307</f>
        <v>1.3592340292605045</v>
      </c>
      <c r="H71">
        <f t="shared" ref="H71:H86" si="7">CONVERT(G71,"m","ft")</f>
        <v>4.4594292298572986</v>
      </c>
      <c r="I71">
        <f t="shared" ref="I71:I86" si="8">10^((-50-E71)/(10*1.4))</f>
        <v>1.2616158989363453</v>
      </c>
      <c r="J71">
        <f t="shared" ref="J71:J86" si="9">CONVERT(I71,"m","ft")</f>
        <v>4.1391597734132066</v>
      </c>
    </row>
    <row r="72" spans="2:10" x14ac:dyDescent="0.2">
      <c r="B72" s="3">
        <v>67</v>
      </c>
      <c r="C72" s="3">
        <v>-34</v>
      </c>
      <c r="E72">
        <v>-50.435364543604798</v>
      </c>
      <c r="F72" s="11">
        <f t="shared" si="5"/>
        <v>0.93398823228897776</v>
      </c>
      <c r="G72">
        <f t="shared" si="6"/>
        <v>1.1868087514940044</v>
      </c>
      <c r="H72">
        <f t="shared" si="7"/>
        <v>3.8937294996522454</v>
      </c>
      <c r="I72">
        <f t="shared" si="8"/>
        <v>1.0742304715940072</v>
      </c>
      <c r="J72">
        <f t="shared" si="9"/>
        <v>3.5243781876443805</v>
      </c>
    </row>
    <row r="73" spans="2:10" x14ac:dyDescent="0.2">
      <c r="B73" s="3">
        <v>68</v>
      </c>
      <c r="C73" s="3">
        <v>-68</v>
      </c>
      <c r="E73">
        <v>-51.421397740965098</v>
      </c>
      <c r="F73" s="11">
        <f t="shared" si="5"/>
        <v>0.95224810631416845</v>
      </c>
      <c r="G73">
        <f t="shared" si="6"/>
        <v>1.3607812978180849</v>
      </c>
      <c r="H73">
        <f t="shared" si="7"/>
        <v>4.4645055702693073</v>
      </c>
      <c r="I73">
        <f t="shared" si="8"/>
        <v>1.2633637460666138</v>
      </c>
      <c r="J73">
        <f t="shared" si="9"/>
        <v>4.144894180008575</v>
      </c>
    </row>
    <row r="74" spans="2:10" x14ac:dyDescent="0.2">
      <c r="B74" s="3">
        <v>69</v>
      </c>
      <c r="C74" s="3">
        <v>-53</v>
      </c>
      <c r="E74">
        <v>-51.510008639425003</v>
      </c>
      <c r="F74" s="11">
        <f t="shared" si="5"/>
        <v>0.95388904887824078</v>
      </c>
      <c r="G74">
        <f t="shared" si="6"/>
        <v>1.3771355791190056</v>
      </c>
      <c r="H74">
        <f t="shared" si="7"/>
        <v>4.5181613488156351</v>
      </c>
      <c r="I74">
        <f t="shared" si="8"/>
        <v>1.281910662772159</v>
      </c>
      <c r="J74">
        <f t="shared" si="9"/>
        <v>4.2057436442656133</v>
      </c>
    </row>
    <row r="75" spans="2:10" x14ac:dyDescent="0.2">
      <c r="B75" s="3">
        <v>70</v>
      </c>
      <c r="C75" s="3">
        <v>-52</v>
      </c>
      <c r="E75">
        <v>-51.537510938944301</v>
      </c>
      <c r="F75" s="11">
        <f t="shared" si="5"/>
        <v>0.95439835072119072</v>
      </c>
      <c r="G75">
        <f t="shared" si="6"/>
        <v>1.3822362067511937</v>
      </c>
      <c r="H75">
        <f t="shared" si="7"/>
        <v>4.5348956914409246</v>
      </c>
      <c r="I75">
        <f t="shared" si="8"/>
        <v>1.2877222801770056</v>
      </c>
      <c r="J75">
        <f t="shared" si="9"/>
        <v>4.2248106305019872</v>
      </c>
    </row>
    <row r="76" spans="2:10" x14ac:dyDescent="0.2">
      <c r="B76" s="3">
        <v>71</v>
      </c>
      <c r="C76" s="3">
        <v>-67</v>
      </c>
      <c r="E76">
        <v>-52.405331317535101</v>
      </c>
      <c r="F76" s="11">
        <f t="shared" si="5"/>
        <v>0.97046909847287222</v>
      </c>
      <c r="G76">
        <f t="shared" si="6"/>
        <v>1.549327670849808</v>
      </c>
      <c r="H76">
        <f t="shared" si="7"/>
        <v>5.0830960329718113</v>
      </c>
      <c r="I76">
        <f t="shared" si="8"/>
        <v>1.4852835797514026</v>
      </c>
      <c r="J76">
        <f t="shared" si="9"/>
        <v>4.8729776238563076</v>
      </c>
    </row>
    <row r="77" spans="2:10" x14ac:dyDescent="0.2">
      <c r="B77" s="3">
        <v>72</v>
      </c>
      <c r="C77" s="3">
        <v>-71</v>
      </c>
      <c r="E77">
        <v>-53.448878342830596</v>
      </c>
      <c r="F77" s="11">
        <f t="shared" si="5"/>
        <v>0.98979404338575183</v>
      </c>
      <c r="G77">
        <f t="shared" si="6"/>
        <v>1.7666892242420045</v>
      </c>
      <c r="H77">
        <f t="shared" si="7"/>
        <v>5.7962244889829542</v>
      </c>
      <c r="I77">
        <f t="shared" si="8"/>
        <v>1.7633903225327858</v>
      </c>
      <c r="J77">
        <f t="shared" si="9"/>
        <v>5.7854013206456223</v>
      </c>
    </row>
    <row r="78" spans="2:10" x14ac:dyDescent="0.2">
      <c r="B78" s="3">
        <v>73</v>
      </c>
      <c r="C78" s="3">
        <v>-57</v>
      </c>
      <c r="E78">
        <v>-53.648159024678101</v>
      </c>
      <c r="F78" s="11">
        <f t="shared" si="5"/>
        <v>0.99348442638292778</v>
      </c>
      <c r="G78">
        <f t="shared" si="6"/>
        <v>1.8103302128999941</v>
      </c>
      <c r="H78">
        <f t="shared" si="7"/>
        <v>5.9394035856299014</v>
      </c>
      <c r="I78">
        <f t="shared" si="8"/>
        <v>1.822144386644621</v>
      </c>
      <c r="J78">
        <f t="shared" si="9"/>
        <v>5.97816399817789</v>
      </c>
    </row>
    <row r="79" spans="2:10" x14ac:dyDescent="0.2">
      <c r="B79" s="3">
        <v>74</v>
      </c>
      <c r="C79" s="3">
        <v>-71</v>
      </c>
      <c r="E79">
        <v>-54.621856148848799</v>
      </c>
      <c r="F79" s="11">
        <f t="shared" si="5"/>
        <v>1.0115158546083112</v>
      </c>
      <c r="G79">
        <f t="shared" si="6"/>
        <v>2.0338567204626394</v>
      </c>
      <c r="H79">
        <f t="shared" si="7"/>
        <v>6.6727582692343823</v>
      </c>
      <c r="I79">
        <f t="shared" si="8"/>
        <v>2.138614869361136</v>
      </c>
      <c r="J79">
        <f t="shared" si="9"/>
        <v>7.0164529834682936</v>
      </c>
    </row>
    <row r="80" spans="2:10" x14ac:dyDescent="0.2">
      <c r="B80" s="3">
        <v>75</v>
      </c>
      <c r="C80" s="3">
        <v>-70</v>
      </c>
      <c r="E80">
        <v>-55.484761677048098</v>
      </c>
      <c r="F80" s="11">
        <f t="shared" si="5"/>
        <v>1.0274955866120019</v>
      </c>
      <c r="G80">
        <f t="shared" si="6"/>
        <v>2.2468390202623372</v>
      </c>
      <c r="H80">
        <f t="shared" si="7"/>
        <v>7.3715190953488747</v>
      </c>
      <c r="I80">
        <f t="shared" si="8"/>
        <v>2.4647262542857411</v>
      </c>
      <c r="J80">
        <f t="shared" si="9"/>
        <v>8.0863722253469188</v>
      </c>
    </row>
    <row r="81" spans="1:10" x14ac:dyDescent="0.2">
      <c r="B81" s="3">
        <v>76</v>
      </c>
      <c r="C81" s="3">
        <v>-65</v>
      </c>
      <c r="E81">
        <v>-56.018664328384602</v>
      </c>
      <c r="F81" s="11">
        <f t="shared" si="5"/>
        <v>1.037382672747863</v>
      </c>
      <c r="G81">
        <f t="shared" si="6"/>
        <v>2.3859643410270586</v>
      </c>
      <c r="H81">
        <f t="shared" si="7"/>
        <v>7.82796699812027</v>
      </c>
      <c r="I81">
        <f t="shared" si="8"/>
        <v>2.6909435968172062</v>
      </c>
      <c r="J81">
        <f t="shared" si="9"/>
        <v>8.8285551076679987</v>
      </c>
    </row>
    <row r="82" spans="1:10" x14ac:dyDescent="0.2">
      <c r="B82" s="3">
        <v>77</v>
      </c>
      <c r="C82" s="3">
        <v>-69</v>
      </c>
      <c r="E82">
        <v>-56.747025369155701</v>
      </c>
      <c r="F82" s="11">
        <f t="shared" si="5"/>
        <v>1.0508708401695499</v>
      </c>
      <c r="G82">
        <f t="shared" si="6"/>
        <v>2.5852092869141816</v>
      </c>
      <c r="H82">
        <f t="shared" si="7"/>
        <v>8.4816577654664744</v>
      </c>
      <c r="I82">
        <f t="shared" si="8"/>
        <v>3.0334048968168776</v>
      </c>
      <c r="J82">
        <f t="shared" si="9"/>
        <v>9.952115803204979</v>
      </c>
    </row>
    <row r="83" spans="1:10" x14ac:dyDescent="0.2">
      <c r="B83" s="3">
        <v>78</v>
      </c>
      <c r="C83" s="3">
        <v>-67</v>
      </c>
      <c r="E83">
        <v>-57.3222848371163</v>
      </c>
      <c r="F83" s="11">
        <f t="shared" si="5"/>
        <v>1.0615237932799315</v>
      </c>
      <c r="G83">
        <f t="shared" si="6"/>
        <v>2.7505611109363559</v>
      </c>
      <c r="H83">
        <f t="shared" si="7"/>
        <v>9.0241506264316147</v>
      </c>
      <c r="I83">
        <f t="shared" si="8"/>
        <v>3.3344203324434964</v>
      </c>
      <c r="J83">
        <f t="shared" si="9"/>
        <v>10.939699253423544</v>
      </c>
    </row>
    <row r="84" spans="1:10" x14ac:dyDescent="0.2">
      <c r="B84" s="3">
        <v>79</v>
      </c>
      <c r="C84" s="3">
        <v>-73</v>
      </c>
      <c r="E84">
        <v>-58.201883766263698</v>
      </c>
      <c r="F84" s="11">
        <f t="shared" si="5"/>
        <v>1.0778126623382167</v>
      </c>
      <c r="G84">
        <f t="shared" si="6"/>
        <v>3.0176115128142729</v>
      </c>
      <c r="H84">
        <f t="shared" si="7"/>
        <v>9.9003002388919707</v>
      </c>
      <c r="I84">
        <f t="shared" si="8"/>
        <v>3.853442122892107</v>
      </c>
      <c r="J84">
        <f t="shared" si="9"/>
        <v>12.642526649908486</v>
      </c>
    </row>
    <row r="85" spans="1:10" x14ac:dyDescent="0.2">
      <c r="B85" s="3">
        <v>80</v>
      </c>
      <c r="C85" s="3">
        <v>-77</v>
      </c>
      <c r="E85">
        <v>-59.2565270412708</v>
      </c>
      <c r="F85" s="11">
        <f t="shared" si="5"/>
        <v>1.0973430933568666</v>
      </c>
      <c r="G85">
        <f t="shared" si="6"/>
        <v>3.3615871446580101</v>
      </c>
      <c r="H85">
        <f t="shared" si="7"/>
        <v>11.02882921475725</v>
      </c>
      <c r="I85">
        <f t="shared" si="8"/>
        <v>4.5833234077768843</v>
      </c>
      <c r="J85">
        <f t="shared" si="9"/>
        <v>15.037150287981904</v>
      </c>
    </row>
    <row r="86" spans="1:10" x14ac:dyDescent="0.2">
      <c r="B86" s="3">
        <v>81</v>
      </c>
      <c r="C86" s="3">
        <v>-51</v>
      </c>
      <c r="E86">
        <v>-58.793315723084199</v>
      </c>
      <c r="F86" s="11">
        <f t="shared" si="5"/>
        <v>1.0887651059830408</v>
      </c>
      <c r="G86">
        <f t="shared" si="6"/>
        <v>3.2072259513814001</v>
      </c>
      <c r="H86">
        <f t="shared" si="7"/>
        <v>10.522394853613516</v>
      </c>
      <c r="I86">
        <f t="shared" si="8"/>
        <v>4.2471146048172601</v>
      </c>
      <c r="J86">
        <f t="shared" si="9"/>
        <v>13.934103034177362</v>
      </c>
    </row>
    <row r="88" spans="1:10" x14ac:dyDescent="0.2">
      <c r="B88" s="7" t="s">
        <v>3</v>
      </c>
      <c r="C88" s="8">
        <f>AVERAGE(C6:C86)</f>
        <v>-53.493827160493829</v>
      </c>
      <c r="H88">
        <f>AVERAGE(H6:H86)</f>
        <v>5.186015409659384</v>
      </c>
      <c r="J88">
        <f>AVERAGE(J6:J86)</f>
        <v>5.2053019497082547</v>
      </c>
    </row>
    <row r="89" spans="1:10" x14ac:dyDescent="0.2">
      <c r="B89" s="7" t="s">
        <v>4</v>
      </c>
      <c r="C89" s="8">
        <f>STDEV(C6:C86)</f>
        <v>9.7636103168732191</v>
      </c>
    </row>
    <row r="90" spans="1:10" x14ac:dyDescent="0.2">
      <c r="A90" s="14" t="s">
        <v>15</v>
      </c>
      <c r="B90" s="14"/>
      <c r="C90" s="1" t="s">
        <v>16</v>
      </c>
    </row>
    <row r="91" spans="1:10" x14ac:dyDescent="0.2">
      <c r="B91" s="1" t="s">
        <v>20</v>
      </c>
    </row>
  </sheetData>
  <mergeCells count="1">
    <mergeCell ref="A90:B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showRuler="0" workbookViewId="0">
      <selection activeCell="G46" sqref="G46"/>
    </sheetView>
  </sheetViews>
  <sheetFormatPr baseColWidth="10" defaultRowHeight="16" x14ac:dyDescent="0.2"/>
  <cols>
    <col min="2" max="2" width="13" style="1" customWidth="1"/>
    <col min="3" max="3" width="15" style="1" customWidth="1"/>
  </cols>
  <sheetData>
    <row r="1" spans="1:3" ht="21" x14ac:dyDescent="0.25">
      <c r="A1" s="2" t="s">
        <v>12</v>
      </c>
    </row>
    <row r="2" spans="1:3" ht="17" thickBot="1" x14ac:dyDescent="0.25"/>
    <row r="3" spans="1:3" ht="17" thickBot="1" x14ac:dyDescent="0.25">
      <c r="B3" s="5" t="s">
        <v>1</v>
      </c>
      <c r="C3" s="6" t="s">
        <v>2</v>
      </c>
    </row>
    <row r="4" spans="1:3" x14ac:dyDescent="0.2">
      <c r="B4" s="4">
        <v>1</v>
      </c>
      <c r="C4" s="4">
        <v>-57</v>
      </c>
    </row>
    <row r="5" spans="1:3" x14ac:dyDescent="0.2">
      <c r="B5" s="3">
        <v>2</v>
      </c>
      <c r="C5" s="3">
        <v>-56</v>
      </c>
    </row>
    <row r="6" spans="1:3" x14ac:dyDescent="0.2">
      <c r="B6" s="3">
        <v>3</v>
      </c>
      <c r="C6" s="3">
        <v>-59</v>
      </c>
    </row>
    <row r="7" spans="1:3" x14ac:dyDescent="0.2">
      <c r="B7" s="3">
        <v>4</v>
      </c>
      <c r="C7" s="3">
        <v>-62</v>
      </c>
    </row>
    <row r="8" spans="1:3" x14ac:dyDescent="0.2">
      <c r="B8" s="3">
        <v>5</v>
      </c>
      <c r="C8" s="3">
        <v>-59</v>
      </c>
    </row>
    <row r="9" spans="1:3" x14ac:dyDescent="0.2">
      <c r="B9" s="3">
        <v>6</v>
      </c>
      <c r="C9" s="3">
        <v>-64</v>
      </c>
    </row>
    <row r="10" spans="1:3" x14ac:dyDescent="0.2">
      <c r="B10" s="3">
        <v>7</v>
      </c>
      <c r="C10" s="3">
        <v>-66</v>
      </c>
    </row>
    <row r="11" spans="1:3" x14ac:dyDescent="0.2">
      <c r="B11" s="3">
        <v>8</v>
      </c>
      <c r="C11" s="3">
        <v>-48</v>
      </c>
    </row>
    <row r="12" spans="1:3" x14ac:dyDescent="0.2">
      <c r="B12" s="3">
        <v>9</v>
      </c>
      <c r="C12" s="3">
        <v>-34</v>
      </c>
    </row>
    <row r="13" spans="1:3" x14ac:dyDescent="0.2">
      <c r="B13" s="3">
        <v>10</v>
      </c>
      <c r="C13" s="3">
        <v>-65</v>
      </c>
    </row>
    <row r="14" spans="1:3" x14ac:dyDescent="0.2">
      <c r="B14" s="3">
        <v>11</v>
      </c>
      <c r="C14" s="3">
        <v>-62</v>
      </c>
    </row>
    <row r="15" spans="1:3" x14ac:dyDescent="0.2">
      <c r="B15" s="3">
        <v>12</v>
      </c>
      <c r="C15" s="3">
        <v>-66</v>
      </c>
    </row>
    <row r="16" spans="1:3" x14ac:dyDescent="0.2">
      <c r="B16" s="3">
        <v>13</v>
      </c>
      <c r="C16" s="3">
        <v>-41</v>
      </c>
    </row>
    <row r="17" spans="2:3" x14ac:dyDescent="0.2">
      <c r="B17" s="3">
        <v>14</v>
      </c>
      <c r="C17" s="3">
        <v>-57</v>
      </c>
    </row>
    <row r="18" spans="2:3" x14ac:dyDescent="0.2">
      <c r="B18" s="3">
        <v>15</v>
      </c>
      <c r="C18" s="3">
        <v>-54</v>
      </c>
    </row>
    <row r="19" spans="2:3" x14ac:dyDescent="0.2">
      <c r="B19" s="3">
        <v>16</v>
      </c>
      <c r="C19" s="3">
        <v>-50</v>
      </c>
    </row>
    <row r="20" spans="2:3" x14ac:dyDescent="0.2">
      <c r="B20" s="3">
        <v>17</v>
      </c>
      <c r="C20" s="3">
        <v>-64</v>
      </c>
    </row>
    <row r="21" spans="2:3" x14ac:dyDescent="0.2">
      <c r="B21" s="3">
        <v>18</v>
      </c>
      <c r="C21" s="3">
        <v>-77</v>
      </c>
    </row>
    <row r="22" spans="2:3" x14ac:dyDescent="0.2">
      <c r="B22" s="3">
        <v>19</v>
      </c>
      <c r="C22" s="3">
        <v>-77</v>
      </c>
    </row>
    <row r="23" spans="2:3" x14ac:dyDescent="0.2">
      <c r="B23" s="3">
        <v>20</v>
      </c>
      <c r="C23" s="3">
        <v>-49</v>
      </c>
    </row>
    <row r="24" spans="2:3" x14ac:dyDescent="0.2">
      <c r="B24" s="3">
        <v>21</v>
      </c>
      <c r="C24" s="3">
        <v>-52</v>
      </c>
    </row>
    <row r="25" spans="2:3" x14ac:dyDescent="0.2">
      <c r="B25" s="3">
        <v>22</v>
      </c>
      <c r="C25" s="3">
        <v>-62</v>
      </c>
    </row>
    <row r="26" spans="2:3" x14ac:dyDescent="0.2">
      <c r="B26" s="3">
        <v>23</v>
      </c>
      <c r="C26" s="3">
        <v>-63</v>
      </c>
    </row>
    <row r="27" spans="2:3" x14ac:dyDescent="0.2">
      <c r="B27" s="3">
        <v>24</v>
      </c>
      <c r="C27" s="3">
        <v>-61</v>
      </c>
    </row>
    <row r="28" spans="2:3" x14ac:dyDescent="0.2">
      <c r="B28" s="3">
        <v>25</v>
      </c>
      <c r="C28" s="3">
        <v>-64</v>
      </c>
    </row>
    <row r="29" spans="2:3" x14ac:dyDescent="0.2">
      <c r="B29" s="3">
        <v>26</v>
      </c>
      <c r="C29" s="3">
        <v>-48</v>
      </c>
    </row>
    <row r="30" spans="2:3" x14ac:dyDescent="0.2">
      <c r="B30" s="3">
        <v>27</v>
      </c>
      <c r="C30" s="3">
        <v>-73</v>
      </c>
    </row>
    <row r="31" spans="2:3" x14ac:dyDescent="0.2">
      <c r="B31" s="3">
        <v>28</v>
      </c>
      <c r="C31" s="3">
        <v>-67</v>
      </c>
    </row>
    <row r="32" spans="2:3" x14ac:dyDescent="0.2">
      <c r="B32" s="3">
        <v>29</v>
      </c>
      <c r="C32" s="3">
        <v>-64</v>
      </c>
    </row>
    <row r="33" spans="2:3" x14ac:dyDescent="0.2">
      <c r="B33" s="3">
        <v>30</v>
      </c>
      <c r="C33" s="3">
        <v>-48</v>
      </c>
    </row>
    <row r="34" spans="2:3" x14ac:dyDescent="0.2">
      <c r="B34" s="3">
        <v>31</v>
      </c>
      <c r="C34" s="3">
        <v>-70</v>
      </c>
    </row>
    <row r="35" spans="2:3" x14ac:dyDescent="0.2">
      <c r="B35" s="3">
        <v>32</v>
      </c>
      <c r="C35" s="3">
        <v>-65</v>
      </c>
    </row>
    <row r="36" spans="2:3" x14ac:dyDescent="0.2">
      <c r="B36" s="3">
        <v>33</v>
      </c>
      <c r="C36" s="3">
        <v>-74</v>
      </c>
    </row>
    <row r="37" spans="2:3" x14ac:dyDescent="0.2">
      <c r="B37" s="3">
        <v>34</v>
      </c>
      <c r="C37" s="3">
        <v>-66</v>
      </c>
    </row>
    <row r="38" spans="2:3" x14ac:dyDescent="0.2">
      <c r="B38" s="3">
        <v>35</v>
      </c>
      <c r="C38" s="3">
        <v>-46</v>
      </c>
    </row>
    <row r="39" spans="2:3" x14ac:dyDescent="0.2">
      <c r="B39" s="3">
        <v>36</v>
      </c>
      <c r="C39" s="3">
        <v>-60</v>
      </c>
    </row>
    <row r="40" spans="2:3" x14ac:dyDescent="0.2">
      <c r="B40" s="3">
        <v>37</v>
      </c>
      <c r="C40" s="3">
        <v>-54</v>
      </c>
    </row>
    <row r="41" spans="2:3" x14ac:dyDescent="0.2">
      <c r="B41" s="3">
        <v>38</v>
      </c>
      <c r="C41" s="3">
        <v>-63</v>
      </c>
    </row>
    <row r="42" spans="2:3" x14ac:dyDescent="0.2">
      <c r="B42" s="3">
        <v>39</v>
      </c>
      <c r="C42" s="3">
        <v>-73</v>
      </c>
    </row>
    <row r="43" spans="2:3" x14ac:dyDescent="0.2">
      <c r="B43" s="3">
        <v>40</v>
      </c>
      <c r="C43" s="3">
        <v>-78</v>
      </c>
    </row>
    <row r="44" spans="2:3" x14ac:dyDescent="0.2">
      <c r="B44" s="3">
        <v>41</v>
      </c>
      <c r="C44" s="3">
        <v>-50</v>
      </c>
    </row>
    <row r="45" spans="2:3" x14ac:dyDescent="0.2">
      <c r="B45" s="3">
        <v>42</v>
      </c>
      <c r="C45" s="3">
        <v>-58</v>
      </c>
    </row>
    <row r="46" spans="2:3" x14ac:dyDescent="0.2">
      <c r="B46" s="3">
        <v>43</v>
      </c>
      <c r="C46" s="3">
        <v>-51</v>
      </c>
    </row>
    <row r="47" spans="2:3" x14ac:dyDescent="0.2">
      <c r="B47" s="3">
        <v>44</v>
      </c>
      <c r="C47" s="3">
        <v>-70</v>
      </c>
    </row>
    <row r="48" spans="2:3" x14ac:dyDescent="0.2">
      <c r="B48" s="3">
        <v>45</v>
      </c>
      <c r="C48" s="3">
        <v>-67</v>
      </c>
    </row>
    <row r="49" spans="2:3" x14ac:dyDescent="0.2">
      <c r="B49" s="3">
        <v>46</v>
      </c>
      <c r="C49" s="3">
        <v>-60</v>
      </c>
    </row>
    <row r="50" spans="2:3" x14ac:dyDescent="0.2">
      <c r="B50" s="3">
        <v>47</v>
      </c>
      <c r="C50" s="3">
        <v>-52</v>
      </c>
    </row>
    <row r="51" spans="2:3" x14ac:dyDescent="0.2">
      <c r="B51" s="3">
        <v>48</v>
      </c>
      <c r="C51" s="9">
        <v>-71</v>
      </c>
    </row>
    <row r="52" spans="2:3" x14ac:dyDescent="0.2">
      <c r="B52" s="3">
        <v>49</v>
      </c>
      <c r="C52" s="9">
        <v>-72</v>
      </c>
    </row>
    <row r="53" spans="2:3" x14ac:dyDescent="0.2">
      <c r="B53" s="3">
        <v>50</v>
      </c>
      <c r="C53" s="3">
        <v>-41</v>
      </c>
    </row>
    <row r="54" spans="2:3" x14ac:dyDescent="0.2">
      <c r="B54" s="3">
        <v>51</v>
      </c>
      <c r="C54" s="3">
        <v>-61</v>
      </c>
    </row>
    <row r="56" spans="2:3" x14ac:dyDescent="0.2">
      <c r="B56" s="7" t="s">
        <v>3</v>
      </c>
      <c r="C56" s="8">
        <f>AVERAGE(C4:C54)</f>
        <v>-60.215686274509807</v>
      </c>
    </row>
    <row r="57" spans="2:3" x14ac:dyDescent="0.2">
      <c r="B57" s="7" t="s">
        <v>4</v>
      </c>
      <c r="C57" s="8">
        <f>-STDEV(C4:C54)</f>
        <v>-9.918293654636761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showRuler="0" zoomScale="88" workbookViewId="0">
      <selection activeCell="F4" sqref="F4:F59"/>
    </sheetView>
  </sheetViews>
  <sheetFormatPr baseColWidth="10" defaultRowHeight="16" x14ac:dyDescent="0.2"/>
  <cols>
    <col min="2" max="2" width="13" style="1" customWidth="1"/>
    <col min="3" max="3" width="15" style="1" customWidth="1"/>
  </cols>
  <sheetData>
    <row r="1" spans="1:10" ht="21" x14ac:dyDescent="0.25">
      <c r="A1" s="2" t="s">
        <v>11</v>
      </c>
    </row>
    <row r="2" spans="1:10" ht="17" thickBot="1" x14ac:dyDescent="0.25"/>
    <row r="3" spans="1:10" ht="17" thickBot="1" x14ac:dyDescent="0.25">
      <c r="B3" s="5" t="s">
        <v>1</v>
      </c>
      <c r="C3" s="6" t="s">
        <v>2</v>
      </c>
      <c r="E3" s="16" t="s">
        <v>25</v>
      </c>
      <c r="F3" s="13" t="s">
        <v>24</v>
      </c>
      <c r="G3" s="13" t="s">
        <v>26</v>
      </c>
      <c r="H3" t="s">
        <v>27</v>
      </c>
      <c r="I3" s="13" t="s">
        <v>30</v>
      </c>
      <c r="J3" t="s">
        <v>31</v>
      </c>
    </row>
    <row r="4" spans="1:10" x14ac:dyDescent="0.2">
      <c r="B4" s="4">
        <v>1</v>
      </c>
      <c r="C4" s="4">
        <v>-59</v>
      </c>
      <c r="E4">
        <v>-59</v>
      </c>
      <c r="F4" s="11">
        <f>E4/-54</f>
        <v>1.0925925925925926</v>
      </c>
      <c r="G4">
        <f>2.3085369*POWER(F4,5.3113281)-0.4194307</f>
        <v>3.2754567538339669</v>
      </c>
      <c r="H4">
        <f>CONVERT(G4,"m","ft")</f>
        <v>10.746249192368657</v>
      </c>
      <c r="I4">
        <f>10^((-50-E4)/(10*1.4))</f>
        <v>4.393970560760792</v>
      </c>
      <c r="J4">
        <f>CONVERT(I4,"m","ft")</f>
        <v>14.415913913257191</v>
      </c>
    </row>
    <row r="5" spans="1:10" x14ac:dyDescent="0.2">
      <c r="B5" s="3">
        <v>2</v>
      </c>
      <c r="C5" s="3">
        <v>-59</v>
      </c>
      <c r="E5">
        <v>-59</v>
      </c>
      <c r="F5" s="11">
        <f t="shared" ref="F5:F59" si="0">E5/-54</f>
        <v>1.0925925925925926</v>
      </c>
      <c r="G5">
        <f t="shared" ref="G5:G59" si="1">2.3085369*POWER(F5,5.3113281)-0.4194307</f>
        <v>3.2754567538339669</v>
      </c>
      <c r="H5">
        <f t="shared" ref="H5:H59" si="2">CONVERT(G5,"m","ft")</f>
        <v>10.746249192368657</v>
      </c>
      <c r="I5">
        <f t="shared" ref="I5:I59" si="3">10^((-50-E5)/(10*1.4))</f>
        <v>4.393970560760792</v>
      </c>
      <c r="J5">
        <f t="shared" ref="J5:J59" si="4">CONVERT(I5,"m","ft")</f>
        <v>14.415913913257191</v>
      </c>
    </row>
    <row r="6" spans="1:10" x14ac:dyDescent="0.2">
      <c r="B6" s="3">
        <v>3</v>
      </c>
      <c r="C6" s="3">
        <v>-44</v>
      </c>
      <c r="E6">
        <v>-53.9723083616948</v>
      </c>
      <c r="F6" s="11">
        <f t="shared" si="0"/>
        <v>0.99948719188323709</v>
      </c>
      <c r="G6">
        <f t="shared" si="1"/>
        <v>1.8828254029464673</v>
      </c>
      <c r="H6">
        <f t="shared" si="2"/>
        <v>6.1772486973309295</v>
      </c>
      <c r="I6">
        <f t="shared" si="3"/>
        <v>1.9219244491394689</v>
      </c>
      <c r="J6">
        <f t="shared" si="4"/>
        <v>6.3055264079378892</v>
      </c>
    </row>
    <row r="7" spans="1:10" x14ac:dyDescent="0.2">
      <c r="B7" s="3">
        <v>4</v>
      </c>
      <c r="C7" s="3">
        <v>-43</v>
      </c>
      <c r="E7">
        <v>-51.197387846689502</v>
      </c>
      <c r="F7" s="11">
        <f t="shared" si="0"/>
        <v>0.94809977493869446</v>
      </c>
      <c r="G7">
        <f t="shared" si="1"/>
        <v>1.3199756512484868</v>
      </c>
      <c r="H7">
        <f t="shared" si="2"/>
        <v>4.3306287770619649</v>
      </c>
      <c r="I7">
        <f t="shared" si="3"/>
        <v>1.2176646643275908</v>
      </c>
      <c r="J7">
        <f t="shared" si="4"/>
        <v>3.9949628094737228</v>
      </c>
    </row>
    <row r="8" spans="1:10" x14ac:dyDescent="0.2">
      <c r="B8" s="3">
        <v>5</v>
      </c>
      <c r="C8" s="3">
        <v>-61</v>
      </c>
      <c r="E8">
        <v>-53.196835558386702</v>
      </c>
      <c r="F8" s="11">
        <f t="shared" si="0"/>
        <v>0.98512658441456857</v>
      </c>
      <c r="G8">
        <f t="shared" si="1"/>
        <v>1.7124893041629989</v>
      </c>
      <c r="H8">
        <f t="shared" si="2"/>
        <v>5.6184032288812302</v>
      </c>
      <c r="I8">
        <f t="shared" si="3"/>
        <v>1.6917858842918345</v>
      </c>
      <c r="J8">
        <f t="shared" si="4"/>
        <v>5.5504786230047065</v>
      </c>
    </row>
    <row r="9" spans="1:10" x14ac:dyDescent="0.2">
      <c r="B9" s="3">
        <v>6</v>
      </c>
      <c r="C9" s="3">
        <v>-63</v>
      </c>
      <c r="E9">
        <v>-54.880120935803802</v>
      </c>
      <c r="F9" s="11">
        <f t="shared" si="0"/>
        <v>1.0162985358482186</v>
      </c>
      <c r="G9">
        <f t="shared" si="1"/>
        <v>2.0960978357005939</v>
      </c>
      <c r="H9">
        <f t="shared" si="2"/>
        <v>6.8769614032171713</v>
      </c>
      <c r="I9">
        <f t="shared" si="3"/>
        <v>2.2314135545709379</v>
      </c>
      <c r="J9">
        <f t="shared" si="4"/>
        <v>7.320910612109377</v>
      </c>
    </row>
    <row r="10" spans="1:10" x14ac:dyDescent="0.2">
      <c r="B10" s="3">
        <v>7</v>
      </c>
      <c r="C10" s="3">
        <v>-60</v>
      </c>
      <c r="E10">
        <v>-55.642810758136498</v>
      </c>
      <c r="F10" s="11">
        <f t="shared" si="0"/>
        <v>1.0304224214469722</v>
      </c>
      <c r="G10">
        <f t="shared" si="1"/>
        <v>2.287426530587592</v>
      </c>
      <c r="H10">
        <f t="shared" si="2"/>
        <v>7.5046802184632284</v>
      </c>
      <c r="I10">
        <f t="shared" si="3"/>
        <v>2.5296352899095127</v>
      </c>
      <c r="J10">
        <f t="shared" si="4"/>
        <v>8.2993283789682177</v>
      </c>
    </row>
    <row r="11" spans="1:10" x14ac:dyDescent="0.2">
      <c r="B11" s="3">
        <v>8</v>
      </c>
      <c r="C11" s="3">
        <v>-60</v>
      </c>
      <c r="E11">
        <v>-56.218701426329801</v>
      </c>
      <c r="F11" s="11">
        <f t="shared" si="0"/>
        <v>1.0410870634505518</v>
      </c>
      <c r="G11">
        <f t="shared" si="1"/>
        <v>2.4395832909987583</v>
      </c>
      <c r="H11">
        <f t="shared" si="2"/>
        <v>8.0038821883161368</v>
      </c>
      <c r="I11">
        <f t="shared" si="3"/>
        <v>2.7809485814782287</v>
      </c>
      <c r="J11">
        <f t="shared" si="4"/>
        <v>9.123847052093927</v>
      </c>
    </row>
    <row r="12" spans="1:10" x14ac:dyDescent="0.2">
      <c r="B12" s="3">
        <v>9</v>
      </c>
      <c r="C12" s="3">
        <v>-60</v>
      </c>
      <c r="E12">
        <v>-56.669936825096798</v>
      </c>
      <c r="F12" s="11">
        <f t="shared" si="0"/>
        <v>1.0494432745388296</v>
      </c>
      <c r="G12">
        <f t="shared" si="1"/>
        <v>2.5635935234143896</v>
      </c>
      <c r="H12">
        <f t="shared" si="2"/>
        <v>8.4107399062151895</v>
      </c>
      <c r="I12">
        <f t="shared" si="3"/>
        <v>2.9951878058091252</v>
      </c>
      <c r="J12">
        <f t="shared" si="4"/>
        <v>9.8267316463553982</v>
      </c>
    </row>
    <row r="13" spans="1:10" x14ac:dyDescent="0.2">
      <c r="B13" s="3">
        <v>10</v>
      </c>
      <c r="C13" s="3">
        <v>-59</v>
      </c>
      <c r="E13">
        <v>-56.924528263846199</v>
      </c>
      <c r="F13" s="11">
        <f t="shared" si="0"/>
        <v>1.0541579308119666</v>
      </c>
      <c r="G13">
        <f t="shared" si="1"/>
        <v>2.6354651256866877</v>
      </c>
      <c r="H13">
        <f t="shared" si="2"/>
        <v>8.6465391262686602</v>
      </c>
      <c r="I13">
        <f t="shared" si="3"/>
        <v>3.1232673536575515</v>
      </c>
      <c r="J13">
        <f t="shared" si="4"/>
        <v>10.246940136671757</v>
      </c>
    </row>
    <row r="14" spans="1:10" x14ac:dyDescent="0.2">
      <c r="B14" s="3">
        <v>11</v>
      </c>
      <c r="C14" s="3">
        <v>-59</v>
      </c>
      <c r="E14">
        <v>-57.134570215555001</v>
      </c>
      <c r="F14" s="11">
        <f t="shared" si="0"/>
        <v>1.0580475965843519</v>
      </c>
      <c r="G14">
        <f t="shared" si="1"/>
        <v>2.6958128443041143</v>
      </c>
      <c r="H14">
        <f t="shared" si="2"/>
        <v>8.8445303290817385</v>
      </c>
      <c r="I14">
        <f t="shared" si="3"/>
        <v>3.2330480429332766</v>
      </c>
      <c r="J14">
        <f t="shared" si="4"/>
        <v>10.607113001749596</v>
      </c>
    </row>
    <row r="15" spans="1:10" x14ac:dyDescent="0.2">
      <c r="B15" s="3">
        <v>12</v>
      </c>
      <c r="C15" s="3">
        <v>-60</v>
      </c>
      <c r="E15">
        <v>-57.405760031716397</v>
      </c>
      <c r="F15" s="11">
        <f t="shared" si="0"/>
        <v>1.0630696302169704</v>
      </c>
      <c r="G15">
        <f t="shared" si="1"/>
        <v>2.7751567773181969</v>
      </c>
      <c r="H15">
        <f t="shared" si="2"/>
        <v>9.1048450699415913</v>
      </c>
      <c r="I15">
        <f t="shared" si="3"/>
        <v>3.3805149383758093</v>
      </c>
      <c r="J15">
        <f t="shared" si="4"/>
        <v>11.090928275511185</v>
      </c>
    </row>
    <row r="16" spans="1:10" x14ac:dyDescent="0.2">
      <c r="B16" s="3">
        <v>13</v>
      </c>
      <c r="C16" s="3">
        <v>-43</v>
      </c>
      <c r="E16">
        <v>-56.120295567715402</v>
      </c>
      <c r="F16" s="11">
        <f t="shared" si="0"/>
        <v>1.0392647327354705</v>
      </c>
      <c r="G16">
        <f t="shared" si="1"/>
        <v>2.4131031124867763</v>
      </c>
      <c r="H16">
        <f t="shared" si="2"/>
        <v>7.9170049622269563</v>
      </c>
      <c r="I16">
        <f t="shared" si="3"/>
        <v>2.7363016298052294</v>
      </c>
      <c r="J16">
        <f t="shared" si="4"/>
        <v>8.977367551854428</v>
      </c>
    </row>
    <row r="17" spans="2:10" x14ac:dyDescent="0.2">
      <c r="B17" s="3">
        <v>14</v>
      </c>
      <c r="C17" s="3">
        <v>-43</v>
      </c>
      <c r="E17">
        <v>-55.008698330521298</v>
      </c>
      <c r="F17" s="11">
        <f t="shared" si="0"/>
        <v>1.0186795987133574</v>
      </c>
      <c r="G17">
        <f t="shared" si="1"/>
        <v>2.1275590482520208</v>
      </c>
      <c r="H17">
        <f t="shared" si="2"/>
        <v>6.9801806045013803</v>
      </c>
      <c r="I17">
        <f t="shared" si="3"/>
        <v>2.2791041213377681</v>
      </c>
      <c r="J17">
        <f t="shared" si="4"/>
        <v>7.4773757261737801</v>
      </c>
    </row>
    <row r="18" spans="2:10" x14ac:dyDescent="0.2">
      <c r="B18" s="3">
        <v>15</v>
      </c>
      <c r="C18" s="3">
        <v>-42</v>
      </c>
      <c r="E18">
        <v>-53.955899770392499</v>
      </c>
      <c r="F18" s="11">
        <f t="shared" si="0"/>
        <v>0.99918332908134255</v>
      </c>
      <c r="G18">
        <f t="shared" si="1"/>
        <v>1.8791102863348206</v>
      </c>
      <c r="H18">
        <f t="shared" si="2"/>
        <v>6.1650599945368132</v>
      </c>
      <c r="I18">
        <f t="shared" si="3"/>
        <v>1.9167446922922353</v>
      </c>
      <c r="J18">
        <f t="shared" si="4"/>
        <v>6.2885324550270187</v>
      </c>
    </row>
    <row r="19" spans="2:10" x14ac:dyDescent="0.2">
      <c r="B19" s="3">
        <v>16</v>
      </c>
      <c r="C19" s="3">
        <v>-61</v>
      </c>
      <c r="E19">
        <v>-54.503332895569699</v>
      </c>
      <c r="F19" s="11">
        <f t="shared" si="0"/>
        <v>1.009320979547587</v>
      </c>
      <c r="G19">
        <f t="shared" si="1"/>
        <v>2.0057145651917332</v>
      </c>
      <c r="H19">
        <f t="shared" si="2"/>
        <v>6.5804283634899381</v>
      </c>
      <c r="I19">
        <f t="shared" si="3"/>
        <v>2.0973293548062726</v>
      </c>
      <c r="J19">
        <f t="shared" si="4"/>
        <v>6.8810018202305532</v>
      </c>
    </row>
    <row r="20" spans="2:10" x14ac:dyDescent="0.2">
      <c r="B20" s="3">
        <v>17</v>
      </c>
      <c r="C20" s="3">
        <v>-60</v>
      </c>
      <c r="E20">
        <v>-54.915429493066299</v>
      </c>
      <c r="F20" s="11">
        <f t="shared" si="0"/>
        <v>1.0169523980197464</v>
      </c>
      <c r="G20">
        <f t="shared" si="1"/>
        <v>2.1047057835104042</v>
      </c>
      <c r="H20">
        <f t="shared" si="2"/>
        <v>6.9052027018057878</v>
      </c>
      <c r="I20">
        <f t="shared" si="3"/>
        <v>2.2444095431886035</v>
      </c>
      <c r="J20">
        <f t="shared" si="4"/>
        <v>7.3635483700413502</v>
      </c>
    </row>
    <row r="21" spans="2:10" x14ac:dyDescent="0.2">
      <c r="B21" s="3">
        <v>18</v>
      </c>
      <c r="C21" s="3">
        <v>-60</v>
      </c>
      <c r="E21">
        <v>-55.284665719984297</v>
      </c>
      <c r="F21" s="11">
        <f t="shared" si="0"/>
        <v>1.0237901059256351</v>
      </c>
      <c r="G21">
        <f t="shared" si="1"/>
        <v>2.1961637690955835</v>
      </c>
      <c r="H21">
        <f t="shared" si="2"/>
        <v>7.2052617096311788</v>
      </c>
      <c r="I21">
        <f t="shared" si="3"/>
        <v>2.3849326702757376</v>
      </c>
      <c r="J21">
        <f t="shared" si="4"/>
        <v>7.8245822515608197</v>
      </c>
    </row>
    <row r="22" spans="2:10" x14ac:dyDescent="0.2">
      <c r="B22" s="3">
        <v>19</v>
      </c>
      <c r="C22" s="3">
        <v>-42</v>
      </c>
      <c r="E22">
        <v>-54.346891020156001</v>
      </c>
      <c r="F22" s="11">
        <f t="shared" si="0"/>
        <v>1.0064239077806667</v>
      </c>
      <c r="G22">
        <f t="shared" si="1"/>
        <v>1.9689707816168203</v>
      </c>
      <c r="H22">
        <f t="shared" si="2"/>
        <v>6.459877892443636</v>
      </c>
      <c r="I22">
        <f t="shared" si="3"/>
        <v>2.0440532981555433</v>
      </c>
      <c r="J22">
        <f t="shared" si="4"/>
        <v>6.706211608121861</v>
      </c>
    </row>
    <row r="23" spans="2:10" x14ac:dyDescent="0.2">
      <c r="B23" s="3">
        <v>20</v>
      </c>
      <c r="C23" s="3">
        <v>-43</v>
      </c>
      <c r="E23">
        <v>-53.565822156875299</v>
      </c>
      <c r="F23" s="11">
        <f t="shared" si="0"/>
        <v>0.99195966957176485</v>
      </c>
      <c r="G23">
        <f t="shared" si="1"/>
        <v>1.7922141351373599</v>
      </c>
      <c r="H23">
        <f t="shared" si="2"/>
        <v>5.8799676349650918</v>
      </c>
      <c r="I23">
        <f t="shared" si="3"/>
        <v>1.7976352790478076</v>
      </c>
      <c r="J23">
        <f t="shared" si="4"/>
        <v>5.8977535401830963</v>
      </c>
    </row>
    <row r="24" spans="2:10" x14ac:dyDescent="0.2">
      <c r="B24" s="3">
        <v>21</v>
      </c>
      <c r="C24" s="3">
        <v>-45</v>
      </c>
      <c r="E24">
        <v>-52.989247521716798</v>
      </c>
      <c r="F24" s="11">
        <f t="shared" si="0"/>
        <v>0.98128236151327408</v>
      </c>
      <c r="G24">
        <f t="shared" si="1"/>
        <v>1.6686728058690909</v>
      </c>
      <c r="H24">
        <f t="shared" si="2"/>
        <v>5.4746483132188022</v>
      </c>
      <c r="I24">
        <f t="shared" si="3"/>
        <v>1.6349997105916492</v>
      </c>
      <c r="J24">
        <f t="shared" si="4"/>
        <v>5.3641722788439932</v>
      </c>
    </row>
    <row r="25" spans="2:10" x14ac:dyDescent="0.2">
      <c r="B25" s="3">
        <v>22</v>
      </c>
      <c r="C25" s="3">
        <v>-63</v>
      </c>
      <c r="E25">
        <v>-53.649787671269998</v>
      </c>
      <c r="F25" s="11">
        <f t="shared" si="0"/>
        <v>0.99351458650499991</v>
      </c>
      <c r="G25">
        <f t="shared" si="1"/>
        <v>1.8106897650421891</v>
      </c>
      <c r="H25">
        <f t="shared" si="2"/>
        <v>5.9405832186423524</v>
      </c>
      <c r="I25">
        <f t="shared" si="3"/>
        <v>1.8226325390825049</v>
      </c>
      <c r="J25">
        <f t="shared" si="4"/>
        <v>5.9797655481709482</v>
      </c>
    </row>
    <row r="26" spans="2:10" x14ac:dyDescent="0.2">
      <c r="B26" s="3">
        <v>23</v>
      </c>
      <c r="C26" s="3">
        <v>-60</v>
      </c>
      <c r="E26">
        <v>-54.0614280975187</v>
      </c>
      <c r="F26" s="11">
        <f t="shared" si="0"/>
        <v>1.0011375573614574</v>
      </c>
      <c r="G26">
        <f t="shared" si="1"/>
        <v>1.9030884885582293</v>
      </c>
      <c r="H26">
        <f t="shared" si="2"/>
        <v>6.2437286370020653</v>
      </c>
      <c r="I26">
        <f t="shared" si="3"/>
        <v>1.950302632497797</v>
      </c>
      <c r="J26">
        <f t="shared" si="4"/>
        <v>6.3986306840478901</v>
      </c>
    </row>
    <row r="27" spans="2:10" x14ac:dyDescent="0.2">
      <c r="B27" s="3">
        <v>24</v>
      </c>
      <c r="C27" s="3">
        <v>-60</v>
      </c>
      <c r="E27">
        <v>-54.440353737608802</v>
      </c>
      <c r="F27" s="11">
        <f t="shared" si="0"/>
        <v>1.0081546988446075</v>
      </c>
      <c r="G27">
        <f t="shared" si="1"/>
        <v>1.9908677627538132</v>
      </c>
      <c r="H27">
        <f t="shared" si="2"/>
        <v>6.5317183817382318</v>
      </c>
      <c r="I27">
        <f t="shared" si="3"/>
        <v>2.0757169136387525</v>
      </c>
      <c r="J27">
        <f t="shared" si="4"/>
        <v>6.8100948610195289</v>
      </c>
    </row>
    <row r="28" spans="2:10" x14ac:dyDescent="0.2">
      <c r="B28" s="3">
        <v>25</v>
      </c>
      <c r="C28" s="3">
        <v>-59</v>
      </c>
      <c r="E28">
        <v>-54.727231152244201</v>
      </c>
      <c r="F28" s="11">
        <f t="shared" si="0"/>
        <v>1.0134672435600778</v>
      </c>
      <c r="G28">
        <f t="shared" si="1"/>
        <v>2.0590990177257189</v>
      </c>
      <c r="H28">
        <f t="shared" si="2"/>
        <v>6.7555742051368739</v>
      </c>
      <c r="I28">
        <f t="shared" si="3"/>
        <v>2.1760023899305274</v>
      </c>
      <c r="J28">
        <f t="shared" si="4"/>
        <v>7.1391154525279772</v>
      </c>
    </row>
    <row r="29" spans="2:10" x14ac:dyDescent="0.2">
      <c r="B29" s="3">
        <v>26</v>
      </c>
      <c r="C29" s="3">
        <v>-58</v>
      </c>
      <c r="E29">
        <v>-54.930580005176701</v>
      </c>
      <c r="F29" s="11">
        <f t="shared" si="0"/>
        <v>1.0172329630588277</v>
      </c>
      <c r="G29">
        <f t="shared" si="1"/>
        <v>2.108406682049325</v>
      </c>
      <c r="H29">
        <f t="shared" si="2"/>
        <v>6.9173447573796754</v>
      </c>
      <c r="I29">
        <f t="shared" si="3"/>
        <v>2.2500091595606433</v>
      </c>
      <c r="J29">
        <f t="shared" si="4"/>
        <v>7.3819198148315071</v>
      </c>
    </row>
    <row r="30" spans="2:10" x14ac:dyDescent="0.2">
      <c r="B30" s="3">
        <v>27</v>
      </c>
      <c r="C30" s="3">
        <v>-58</v>
      </c>
      <c r="E30">
        <v>-55.119178503386102</v>
      </c>
      <c r="F30" s="11">
        <f t="shared" si="0"/>
        <v>1.0207255278404834</v>
      </c>
      <c r="G30">
        <f t="shared" si="1"/>
        <v>2.1548465428246102</v>
      </c>
      <c r="H30">
        <f t="shared" si="2"/>
        <v>7.0697065053300854</v>
      </c>
      <c r="I30">
        <f t="shared" si="3"/>
        <v>2.32089561175512</v>
      </c>
      <c r="J30">
        <f t="shared" si="4"/>
        <v>7.6144869152070873</v>
      </c>
    </row>
    <row r="31" spans="2:10" x14ac:dyDescent="0.2">
      <c r="B31" s="3">
        <v>28</v>
      </c>
      <c r="C31" s="3">
        <v>-59</v>
      </c>
      <c r="E31">
        <v>-55.355275303916201</v>
      </c>
      <c r="F31" s="11">
        <f t="shared" si="0"/>
        <v>1.025097690813263</v>
      </c>
      <c r="G31">
        <f t="shared" si="1"/>
        <v>2.2139559116706118</v>
      </c>
      <c r="H31">
        <f t="shared" si="2"/>
        <v>7.2636348808090947</v>
      </c>
      <c r="I31">
        <f t="shared" si="3"/>
        <v>2.4127907796808965</v>
      </c>
      <c r="J31">
        <f t="shared" si="4"/>
        <v>7.9159802482969042</v>
      </c>
    </row>
    <row r="32" spans="2:10" x14ac:dyDescent="0.2">
      <c r="B32" s="3">
        <v>29</v>
      </c>
      <c r="C32" s="3">
        <v>-57</v>
      </c>
      <c r="E32">
        <v>-55.4544532599513</v>
      </c>
      <c r="F32" s="11">
        <f t="shared" si="0"/>
        <v>1.0269343196287277</v>
      </c>
      <c r="G32">
        <f t="shared" si="1"/>
        <v>2.2391124749615527</v>
      </c>
      <c r="H32">
        <f t="shared" si="2"/>
        <v>7.3461695372754354</v>
      </c>
      <c r="I32">
        <f t="shared" si="3"/>
        <v>2.4524705688440656</v>
      </c>
      <c r="J32">
        <f t="shared" si="4"/>
        <v>8.0461632836091379</v>
      </c>
    </row>
    <row r="33" spans="2:10" x14ac:dyDescent="0.2">
      <c r="B33" s="3">
        <v>30</v>
      </c>
      <c r="C33" s="3">
        <v>-43</v>
      </c>
      <c r="E33">
        <v>-54.709341316686697</v>
      </c>
      <c r="F33" s="11">
        <f t="shared" si="0"/>
        <v>1.0131359503090129</v>
      </c>
      <c r="G33">
        <f t="shared" si="1"/>
        <v>2.05479876378332</v>
      </c>
      <c r="H33">
        <f t="shared" si="2"/>
        <v>6.7414657604439636</v>
      </c>
      <c r="I33">
        <f t="shared" si="3"/>
        <v>2.1696092442093127</v>
      </c>
      <c r="J33">
        <f t="shared" si="4"/>
        <v>7.118140564991184</v>
      </c>
    </row>
    <row r="34" spans="2:10" x14ac:dyDescent="0.2">
      <c r="B34" s="3">
        <v>31</v>
      </c>
      <c r="C34" s="3">
        <v>-59</v>
      </c>
      <c r="E34">
        <v>-54.964240995872601</v>
      </c>
      <c r="F34" s="11">
        <f t="shared" si="0"/>
        <v>1.0178563147383815</v>
      </c>
      <c r="G34">
        <f t="shared" si="1"/>
        <v>2.1166450023191627</v>
      </c>
      <c r="H34">
        <f t="shared" si="2"/>
        <v>6.9443733671888541</v>
      </c>
      <c r="I34">
        <f t="shared" si="3"/>
        <v>2.2625002848873841</v>
      </c>
      <c r="J34">
        <f t="shared" si="4"/>
        <v>7.4229011971370866</v>
      </c>
    </row>
    <row r="35" spans="2:10" x14ac:dyDescent="0.2">
      <c r="B35" s="3">
        <v>32</v>
      </c>
      <c r="C35" s="3">
        <v>-43</v>
      </c>
      <c r="E35">
        <v>-54.257904460891702</v>
      </c>
      <c r="F35" s="11">
        <f t="shared" si="0"/>
        <v>1.0047760085350315</v>
      </c>
      <c r="G35">
        <f t="shared" si="1"/>
        <v>1.948272831616968</v>
      </c>
      <c r="H35">
        <f t="shared" si="2"/>
        <v>6.3919712323391336</v>
      </c>
      <c r="I35">
        <f t="shared" si="3"/>
        <v>2.0143551022194583</v>
      </c>
      <c r="J35">
        <f t="shared" si="4"/>
        <v>6.608776582084837</v>
      </c>
    </row>
    <row r="36" spans="2:10" x14ac:dyDescent="0.2">
      <c r="B36" s="3">
        <v>33</v>
      </c>
      <c r="C36" s="3">
        <v>-59</v>
      </c>
      <c r="E36">
        <v>-54.536307789719402</v>
      </c>
      <c r="F36" s="11">
        <f t="shared" si="0"/>
        <v>1.0099316257355444</v>
      </c>
      <c r="G36">
        <f t="shared" si="1"/>
        <v>2.0135176737666476</v>
      </c>
      <c r="H36">
        <f t="shared" si="2"/>
        <v>6.6060291134076365</v>
      </c>
      <c r="I36">
        <f t="shared" si="3"/>
        <v>2.1087348962147714</v>
      </c>
      <c r="J36">
        <f t="shared" si="4"/>
        <v>6.9184215755077796</v>
      </c>
    </row>
    <row r="37" spans="2:10" x14ac:dyDescent="0.2">
      <c r="B37" s="3">
        <v>34</v>
      </c>
      <c r="C37" s="3">
        <v>-57</v>
      </c>
      <c r="E37">
        <v>-54.680231467079402</v>
      </c>
      <c r="F37" s="11">
        <f t="shared" si="0"/>
        <v>1.0125968790199888</v>
      </c>
      <c r="G37">
        <f t="shared" si="1"/>
        <v>2.0478144546140431</v>
      </c>
      <c r="H37">
        <f t="shared" si="2"/>
        <v>6.7185513602822935</v>
      </c>
      <c r="I37">
        <f t="shared" si="3"/>
        <v>2.1592466160512029</v>
      </c>
      <c r="J37">
        <f t="shared" si="4"/>
        <v>7.0841424411128697</v>
      </c>
    </row>
    <row r="38" spans="2:10" x14ac:dyDescent="0.2">
      <c r="B38" s="3">
        <v>35</v>
      </c>
      <c r="C38" s="3">
        <v>-60</v>
      </c>
      <c r="E38">
        <v>-54.989628019124702</v>
      </c>
      <c r="F38" s="11">
        <f t="shared" si="0"/>
        <v>1.0183264447986056</v>
      </c>
      <c r="G38">
        <f t="shared" si="1"/>
        <v>2.1228727255747639</v>
      </c>
      <c r="H38">
        <f t="shared" si="2"/>
        <v>6.9648055301009313</v>
      </c>
      <c r="I38">
        <f t="shared" si="3"/>
        <v>2.2719669076517608</v>
      </c>
      <c r="J38">
        <f t="shared" si="4"/>
        <v>7.4539596707734939</v>
      </c>
    </row>
    <row r="39" spans="2:10" x14ac:dyDescent="0.2">
      <c r="B39" s="3">
        <v>36</v>
      </c>
      <c r="C39" s="3">
        <v>-57</v>
      </c>
      <c r="E39">
        <v>-55.106090410635403</v>
      </c>
      <c r="F39" s="11">
        <f t="shared" si="0"/>
        <v>1.0204831557525074</v>
      </c>
      <c r="G39">
        <f t="shared" si="1"/>
        <v>2.1516015796166057</v>
      </c>
      <c r="H39">
        <f t="shared" si="2"/>
        <v>7.0590603005794152</v>
      </c>
      <c r="I39">
        <f t="shared" si="3"/>
        <v>2.3159050173382698</v>
      </c>
      <c r="J39">
        <f t="shared" si="4"/>
        <v>7.5981135739444543</v>
      </c>
    </row>
    <row r="40" spans="2:10" x14ac:dyDescent="0.2">
      <c r="B40" s="3">
        <v>37</v>
      </c>
      <c r="C40" s="3">
        <v>-56</v>
      </c>
      <c r="E40">
        <v>-55.157693557344302</v>
      </c>
      <c r="F40" s="11">
        <f t="shared" si="0"/>
        <v>1.0214387695804501</v>
      </c>
      <c r="G40">
        <f t="shared" si="1"/>
        <v>2.164414966735773</v>
      </c>
      <c r="H40">
        <f t="shared" si="2"/>
        <v>7.1010989722302265</v>
      </c>
      <c r="I40">
        <f t="shared" si="3"/>
        <v>2.3356441858644716</v>
      </c>
      <c r="J40">
        <f t="shared" si="4"/>
        <v>7.6628746255396054</v>
      </c>
    </row>
    <row r="41" spans="2:10" x14ac:dyDescent="0.2">
      <c r="B41" s="3">
        <v>38</v>
      </c>
      <c r="C41" s="3">
        <v>-60</v>
      </c>
      <c r="E41">
        <v>-55.4363535170638</v>
      </c>
      <c r="F41" s="11">
        <f t="shared" si="0"/>
        <v>1.0265991392048852</v>
      </c>
      <c r="G41">
        <f t="shared" si="1"/>
        <v>2.2345069698903841</v>
      </c>
      <c r="H41">
        <f t="shared" si="2"/>
        <v>7.331059612501261</v>
      </c>
      <c r="I41">
        <f t="shared" si="3"/>
        <v>2.4451807354319439</v>
      </c>
      <c r="J41">
        <f t="shared" si="4"/>
        <v>8.0222465073226505</v>
      </c>
    </row>
    <row r="42" spans="2:10" x14ac:dyDescent="0.2">
      <c r="B42" s="3">
        <v>39</v>
      </c>
      <c r="C42" s="3">
        <v>-56</v>
      </c>
      <c r="E42">
        <v>-55.468699256116402</v>
      </c>
      <c r="F42" s="11">
        <f t="shared" si="0"/>
        <v>1.0271981343725261</v>
      </c>
      <c r="G42">
        <f t="shared" si="1"/>
        <v>2.2427419494530842</v>
      </c>
      <c r="H42">
        <f t="shared" si="2"/>
        <v>7.3580772619851844</v>
      </c>
      <c r="I42">
        <f t="shared" si="3"/>
        <v>2.4582235528326852</v>
      </c>
      <c r="J42">
        <f t="shared" si="4"/>
        <v>8.0650379029943728</v>
      </c>
    </row>
    <row r="43" spans="2:10" x14ac:dyDescent="0.2">
      <c r="B43" s="3">
        <v>40</v>
      </c>
      <c r="C43" s="3">
        <v>-44</v>
      </c>
      <c r="E43">
        <v>-54.812184448096197</v>
      </c>
      <c r="F43" s="11">
        <f t="shared" si="0"/>
        <v>1.0150404527425221</v>
      </c>
      <c r="G43">
        <f t="shared" si="1"/>
        <v>2.0796024860145135</v>
      </c>
      <c r="H43">
        <f t="shared" si="2"/>
        <v>6.8228428018848861</v>
      </c>
      <c r="I43">
        <f t="shared" si="3"/>
        <v>2.2066195449053287</v>
      </c>
      <c r="J43">
        <f t="shared" si="4"/>
        <v>7.2395654360411053</v>
      </c>
    </row>
    <row r="44" spans="2:10" x14ac:dyDescent="0.2">
      <c r="B44" s="3">
        <v>41</v>
      </c>
      <c r="C44" s="3">
        <v>-57</v>
      </c>
      <c r="E44">
        <v>-54.937146705464102</v>
      </c>
      <c r="F44" s="11">
        <f t="shared" si="0"/>
        <v>1.0173545686197056</v>
      </c>
      <c r="G44">
        <f t="shared" si="1"/>
        <v>2.1100121335498483</v>
      </c>
      <c r="H44">
        <f t="shared" si="2"/>
        <v>6.9226119867121003</v>
      </c>
      <c r="I44">
        <f t="shared" si="3"/>
        <v>2.2524405442647137</v>
      </c>
      <c r="J44">
        <f t="shared" si="4"/>
        <v>7.3898967987687456</v>
      </c>
    </row>
    <row r="45" spans="2:10" x14ac:dyDescent="0.2">
      <c r="B45" s="3">
        <v>42</v>
      </c>
      <c r="C45" s="3">
        <v>-59</v>
      </c>
      <c r="E45">
        <v>-55.168748528777598</v>
      </c>
      <c r="F45" s="11">
        <f t="shared" si="0"/>
        <v>1.0216434912736592</v>
      </c>
      <c r="G45">
        <f t="shared" si="1"/>
        <v>2.167166716032495</v>
      </c>
      <c r="H45">
        <f t="shared" si="2"/>
        <v>7.1101270211039864</v>
      </c>
      <c r="I45">
        <f t="shared" si="3"/>
        <v>2.3398947526140521</v>
      </c>
      <c r="J45">
        <f t="shared" si="4"/>
        <v>7.6768200545080454</v>
      </c>
    </row>
    <row r="46" spans="2:10" x14ac:dyDescent="0.2">
      <c r="B46" s="3">
        <v>43</v>
      </c>
      <c r="C46" s="3">
        <v>-59</v>
      </c>
      <c r="E46">
        <v>-55.386764153846002</v>
      </c>
      <c r="F46" s="11">
        <f t="shared" si="0"/>
        <v>1.0256808176638148</v>
      </c>
      <c r="G46">
        <f t="shared" si="1"/>
        <v>2.2219220546825937</v>
      </c>
      <c r="H46">
        <f t="shared" si="2"/>
        <v>7.2897705206121843</v>
      </c>
      <c r="I46">
        <f t="shared" si="3"/>
        <v>2.4253189948555955</v>
      </c>
      <c r="J46">
        <f t="shared" si="4"/>
        <v>7.9570833164553658</v>
      </c>
    </row>
    <row r="47" spans="2:10" x14ac:dyDescent="0.2">
      <c r="B47" s="3">
        <v>44</v>
      </c>
      <c r="C47" s="3">
        <v>-42</v>
      </c>
      <c r="E47">
        <v>-54.626189288723801</v>
      </c>
      <c r="F47" s="11">
        <f t="shared" si="0"/>
        <v>1.0115960979393297</v>
      </c>
      <c r="G47">
        <f t="shared" si="1"/>
        <v>2.0348905812999019</v>
      </c>
      <c r="H47">
        <f t="shared" si="2"/>
        <v>6.6761502011151643</v>
      </c>
      <c r="I47">
        <f t="shared" si="3"/>
        <v>2.1401395458651966</v>
      </c>
      <c r="J47">
        <f t="shared" si="4"/>
        <v>7.021455202969805</v>
      </c>
    </row>
    <row r="48" spans="2:10" x14ac:dyDescent="0.2">
      <c r="B48" s="3">
        <v>45</v>
      </c>
      <c r="C48" s="3">
        <v>-43</v>
      </c>
      <c r="E48">
        <v>-53.966563944716498</v>
      </c>
      <c r="F48" s="11">
        <f t="shared" si="0"/>
        <v>0.99938081379104626</v>
      </c>
      <c r="G48">
        <f t="shared" si="1"/>
        <v>1.8815242388053584</v>
      </c>
      <c r="H48">
        <f t="shared" si="2"/>
        <v>6.1729797861068194</v>
      </c>
      <c r="I48">
        <f t="shared" si="3"/>
        <v>1.9201094986591167</v>
      </c>
      <c r="J48">
        <f t="shared" si="4"/>
        <v>6.2995718459944774</v>
      </c>
    </row>
    <row r="49" spans="2:10" x14ac:dyDescent="0.2">
      <c r="B49" s="3">
        <v>46</v>
      </c>
      <c r="C49" s="3">
        <v>-40</v>
      </c>
      <c r="E49">
        <v>-53.175139953662097</v>
      </c>
      <c r="F49" s="11">
        <f t="shared" si="0"/>
        <v>0.98472481395670552</v>
      </c>
      <c r="G49">
        <f t="shared" si="1"/>
        <v>1.7078752978297227</v>
      </c>
      <c r="H49">
        <f t="shared" si="2"/>
        <v>5.6032654128271746</v>
      </c>
      <c r="I49">
        <f t="shared" si="3"/>
        <v>1.6857598694468965</v>
      </c>
      <c r="J49">
        <f t="shared" si="4"/>
        <v>5.5307082330934927</v>
      </c>
    </row>
    <row r="50" spans="2:10" x14ac:dyDescent="0.2">
      <c r="B50" s="3">
        <v>47</v>
      </c>
      <c r="C50" s="3">
        <v>-55</v>
      </c>
      <c r="E50">
        <v>-53.278432216991703</v>
      </c>
      <c r="F50" s="11">
        <f t="shared" si="0"/>
        <v>0.98663763364799451</v>
      </c>
      <c r="G50">
        <f t="shared" si="1"/>
        <v>1.7299152620057203</v>
      </c>
      <c r="H50">
        <f t="shared" si="2"/>
        <v>5.6755750065804467</v>
      </c>
      <c r="I50">
        <f t="shared" si="3"/>
        <v>1.7146430749134736</v>
      </c>
      <c r="J50">
        <f t="shared" si="4"/>
        <v>5.6254694058840995</v>
      </c>
    </row>
    <row r="51" spans="2:10" x14ac:dyDescent="0.2">
      <c r="B51" s="3">
        <v>48</v>
      </c>
      <c r="C51" s="9">
        <v>-60</v>
      </c>
      <c r="E51">
        <v>-53.658516479763797</v>
      </c>
      <c r="F51" s="11">
        <f t="shared" si="0"/>
        <v>0.99367623110673697</v>
      </c>
      <c r="G51">
        <f t="shared" si="1"/>
        <v>1.8126176039019972</v>
      </c>
      <c r="H51">
        <f t="shared" si="2"/>
        <v>5.9469081492847682</v>
      </c>
      <c r="I51">
        <f t="shared" si="3"/>
        <v>1.8252510447499786</v>
      </c>
      <c r="J51">
        <f t="shared" si="4"/>
        <v>5.9883564460301137</v>
      </c>
    </row>
    <row r="52" spans="2:10" x14ac:dyDescent="0.2">
      <c r="B52" s="3">
        <v>49</v>
      </c>
      <c r="C52" s="9">
        <v>-58</v>
      </c>
      <c r="E52">
        <v>-53.903798264521797</v>
      </c>
      <c r="F52" s="11">
        <f t="shared" si="0"/>
        <v>0.9982184863800333</v>
      </c>
      <c r="G52">
        <f t="shared" si="1"/>
        <v>1.8673460775240915</v>
      </c>
      <c r="H52">
        <f t="shared" si="2"/>
        <v>6.1264635089373085</v>
      </c>
      <c r="I52">
        <f t="shared" si="3"/>
        <v>1.9003899856398738</v>
      </c>
      <c r="J52">
        <f t="shared" si="4"/>
        <v>6.2348752809707149</v>
      </c>
    </row>
    <row r="53" spans="2:10" x14ac:dyDescent="0.2">
      <c r="B53" s="3">
        <v>50</v>
      </c>
      <c r="C53" s="3">
        <v>-43</v>
      </c>
      <c r="E53">
        <v>-53.2882466889059</v>
      </c>
      <c r="F53" s="11">
        <f t="shared" si="0"/>
        <v>0.98681938312788708</v>
      </c>
      <c r="G53">
        <f t="shared" si="1"/>
        <v>1.7320190279171777</v>
      </c>
      <c r="H53">
        <f t="shared" si="2"/>
        <v>5.6824771257125253</v>
      </c>
      <c r="I53">
        <f t="shared" si="3"/>
        <v>1.7174130692642999</v>
      </c>
      <c r="J53">
        <f t="shared" si="4"/>
        <v>5.6345573138592515</v>
      </c>
    </row>
    <row r="54" spans="2:10" x14ac:dyDescent="0.2">
      <c r="B54" s="3">
        <v>51</v>
      </c>
      <c r="C54" s="3">
        <v>-42</v>
      </c>
      <c r="E54">
        <v>-52.651436868914402</v>
      </c>
      <c r="F54" s="11">
        <f t="shared" si="0"/>
        <v>0.97502660868360003</v>
      </c>
      <c r="G54">
        <f t="shared" si="1"/>
        <v>1.5989341663647507</v>
      </c>
      <c r="H54">
        <f t="shared" si="2"/>
        <v>5.2458470025090245</v>
      </c>
      <c r="I54">
        <f t="shared" si="3"/>
        <v>1.5466368299201529</v>
      </c>
      <c r="J54">
        <f t="shared" si="4"/>
        <v>5.0742678146986639</v>
      </c>
    </row>
    <row r="55" spans="2:10" x14ac:dyDescent="0.2">
      <c r="B55" s="3">
        <v>52</v>
      </c>
      <c r="C55" s="3">
        <v>-58</v>
      </c>
      <c r="E55">
        <v>-52.9529804460538</v>
      </c>
      <c r="F55" s="11">
        <f t="shared" si="0"/>
        <v>0.98061074900099632</v>
      </c>
      <c r="G55">
        <f t="shared" si="1"/>
        <v>1.6610933295936863</v>
      </c>
      <c r="H55">
        <f t="shared" si="2"/>
        <v>5.4497812650711497</v>
      </c>
      <c r="I55">
        <f t="shared" si="3"/>
        <v>1.6252761961708113</v>
      </c>
      <c r="J55">
        <f t="shared" si="4"/>
        <v>5.3322709848123733</v>
      </c>
    </row>
    <row r="56" spans="2:10" x14ac:dyDescent="0.2">
      <c r="B56" s="3">
        <v>53</v>
      </c>
      <c r="C56" s="3">
        <v>-59</v>
      </c>
      <c r="E56">
        <v>-53.293712895219599</v>
      </c>
      <c r="F56" s="11">
        <f t="shared" si="0"/>
        <v>0.98692060917073332</v>
      </c>
      <c r="G56">
        <f t="shared" si="1"/>
        <v>1.7331914526032759</v>
      </c>
      <c r="H56">
        <f t="shared" si="2"/>
        <v>5.6863236633965748</v>
      </c>
      <c r="I56">
        <f t="shared" si="3"/>
        <v>1.7189577675773182</v>
      </c>
      <c r="J56">
        <f t="shared" si="4"/>
        <v>5.6396252217103617</v>
      </c>
    </row>
    <row r="57" spans="2:10" x14ac:dyDescent="0.2">
      <c r="B57" s="3">
        <v>54</v>
      </c>
      <c r="C57" s="3">
        <v>-56</v>
      </c>
      <c r="E57">
        <v>-53.446129194705897</v>
      </c>
      <c r="F57" s="11">
        <f t="shared" si="0"/>
        <v>0.98974313323529439</v>
      </c>
      <c r="G57">
        <f t="shared" si="1"/>
        <v>1.7660920672742062</v>
      </c>
      <c r="H57">
        <f t="shared" si="2"/>
        <v>5.7942653125794168</v>
      </c>
      <c r="I57">
        <f t="shared" si="3"/>
        <v>1.7625931798457004</v>
      </c>
      <c r="J57">
        <f t="shared" si="4"/>
        <v>5.7827860231158148</v>
      </c>
    </row>
    <row r="58" spans="2:10" x14ac:dyDescent="0.2">
      <c r="B58" s="3">
        <v>55</v>
      </c>
      <c r="C58" s="3">
        <v>-60</v>
      </c>
      <c r="E58">
        <v>-53.815076411726402</v>
      </c>
      <c r="F58" s="11">
        <f t="shared" si="0"/>
        <v>0.99657548910604443</v>
      </c>
      <c r="G58">
        <f t="shared" si="1"/>
        <v>1.8474257122930657</v>
      </c>
      <c r="H58">
        <f t="shared" si="2"/>
        <v>6.0611079799641265</v>
      </c>
      <c r="I58">
        <f t="shared" si="3"/>
        <v>1.8728606199788889</v>
      </c>
      <c r="J58">
        <f t="shared" si="4"/>
        <v>6.1445558398257507</v>
      </c>
    </row>
    <row r="59" spans="2:10" x14ac:dyDescent="0.2">
      <c r="B59" s="3">
        <v>56</v>
      </c>
      <c r="C59" s="3">
        <v>-58</v>
      </c>
      <c r="E59">
        <v>-54.050572424049797</v>
      </c>
      <c r="F59" s="11">
        <f t="shared" si="0"/>
        <v>1.0009365263712926</v>
      </c>
      <c r="G59">
        <f t="shared" si="1"/>
        <v>1.9006125280711066</v>
      </c>
      <c r="H59">
        <f t="shared" si="2"/>
        <v>6.2356054070574372</v>
      </c>
      <c r="I59">
        <f t="shared" si="3"/>
        <v>1.9468235975880379</v>
      </c>
      <c r="J59">
        <f t="shared" si="4"/>
        <v>6.3872165275198096</v>
      </c>
    </row>
    <row r="61" spans="2:10" x14ac:dyDescent="0.2">
      <c r="B61" s="7" t="s">
        <v>3</v>
      </c>
      <c r="C61" s="8">
        <f>AVERAGE(C4:C59)</f>
        <v>-54.339285714285715</v>
      </c>
      <c r="H61">
        <f>AVERAGE(H4:H59)</f>
        <v>6.8279579337886158</v>
      </c>
      <c r="J61">
        <f>AVERAGE(J4:J59)</f>
        <v>7.3603391708536501</v>
      </c>
    </row>
    <row r="62" spans="2:10" x14ac:dyDescent="0.2">
      <c r="B62" s="7" t="s">
        <v>4</v>
      </c>
      <c r="C62" s="8">
        <f>STDEV(C4:C59)</f>
        <v>7.5203403832884872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showRuler="0" topLeftCell="A23" workbookViewId="0">
      <selection activeCell="F47" sqref="F47"/>
    </sheetView>
  </sheetViews>
  <sheetFormatPr baseColWidth="10" defaultRowHeight="16" x14ac:dyDescent="0.2"/>
  <cols>
    <col min="2" max="2" width="13" style="1" customWidth="1"/>
    <col min="3" max="3" width="15" style="1" customWidth="1"/>
  </cols>
  <sheetData>
    <row r="1" spans="1:3" ht="21" x14ac:dyDescent="0.25">
      <c r="A1" s="2" t="s">
        <v>10</v>
      </c>
    </row>
    <row r="2" spans="1:3" ht="17" thickBot="1" x14ac:dyDescent="0.25"/>
    <row r="3" spans="1:3" ht="17" thickBot="1" x14ac:dyDescent="0.25">
      <c r="B3" s="5" t="s">
        <v>1</v>
      </c>
      <c r="C3" s="6" t="s">
        <v>2</v>
      </c>
    </row>
    <row r="4" spans="1:3" x14ac:dyDescent="0.2">
      <c r="B4" s="4">
        <v>1</v>
      </c>
      <c r="C4" s="4">
        <v>-52</v>
      </c>
    </row>
    <row r="5" spans="1:3" x14ac:dyDescent="0.2">
      <c r="B5" s="3">
        <v>2</v>
      </c>
      <c r="C5" s="3">
        <v>-54</v>
      </c>
    </row>
    <row r="6" spans="1:3" x14ac:dyDescent="0.2">
      <c r="B6" s="3">
        <v>3</v>
      </c>
      <c r="C6" s="3">
        <v>-67</v>
      </c>
    </row>
    <row r="7" spans="1:3" x14ac:dyDescent="0.2">
      <c r="B7" s="3">
        <v>4</v>
      </c>
      <c r="C7" s="3">
        <v>-53</v>
      </c>
    </row>
    <row r="8" spans="1:3" x14ac:dyDescent="0.2">
      <c r="B8" s="3">
        <v>5</v>
      </c>
      <c r="C8" s="3">
        <v>-68</v>
      </c>
    </row>
    <row r="9" spans="1:3" x14ac:dyDescent="0.2">
      <c r="B9" s="3">
        <v>6</v>
      </c>
      <c r="C9" s="3">
        <v>-52</v>
      </c>
    </row>
    <row r="10" spans="1:3" x14ac:dyDescent="0.2">
      <c r="B10" s="3">
        <v>7</v>
      </c>
      <c r="C10" s="3">
        <v>-52</v>
      </c>
    </row>
    <row r="11" spans="1:3" x14ac:dyDescent="0.2">
      <c r="B11" s="3">
        <v>8</v>
      </c>
      <c r="C11" s="3">
        <v>-69</v>
      </c>
    </row>
    <row r="12" spans="1:3" x14ac:dyDescent="0.2">
      <c r="B12" s="3">
        <v>9</v>
      </c>
      <c r="C12" s="3">
        <v>-69</v>
      </c>
    </row>
    <row r="13" spans="1:3" x14ac:dyDescent="0.2">
      <c r="B13" s="3">
        <v>10</v>
      </c>
      <c r="C13" s="3">
        <v>-67</v>
      </c>
    </row>
    <row r="14" spans="1:3" x14ac:dyDescent="0.2">
      <c r="B14" s="3">
        <v>11</v>
      </c>
      <c r="C14" s="3">
        <v>-70</v>
      </c>
    </row>
    <row r="15" spans="1:3" x14ac:dyDescent="0.2">
      <c r="B15" s="3">
        <v>12</v>
      </c>
      <c r="C15" s="3">
        <v>-57</v>
      </c>
    </row>
    <row r="16" spans="1:3" x14ac:dyDescent="0.2">
      <c r="B16" s="3">
        <v>13</v>
      </c>
      <c r="C16" s="3">
        <v>-62</v>
      </c>
    </row>
    <row r="17" spans="2:3" x14ac:dyDescent="0.2">
      <c r="B17" s="3">
        <v>14</v>
      </c>
      <c r="C17" s="3">
        <v>-71</v>
      </c>
    </row>
    <row r="18" spans="2:3" x14ac:dyDescent="0.2">
      <c r="B18" s="3">
        <v>15</v>
      </c>
      <c r="C18" s="3">
        <v>-63</v>
      </c>
    </row>
    <row r="19" spans="2:3" x14ac:dyDescent="0.2">
      <c r="B19" s="3">
        <v>16</v>
      </c>
      <c r="C19" s="3">
        <v>-49</v>
      </c>
    </row>
    <row r="20" spans="2:3" x14ac:dyDescent="0.2">
      <c r="B20" s="3">
        <v>17</v>
      </c>
      <c r="C20" s="3">
        <v>-69</v>
      </c>
    </row>
    <row r="21" spans="2:3" x14ac:dyDescent="0.2">
      <c r="B21" s="3">
        <v>18</v>
      </c>
      <c r="C21" s="3">
        <v>-72</v>
      </c>
    </row>
    <row r="22" spans="2:3" x14ac:dyDescent="0.2">
      <c r="B22" s="3">
        <v>19</v>
      </c>
      <c r="C22" s="3">
        <v>-65</v>
      </c>
    </row>
    <row r="23" spans="2:3" x14ac:dyDescent="0.2">
      <c r="B23" s="3">
        <v>20</v>
      </c>
      <c r="C23" s="3">
        <v>-66</v>
      </c>
    </row>
    <row r="24" spans="2:3" x14ac:dyDescent="0.2">
      <c r="B24" s="3">
        <v>21</v>
      </c>
      <c r="C24" s="3">
        <v>-67</v>
      </c>
    </row>
    <row r="25" spans="2:3" x14ac:dyDescent="0.2">
      <c r="B25" s="3">
        <v>22</v>
      </c>
      <c r="C25" s="3">
        <v>-50</v>
      </c>
    </row>
    <row r="26" spans="2:3" x14ac:dyDescent="0.2">
      <c r="B26" s="3">
        <v>23</v>
      </c>
      <c r="C26" s="3">
        <v>-69</v>
      </c>
    </row>
    <row r="27" spans="2:3" x14ac:dyDescent="0.2">
      <c r="B27" s="3">
        <v>24</v>
      </c>
      <c r="C27" s="3">
        <v>-75</v>
      </c>
    </row>
    <row r="28" spans="2:3" x14ac:dyDescent="0.2">
      <c r="B28" s="3">
        <v>25</v>
      </c>
      <c r="C28" s="3">
        <v>-64</v>
      </c>
    </row>
    <row r="29" spans="2:3" x14ac:dyDescent="0.2">
      <c r="B29" s="3">
        <v>26</v>
      </c>
      <c r="C29" s="3">
        <v>-69</v>
      </c>
    </row>
    <row r="30" spans="2:3" x14ac:dyDescent="0.2">
      <c r="B30" s="3">
        <v>27</v>
      </c>
      <c r="C30" s="3">
        <v>-64</v>
      </c>
    </row>
    <row r="31" spans="2:3" x14ac:dyDescent="0.2">
      <c r="B31" s="3">
        <v>28</v>
      </c>
      <c r="C31" s="3">
        <v>-71</v>
      </c>
    </row>
    <row r="32" spans="2:3" x14ac:dyDescent="0.2">
      <c r="B32" s="3">
        <v>29</v>
      </c>
      <c r="C32" s="3">
        <v>-54</v>
      </c>
    </row>
    <row r="33" spans="2:3" x14ac:dyDescent="0.2">
      <c r="B33" s="3">
        <v>30</v>
      </c>
      <c r="C33" s="3">
        <v>-64</v>
      </c>
    </row>
    <row r="34" spans="2:3" x14ac:dyDescent="0.2">
      <c r="B34" s="3">
        <v>31</v>
      </c>
      <c r="C34" s="3">
        <v>-75</v>
      </c>
    </row>
    <row r="35" spans="2:3" x14ac:dyDescent="0.2">
      <c r="B35" s="3">
        <v>32</v>
      </c>
      <c r="C35" s="3">
        <v>-53</v>
      </c>
    </row>
    <row r="36" spans="2:3" x14ac:dyDescent="0.2">
      <c r="B36" s="3">
        <v>33</v>
      </c>
      <c r="C36" s="3">
        <v>-50</v>
      </c>
    </row>
    <row r="37" spans="2:3" x14ac:dyDescent="0.2">
      <c r="B37" s="3">
        <v>34</v>
      </c>
      <c r="C37" s="3">
        <v>-70</v>
      </c>
    </row>
    <row r="38" spans="2:3" x14ac:dyDescent="0.2">
      <c r="B38" s="3">
        <v>35</v>
      </c>
      <c r="C38" s="3">
        <v>-66</v>
      </c>
    </row>
    <row r="39" spans="2:3" x14ac:dyDescent="0.2">
      <c r="B39" s="3">
        <v>36</v>
      </c>
      <c r="C39" s="3">
        <v>-69</v>
      </c>
    </row>
    <row r="40" spans="2:3" x14ac:dyDescent="0.2">
      <c r="B40" s="3">
        <v>37</v>
      </c>
      <c r="C40" s="3">
        <v>-68</v>
      </c>
    </row>
    <row r="41" spans="2:3" x14ac:dyDescent="0.2">
      <c r="B41" s="3">
        <v>38</v>
      </c>
      <c r="C41" s="3">
        <v>-66</v>
      </c>
    </row>
    <row r="42" spans="2:3" x14ac:dyDescent="0.2">
      <c r="B42" s="3">
        <v>39</v>
      </c>
      <c r="C42" s="3">
        <v>-71</v>
      </c>
    </row>
    <row r="43" spans="2:3" x14ac:dyDescent="0.2">
      <c r="B43" s="3">
        <v>40</v>
      </c>
      <c r="C43" s="3">
        <v>-51</v>
      </c>
    </row>
    <row r="44" spans="2:3" x14ac:dyDescent="0.2">
      <c r="B44" s="3">
        <v>41</v>
      </c>
      <c r="C44" s="3">
        <v>-68</v>
      </c>
    </row>
    <row r="45" spans="2:3" x14ac:dyDescent="0.2">
      <c r="B45" s="3">
        <v>42</v>
      </c>
      <c r="C45" s="3">
        <v>-69</v>
      </c>
    </row>
    <row r="46" spans="2:3" x14ac:dyDescent="0.2">
      <c r="B46" s="3">
        <v>43</v>
      </c>
      <c r="C46" s="3">
        <v>-67</v>
      </c>
    </row>
    <row r="47" spans="2:3" x14ac:dyDescent="0.2">
      <c r="B47" s="3">
        <v>44</v>
      </c>
      <c r="C47" s="3">
        <v>-67</v>
      </c>
    </row>
    <row r="48" spans="2:3" x14ac:dyDescent="0.2">
      <c r="B48" s="3">
        <v>45</v>
      </c>
      <c r="C48" s="3">
        <v>-69</v>
      </c>
    </row>
    <row r="49" spans="2:3" x14ac:dyDescent="0.2">
      <c r="B49" s="3">
        <v>46</v>
      </c>
      <c r="C49" s="3">
        <v>-68</v>
      </c>
    </row>
    <row r="50" spans="2:3" x14ac:dyDescent="0.2">
      <c r="B50" s="3">
        <v>47</v>
      </c>
      <c r="C50" s="3">
        <v>-80</v>
      </c>
    </row>
    <row r="51" spans="2:3" x14ac:dyDescent="0.2">
      <c r="B51" s="3">
        <v>48</v>
      </c>
      <c r="C51" s="9">
        <v>-55</v>
      </c>
    </row>
    <row r="52" spans="2:3" x14ac:dyDescent="0.2">
      <c r="B52" s="3">
        <v>49</v>
      </c>
      <c r="C52" s="9">
        <v>-55</v>
      </c>
    </row>
    <row r="53" spans="2:3" x14ac:dyDescent="0.2">
      <c r="B53" s="3">
        <v>50</v>
      </c>
      <c r="C53" s="3">
        <v>-55</v>
      </c>
    </row>
    <row r="54" spans="2:3" x14ac:dyDescent="0.2">
      <c r="B54" s="3">
        <v>51</v>
      </c>
      <c r="C54" s="3">
        <v>-58</v>
      </c>
    </row>
    <row r="55" spans="2:3" x14ac:dyDescent="0.2">
      <c r="B55" s="3">
        <v>52</v>
      </c>
      <c r="C55" s="3">
        <v>-70</v>
      </c>
    </row>
    <row r="56" spans="2:3" x14ac:dyDescent="0.2">
      <c r="B56" s="3">
        <v>53</v>
      </c>
      <c r="C56" s="3">
        <v>-58</v>
      </c>
    </row>
    <row r="57" spans="2:3" x14ac:dyDescent="0.2">
      <c r="B57" s="3">
        <v>54</v>
      </c>
      <c r="C57" s="3">
        <v>-72</v>
      </c>
    </row>
    <row r="58" spans="2:3" x14ac:dyDescent="0.2">
      <c r="B58" s="3">
        <v>55</v>
      </c>
      <c r="C58" s="3">
        <v>-70</v>
      </c>
    </row>
    <row r="59" spans="2:3" x14ac:dyDescent="0.2">
      <c r="B59" s="3">
        <v>56</v>
      </c>
      <c r="C59" s="3">
        <v>-74</v>
      </c>
    </row>
    <row r="60" spans="2:3" x14ac:dyDescent="0.2">
      <c r="B60" s="3">
        <v>57</v>
      </c>
      <c r="C60" s="3">
        <v>-69</v>
      </c>
    </row>
    <row r="61" spans="2:3" x14ac:dyDescent="0.2">
      <c r="B61" s="3">
        <v>58</v>
      </c>
      <c r="C61" s="3">
        <v>-60</v>
      </c>
    </row>
    <row r="62" spans="2:3" x14ac:dyDescent="0.2">
      <c r="B62" s="3">
        <v>59</v>
      </c>
      <c r="C62" s="3">
        <v>-57</v>
      </c>
    </row>
    <row r="63" spans="2:3" x14ac:dyDescent="0.2">
      <c r="B63" s="3">
        <v>60</v>
      </c>
      <c r="C63" s="3">
        <v>-74</v>
      </c>
    </row>
    <row r="64" spans="2:3" x14ac:dyDescent="0.2">
      <c r="B64" s="3">
        <v>61</v>
      </c>
      <c r="C64" s="3">
        <v>-71</v>
      </c>
    </row>
    <row r="65" spans="2:3" x14ac:dyDescent="0.2">
      <c r="B65" s="3">
        <v>62</v>
      </c>
      <c r="C65" s="3">
        <v>-71</v>
      </c>
    </row>
    <row r="66" spans="2:3" x14ac:dyDescent="0.2">
      <c r="B66" s="3">
        <v>63</v>
      </c>
      <c r="C66" s="3">
        <v>-78</v>
      </c>
    </row>
    <row r="67" spans="2:3" x14ac:dyDescent="0.2">
      <c r="B67" s="3">
        <v>64</v>
      </c>
      <c r="C67" s="3">
        <v>-74</v>
      </c>
    </row>
    <row r="69" spans="2:3" x14ac:dyDescent="0.2">
      <c r="B69" s="7" t="s">
        <v>3</v>
      </c>
      <c r="C69" s="8">
        <f>AVERAGE(C4:C67)</f>
        <v>-64.71875</v>
      </c>
    </row>
    <row r="70" spans="2:3" x14ac:dyDescent="0.2">
      <c r="B70" s="7" t="s">
        <v>4</v>
      </c>
      <c r="C70" s="8">
        <f>STDEV(C4:C67)</f>
        <v>7.8870372854993622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showRuler="0" workbookViewId="0">
      <selection activeCell="H3" sqref="H3:I4"/>
    </sheetView>
  </sheetViews>
  <sheetFormatPr baseColWidth="10" defaultRowHeight="16" x14ac:dyDescent="0.2"/>
  <cols>
    <col min="2" max="2" width="13" style="1" customWidth="1"/>
    <col min="3" max="3" width="15" style="1" customWidth="1"/>
    <col min="4" max="4" width="25.6640625" customWidth="1"/>
  </cols>
  <sheetData>
    <row r="1" spans="1:9" ht="21" x14ac:dyDescent="0.25">
      <c r="A1" s="2" t="s">
        <v>8</v>
      </c>
    </row>
    <row r="2" spans="1:9" ht="17" thickBot="1" x14ac:dyDescent="0.25"/>
    <row r="3" spans="1:9" ht="17" thickBot="1" x14ac:dyDescent="0.25">
      <c r="B3" s="5" t="s">
        <v>1</v>
      </c>
      <c r="C3" s="6" t="s">
        <v>2</v>
      </c>
      <c r="D3" s="16" t="s">
        <v>25</v>
      </c>
      <c r="E3" s="13" t="s">
        <v>24</v>
      </c>
      <c r="F3" s="13" t="s">
        <v>26</v>
      </c>
      <c r="G3" t="s">
        <v>27</v>
      </c>
      <c r="H3" s="13" t="s">
        <v>30</v>
      </c>
      <c r="I3" t="s">
        <v>31</v>
      </c>
    </row>
    <row r="4" spans="1:9" x14ac:dyDescent="0.2">
      <c r="B4" s="4">
        <v>1</v>
      </c>
      <c r="C4" s="4">
        <v>-62</v>
      </c>
      <c r="D4" s="16">
        <v>-62</v>
      </c>
      <c r="E4" s="11">
        <f>D4/-51</f>
        <v>1.2156862745098038</v>
      </c>
      <c r="F4">
        <f>2.3085369*POWER(E4,5.3113281)-0.4194307</f>
        <v>6.0946286087143955</v>
      </c>
      <c r="G4">
        <f>CONVERT(F4,"m","ft")</f>
        <v>19.995500684758515</v>
      </c>
      <c r="H4">
        <f>10^((-50-D4)/(10*1.4))</f>
        <v>7.1968567300115209</v>
      </c>
      <c r="I4">
        <f>CONVERT(H4,"m","ft")</f>
        <v>23.611734678515486</v>
      </c>
    </row>
    <row r="5" spans="1:9" x14ac:dyDescent="0.2">
      <c r="B5" s="3">
        <v>2</v>
      </c>
      <c r="C5" s="3">
        <v>-62</v>
      </c>
      <c r="D5" s="16">
        <v>-62</v>
      </c>
      <c r="E5" s="11">
        <f t="shared" ref="E5:E49" si="0">D5/-51</f>
        <v>1.2156862745098038</v>
      </c>
      <c r="F5">
        <f t="shared" ref="F5:F49" si="1">2.3085369*POWER(E5,5.3113281)-0.4194307</f>
        <v>6.0946286087143955</v>
      </c>
      <c r="G5">
        <f t="shared" ref="G5:G49" si="2">CONVERT(F5,"m","ft")</f>
        <v>19.995500684758515</v>
      </c>
      <c r="H5">
        <f t="shared" ref="H5:H49" si="3">10^((-50-D5)/(10*1.4))</f>
        <v>7.1968567300115209</v>
      </c>
      <c r="I5">
        <f t="shared" ref="I5:I49" si="4">CONVERT(H5,"m","ft")</f>
        <v>23.611734678515486</v>
      </c>
    </row>
    <row r="6" spans="1:9" x14ac:dyDescent="0.2">
      <c r="B6" s="3">
        <v>3</v>
      </c>
      <c r="C6" s="3">
        <v>-63</v>
      </c>
      <c r="D6" s="16">
        <v>-62.335179442553603</v>
      </c>
      <c r="E6" s="11">
        <f t="shared" si="0"/>
        <v>1.2222584204422275</v>
      </c>
      <c r="F6">
        <f t="shared" si="1"/>
        <v>6.2838640061406679</v>
      </c>
      <c r="G6">
        <f t="shared" si="2"/>
        <v>20.616351726183293</v>
      </c>
      <c r="H6">
        <f t="shared" si="3"/>
        <v>7.6047378188161279</v>
      </c>
      <c r="I6">
        <f t="shared" si="4"/>
        <v>24.949927227087034</v>
      </c>
    </row>
    <row r="7" spans="1:9" x14ac:dyDescent="0.2">
      <c r="B7" s="3">
        <v>4</v>
      </c>
      <c r="C7" s="3">
        <v>-61</v>
      </c>
      <c r="D7" s="16">
        <v>-61.997509673875797</v>
      </c>
      <c r="E7" s="11">
        <f t="shared" si="0"/>
        <v>1.2156374445858</v>
      </c>
      <c r="F7">
        <f t="shared" si="1"/>
        <v>6.0932390344251219</v>
      </c>
      <c r="G7">
        <f t="shared" si="2"/>
        <v>19.990941713993184</v>
      </c>
      <c r="H7">
        <f t="shared" si="3"/>
        <v>7.1939096101624198</v>
      </c>
      <c r="I7">
        <f t="shared" si="4"/>
        <v>23.602065650139171</v>
      </c>
    </row>
    <row r="8" spans="1:9" x14ac:dyDescent="0.2">
      <c r="B8" s="3">
        <v>5</v>
      </c>
      <c r="C8" s="3">
        <v>-46</v>
      </c>
      <c r="D8" s="16">
        <v>-58.734483083613</v>
      </c>
      <c r="E8" s="11">
        <f t="shared" si="0"/>
        <v>1.1516565310512352</v>
      </c>
      <c r="F8">
        <f t="shared" si="1"/>
        <v>4.4675796649445587</v>
      </c>
      <c r="G8">
        <f t="shared" si="2"/>
        <v>14.65741359889947</v>
      </c>
      <c r="H8">
        <f t="shared" si="3"/>
        <v>4.2062167532053198</v>
      </c>
      <c r="I8">
        <f t="shared" si="4"/>
        <v>13.799923730988583</v>
      </c>
    </row>
    <row r="9" spans="1:9" x14ac:dyDescent="0.2">
      <c r="B9" s="3">
        <v>6</v>
      </c>
      <c r="C9" s="3">
        <v>-61</v>
      </c>
      <c r="D9" s="16">
        <v>-59.123491298292898</v>
      </c>
      <c r="E9" s="11">
        <f t="shared" si="0"/>
        <v>1.1592841431037824</v>
      </c>
      <c r="F9">
        <f t="shared" si="1"/>
        <v>4.641966456117343</v>
      </c>
      <c r="G9">
        <f t="shared" si="2"/>
        <v>15.229548740542464</v>
      </c>
      <c r="H9">
        <f t="shared" si="3"/>
        <v>4.4841274712251176</v>
      </c>
      <c r="I9">
        <f t="shared" si="4"/>
        <v>14.711704301919676</v>
      </c>
    </row>
    <row r="10" spans="1:9" x14ac:dyDescent="0.2">
      <c r="B10" s="3">
        <v>7</v>
      </c>
      <c r="C10" s="3">
        <v>-62</v>
      </c>
      <c r="D10" s="16">
        <v>-59.551994370950503</v>
      </c>
      <c r="E10" s="11">
        <f t="shared" si="0"/>
        <v>1.1676861641362843</v>
      </c>
      <c r="F10">
        <f t="shared" si="1"/>
        <v>4.8398700906396463</v>
      </c>
      <c r="G10">
        <f t="shared" si="2"/>
        <v>15.878838880051333</v>
      </c>
      <c r="H10">
        <f t="shared" si="3"/>
        <v>4.8115534235885011</v>
      </c>
      <c r="I10">
        <f t="shared" si="4"/>
        <v>15.785936429096132</v>
      </c>
    </row>
    <row r="11" spans="1:9" x14ac:dyDescent="0.2">
      <c r="B11" s="3">
        <v>8</v>
      </c>
      <c r="C11" s="3">
        <v>-62</v>
      </c>
      <c r="D11" s="16">
        <v>-59.875547817725099</v>
      </c>
      <c r="E11" s="11">
        <f t="shared" si="0"/>
        <v>1.1740303493671589</v>
      </c>
      <c r="F11">
        <f t="shared" si="1"/>
        <v>4.9934265190418019</v>
      </c>
      <c r="G11">
        <f t="shared" si="2"/>
        <v>16.382632936488854</v>
      </c>
      <c r="H11">
        <f t="shared" si="3"/>
        <v>5.0745352387368818</v>
      </c>
      <c r="I11">
        <f t="shared" si="4"/>
        <v>16.648737659897908</v>
      </c>
    </row>
    <row r="12" spans="1:9" x14ac:dyDescent="0.2">
      <c r="B12" s="3">
        <v>9</v>
      </c>
      <c r="C12" s="3">
        <v>-46</v>
      </c>
      <c r="D12" s="16">
        <v>-58.219730846211903</v>
      </c>
      <c r="E12" s="11">
        <f t="shared" si="0"/>
        <v>1.1415633499257236</v>
      </c>
      <c r="F12">
        <f t="shared" si="1"/>
        <v>4.2443516881946666</v>
      </c>
      <c r="G12">
        <f t="shared" si="2"/>
        <v>13.925038347095361</v>
      </c>
      <c r="H12">
        <f t="shared" si="3"/>
        <v>3.8647698092107645</v>
      </c>
      <c r="I12">
        <f t="shared" si="4"/>
        <v>12.679690975100932</v>
      </c>
    </row>
    <row r="13" spans="1:9" x14ac:dyDescent="0.2">
      <c r="B13" s="3">
        <v>10</v>
      </c>
      <c r="C13" s="3">
        <v>-45</v>
      </c>
      <c r="D13" s="16">
        <v>-56.775293488346399</v>
      </c>
      <c r="E13" s="11">
        <f t="shared" si="0"/>
        <v>1.113241048791106</v>
      </c>
      <c r="F13">
        <f t="shared" si="1"/>
        <v>3.6617649073546663</v>
      </c>
      <c r="G13">
        <f t="shared" si="2"/>
        <v>12.013664394208222</v>
      </c>
      <c r="H13">
        <f t="shared" si="3"/>
        <v>3.0475408441094709</v>
      </c>
      <c r="I13">
        <f t="shared" si="4"/>
        <v>9.9984935830363213</v>
      </c>
    </row>
    <row r="14" spans="1:9" x14ac:dyDescent="0.2">
      <c r="B14" s="3">
        <v>11</v>
      </c>
      <c r="C14" s="3">
        <v>-63</v>
      </c>
      <c r="D14" s="16">
        <v>-57.405246419888201</v>
      </c>
      <c r="E14" s="11">
        <f t="shared" si="0"/>
        <v>1.1255930670566314</v>
      </c>
      <c r="F14">
        <f t="shared" si="1"/>
        <v>3.9081018646837866</v>
      </c>
      <c r="G14">
        <f t="shared" si="2"/>
        <v>12.821856511429747</v>
      </c>
      <c r="H14">
        <f t="shared" si="3"/>
        <v>3.3802293850741267</v>
      </c>
      <c r="I14">
        <f t="shared" si="4"/>
        <v>11.089991420846873</v>
      </c>
    </row>
    <row r="15" spans="1:9" x14ac:dyDescent="0.2">
      <c r="B15" s="3">
        <v>12</v>
      </c>
      <c r="C15" s="3">
        <v>-62</v>
      </c>
      <c r="D15" s="16">
        <v>-57.840102784354698</v>
      </c>
      <c r="E15" s="11">
        <f t="shared" si="0"/>
        <v>1.1341196624383274</v>
      </c>
      <c r="F15">
        <f t="shared" si="1"/>
        <v>4.0850845935835221</v>
      </c>
      <c r="G15">
        <f t="shared" si="2"/>
        <v>13.402508509132289</v>
      </c>
      <c r="H15">
        <f t="shared" si="3"/>
        <v>3.6308419264931167</v>
      </c>
      <c r="I15">
        <f t="shared" si="4"/>
        <v>11.912211044924923</v>
      </c>
    </row>
    <row r="16" spans="1:9" x14ac:dyDescent="0.2">
      <c r="B16" s="3">
        <v>13</v>
      </c>
      <c r="C16" s="3">
        <v>-64</v>
      </c>
      <c r="D16" s="16">
        <v>-58.3897668739395</v>
      </c>
      <c r="E16" s="11">
        <f t="shared" si="0"/>
        <v>1.1448973896850883</v>
      </c>
      <c r="F16">
        <f t="shared" si="1"/>
        <v>4.317154240539832</v>
      </c>
      <c r="G16">
        <f t="shared" si="2"/>
        <v>14.163891865288164</v>
      </c>
      <c r="H16">
        <f t="shared" si="3"/>
        <v>3.9743770141782346</v>
      </c>
      <c r="I16">
        <f t="shared" si="4"/>
        <v>13.03929466593909</v>
      </c>
    </row>
    <row r="17" spans="2:9" x14ac:dyDescent="0.2">
      <c r="B17" s="3">
        <v>14</v>
      </c>
      <c r="C17" s="3">
        <v>-46</v>
      </c>
      <c r="D17" s="16">
        <v>-57.340062577609601</v>
      </c>
      <c r="E17" s="11">
        <f t="shared" si="0"/>
        <v>1.124314952502149</v>
      </c>
      <c r="F17">
        <f t="shared" si="1"/>
        <v>3.8820661905529792</v>
      </c>
      <c r="G17">
        <f t="shared" si="2"/>
        <v>12.736437633047831</v>
      </c>
      <c r="H17">
        <f t="shared" si="3"/>
        <v>3.3441841495321731</v>
      </c>
      <c r="I17">
        <f t="shared" si="4"/>
        <v>10.971732774055686</v>
      </c>
    </row>
    <row r="18" spans="2:9" x14ac:dyDescent="0.2">
      <c r="B18" s="3">
        <v>15</v>
      </c>
      <c r="C18" s="3">
        <v>-62</v>
      </c>
      <c r="D18" s="16">
        <v>-57.717192962520798</v>
      </c>
      <c r="E18" s="11">
        <f t="shared" si="0"/>
        <v>1.1317096659317805</v>
      </c>
      <c r="F18">
        <f t="shared" si="1"/>
        <v>4.0344765630332793</v>
      </c>
      <c r="G18">
        <f t="shared" si="2"/>
        <v>13.236471663495012</v>
      </c>
      <c r="H18">
        <f t="shared" si="3"/>
        <v>3.5581812658720127</v>
      </c>
      <c r="I18">
        <f t="shared" si="4"/>
        <v>11.673823050761195</v>
      </c>
    </row>
    <row r="19" spans="2:9" x14ac:dyDescent="0.2">
      <c r="B19" s="3">
        <v>16</v>
      </c>
      <c r="C19" s="3">
        <v>-62</v>
      </c>
      <c r="D19" s="16">
        <v>-58.050031843944403</v>
      </c>
      <c r="E19" s="11">
        <f t="shared" si="0"/>
        <v>1.1382359185087139</v>
      </c>
      <c r="F19">
        <f t="shared" si="1"/>
        <v>4.1726016895475873</v>
      </c>
      <c r="G19">
        <f t="shared" si="2"/>
        <v>13.689638089066888</v>
      </c>
      <c r="H19">
        <f t="shared" si="3"/>
        <v>3.758393726988277</v>
      </c>
      <c r="I19">
        <f t="shared" si="4"/>
        <v>12.3306880806702</v>
      </c>
    </row>
    <row r="20" spans="2:9" x14ac:dyDescent="0.2">
      <c r="B20" s="3">
        <v>17</v>
      </c>
      <c r="C20" s="3">
        <v>-63</v>
      </c>
      <c r="D20" s="16">
        <v>-58.4211412810035</v>
      </c>
      <c r="E20" s="11">
        <f t="shared" si="0"/>
        <v>1.1455125741373235</v>
      </c>
      <c r="F20">
        <f t="shared" si="1"/>
        <v>4.3306877457542932</v>
      </c>
      <c r="G20">
        <f t="shared" si="2"/>
        <v>14.208293129115134</v>
      </c>
      <c r="H20">
        <f t="shared" si="3"/>
        <v>3.9949384405434047</v>
      </c>
      <c r="I20">
        <f t="shared" si="4"/>
        <v>13.106753413856314</v>
      </c>
    </row>
    <row r="21" spans="2:9" x14ac:dyDescent="0.2">
      <c r="B21" s="3">
        <v>18</v>
      </c>
      <c r="C21" s="3">
        <v>-62</v>
      </c>
      <c r="D21" s="16">
        <v>-58.681034282442504</v>
      </c>
      <c r="E21" s="11">
        <f t="shared" si="0"/>
        <v>1.1506085153420098</v>
      </c>
      <c r="F21">
        <f t="shared" si="1"/>
        <v>4.4440053388888092</v>
      </c>
      <c r="G21">
        <f t="shared" si="2"/>
        <v>14.580070009477721</v>
      </c>
      <c r="H21">
        <f t="shared" si="3"/>
        <v>4.1694030265672417</v>
      </c>
      <c r="I21">
        <f t="shared" si="4"/>
        <v>13.679143787950268</v>
      </c>
    </row>
    <row r="22" spans="2:9" x14ac:dyDescent="0.2">
      <c r="B22" s="3">
        <v>19</v>
      </c>
      <c r="C22" s="3">
        <v>-64</v>
      </c>
      <c r="D22" s="16">
        <v>-59.056504135001603</v>
      </c>
      <c r="E22" s="11">
        <f t="shared" si="0"/>
        <v>1.157970669313757</v>
      </c>
      <c r="F22">
        <f t="shared" si="1"/>
        <v>4.6115824955881264</v>
      </c>
      <c r="G22">
        <f t="shared" si="2"/>
        <v>15.129863830669706</v>
      </c>
      <c r="H22">
        <f t="shared" si="3"/>
        <v>4.434995183349332</v>
      </c>
      <c r="I22">
        <f t="shared" si="4"/>
        <v>14.55050913172353</v>
      </c>
    </row>
    <row r="23" spans="2:9" x14ac:dyDescent="0.2">
      <c r="B23" s="3">
        <v>20</v>
      </c>
      <c r="C23" s="3">
        <v>-63</v>
      </c>
      <c r="D23" s="16">
        <v>-59.327956626010398</v>
      </c>
      <c r="E23" s="11">
        <f t="shared" si="0"/>
        <v>1.1632932671766745</v>
      </c>
      <c r="F23">
        <f t="shared" si="1"/>
        <v>4.7356300989533127</v>
      </c>
      <c r="G23">
        <f t="shared" si="2"/>
        <v>15.536844156670973</v>
      </c>
      <c r="H23">
        <f t="shared" si="3"/>
        <v>4.637486049121434</v>
      </c>
      <c r="I23">
        <f t="shared" si="4"/>
        <v>15.214849242524389</v>
      </c>
    </row>
    <row r="24" spans="2:9" x14ac:dyDescent="0.2">
      <c r="B24" s="3">
        <v>21</v>
      </c>
      <c r="C24" s="3">
        <v>-63</v>
      </c>
      <c r="D24" s="16">
        <v>-59.575125786176102</v>
      </c>
      <c r="E24" s="11">
        <f t="shared" si="0"/>
        <v>1.1681397212975706</v>
      </c>
      <c r="F24">
        <f t="shared" si="1"/>
        <v>4.850729361792502</v>
      </c>
      <c r="G24">
        <f t="shared" si="2"/>
        <v>15.914466410080387</v>
      </c>
      <c r="H24">
        <f t="shared" si="3"/>
        <v>4.8298935174375686</v>
      </c>
      <c r="I24">
        <f t="shared" si="4"/>
        <v>15.846107340674438</v>
      </c>
    </row>
    <row r="25" spans="2:9" x14ac:dyDescent="0.2">
      <c r="B25" s="3">
        <v>22</v>
      </c>
      <c r="C25" s="3">
        <v>-63</v>
      </c>
      <c r="D25" s="16">
        <v>-59.801109490229102</v>
      </c>
      <c r="E25" s="11">
        <f t="shared" si="0"/>
        <v>1.1725707743182177</v>
      </c>
      <c r="F25">
        <f t="shared" si="1"/>
        <v>4.9577803424117795</v>
      </c>
      <c r="G25">
        <f t="shared" si="2"/>
        <v>16.26568353809639</v>
      </c>
      <c r="H25">
        <f t="shared" si="3"/>
        <v>5.0127869774725218</v>
      </c>
      <c r="I25">
        <f t="shared" si="4"/>
        <v>16.4461515008941</v>
      </c>
    </row>
    <row r="26" spans="2:9" x14ac:dyDescent="0.2">
      <c r="B26" s="3">
        <v>23</v>
      </c>
      <c r="C26" s="3">
        <v>-43</v>
      </c>
      <c r="D26" s="16">
        <v>-58.712009549315397</v>
      </c>
      <c r="E26" s="11">
        <f t="shared" si="0"/>
        <v>1.1512158735159881</v>
      </c>
      <c r="F26">
        <f t="shared" si="1"/>
        <v>4.4576561299588011</v>
      </c>
      <c r="G26">
        <f t="shared" si="2"/>
        <v>14.624856069418639</v>
      </c>
      <c r="H26">
        <f t="shared" si="3"/>
        <v>4.1906983046834059</v>
      </c>
      <c r="I26">
        <f t="shared" si="4"/>
        <v>13.74901018596918</v>
      </c>
    </row>
    <row r="27" spans="2:9" x14ac:dyDescent="0.2">
      <c r="B27" s="3">
        <v>24</v>
      </c>
      <c r="C27" s="3">
        <v>-45</v>
      </c>
      <c r="D27" s="16">
        <v>-57.837080007210197</v>
      </c>
      <c r="E27" s="11">
        <f t="shared" si="0"/>
        <v>1.1340603922982391</v>
      </c>
      <c r="F27">
        <f t="shared" si="1"/>
        <v>4.0838343940184556</v>
      </c>
      <c r="G27">
        <f t="shared" si="2"/>
        <v>13.398406804522493</v>
      </c>
      <c r="H27">
        <f t="shared" si="3"/>
        <v>3.6290372757165859</v>
      </c>
      <c r="I27">
        <f t="shared" si="4"/>
        <v>11.906290274660714</v>
      </c>
    </row>
    <row r="28" spans="2:9" x14ac:dyDescent="0.2">
      <c r="B28" s="3">
        <v>25</v>
      </c>
      <c r="C28" s="3">
        <v>-64</v>
      </c>
      <c r="D28" s="16">
        <v>-58.224829944901401</v>
      </c>
      <c r="E28" s="11">
        <f t="shared" si="0"/>
        <v>1.1416633322529686</v>
      </c>
      <c r="F28">
        <f t="shared" si="1"/>
        <v>4.2465216227101665</v>
      </c>
      <c r="G28">
        <f t="shared" si="2"/>
        <v>13.93215755482338</v>
      </c>
      <c r="H28">
        <f t="shared" si="3"/>
        <v>3.8680123602873331</v>
      </c>
      <c r="I28">
        <f t="shared" si="4"/>
        <v>12.690329266034556</v>
      </c>
    </row>
    <row r="29" spans="2:9" x14ac:dyDescent="0.2">
      <c r="B29" s="3">
        <v>26</v>
      </c>
      <c r="C29" s="3">
        <v>-62</v>
      </c>
      <c r="D29" s="16">
        <v>-58.459394784656602</v>
      </c>
      <c r="E29" s="11">
        <f t="shared" si="0"/>
        <v>1.146262642836404</v>
      </c>
      <c r="F29">
        <f t="shared" si="1"/>
        <v>4.3472310314488398</v>
      </c>
      <c r="G29">
        <f t="shared" si="2"/>
        <v>14.262569000816402</v>
      </c>
      <c r="H29">
        <f t="shared" si="3"/>
        <v>4.0201520995970981</v>
      </c>
      <c r="I29">
        <f t="shared" si="4"/>
        <v>13.189475392378929</v>
      </c>
    </row>
    <row r="30" spans="2:9" x14ac:dyDescent="0.2">
      <c r="B30" s="3">
        <v>27</v>
      </c>
      <c r="C30" s="3">
        <v>-61</v>
      </c>
      <c r="D30" s="16">
        <v>-58.615500605614599</v>
      </c>
      <c r="E30" s="11">
        <f t="shared" si="0"/>
        <v>1.1493235412865608</v>
      </c>
      <c r="F30">
        <f t="shared" si="1"/>
        <v>4.4152268739244116</v>
      </c>
      <c r="G30">
        <f t="shared" si="2"/>
        <v>14.485652473505288</v>
      </c>
      <c r="H30">
        <f t="shared" si="3"/>
        <v>4.1247050689651177</v>
      </c>
      <c r="I30">
        <f t="shared" si="4"/>
        <v>13.532496945423615</v>
      </c>
    </row>
    <row r="31" spans="2:9" x14ac:dyDescent="0.2">
      <c r="B31" s="3">
        <v>28</v>
      </c>
      <c r="C31" s="3">
        <v>-49</v>
      </c>
      <c r="D31" s="16">
        <v>-58.030524220985299</v>
      </c>
      <c r="E31" s="11">
        <f t="shared" si="0"/>
        <v>1.1378534160977509</v>
      </c>
      <c r="F31">
        <f t="shared" si="1"/>
        <v>4.1644114734613353</v>
      </c>
      <c r="G31">
        <f t="shared" si="2"/>
        <v>13.662767301382333</v>
      </c>
      <c r="H31">
        <f t="shared" si="3"/>
        <v>3.7463545231940891</v>
      </c>
      <c r="I31">
        <f t="shared" si="4"/>
        <v>12.291189380558034</v>
      </c>
    </row>
    <row r="32" spans="2:9" x14ac:dyDescent="0.2">
      <c r="B32" s="3">
        <v>29</v>
      </c>
      <c r="C32" s="3">
        <v>-44</v>
      </c>
      <c r="D32" s="16">
        <v>-57.184474594776503</v>
      </c>
      <c r="E32" s="11">
        <f t="shared" si="0"/>
        <v>1.1212642077407158</v>
      </c>
      <c r="F32">
        <f t="shared" si="1"/>
        <v>3.8204350047504119</v>
      </c>
      <c r="G32">
        <f t="shared" si="2"/>
        <v>12.534235579889803</v>
      </c>
      <c r="H32">
        <f t="shared" si="3"/>
        <v>3.259693427163314</v>
      </c>
      <c r="I32">
        <f t="shared" si="4"/>
        <v>10.694532241349455</v>
      </c>
    </row>
    <row r="33" spans="2:9" x14ac:dyDescent="0.2">
      <c r="B33" s="3">
        <v>30</v>
      </c>
      <c r="C33" s="3">
        <v>-63</v>
      </c>
      <c r="D33" s="16">
        <v>-57.532399738124603</v>
      </c>
      <c r="E33" s="11">
        <f t="shared" si="0"/>
        <v>1.1280862693749922</v>
      </c>
      <c r="F33">
        <f t="shared" si="1"/>
        <v>3.9592574883204184</v>
      </c>
      <c r="G33">
        <f t="shared" si="2"/>
        <v>12.989689922311085</v>
      </c>
      <c r="H33">
        <f t="shared" si="3"/>
        <v>3.4516643158274967</v>
      </c>
      <c r="I33">
        <f t="shared" si="4"/>
        <v>11.324357991560028</v>
      </c>
    </row>
    <row r="34" spans="2:9" x14ac:dyDescent="0.2">
      <c r="B34" s="3">
        <v>31</v>
      </c>
      <c r="C34" s="3">
        <v>-62</v>
      </c>
      <c r="D34" s="16">
        <v>-57.797811172017397</v>
      </c>
      <c r="E34" s="11">
        <f t="shared" si="0"/>
        <v>1.133290415137596</v>
      </c>
      <c r="F34">
        <f t="shared" si="1"/>
        <v>4.0676186574167374</v>
      </c>
      <c r="G34">
        <f t="shared" si="2"/>
        <v>13.345205568952551</v>
      </c>
      <c r="H34">
        <f t="shared" si="3"/>
        <v>3.6056744484632617</v>
      </c>
      <c r="I34">
        <f t="shared" si="4"/>
        <v>11.829640578947709</v>
      </c>
    </row>
    <row r="35" spans="2:9" x14ac:dyDescent="0.2">
      <c r="B35" s="3">
        <v>32</v>
      </c>
      <c r="C35" s="3">
        <v>-69</v>
      </c>
      <c r="D35" s="16">
        <v>-58.459158201359998</v>
      </c>
      <c r="E35" s="11">
        <f t="shared" si="0"/>
        <v>1.1462580039482353</v>
      </c>
      <c r="F35">
        <f t="shared" si="1"/>
        <v>4.3471285740233983</v>
      </c>
      <c r="G35">
        <f t="shared" si="2"/>
        <v>14.262232854407475</v>
      </c>
      <c r="H35">
        <f t="shared" si="3"/>
        <v>4.0199956747398478</v>
      </c>
      <c r="I35">
        <f t="shared" si="4"/>
        <v>13.188962187466691</v>
      </c>
    </row>
    <row r="36" spans="2:9" x14ac:dyDescent="0.2">
      <c r="B36" s="3">
        <v>33</v>
      </c>
      <c r="C36" s="3">
        <v>-69</v>
      </c>
      <c r="D36" s="16">
        <v>-59.077999686350303</v>
      </c>
      <c r="E36" s="11">
        <f t="shared" si="0"/>
        <v>1.158392150712751</v>
      </c>
      <c r="F36">
        <f t="shared" si="1"/>
        <v>4.6213162459029142</v>
      </c>
      <c r="G36">
        <f t="shared" si="2"/>
        <v>15.16179870703056</v>
      </c>
      <c r="H36">
        <f t="shared" si="3"/>
        <v>4.4507023307374727</v>
      </c>
      <c r="I36">
        <f t="shared" si="4"/>
        <v>14.602041767511393</v>
      </c>
    </row>
    <row r="37" spans="2:9" x14ac:dyDescent="0.2">
      <c r="B37" s="3">
        <v>34</v>
      </c>
      <c r="C37" s="3">
        <v>-65</v>
      </c>
      <c r="D37" s="16">
        <v>-59.423950393549198</v>
      </c>
      <c r="E37" s="11">
        <f t="shared" si="0"/>
        <v>1.1651754979127293</v>
      </c>
      <c r="F37">
        <f t="shared" si="1"/>
        <v>4.7800866133960787</v>
      </c>
      <c r="G37">
        <f t="shared" si="2"/>
        <v>15.682698862848026</v>
      </c>
      <c r="H37">
        <f t="shared" si="3"/>
        <v>4.7112843165041314</v>
      </c>
      <c r="I37">
        <f t="shared" si="4"/>
        <v>15.456969542336388</v>
      </c>
    </row>
    <row r="38" spans="2:9" x14ac:dyDescent="0.2">
      <c r="B38" s="3">
        <v>35</v>
      </c>
      <c r="C38" s="3">
        <v>-44</v>
      </c>
      <c r="D38" s="16">
        <v>-58.526896876812401</v>
      </c>
      <c r="E38" s="11">
        <f t="shared" si="0"/>
        <v>1.1475862132708314</v>
      </c>
      <c r="F38">
        <f t="shared" si="1"/>
        <v>4.3765373604312474</v>
      </c>
      <c r="G38">
        <f t="shared" si="2"/>
        <v>14.358718374118267</v>
      </c>
      <c r="H38">
        <f t="shared" si="3"/>
        <v>4.0650328790285908</v>
      </c>
      <c r="I38">
        <f t="shared" si="4"/>
        <v>13.336722044057058</v>
      </c>
    </row>
    <row r="39" spans="2:9" x14ac:dyDescent="0.2">
      <c r="B39" s="3">
        <v>36</v>
      </c>
      <c r="C39" s="3">
        <v>-66</v>
      </c>
      <c r="D39" s="16">
        <v>-58.9598194752231</v>
      </c>
      <c r="E39" s="11">
        <f t="shared" si="0"/>
        <v>1.1560748916710413</v>
      </c>
      <c r="F39">
        <f t="shared" si="1"/>
        <v>4.5679895919557332</v>
      </c>
      <c r="G39">
        <f t="shared" si="2"/>
        <v>14.986842493293089</v>
      </c>
      <c r="H39">
        <f t="shared" si="3"/>
        <v>4.3650287185158989</v>
      </c>
      <c r="I39">
        <f t="shared" si="4"/>
        <v>14.32096036258497</v>
      </c>
    </row>
    <row r="40" spans="2:9" x14ac:dyDescent="0.2">
      <c r="B40" s="3">
        <v>37</v>
      </c>
      <c r="C40" s="3">
        <v>-65</v>
      </c>
      <c r="D40" s="16">
        <v>-59.308503867332597</v>
      </c>
      <c r="E40" s="11">
        <f t="shared" si="0"/>
        <v>1.1629118405359333</v>
      </c>
      <c r="F40">
        <f t="shared" si="1"/>
        <v>4.7266588735347952</v>
      </c>
      <c r="G40">
        <f t="shared" si="2"/>
        <v>15.507411002410747</v>
      </c>
      <c r="H40">
        <f t="shared" si="3"/>
        <v>4.6226725753735822</v>
      </c>
      <c r="I40">
        <f t="shared" si="4"/>
        <v>15.166248606868709</v>
      </c>
    </row>
    <row r="41" spans="2:9" x14ac:dyDescent="0.2">
      <c r="B41" s="3">
        <v>38</v>
      </c>
      <c r="C41" s="3">
        <v>-46</v>
      </c>
      <c r="D41" s="16">
        <v>-58.542640079999899</v>
      </c>
      <c r="E41" s="11">
        <f t="shared" si="0"/>
        <v>1.1478949035294097</v>
      </c>
      <c r="F41">
        <f t="shared" si="1"/>
        <v>4.3833933294113461</v>
      </c>
      <c r="G41">
        <f t="shared" si="2"/>
        <v>14.381211710667147</v>
      </c>
      <c r="H41">
        <f t="shared" si="3"/>
        <v>4.0755720680786318</v>
      </c>
      <c r="I41">
        <f t="shared" si="4"/>
        <v>13.371299435953516</v>
      </c>
    </row>
    <row r="42" spans="2:9" x14ac:dyDescent="0.2">
      <c r="B42" s="3">
        <v>39</v>
      </c>
      <c r="C42" s="3">
        <v>-66</v>
      </c>
      <c r="D42" s="16">
        <v>-58.970592396382003</v>
      </c>
      <c r="E42" s="11">
        <f t="shared" si="0"/>
        <v>1.1562861254192549</v>
      </c>
      <c r="F42">
        <f t="shared" si="1"/>
        <v>4.5728316221470395</v>
      </c>
      <c r="G42">
        <f t="shared" si="2"/>
        <v>15.002728419117584</v>
      </c>
      <c r="H42">
        <f t="shared" si="3"/>
        <v>4.3727696467987798</v>
      </c>
      <c r="I42">
        <f t="shared" si="4"/>
        <v>14.346357108919882</v>
      </c>
    </row>
    <row r="43" spans="2:9" x14ac:dyDescent="0.2">
      <c r="B43" s="3">
        <v>40</v>
      </c>
      <c r="C43" s="3">
        <v>-65</v>
      </c>
      <c r="D43" s="16">
        <v>-59.315740114267598</v>
      </c>
      <c r="E43" s="11">
        <f t="shared" si="0"/>
        <v>1.1630537277307371</v>
      </c>
      <c r="F43">
        <f t="shared" si="1"/>
        <v>4.7299946051963415</v>
      </c>
      <c r="G43">
        <f t="shared" si="2"/>
        <v>15.518355003925006</v>
      </c>
      <c r="H43">
        <f t="shared" si="3"/>
        <v>4.6281775158580603</v>
      </c>
      <c r="I43">
        <f t="shared" si="4"/>
        <v>15.184309435229856</v>
      </c>
    </row>
    <row r="44" spans="2:9" x14ac:dyDescent="0.2">
      <c r="B44" s="3">
        <v>41</v>
      </c>
      <c r="C44" s="3">
        <v>-48</v>
      </c>
      <c r="D44" s="16">
        <v>-58.669414866585399</v>
      </c>
      <c r="E44" s="11">
        <f t="shared" si="0"/>
        <v>1.1503806836585373</v>
      </c>
      <c r="F44">
        <f t="shared" si="1"/>
        <v>4.4388926719727237</v>
      </c>
      <c r="G44">
        <f t="shared" si="2"/>
        <v>14.563296167889513</v>
      </c>
      <c r="H44">
        <f t="shared" si="3"/>
        <v>4.1614426994895002</v>
      </c>
      <c r="I44">
        <f t="shared" si="4"/>
        <v>13.653027229296262</v>
      </c>
    </row>
    <row r="45" spans="2:9" x14ac:dyDescent="0.2">
      <c r="B45" s="3">
        <v>42</v>
      </c>
      <c r="C45" s="3">
        <v>-65</v>
      </c>
      <c r="D45" s="16">
        <v>-59.030288113353102</v>
      </c>
      <c r="E45" s="11">
        <f t="shared" si="0"/>
        <v>1.1574566296735902</v>
      </c>
      <c r="F45">
        <f t="shared" si="1"/>
        <v>4.5997318488062415</v>
      </c>
      <c r="G45">
        <f t="shared" si="2"/>
        <v>15.09098375592599</v>
      </c>
      <c r="H45">
        <f t="shared" si="3"/>
        <v>4.415913721539872</v>
      </c>
      <c r="I45">
        <f t="shared" si="4"/>
        <v>14.487905910563885</v>
      </c>
    </row>
    <row r="46" spans="2:9" x14ac:dyDescent="0.2">
      <c r="B46" s="3">
        <v>43</v>
      </c>
      <c r="C46" s="3">
        <v>-61</v>
      </c>
      <c r="D46" s="16">
        <v>-59.142373673749702</v>
      </c>
      <c r="E46" s="11">
        <f t="shared" si="0"/>
        <v>1.1596543857597981</v>
      </c>
      <c r="F46">
        <f t="shared" si="1"/>
        <v>4.6505579582111558</v>
      </c>
      <c r="G46">
        <f t="shared" si="2"/>
        <v>15.257736083369933</v>
      </c>
      <c r="H46">
        <f t="shared" si="3"/>
        <v>4.4980749842890422</v>
      </c>
      <c r="I46">
        <f t="shared" si="4"/>
        <v>14.757463859216017</v>
      </c>
    </row>
    <row r="47" spans="2:9" x14ac:dyDescent="0.2">
      <c r="B47" s="3">
        <v>44</v>
      </c>
      <c r="C47" s="3">
        <v>-62</v>
      </c>
      <c r="D47" s="16">
        <v>-59.304730964330098</v>
      </c>
      <c r="E47" s="11">
        <f t="shared" si="0"/>
        <v>1.1628378620456883</v>
      </c>
      <c r="F47">
        <f t="shared" si="1"/>
        <v>4.724920353950445</v>
      </c>
      <c r="G47">
        <f t="shared" si="2"/>
        <v>15.501707198000148</v>
      </c>
      <c r="H47">
        <f t="shared" si="3"/>
        <v>4.6198049548042084</v>
      </c>
      <c r="I47">
        <f t="shared" si="4"/>
        <v>15.156840402900945</v>
      </c>
    </row>
    <row r="48" spans="2:9" x14ac:dyDescent="0.2">
      <c r="B48" s="3">
        <v>45</v>
      </c>
      <c r="C48" s="3">
        <v>-58</v>
      </c>
      <c r="D48" s="16">
        <v>-59.2307055386458</v>
      </c>
      <c r="E48" s="11">
        <f t="shared" si="0"/>
        <v>1.1613863831107019</v>
      </c>
      <c r="F48">
        <f t="shared" si="1"/>
        <v>4.6909064278927284</v>
      </c>
      <c r="G48">
        <f t="shared" si="2"/>
        <v>15.390112952403964</v>
      </c>
      <c r="H48">
        <f t="shared" si="3"/>
        <v>4.5638998940303548</v>
      </c>
      <c r="I48">
        <f t="shared" si="4"/>
        <v>14.973424849180955</v>
      </c>
    </row>
    <row r="49" spans="2:9" x14ac:dyDescent="0.2">
      <c r="B49" s="3">
        <v>46</v>
      </c>
      <c r="C49" s="3">
        <v>-51</v>
      </c>
      <c r="D49">
        <v>-58.764307514595501</v>
      </c>
      <c r="E49" s="11">
        <f t="shared" si="0"/>
        <v>1.152241323815598</v>
      </c>
      <c r="F49">
        <f t="shared" si="1"/>
        <v>4.4807744037014867</v>
      </c>
      <c r="G49">
        <f t="shared" si="2"/>
        <v>14.700703424217476</v>
      </c>
      <c r="H49">
        <f t="shared" si="3"/>
        <v>4.2268999213252085</v>
      </c>
      <c r="I49">
        <f t="shared" si="4"/>
        <v>13.867781894111575</v>
      </c>
    </row>
    <row r="51" spans="2:9" x14ac:dyDescent="0.2">
      <c r="B51" s="7" t="s">
        <v>3</v>
      </c>
      <c r="C51" s="8">
        <f>AVERAGE(C4:C49)</f>
        <v>-58.695652173913047</v>
      </c>
      <c r="G51">
        <f>AVERAGE(G4:G49)</f>
        <v>14.977685529082532</v>
      </c>
      <c r="I51">
        <f>AVERAGE(I4:I49)</f>
        <v>14.485626983960822</v>
      </c>
    </row>
    <row r="52" spans="2:9" x14ac:dyDescent="0.2">
      <c r="B52" s="7" t="s">
        <v>4</v>
      </c>
      <c r="C52" s="8">
        <f>STDEV(C4:C49)</f>
        <v>7.8877389105353233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showRuler="0" workbookViewId="0">
      <selection activeCell="E19" sqref="E19"/>
    </sheetView>
  </sheetViews>
  <sheetFormatPr baseColWidth="10" defaultRowHeight="16" x14ac:dyDescent="0.2"/>
  <cols>
    <col min="2" max="2" width="13" style="1" customWidth="1"/>
    <col min="3" max="3" width="15" style="1" customWidth="1"/>
  </cols>
  <sheetData>
    <row r="1" spans="1:3" ht="21" x14ac:dyDescent="0.25">
      <c r="A1" s="2" t="s">
        <v>9</v>
      </c>
    </row>
    <row r="2" spans="1:3" ht="17" thickBot="1" x14ac:dyDescent="0.25"/>
    <row r="3" spans="1:3" ht="17" thickBot="1" x14ac:dyDescent="0.25">
      <c r="B3" s="5" t="s">
        <v>1</v>
      </c>
      <c r="C3" s="6" t="s">
        <v>2</v>
      </c>
    </row>
    <row r="4" spans="1:3" x14ac:dyDescent="0.2">
      <c r="B4" s="4">
        <v>1</v>
      </c>
      <c r="C4" s="4">
        <v>-57</v>
      </c>
    </row>
    <row r="5" spans="1:3" x14ac:dyDescent="0.2">
      <c r="B5" s="3">
        <v>2</v>
      </c>
      <c r="C5" s="3">
        <v>-74</v>
      </c>
    </row>
    <row r="6" spans="1:3" x14ac:dyDescent="0.2">
      <c r="B6" s="3">
        <v>3</v>
      </c>
      <c r="C6" s="3">
        <v>-76</v>
      </c>
    </row>
    <row r="7" spans="1:3" x14ac:dyDescent="0.2">
      <c r="B7" s="3">
        <v>4</v>
      </c>
      <c r="C7" s="3">
        <v>-73</v>
      </c>
    </row>
    <row r="8" spans="1:3" x14ac:dyDescent="0.2">
      <c r="B8" s="3">
        <v>5</v>
      </c>
      <c r="C8" s="3">
        <v>-69</v>
      </c>
    </row>
    <row r="9" spans="1:3" x14ac:dyDescent="0.2">
      <c r="B9" s="3">
        <v>6</v>
      </c>
      <c r="C9" s="3">
        <v>-58</v>
      </c>
    </row>
    <row r="10" spans="1:3" x14ac:dyDescent="0.2">
      <c r="B10" s="3">
        <v>7</v>
      </c>
      <c r="C10" s="3">
        <v>-73</v>
      </c>
    </row>
    <row r="11" spans="1:3" x14ac:dyDescent="0.2">
      <c r="B11" s="3">
        <v>8</v>
      </c>
      <c r="C11" s="3">
        <v>-75</v>
      </c>
    </row>
    <row r="12" spans="1:3" x14ac:dyDescent="0.2">
      <c r="B12" s="3">
        <v>9</v>
      </c>
      <c r="C12" s="3">
        <v>-73</v>
      </c>
    </row>
    <row r="13" spans="1:3" x14ac:dyDescent="0.2">
      <c r="B13" s="3">
        <v>10</v>
      </c>
      <c r="C13" s="3">
        <v>-73</v>
      </c>
    </row>
    <row r="14" spans="1:3" x14ac:dyDescent="0.2">
      <c r="B14" s="3">
        <v>11</v>
      </c>
      <c r="C14" s="3">
        <v>-87</v>
      </c>
    </row>
    <row r="15" spans="1:3" x14ac:dyDescent="0.2">
      <c r="B15" s="3">
        <v>12</v>
      </c>
      <c r="C15" s="3">
        <v>-71</v>
      </c>
    </row>
    <row r="16" spans="1:3" x14ac:dyDescent="0.2">
      <c r="B16" s="3">
        <v>13</v>
      </c>
      <c r="C16" s="3">
        <v>-72</v>
      </c>
    </row>
    <row r="17" spans="2:3" x14ac:dyDescent="0.2">
      <c r="B17" s="3">
        <v>14</v>
      </c>
      <c r="C17" s="3">
        <v>-73</v>
      </c>
    </row>
    <row r="18" spans="2:3" x14ac:dyDescent="0.2">
      <c r="B18" s="3">
        <v>15</v>
      </c>
      <c r="C18" s="3">
        <v>-71</v>
      </c>
    </row>
    <row r="19" spans="2:3" x14ac:dyDescent="0.2">
      <c r="B19" s="3">
        <v>16</v>
      </c>
      <c r="C19" s="3">
        <v>-56</v>
      </c>
    </row>
    <row r="20" spans="2:3" x14ac:dyDescent="0.2">
      <c r="B20" s="3">
        <v>17</v>
      </c>
      <c r="C20" s="3">
        <v>-74</v>
      </c>
    </row>
    <row r="21" spans="2:3" x14ac:dyDescent="0.2">
      <c r="B21" s="3">
        <v>18</v>
      </c>
      <c r="C21" s="3">
        <v>-58</v>
      </c>
    </row>
    <row r="22" spans="2:3" x14ac:dyDescent="0.2">
      <c r="B22" s="3">
        <v>19</v>
      </c>
      <c r="C22" s="3">
        <v>-75</v>
      </c>
    </row>
    <row r="23" spans="2:3" x14ac:dyDescent="0.2">
      <c r="B23" s="3">
        <v>20</v>
      </c>
      <c r="C23" s="3">
        <v>-73</v>
      </c>
    </row>
    <row r="24" spans="2:3" x14ac:dyDescent="0.2">
      <c r="B24" s="3">
        <v>21</v>
      </c>
      <c r="C24" s="3">
        <v>-71</v>
      </c>
    </row>
    <row r="25" spans="2:3" x14ac:dyDescent="0.2">
      <c r="B25" s="3">
        <v>22</v>
      </c>
      <c r="C25" s="3">
        <v>-72</v>
      </c>
    </row>
    <row r="26" spans="2:3" x14ac:dyDescent="0.2">
      <c r="B26" s="3">
        <v>23</v>
      </c>
      <c r="C26" s="3">
        <v>-73</v>
      </c>
    </row>
    <row r="27" spans="2:3" x14ac:dyDescent="0.2">
      <c r="B27" s="3">
        <v>24</v>
      </c>
      <c r="C27" s="3">
        <v>-59</v>
      </c>
    </row>
    <row r="28" spans="2:3" x14ac:dyDescent="0.2">
      <c r="B28" s="3">
        <v>25</v>
      </c>
      <c r="C28" s="3">
        <v>-72</v>
      </c>
    </row>
    <row r="29" spans="2:3" x14ac:dyDescent="0.2">
      <c r="B29" s="3">
        <v>26</v>
      </c>
      <c r="C29" s="3">
        <v>-57</v>
      </c>
    </row>
    <row r="30" spans="2:3" x14ac:dyDescent="0.2">
      <c r="B30" s="3">
        <v>27</v>
      </c>
      <c r="C30" s="3">
        <v>-57</v>
      </c>
    </row>
    <row r="31" spans="2:3" x14ac:dyDescent="0.2">
      <c r="B31" s="3">
        <v>28</v>
      </c>
      <c r="C31" s="3">
        <v>-81</v>
      </c>
    </row>
    <row r="32" spans="2:3" x14ac:dyDescent="0.2">
      <c r="B32" s="3">
        <v>29</v>
      </c>
      <c r="C32" s="3">
        <v>-56</v>
      </c>
    </row>
    <row r="33" spans="2:3" x14ac:dyDescent="0.2">
      <c r="B33" s="3">
        <v>30</v>
      </c>
      <c r="C33" s="3">
        <v>-73</v>
      </c>
    </row>
    <row r="34" spans="2:3" x14ac:dyDescent="0.2">
      <c r="B34" s="3">
        <v>31</v>
      </c>
      <c r="C34" s="3">
        <v>-57</v>
      </c>
    </row>
    <row r="35" spans="2:3" x14ac:dyDescent="0.2">
      <c r="B35" s="3">
        <v>32</v>
      </c>
      <c r="C35" s="3">
        <v>-72</v>
      </c>
    </row>
    <row r="36" spans="2:3" x14ac:dyDescent="0.2">
      <c r="B36" s="3">
        <v>33</v>
      </c>
      <c r="C36" s="3">
        <v>-67</v>
      </c>
    </row>
    <row r="37" spans="2:3" x14ac:dyDescent="0.2">
      <c r="B37" s="3">
        <v>34</v>
      </c>
      <c r="C37" s="3">
        <v>-73</v>
      </c>
    </row>
    <row r="38" spans="2:3" x14ac:dyDescent="0.2">
      <c r="B38" s="3">
        <v>35</v>
      </c>
      <c r="C38" s="3">
        <v>-73</v>
      </c>
    </row>
    <row r="39" spans="2:3" x14ac:dyDescent="0.2">
      <c r="B39" s="3">
        <v>36</v>
      </c>
      <c r="C39" s="3">
        <v>-73</v>
      </c>
    </row>
    <row r="40" spans="2:3" x14ac:dyDescent="0.2">
      <c r="B40" s="3">
        <v>37</v>
      </c>
      <c r="C40" s="3">
        <v>-76</v>
      </c>
    </row>
    <row r="41" spans="2:3" x14ac:dyDescent="0.2">
      <c r="B41" s="3">
        <v>38</v>
      </c>
      <c r="C41" s="3">
        <v>-60</v>
      </c>
    </row>
    <row r="42" spans="2:3" x14ac:dyDescent="0.2">
      <c r="B42" s="3">
        <v>39</v>
      </c>
      <c r="C42" s="3">
        <v>-76</v>
      </c>
    </row>
    <row r="43" spans="2:3" x14ac:dyDescent="0.2">
      <c r="B43" s="3">
        <v>40</v>
      </c>
      <c r="C43" s="3">
        <v>-74</v>
      </c>
    </row>
    <row r="44" spans="2:3" x14ac:dyDescent="0.2">
      <c r="B44" s="3">
        <v>41</v>
      </c>
      <c r="C44" s="3">
        <v>-76</v>
      </c>
    </row>
    <row r="45" spans="2:3" x14ac:dyDescent="0.2">
      <c r="B45" s="3">
        <v>42</v>
      </c>
      <c r="C45" s="3">
        <v>-58</v>
      </c>
    </row>
    <row r="46" spans="2:3" x14ac:dyDescent="0.2">
      <c r="B46" s="3">
        <v>43</v>
      </c>
      <c r="C46" s="3">
        <v>-62</v>
      </c>
    </row>
    <row r="47" spans="2:3" x14ac:dyDescent="0.2">
      <c r="B47" s="3">
        <v>44</v>
      </c>
      <c r="C47" s="3">
        <v>-72</v>
      </c>
    </row>
    <row r="48" spans="2:3" x14ac:dyDescent="0.2">
      <c r="B48" s="3">
        <v>45</v>
      </c>
      <c r="C48" s="3">
        <v>-59</v>
      </c>
    </row>
    <row r="49" spans="2:3" x14ac:dyDescent="0.2">
      <c r="B49" s="3">
        <v>46</v>
      </c>
      <c r="C49" s="3">
        <v>-71</v>
      </c>
    </row>
    <row r="51" spans="2:3" x14ac:dyDescent="0.2">
      <c r="B51" s="7" t="s">
        <v>3</v>
      </c>
      <c r="C51" s="8">
        <f>AVERAGE(C4:C49)</f>
        <v>-69.152173913043484</v>
      </c>
    </row>
    <row r="52" spans="2:3" x14ac:dyDescent="0.2">
      <c r="B52" s="7" t="s">
        <v>4</v>
      </c>
      <c r="C52" s="8">
        <f>STDEV(C4:C49)</f>
        <v>7.6853898659277213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showRuler="0" topLeftCell="A14" workbookViewId="0">
      <selection activeCell="H4" sqref="H4:I70"/>
    </sheetView>
  </sheetViews>
  <sheetFormatPr baseColWidth="10" defaultRowHeight="16" x14ac:dyDescent="0.2"/>
  <cols>
    <col min="2" max="2" width="13" style="1" customWidth="1"/>
    <col min="3" max="3" width="15" style="1" customWidth="1"/>
  </cols>
  <sheetData>
    <row r="1" spans="1:9" ht="21" x14ac:dyDescent="0.25">
      <c r="A1" s="2" t="s">
        <v>7</v>
      </c>
    </row>
    <row r="2" spans="1:9" ht="17" thickBot="1" x14ac:dyDescent="0.25"/>
    <row r="3" spans="1:9" ht="17" thickBot="1" x14ac:dyDescent="0.25">
      <c r="B3" s="5" t="s">
        <v>1</v>
      </c>
      <c r="C3" s="6" t="s">
        <v>2</v>
      </c>
      <c r="D3" s="16" t="s">
        <v>25</v>
      </c>
      <c r="E3" s="13" t="s">
        <v>24</v>
      </c>
      <c r="F3" s="13" t="s">
        <v>26</v>
      </c>
      <c r="G3" t="s">
        <v>27</v>
      </c>
      <c r="H3" s="13" t="s">
        <v>30</v>
      </c>
      <c r="I3" t="s">
        <v>31</v>
      </c>
    </row>
    <row r="4" spans="1:9" x14ac:dyDescent="0.2">
      <c r="B4" s="4">
        <v>1</v>
      </c>
      <c r="C4" s="4">
        <v>-46</v>
      </c>
      <c r="D4">
        <v>-46</v>
      </c>
      <c r="E4" s="11">
        <f>D4/-54</f>
        <v>0.85185185185185186</v>
      </c>
      <c r="F4">
        <f>2.3085369*POWER(E4,5.3113281)-0.4194307</f>
        <v>0.56566303910883131</v>
      </c>
      <c r="G4">
        <f>CONVERT(F4,"m","ft")</f>
        <v>1.8558498658426223</v>
      </c>
      <c r="H4">
        <f>10^((-51-D4)/(10*2.2))</f>
        <v>0.59255309755456775</v>
      </c>
      <c r="I4">
        <f>CONVERT(H4,"m","ft")</f>
        <v>1.9440718423706289</v>
      </c>
    </row>
    <row r="5" spans="1:9" x14ac:dyDescent="0.2">
      <c r="B5" s="3">
        <v>2</v>
      </c>
      <c r="C5" s="3">
        <v>-61</v>
      </c>
      <c r="D5">
        <v>-53.509986684420703</v>
      </c>
      <c r="E5" s="11">
        <f t="shared" ref="E5:E68" si="0">D5/-54</f>
        <v>0.99092567934112408</v>
      </c>
      <c r="F5">
        <f t="shared" ref="F5:F68" si="1">2.3085369*POWER(E5,5.3113281)-0.4194307</f>
        <v>1.7799971202852776</v>
      </c>
      <c r="G5">
        <f t="shared" ref="G5:G68" si="2">CONVERT(F5,"m","ft")</f>
        <v>5.8398855652404116</v>
      </c>
      <c r="H5">
        <f t="shared" ref="H5:H68" si="3">10^((-51-D5)/(10*2.2))</f>
        <v>1.3004399533534419</v>
      </c>
      <c r="I5">
        <f t="shared" ref="I5:I68" si="4">CONVERT(H5,"m","ft")</f>
        <v>4.2665352800309773</v>
      </c>
    </row>
    <row r="6" spans="1:9" x14ac:dyDescent="0.2">
      <c r="B6" s="3">
        <v>3</v>
      </c>
      <c r="C6" s="3">
        <v>-62</v>
      </c>
      <c r="D6">
        <v>-56.352537696988001</v>
      </c>
      <c r="E6" s="11">
        <f t="shared" si="0"/>
        <v>1.0435655129071852</v>
      </c>
      <c r="F6">
        <f t="shared" si="1"/>
        <v>2.4759196407934536</v>
      </c>
      <c r="G6">
        <f t="shared" si="2"/>
        <v>8.1230959343617251</v>
      </c>
      <c r="H6">
        <f t="shared" si="3"/>
        <v>1.7510444392001938</v>
      </c>
      <c r="I6">
        <f t="shared" si="4"/>
        <v>5.7448964540688774</v>
      </c>
    </row>
    <row r="7" spans="1:9" x14ac:dyDescent="0.2">
      <c r="B7" s="3">
        <v>4</v>
      </c>
      <c r="C7" s="3">
        <v>-62</v>
      </c>
      <c r="D7">
        <v>-57.777528205016601</v>
      </c>
      <c r="E7" s="11">
        <f t="shared" si="0"/>
        <v>1.0699542260188259</v>
      </c>
      <c r="F7">
        <f t="shared" si="1"/>
        <v>2.8865858574356738</v>
      </c>
      <c r="G7">
        <f t="shared" si="2"/>
        <v>9.4704260414556227</v>
      </c>
      <c r="H7">
        <f t="shared" si="3"/>
        <v>2.0326821052409789</v>
      </c>
      <c r="I7">
        <f t="shared" si="4"/>
        <v>6.6689045447538682</v>
      </c>
    </row>
    <row r="8" spans="1:9" x14ac:dyDescent="0.2">
      <c r="B8" s="3">
        <v>5</v>
      </c>
      <c r="C8" s="3">
        <v>-63</v>
      </c>
      <c r="D8">
        <v>-58.838637079697399</v>
      </c>
      <c r="E8" s="11">
        <f t="shared" si="0"/>
        <v>1.0896043903647668</v>
      </c>
      <c r="F8">
        <f t="shared" si="1"/>
        <v>3.2220992126305377</v>
      </c>
      <c r="G8">
        <f t="shared" si="2"/>
        <v>10.571191642488641</v>
      </c>
      <c r="H8">
        <f t="shared" si="3"/>
        <v>2.2714421758131071</v>
      </c>
      <c r="I8">
        <f t="shared" si="4"/>
        <v>7.4522381096230559</v>
      </c>
    </row>
    <row r="9" spans="1:9" x14ac:dyDescent="0.2">
      <c r="B9" s="3">
        <v>6</v>
      </c>
      <c r="C9" s="3">
        <v>-46</v>
      </c>
      <c r="D9">
        <v>-56.64697780481</v>
      </c>
      <c r="E9" s="11">
        <f t="shared" si="0"/>
        <v>1.0490181074964815</v>
      </c>
      <c r="F9">
        <f t="shared" si="1"/>
        <v>2.55718022789635</v>
      </c>
      <c r="G9">
        <f t="shared" si="2"/>
        <v>8.3896989104210959</v>
      </c>
      <c r="H9">
        <f t="shared" si="3"/>
        <v>1.8058464065549376</v>
      </c>
      <c r="I9">
        <f t="shared" si="4"/>
        <v>5.924692934891528</v>
      </c>
    </row>
    <row r="10" spans="1:9" x14ac:dyDescent="0.2">
      <c r="B10" s="3">
        <v>7</v>
      </c>
      <c r="C10" s="3">
        <v>-63</v>
      </c>
      <c r="D10">
        <v>-57.585683616039901</v>
      </c>
      <c r="E10" s="11">
        <f t="shared" si="0"/>
        <v>1.0664015484451834</v>
      </c>
      <c r="F10">
        <f t="shared" si="1"/>
        <v>2.8286975984235387</v>
      </c>
      <c r="G10">
        <f t="shared" si="2"/>
        <v>9.2805039318357565</v>
      </c>
      <c r="H10">
        <f t="shared" si="3"/>
        <v>1.992274862435637</v>
      </c>
      <c r="I10">
        <f t="shared" si="4"/>
        <v>6.5363348505106194</v>
      </c>
    </row>
    <row r="11" spans="1:9" x14ac:dyDescent="0.2">
      <c r="B11" s="3">
        <v>8</v>
      </c>
      <c r="C11" s="3">
        <v>-62</v>
      </c>
      <c r="D11">
        <v>-58.162878845230601</v>
      </c>
      <c r="E11" s="11">
        <f t="shared" si="0"/>
        <v>1.077090348985752</v>
      </c>
      <c r="F11">
        <f t="shared" si="1"/>
        <v>3.0053951206928455</v>
      </c>
      <c r="G11">
        <f t="shared" si="2"/>
        <v>9.860220212246869</v>
      </c>
      <c r="H11">
        <f t="shared" si="3"/>
        <v>2.1163398130274054</v>
      </c>
      <c r="I11">
        <f t="shared" si="4"/>
        <v>6.9433720899849263</v>
      </c>
    </row>
    <row r="12" spans="1:9" x14ac:dyDescent="0.2">
      <c r="B12" s="3">
        <v>9</v>
      </c>
      <c r="C12" s="3">
        <v>-62</v>
      </c>
      <c r="D12">
        <v>-58.614569601077903</v>
      </c>
      <c r="E12" s="11">
        <f t="shared" si="0"/>
        <v>1.0854549926125538</v>
      </c>
      <c r="F12">
        <f t="shared" si="1"/>
        <v>3.1490461520156194</v>
      </c>
      <c r="G12">
        <f t="shared" si="2"/>
        <v>10.331516246770404</v>
      </c>
      <c r="H12">
        <f t="shared" si="3"/>
        <v>2.2187930663244595</v>
      </c>
      <c r="I12">
        <f t="shared" si="4"/>
        <v>7.2795048107757854</v>
      </c>
    </row>
    <row r="13" spans="1:9" x14ac:dyDescent="0.2">
      <c r="B13" s="3">
        <v>10</v>
      </c>
      <c r="C13" s="3">
        <v>-61</v>
      </c>
      <c r="D13">
        <v>-58.870878979287703</v>
      </c>
      <c r="E13" s="11">
        <f t="shared" si="0"/>
        <v>1.0902014625794019</v>
      </c>
      <c r="F13">
        <f t="shared" si="1"/>
        <v>3.2327102548655806</v>
      </c>
      <c r="G13">
        <f t="shared" si="2"/>
        <v>10.60600477318104</v>
      </c>
      <c r="H13">
        <f t="shared" si="3"/>
        <v>2.279120179051648</v>
      </c>
      <c r="I13">
        <f t="shared" si="4"/>
        <v>7.4774284089620995</v>
      </c>
    </row>
    <row r="14" spans="1:9" x14ac:dyDescent="0.2">
      <c r="B14" s="3">
        <v>11</v>
      </c>
      <c r="C14" s="3">
        <v>-61</v>
      </c>
      <c r="D14">
        <v>-59.082070831173098</v>
      </c>
      <c r="E14" s="11">
        <f t="shared" si="0"/>
        <v>1.0941124227995018</v>
      </c>
      <c r="F14">
        <f t="shared" si="1"/>
        <v>3.3028373868669361</v>
      </c>
      <c r="G14">
        <f t="shared" si="2"/>
        <v>10.836080665573938</v>
      </c>
      <c r="H14">
        <f t="shared" si="3"/>
        <v>2.3300586669267496</v>
      </c>
      <c r="I14">
        <f t="shared" si="4"/>
        <v>7.644549432174375</v>
      </c>
    </row>
    <row r="15" spans="1:9" x14ac:dyDescent="0.2">
      <c r="B15" s="3">
        <v>12</v>
      </c>
      <c r="C15" s="3">
        <v>-63</v>
      </c>
      <c r="D15">
        <v>-59.444254463464901</v>
      </c>
      <c r="E15" s="11">
        <f t="shared" si="0"/>
        <v>1.1008195271012018</v>
      </c>
      <c r="F15">
        <f t="shared" si="1"/>
        <v>3.4256445760789571</v>
      </c>
      <c r="G15">
        <f t="shared" si="2"/>
        <v>11.23899139133516</v>
      </c>
      <c r="H15">
        <f t="shared" si="3"/>
        <v>2.420080143511532</v>
      </c>
      <c r="I15">
        <f t="shared" si="4"/>
        <v>7.9398954839617186</v>
      </c>
    </row>
    <row r="16" spans="1:9" x14ac:dyDescent="0.2">
      <c r="B16" s="3">
        <v>13</v>
      </c>
      <c r="C16" s="3">
        <v>-45</v>
      </c>
      <c r="D16">
        <v>-58.189783573499199</v>
      </c>
      <c r="E16" s="11">
        <f t="shared" si="0"/>
        <v>1.0775885846944295</v>
      </c>
      <c r="F16">
        <f t="shared" si="1"/>
        <v>3.0138179383773824</v>
      </c>
      <c r="G16">
        <f t="shared" si="2"/>
        <v>9.8878541285347179</v>
      </c>
      <c r="H16">
        <f t="shared" si="3"/>
        <v>2.1223076731398045</v>
      </c>
      <c r="I16">
        <f t="shared" si="4"/>
        <v>6.9629516835295417</v>
      </c>
    </row>
    <row r="17" spans="2:9" x14ac:dyDescent="0.2">
      <c r="B17" s="3">
        <v>14</v>
      </c>
      <c r="C17" s="3">
        <v>-62</v>
      </c>
      <c r="D17">
        <v>-58.502835067894601</v>
      </c>
      <c r="E17" s="11">
        <f t="shared" si="0"/>
        <v>1.0833858345906409</v>
      </c>
      <c r="F17">
        <f t="shared" si="1"/>
        <v>3.1130643163204152</v>
      </c>
      <c r="G17">
        <f t="shared" si="2"/>
        <v>10.213465604725771</v>
      </c>
      <c r="H17">
        <f t="shared" si="3"/>
        <v>2.1929965963610338</v>
      </c>
      <c r="I17">
        <f t="shared" si="4"/>
        <v>7.1948707229692719</v>
      </c>
    </row>
    <row r="18" spans="2:9" x14ac:dyDescent="0.2">
      <c r="B18" s="3">
        <v>15</v>
      </c>
      <c r="C18" s="3">
        <v>-62</v>
      </c>
      <c r="D18">
        <v>-58.776294720755402</v>
      </c>
      <c r="E18" s="11">
        <f t="shared" si="0"/>
        <v>1.0884499022362111</v>
      </c>
      <c r="F18">
        <f t="shared" si="1"/>
        <v>3.2016528657262922</v>
      </c>
      <c r="G18">
        <f t="shared" si="2"/>
        <v>10.504110451857914</v>
      </c>
      <c r="H18">
        <f t="shared" si="3"/>
        <v>2.2566694096575461</v>
      </c>
      <c r="I18">
        <f t="shared" si="4"/>
        <v>7.4037710290601915</v>
      </c>
    </row>
    <row r="19" spans="2:9" x14ac:dyDescent="0.2">
      <c r="B19" s="3">
        <v>16</v>
      </c>
      <c r="C19" s="3">
        <v>-60</v>
      </c>
      <c r="D19">
        <v>-58.867842488826597</v>
      </c>
      <c r="E19" s="11">
        <f t="shared" si="0"/>
        <v>1.0901452312745665</v>
      </c>
      <c r="F19">
        <f t="shared" si="1"/>
        <v>3.2317098546552319</v>
      </c>
      <c r="G19">
        <f t="shared" si="2"/>
        <v>10.602722620259946</v>
      </c>
      <c r="H19">
        <f t="shared" si="3"/>
        <v>2.2783959713383246</v>
      </c>
      <c r="I19">
        <f t="shared" si="4"/>
        <v>7.4750523994039524</v>
      </c>
    </row>
    <row r="20" spans="2:9" x14ac:dyDescent="0.2">
      <c r="B20" s="3">
        <v>17</v>
      </c>
      <c r="C20" s="3">
        <v>-47</v>
      </c>
      <c r="D20">
        <v>-58.014457638519097</v>
      </c>
      <c r="E20" s="11">
        <f t="shared" si="0"/>
        <v>1.0743418081207241</v>
      </c>
      <c r="F20">
        <f t="shared" si="1"/>
        <v>2.9592311827900031</v>
      </c>
      <c r="G20">
        <f t="shared" si="2"/>
        <v>9.7087637230643153</v>
      </c>
      <c r="H20">
        <f t="shared" si="3"/>
        <v>2.0837181929421567</v>
      </c>
      <c r="I20">
        <f t="shared" si="4"/>
        <v>6.8363457773692806</v>
      </c>
    </row>
    <row r="21" spans="2:9" x14ac:dyDescent="0.2">
      <c r="B21" s="3">
        <v>18</v>
      </c>
      <c r="C21" s="3">
        <v>-67</v>
      </c>
      <c r="D21">
        <v>-58.638042237598903</v>
      </c>
      <c r="E21" s="11">
        <f t="shared" si="0"/>
        <v>1.0858896710666464</v>
      </c>
      <c r="F21">
        <f t="shared" si="1"/>
        <v>3.1566427162890327</v>
      </c>
      <c r="G21">
        <f t="shared" si="2"/>
        <v>10.356439357903652</v>
      </c>
      <c r="H21">
        <f t="shared" si="3"/>
        <v>2.224250711033577</v>
      </c>
      <c r="I21">
        <f t="shared" si="4"/>
        <v>7.2974104692702655</v>
      </c>
    </row>
    <row r="22" spans="2:9" x14ac:dyDescent="0.2">
      <c r="B22" s="3">
        <v>19</v>
      </c>
      <c r="C22" s="3">
        <v>-63</v>
      </c>
      <c r="D22">
        <v>-58.931257495245099</v>
      </c>
      <c r="E22" s="11">
        <f t="shared" si="0"/>
        <v>1.0913195832452796</v>
      </c>
      <c r="F22">
        <f t="shared" si="1"/>
        <v>3.2526487679984188</v>
      </c>
      <c r="G22">
        <f t="shared" si="2"/>
        <v>10.671419842514497</v>
      </c>
      <c r="H22">
        <f t="shared" si="3"/>
        <v>2.2935684417755113</v>
      </c>
      <c r="I22">
        <f t="shared" si="4"/>
        <v>7.5248308457201807</v>
      </c>
    </row>
    <row r="23" spans="2:9" x14ac:dyDescent="0.2">
      <c r="B23" s="3">
        <v>20</v>
      </c>
      <c r="C23" s="3">
        <v>-66</v>
      </c>
      <c r="D23">
        <v>-59.393005096474297</v>
      </c>
      <c r="E23" s="11">
        <f t="shared" si="0"/>
        <v>1.0998704647495241</v>
      </c>
      <c r="F23">
        <f t="shared" si="1"/>
        <v>3.4080702174366087</v>
      </c>
      <c r="G23">
        <f t="shared" si="2"/>
        <v>11.181332734372075</v>
      </c>
      <c r="H23">
        <f t="shared" si="3"/>
        <v>2.4071338030440734</v>
      </c>
      <c r="I23">
        <f t="shared" si="4"/>
        <v>7.8974206136616587</v>
      </c>
    </row>
    <row r="24" spans="2:9" x14ac:dyDescent="0.2">
      <c r="B24" s="3">
        <v>21</v>
      </c>
      <c r="C24" s="3">
        <v>-51</v>
      </c>
      <c r="D24">
        <v>-58.858699064057099</v>
      </c>
      <c r="E24" s="11">
        <f t="shared" si="0"/>
        <v>1.08997590859365</v>
      </c>
      <c r="F24">
        <f t="shared" si="1"/>
        <v>3.2286988110228516</v>
      </c>
      <c r="G24">
        <f t="shared" si="2"/>
        <v>10.592843868185209</v>
      </c>
      <c r="H24">
        <f t="shared" si="3"/>
        <v>2.2762166397222034</v>
      </c>
      <c r="I24">
        <f t="shared" si="4"/>
        <v>7.4679023612933184</v>
      </c>
    </row>
    <row r="25" spans="2:9" x14ac:dyDescent="0.2">
      <c r="B25" s="3">
        <v>22</v>
      </c>
      <c r="C25" s="3">
        <v>-48</v>
      </c>
      <c r="D25">
        <v>-58.183267953841998</v>
      </c>
      <c r="E25" s="11">
        <f t="shared" si="0"/>
        <v>1.0774679250711481</v>
      </c>
      <c r="F25">
        <f t="shared" si="1"/>
        <v>3.0117766115524187</v>
      </c>
      <c r="G25">
        <f t="shared" si="2"/>
        <v>9.8811568620486181</v>
      </c>
      <c r="H25">
        <f t="shared" si="3"/>
        <v>2.1208608714639285</v>
      </c>
      <c r="I25">
        <f t="shared" si="4"/>
        <v>6.958204958871157</v>
      </c>
    </row>
    <row r="26" spans="2:9" x14ac:dyDescent="0.2">
      <c r="B26" s="3">
        <v>23</v>
      </c>
      <c r="C26" s="3">
        <v>-66</v>
      </c>
      <c r="D26">
        <v>-58.659439203539598</v>
      </c>
      <c r="E26" s="11">
        <f t="shared" si="0"/>
        <v>1.0862859111766592</v>
      </c>
      <c r="F26">
        <f t="shared" si="1"/>
        <v>3.1635789530512128</v>
      </c>
      <c r="G26">
        <f t="shared" si="2"/>
        <v>10.379196040194268</v>
      </c>
      <c r="H26">
        <f t="shared" si="3"/>
        <v>2.2292374349733439</v>
      </c>
      <c r="I26">
        <f t="shared" si="4"/>
        <v>7.3137711121172702</v>
      </c>
    </row>
    <row r="27" spans="2:9" x14ac:dyDescent="0.2">
      <c r="B27" s="3">
        <v>24</v>
      </c>
      <c r="C27" s="3">
        <v>-49</v>
      </c>
      <c r="D27">
        <v>-58.081974669596903</v>
      </c>
      <c r="E27" s="11">
        <f t="shared" si="0"/>
        <v>1.0755921235110537</v>
      </c>
      <c r="F27">
        <f t="shared" si="1"/>
        <v>2.9801681866758791</v>
      </c>
      <c r="G27">
        <f t="shared" si="2"/>
        <v>9.7774546806951417</v>
      </c>
      <c r="H27">
        <f t="shared" si="3"/>
        <v>2.0984950036455263</v>
      </c>
      <c r="I27">
        <f t="shared" si="4"/>
        <v>6.8848261274459528</v>
      </c>
    </row>
    <row r="28" spans="2:9" x14ac:dyDescent="0.2">
      <c r="B28" s="3">
        <v>25</v>
      </c>
      <c r="C28" s="3">
        <v>-62</v>
      </c>
      <c r="D28">
        <v>-58.312269995403398</v>
      </c>
      <c r="E28" s="11">
        <f t="shared" si="0"/>
        <v>1.0798568517667295</v>
      </c>
      <c r="F28">
        <f t="shared" si="1"/>
        <v>3.052376456579188</v>
      </c>
      <c r="G28">
        <f t="shared" si="2"/>
        <v>10.014358453343792</v>
      </c>
      <c r="H28">
        <f t="shared" si="3"/>
        <v>2.1496903597823054</v>
      </c>
      <c r="I28">
        <f t="shared" si="4"/>
        <v>7.0527898942989022</v>
      </c>
    </row>
    <row r="29" spans="2:9" x14ac:dyDescent="0.2">
      <c r="B29" s="3">
        <v>26</v>
      </c>
      <c r="C29" s="3">
        <v>-63</v>
      </c>
      <c r="D29">
        <v>-58.583633974358897</v>
      </c>
      <c r="E29" s="11">
        <f t="shared" si="0"/>
        <v>1.0848821106362758</v>
      </c>
      <c r="F29">
        <f t="shared" si="1"/>
        <v>3.1390543169890366</v>
      </c>
      <c r="G29">
        <f t="shared" si="2"/>
        <v>10.298734635790803</v>
      </c>
      <c r="H29">
        <f t="shared" si="3"/>
        <v>2.2116206443253974</v>
      </c>
      <c r="I29">
        <f t="shared" si="4"/>
        <v>7.2559732425373937</v>
      </c>
    </row>
    <row r="30" spans="2:9" x14ac:dyDescent="0.2">
      <c r="B30" s="3">
        <v>27</v>
      </c>
      <c r="C30" s="3">
        <v>-66</v>
      </c>
      <c r="D30">
        <v>-59.007088396716398</v>
      </c>
      <c r="E30" s="11">
        <f t="shared" si="0"/>
        <v>1.0927238591984518</v>
      </c>
      <c r="F30">
        <f t="shared" si="1"/>
        <v>3.2778151286325068</v>
      </c>
      <c r="G30">
        <f t="shared" si="2"/>
        <v>10.753986642495102</v>
      </c>
      <c r="H30">
        <f t="shared" si="3"/>
        <v>2.3118442040612357</v>
      </c>
      <c r="I30">
        <f t="shared" si="4"/>
        <v>7.5847906957389624</v>
      </c>
    </row>
    <row r="31" spans="2:9" x14ac:dyDescent="0.2">
      <c r="B31" s="3">
        <v>28</v>
      </c>
      <c r="C31" s="3">
        <v>-55</v>
      </c>
      <c r="D31">
        <v>-58.781114049957402</v>
      </c>
      <c r="E31" s="11">
        <f t="shared" si="0"/>
        <v>1.0885391490732852</v>
      </c>
      <c r="F31">
        <f t="shared" si="1"/>
        <v>3.2032301240545067</v>
      </c>
      <c r="G31">
        <f t="shared" si="2"/>
        <v>10.509285183905861</v>
      </c>
      <c r="H31">
        <f t="shared" si="3"/>
        <v>2.2578079726878175</v>
      </c>
      <c r="I31">
        <f t="shared" si="4"/>
        <v>7.4075064720728916</v>
      </c>
    </row>
    <row r="32" spans="2:9" x14ac:dyDescent="0.2">
      <c r="B32" s="3">
        <v>29</v>
      </c>
      <c r="C32" s="3">
        <v>-69</v>
      </c>
      <c r="D32">
        <v>-59.350987781992302</v>
      </c>
      <c r="E32" s="11">
        <f t="shared" si="0"/>
        <v>1.0990923663331909</v>
      </c>
      <c r="F32">
        <f t="shared" si="1"/>
        <v>3.3937103929480097</v>
      </c>
      <c r="G32">
        <f t="shared" si="2"/>
        <v>11.134220449304495</v>
      </c>
      <c r="H32">
        <f t="shared" si="3"/>
        <v>2.3965712976986056</v>
      </c>
      <c r="I32">
        <f t="shared" si="4"/>
        <v>7.8627667247329587</v>
      </c>
    </row>
    <row r="33" spans="2:9" x14ac:dyDescent="0.2">
      <c r="B33" s="3">
        <v>30</v>
      </c>
      <c r="C33" s="3">
        <v>-71</v>
      </c>
      <c r="D33">
        <v>-59.994099783978598</v>
      </c>
      <c r="E33" s="11">
        <f t="shared" si="0"/>
        <v>1.1110018478514556</v>
      </c>
      <c r="F33">
        <f t="shared" si="1"/>
        <v>3.6183527454213622</v>
      </c>
      <c r="G33">
        <f t="shared" si="2"/>
        <v>11.871236041408668</v>
      </c>
      <c r="H33">
        <f t="shared" si="3"/>
        <v>2.5634374068728323</v>
      </c>
      <c r="I33">
        <f t="shared" si="4"/>
        <v>8.4102277128373757</v>
      </c>
    </row>
    <row r="34" spans="2:9" x14ac:dyDescent="0.2">
      <c r="B34" s="3">
        <v>31</v>
      </c>
      <c r="C34" s="3">
        <v>-56</v>
      </c>
      <c r="D34">
        <v>-59.775590880370203</v>
      </c>
      <c r="E34" s="11">
        <f t="shared" si="0"/>
        <v>1.1069553866735222</v>
      </c>
      <c r="F34">
        <f t="shared" si="1"/>
        <v>3.5408535303336648</v>
      </c>
      <c r="G34">
        <f t="shared" si="2"/>
        <v>11.616973524716748</v>
      </c>
      <c r="H34">
        <f t="shared" si="3"/>
        <v>2.5054774282989416</v>
      </c>
      <c r="I34">
        <f t="shared" si="4"/>
        <v>8.2200703028180495</v>
      </c>
    </row>
    <row r="35" spans="2:9" x14ac:dyDescent="0.2">
      <c r="B35" s="3">
        <v>32</v>
      </c>
      <c r="C35" s="3">
        <v>-68</v>
      </c>
      <c r="D35">
        <v>-60.221858554509801</v>
      </c>
      <c r="E35" s="11">
        <f t="shared" si="0"/>
        <v>1.1152196028612926</v>
      </c>
      <c r="F35">
        <f t="shared" si="1"/>
        <v>3.7004383840126258</v>
      </c>
      <c r="G35">
        <f t="shared" si="2"/>
        <v>12.140545879306515</v>
      </c>
      <c r="H35">
        <f t="shared" si="3"/>
        <v>2.625278542114994</v>
      </c>
      <c r="I35">
        <f t="shared" si="4"/>
        <v>8.6131185764927629</v>
      </c>
    </row>
    <row r="36" spans="2:9" x14ac:dyDescent="0.2">
      <c r="B36" s="3">
        <v>33</v>
      </c>
      <c r="C36" s="3">
        <v>-68</v>
      </c>
      <c r="D36">
        <v>-60.640803153663597</v>
      </c>
      <c r="E36" s="11">
        <f t="shared" si="0"/>
        <v>1.1229778361789555</v>
      </c>
      <c r="F36">
        <f t="shared" si="1"/>
        <v>3.854964861196652</v>
      </c>
      <c r="G36">
        <f t="shared" si="2"/>
        <v>12.647522510487704</v>
      </c>
      <c r="H36">
        <f t="shared" si="3"/>
        <v>2.7429527413967016</v>
      </c>
      <c r="I36">
        <f t="shared" si="4"/>
        <v>8.999188784109915</v>
      </c>
    </row>
    <row r="37" spans="2:9" x14ac:dyDescent="0.2">
      <c r="B37" s="3">
        <v>34</v>
      </c>
      <c r="C37" s="3">
        <v>-50</v>
      </c>
      <c r="D37">
        <v>-60.0714780704416</v>
      </c>
      <c r="E37" s="11">
        <f t="shared" si="0"/>
        <v>1.1124347790822517</v>
      </c>
      <c r="F37">
        <f t="shared" si="1"/>
        <v>3.6460900483246079</v>
      </c>
      <c r="G37">
        <f t="shared" si="2"/>
        <v>11.9622376913537</v>
      </c>
      <c r="H37">
        <f t="shared" si="3"/>
        <v>2.5842820573689149</v>
      </c>
      <c r="I37">
        <f t="shared" si="4"/>
        <v>8.478615673782528</v>
      </c>
    </row>
    <row r="38" spans="2:9" x14ac:dyDescent="0.2">
      <c r="B38" s="3">
        <v>35</v>
      </c>
      <c r="C38" s="3">
        <v>-48</v>
      </c>
      <c r="D38">
        <v>-59.429477198518597</v>
      </c>
      <c r="E38" s="11">
        <f t="shared" si="0"/>
        <v>1.1005458740466407</v>
      </c>
      <c r="F38">
        <f t="shared" si="1"/>
        <v>3.420570471369293</v>
      </c>
      <c r="G38">
        <f t="shared" si="2"/>
        <v>11.222344066172221</v>
      </c>
      <c r="H38">
        <f t="shared" si="3"/>
        <v>2.4163400624716895</v>
      </c>
      <c r="I38">
        <f t="shared" si="4"/>
        <v>7.9276248768756217</v>
      </c>
    </row>
    <row r="39" spans="2:9" x14ac:dyDescent="0.2">
      <c r="B39" s="3">
        <v>36</v>
      </c>
      <c r="C39" s="3">
        <v>-47</v>
      </c>
      <c r="D39">
        <v>-58.7720109433142</v>
      </c>
      <c r="E39" s="11">
        <f t="shared" si="0"/>
        <v>1.0883705730243369</v>
      </c>
      <c r="F39">
        <f t="shared" si="1"/>
        <v>3.2002513494673925</v>
      </c>
      <c r="G39">
        <f t="shared" si="2"/>
        <v>10.499512301402206</v>
      </c>
      <c r="H39">
        <f t="shared" si="3"/>
        <v>2.2556578523442727</v>
      </c>
      <c r="I39">
        <f t="shared" si="4"/>
        <v>7.4004522714707104</v>
      </c>
    </row>
    <row r="40" spans="2:9" x14ac:dyDescent="0.2">
      <c r="B40" s="3">
        <v>37</v>
      </c>
      <c r="C40" s="3">
        <v>-49</v>
      </c>
      <c r="D40">
        <v>-58.257634589053097</v>
      </c>
      <c r="E40" s="11">
        <f t="shared" si="0"/>
        <v>1.0788450849824647</v>
      </c>
      <c r="F40">
        <f t="shared" si="1"/>
        <v>3.0351341321085661</v>
      </c>
      <c r="G40">
        <f t="shared" si="2"/>
        <v>9.9577891473378148</v>
      </c>
      <c r="H40">
        <f t="shared" si="3"/>
        <v>2.1374328577994661</v>
      </c>
      <c r="I40">
        <f t="shared" si="4"/>
        <v>7.0125749927804</v>
      </c>
    </row>
    <row r="41" spans="2:9" x14ac:dyDescent="0.2">
      <c r="B41" s="3">
        <v>38</v>
      </c>
      <c r="C41" s="3">
        <v>-48</v>
      </c>
      <c r="D41">
        <v>-57.720071990744202</v>
      </c>
      <c r="E41" s="11">
        <f t="shared" si="0"/>
        <v>1.0688902220508185</v>
      </c>
      <c r="F41">
        <f t="shared" si="1"/>
        <v>2.8691615613928376</v>
      </c>
      <c r="G41">
        <f t="shared" si="2"/>
        <v>9.4132597158557658</v>
      </c>
      <c r="H41">
        <f t="shared" si="3"/>
        <v>2.0204951754130449</v>
      </c>
      <c r="I41">
        <f t="shared" si="4"/>
        <v>6.6289211791766558</v>
      </c>
    </row>
    <row r="42" spans="2:9" x14ac:dyDescent="0.2">
      <c r="B42" s="3">
        <v>39</v>
      </c>
      <c r="C42" s="3">
        <v>-63</v>
      </c>
      <c r="D42">
        <v>-57.9956740533746</v>
      </c>
      <c r="E42" s="11">
        <f t="shared" si="0"/>
        <v>1.0739939639513816</v>
      </c>
      <c r="F42">
        <f t="shared" si="1"/>
        <v>2.9534250495060568</v>
      </c>
      <c r="G42">
        <f t="shared" si="2"/>
        <v>9.6897147293505785</v>
      </c>
      <c r="H42">
        <f t="shared" si="3"/>
        <v>2.0796257404217489</v>
      </c>
      <c r="I42">
        <f t="shared" si="4"/>
        <v>6.8229190958718791</v>
      </c>
    </row>
    <row r="43" spans="2:9" x14ac:dyDescent="0.2">
      <c r="B43" s="3">
        <v>40</v>
      </c>
      <c r="C43" s="3">
        <v>-64</v>
      </c>
      <c r="D43">
        <v>-58.3079660109344</v>
      </c>
      <c r="E43" s="11">
        <f t="shared" si="0"/>
        <v>1.0797771483506371</v>
      </c>
      <c r="F43">
        <f t="shared" si="1"/>
        <v>3.0510156375548831</v>
      </c>
      <c r="G43">
        <f t="shared" si="2"/>
        <v>10.009893823998961</v>
      </c>
      <c r="H43">
        <f t="shared" si="3"/>
        <v>2.1487222116809299</v>
      </c>
      <c r="I43">
        <f t="shared" si="4"/>
        <v>7.0496135553836288</v>
      </c>
    </row>
    <row r="44" spans="2:9" x14ac:dyDescent="0.2">
      <c r="B44" s="3">
        <v>41</v>
      </c>
      <c r="C44" s="3">
        <v>-45</v>
      </c>
      <c r="D44">
        <v>-57.618039058309698</v>
      </c>
      <c r="E44" s="11">
        <f t="shared" si="0"/>
        <v>1.0670007233020316</v>
      </c>
      <c r="F44">
        <f t="shared" si="1"/>
        <v>2.8384025895331506</v>
      </c>
      <c r="G44">
        <f t="shared" si="2"/>
        <v>9.3123444538489188</v>
      </c>
      <c r="H44">
        <f t="shared" si="3"/>
        <v>1.9990329709705335</v>
      </c>
      <c r="I44">
        <f t="shared" si="4"/>
        <v>6.5585071226067368</v>
      </c>
    </row>
    <row r="45" spans="2:9" x14ac:dyDescent="0.2">
      <c r="B45" s="3">
        <v>42</v>
      </c>
      <c r="C45" s="3">
        <v>-65</v>
      </c>
      <c r="D45">
        <v>-57.999628087083501</v>
      </c>
      <c r="E45" s="11">
        <f t="shared" si="0"/>
        <v>1.0740671867978426</v>
      </c>
      <c r="F45">
        <f t="shared" si="1"/>
        <v>2.9546465945692306</v>
      </c>
      <c r="G45">
        <f t="shared" si="2"/>
        <v>9.6937224231273973</v>
      </c>
      <c r="H45">
        <f t="shared" si="3"/>
        <v>2.080486552648678</v>
      </c>
      <c r="I45">
        <f t="shared" si="4"/>
        <v>6.8257432829681033</v>
      </c>
    </row>
    <row r="46" spans="2:9" x14ac:dyDescent="0.2">
      <c r="B46" s="3">
        <v>43</v>
      </c>
      <c r="C46" s="3">
        <v>-52</v>
      </c>
      <c r="D46">
        <v>-57.690309886248301</v>
      </c>
      <c r="E46" s="11">
        <f t="shared" si="0"/>
        <v>1.0683390719675612</v>
      </c>
      <c r="F46">
        <f t="shared" si="1"/>
        <v>2.8601651933824805</v>
      </c>
      <c r="G46">
        <f t="shared" si="2"/>
        <v>9.3837440727771675</v>
      </c>
      <c r="H46">
        <f t="shared" si="3"/>
        <v>2.0142111457424114</v>
      </c>
      <c r="I46">
        <f t="shared" si="4"/>
        <v>6.6083042839317958</v>
      </c>
    </row>
    <row r="47" spans="2:9" x14ac:dyDescent="0.2">
      <c r="B47" s="3">
        <v>44</v>
      </c>
      <c r="C47" s="3">
        <v>-51</v>
      </c>
      <c r="D47">
        <v>-57.3462005164305</v>
      </c>
      <c r="E47" s="11">
        <f t="shared" si="0"/>
        <v>1.0619666762301945</v>
      </c>
      <c r="F47">
        <f t="shared" si="1"/>
        <v>2.7575920137745737</v>
      </c>
      <c r="G47">
        <f t="shared" si="2"/>
        <v>9.0472178929611999</v>
      </c>
      <c r="H47">
        <f t="shared" si="3"/>
        <v>1.9429591053663711</v>
      </c>
      <c r="I47">
        <f t="shared" si="4"/>
        <v>6.3745377472649976</v>
      </c>
    </row>
    <row r="48" spans="2:9" x14ac:dyDescent="0.2">
      <c r="B48" s="3">
        <v>45</v>
      </c>
      <c r="C48" s="3">
        <v>-68</v>
      </c>
      <c r="D48">
        <v>-57.892996120687897</v>
      </c>
      <c r="E48" s="11">
        <f t="shared" si="0"/>
        <v>1.0720925207534795</v>
      </c>
      <c r="F48">
        <f t="shared" si="1"/>
        <v>2.9218295652603037</v>
      </c>
      <c r="G48">
        <f t="shared" si="2"/>
        <v>9.5860550041348542</v>
      </c>
      <c r="H48">
        <f t="shared" si="3"/>
        <v>2.0573965416852342</v>
      </c>
      <c r="I48">
        <f t="shared" si="4"/>
        <v>6.7499886538229461</v>
      </c>
    </row>
    <row r="49" spans="2:9" x14ac:dyDescent="0.2">
      <c r="B49" s="3">
        <v>46</v>
      </c>
      <c r="C49" s="3">
        <v>-65</v>
      </c>
      <c r="D49">
        <v>-58.257052358854899</v>
      </c>
      <c r="E49" s="11">
        <f t="shared" si="0"/>
        <v>1.0788343029417573</v>
      </c>
      <c r="F49">
        <f t="shared" si="1"/>
        <v>3.0349507618061686</v>
      </c>
      <c r="G49">
        <f t="shared" si="2"/>
        <v>9.95718753873415</v>
      </c>
      <c r="H49">
        <f t="shared" si="3"/>
        <v>2.1373026110229438</v>
      </c>
      <c r="I49">
        <f t="shared" si="4"/>
        <v>7.0121476739597899</v>
      </c>
    </row>
    <row r="50" spans="2:9" x14ac:dyDescent="0.2">
      <c r="B50" s="3">
        <v>47</v>
      </c>
      <c r="C50" s="3">
        <v>-48</v>
      </c>
      <c r="D50">
        <v>-57.732549114826</v>
      </c>
      <c r="E50" s="11">
        <f t="shared" si="0"/>
        <v>1.0691212799041852</v>
      </c>
      <c r="F50">
        <f t="shared" si="1"/>
        <v>2.8729390500156504</v>
      </c>
      <c r="G50">
        <f t="shared" si="2"/>
        <v>9.4256530512324499</v>
      </c>
      <c r="H50">
        <f t="shared" si="3"/>
        <v>2.0231354489420026</v>
      </c>
      <c r="I50">
        <f t="shared" si="4"/>
        <v>6.6375834939042075</v>
      </c>
    </row>
    <row r="51" spans="2:9" x14ac:dyDescent="0.2">
      <c r="B51" s="3">
        <v>48</v>
      </c>
      <c r="C51" s="3">
        <v>-68</v>
      </c>
      <c r="D51">
        <v>-58.256760088066898</v>
      </c>
      <c r="E51" s="11">
        <f t="shared" si="0"/>
        <v>1.0788288905197574</v>
      </c>
      <c r="F51">
        <f t="shared" si="1"/>
        <v>3.0348587156554565</v>
      </c>
      <c r="G51">
        <f t="shared" si="2"/>
        <v>9.9568855500507105</v>
      </c>
      <c r="H51">
        <f t="shared" si="3"/>
        <v>2.1372372320954138</v>
      </c>
      <c r="I51">
        <f t="shared" si="4"/>
        <v>7.0119331761660559</v>
      </c>
    </row>
    <row r="52" spans="2:9" x14ac:dyDescent="0.2">
      <c r="B52" s="3">
        <v>49</v>
      </c>
      <c r="C52" s="3">
        <v>-49</v>
      </c>
      <c r="D52">
        <v>-57.784819575932701</v>
      </c>
      <c r="E52" s="11">
        <f t="shared" si="0"/>
        <v>1.0700892514061611</v>
      </c>
      <c r="F52">
        <f t="shared" si="1"/>
        <v>2.8888024023366778</v>
      </c>
      <c r="G52">
        <f t="shared" si="2"/>
        <v>9.4776981703959251</v>
      </c>
      <c r="H52">
        <f t="shared" si="3"/>
        <v>2.0342339110985388</v>
      </c>
      <c r="I52">
        <f t="shared" si="4"/>
        <v>6.6739957713206657</v>
      </c>
    </row>
    <row r="53" spans="2:9" x14ac:dyDescent="0.2">
      <c r="B53" s="3">
        <v>50</v>
      </c>
      <c r="C53" s="3">
        <v>-66</v>
      </c>
      <c r="D53">
        <v>-58.203122098092997</v>
      </c>
      <c r="E53" s="11">
        <f t="shared" si="0"/>
        <v>1.0778355944091296</v>
      </c>
      <c r="F53">
        <f t="shared" si="1"/>
        <v>3.0179999384719713</v>
      </c>
      <c r="G53">
        <f t="shared" si="2"/>
        <v>9.9015746012859953</v>
      </c>
      <c r="H53">
        <f t="shared" si="3"/>
        <v>2.1252725887016997</v>
      </c>
      <c r="I53">
        <f t="shared" si="4"/>
        <v>6.9726790967903538</v>
      </c>
    </row>
    <row r="54" spans="2:9" x14ac:dyDescent="0.2">
      <c r="B54" s="3">
        <v>51</v>
      </c>
      <c r="C54" s="3">
        <v>-70</v>
      </c>
      <c r="D54">
        <v>-58.8031065784361</v>
      </c>
      <c r="E54" s="11">
        <f t="shared" si="0"/>
        <v>1.088946418119187</v>
      </c>
      <c r="F54">
        <f t="shared" si="1"/>
        <v>3.2104348659682769</v>
      </c>
      <c r="G54">
        <f t="shared" si="2"/>
        <v>10.532922788609833</v>
      </c>
      <c r="H54">
        <f t="shared" si="3"/>
        <v>2.2630109879429354</v>
      </c>
      <c r="I54">
        <f t="shared" si="4"/>
        <v>7.424576732096245</v>
      </c>
    </row>
    <row r="55" spans="2:9" x14ac:dyDescent="0.2">
      <c r="B55" s="3">
        <v>52</v>
      </c>
      <c r="C55" s="3">
        <v>-68</v>
      </c>
      <c r="D55">
        <v>-59.270371019034798</v>
      </c>
      <c r="E55" s="11">
        <f t="shared" si="0"/>
        <v>1.0975994633154593</v>
      </c>
      <c r="F55">
        <f t="shared" si="1"/>
        <v>3.3662812764435164</v>
      </c>
      <c r="G55">
        <f t="shared" si="2"/>
        <v>11.044229909591589</v>
      </c>
      <c r="H55">
        <f t="shared" si="3"/>
        <v>2.3764350842373165</v>
      </c>
      <c r="I55">
        <f t="shared" si="4"/>
        <v>7.7967030322746602</v>
      </c>
    </row>
    <row r="56" spans="2:9" x14ac:dyDescent="0.2">
      <c r="B56" s="3">
        <v>53</v>
      </c>
      <c r="C56" s="3">
        <v>-55</v>
      </c>
      <c r="D56">
        <v>-59.0536105363554</v>
      </c>
      <c r="E56" s="11">
        <f t="shared" si="0"/>
        <v>1.0935853803028779</v>
      </c>
      <c r="F56">
        <f t="shared" si="1"/>
        <v>3.2933238172865327</v>
      </c>
      <c r="G56">
        <f t="shared" si="2"/>
        <v>10.804868166950566</v>
      </c>
      <c r="H56">
        <f t="shared" si="3"/>
        <v>2.323128358002041</v>
      </c>
      <c r="I56">
        <f t="shared" si="4"/>
        <v>7.6218121981694251</v>
      </c>
    </row>
    <row r="57" spans="2:9" x14ac:dyDescent="0.2">
      <c r="B57" s="3">
        <v>54</v>
      </c>
      <c r="C57" s="3">
        <v>-50</v>
      </c>
      <c r="D57">
        <v>-58.594445126535497</v>
      </c>
      <c r="E57" s="11">
        <f t="shared" si="0"/>
        <v>1.0850823171580648</v>
      </c>
      <c r="F57">
        <f t="shared" si="1"/>
        <v>3.1425436041502359</v>
      </c>
      <c r="G57">
        <f t="shared" si="2"/>
        <v>10.310182428314421</v>
      </c>
      <c r="H57">
        <f t="shared" si="3"/>
        <v>2.2141245695467866</v>
      </c>
      <c r="I57">
        <f t="shared" si="4"/>
        <v>7.2641882202978563</v>
      </c>
    </row>
    <row r="58" spans="2:9" x14ac:dyDescent="0.2">
      <c r="B58" s="3">
        <v>55</v>
      </c>
      <c r="C58" s="3">
        <v>-66</v>
      </c>
      <c r="D58">
        <v>-58.969741036962397</v>
      </c>
      <c r="E58" s="11">
        <f t="shared" si="0"/>
        <v>1.0920322414252295</v>
      </c>
      <c r="F58">
        <f t="shared" si="1"/>
        <v>3.2654030464534176</v>
      </c>
      <c r="G58">
        <f t="shared" si="2"/>
        <v>10.713264588101763</v>
      </c>
      <c r="H58">
        <f t="shared" si="3"/>
        <v>2.3028251093136558</v>
      </c>
      <c r="I58">
        <f t="shared" si="4"/>
        <v>7.5552004898741991</v>
      </c>
    </row>
    <row r="59" spans="2:9" x14ac:dyDescent="0.2">
      <c r="B59" s="3">
        <v>56</v>
      </c>
      <c r="C59" s="3">
        <v>-67</v>
      </c>
      <c r="D59">
        <v>-59.3764157174502</v>
      </c>
      <c r="E59" s="11">
        <f t="shared" si="0"/>
        <v>1.0995632540268556</v>
      </c>
      <c r="F59">
        <f t="shared" si="1"/>
        <v>3.402395401594291</v>
      </c>
      <c r="G59">
        <f t="shared" si="2"/>
        <v>11.162714572159746</v>
      </c>
      <c r="H59">
        <f t="shared" si="3"/>
        <v>2.4029579385976247</v>
      </c>
      <c r="I59">
        <f t="shared" si="4"/>
        <v>7.8837202709895822</v>
      </c>
    </row>
    <row r="60" spans="2:9" x14ac:dyDescent="0.2">
      <c r="B60" s="3">
        <v>57</v>
      </c>
      <c r="C60" s="3">
        <v>-68</v>
      </c>
      <c r="D60">
        <v>-59.812867276059499</v>
      </c>
      <c r="E60" s="11">
        <f t="shared" si="0"/>
        <v>1.1076456902973981</v>
      </c>
      <c r="F60">
        <f t="shared" si="1"/>
        <v>3.5539883267741939</v>
      </c>
      <c r="G60">
        <f t="shared" si="2"/>
        <v>11.66006668889171</v>
      </c>
      <c r="H60">
        <f t="shared" si="3"/>
        <v>2.5152715361439273</v>
      </c>
      <c r="I60">
        <f t="shared" si="4"/>
        <v>8.2522032025719394</v>
      </c>
    </row>
    <row r="61" spans="2:9" x14ac:dyDescent="0.2">
      <c r="B61" s="3">
        <v>58</v>
      </c>
      <c r="C61" s="3">
        <v>-65</v>
      </c>
      <c r="D61">
        <v>-60.075248451720803</v>
      </c>
      <c r="E61" s="11">
        <f t="shared" si="0"/>
        <v>1.1125046009577926</v>
      </c>
      <c r="F61">
        <f t="shared" si="1"/>
        <v>3.6474455342878405</v>
      </c>
      <c r="G61">
        <f t="shared" si="2"/>
        <v>11.966684823779003</v>
      </c>
      <c r="H61">
        <f t="shared" si="3"/>
        <v>2.5853020660873183</v>
      </c>
      <c r="I61">
        <f t="shared" si="4"/>
        <v>8.4819621590791279</v>
      </c>
    </row>
    <row r="62" spans="2:9" x14ac:dyDescent="0.2">
      <c r="B62" s="3">
        <v>59</v>
      </c>
      <c r="C62" s="3">
        <v>-68</v>
      </c>
      <c r="D62">
        <v>-60.475904660335203</v>
      </c>
      <c r="E62" s="11">
        <f t="shared" si="0"/>
        <v>1.1199241603765779</v>
      </c>
      <c r="F62">
        <f t="shared" si="1"/>
        <v>3.7935909206363339</v>
      </c>
      <c r="G62">
        <f t="shared" si="2"/>
        <v>12.446164437783249</v>
      </c>
      <c r="H62">
        <f t="shared" si="3"/>
        <v>2.6960189414786515</v>
      </c>
      <c r="I62">
        <f t="shared" si="4"/>
        <v>8.8452065009142107</v>
      </c>
    </row>
    <row r="63" spans="2:9" x14ac:dyDescent="0.2">
      <c r="B63" s="3">
        <v>60</v>
      </c>
      <c r="C63" s="3">
        <v>-53</v>
      </c>
      <c r="D63">
        <v>-60.098112990052599</v>
      </c>
      <c r="E63" s="11">
        <f t="shared" si="0"/>
        <v>1.1129280183343073</v>
      </c>
      <c r="F63">
        <f t="shared" si="1"/>
        <v>3.6556734013136505</v>
      </c>
      <c r="G63">
        <f t="shared" si="2"/>
        <v>11.993679138168146</v>
      </c>
      <c r="H63">
        <f t="shared" si="3"/>
        <v>2.5914962841477442</v>
      </c>
      <c r="I63">
        <f t="shared" si="4"/>
        <v>8.5022843968101842</v>
      </c>
    </row>
    <row r="64" spans="2:9" x14ac:dyDescent="0.2">
      <c r="B64" s="3">
        <v>61</v>
      </c>
      <c r="C64" s="3">
        <v>-49</v>
      </c>
      <c r="D64">
        <v>-59.537504650766103</v>
      </c>
      <c r="E64" s="11">
        <f t="shared" si="0"/>
        <v>1.1025463824215944</v>
      </c>
      <c r="F64">
        <f t="shared" si="1"/>
        <v>3.4577898010622445</v>
      </c>
      <c r="G64">
        <f t="shared" si="2"/>
        <v>11.344454727894503</v>
      </c>
      <c r="H64">
        <f t="shared" si="3"/>
        <v>2.4438153773727449</v>
      </c>
      <c r="I64">
        <f t="shared" si="4"/>
        <v>8.0177669861310523</v>
      </c>
    </row>
    <row r="65" spans="2:9" x14ac:dyDescent="0.2">
      <c r="B65" s="3">
        <v>62</v>
      </c>
      <c r="C65" s="3">
        <v>-71</v>
      </c>
      <c r="D65">
        <v>-60.116305094943499</v>
      </c>
      <c r="E65" s="11">
        <f t="shared" si="0"/>
        <v>1.1132649091656204</v>
      </c>
      <c r="F65">
        <f t="shared" si="1"/>
        <v>3.6622295281572979</v>
      </c>
      <c r="G65">
        <f t="shared" si="2"/>
        <v>12.015188740673548</v>
      </c>
      <c r="H65">
        <f t="shared" si="3"/>
        <v>2.5964352960443153</v>
      </c>
      <c r="I65">
        <f t="shared" si="4"/>
        <v>8.5184885040823985</v>
      </c>
    </row>
    <row r="66" spans="2:9" x14ac:dyDescent="0.2">
      <c r="B66" s="3">
        <v>63</v>
      </c>
      <c r="C66" s="3">
        <v>-65</v>
      </c>
      <c r="D66">
        <v>-60.362825713188499</v>
      </c>
      <c r="E66" s="11">
        <f t="shared" si="0"/>
        <v>1.117830105799787</v>
      </c>
      <c r="F66">
        <f t="shared" si="1"/>
        <v>3.7519187832752965</v>
      </c>
      <c r="G66">
        <f t="shared" si="2"/>
        <v>12.309444827018691</v>
      </c>
      <c r="H66">
        <f t="shared" si="3"/>
        <v>2.6642991545184023</v>
      </c>
      <c r="I66">
        <f t="shared" si="4"/>
        <v>8.7411389583937069</v>
      </c>
    </row>
    <row r="67" spans="2:9" x14ac:dyDescent="0.2">
      <c r="B67" s="3">
        <v>64</v>
      </c>
      <c r="C67" s="3">
        <v>-49</v>
      </c>
      <c r="D67">
        <v>-59.789422224895802</v>
      </c>
      <c r="E67" s="11">
        <f t="shared" si="0"/>
        <v>1.1072115226832555</v>
      </c>
      <c r="F67">
        <f t="shared" si="1"/>
        <v>3.5457230557069281</v>
      </c>
      <c r="G67">
        <f t="shared" si="2"/>
        <v>11.63294965783113</v>
      </c>
      <c r="H67">
        <f t="shared" si="3"/>
        <v>2.5091070577353927</v>
      </c>
      <c r="I67">
        <f t="shared" si="4"/>
        <v>8.231978535877273</v>
      </c>
    </row>
    <row r="68" spans="2:9" x14ac:dyDescent="0.2">
      <c r="B68" s="3">
        <v>65</v>
      </c>
      <c r="C68" s="3">
        <v>-68</v>
      </c>
      <c r="D68">
        <v>-60.203641012310598</v>
      </c>
      <c r="E68" s="11">
        <f t="shared" si="0"/>
        <v>1.1148822409687147</v>
      </c>
      <c r="F68">
        <f t="shared" si="1"/>
        <v>3.6938232450329918</v>
      </c>
      <c r="G68">
        <f t="shared" si="2"/>
        <v>12.118842667431075</v>
      </c>
      <c r="H68">
        <f t="shared" si="3"/>
        <v>2.6202776876986649</v>
      </c>
      <c r="I68">
        <f t="shared" si="4"/>
        <v>8.5967115738145168</v>
      </c>
    </row>
    <row r="69" spans="2:9" x14ac:dyDescent="0.2">
      <c r="B69" s="3">
        <v>66</v>
      </c>
      <c r="C69" s="3">
        <v>-54</v>
      </c>
      <c r="D69">
        <v>-59.890747622250501</v>
      </c>
      <c r="E69" s="11">
        <f t="shared" ref="E69:E70" si="5">D69/-54</f>
        <v>1.1090879189305649</v>
      </c>
      <c r="F69">
        <f t="shared" ref="F69:F70" si="6">2.3085369*POWER(E69,5.3113281)-0.4194307</f>
        <v>3.5815445551469263</v>
      </c>
      <c r="G69">
        <f t="shared" ref="G69:G70" si="7">CONVERT(F69,"m","ft")</f>
        <v>11.750474262293064</v>
      </c>
      <c r="H69">
        <f t="shared" ref="H69:H70" si="8">10^((-51-D69)/(10*2.2))</f>
        <v>2.5358577731104517</v>
      </c>
      <c r="I69">
        <f t="shared" ref="I69:I70" si="9">CONVERT(H69,"m","ft")</f>
        <v>8.3197433500999072</v>
      </c>
    </row>
    <row r="70" spans="2:9" x14ac:dyDescent="0.2">
      <c r="B70" s="3">
        <v>67</v>
      </c>
      <c r="C70" s="3">
        <v>-67</v>
      </c>
      <c r="D70">
        <v>-60.249238205380003</v>
      </c>
      <c r="E70" s="11">
        <f t="shared" si="5"/>
        <v>1.115726633432963</v>
      </c>
      <c r="F70">
        <f t="shared" si="6"/>
        <v>3.7103967008362324</v>
      </c>
      <c r="G70">
        <f t="shared" si="7"/>
        <v>12.173217522428585</v>
      </c>
      <c r="H70">
        <f t="shared" si="8"/>
        <v>2.6328124224204252</v>
      </c>
      <c r="I70">
        <f t="shared" si="9"/>
        <v>8.6378360315630758</v>
      </c>
    </row>
    <row r="72" spans="2:9" x14ac:dyDescent="0.2">
      <c r="B72" s="7" t="s">
        <v>3</v>
      </c>
      <c r="C72" s="8">
        <f>AVERAGE(C4:C70)</f>
        <v>-59.328358208955223</v>
      </c>
    </row>
    <row r="73" spans="2:9" x14ac:dyDescent="0.2">
      <c r="B73" s="7" t="s">
        <v>4</v>
      </c>
      <c r="C73" s="8">
        <f>STDEV(C4:C70)</f>
        <v>8.1378056377020318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showRuler="0" workbookViewId="0">
      <selection activeCell="D40" sqref="D40"/>
    </sheetView>
  </sheetViews>
  <sheetFormatPr baseColWidth="10" defaultRowHeight="16" x14ac:dyDescent="0.2"/>
  <cols>
    <col min="2" max="2" width="13" style="1" customWidth="1"/>
    <col min="3" max="3" width="15" style="1" customWidth="1"/>
  </cols>
  <sheetData>
    <row r="1" spans="1:3" ht="21" x14ac:dyDescent="0.25">
      <c r="A1" s="2" t="s">
        <v>6</v>
      </c>
    </row>
    <row r="2" spans="1:3" ht="17" thickBot="1" x14ac:dyDescent="0.25"/>
    <row r="3" spans="1:3" ht="17" thickBot="1" x14ac:dyDescent="0.25">
      <c r="B3" s="5" t="s">
        <v>1</v>
      </c>
      <c r="C3" s="6" t="s">
        <v>2</v>
      </c>
    </row>
    <row r="4" spans="1:3" x14ac:dyDescent="0.2">
      <c r="B4" s="4">
        <v>1</v>
      </c>
      <c r="C4" s="4">
        <v>-91</v>
      </c>
    </row>
    <row r="5" spans="1:3" x14ac:dyDescent="0.2">
      <c r="B5" s="3">
        <v>2</v>
      </c>
      <c r="C5" s="3">
        <v>-74</v>
      </c>
    </row>
    <row r="6" spans="1:3" x14ac:dyDescent="0.2">
      <c r="B6" s="3">
        <v>3</v>
      </c>
      <c r="C6" s="3">
        <v>-82</v>
      </c>
    </row>
    <row r="7" spans="1:3" x14ac:dyDescent="0.2">
      <c r="B7" s="3">
        <v>4</v>
      </c>
      <c r="C7" s="3">
        <v>-86</v>
      </c>
    </row>
    <row r="8" spans="1:3" x14ac:dyDescent="0.2">
      <c r="B8" s="3">
        <v>5</v>
      </c>
      <c r="C8" s="3">
        <v>-65</v>
      </c>
    </row>
    <row r="9" spans="1:3" x14ac:dyDescent="0.2">
      <c r="B9" s="3">
        <v>6</v>
      </c>
      <c r="C9" s="3">
        <v>-93</v>
      </c>
    </row>
    <row r="10" spans="1:3" x14ac:dyDescent="0.2">
      <c r="B10" s="3">
        <v>7</v>
      </c>
      <c r="C10" s="3">
        <v>-67</v>
      </c>
    </row>
    <row r="11" spans="1:3" x14ac:dyDescent="0.2">
      <c r="B11" s="3">
        <v>8</v>
      </c>
      <c r="C11" s="3">
        <v>-71</v>
      </c>
    </row>
    <row r="12" spans="1:3" x14ac:dyDescent="0.2">
      <c r="B12" s="3">
        <v>9</v>
      </c>
      <c r="C12" s="3">
        <v>-87</v>
      </c>
    </row>
    <row r="13" spans="1:3" x14ac:dyDescent="0.2">
      <c r="B13" s="3">
        <v>10</v>
      </c>
      <c r="C13" s="3">
        <v>-72</v>
      </c>
    </row>
    <row r="14" spans="1:3" x14ac:dyDescent="0.2">
      <c r="B14" s="3">
        <v>11</v>
      </c>
      <c r="C14" s="3">
        <v>-69</v>
      </c>
    </row>
    <row r="15" spans="1:3" x14ac:dyDescent="0.2">
      <c r="B15" s="3">
        <v>12</v>
      </c>
      <c r="C15" s="3">
        <v>-86</v>
      </c>
    </row>
    <row r="16" spans="1:3" x14ac:dyDescent="0.2">
      <c r="B16" s="3">
        <v>13</v>
      </c>
      <c r="C16" s="3">
        <v>-84</v>
      </c>
    </row>
    <row r="17" spans="2:3" x14ac:dyDescent="0.2">
      <c r="B17" s="3">
        <v>14</v>
      </c>
      <c r="C17" s="3">
        <v>-81</v>
      </c>
    </row>
    <row r="18" spans="2:3" x14ac:dyDescent="0.2">
      <c r="B18" s="3">
        <v>15</v>
      </c>
      <c r="C18" s="3">
        <v>-81</v>
      </c>
    </row>
    <row r="19" spans="2:3" x14ac:dyDescent="0.2">
      <c r="B19" s="3">
        <v>16</v>
      </c>
      <c r="C19" s="3">
        <v>-72</v>
      </c>
    </row>
    <row r="20" spans="2:3" x14ac:dyDescent="0.2">
      <c r="B20" s="3">
        <v>17</v>
      </c>
      <c r="C20" s="3">
        <v>-82</v>
      </c>
    </row>
    <row r="21" spans="2:3" x14ac:dyDescent="0.2">
      <c r="B21" s="3">
        <v>18</v>
      </c>
      <c r="C21" s="3">
        <v>-81</v>
      </c>
    </row>
    <row r="22" spans="2:3" x14ac:dyDescent="0.2">
      <c r="B22" s="3">
        <v>19</v>
      </c>
      <c r="C22" s="3">
        <v>-69</v>
      </c>
    </row>
    <row r="23" spans="2:3" x14ac:dyDescent="0.2">
      <c r="B23" s="3">
        <v>20</v>
      </c>
      <c r="C23" s="3">
        <v>-65</v>
      </c>
    </row>
    <row r="24" spans="2:3" x14ac:dyDescent="0.2">
      <c r="B24" s="3">
        <v>21</v>
      </c>
      <c r="C24" s="3">
        <v>-79</v>
      </c>
    </row>
    <row r="25" spans="2:3" x14ac:dyDescent="0.2">
      <c r="B25" s="3">
        <v>22</v>
      </c>
      <c r="C25" s="3">
        <v>-78</v>
      </c>
    </row>
    <row r="26" spans="2:3" x14ac:dyDescent="0.2">
      <c r="B26" s="3">
        <v>23</v>
      </c>
      <c r="C26" s="3">
        <v>-84</v>
      </c>
    </row>
    <row r="27" spans="2:3" x14ac:dyDescent="0.2">
      <c r="B27" s="3">
        <v>24</v>
      </c>
      <c r="C27" s="3">
        <v>-72</v>
      </c>
    </row>
    <row r="28" spans="2:3" x14ac:dyDescent="0.2">
      <c r="B28" s="3">
        <v>25</v>
      </c>
      <c r="C28" s="3">
        <v>-79</v>
      </c>
    </row>
    <row r="29" spans="2:3" x14ac:dyDescent="0.2">
      <c r="B29" s="3">
        <v>26</v>
      </c>
      <c r="C29" s="3">
        <v>-78</v>
      </c>
    </row>
    <row r="30" spans="2:3" x14ac:dyDescent="0.2">
      <c r="B30" s="3">
        <v>27</v>
      </c>
      <c r="C30" s="3">
        <v>-78</v>
      </c>
    </row>
    <row r="31" spans="2:3" x14ac:dyDescent="0.2">
      <c r="B31" s="3">
        <v>28</v>
      </c>
      <c r="C31" s="3">
        <v>-81</v>
      </c>
    </row>
    <row r="32" spans="2:3" x14ac:dyDescent="0.2">
      <c r="B32" s="3">
        <v>29</v>
      </c>
      <c r="C32" s="3">
        <v>-80</v>
      </c>
    </row>
    <row r="33" spans="2:3" x14ac:dyDescent="0.2">
      <c r="B33" s="3">
        <v>30</v>
      </c>
      <c r="C33" s="3">
        <v>-67</v>
      </c>
    </row>
    <row r="34" spans="2:3" x14ac:dyDescent="0.2">
      <c r="B34" s="3">
        <v>31</v>
      </c>
      <c r="C34" s="3">
        <v>-87</v>
      </c>
    </row>
    <row r="35" spans="2:3" x14ac:dyDescent="0.2">
      <c r="B35" s="3">
        <v>32</v>
      </c>
      <c r="C35" s="3">
        <v>-69</v>
      </c>
    </row>
    <row r="36" spans="2:3" x14ac:dyDescent="0.2">
      <c r="B36" s="3">
        <v>33</v>
      </c>
      <c r="C36" s="3">
        <v>-90</v>
      </c>
    </row>
    <row r="37" spans="2:3" x14ac:dyDescent="0.2">
      <c r="B37" s="3">
        <v>34</v>
      </c>
      <c r="C37" s="3">
        <v>-79</v>
      </c>
    </row>
    <row r="39" spans="2:3" x14ac:dyDescent="0.2">
      <c r="B39" s="7" t="s">
        <v>3</v>
      </c>
      <c r="C39" s="8">
        <f>AVERAGE(C4:C37)</f>
        <v>-78.205882352941174</v>
      </c>
    </row>
    <row r="40" spans="2:3" x14ac:dyDescent="0.2">
      <c r="B40" s="7" t="s">
        <v>4</v>
      </c>
      <c r="C40" s="8">
        <f>STDEV(C4:C37)</f>
        <v>7.7255162101320103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Ruler="0" workbookViewId="0">
      <selection activeCell="H4" sqref="H4"/>
    </sheetView>
  </sheetViews>
  <sheetFormatPr baseColWidth="10" defaultRowHeight="16" x14ac:dyDescent="0.2"/>
  <cols>
    <col min="2" max="2" width="13" style="1" customWidth="1"/>
    <col min="3" max="3" width="15" style="1" customWidth="1"/>
  </cols>
  <sheetData>
    <row r="1" spans="1:9" ht="21" x14ac:dyDescent="0.25">
      <c r="A1" s="2" t="s">
        <v>0</v>
      </c>
    </row>
    <row r="2" spans="1:9" ht="17" thickBot="1" x14ac:dyDescent="0.25"/>
    <row r="3" spans="1:9" ht="17" thickBot="1" x14ac:dyDescent="0.25">
      <c r="B3" s="5" t="s">
        <v>1</v>
      </c>
      <c r="C3" s="6" t="s">
        <v>2</v>
      </c>
      <c r="D3" s="16" t="s">
        <v>25</v>
      </c>
      <c r="E3" s="13" t="s">
        <v>24</v>
      </c>
      <c r="F3" s="13" t="s">
        <v>26</v>
      </c>
      <c r="G3" t="s">
        <v>27</v>
      </c>
      <c r="H3" s="13" t="s">
        <v>30</v>
      </c>
      <c r="I3" t="s">
        <v>31</v>
      </c>
    </row>
    <row r="4" spans="1:9" x14ac:dyDescent="0.2">
      <c r="B4" s="4">
        <v>1</v>
      </c>
      <c r="C4" s="4">
        <v>-78</v>
      </c>
      <c r="D4">
        <v>-78</v>
      </c>
      <c r="E4" s="11">
        <f>D4/-54</f>
        <v>1.4444444444444444</v>
      </c>
      <c r="F4">
        <f>2.3085369*POWER(E4,5.3113281)-0.4194307</f>
        <v>15.857045784418283</v>
      </c>
      <c r="G4">
        <f>CONVERT(F4,"m","ft")</f>
        <v>52.024428426569173</v>
      </c>
      <c r="H4">
        <f>10^((-51-D4)/(10*2))</f>
        <v>22.387211385683404</v>
      </c>
      <c r="I4">
        <f>CONVERT(H4,"m","ft")</f>
        <v>73.448856252242138</v>
      </c>
    </row>
    <row r="5" spans="1:9" x14ac:dyDescent="0.2">
      <c r="B5" s="3">
        <v>2</v>
      </c>
      <c r="C5" s="3">
        <v>-88</v>
      </c>
      <c r="D5">
        <v>-83.008319467554003</v>
      </c>
      <c r="E5" s="11">
        <f t="shared" ref="E5:E57" si="0">D5/-54</f>
        <v>1.537191101251</v>
      </c>
      <c r="F5">
        <f t="shared" ref="F5:F57" si="1">2.3085369*POWER(E5,5.3113281)-0.4194307</f>
        <v>22.232736552337872</v>
      </c>
      <c r="G5">
        <f t="shared" ref="G5:G57" si="2">CONVERT(F5,"m","ft")</f>
        <v>72.942049056226608</v>
      </c>
      <c r="H5">
        <f t="shared" ref="H5:H57" si="3">10^((-51-D5)/(10*2))</f>
        <v>39.848866588583562</v>
      </c>
      <c r="I5">
        <f t="shared" ref="I5:I57" si="4">CONVERT(H5,"m","ft")</f>
        <v>130.73775127488045</v>
      </c>
    </row>
    <row r="6" spans="1:9" x14ac:dyDescent="0.2">
      <c r="B6" s="3">
        <v>3</v>
      </c>
      <c r="C6" s="3">
        <v>-83</v>
      </c>
      <c r="D6">
        <v>-83.005530953056905</v>
      </c>
      <c r="E6" s="11">
        <f t="shared" si="0"/>
        <v>1.5371394620936465</v>
      </c>
      <c r="F6">
        <f t="shared" si="1"/>
        <v>22.228695144073281</v>
      </c>
      <c r="G6">
        <f t="shared" si="2"/>
        <v>72.928789842760111</v>
      </c>
      <c r="H6">
        <f t="shared" si="3"/>
        <v>39.836075577887925</v>
      </c>
      <c r="I6">
        <f t="shared" si="4"/>
        <v>130.69578601669267</v>
      </c>
    </row>
    <row r="7" spans="1:9" x14ac:dyDescent="0.2">
      <c r="B7" s="3">
        <v>4</v>
      </c>
      <c r="C7" s="3">
        <v>-64</v>
      </c>
      <c r="D7">
        <v>-78.198991070863897</v>
      </c>
      <c r="E7" s="11">
        <f t="shared" si="0"/>
        <v>1.4481294642752573</v>
      </c>
      <c r="F7">
        <f t="shared" si="1"/>
        <v>16.078809787288499</v>
      </c>
      <c r="G7">
        <f t="shared" si="2"/>
        <v>52.752000614463576</v>
      </c>
      <c r="H7">
        <f t="shared" si="3"/>
        <v>22.906015673136807</v>
      </c>
      <c r="I7">
        <f t="shared" si="4"/>
        <v>75.150970056223116</v>
      </c>
    </row>
    <row r="8" spans="1:9" x14ac:dyDescent="0.2">
      <c r="B8" s="3">
        <v>5</v>
      </c>
      <c r="C8" s="3">
        <v>-65</v>
      </c>
      <c r="D8">
        <v>-75.5067808639714</v>
      </c>
      <c r="E8" s="11">
        <f t="shared" si="0"/>
        <v>1.398273719703174</v>
      </c>
      <c r="F8">
        <f t="shared" si="1"/>
        <v>13.277546679059457</v>
      </c>
      <c r="G8">
        <f t="shared" si="2"/>
        <v>43.561504852557277</v>
      </c>
      <c r="H8">
        <f t="shared" si="3"/>
        <v>16.801151315281544</v>
      </c>
      <c r="I8">
        <f t="shared" si="4"/>
        <v>55.121887517327899</v>
      </c>
    </row>
    <row r="9" spans="1:9" x14ac:dyDescent="0.2">
      <c r="B9" s="3">
        <v>6</v>
      </c>
      <c r="C9" s="3">
        <v>-74</v>
      </c>
      <c r="D9">
        <v>-75.2480539793617</v>
      </c>
      <c r="E9" s="11">
        <f t="shared" si="0"/>
        <v>1.3934824810992907</v>
      </c>
      <c r="F9">
        <f t="shared" si="1"/>
        <v>13.030103285074793</v>
      </c>
      <c r="G9">
        <f t="shared" si="2"/>
        <v>42.749682693814933</v>
      </c>
      <c r="H9">
        <f t="shared" si="3"/>
        <v>16.308074958143656</v>
      </c>
      <c r="I9">
        <f t="shared" si="4"/>
        <v>53.504182933542175</v>
      </c>
    </row>
    <row r="10" spans="1:9" x14ac:dyDescent="0.2">
      <c r="B10" s="3">
        <v>7</v>
      </c>
      <c r="C10" s="3">
        <v>-60</v>
      </c>
      <c r="D10">
        <v>-72.976606659098806</v>
      </c>
      <c r="E10" s="11">
        <f t="shared" si="0"/>
        <v>1.351418641835163</v>
      </c>
      <c r="F10">
        <f t="shared" si="1"/>
        <v>11.009482136591599</v>
      </c>
      <c r="G10">
        <f t="shared" si="2"/>
        <v>36.120348217164036</v>
      </c>
      <c r="H10">
        <f t="shared" si="3"/>
        <v>12.555393627795722</v>
      </c>
      <c r="I10">
        <f t="shared" si="4"/>
        <v>41.192236311665752</v>
      </c>
    </row>
    <row r="11" spans="1:9" x14ac:dyDescent="0.2">
      <c r="B11" s="3">
        <v>8</v>
      </c>
      <c r="C11" s="3">
        <v>-57</v>
      </c>
      <c r="D11">
        <v>-70.864975014558397</v>
      </c>
      <c r="E11" s="11">
        <f t="shared" si="0"/>
        <v>1.3123143521214518</v>
      </c>
      <c r="F11">
        <f t="shared" si="1"/>
        <v>9.3591251775607436</v>
      </c>
      <c r="G11">
        <f t="shared" si="2"/>
        <v>30.705791264963072</v>
      </c>
      <c r="H11">
        <f t="shared" si="3"/>
        <v>9.845748789653662</v>
      </c>
      <c r="I11">
        <f t="shared" si="4"/>
        <v>32.302325425372906</v>
      </c>
    </row>
    <row r="12" spans="1:9" x14ac:dyDescent="0.2">
      <c r="B12" s="3">
        <v>9</v>
      </c>
      <c r="C12" s="3">
        <v>-73</v>
      </c>
      <c r="D12">
        <v>-71.119754908796807</v>
      </c>
      <c r="E12" s="11">
        <f t="shared" si="0"/>
        <v>1.317032498311052</v>
      </c>
      <c r="F12">
        <f t="shared" si="1"/>
        <v>9.5473069498467016</v>
      </c>
      <c r="G12">
        <f t="shared" si="2"/>
        <v>31.323185530993115</v>
      </c>
      <c r="H12">
        <f t="shared" si="3"/>
        <v>10.138827764328711</v>
      </c>
      <c r="I12">
        <f t="shared" si="4"/>
        <v>33.26387061787635</v>
      </c>
    </row>
    <row r="13" spans="1:9" x14ac:dyDescent="0.2">
      <c r="B13" s="3">
        <v>10</v>
      </c>
      <c r="C13" s="3">
        <v>-59</v>
      </c>
      <c r="D13">
        <v>-69.7955050460656</v>
      </c>
      <c r="E13" s="11">
        <f t="shared" si="0"/>
        <v>1.2925093527049185</v>
      </c>
      <c r="F13">
        <f t="shared" si="1"/>
        <v>8.6003864366060512</v>
      </c>
      <c r="G13">
        <f t="shared" si="2"/>
        <v>28.21649093374689</v>
      </c>
      <c r="H13">
        <f t="shared" si="3"/>
        <v>8.7051298229690026</v>
      </c>
      <c r="I13">
        <f t="shared" si="4"/>
        <v>28.560137214465232</v>
      </c>
    </row>
    <row r="14" spans="1:9" x14ac:dyDescent="0.2">
      <c r="B14" s="3">
        <v>11</v>
      </c>
      <c r="C14" s="3">
        <v>-80</v>
      </c>
      <c r="D14">
        <v>-70.828220644640297</v>
      </c>
      <c r="E14" s="11">
        <f t="shared" si="0"/>
        <v>1.311633715641487</v>
      </c>
      <c r="F14">
        <f t="shared" si="1"/>
        <v>9.3322179072049103</v>
      </c>
      <c r="G14">
        <f t="shared" si="2"/>
        <v>30.617512818913749</v>
      </c>
      <c r="H14">
        <f t="shared" si="3"/>
        <v>9.8041744949233944</v>
      </c>
      <c r="I14">
        <f t="shared" si="4"/>
        <v>32.165926820614814</v>
      </c>
    </row>
    <row r="15" spans="1:9" x14ac:dyDescent="0.2">
      <c r="B15" s="3">
        <v>12</v>
      </c>
      <c r="C15" s="3">
        <v>-74</v>
      </c>
      <c r="D15">
        <v>-71.128403976632598</v>
      </c>
      <c r="E15" s="11">
        <f t="shared" si="0"/>
        <v>1.317192666233937</v>
      </c>
      <c r="F15">
        <f t="shared" si="1"/>
        <v>9.553746404099785</v>
      </c>
      <c r="G15">
        <f t="shared" si="2"/>
        <v>31.344312349408742</v>
      </c>
      <c r="H15">
        <f t="shared" si="3"/>
        <v>10.148928639091238</v>
      </c>
      <c r="I15">
        <f t="shared" si="4"/>
        <v>33.297009970771782</v>
      </c>
    </row>
    <row r="16" spans="1:9" x14ac:dyDescent="0.2">
      <c r="B16" s="3">
        <v>13</v>
      </c>
      <c r="C16" s="3">
        <v>-71</v>
      </c>
      <c r="D16">
        <v>-71.116946146665001</v>
      </c>
      <c r="E16" s="11">
        <f t="shared" si="0"/>
        <v>1.3169804841974999</v>
      </c>
      <c r="F16">
        <f t="shared" si="1"/>
        <v>9.545216480068353</v>
      </c>
      <c r="G16">
        <f t="shared" si="2"/>
        <v>31.31632703434499</v>
      </c>
      <c r="H16">
        <f t="shared" si="3"/>
        <v>10.135549694635836</v>
      </c>
      <c r="I16">
        <f t="shared" si="4"/>
        <v>33.253115796049336</v>
      </c>
    </row>
    <row r="17" spans="2:9" x14ac:dyDescent="0.2">
      <c r="B17" s="3">
        <v>14</v>
      </c>
      <c r="C17" s="3">
        <v>-72</v>
      </c>
      <c r="D17">
        <v>-71.191761551439598</v>
      </c>
      <c r="E17" s="11">
        <f t="shared" si="0"/>
        <v>1.3183659546562889</v>
      </c>
      <c r="F17">
        <f t="shared" si="1"/>
        <v>9.6010208094941998</v>
      </c>
      <c r="G17">
        <f t="shared" si="2"/>
        <v>31.499412104639763</v>
      </c>
      <c r="H17">
        <f t="shared" si="3"/>
        <v>10.223228728964186</v>
      </c>
      <c r="I17">
        <f t="shared" si="4"/>
        <v>33.540776669830009</v>
      </c>
    </row>
    <row r="18" spans="2:9" x14ac:dyDescent="0.2">
      <c r="B18" s="3">
        <v>15</v>
      </c>
      <c r="C18" s="3">
        <v>-70</v>
      </c>
      <c r="D18">
        <v>-71.095311867274901</v>
      </c>
      <c r="E18" s="11">
        <f t="shared" si="0"/>
        <v>1.3165798493939798</v>
      </c>
      <c r="F18">
        <f t="shared" si="1"/>
        <v>9.5291267189278752</v>
      </c>
      <c r="G18">
        <f t="shared" si="2"/>
        <v>31.263539104094079</v>
      </c>
      <c r="H18">
        <f t="shared" si="3"/>
        <v>10.110336104451731</v>
      </c>
      <c r="I18">
        <f t="shared" si="4"/>
        <v>33.170394043476804</v>
      </c>
    </row>
    <row r="19" spans="2:9" x14ac:dyDescent="0.2">
      <c r="B19" s="3">
        <v>16</v>
      </c>
      <c r="C19" s="3">
        <v>-71</v>
      </c>
      <c r="D19">
        <v>-71.087904693658899</v>
      </c>
      <c r="E19" s="11">
        <f t="shared" si="0"/>
        <v>1.3164426795122017</v>
      </c>
      <c r="F19">
        <f t="shared" si="1"/>
        <v>9.5236227336555697</v>
      </c>
      <c r="G19">
        <f t="shared" si="2"/>
        <v>31.245481409631132</v>
      </c>
      <c r="H19">
        <f t="shared" si="3"/>
        <v>10.101717863255944</v>
      </c>
      <c r="I19">
        <f t="shared" si="4"/>
        <v>33.142118973936824</v>
      </c>
    </row>
    <row r="20" spans="2:9" x14ac:dyDescent="0.2">
      <c r="B20" s="3">
        <v>17</v>
      </c>
      <c r="C20" s="3">
        <v>-71</v>
      </c>
      <c r="D20">
        <v>-71.081314295428001</v>
      </c>
      <c r="E20" s="11">
        <f t="shared" si="0"/>
        <v>1.3163206351005186</v>
      </c>
      <c r="F20">
        <f t="shared" si="1"/>
        <v>9.5187277408733078</v>
      </c>
      <c r="G20">
        <f t="shared" si="2"/>
        <v>31.22942172202529</v>
      </c>
      <c r="H20">
        <f t="shared" si="3"/>
        <v>10.094056115739939</v>
      </c>
      <c r="I20">
        <f t="shared" si="4"/>
        <v>33.116982007020795</v>
      </c>
    </row>
    <row r="21" spans="2:9" x14ac:dyDescent="0.2">
      <c r="B21" s="3">
        <v>18</v>
      </c>
      <c r="C21" s="3">
        <v>-59</v>
      </c>
      <c r="D21">
        <v>-70.2039818047935</v>
      </c>
      <c r="E21" s="11">
        <f t="shared" si="0"/>
        <v>1.3000737371258055</v>
      </c>
      <c r="F21">
        <f t="shared" si="1"/>
        <v>8.8843225324813559</v>
      </c>
      <c r="G21">
        <f t="shared" si="2"/>
        <v>29.148039804728857</v>
      </c>
      <c r="H21">
        <f t="shared" si="3"/>
        <v>9.124290212323686</v>
      </c>
      <c r="I21">
        <f t="shared" si="4"/>
        <v>29.935335342269312</v>
      </c>
    </row>
    <row r="22" spans="2:9" x14ac:dyDescent="0.2">
      <c r="B22" s="3">
        <v>19</v>
      </c>
      <c r="C22" s="3">
        <v>-59</v>
      </c>
      <c r="D22">
        <v>-69.413084171737793</v>
      </c>
      <c r="E22" s="11">
        <f t="shared" si="0"/>
        <v>1.285427484661811</v>
      </c>
      <c r="F22">
        <f t="shared" si="1"/>
        <v>8.3409767405121364</v>
      </c>
      <c r="G22">
        <f t="shared" si="2"/>
        <v>27.365409253648743</v>
      </c>
      <c r="H22">
        <f t="shared" si="3"/>
        <v>8.3301766005013658</v>
      </c>
      <c r="I22">
        <f t="shared" si="4"/>
        <v>27.329975723429676</v>
      </c>
    </row>
    <row r="23" spans="2:9" x14ac:dyDescent="0.2">
      <c r="B23" s="3">
        <v>20</v>
      </c>
      <c r="C23" s="3">
        <v>-60</v>
      </c>
      <c r="D23">
        <v>-68.765129860647207</v>
      </c>
      <c r="E23" s="11">
        <f t="shared" si="0"/>
        <v>1.2734283307527261</v>
      </c>
      <c r="F23">
        <f t="shared" si="1"/>
        <v>7.9152865848014153</v>
      </c>
      <c r="G23">
        <f t="shared" si="2"/>
        <v>25.968788007878661</v>
      </c>
      <c r="H23">
        <f t="shared" si="3"/>
        <v>7.7313706274044165</v>
      </c>
      <c r="I23">
        <f t="shared" si="4"/>
        <v>25.365389197521051</v>
      </c>
    </row>
    <row r="24" spans="2:9" x14ac:dyDescent="0.2">
      <c r="B24" s="3">
        <v>21</v>
      </c>
      <c r="C24" s="3">
        <v>-73</v>
      </c>
      <c r="D24">
        <v>-69.050183491322997</v>
      </c>
      <c r="E24" s="11">
        <f t="shared" si="0"/>
        <v>1.2787071016911666</v>
      </c>
      <c r="F24">
        <f t="shared" si="1"/>
        <v>8.1004407724705096</v>
      </c>
      <c r="G24">
        <f t="shared" si="2"/>
        <v>26.57624925351217</v>
      </c>
      <c r="H24">
        <f t="shared" si="3"/>
        <v>7.9893081907785399</v>
      </c>
      <c r="I24">
        <f t="shared" si="4"/>
        <v>26.211641045861352</v>
      </c>
    </row>
    <row r="25" spans="2:9" x14ac:dyDescent="0.2">
      <c r="B25" s="3">
        <v>22</v>
      </c>
      <c r="C25" s="3">
        <v>-57</v>
      </c>
      <c r="D25">
        <v>-68.255075428990196</v>
      </c>
      <c r="E25" s="11">
        <f t="shared" si="0"/>
        <v>1.2639828783146332</v>
      </c>
      <c r="F25">
        <f t="shared" si="1"/>
        <v>7.5921399717809281</v>
      </c>
      <c r="G25">
        <f t="shared" si="2"/>
        <v>24.908595707942677</v>
      </c>
      <c r="H25">
        <f t="shared" si="3"/>
        <v>7.2904405264565932</v>
      </c>
      <c r="I25">
        <f t="shared" si="4"/>
        <v>23.91876813141927</v>
      </c>
    </row>
    <row r="26" spans="2:9" x14ac:dyDescent="0.2">
      <c r="B26" s="3">
        <v>23</v>
      </c>
      <c r="C26" s="3">
        <v>-71</v>
      </c>
      <c r="D26">
        <v>-68.433009939198499</v>
      </c>
      <c r="E26" s="11">
        <f t="shared" si="0"/>
        <v>1.2672779618370091</v>
      </c>
      <c r="F26">
        <f t="shared" si="1"/>
        <v>7.7036943867042309</v>
      </c>
      <c r="G26">
        <f t="shared" si="2"/>
        <v>25.274587882887896</v>
      </c>
      <c r="H26">
        <f t="shared" si="3"/>
        <v>7.4413288413194811</v>
      </c>
      <c r="I26">
        <f t="shared" si="4"/>
        <v>24.413808534512732</v>
      </c>
    </row>
    <row r="27" spans="2:9" x14ac:dyDescent="0.2">
      <c r="B27" s="3">
        <v>24</v>
      </c>
      <c r="C27" s="3">
        <v>-72</v>
      </c>
      <c r="D27">
        <v>-68.6606107856949</v>
      </c>
      <c r="E27" s="11">
        <f t="shared" si="0"/>
        <v>1.2714927923276833</v>
      </c>
      <c r="F27">
        <f t="shared" si="1"/>
        <v>7.8482212047686533</v>
      </c>
      <c r="G27">
        <f t="shared" si="2"/>
        <v>25.74875723349296</v>
      </c>
      <c r="H27">
        <f t="shared" si="3"/>
        <v>7.6388949786523863</v>
      </c>
      <c r="I27">
        <f t="shared" si="4"/>
        <v>25.061991399778172</v>
      </c>
    </row>
    <row r="28" spans="2:9" x14ac:dyDescent="0.2">
      <c r="B28" s="3">
        <v>25</v>
      </c>
      <c r="C28" s="3">
        <v>-70</v>
      </c>
      <c r="D28">
        <v>-68.744880593675305</v>
      </c>
      <c r="E28" s="11">
        <f t="shared" si="0"/>
        <v>1.2730533443273204</v>
      </c>
      <c r="F28">
        <f t="shared" si="1"/>
        <v>7.9022591363485448</v>
      </c>
      <c r="G28">
        <f t="shared" si="2"/>
        <v>25.926047035264254</v>
      </c>
      <c r="H28">
        <f t="shared" si="3"/>
        <v>7.7133676076091087</v>
      </c>
      <c r="I28">
        <f t="shared" si="4"/>
        <v>25.306324171945892</v>
      </c>
    </row>
    <row r="29" spans="2:9" x14ac:dyDescent="0.2">
      <c r="B29" s="3">
        <v>26</v>
      </c>
      <c r="C29" s="3">
        <v>-72</v>
      </c>
      <c r="D29">
        <v>-68.947132823583999</v>
      </c>
      <c r="E29" s="11">
        <f t="shared" si="0"/>
        <v>1.2767987559922962</v>
      </c>
      <c r="F29">
        <f t="shared" si="1"/>
        <v>8.0331237304241796</v>
      </c>
      <c r="G29">
        <f t="shared" si="2"/>
        <v>26.355392816352293</v>
      </c>
      <c r="H29">
        <f t="shared" si="3"/>
        <v>7.8950819297677892</v>
      </c>
      <c r="I29">
        <f t="shared" si="4"/>
        <v>25.902499769579361</v>
      </c>
    </row>
    <row r="30" spans="2:9" x14ac:dyDescent="0.2">
      <c r="B30" s="3">
        <v>27</v>
      </c>
      <c r="C30" s="3">
        <v>-72</v>
      </c>
      <c r="D30">
        <v>-69.134714244724194</v>
      </c>
      <c r="E30" s="11">
        <f t="shared" si="0"/>
        <v>1.2802724860134109</v>
      </c>
      <c r="F30">
        <f t="shared" si="1"/>
        <v>8.1559841382353611</v>
      </c>
      <c r="G30">
        <f t="shared" si="2"/>
        <v>26.758478143816799</v>
      </c>
      <c r="H30">
        <f t="shared" si="3"/>
        <v>8.0674394079493954</v>
      </c>
      <c r="I30">
        <f t="shared" si="4"/>
        <v>26.467977060201431</v>
      </c>
    </row>
    <row r="31" spans="2:9" x14ac:dyDescent="0.2">
      <c r="B31" s="3">
        <v>28</v>
      </c>
      <c r="C31" s="3">
        <v>-63</v>
      </c>
      <c r="D31">
        <v>-68.761497799028504</v>
      </c>
      <c r="E31" s="11">
        <f t="shared" si="0"/>
        <v>1.2733610703523797</v>
      </c>
      <c r="F31">
        <f t="shared" si="1"/>
        <v>7.9129486656127908</v>
      </c>
      <c r="G31">
        <f t="shared" si="2"/>
        <v>25.961117669333305</v>
      </c>
      <c r="H31">
        <f t="shared" si="3"/>
        <v>7.7281383799990646</v>
      </c>
      <c r="I31">
        <f t="shared" si="4"/>
        <v>25.35478471128302</v>
      </c>
    </row>
    <row r="32" spans="2:9" x14ac:dyDescent="0.2">
      <c r="B32" s="3">
        <v>29</v>
      </c>
      <c r="C32" s="3">
        <v>-70</v>
      </c>
      <c r="D32">
        <v>-68.836180277579302</v>
      </c>
      <c r="E32" s="11">
        <f t="shared" si="0"/>
        <v>1.2747440792144316</v>
      </c>
      <c r="F32">
        <f t="shared" si="1"/>
        <v>7.9611281774832703</v>
      </c>
      <c r="G32">
        <f t="shared" si="2"/>
        <v>26.119186934000229</v>
      </c>
      <c r="H32">
        <f t="shared" si="3"/>
        <v>7.79487246428645</v>
      </c>
      <c r="I32">
        <f t="shared" si="4"/>
        <v>25.573728557370245</v>
      </c>
    </row>
    <row r="33" spans="2:9" x14ac:dyDescent="0.2">
      <c r="B33" s="3">
        <v>30</v>
      </c>
      <c r="C33" s="3">
        <v>-72</v>
      </c>
      <c r="D33">
        <v>-69.025461959585598</v>
      </c>
      <c r="E33" s="11">
        <f t="shared" si="0"/>
        <v>1.2782492955478815</v>
      </c>
      <c r="F33">
        <f t="shared" si="1"/>
        <v>8.0842520887914731</v>
      </c>
      <c r="G33">
        <f t="shared" si="2"/>
        <v>26.52313677425024</v>
      </c>
      <c r="H33">
        <f t="shared" si="3"/>
        <v>7.9666015781051227</v>
      </c>
      <c r="I33">
        <f t="shared" si="4"/>
        <v>26.137144285121792</v>
      </c>
    </row>
    <row r="34" spans="2:9" x14ac:dyDescent="0.2">
      <c r="B34" s="3">
        <v>31</v>
      </c>
      <c r="C34" s="3">
        <v>-72</v>
      </c>
      <c r="D34">
        <v>-69.202173473642006</v>
      </c>
      <c r="E34" s="11">
        <f t="shared" si="0"/>
        <v>1.2815217309933704</v>
      </c>
      <c r="F34">
        <f t="shared" si="1"/>
        <v>8.2005207317996192</v>
      </c>
      <c r="G34">
        <f t="shared" si="2"/>
        <v>26.904595576770401</v>
      </c>
      <c r="H34">
        <f t="shared" si="3"/>
        <v>8.1303393651953755</v>
      </c>
      <c r="I34">
        <f t="shared" si="4"/>
        <v>26.674341749328658</v>
      </c>
    </row>
    <row r="35" spans="2:9" x14ac:dyDescent="0.2">
      <c r="B35" s="3">
        <v>32</v>
      </c>
      <c r="C35" s="3">
        <v>-72</v>
      </c>
      <c r="D35">
        <v>-69.367349609327306</v>
      </c>
      <c r="E35" s="11">
        <f t="shared" si="0"/>
        <v>1.2845805483208761</v>
      </c>
      <c r="F35">
        <f t="shared" si="1"/>
        <v>8.310363183155884</v>
      </c>
      <c r="G35">
        <f t="shared" si="2"/>
        <v>27.264971073346075</v>
      </c>
      <c r="H35">
        <f t="shared" si="3"/>
        <v>8.2864302762810169</v>
      </c>
      <c r="I35">
        <f t="shared" si="4"/>
        <v>27.186451037667378</v>
      </c>
    </row>
    <row r="36" spans="2:9" x14ac:dyDescent="0.2">
      <c r="B36" s="3">
        <v>33</v>
      </c>
      <c r="C36" s="3">
        <v>-72</v>
      </c>
      <c r="D36">
        <v>-69.521909682265104</v>
      </c>
      <c r="E36" s="11">
        <f t="shared" si="0"/>
        <v>1.2874427718937982</v>
      </c>
      <c r="F36">
        <f t="shared" si="1"/>
        <v>8.4141722815606919</v>
      </c>
      <c r="G36">
        <f t="shared" si="2"/>
        <v>27.605552104857914</v>
      </c>
      <c r="H36">
        <f t="shared" si="3"/>
        <v>8.4352019397785867</v>
      </c>
      <c r="I36">
        <f t="shared" si="4"/>
        <v>27.674547046517674</v>
      </c>
    </row>
    <row r="37" spans="2:9" x14ac:dyDescent="0.2">
      <c r="B37" s="3">
        <v>34</v>
      </c>
      <c r="C37" s="3">
        <v>-58</v>
      </c>
      <c r="D37">
        <v>-68.848824138234505</v>
      </c>
      <c r="E37" s="11">
        <f t="shared" si="0"/>
        <v>1.2749782247821204</v>
      </c>
      <c r="F37">
        <f t="shared" si="1"/>
        <v>7.9693073809250921</v>
      </c>
      <c r="G37">
        <f t="shared" si="2"/>
        <v>26.146021590961585</v>
      </c>
      <c r="H37">
        <f t="shared" si="3"/>
        <v>7.8062275532915617</v>
      </c>
      <c r="I37">
        <f t="shared" si="4"/>
        <v>25.610982786389638</v>
      </c>
    </row>
    <row r="38" spans="2:9" x14ac:dyDescent="0.2">
      <c r="B38" s="3">
        <v>35</v>
      </c>
      <c r="C38" s="3">
        <v>-72</v>
      </c>
      <c r="D38">
        <v>-69.032095823926298</v>
      </c>
      <c r="E38" s="11">
        <f t="shared" si="0"/>
        <v>1.278372144887524</v>
      </c>
      <c r="F38">
        <f t="shared" si="1"/>
        <v>8.0885937648956823</v>
      </c>
      <c r="G38">
        <f t="shared" si="2"/>
        <v>26.537381118424154</v>
      </c>
      <c r="H38">
        <f t="shared" si="3"/>
        <v>7.9726884089726244</v>
      </c>
      <c r="I38">
        <f t="shared" si="4"/>
        <v>26.15711420266609</v>
      </c>
    </row>
    <row r="39" spans="2:9" x14ac:dyDescent="0.2">
      <c r="B39" s="3">
        <v>36</v>
      </c>
      <c r="C39" s="3">
        <v>-73</v>
      </c>
      <c r="D39">
        <v>-69.261959557616905</v>
      </c>
      <c r="E39" s="11">
        <f t="shared" si="0"/>
        <v>1.2826288806966093</v>
      </c>
      <c r="F39">
        <f t="shared" si="1"/>
        <v>8.2401482750495916</v>
      </c>
      <c r="G39">
        <f t="shared" si="2"/>
        <v>27.034607201606271</v>
      </c>
      <c r="H39">
        <f t="shared" si="3"/>
        <v>8.1864945659179735</v>
      </c>
      <c r="I39">
        <f t="shared" si="4"/>
        <v>26.85857797217183</v>
      </c>
    </row>
    <row r="40" spans="2:9" x14ac:dyDescent="0.2">
      <c r="B40" s="3">
        <v>37</v>
      </c>
      <c r="C40" s="3">
        <v>-73</v>
      </c>
      <c r="D40">
        <v>-69.477747207338098</v>
      </c>
      <c r="E40" s="11">
        <f t="shared" si="0"/>
        <v>1.2866249482840388</v>
      </c>
      <c r="F40">
        <f t="shared" si="1"/>
        <v>8.3844091908282028</v>
      </c>
      <c r="G40">
        <f t="shared" si="2"/>
        <v>27.507904169383867</v>
      </c>
      <c r="H40">
        <f t="shared" si="3"/>
        <v>8.3924229044522143</v>
      </c>
      <c r="I40">
        <f t="shared" si="4"/>
        <v>27.534195880748733</v>
      </c>
    </row>
    <row r="41" spans="2:9" x14ac:dyDescent="0.2">
      <c r="B41" s="3">
        <v>38</v>
      </c>
      <c r="C41" s="3">
        <v>-71</v>
      </c>
      <c r="D41">
        <v>-69.565348210477694</v>
      </c>
      <c r="E41" s="11">
        <f t="shared" si="0"/>
        <v>1.2882471890829204</v>
      </c>
      <c r="F41">
        <f t="shared" si="1"/>
        <v>8.443527098403381</v>
      </c>
      <c r="G41">
        <f t="shared" si="2"/>
        <v>27.701860559066212</v>
      </c>
      <c r="H41">
        <f t="shared" si="3"/>
        <v>8.4774924276191381</v>
      </c>
      <c r="I41">
        <f t="shared" si="4"/>
        <v>27.813295366204521</v>
      </c>
    </row>
    <row r="42" spans="2:9" x14ac:dyDescent="0.2">
      <c r="B42" s="3">
        <v>39</v>
      </c>
      <c r="C42" s="3">
        <v>-72</v>
      </c>
      <c r="D42">
        <v>-69.705064528864796</v>
      </c>
      <c r="E42" s="11">
        <f t="shared" si="0"/>
        <v>1.290834528312311</v>
      </c>
      <c r="F42">
        <f t="shared" si="1"/>
        <v>8.5384817719676551</v>
      </c>
      <c r="G42">
        <f t="shared" si="2"/>
        <v>28.013391640313827</v>
      </c>
      <c r="H42">
        <f t="shared" si="3"/>
        <v>8.6149592287724257</v>
      </c>
      <c r="I42">
        <f t="shared" si="4"/>
        <v>28.264301931668065</v>
      </c>
    </row>
    <row r="43" spans="2:9" x14ac:dyDescent="0.2">
      <c r="B43" s="3">
        <v>40</v>
      </c>
      <c r="C43" s="3">
        <v>-70</v>
      </c>
      <c r="D43">
        <v>-69.721947830090699</v>
      </c>
      <c r="E43" s="11">
        <f t="shared" si="0"/>
        <v>1.2911471820387166</v>
      </c>
      <c r="F43">
        <f t="shared" si="1"/>
        <v>8.5500117833901648</v>
      </c>
      <c r="G43">
        <f t="shared" si="2"/>
        <v>28.051219761778754</v>
      </c>
      <c r="H43">
        <f t="shared" si="3"/>
        <v>8.6317209432856448</v>
      </c>
      <c r="I43">
        <f t="shared" si="4"/>
        <v>28.319294433351853</v>
      </c>
    </row>
    <row r="44" spans="2:9" x14ac:dyDescent="0.2">
      <c r="B44" s="3">
        <v>41</v>
      </c>
      <c r="C44" s="3">
        <v>-73</v>
      </c>
      <c r="D44">
        <v>-69.909181529277603</v>
      </c>
      <c r="E44" s="11">
        <f t="shared" si="0"/>
        <v>1.2946144727644</v>
      </c>
      <c r="F44">
        <f t="shared" si="1"/>
        <v>8.6786877211698332</v>
      </c>
      <c r="G44">
        <f t="shared" si="2"/>
        <v>28.47338491197452</v>
      </c>
      <c r="H44">
        <f t="shared" si="3"/>
        <v>8.8198068924736095</v>
      </c>
      <c r="I44">
        <f t="shared" si="4"/>
        <v>28.936374319139141</v>
      </c>
    </row>
    <row r="45" spans="2:9" x14ac:dyDescent="0.2">
      <c r="B45" s="3">
        <v>42</v>
      </c>
      <c r="C45" s="3">
        <v>-74</v>
      </c>
      <c r="D45">
        <v>-70.142377499690397</v>
      </c>
      <c r="E45" s="11">
        <f t="shared" si="0"/>
        <v>1.2989329166609334</v>
      </c>
      <c r="F45">
        <f t="shared" si="1"/>
        <v>8.8410423446889244</v>
      </c>
      <c r="G45">
        <f t="shared" si="2"/>
        <v>29.006044437955786</v>
      </c>
      <c r="H45">
        <f t="shared" si="3"/>
        <v>9.0598055174791732</v>
      </c>
      <c r="I45">
        <f t="shared" si="4"/>
        <v>29.723771382805687</v>
      </c>
    </row>
    <row r="46" spans="2:9" x14ac:dyDescent="0.2">
      <c r="B46" s="3">
        <v>43</v>
      </c>
      <c r="C46" s="3">
        <v>-72</v>
      </c>
      <c r="D46">
        <v>-70.248084664460904</v>
      </c>
      <c r="E46" s="11">
        <f t="shared" si="0"/>
        <v>1.3008904567492761</v>
      </c>
      <c r="F46">
        <f t="shared" si="1"/>
        <v>8.9154077888930026</v>
      </c>
      <c r="G46">
        <f t="shared" si="2"/>
        <v>29.250025554110898</v>
      </c>
      <c r="H46">
        <f t="shared" si="3"/>
        <v>9.1707368811533883</v>
      </c>
      <c r="I46">
        <f t="shared" si="4"/>
        <v>30.087719426356262</v>
      </c>
    </row>
    <row r="47" spans="2:9" x14ac:dyDescent="0.2">
      <c r="B47" s="3">
        <v>44</v>
      </c>
      <c r="C47" s="3">
        <v>-72</v>
      </c>
      <c r="D47">
        <v>-70.347620501106704</v>
      </c>
      <c r="E47" s="11">
        <f t="shared" si="0"/>
        <v>1.3027337129834575</v>
      </c>
      <c r="F47">
        <f t="shared" si="1"/>
        <v>8.9858740907463925</v>
      </c>
      <c r="G47">
        <f t="shared" si="2"/>
        <v>29.48121420848554</v>
      </c>
      <c r="H47">
        <f t="shared" si="3"/>
        <v>9.2764332748663794</v>
      </c>
      <c r="I47">
        <f t="shared" si="4"/>
        <v>30.434492371608854</v>
      </c>
    </row>
    <row r="48" spans="2:9" x14ac:dyDescent="0.2">
      <c r="B48" s="3">
        <v>45</v>
      </c>
      <c r="C48" s="3">
        <v>-71</v>
      </c>
      <c r="D48">
        <v>-70.384634009204206</v>
      </c>
      <c r="E48" s="11">
        <f t="shared" si="0"/>
        <v>1.3034191483185964</v>
      </c>
      <c r="F48">
        <f t="shared" si="1"/>
        <v>9.0121876397650063</v>
      </c>
      <c r="G48">
        <f t="shared" si="2"/>
        <v>29.56754474988519</v>
      </c>
      <c r="H48">
        <f t="shared" si="3"/>
        <v>9.3160476338997746</v>
      </c>
      <c r="I48">
        <f t="shared" si="4"/>
        <v>30.564460741140991</v>
      </c>
    </row>
    <row r="49" spans="2:9" x14ac:dyDescent="0.2">
      <c r="B49" s="3">
        <v>46</v>
      </c>
      <c r="C49" s="3">
        <v>-55</v>
      </c>
      <c r="D49">
        <v>-69.512854200178197</v>
      </c>
      <c r="E49" s="11">
        <f t="shared" si="0"/>
        <v>1.2872750777810777</v>
      </c>
      <c r="F49">
        <f t="shared" si="1"/>
        <v>8.4080627354473432</v>
      </c>
      <c r="G49">
        <f t="shared" si="2"/>
        <v>27.585507662228817</v>
      </c>
      <c r="H49">
        <f t="shared" si="3"/>
        <v>8.4264123949480148</v>
      </c>
      <c r="I49">
        <f t="shared" si="4"/>
        <v>27.645709957178525</v>
      </c>
    </row>
    <row r="50" spans="2:9" x14ac:dyDescent="0.2">
      <c r="B50" s="3">
        <v>47</v>
      </c>
      <c r="C50" s="3">
        <v>-56</v>
      </c>
      <c r="D50">
        <v>-68.747988260359705</v>
      </c>
      <c r="E50" s="11">
        <f t="shared" si="0"/>
        <v>1.273110893710365</v>
      </c>
      <c r="F50">
        <f t="shared" si="1"/>
        <v>7.9042573919841717</v>
      </c>
      <c r="G50">
        <f t="shared" si="2"/>
        <v>25.932602992074056</v>
      </c>
      <c r="H50">
        <f t="shared" si="3"/>
        <v>7.7161278158532332</v>
      </c>
      <c r="I50">
        <f t="shared" si="4"/>
        <v>25.315379973271764</v>
      </c>
    </row>
    <row r="51" spans="2:9" x14ac:dyDescent="0.2">
      <c r="B51" s="3">
        <v>48</v>
      </c>
      <c r="C51" s="3">
        <v>-73</v>
      </c>
      <c r="D51">
        <v>-68.988426622291399</v>
      </c>
      <c r="E51" s="11">
        <f t="shared" si="0"/>
        <v>1.2775634559683593</v>
      </c>
      <c r="F51">
        <f t="shared" si="1"/>
        <v>8.0600465440727973</v>
      </c>
      <c r="G51">
        <f t="shared" si="2"/>
        <v>26.443722257456681</v>
      </c>
      <c r="H51">
        <f t="shared" si="3"/>
        <v>7.9327054930433514</v>
      </c>
      <c r="I51">
        <f t="shared" si="4"/>
        <v>26.025936656966376</v>
      </c>
    </row>
    <row r="52" spans="2:9" x14ac:dyDescent="0.2">
      <c r="B52" s="3">
        <v>49</v>
      </c>
      <c r="C52" s="3">
        <v>-71</v>
      </c>
      <c r="D52">
        <v>-69.102074942262206</v>
      </c>
      <c r="E52" s="11">
        <f t="shared" si="0"/>
        <v>1.2796680544863372</v>
      </c>
      <c r="F52">
        <f t="shared" si="1"/>
        <v>8.1345028173255702</v>
      </c>
      <c r="G52">
        <f t="shared" si="2"/>
        <v>26.68800136917838</v>
      </c>
      <c r="H52">
        <f t="shared" si="3"/>
        <v>8.0371809670282648</v>
      </c>
      <c r="I52">
        <f t="shared" si="4"/>
        <v>26.368703960066487</v>
      </c>
    </row>
    <row r="53" spans="2:9" x14ac:dyDescent="0.2">
      <c r="B53" s="3">
        <v>50</v>
      </c>
      <c r="C53" s="3">
        <v>-55</v>
      </c>
      <c r="D53">
        <v>-68.305971214040497</v>
      </c>
      <c r="E53" s="11">
        <f t="shared" si="0"/>
        <v>1.2649253928526019</v>
      </c>
      <c r="F53">
        <f t="shared" si="1"/>
        <v>7.623920840892322</v>
      </c>
      <c r="G53">
        <f t="shared" si="2"/>
        <v>25.012863651221529</v>
      </c>
      <c r="H53">
        <f t="shared" si="3"/>
        <v>7.3332849494171324</v>
      </c>
      <c r="I53">
        <f t="shared" si="4"/>
        <v>24.059333823547021</v>
      </c>
    </row>
    <row r="54" spans="2:9" x14ac:dyDescent="0.2">
      <c r="B54" s="3">
        <v>51</v>
      </c>
      <c r="C54" s="3">
        <v>-75</v>
      </c>
      <c r="D54">
        <v>-68.683604993996298</v>
      </c>
      <c r="E54" s="11">
        <f t="shared" si="0"/>
        <v>1.2719186109999314</v>
      </c>
      <c r="F54">
        <f t="shared" si="1"/>
        <v>7.8629378778574752</v>
      </c>
      <c r="G54">
        <f t="shared" si="2"/>
        <v>25.79704028168463</v>
      </c>
      <c r="H54">
        <f t="shared" si="3"/>
        <v>7.6591442628444346</v>
      </c>
      <c r="I54">
        <f t="shared" si="4"/>
        <v>25.128426059200901</v>
      </c>
    </row>
    <row r="55" spans="2:9" x14ac:dyDescent="0.2">
      <c r="B55" s="3">
        <v>52</v>
      </c>
      <c r="C55" s="3">
        <v>-72</v>
      </c>
      <c r="D55">
        <v>-68.870578128426601</v>
      </c>
      <c r="E55" s="11">
        <f t="shared" si="0"/>
        <v>1.2753810764523446</v>
      </c>
      <c r="F55">
        <f t="shared" si="1"/>
        <v>7.983395012164558</v>
      </c>
      <c r="G55">
        <f t="shared" si="2"/>
        <v>26.192240853558264</v>
      </c>
      <c r="H55">
        <f t="shared" si="3"/>
        <v>7.8258029148204784</v>
      </c>
      <c r="I55">
        <f t="shared" si="4"/>
        <v>25.675206413453015</v>
      </c>
    </row>
    <row r="56" spans="2:9" x14ac:dyDescent="0.2">
      <c r="B56" s="3">
        <v>53</v>
      </c>
      <c r="C56" s="3">
        <v>-59</v>
      </c>
      <c r="D56">
        <v>-68.314398967704804</v>
      </c>
      <c r="E56" s="11">
        <f t="shared" si="0"/>
        <v>1.2650814623649038</v>
      </c>
      <c r="F56">
        <f t="shared" si="1"/>
        <v>7.6291932469810702</v>
      </c>
      <c r="G56">
        <f t="shared" si="2"/>
        <v>25.030161571460201</v>
      </c>
      <c r="H56">
        <f t="shared" si="3"/>
        <v>7.340403749514322</v>
      </c>
      <c r="I56">
        <f t="shared" si="4"/>
        <v>24.082689466910505</v>
      </c>
    </row>
    <row r="57" spans="2:9" x14ac:dyDescent="0.2">
      <c r="B57" s="3">
        <v>54</v>
      </c>
      <c r="C57" s="3">
        <v>-74</v>
      </c>
      <c r="D57">
        <v>-68.634608256722004</v>
      </c>
      <c r="E57" s="11">
        <f t="shared" si="0"/>
        <v>1.2710112640133704</v>
      </c>
      <c r="F57">
        <f t="shared" si="1"/>
        <v>7.8316047374892124</v>
      </c>
      <c r="G57">
        <f t="shared" si="2"/>
        <v>25.694241264728387</v>
      </c>
      <c r="H57">
        <f t="shared" si="3"/>
        <v>7.6160609826743766</v>
      </c>
      <c r="I57">
        <f t="shared" si="4"/>
        <v>24.987076714810943</v>
      </c>
    </row>
    <row r="59" spans="2:9" x14ac:dyDescent="0.2">
      <c r="B59" s="7" t="s">
        <v>3</v>
      </c>
      <c r="C59" s="8">
        <f>AVERAGE(C4:C57)</f>
        <v>-69.203703703703709</v>
      </c>
      <c r="G59">
        <f>AVERAGE(G4:G57)</f>
        <v>31.062891945480324</v>
      </c>
      <c r="I59">
        <f>AVERAGE(I4:I57)</f>
        <v>34.69948295380469</v>
      </c>
    </row>
    <row r="60" spans="2:9" x14ac:dyDescent="0.2">
      <c r="B60" s="7" t="s">
        <v>4</v>
      </c>
      <c r="C60" s="8">
        <f>STDEV(C4:C57)</f>
        <v>7.199003153292705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showRuler="0" workbookViewId="0">
      <selection activeCell="D42" sqref="D42"/>
    </sheetView>
  </sheetViews>
  <sheetFormatPr baseColWidth="10" defaultRowHeight="16" x14ac:dyDescent="0.2"/>
  <cols>
    <col min="2" max="2" width="13" style="1" customWidth="1"/>
    <col min="3" max="3" width="15" style="1" customWidth="1"/>
  </cols>
  <sheetData>
    <row r="1" spans="1:3" ht="21" x14ac:dyDescent="0.25">
      <c r="A1" s="2" t="s">
        <v>5</v>
      </c>
    </row>
    <row r="2" spans="1:3" ht="17" thickBot="1" x14ac:dyDescent="0.25"/>
    <row r="3" spans="1:3" ht="17" thickBot="1" x14ac:dyDescent="0.25">
      <c r="B3" s="5" t="s">
        <v>1</v>
      </c>
      <c r="C3" s="6" t="s">
        <v>2</v>
      </c>
    </row>
    <row r="4" spans="1:3" x14ac:dyDescent="0.2">
      <c r="B4" s="4">
        <v>1</v>
      </c>
      <c r="C4" s="4">
        <v>-69</v>
      </c>
    </row>
    <row r="5" spans="1:3" x14ac:dyDescent="0.2">
      <c r="B5" s="3">
        <v>2</v>
      </c>
      <c r="C5" s="3">
        <v>-80</v>
      </c>
    </row>
    <row r="6" spans="1:3" x14ac:dyDescent="0.2">
      <c r="B6" s="3">
        <v>3</v>
      </c>
      <c r="C6" s="3">
        <v>-80</v>
      </c>
    </row>
    <row r="7" spans="1:3" x14ac:dyDescent="0.2">
      <c r="B7" s="3">
        <v>4</v>
      </c>
      <c r="C7" s="3">
        <v>-82</v>
      </c>
    </row>
    <row r="8" spans="1:3" x14ac:dyDescent="0.2">
      <c r="B8" s="3">
        <v>5</v>
      </c>
      <c r="C8" s="3">
        <v>-70</v>
      </c>
    </row>
    <row r="9" spans="1:3" x14ac:dyDescent="0.2">
      <c r="B9" s="3">
        <v>6</v>
      </c>
      <c r="C9" s="3">
        <v>-83</v>
      </c>
    </row>
    <row r="10" spans="1:3" x14ac:dyDescent="0.2">
      <c r="B10" s="3">
        <v>7</v>
      </c>
      <c r="C10" s="3">
        <v>-67</v>
      </c>
    </row>
    <row r="11" spans="1:3" x14ac:dyDescent="0.2">
      <c r="B11" s="3">
        <v>8</v>
      </c>
      <c r="C11" s="3">
        <v>-65</v>
      </c>
    </row>
    <row r="12" spans="1:3" x14ac:dyDescent="0.2">
      <c r="B12" s="3">
        <v>9</v>
      </c>
      <c r="C12" s="3">
        <v>-79</v>
      </c>
    </row>
    <row r="13" spans="1:3" x14ac:dyDescent="0.2">
      <c r="B13" s="3">
        <v>10</v>
      </c>
      <c r="C13" s="3">
        <v>-67</v>
      </c>
    </row>
    <row r="14" spans="1:3" x14ac:dyDescent="0.2">
      <c r="B14" s="3">
        <v>11</v>
      </c>
      <c r="C14" s="3">
        <v>-62</v>
      </c>
    </row>
    <row r="15" spans="1:3" x14ac:dyDescent="0.2">
      <c r="B15" s="3">
        <v>12</v>
      </c>
      <c r="C15" s="3">
        <v>-84</v>
      </c>
    </row>
    <row r="16" spans="1:3" x14ac:dyDescent="0.2">
      <c r="B16" s="3">
        <v>13</v>
      </c>
      <c r="C16" s="3">
        <v>-67</v>
      </c>
    </row>
    <row r="17" spans="2:3" x14ac:dyDescent="0.2">
      <c r="B17" s="3">
        <v>14</v>
      </c>
      <c r="C17" s="3">
        <v>-83</v>
      </c>
    </row>
    <row r="18" spans="2:3" x14ac:dyDescent="0.2">
      <c r="B18" s="3">
        <v>15</v>
      </c>
      <c r="C18" s="3">
        <v>-80</v>
      </c>
    </row>
    <row r="19" spans="2:3" x14ac:dyDescent="0.2">
      <c r="B19" s="3">
        <v>16</v>
      </c>
      <c r="C19" s="3">
        <v>-67</v>
      </c>
    </row>
    <row r="20" spans="2:3" x14ac:dyDescent="0.2">
      <c r="B20" s="3">
        <v>17</v>
      </c>
      <c r="C20" s="3">
        <v>-63</v>
      </c>
    </row>
    <row r="21" spans="2:3" x14ac:dyDescent="0.2">
      <c r="B21" s="3">
        <v>18</v>
      </c>
      <c r="C21" s="3">
        <v>-79</v>
      </c>
    </row>
    <row r="22" spans="2:3" x14ac:dyDescent="0.2">
      <c r="B22" s="3">
        <v>19</v>
      </c>
      <c r="C22" s="3">
        <v>-84</v>
      </c>
    </row>
    <row r="23" spans="2:3" x14ac:dyDescent="0.2">
      <c r="B23" s="3">
        <v>20</v>
      </c>
      <c r="C23" s="3">
        <v>-68</v>
      </c>
    </row>
    <row r="24" spans="2:3" x14ac:dyDescent="0.2">
      <c r="B24" s="3">
        <v>21</v>
      </c>
      <c r="C24" s="3">
        <v>-79</v>
      </c>
    </row>
    <row r="25" spans="2:3" x14ac:dyDescent="0.2">
      <c r="B25" s="3">
        <v>22</v>
      </c>
      <c r="C25" s="3">
        <v>-81</v>
      </c>
    </row>
    <row r="26" spans="2:3" x14ac:dyDescent="0.2">
      <c r="B26" s="3">
        <v>23</v>
      </c>
      <c r="C26" s="3">
        <v>-80</v>
      </c>
    </row>
    <row r="27" spans="2:3" x14ac:dyDescent="0.2">
      <c r="B27" s="3">
        <v>24</v>
      </c>
      <c r="C27" s="3">
        <v>-82</v>
      </c>
    </row>
    <row r="28" spans="2:3" x14ac:dyDescent="0.2">
      <c r="B28" s="3">
        <v>25</v>
      </c>
      <c r="C28" s="3">
        <v>-79</v>
      </c>
    </row>
    <row r="29" spans="2:3" x14ac:dyDescent="0.2">
      <c r="B29" s="3">
        <v>26</v>
      </c>
      <c r="C29" s="3">
        <v>-83</v>
      </c>
    </row>
    <row r="30" spans="2:3" x14ac:dyDescent="0.2">
      <c r="B30" s="3">
        <v>27</v>
      </c>
      <c r="C30" s="3">
        <v>-79</v>
      </c>
    </row>
    <row r="31" spans="2:3" x14ac:dyDescent="0.2">
      <c r="B31" s="3">
        <v>28</v>
      </c>
      <c r="C31" s="3">
        <v>-73</v>
      </c>
    </row>
    <row r="32" spans="2:3" x14ac:dyDescent="0.2">
      <c r="B32" s="3">
        <v>29</v>
      </c>
      <c r="C32" s="3">
        <v>-81</v>
      </c>
    </row>
    <row r="33" spans="2:3" x14ac:dyDescent="0.2">
      <c r="B33" s="3">
        <v>30</v>
      </c>
      <c r="C33" s="3">
        <v>-79</v>
      </c>
    </row>
    <row r="34" spans="2:3" x14ac:dyDescent="0.2">
      <c r="B34" s="3">
        <v>31</v>
      </c>
      <c r="C34" s="3">
        <v>-81</v>
      </c>
    </row>
    <row r="35" spans="2:3" x14ac:dyDescent="0.2">
      <c r="B35" s="3">
        <v>32</v>
      </c>
      <c r="C35" s="3">
        <v>-83</v>
      </c>
    </row>
    <row r="36" spans="2:3" x14ac:dyDescent="0.2">
      <c r="B36" s="3">
        <v>33</v>
      </c>
      <c r="C36" s="3">
        <v>-66</v>
      </c>
    </row>
    <row r="37" spans="2:3" x14ac:dyDescent="0.2">
      <c r="B37" s="3">
        <v>34</v>
      </c>
      <c r="C37" s="3">
        <v>-85</v>
      </c>
    </row>
    <row r="38" spans="2:3" x14ac:dyDescent="0.2">
      <c r="B38" s="3">
        <v>35</v>
      </c>
      <c r="C38" s="3">
        <v>-68</v>
      </c>
    </row>
    <row r="39" spans="2:3" x14ac:dyDescent="0.2">
      <c r="B39" s="3">
        <v>36</v>
      </c>
      <c r="C39" s="3">
        <v>-82</v>
      </c>
    </row>
    <row r="40" spans="2:3" x14ac:dyDescent="0.2">
      <c r="B40" s="3">
        <v>37</v>
      </c>
      <c r="C40" s="3">
        <v>-67</v>
      </c>
    </row>
    <row r="41" spans="2:3" x14ac:dyDescent="0.2">
      <c r="B41" s="3">
        <v>38</v>
      </c>
      <c r="C41" s="3">
        <v>-83</v>
      </c>
    </row>
    <row r="43" spans="2:3" x14ac:dyDescent="0.2">
      <c r="B43" s="7" t="s">
        <v>3</v>
      </c>
      <c r="C43" s="8">
        <f>AVERAGE(C4:C41)</f>
        <v>-76.05263157894737</v>
      </c>
    </row>
    <row r="44" spans="2:3" x14ac:dyDescent="0.2">
      <c r="B44" s="7" t="s">
        <v>4</v>
      </c>
      <c r="C44" s="8">
        <f>STDEV(C4:C41)</f>
        <v>7.2928968345216436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showRuler="0" workbookViewId="0">
      <selection activeCell="H4" sqref="H4"/>
    </sheetView>
  </sheetViews>
  <sheetFormatPr baseColWidth="10" defaultRowHeight="16" x14ac:dyDescent="0.2"/>
  <cols>
    <col min="2" max="2" width="13" style="13" customWidth="1"/>
    <col min="3" max="3" width="15" style="13" customWidth="1"/>
    <col min="4" max="7" width="24.5" customWidth="1"/>
    <col min="8" max="9" width="26.6640625" customWidth="1"/>
  </cols>
  <sheetData>
    <row r="1" spans="1:9" ht="21" x14ac:dyDescent="0.25">
      <c r="A1" s="2" t="s">
        <v>21</v>
      </c>
    </row>
    <row r="2" spans="1:9" ht="17" thickBot="1" x14ac:dyDescent="0.25"/>
    <row r="3" spans="1:9" ht="17" thickBot="1" x14ac:dyDescent="0.25">
      <c r="B3" s="5" t="s">
        <v>1</v>
      </c>
      <c r="C3" s="6" t="s">
        <v>2</v>
      </c>
      <c r="D3" s="16" t="s">
        <v>25</v>
      </c>
      <c r="E3" s="13" t="s">
        <v>24</v>
      </c>
      <c r="F3" s="13" t="s">
        <v>28</v>
      </c>
      <c r="G3" t="s">
        <v>29</v>
      </c>
      <c r="H3" s="13" t="s">
        <v>30</v>
      </c>
      <c r="I3" t="s">
        <v>31</v>
      </c>
    </row>
    <row r="4" spans="1:9" x14ac:dyDescent="0.2">
      <c r="B4" s="4">
        <v>1</v>
      </c>
      <c r="C4" s="4">
        <v>-75</v>
      </c>
      <c r="D4">
        <v>-75</v>
      </c>
      <c r="E4" s="11">
        <f>D4/-54</f>
        <v>1.3888888888888888</v>
      </c>
      <c r="F4">
        <f>2.3085369*POWER(E4,5.3113281)-0.4194307</f>
        <v>12.796286643666502</v>
      </c>
      <c r="G4">
        <f>CONVERT(F4,"m","ft")</f>
        <v>41.982567728564639</v>
      </c>
      <c r="H4">
        <f>10^((-51-D4)/(10*2))</f>
        <v>15.848931924611136</v>
      </c>
      <c r="I4">
        <f>CONVERT(H4,"m","ft")</f>
        <v>51.997808151611338</v>
      </c>
    </row>
    <row r="5" spans="1:9" x14ac:dyDescent="0.2">
      <c r="B5" s="3">
        <v>2</v>
      </c>
      <c r="C5" s="3">
        <v>-78</v>
      </c>
      <c r="D5">
        <v>-76.501997336884102</v>
      </c>
      <c r="E5" s="11">
        <f t="shared" ref="E5:E58" si="0">D5/-54</f>
        <v>1.4167036543867426</v>
      </c>
      <c r="F5">
        <f t="shared" ref="F5:F58" si="1">2.3085369*POWER(E5,5.3113281)-0.4194307</f>
        <v>14.264059566060507</v>
      </c>
      <c r="G5">
        <f t="shared" ref="G5:G58" si="2">CONVERT(F5,"m","ft")</f>
        <v>46.798095689174893</v>
      </c>
      <c r="H5">
        <f t="shared" ref="H5:H58" si="3">10^((-51-D5)/(10*2))</f>
        <v>18.84082287995081</v>
      </c>
      <c r="I5">
        <f t="shared" ref="I5:I58" si="4">CONVERT(H5,"m","ft")</f>
        <v>61.813723359418667</v>
      </c>
    </row>
    <row r="6" spans="1:9" x14ac:dyDescent="0.2">
      <c r="B6" s="3">
        <v>3</v>
      </c>
      <c r="C6" s="3">
        <v>-74</v>
      </c>
      <c r="D6">
        <v>-75.664300763387601</v>
      </c>
      <c r="E6" s="11">
        <f t="shared" si="0"/>
        <v>1.4011907548775482</v>
      </c>
      <c r="F6">
        <f t="shared" si="1"/>
        <v>13.429997757271261</v>
      </c>
      <c r="G6">
        <f t="shared" si="2"/>
        <v>44.061672431992328</v>
      </c>
      <c r="H6">
        <f t="shared" si="3"/>
        <v>17.108622280262896</v>
      </c>
      <c r="I6">
        <f t="shared" si="4"/>
        <v>56.130650525796902</v>
      </c>
    </row>
    <row r="7" spans="1:9" x14ac:dyDescent="0.2">
      <c r="B7" s="3">
        <v>4</v>
      </c>
      <c r="C7" s="3">
        <v>-77</v>
      </c>
      <c r="D7">
        <v>-76.001329791936996</v>
      </c>
      <c r="E7" s="11">
        <f t="shared" si="0"/>
        <v>1.4074320331840184</v>
      </c>
      <c r="F7">
        <f t="shared" si="1"/>
        <v>13.760810162501761</v>
      </c>
      <c r="G7">
        <f t="shared" si="2"/>
        <v>45.147014968837802</v>
      </c>
      <c r="H7">
        <f t="shared" si="3"/>
        <v>17.785516818208055</v>
      </c>
      <c r="I7">
        <f t="shared" si="4"/>
        <v>58.351433130603859</v>
      </c>
    </row>
    <row r="8" spans="1:9" x14ac:dyDescent="0.2">
      <c r="B8" s="3">
        <v>5</v>
      </c>
      <c r="C8" s="3">
        <v>-77</v>
      </c>
      <c r="D8">
        <v>-76.204240953979607</v>
      </c>
      <c r="E8" s="11">
        <f t="shared" si="0"/>
        <v>1.4111896472959187</v>
      </c>
      <c r="F8">
        <f t="shared" si="1"/>
        <v>13.963052062735688</v>
      </c>
      <c r="G8">
        <f t="shared" si="2"/>
        <v>45.810538263568525</v>
      </c>
      <c r="H8">
        <f t="shared" si="3"/>
        <v>18.205895588162559</v>
      </c>
      <c r="I8">
        <f t="shared" si="4"/>
        <v>59.730628570087134</v>
      </c>
    </row>
    <row r="9" spans="1:9" x14ac:dyDescent="0.2">
      <c r="B9" s="3">
        <v>6</v>
      </c>
      <c r="C9" s="3">
        <v>-74</v>
      </c>
      <c r="D9">
        <v>-75.827959180385804</v>
      </c>
      <c r="E9" s="11">
        <f t="shared" si="0"/>
        <v>1.4042214663034409</v>
      </c>
      <c r="F9">
        <f t="shared" si="1"/>
        <v>13.589845813243873</v>
      </c>
      <c r="G9">
        <f t="shared" si="2"/>
        <v>44.586108311167557</v>
      </c>
      <c r="H9">
        <f t="shared" si="3"/>
        <v>17.43403682625484</v>
      </c>
      <c r="I9">
        <f t="shared" si="4"/>
        <v>57.198283550704858</v>
      </c>
    </row>
    <row r="10" spans="1:9" x14ac:dyDescent="0.2">
      <c r="B10" s="3">
        <v>7</v>
      </c>
      <c r="C10" s="3">
        <v>-69</v>
      </c>
      <c r="D10">
        <v>-74.819077932289204</v>
      </c>
      <c r="E10" s="11">
        <f t="shared" si="0"/>
        <v>1.3855384802275779</v>
      </c>
      <c r="F10">
        <f t="shared" si="1"/>
        <v>12.627838619332019</v>
      </c>
      <c r="G10">
        <f t="shared" si="2"/>
        <v>41.429916730091925</v>
      </c>
      <c r="H10">
        <f t="shared" si="3"/>
        <v>15.522222220063567</v>
      </c>
      <c r="I10">
        <f t="shared" si="4"/>
        <v>50.925925918843724</v>
      </c>
    </row>
    <row r="11" spans="1:9" x14ac:dyDescent="0.2">
      <c r="B11" s="3">
        <v>8</v>
      </c>
      <c r="C11" s="3">
        <v>-60</v>
      </c>
      <c r="D11">
        <v>-72.881405065295993</v>
      </c>
      <c r="E11" s="11">
        <f t="shared" si="0"/>
        <v>1.3496556493573333</v>
      </c>
      <c r="F11">
        <f t="shared" si="1"/>
        <v>10.930514828020547</v>
      </c>
      <c r="G11">
        <f t="shared" si="2"/>
        <v>35.861269120802319</v>
      </c>
      <c r="H11">
        <f t="shared" si="3"/>
        <v>12.418531786320456</v>
      </c>
      <c r="I11">
        <f t="shared" si="4"/>
        <v>40.743214522048739</v>
      </c>
    </row>
    <row r="12" spans="1:9" x14ac:dyDescent="0.2">
      <c r="B12" s="3">
        <v>9</v>
      </c>
      <c r="C12" s="3">
        <v>-61</v>
      </c>
      <c r="D12">
        <v>-71.482772961172699</v>
      </c>
      <c r="E12" s="11">
        <f t="shared" si="0"/>
        <v>1.3237550548365316</v>
      </c>
      <c r="F12">
        <f t="shared" si="1"/>
        <v>9.8205023397013651</v>
      </c>
      <c r="G12">
        <f t="shared" si="2"/>
        <v>32.21949586516196</v>
      </c>
      <c r="H12">
        <f t="shared" si="3"/>
        <v>10.571549509580677</v>
      </c>
      <c r="I12">
        <f t="shared" si="4"/>
        <v>34.683561383138709</v>
      </c>
    </row>
    <row r="13" spans="1:9" x14ac:dyDescent="0.2">
      <c r="B13" s="3">
        <v>10</v>
      </c>
      <c r="C13" s="3">
        <v>-77</v>
      </c>
      <c r="D13">
        <v>-72.075587168790506</v>
      </c>
      <c r="E13" s="11">
        <f t="shared" si="0"/>
        <v>1.3347330957183428</v>
      </c>
      <c r="F13">
        <f t="shared" si="1"/>
        <v>10.279682351614619</v>
      </c>
      <c r="G13">
        <f t="shared" si="2"/>
        <v>33.725991967239565</v>
      </c>
      <c r="H13">
        <f t="shared" si="3"/>
        <v>11.318251979143861</v>
      </c>
      <c r="I13">
        <f t="shared" si="4"/>
        <v>37.133372634986422</v>
      </c>
    </row>
    <row r="14" spans="1:9" x14ac:dyDescent="0.2">
      <c r="B14" s="3">
        <v>11</v>
      </c>
      <c r="C14" s="3">
        <v>-74</v>
      </c>
      <c r="D14">
        <v>-72.266473598289593</v>
      </c>
      <c r="E14" s="11">
        <f t="shared" si="0"/>
        <v>1.3382680295979554</v>
      </c>
      <c r="F14">
        <f t="shared" si="1"/>
        <v>10.431044530743977</v>
      </c>
      <c r="G14">
        <f t="shared" si="2"/>
        <v>34.222587043123283</v>
      </c>
      <c r="H14">
        <f t="shared" si="3"/>
        <v>11.569742144517194</v>
      </c>
      <c r="I14">
        <f t="shared" si="4"/>
        <v>37.958471602746705</v>
      </c>
    </row>
    <row r="15" spans="1:9" x14ac:dyDescent="0.2">
      <c r="B15" s="3">
        <v>12</v>
      </c>
      <c r="C15" s="3">
        <v>-72</v>
      </c>
      <c r="D15">
        <v>-72.241840081046206</v>
      </c>
      <c r="E15" s="11">
        <f t="shared" si="0"/>
        <v>1.3378118533527075</v>
      </c>
      <c r="F15">
        <f t="shared" si="1"/>
        <v>10.411414438725281</v>
      </c>
      <c r="G15">
        <f t="shared" si="2"/>
        <v>34.158183854085564</v>
      </c>
      <c r="H15">
        <f t="shared" si="3"/>
        <v>11.536976395020671</v>
      </c>
      <c r="I15">
        <f t="shared" si="4"/>
        <v>37.8509724246085</v>
      </c>
    </row>
    <row r="16" spans="1:9" x14ac:dyDescent="0.2">
      <c r="B16" s="3">
        <v>13</v>
      </c>
      <c r="C16" s="3">
        <v>-74</v>
      </c>
      <c r="D16">
        <v>-72.3945347350909</v>
      </c>
      <c r="E16" s="11">
        <f t="shared" si="0"/>
        <v>1.3406395321313129</v>
      </c>
      <c r="F16">
        <f t="shared" si="1"/>
        <v>10.533560483741892</v>
      </c>
      <c r="G16">
        <f t="shared" si="2"/>
        <v>34.558925471594137</v>
      </c>
      <c r="H16">
        <f t="shared" si="3"/>
        <v>11.741585279721818</v>
      </c>
      <c r="I16">
        <f t="shared" si="4"/>
        <v>38.522261416410167</v>
      </c>
    </row>
    <row r="17" spans="2:9" x14ac:dyDescent="0.2">
      <c r="B17" s="3">
        <v>14</v>
      </c>
      <c r="C17" s="3">
        <v>-68</v>
      </c>
      <c r="D17">
        <v>-72.033475017741395</v>
      </c>
      <c r="E17" s="11">
        <f t="shared" si="0"/>
        <v>1.3339532410692851</v>
      </c>
      <c r="F17">
        <f t="shared" si="1"/>
        <v>10.246521692462277</v>
      </c>
      <c r="G17">
        <f t="shared" si="2"/>
        <v>33.617197153747625</v>
      </c>
      <c r="H17">
        <f t="shared" si="3"/>
        <v>11.26351004997262</v>
      </c>
      <c r="I17">
        <f t="shared" si="4"/>
        <v>36.953773129831433</v>
      </c>
    </row>
    <row r="18" spans="2:9" x14ac:dyDescent="0.2">
      <c r="B18" s="3">
        <v>15</v>
      </c>
      <c r="C18" s="3">
        <v>-86</v>
      </c>
      <c r="D18">
        <v>-73.125582810044406</v>
      </c>
      <c r="E18" s="11">
        <f t="shared" si="0"/>
        <v>1.3541774594452667</v>
      </c>
      <c r="F18">
        <f t="shared" si="1"/>
        <v>11.133948614658925</v>
      </c>
      <c r="G18">
        <f t="shared" si="2"/>
        <v>36.528702803999096</v>
      </c>
      <c r="H18">
        <f t="shared" si="3"/>
        <v>12.772594968844533</v>
      </c>
      <c r="I18">
        <f t="shared" si="4"/>
        <v>41.904839136629043</v>
      </c>
    </row>
    <row r="19" spans="2:9" x14ac:dyDescent="0.2">
      <c r="B19" s="3">
        <v>16</v>
      </c>
      <c r="C19" s="3">
        <v>-75</v>
      </c>
      <c r="D19">
        <v>-73.265811599676397</v>
      </c>
      <c r="E19" s="11">
        <f t="shared" si="0"/>
        <v>1.3567742888828962</v>
      </c>
      <c r="F19">
        <f t="shared" si="1"/>
        <v>11.252109947125195</v>
      </c>
      <c r="G19">
        <f t="shared" si="2"/>
        <v>36.916371217602347</v>
      </c>
      <c r="H19">
        <f t="shared" si="3"/>
        <v>12.980474847789601</v>
      </c>
      <c r="I19">
        <f t="shared" si="4"/>
        <v>42.58685973684252</v>
      </c>
    </row>
    <row r="20" spans="2:9" x14ac:dyDescent="0.2">
      <c r="B20" s="3">
        <v>17</v>
      </c>
      <c r="C20" s="3">
        <v>-76</v>
      </c>
      <c r="D20">
        <v>-73.462419783591798</v>
      </c>
      <c r="E20" s="11">
        <f t="shared" si="0"/>
        <v>1.3604151811776259</v>
      </c>
      <c r="F20">
        <f t="shared" si="1"/>
        <v>11.419428454322272</v>
      </c>
      <c r="G20">
        <f t="shared" si="2"/>
        <v>37.465316451188556</v>
      </c>
      <c r="H20">
        <f t="shared" si="3"/>
        <v>13.277643052545447</v>
      </c>
      <c r="I20">
        <f t="shared" si="4"/>
        <v>43.56182103853493</v>
      </c>
    </row>
    <row r="21" spans="2:9" x14ac:dyDescent="0.2">
      <c r="B21" s="3">
        <v>18</v>
      </c>
      <c r="C21" s="3">
        <v>-72</v>
      </c>
      <c r="D21">
        <v>-73.3609298102824</v>
      </c>
      <c r="E21" s="11">
        <f t="shared" si="0"/>
        <v>1.3585357372274518</v>
      </c>
      <c r="F21">
        <f t="shared" si="1"/>
        <v>11.332816553859285</v>
      </c>
      <c r="G21">
        <f t="shared" si="2"/>
        <v>37.181156672766683</v>
      </c>
      <c r="H21">
        <f t="shared" si="3"/>
        <v>13.123403753914046</v>
      </c>
      <c r="I21">
        <f t="shared" si="4"/>
        <v>43.055786594206189</v>
      </c>
    </row>
    <row r="22" spans="2:9" x14ac:dyDescent="0.2">
      <c r="B22" s="3">
        <v>19</v>
      </c>
      <c r="C22" s="3">
        <v>-73</v>
      </c>
      <c r="D22">
        <v>-73.336667739652896</v>
      </c>
      <c r="E22" s="11">
        <f t="shared" si="0"/>
        <v>1.3580864396232017</v>
      </c>
      <c r="F22">
        <f t="shared" si="1"/>
        <v>11.312187587447928</v>
      </c>
      <c r="G22">
        <f t="shared" si="2"/>
        <v>37.11347633677142</v>
      </c>
      <c r="H22">
        <f t="shared" si="3"/>
        <v>13.086797639258954</v>
      </c>
      <c r="I22">
        <f t="shared" si="4"/>
        <v>42.935687792844334</v>
      </c>
    </row>
    <row r="23" spans="2:9" x14ac:dyDescent="0.2">
      <c r="B23" s="3">
        <v>20</v>
      </c>
      <c r="C23" s="3">
        <v>-76</v>
      </c>
      <c r="D23">
        <v>-73.510643136502395</v>
      </c>
      <c r="E23" s="11">
        <f t="shared" si="0"/>
        <v>1.3613082062315258</v>
      </c>
      <c r="F23">
        <f t="shared" si="1"/>
        <v>11.46076362340669</v>
      </c>
      <c r="G23">
        <f t="shared" si="2"/>
        <v>37.600930522987824</v>
      </c>
      <c r="H23">
        <f t="shared" si="3"/>
        <v>13.351564459942544</v>
      </c>
      <c r="I23">
        <f t="shared" si="4"/>
        <v>43.804345341018845</v>
      </c>
    </row>
    <row r="24" spans="2:9" x14ac:dyDescent="0.2">
      <c r="B24" s="3">
        <v>21</v>
      </c>
      <c r="C24" s="3">
        <v>-74</v>
      </c>
      <c r="D24">
        <v>-73.541796021692704</v>
      </c>
      <c r="E24" s="11">
        <f t="shared" si="0"/>
        <v>1.3618851115128279</v>
      </c>
      <c r="F24">
        <f t="shared" si="1"/>
        <v>11.487528884113322</v>
      </c>
      <c r="G24">
        <f t="shared" si="2"/>
        <v>37.688743058114575</v>
      </c>
      <c r="H24">
        <f t="shared" si="3"/>
        <v>13.399537272305237</v>
      </c>
      <c r="I24">
        <f t="shared" si="4"/>
        <v>43.961736457694343</v>
      </c>
    </row>
    <row r="25" spans="2:9" x14ac:dyDescent="0.2">
      <c r="B25" s="3">
        <v>22</v>
      </c>
      <c r="C25" s="3">
        <v>-71</v>
      </c>
      <c r="D25">
        <v>-73.383691620903505</v>
      </c>
      <c r="E25" s="11">
        <f t="shared" si="0"/>
        <v>1.3589572522389537</v>
      </c>
      <c r="F25">
        <f t="shared" si="1"/>
        <v>11.35219667578842</v>
      </c>
      <c r="G25">
        <f t="shared" si="2"/>
        <v>37.244739749962008</v>
      </c>
      <c r="H25">
        <f t="shared" si="3"/>
        <v>13.157839393900618</v>
      </c>
      <c r="I25">
        <f t="shared" si="4"/>
        <v>43.168764415684443</v>
      </c>
    </row>
    <row r="26" spans="2:9" x14ac:dyDescent="0.2">
      <c r="B26" s="3">
        <v>23</v>
      </c>
      <c r="C26" s="3">
        <v>-84</v>
      </c>
      <c r="D26">
        <v>-74.030404441324904</v>
      </c>
      <c r="E26" s="11">
        <f t="shared" si="0"/>
        <v>1.3709334155800907</v>
      </c>
      <c r="F26">
        <f t="shared" si="1"/>
        <v>11.913766494406058</v>
      </c>
      <c r="G26">
        <f t="shared" si="2"/>
        <v>39.087160414718035</v>
      </c>
      <c r="H26">
        <f t="shared" si="3"/>
        <v>14.174907125663349</v>
      </c>
      <c r="I26">
        <f t="shared" si="4"/>
        <v>46.505600805982112</v>
      </c>
    </row>
    <row r="27" spans="2:9" x14ac:dyDescent="0.2">
      <c r="B27" s="3">
        <v>24</v>
      </c>
      <c r="C27" s="3">
        <v>-80</v>
      </c>
      <c r="D27">
        <v>-74.387281237635605</v>
      </c>
      <c r="E27" s="11">
        <f t="shared" si="0"/>
        <v>1.3775422451414001</v>
      </c>
      <c r="F27">
        <f t="shared" si="1"/>
        <v>12.232847259839534</v>
      </c>
      <c r="G27">
        <f t="shared" si="2"/>
        <v>40.134013319683511</v>
      </c>
      <c r="H27">
        <f t="shared" si="3"/>
        <v>14.769441123059236</v>
      </c>
      <c r="I27">
        <f t="shared" si="4"/>
        <v>48.456171663580179</v>
      </c>
    </row>
    <row r="28" spans="2:9" x14ac:dyDescent="0.2">
      <c r="B28" s="3">
        <v>25</v>
      </c>
      <c r="C28" s="3">
        <v>-62</v>
      </c>
      <c r="D28">
        <v>-73.659176458337498</v>
      </c>
      <c r="E28" s="11">
        <f t="shared" si="0"/>
        <v>1.3640588233025464</v>
      </c>
      <c r="F28">
        <f t="shared" si="1"/>
        <v>11.588817310052569</v>
      </c>
      <c r="G28">
        <f t="shared" si="2"/>
        <v>38.021054166839136</v>
      </c>
      <c r="H28">
        <f t="shared" si="3"/>
        <v>13.581846659173962</v>
      </c>
      <c r="I28">
        <f t="shared" si="4"/>
        <v>44.55986436736864</v>
      </c>
    </row>
    <row r="29" spans="2:9" x14ac:dyDescent="0.2">
      <c r="B29" s="3">
        <v>26</v>
      </c>
      <c r="C29" s="3">
        <v>-86</v>
      </c>
      <c r="D29">
        <v>-74.373563800733606</v>
      </c>
      <c r="E29" s="11">
        <f t="shared" si="0"/>
        <v>1.3772882185321038</v>
      </c>
      <c r="F29">
        <f t="shared" si="1"/>
        <v>12.220460049810427</v>
      </c>
      <c r="G29">
        <f t="shared" si="2"/>
        <v>40.093372866832105</v>
      </c>
      <c r="H29">
        <f t="shared" si="3"/>
        <v>14.746134474080277</v>
      </c>
      <c r="I29">
        <f t="shared" si="4"/>
        <v>48.379706279790931</v>
      </c>
    </row>
    <row r="30" spans="2:9" x14ac:dyDescent="0.2">
      <c r="B30" s="3">
        <v>27</v>
      </c>
      <c r="C30" s="3">
        <v>-83</v>
      </c>
      <c r="D30">
        <v>-74.866109954083498</v>
      </c>
      <c r="E30" s="11">
        <f t="shared" si="0"/>
        <v>1.3864094435941388</v>
      </c>
      <c r="F30">
        <f t="shared" si="1"/>
        <v>12.671459312633189</v>
      </c>
      <c r="G30">
        <f t="shared" si="2"/>
        <v>41.573029240922537</v>
      </c>
      <c r="H30">
        <f t="shared" si="3"/>
        <v>15.606499317383657</v>
      </c>
      <c r="I30">
        <f t="shared" si="4"/>
        <v>51.202425581967383</v>
      </c>
    </row>
    <row r="31" spans="2:9" x14ac:dyDescent="0.2">
      <c r="B31" s="3">
        <v>28</v>
      </c>
      <c r="C31" s="3">
        <v>-66</v>
      </c>
      <c r="D31">
        <v>-74.366117638763001</v>
      </c>
      <c r="E31" s="11">
        <f t="shared" si="0"/>
        <v>1.3771503266437592</v>
      </c>
      <c r="F31">
        <f t="shared" si="1"/>
        <v>12.213740091062229</v>
      </c>
      <c r="G31">
        <f t="shared" si="2"/>
        <v>40.071325758078181</v>
      </c>
      <c r="H31">
        <f t="shared" si="3"/>
        <v>14.733498456508176</v>
      </c>
      <c r="I31">
        <f t="shared" si="4"/>
        <v>48.338249529226296</v>
      </c>
    </row>
    <row r="32" spans="2:9" x14ac:dyDescent="0.2">
      <c r="B32" s="3">
        <v>29</v>
      </c>
      <c r="C32" s="3">
        <v>-59</v>
      </c>
      <c r="D32">
        <v>-73.509199688166504</v>
      </c>
      <c r="E32" s="11">
        <f t="shared" si="0"/>
        <v>1.361281475706787</v>
      </c>
      <c r="F32">
        <f t="shared" si="1"/>
        <v>11.459524657620928</v>
      </c>
      <c r="G32">
        <f t="shared" si="2"/>
        <v>37.596865674609347</v>
      </c>
      <c r="H32">
        <f t="shared" si="3"/>
        <v>13.349345839510111</v>
      </c>
      <c r="I32">
        <f t="shared" si="4"/>
        <v>43.797066402592229</v>
      </c>
    </row>
    <row r="33" spans="2:9" x14ac:dyDescent="0.2">
      <c r="B33" s="3">
        <v>30</v>
      </c>
      <c r="C33" s="3">
        <v>-79</v>
      </c>
      <c r="D33">
        <v>-73.812332650426796</v>
      </c>
      <c r="E33" s="11">
        <f t="shared" si="0"/>
        <v>1.3668950490819778</v>
      </c>
      <c r="F33">
        <f t="shared" si="1"/>
        <v>11.722027414033271</v>
      </c>
      <c r="G33">
        <f t="shared" si="2"/>
        <v>38.45809519039787</v>
      </c>
      <c r="H33">
        <f t="shared" si="3"/>
        <v>13.823455936815211</v>
      </c>
      <c r="I33">
        <f t="shared" si="4"/>
        <v>45.352545724459347</v>
      </c>
    </row>
    <row r="34" spans="2:9" x14ac:dyDescent="0.2">
      <c r="B34" s="3">
        <v>31</v>
      </c>
      <c r="C34" s="3">
        <v>-74</v>
      </c>
      <c r="D34">
        <v>-73.8225995413449</v>
      </c>
      <c r="E34" s="11">
        <f t="shared" si="0"/>
        <v>1.3670851766915721</v>
      </c>
      <c r="F34">
        <f t="shared" si="1"/>
        <v>11.730999929454718</v>
      </c>
      <c r="G34">
        <f t="shared" si="2"/>
        <v>38.487532576951175</v>
      </c>
      <c r="H34">
        <f t="shared" si="3"/>
        <v>13.839805191941311</v>
      </c>
      <c r="I34">
        <f t="shared" si="4"/>
        <v>45.406185012930813</v>
      </c>
    </row>
    <row r="35" spans="2:9" x14ac:dyDescent="0.2">
      <c r="B35" s="3">
        <v>32</v>
      </c>
      <c r="C35" s="3">
        <v>-73</v>
      </c>
      <c r="D35">
        <v>-73.777964166483997</v>
      </c>
      <c r="E35" s="11">
        <f t="shared" si="0"/>
        <v>1.3662585956756297</v>
      </c>
      <c r="F35">
        <f t="shared" si="1"/>
        <v>11.692030987794642</v>
      </c>
      <c r="G35">
        <f t="shared" si="2"/>
        <v>38.359681718486357</v>
      </c>
      <c r="H35">
        <f t="shared" si="3"/>
        <v>13.768867108624148</v>
      </c>
      <c r="I35">
        <f t="shared" si="4"/>
        <v>45.173448519108099</v>
      </c>
    </row>
    <row r="36" spans="2:9" x14ac:dyDescent="0.2">
      <c r="B36" s="3">
        <v>33</v>
      </c>
      <c r="C36" s="3">
        <v>-74</v>
      </c>
      <c r="D36">
        <v>-73.789923413294005</v>
      </c>
      <c r="E36" s="11">
        <f t="shared" si="0"/>
        <v>1.3664800632091483</v>
      </c>
      <c r="F36">
        <f t="shared" si="1"/>
        <v>11.702462051722804</v>
      </c>
      <c r="G36">
        <f t="shared" si="2"/>
        <v>38.393904369169306</v>
      </c>
      <c r="H36">
        <f t="shared" si="3"/>
        <v>13.787837956678636</v>
      </c>
      <c r="I36">
        <f t="shared" si="4"/>
        <v>45.235688834247497</v>
      </c>
    </row>
    <row r="37" spans="2:9" x14ac:dyDescent="0.2">
      <c r="B37" s="3">
        <v>34</v>
      </c>
      <c r="C37" s="3">
        <v>-74</v>
      </c>
      <c r="D37">
        <v>-73.801163342130494</v>
      </c>
      <c r="E37" s="11">
        <f t="shared" si="0"/>
        <v>1.3666882100394535</v>
      </c>
      <c r="F37">
        <f t="shared" si="1"/>
        <v>11.712272360436232</v>
      </c>
      <c r="G37">
        <f t="shared" si="2"/>
        <v>38.426090421378717</v>
      </c>
      <c r="H37">
        <f t="shared" si="3"/>
        <v>13.805691583539163</v>
      </c>
      <c r="I37">
        <f t="shared" si="4"/>
        <v>45.294263725522192</v>
      </c>
    </row>
    <row r="38" spans="2:9" x14ac:dyDescent="0.2">
      <c r="B38" s="3">
        <v>35</v>
      </c>
      <c r="C38" s="3">
        <v>-61</v>
      </c>
      <c r="D38">
        <v>-73.120355409637</v>
      </c>
      <c r="E38" s="11">
        <f t="shared" si="0"/>
        <v>1.3540806557340186</v>
      </c>
      <c r="F38">
        <f t="shared" si="1"/>
        <v>11.129562684968072</v>
      </c>
      <c r="G38">
        <f t="shared" si="2"/>
        <v>36.514313270892622</v>
      </c>
      <c r="H38">
        <f t="shared" si="3"/>
        <v>12.764910392625859</v>
      </c>
      <c r="I38">
        <f t="shared" si="4"/>
        <v>41.879627272394551</v>
      </c>
    </row>
    <row r="39" spans="2:9" x14ac:dyDescent="0.2">
      <c r="B39" s="3">
        <v>36</v>
      </c>
      <c r="C39" s="3">
        <v>-56</v>
      </c>
      <c r="D39">
        <v>-72.214761732673495</v>
      </c>
      <c r="E39" s="11">
        <f t="shared" si="0"/>
        <v>1.3373104024569165</v>
      </c>
      <c r="F39">
        <f t="shared" si="1"/>
        <v>10.389869367243612</v>
      </c>
      <c r="G39">
        <f t="shared" si="2"/>
        <v>34.087497924027602</v>
      </c>
      <c r="H39">
        <f t="shared" si="3"/>
        <v>11.50106575995348</v>
      </c>
      <c r="I39">
        <f t="shared" si="4"/>
        <v>37.733155380424805</v>
      </c>
    </row>
    <row r="40" spans="2:9" x14ac:dyDescent="0.2">
      <c r="B40" s="3">
        <v>37</v>
      </c>
      <c r="C40" s="3">
        <v>-73</v>
      </c>
      <c r="D40">
        <v>-72.256094882985806</v>
      </c>
      <c r="E40" s="11">
        <f t="shared" si="0"/>
        <v>1.3380758311664038</v>
      </c>
      <c r="F40">
        <f t="shared" si="1"/>
        <v>10.42277036581792</v>
      </c>
      <c r="G40">
        <f t="shared" si="2"/>
        <v>34.195440832735954</v>
      </c>
      <c r="H40">
        <f t="shared" si="3"/>
        <v>11.555925788039849</v>
      </c>
      <c r="I40">
        <f t="shared" si="4"/>
        <v>37.913142349212102</v>
      </c>
    </row>
    <row r="41" spans="2:9" x14ac:dyDescent="0.2">
      <c r="B41" s="3">
        <v>38</v>
      </c>
      <c r="C41" s="3">
        <v>-71</v>
      </c>
      <c r="D41">
        <v>-72.190267852089093</v>
      </c>
      <c r="E41" s="11">
        <f t="shared" si="0"/>
        <v>1.336856812075724</v>
      </c>
      <c r="F41">
        <f t="shared" si="1"/>
        <v>10.370410624313379</v>
      </c>
      <c r="G41">
        <f t="shared" si="2"/>
        <v>34.023656903915288</v>
      </c>
      <c r="H41">
        <f t="shared" si="3"/>
        <v>11.468678875433852</v>
      </c>
      <c r="I41">
        <f t="shared" si="4"/>
        <v>37.626899197617625</v>
      </c>
    </row>
    <row r="42" spans="2:9" x14ac:dyDescent="0.2">
      <c r="B42" s="3">
        <v>39</v>
      </c>
      <c r="C42" s="3">
        <v>-75</v>
      </c>
      <c r="D42">
        <v>-72.336930453178695</v>
      </c>
      <c r="E42" s="11">
        <f t="shared" si="0"/>
        <v>1.3395727861699758</v>
      </c>
      <c r="F42">
        <f t="shared" si="1"/>
        <v>10.487350061012929</v>
      </c>
      <c r="G42">
        <f t="shared" si="2"/>
        <v>34.407316473139531</v>
      </c>
      <c r="H42">
        <f t="shared" si="3"/>
        <v>11.663973456506792</v>
      </c>
      <c r="I42">
        <f t="shared" si="4"/>
        <v>38.2676294504816</v>
      </c>
    </row>
    <row r="43" spans="2:9" x14ac:dyDescent="0.2">
      <c r="B43" s="3">
        <v>40</v>
      </c>
      <c r="C43" s="3">
        <v>-58</v>
      </c>
      <c r="D43">
        <v>-71.591250069331807</v>
      </c>
      <c r="E43" s="11">
        <f t="shared" si="0"/>
        <v>1.3257638901728113</v>
      </c>
      <c r="F43">
        <f t="shared" si="1"/>
        <v>9.9033075584920862</v>
      </c>
      <c r="G43">
        <f t="shared" si="2"/>
        <v>32.491166530485849</v>
      </c>
      <c r="H43">
        <f t="shared" si="3"/>
        <v>10.704404291313118</v>
      </c>
      <c r="I43">
        <f t="shared" si="4"/>
        <v>35.11943665128976</v>
      </c>
    </row>
    <row r="44" spans="2:9" x14ac:dyDescent="0.2">
      <c r="B44" s="3">
        <v>41</v>
      </c>
      <c r="C44" s="3">
        <v>-73</v>
      </c>
      <c r="D44">
        <v>-71.664284111189005</v>
      </c>
      <c r="E44" s="11">
        <f t="shared" si="0"/>
        <v>1.3271163724294259</v>
      </c>
      <c r="F44">
        <f t="shared" si="1"/>
        <v>9.9593630960152648</v>
      </c>
      <c r="G44">
        <f t="shared" si="2"/>
        <v>32.675075774328299</v>
      </c>
      <c r="H44">
        <f t="shared" si="3"/>
        <v>10.794790186361233</v>
      </c>
      <c r="I44">
        <f t="shared" si="4"/>
        <v>35.415978301710084</v>
      </c>
    </row>
    <row r="45" spans="2:9" x14ac:dyDescent="0.2">
      <c r="B45" s="3">
        <v>42</v>
      </c>
      <c r="C45" s="3">
        <v>-72</v>
      </c>
      <c r="D45">
        <v>-71.681637968919702</v>
      </c>
      <c r="E45" s="11">
        <f t="shared" si="0"/>
        <v>1.3274377401651796</v>
      </c>
      <c r="F45">
        <f t="shared" si="1"/>
        <v>9.9727188984076136</v>
      </c>
      <c r="G45">
        <f t="shared" si="2"/>
        <v>32.718894023647024</v>
      </c>
      <c r="H45">
        <f t="shared" si="3"/>
        <v>10.816379053319741</v>
      </c>
      <c r="I45">
        <f t="shared" si="4"/>
        <v>35.48680791771568</v>
      </c>
    </row>
    <row r="46" spans="2:9" x14ac:dyDescent="0.2">
      <c r="B46" s="3">
        <v>43</v>
      </c>
      <c r="C46" s="3">
        <v>-75</v>
      </c>
      <c r="D46">
        <v>-71.852720202397293</v>
      </c>
      <c r="E46" s="11">
        <f t="shared" si="0"/>
        <v>1.330605929674024</v>
      </c>
      <c r="F46">
        <f t="shared" si="1"/>
        <v>10.105134773261604</v>
      </c>
      <c r="G46">
        <f t="shared" si="2"/>
        <v>33.153329308601066</v>
      </c>
      <c r="H46">
        <f t="shared" si="3"/>
        <v>11.031536597663175</v>
      </c>
      <c r="I46">
        <f t="shared" si="4"/>
        <v>36.19270537291068</v>
      </c>
    </row>
    <row r="47" spans="2:9" x14ac:dyDescent="0.2">
      <c r="B47" s="3">
        <v>44</v>
      </c>
      <c r="C47" s="3">
        <v>-57</v>
      </c>
      <c r="D47">
        <v>-71.088785455603002</v>
      </c>
      <c r="E47" s="11">
        <f t="shared" si="0"/>
        <v>1.3164589899185741</v>
      </c>
      <c r="F47">
        <f t="shared" si="1"/>
        <v>9.5242770644058776</v>
      </c>
      <c r="G47">
        <f t="shared" si="2"/>
        <v>31.247628164061279</v>
      </c>
      <c r="H47">
        <f t="shared" si="3"/>
        <v>10.10274224419388</v>
      </c>
      <c r="I47">
        <f t="shared" si="4"/>
        <v>33.145479803785697</v>
      </c>
    </row>
    <row r="48" spans="2:9" x14ac:dyDescent="0.2">
      <c r="B48" s="3">
        <v>45</v>
      </c>
      <c r="C48" s="3">
        <v>-73</v>
      </c>
      <c r="D48">
        <v>-71.186876630801194</v>
      </c>
      <c r="E48" s="11">
        <f t="shared" si="0"/>
        <v>1.318275493162985</v>
      </c>
      <c r="F48">
        <f t="shared" si="1"/>
        <v>9.5973694553578035</v>
      </c>
      <c r="G48">
        <f t="shared" si="2"/>
        <v>31.487432596318254</v>
      </c>
      <c r="H48">
        <f t="shared" si="3"/>
        <v>10.217480829467734</v>
      </c>
      <c r="I48">
        <f t="shared" si="4"/>
        <v>33.521918731849517</v>
      </c>
    </row>
    <row r="49" spans="1:9" x14ac:dyDescent="0.2">
      <c r="B49" s="3">
        <v>46</v>
      </c>
      <c r="C49" s="3">
        <v>-57</v>
      </c>
      <c r="D49">
        <v>-70.460153946354097</v>
      </c>
      <c r="E49" s="11">
        <f t="shared" si="0"/>
        <v>1.304817665673224</v>
      </c>
      <c r="F49">
        <f t="shared" si="1"/>
        <v>9.0660614432226403</v>
      </c>
      <c r="G49">
        <f t="shared" si="2"/>
        <v>29.744296073565096</v>
      </c>
      <c r="H49">
        <f t="shared" si="3"/>
        <v>9.3973996611353137</v>
      </c>
      <c r="I49">
        <f t="shared" si="4"/>
        <v>30.831363717635544</v>
      </c>
    </row>
    <row r="50" spans="1:9" x14ac:dyDescent="0.2">
      <c r="B50" s="3">
        <v>47</v>
      </c>
      <c r="C50" s="3">
        <v>-72</v>
      </c>
      <c r="D50">
        <v>-70.538895306170303</v>
      </c>
      <c r="E50" s="11">
        <f t="shared" si="0"/>
        <v>1.3062758390031537</v>
      </c>
      <c r="F50">
        <f t="shared" si="1"/>
        <v>9.1224990482439132</v>
      </c>
      <c r="G50">
        <f t="shared" si="2"/>
        <v>29.929458819697878</v>
      </c>
      <c r="H50">
        <f t="shared" si="3"/>
        <v>9.4829784866664575</v>
      </c>
      <c r="I50">
        <f t="shared" si="4"/>
        <v>31.112134142606489</v>
      </c>
    </row>
    <row r="51" spans="1:9" x14ac:dyDescent="0.2">
      <c r="B51" s="3">
        <v>48</v>
      </c>
      <c r="C51" s="3">
        <v>-58</v>
      </c>
      <c r="D51">
        <v>-69.898714351294302</v>
      </c>
      <c r="E51" s="11">
        <f t="shared" si="0"/>
        <v>1.2944206361350796</v>
      </c>
      <c r="F51">
        <f t="shared" si="1"/>
        <v>8.6714548632245272</v>
      </c>
      <c r="G51">
        <f t="shared" si="2"/>
        <v>28.449655063072594</v>
      </c>
      <c r="H51">
        <f t="shared" si="3"/>
        <v>8.8091847352512804</v>
      </c>
      <c r="I51">
        <f t="shared" si="4"/>
        <v>28.90152472195302</v>
      </c>
    </row>
    <row r="52" spans="1:9" x14ac:dyDescent="0.2">
      <c r="B52" s="3">
        <v>49</v>
      </c>
      <c r="C52" s="3">
        <v>-57</v>
      </c>
      <c r="D52">
        <v>-69.241094860359198</v>
      </c>
      <c r="E52" s="11">
        <f t="shared" si="0"/>
        <v>1.2822424974140592</v>
      </c>
      <c r="F52">
        <f t="shared" si="1"/>
        <v>8.226301928372088</v>
      </c>
      <c r="G52">
        <f t="shared" si="2"/>
        <v>26.989179555026539</v>
      </c>
      <c r="H52">
        <f t="shared" si="3"/>
        <v>8.1668530842725797</v>
      </c>
      <c r="I52">
        <f t="shared" si="4"/>
        <v>26.794137415592456</v>
      </c>
    </row>
    <row r="53" spans="1:9" x14ac:dyDescent="0.2">
      <c r="B53" s="3">
        <v>50</v>
      </c>
      <c r="C53" s="3">
        <v>-70</v>
      </c>
      <c r="D53">
        <v>-69.2797369738133</v>
      </c>
      <c r="E53" s="11">
        <f t="shared" si="0"/>
        <v>1.2829580921076538</v>
      </c>
      <c r="F53">
        <f t="shared" si="1"/>
        <v>8.2519600201618815</v>
      </c>
      <c r="G53">
        <f t="shared" si="2"/>
        <v>27.073359646200402</v>
      </c>
      <c r="H53">
        <f t="shared" si="3"/>
        <v>8.2032670281323838</v>
      </c>
      <c r="I53">
        <f t="shared" si="4"/>
        <v>26.913605735342465</v>
      </c>
    </row>
    <row r="54" spans="1:9" x14ac:dyDescent="0.2">
      <c r="B54" s="3">
        <v>51</v>
      </c>
      <c r="C54" s="3">
        <v>-57</v>
      </c>
      <c r="D54">
        <v>-68.6551944746667</v>
      </c>
      <c r="E54" s="11">
        <f t="shared" si="0"/>
        <v>1.2713924902716056</v>
      </c>
      <c r="F54">
        <f t="shared" si="1"/>
        <v>7.8447577669519353</v>
      </c>
      <c r="G54">
        <f t="shared" si="2"/>
        <v>25.73739424852997</v>
      </c>
      <c r="H54">
        <f t="shared" si="3"/>
        <v>7.6341330330820192</v>
      </c>
      <c r="I54">
        <f t="shared" si="4"/>
        <v>25.046368218773029</v>
      </c>
    </row>
    <row r="55" spans="1:9" x14ac:dyDescent="0.2">
      <c r="B55" s="3">
        <v>52</v>
      </c>
      <c r="C55" s="3">
        <v>-55</v>
      </c>
      <c r="D55">
        <v>-67.9614181618402</v>
      </c>
      <c r="E55" s="11">
        <f t="shared" si="0"/>
        <v>1.2585447807748185</v>
      </c>
      <c r="F55">
        <f t="shared" si="1"/>
        <v>7.4107558638046438</v>
      </c>
      <c r="G55">
        <f t="shared" si="2"/>
        <v>24.313503490172714</v>
      </c>
      <c r="H55">
        <f t="shared" si="3"/>
        <v>7.0480813494771786</v>
      </c>
      <c r="I55">
        <f t="shared" si="4"/>
        <v>23.123626474662661</v>
      </c>
    </row>
    <row r="56" spans="1:9" x14ac:dyDescent="0.2">
      <c r="B56" s="3">
        <v>53</v>
      </c>
      <c r="C56" s="3">
        <v>-78</v>
      </c>
      <c r="D56">
        <v>-68.470968230196604</v>
      </c>
      <c r="E56" s="11">
        <f t="shared" si="0"/>
        <v>1.2679808931517889</v>
      </c>
      <c r="F56">
        <f t="shared" si="1"/>
        <v>7.7276543734169971</v>
      </c>
      <c r="G56">
        <f t="shared" si="2"/>
        <v>25.353196763179124</v>
      </c>
      <c r="H56">
        <f t="shared" si="3"/>
        <v>7.4739194253918759</v>
      </c>
      <c r="I56">
        <f t="shared" si="4"/>
        <v>24.520733022939226</v>
      </c>
    </row>
    <row r="57" spans="1:9" x14ac:dyDescent="0.2">
      <c r="B57" s="3">
        <v>54</v>
      </c>
      <c r="C57" s="3">
        <v>-74</v>
      </c>
      <c r="D57">
        <v>-68.751380130873599</v>
      </c>
      <c r="E57" s="11">
        <f t="shared" si="0"/>
        <v>1.273173706127289</v>
      </c>
      <c r="F57">
        <f t="shared" si="1"/>
        <v>7.9064388375887242</v>
      </c>
      <c r="G57">
        <f t="shared" si="2"/>
        <v>25.939759965842271</v>
      </c>
      <c r="H57">
        <f t="shared" si="3"/>
        <v>7.7191415793623213</v>
      </c>
      <c r="I57">
        <f t="shared" si="4"/>
        <v>25.325267648826514</v>
      </c>
    </row>
    <row r="58" spans="1:9" x14ac:dyDescent="0.2">
      <c r="B58" s="3">
        <v>55</v>
      </c>
      <c r="C58" s="3">
        <v>-71</v>
      </c>
      <c r="D58">
        <v>-68.865334838577098</v>
      </c>
      <c r="E58" s="11">
        <f t="shared" si="0"/>
        <v>1.2752839784921686</v>
      </c>
      <c r="F58">
        <f t="shared" si="1"/>
        <v>7.9799977634040458</v>
      </c>
      <c r="G58">
        <f t="shared" si="2"/>
        <v>26.181095024291487</v>
      </c>
      <c r="H58">
        <f t="shared" si="3"/>
        <v>7.821080247103839</v>
      </c>
      <c r="I58">
        <f t="shared" si="4"/>
        <v>25.659712096797371</v>
      </c>
    </row>
    <row r="61" spans="1:9" x14ac:dyDescent="0.2">
      <c r="A61" s="12" t="s">
        <v>3</v>
      </c>
      <c r="B61" s="8">
        <f>AVERAGE(C4:C57)</f>
        <v>-70.907407407407405</v>
      </c>
      <c r="C61" s="11">
        <f t="shared" ref="C61" si="5">B61/-51</f>
        <v>1.3903413217138707</v>
      </c>
      <c r="G61">
        <f>AVERAGE(G4:G58)</f>
        <v>35.478795956042575</v>
      </c>
      <c r="I61">
        <f>AVERAGE(I4:I58)</f>
        <v>40.603752561919777</v>
      </c>
    </row>
    <row r="62" spans="1:9" x14ac:dyDescent="0.2">
      <c r="A62" s="12" t="s">
        <v>4</v>
      </c>
      <c r="B62" s="8">
        <f>STDEV(C4:C57)</f>
        <v>8.1501673058843451</v>
      </c>
      <c r="C6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showRuler="0" workbookViewId="0">
      <selection activeCell="H4" sqref="H4"/>
    </sheetView>
  </sheetViews>
  <sheetFormatPr baseColWidth="10" defaultRowHeight="16" x14ac:dyDescent="0.2"/>
  <cols>
    <col min="2" max="2" width="13" style="13" customWidth="1"/>
    <col min="3" max="3" width="15" style="13" customWidth="1"/>
  </cols>
  <sheetData>
    <row r="1" spans="1:9" ht="21" x14ac:dyDescent="0.25">
      <c r="A1" s="2" t="s">
        <v>22</v>
      </c>
    </row>
    <row r="2" spans="1:9" ht="17" thickBot="1" x14ac:dyDescent="0.25"/>
    <row r="3" spans="1:9" ht="17" thickBot="1" x14ac:dyDescent="0.25">
      <c r="B3" s="5" t="s">
        <v>1</v>
      </c>
      <c r="C3" s="6" t="s">
        <v>2</v>
      </c>
      <c r="D3" s="13" t="s">
        <v>24</v>
      </c>
      <c r="E3" s="13" t="s">
        <v>23</v>
      </c>
      <c r="G3" s="16" t="s">
        <v>25</v>
      </c>
      <c r="H3" s="13" t="s">
        <v>30</v>
      </c>
      <c r="I3" t="s">
        <v>31</v>
      </c>
    </row>
    <row r="4" spans="1:9" x14ac:dyDescent="0.2">
      <c r="B4" s="4">
        <v>1</v>
      </c>
      <c r="C4" s="4">
        <v>-71</v>
      </c>
      <c r="D4" s="11">
        <f>C4/-51</f>
        <v>1.392156862745098</v>
      </c>
      <c r="E4">
        <f>2.3085369*POWER(D4,5.3113281)-0.4194307</f>
        <v>12.962286564438685</v>
      </c>
      <c r="F4">
        <f>CONVERT(E4,"m","ft")</f>
        <v>42.527186891203037</v>
      </c>
      <c r="G4">
        <v>-71</v>
      </c>
      <c r="H4">
        <f>10^((-51-G4)/(10*1.8))</f>
        <v>12.915496650148844</v>
      </c>
      <c r="I4">
        <f>CONVERT(H4,"m","ft")</f>
        <v>42.37367667371668</v>
      </c>
    </row>
    <row r="5" spans="1:9" x14ac:dyDescent="0.2">
      <c r="B5" s="3">
        <v>2</v>
      </c>
      <c r="C5" s="3">
        <v>-72</v>
      </c>
      <c r="D5" s="11">
        <f t="shared" ref="D5:D38" si="0">C5/-51</f>
        <v>1.411764705882353</v>
      </c>
      <c r="E5">
        <f t="shared" ref="E5:E38" si="1">2.3085369*POWER(D5,5.3113281)-0.4194307</f>
        <v>13.99420831452858</v>
      </c>
      <c r="F5">
        <f t="shared" ref="F5:F38" si="2">CONVERT(E5,"m","ft")</f>
        <v>45.912756937429727</v>
      </c>
      <c r="G5">
        <v>-71.500665778961306</v>
      </c>
      <c r="H5">
        <f t="shared" ref="H5:H38" si="3">10^((-51-G5)/(10*1.8))</f>
        <v>13.769744331539419</v>
      </c>
      <c r="I5">
        <f t="shared" ref="I5:I38" si="4">CONVERT(H5,"m","ft")</f>
        <v>45.176326547045342</v>
      </c>
    </row>
    <row r="6" spans="1:9" x14ac:dyDescent="0.2">
      <c r="B6" s="3">
        <v>3</v>
      </c>
      <c r="C6" s="3">
        <v>-74</v>
      </c>
      <c r="D6" s="11">
        <f t="shared" si="0"/>
        <v>1.4509803921568627</v>
      </c>
      <c r="E6">
        <f t="shared" si="1"/>
        <v>16.252055611035068</v>
      </c>
      <c r="F6">
        <f t="shared" si="2"/>
        <v>53.320392424655736</v>
      </c>
      <c r="G6">
        <v>-72.337470711613307</v>
      </c>
      <c r="H6">
        <f t="shared" si="3"/>
        <v>15.325513660002041</v>
      </c>
      <c r="I6">
        <f t="shared" si="4"/>
        <v>50.280556627303284</v>
      </c>
    </row>
    <row r="7" spans="1:9" x14ac:dyDescent="0.2">
      <c r="B7" s="3">
        <v>4</v>
      </c>
      <c r="C7" s="3">
        <v>-72</v>
      </c>
      <c r="D7" s="11">
        <f t="shared" si="0"/>
        <v>1.411764705882353</v>
      </c>
      <c r="E7">
        <f t="shared" si="1"/>
        <v>13.99420831452858</v>
      </c>
      <c r="F7">
        <f t="shared" si="2"/>
        <v>45.912756937429727</v>
      </c>
      <c r="G7">
        <v>-72.252318738039193</v>
      </c>
      <c r="H7">
        <f t="shared" si="3"/>
        <v>15.15948244130659</v>
      </c>
      <c r="I7">
        <f t="shared" si="4"/>
        <v>49.735834781189595</v>
      </c>
    </row>
    <row r="8" spans="1:9" x14ac:dyDescent="0.2">
      <c r="B8" s="3">
        <v>5</v>
      </c>
      <c r="C8" s="3">
        <v>-59</v>
      </c>
      <c r="D8" s="11">
        <f t="shared" si="0"/>
        <v>1.1568627450980393</v>
      </c>
      <c r="E8">
        <f t="shared" si="1"/>
        <v>4.5860686822955348</v>
      </c>
      <c r="F8">
        <f t="shared" si="2"/>
        <v>15.046157094145455</v>
      </c>
      <c r="G8">
        <v>-69.559694713427007</v>
      </c>
      <c r="H8">
        <f t="shared" si="3"/>
        <v>10.742222678572295</v>
      </c>
      <c r="I8">
        <f t="shared" si="4"/>
        <v>35.243512724974721</v>
      </c>
    </row>
    <row r="9" spans="1:9" x14ac:dyDescent="0.2">
      <c r="B9" s="3">
        <v>6</v>
      </c>
      <c r="C9" s="3">
        <v>-72</v>
      </c>
      <c r="D9" s="11">
        <f t="shared" si="0"/>
        <v>1.411764705882353</v>
      </c>
      <c r="E9">
        <f t="shared" si="1"/>
        <v>13.99420831452858</v>
      </c>
      <c r="F9">
        <f t="shared" si="2"/>
        <v>45.912756937429727</v>
      </c>
      <c r="G9">
        <v>-69.976274579473099</v>
      </c>
      <c r="H9">
        <f t="shared" si="3"/>
        <v>11.330197405907331</v>
      </c>
      <c r="I9">
        <f t="shared" si="4"/>
        <v>37.172563667674972</v>
      </c>
    </row>
    <row r="10" spans="1:9" x14ac:dyDescent="0.2">
      <c r="B10" s="3">
        <v>7</v>
      </c>
      <c r="C10" s="3">
        <v>-75</v>
      </c>
      <c r="D10" s="11">
        <f t="shared" si="0"/>
        <v>1.4705882352941178</v>
      </c>
      <c r="E10">
        <f t="shared" si="1"/>
        <v>17.484028018796366</v>
      </c>
      <c r="F10">
        <f t="shared" si="2"/>
        <v>57.362296649594377</v>
      </c>
      <c r="G10">
        <v>-70.718567003674295</v>
      </c>
      <c r="H10">
        <f t="shared" si="3"/>
        <v>12.458792267400742</v>
      </c>
      <c r="I10">
        <f t="shared" si="4"/>
        <v>40.875302714569365</v>
      </c>
    </row>
    <row r="11" spans="1:9" x14ac:dyDescent="0.2">
      <c r="B11" s="3">
        <v>8</v>
      </c>
      <c r="C11" s="3">
        <v>-74</v>
      </c>
      <c r="D11" s="11">
        <f t="shared" si="0"/>
        <v>1.4509803921568627</v>
      </c>
      <c r="E11">
        <f t="shared" si="1"/>
        <v>16.252055611035068</v>
      </c>
      <c r="F11">
        <f t="shared" si="2"/>
        <v>53.320392424655736</v>
      </c>
      <c r="G11">
        <v>-71.147631734347101</v>
      </c>
      <c r="H11">
        <f t="shared" si="3"/>
        <v>13.161726869419766</v>
      </c>
      <c r="I11">
        <f t="shared" si="4"/>
        <v>43.181518600458553</v>
      </c>
    </row>
    <row r="12" spans="1:9" x14ac:dyDescent="0.2">
      <c r="B12" s="3">
        <v>9</v>
      </c>
      <c r="C12" s="3">
        <v>-71</v>
      </c>
      <c r="D12" s="11">
        <f t="shared" si="0"/>
        <v>1.392156862745098</v>
      </c>
      <c r="E12">
        <f t="shared" si="1"/>
        <v>12.962286564438685</v>
      </c>
      <c r="F12">
        <f t="shared" si="2"/>
        <v>42.527186891203037</v>
      </c>
      <c r="G12">
        <v>-71.130253109335101</v>
      </c>
      <c r="H12">
        <f t="shared" si="3"/>
        <v>13.132499561173441</v>
      </c>
      <c r="I12">
        <f t="shared" si="4"/>
        <v>43.085628481540162</v>
      </c>
    </row>
    <row r="13" spans="1:9" x14ac:dyDescent="0.2">
      <c r="B13" s="3">
        <v>10</v>
      </c>
      <c r="C13" s="3">
        <v>-75</v>
      </c>
      <c r="D13" s="11">
        <f t="shared" si="0"/>
        <v>1.4705882352941178</v>
      </c>
      <c r="E13">
        <f t="shared" si="1"/>
        <v>17.484028018796366</v>
      </c>
      <c r="F13">
        <f t="shared" si="2"/>
        <v>57.362296649594377</v>
      </c>
      <c r="G13">
        <v>-71.546049109848894</v>
      </c>
      <c r="H13">
        <f t="shared" si="3"/>
        <v>13.849917064033336</v>
      </c>
      <c r="I13">
        <f t="shared" si="4"/>
        <v>45.439360446303603</v>
      </c>
    </row>
    <row r="14" spans="1:9" x14ac:dyDescent="0.2">
      <c r="B14" s="3">
        <v>11</v>
      </c>
      <c r="C14" s="3">
        <v>-73</v>
      </c>
      <c r="D14" s="11">
        <f t="shared" si="0"/>
        <v>1.4313725490196079</v>
      </c>
      <c r="E14">
        <f t="shared" si="1"/>
        <v>15.089806139096849</v>
      </c>
      <c r="F14">
        <f t="shared" si="2"/>
        <v>49.507237989162888</v>
      </c>
      <c r="G14">
        <v>-71.690269460901902</v>
      </c>
      <c r="H14">
        <f t="shared" si="3"/>
        <v>14.107803906412787</v>
      </c>
      <c r="I14">
        <f t="shared" si="4"/>
        <v>46.285445887181062</v>
      </c>
    </row>
    <row r="15" spans="1:9" x14ac:dyDescent="0.2">
      <c r="B15" s="3">
        <v>12</v>
      </c>
      <c r="C15" s="3">
        <v>-73</v>
      </c>
      <c r="D15" s="11">
        <f t="shared" si="0"/>
        <v>1.4313725490196079</v>
      </c>
      <c r="E15">
        <f t="shared" si="1"/>
        <v>15.089806139096849</v>
      </c>
      <c r="F15">
        <f t="shared" si="2"/>
        <v>49.507237989162888</v>
      </c>
      <c r="G15">
        <v>-71.811344381742302</v>
      </c>
      <c r="H15">
        <f t="shared" si="3"/>
        <v>14.328007460841345</v>
      </c>
      <c r="I15">
        <f t="shared" si="4"/>
        <v>47.007898493573968</v>
      </c>
    </row>
    <row r="16" spans="1:9" x14ac:dyDescent="0.2">
      <c r="B16" s="3">
        <v>13</v>
      </c>
      <c r="C16" s="3">
        <v>-73</v>
      </c>
      <c r="D16" s="11">
        <f t="shared" si="0"/>
        <v>1.4313725490196079</v>
      </c>
      <c r="E16">
        <f t="shared" si="1"/>
        <v>15.089806139096849</v>
      </c>
      <c r="F16">
        <f t="shared" si="2"/>
        <v>49.507237989162888</v>
      </c>
      <c r="G16">
        <v>-71.914578084462605</v>
      </c>
      <c r="H16">
        <f t="shared" si="3"/>
        <v>14.51847512062889</v>
      </c>
      <c r="I16">
        <f t="shared" si="4"/>
        <v>47.632792390514737</v>
      </c>
    </row>
    <row r="17" spans="2:9" x14ac:dyDescent="0.2">
      <c r="B17" s="3">
        <v>14</v>
      </c>
      <c r="C17" s="3">
        <v>-72</v>
      </c>
      <c r="D17" s="11">
        <f t="shared" si="0"/>
        <v>1.411764705882353</v>
      </c>
      <c r="E17">
        <f t="shared" si="1"/>
        <v>13.99420831452858</v>
      </c>
      <c r="F17">
        <f t="shared" si="2"/>
        <v>45.912756937429727</v>
      </c>
      <c r="G17">
        <v>-71.921596441248596</v>
      </c>
      <c r="H17">
        <f t="shared" si="3"/>
        <v>14.531515631319717</v>
      </c>
      <c r="I17">
        <f t="shared" si="4"/>
        <v>47.675576218240543</v>
      </c>
    </row>
    <row r="18" spans="2:9" x14ac:dyDescent="0.2">
      <c r="B18" s="3">
        <v>15</v>
      </c>
      <c r="C18" s="3">
        <v>-77</v>
      </c>
      <c r="D18" s="11">
        <f t="shared" si="0"/>
        <v>1.5098039215686274</v>
      </c>
      <c r="E18">
        <f t="shared" si="1"/>
        <v>20.169915718662725</v>
      </c>
      <c r="F18">
        <f t="shared" si="2"/>
        <v>66.174264168840963</v>
      </c>
      <c r="G18">
        <v>-72.318700524477407</v>
      </c>
      <c r="H18">
        <f t="shared" si="3"/>
        <v>15.288759581731188</v>
      </c>
      <c r="I18">
        <f t="shared" si="4"/>
        <v>50.15997238100784</v>
      </c>
    </row>
    <row r="19" spans="2:9" x14ac:dyDescent="0.2">
      <c r="B19" s="3">
        <v>16</v>
      </c>
      <c r="C19" s="3">
        <v>-72</v>
      </c>
      <c r="D19" s="11">
        <f t="shared" si="0"/>
        <v>1.411764705882353</v>
      </c>
      <c r="E19">
        <f t="shared" si="1"/>
        <v>13.99420831452858</v>
      </c>
      <c r="F19">
        <f t="shared" si="2"/>
        <v>45.912756937429727</v>
      </c>
      <c r="G19">
        <v>-72.294857919404194</v>
      </c>
      <c r="H19">
        <f t="shared" si="3"/>
        <v>15.242200220443516</v>
      </c>
      <c r="I19">
        <f t="shared" si="4"/>
        <v>50.007218571008906</v>
      </c>
    </row>
    <row r="20" spans="2:9" x14ac:dyDescent="0.2">
      <c r="B20" s="3">
        <v>17</v>
      </c>
      <c r="C20" s="3">
        <v>-72</v>
      </c>
      <c r="D20" s="11">
        <f t="shared" si="0"/>
        <v>1.411764705882353</v>
      </c>
      <c r="E20">
        <f t="shared" si="1"/>
        <v>13.99420831452858</v>
      </c>
      <c r="F20">
        <f t="shared" si="2"/>
        <v>45.912756937429727</v>
      </c>
      <c r="G20">
        <v>-72.273655474086098</v>
      </c>
      <c r="H20">
        <f t="shared" si="3"/>
        <v>15.200915630637253</v>
      </c>
      <c r="I20">
        <f t="shared" si="4"/>
        <v>49.871770441723271</v>
      </c>
    </row>
    <row r="21" spans="2:9" x14ac:dyDescent="0.2">
      <c r="B21" s="3">
        <v>18</v>
      </c>
      <c r="C21" s="3">
        <v>-77</v>
      </c>
      <c r="D21" s="11">
        <f t="shared" si="0"/>
        <v>1.5098039215686274</v>
      </c>
      <c r="E21">
        <f t="shared" si="1"/>
        <v>20.169915718662725</v>
      </c>
      <c r="F21">
        <f t="shared" si="2"/>
        <v>66.174264168840963</v>
      </c>
      <c r="G21">
        <v>-72.601657450788096</v>
      </c>
      <c r="H21">
        <f t="shared" si="3"/>
        <v>15.852292625549152</v>
      </c>
      <c r="I21">
        <f t="shared" si="4"/>
        <v>52.008834073323989</v>
      </c>
    </row>
    <row r="22" spans="2:9" x14ac:dyDescent="0.2">
      <c r="B22" s="3">
        <v>19</v>
      </c>
      <c r="C22" s="3">
        <v>-75</v>
      </c>
      <c r="D22" s="11">
        <f t="shared" si="0"/>
        <v>1.4705882352941178</v>
      </c>
      <c r="E22">
        <f t="shared" si="1"/>
        <v>17.484028018796366</v>
      </c>
      <c r="F22">
        <f t="shared" si="2"/>
        <v>57.362296649594377</v>
      </c>
      <c r="G22">
        <v>-72.762876487467594</v>
      </c>
      <c r="H22">
        <f t="shared" si="3"/>
        <v>16.182614693729551</v>
      </c>
      <c r="I22">
        <f t="shared" si="4"/>
        <v>53.092567892813484</v>
      </c>
    </row>
    <row r="23" spans="2:9" x14ac:dyDescent="0.2">
      <c r="B23" s="3">
        <v>20</v>
      </c>
      <c r="C23" s="3">
        <v>-73</v>
      </c>
      <c r="D23" s="11">
        <f t="shared" si="0"/>
        <v>1.4313725490196079</v>
      </c>
      <c r="E23">
        <f t="shared" si="1"/>
        <v>15.089806139096849</v>
      </c>
      <c r="F23">
        <f t="shared" si="2"/>
        <v>49.507237989162888</v>
      </c>
      <c r="G23">
        <v>-72.778365977010196</v>
      </c>
      <c r="H23">
        <f t="shared" si="3"/>
        <v>16.214711315002607</v>
      </c>
      <c r="I23">
        <f t="shared" si="4"/>
        <v>53.197871768381255</v>
      </c>
    </row>
    <row r="24" spans="2:9" x14ac:dyDescent="0.2">
      <c r="B24" s="3">
        <v>21</v>
      </c>
      <c r="C24" s="3">
        <v>-73</v>
      </c>
      <c r="D24" s="11">
        <f t="shared" si="0"/>
        <v>1.4313725490196079</v>
      </c>
      <c r="E24">
        <f t="shared" si="1"/>
        <v>15.089806139096849</v>
      </c>
      <c r="F24">
        <f t="shared" si="2"/>
        <v>49.507237989162888</v>
      </c>
      <c r="G24">
        <v>-72.792475392423498</v>
      </c>
      <c r="H24">
        <f t="shared" si="3"/>
        <v>16.244003610862006</v>
      </c>
      <c r="I24">
        <f t="shared" si="4"/>
        <v>53.293975101253302</v>
      </c>
    </row>
    <row r="25" spans="2:9" x14ac:dyDescent="0.2">
      <c r="B25" s="3">
        <v>22</v>
      </c>
      <c r="C25" s="3">
        <v>-73</v>
      </c>
      <c r="D25" s="11">
        <f t="shared" si="0"/>
        <v>1.4313725490196079</v>
      </c>
      <c r="E25">
        <f t="shared" si="1"/>
        <v>15.089806139096849</v>
      </c>
      <c r="F25">
        <f t="shared" si="2"/>
        <v>49.507237989162888</v>
      </c>
      <c r="G25">
        <v>-72.805383805785496</v>
      </c>
      <c r="H25">
        <f t="shared" si="3"/>
        <v>16.270848878714716</v>
      </c>
      <c r="I25">
        <f t="shared" si="4"/>
        <v>53.382050127016782</v>
      </c>
    </row>
    <row r="26" spans="2:9" x14ac:dyDescent="0.2">
      <c r="B26" s="3">
        <v>23</v>
      </c>
      <c r="C26" s="3">
        <v>-73</v>
      </c>
      <c r="D26" s="11">
        <f t="shared" si="0"/>
        <v>1.4313725490196079</v>
      </c>
      <c r="E26">
        <f t="shared" si="1"/>
        <v>15.089806139096849</v>
      </c>
      <c r="F26">
        <f t="shared" si="2"/>
        <v>49.507237989162888</v>
      </c>
      <c r="G26">
        <v>-72.8172392251427</v>
      </c>
      <c r="H26">
        <f t="shared" si="3"/>
        <v>16.295543346720542</v>
      </c>
      <c r="I26">
        <f t="shared" si="4"/>
        <v>53.463068722836425</v>
      </c>
    </row>
    <row r="27" spans="2:9" x14ac:dyDescent="0.2">
      <c r="B27" s="3">
        <v>24</v>
      </c>
      <c r="C27" s="3">
        <v>-73</v>
      </c>
      <c r="D27" s="11">
        <f t="shared" si="0"/>
        <v>1.4313725490196079</v>
      </c>
      <c r="E27">
        <f t="shared" si="1"/>
        <v>15.089806139096849</v>
      </c>
      <c r="F27">
        <f t="shared" si="2"/>
        <v>49.507237989162888</v>
      </c>
      <c r="G27">
        <v>-72.828165104321897</v>
      </c>
      <c r="H27">
        <f t="shared" si="3"/>
        <v>16.318334796672481</v>
      </c>
      <c r="I27">
        <f t="shared" si="4"/>
        <v>53.537843821103948</v>
      </c>
    </row>
    <row r="28" spans="2:9" x14ac:dyDescent="0.2">
      <c r="B28" s="3">
        <v>25</v>
      </c>
      <c r="C28" s="3">
        <v>-72</v>
      </c>
      <c r="D28" s="11">
        <f t="shared" si="0"/>
        <v>1.411764705882353</v>
      </c>
      <c r="E28">
        <f t="shared" si="1"/>
        <v>13.99420831452858</v>
      </c>
      <c r="F28">
        <f t="shared" si="2"/>
        <v>45.912756937429727</v>
      </c>
      <c r="G28">
        <v>-72.779486870661302</v>
      </c>
      <c r="H28">
        <f t="shared" si="3"/>
        <v>16.217036448806148</v>
      </c>
      <c r="I28">
        <f t="shared" si="4"/>
        <v>53.205500160125162</v>
      </c>
    </row>
    <row r="29" spans="2:9" x14ac:dyDescent="0.2">
      <c r="B29" s="3">
        <v>26</v>
      </c>
      <c r="C29" s="3">
        <v>-73</v>
      </c>
      <c r="D29" s="11">
        <f t="shared" si="0"/>
        <v>1.4313725490196079</v>
      </c>
      <c r="E29">
        <f t="shared" si="1"/>
        <v>15.089806139096849</v>
      </c>
      <c r="F29">
        <f t="shared" si="2"/>
        <v>49.507237989162888</v>
      </c>
      <c r="G29">
        <v>-72.792251965948495</v>
      </c>
      <c r="H29">
        <f t="shared" si="3"/>
        <v>16.243539347204607</v>
      </c>
      <c r="I29">
        <f t="shared" si="4"/>
        <v>53.292451926524294</v>
      </c>
    </row>
    <row r="30" spans="2:9" x14ac:dyDescent="0.2">
      <c r="B30" s="3">
        <v>27</v>
      </c>
      <c r="C30" s="3">
        <v>-58</v>
      </c>
      <c r="D30" s="11">
        <f t="shared" si="0"/>
        <v>1.1372549019607843</v>
      </c>
      <c r="E30">
        <f t="shared" si="1"/>
        <v>4.1516197680853653</v>
      </c>
      <c r="F30">
        <f t="shared" si="2"/>
        <v>13.620799764059598</v>
      </c>
      <c r="G30">
        <v>-71.947654424517694</v>
      </c>
      <c r="H30">
        <f t="shared" si="3"/>
        <v>14.58003542347819</v>
      </c>
      <c r="I30">
        <f t="shared" si="4"/>
        <v>47.834761888051801</v>
      </c>
    </row>
    <row r="31" spans="2:9" x14ac:dyDescent="0.2">
      <c r="B31" s="3">
        <v>28</v>
      </c>
      <c r="C31" s="3">
        <v>-73</v>
      </c>
      <c r="D31" s="11">
        <f t="shared" si="0"/>
        <v>1.4313725490196079</v>
      </c>
      <c r="E31">
        <f t="shared" si="1"/>
        <v>15.089806139096849</v>
      </c>
      <c r="F31">
        <f t="shared" si="2"/>
        <v>49.507237989162888</v>
      </c>
      <c r="G31">
        <v>-72.007000034207607</v>
      </c>
      <c r="H31">
        <f t="shared" si="3"/>
        <v>14.691142031889237</v>
      </c>
      <c r="I31">
        <f t="shared" si="4"/>
        <v>48.199284881526367</v>
      </c>
    </row>
    <row r="32" spans="2:9" x14ac:dyDescent="0.2">
      <c r="B32" s="3">
        <v>29</v>
      </c>
      <c r="C32" s="3">
        <v>-56</v>
      </c>
      <c r="D32" s="11">
        <f t="shared" si="0"/>
        <v>1.0980392156862746</v>
      </c>
      <c r="E32">
        <f t="shared" si="1"/>
        <v>3.3743441545009234</v>
      </c>
      <c r="F32">
        <f t="shared" si="2"/>
        <v>11.070682921590956</v>
      </c>
      <c r="G32">
        <v>-71.114342175731494</v>
      </c>
      <c r="H32">
        <f t="shared" si="3"/>
        <v>13.105797527049562</v>
      </c>
      <c r="I32">
        <f t="shared" si="4"/>
        <v>42.998023382708539</v>
      </c>
    </row>
    <row r="33" spans="2:9" x14ac:dyDescent="0.2">
      <c r="B33" s="3">
        <v>30</v>
      </c>
      <c r="C33" s="3">
        <v>-57</v>
      </c>
      <c r="D33" s="11">
        <f t="shared" si="0"/>
        <v>1.1176470588235294</v>
      </c>
      <c r="E33">
        <f t="shared" si="1"/>
        <v>3.7482920705023219</v>
      </c>
      <c r="F33">
        <f t="shared" si="2"/>
        <v>12.297546163065359</v>
      </c>
      <c r="G33">
        <v>-70.335125647885206</v>
      </c>
      <c r="H33">
        <f t="shared" si="3"/>
        <v>11.8624295746149</v>
      </c>
      <c r="I33">
        <f t="shared" si="4"/>
        <v>38.918732200180116</v>
      </c>
    </row>
    <row r="34" spans="2:9" x14ac:dyDescent="0.2">
      <c r="B34" s="3">
        <v>31</v>
      </c>
      <c r="C34" s="3">
        <v>-72</v>
      </c>
      <c r="D34" s="11">
        <f t="shared" si="0"/>
        <v>1.411764705882353</v>
      </c>
      <c r="E34">
        <f t="shared" si="1"/>
        <v>13.99420831452858</v>
      </c>
      <c r="F34">
        <f t="shared" si="2"/>
        <v>45.912756937429727</v>
      </c>
      <c r="G34">
        <v>-70.4262074658172</v>
      </c>
      <c r="H34">
        <f t="shared" si="3"/>
        <v>12.001450773034746</v>
      </c>
      <c r="I34">
        <f t="shared" si="4"/>
        <v>39.374838494208483</v>
      </c>
    </row>
    <row r="35" spans="2:9" x14ac:dyDescent="0.2">
      <c r="B35" s="3">
        <v>32</v>
      </c>
      <c r="C35" s="3">
        <v>-73</v>
      </c>
      <c r="D35" s="11">
        <f t="shared" si="0"/>
        <v>1.4313725490196079</v>
      </c>
      <c r="E35">
        <f t="shared" si="1"/>
        <v>15.089806139096849</v>
      </c>
      <c r="F35">
        <f t="shared" si="2"/>
        <v>49.507237989162888</v>
      </c>
      <c r="G35">
        <v>-70.565864964762099</v>
      </c>
      <c r="H35">
        <f t="shared" si="3"/>
        <v>12.217785551070413</v>
      </c>
      <c r="I35">
        <f t="shared" si="4"/>
        <v>40.08459826466671</v>
      </c>
    </row>
    <row r="36" spans="2:9" x14ac:dyDescent="0.2">
      <c r="B36" s="3">
        <v>33</v>
      </c>
      <c r="C36" s="3">
        <v>-70</v>
      </c>
      <c r="D36" s="11">
        <f t="shared" si="0"/>
        <v>1.3725490196078431</v>
      </c>
      <c r="E36">
        <f t="shared" si="1"/>
        <v>11.991159315831904</v>
      </c>
      <c r="F36">
        <f t="shared" si="2"/>
        <v>39.34107387083958</v>
      </c>
      <c r="G36">
        <v>-70.535386466460395</v>
      </c>
      <c r="H36">
        <f t="shared" si="3"/>
        <v>12.170242954541674</v>
      </c>
      <c r="I36">
        <f t="shared" si="4"/>
        <v>39.928618617262714</v>
      </c>
    </row>
    <row r="37" spans="2:9" x14ac:dyDescent="0.2">
      <c r="B37" s="3">
        <v>34</v>
      </c>
      <c r="C37" s="3">
        <v>-71</v>
      </c>
      <c r="D37" s="11">
        <f t="shared" si="0"/>
        <v>1.392156862745098</v>
      </c>
      <c r="E37">
        <f t="shared" si="1"/>
        <v>12.962286564438685</v>
      </c>
      <c r="F37">
        <f t="shared" si="2"/>
        <v>42.527186891203037</v>
      </c>
      <c r="G37">
        <v>-70.560245129366606</v>
      </c>
      <c r="H37">
        <f t="shared" si="3"/>
        <v>12.209005375914188</v>
      </c>
      <c r="I37">
        <f t="shared" si="4"/>
        <v>40.05579191572896</v>
      </c>
    </row>
    <row r="38" spans="2:9" x14ac:dyDescent="0.2">
      <c r="B38" s="3">
        <v>35</v>
      </c>
      <c r="C38" s="3">
        <v>-72</v>
      </c>
      <c r="D38" s="11">
        <f t="shared" si="0"/>
        <v>1.411764705882353</v>
      </c>
      <c r="E38">
        <f t="shared" si="1"/>
        <v>13.99420831452858</v>
      </c>
      <c r="F38">
        <f t="shared" si="2"/>
        <v>45.912756937429727</v>
      </c>
      <c r="G38">
        <v>-70.636816024571601</v>
      </c>
      <c r="H38">
        <f t="shared" si="3"/>
        <v>12.329180865078277</v>
      </c>
      <c r="I38">
        <f t="shared" si="4"/>
        <v>40.450068454981221</v>
      </c>
    </row>
    <row r="39" spans="2:9" x14ac:dyDescent="0.2">
      <c r="B39" s="11"/>
      <c r="C39" s="11"/>
    </row>
    <row r="40" spans="2:9" x14ac:dyDescent="0.2">
      <c r="B40" s="11"/>
      <c r="C40" s="11"/>
      <c r="F40">
        <f>AVERAGE(F4:F38)</f>
        <v>45.366527255449881</v>
      </c>
      <c r="I40">
        <f>AVERAGE(I4:I38)</f>
        <v>46.500681066877732</v>
      </c>
    </row>
    <row r="41" spans="2:9" x14ac:dyDescent="0.2">
      <c r="B41" s="11"/>
      <c r="C41" s="11"/>
    </row>
    <row r="42" spans="2:9" x14ac:dyDescent="0.2">
      <c r="B42" s="11"/>
      <c r="C42" s="11"/>
    </row>
    <row r="43" spans="2:9" x14ac:dyDescent="0.2">
      <c r="B43" s="11"/>
      <c r="C43" s="11"/>
    </row>
    <row r="44" spans="2:9" x14ac:dyDescent="0.2">
      <c r="B44" s="11"/>
      <c r="C44" s="11"/>
    </row>
    <row r="45" spans="2:9" x14ac:dyDescent="0.2">
      <c r="B45" s="11"/>
      <c r="C45" s="11"/>
    </row>
    <row r="46" spans="2:9" x14ac:dyDescent="0.2">
      <c r="B46" s="11"/>
      <c r="C46" s="11"/>
    </row>
    <row r="47" spans="2:9" x14ac:dyDescent="0.2">
      <c r="B47" s="11"/>
      <c r="C47" s="11"/>
    </row>
    <row r="48" spans="2:9" x14ac:dyDescent="0.2">
      <c r="B48" s="11"/>
      <c r="C48" s="11"/>
    </row>
    <row r="49" spans="2:3" x14ac:dyDescent="0.2">
      <c r="B49" s="11"/>
      <c r="C49" s="11"/>
    </row>
    <row r="50" spans="2:3" x14ac:dyDescent="0.2">
      <c r="B50" s="11"/>
      <c r="C50" s="11"/>
    </row>
    <row r="51" spans="2:3" x14ac:dyDescent="0.2">
      <c r="B51" s="11"/>
      <c r="C51" s="11"/>
    </row>
    <row r="52" spans="2:3" x14ac:dyDescent="0.2">
      <c r="B52" s="11"/>
      <c r="C52" s="11"/>
    </row>
    <row r="53" spans="2:3" x14ac:dyDescent="0.2">
      <c r="B53" s="11"/>
      <c r="C53" s="11"/>
    </row>
    <row r="54" spans="2:3" x14ac:dyDescent="0.2">
      <c r="B54" s="11"/>
      <c r="C54" s="11"/>
    </row>
    <row r="55" spans="2:3" x14ac:dyDescent="0.2">
      <c r="B55" s="11"/>
      <c r="C55" s="11"/>
    </row>
    <row r="56" spans="2:3" x14ac:dyDescent="0.2">
      <c r="B56" s="11"/>
      <c r="C56" s="11"/>
    </row>
    <row r="57" spans="2:3" x14ac:dyDescent="0.2">
      <c r="B57" s="11"/>
      <c r="C57" s="11"/>
    </row>
    <row r="61" spans="2:3" x14ac:dyDescent="0.2">
      <c r="B61" s="12" t="s">
        <v>3</v>
      </c>
      <c r="C61" s="8">
        <f>AVERAGE(C4:C38)</f>
        <v>-71.171428571428578</v>
      </c>
    </row>
    <row r="62" spans="2:3" x14ac:dyDescent="0.2">
      <c r="B62" s="12" t="s">
        <v>4</v>
      </c>
      <c r="C62" s="8">
        <f>STDEV(C4:C57)</f>
        <v>5.2158452830587985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1m-facing</vt:lpstr>
      <vt:lpstr>1m-away</vt:lpstr>
      <vt:lpstr>5ft-facing</vt:lpstr>
      <vt:lpstr>5ft-away</vt:lpstr>
      <vt:lpstr>10ft-facing</vt:lpstr>
      <vt:lpstr>10ft-away</vt:lpstr>
      <vt:lpstr>15ft-facing</vt:lpstr>
      <vt:lpstr>15ft-away</vt:lpstr>
      <vt:lpstr>20ft-facing</vt:lpstr>
      <vt:lpstr>20ft-away</vt:lpstr>
      <vt:lpstr>30ft-facing</vt:lpstr>
      <vt:lpstr>30ft-away</vt:lpstr>
      <vt:lpstr>40ft-facing </vt:lpstr>
      <vt:lpstr>50ft-facing 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2017-05-21T04:58:17Z</dcterms:created>
  <dcterms:modified xsi:type="dcterms:W3CDTF">2017-05-24T02:56:18Z</dcterms:modified>
</cp:coreProperties>
</file>