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justiceuk-my.sharepoint.com/personal/ibrahim_simjee1_justice_gov_uk/Documents/Coding/NEW APP/"/>
    </mc:Choice>
  </mc:AlternateContent>
  <xr:revisionPtr revIDLastSave="0" documentId="8_{D8D17244-A292-4E22-BF4B-E3F6D2EF55CF}" xr6:coauthVersionLast="47" xr6:coauthVersionMax="47" xr10:uidLastSave="{00000000-0000-0000-0000-000000000000}"/>
  <bookViews>
    <workbookView xWindow="-110" yWindow="-110" windowWidth="38620" windowHeight="21360" activeTab="1" xr2:uid="{3FE4CCCC-30B6-4F40-A4F9-1B5962AC93C1}"/>
  </bookViews>
  <sheets>
    <sheet name="Info" sheetId="5" r:id="rId1"/>
    <sheet name="Tool" sheetId="4" r:id="rId2"/>
    <sheet name="Indices" sheetId="1" r:id="rId3"/>
    <sheet name="Discounting" sheetId="3" r:id="rId4"/>
    <sheet name="LISTS_" sheetId="8" r:id="rId5"/>
    <sheet name="Developer_Info" sheetId="11" r:id="rId6"/>
  </sheets>
  <definedNames>
    <definedName name="DEFLATOR_PriceYear">Tool!$I$7</definedName>
    <definedName name="DEFLATOR_YN">Tool!$D$7</definedName>
    <definedName name="DISCOUNT_PriceYear">Tool!$I$8</definedName>
    <definedName name="DISCOUNT_Type">Tool!$I$10</definedName>
    <definedName name="DISCOUNT_YN">Tool!$D$8</definedName>
    <definedName name="Dynamic_Discount_Health_Factor">OFFSET(Discounting!$M$12,1,0,COUNTIF(Discounting!$C:$C,"Year*"),1)</definedName>
    <definedName name="Dynamic_Discount_Health_Rate">OFFSET(Discounting!$L$12,1,0,COUNTIF(Discounting!$C:$C,"Year*"),1)</definedName>
    <definedName name="Dynamic_Discount_HealthReduced_Factor">OFFSET(Discounting!$Q$12,1,0,COUNTIF(Discounting!$C:$C,"Year*"),1)</definedName>
    <definedName name="Dynamic_Discount_HealthReduced_Rate">OFFSET(Discounting!$P$12,1,0,COUNTIF(Discounting!$C:$C,"Year*"),1)</definedName>
    <definedName name="Dynamic_Discount_REF">OFFSET(Discounting!$B$12,1,0,COUNTIF(Discounting!$C:$C,"Year*"),1)</definedName>
    <definedName name="Dynamic_Discount_Standard_Factor">OFFSET(Discounting!$E$12,1,0,COUNTIF(Discounting!$C:$C,"Year*"),1)</definedName>
    <definedName name="Dynamic_Discount_Standard_Rate">OFFSET(Discounting!$D$12,1,0,COUNTIF(Discounting!$C:$C,"Year*"),1)</definedName>
    <definedName name="Dynamic_Discount_StandardReduced_Factor">OFFSET(Discounting!$I$12,1,0,COUNTIF(Discounting!$C:$C,"Year*"),1)</definedName>
    <definedName name="Dynamic_Discount_StandardReduced_Rate">OFFSET(Discounting!$H$12,1,0,COUNTIF(Discounting!$C:$C,"Year*"),1)</definedName>
    <definedName name="Dynamic_Indices">OFFSET(Indices!$B$10,0,1,1,COUNTA(Indices!$B$10:$H$10)-1)</definedName>
    <definedName name="Dynamic_Period_CAL">OFFSET(Indices!$I$10,1,0,COUNT(Indices!$I:$I),1)</definedName>
    <definedName name="Dynamic_Period_DISCOUNT">OFFSET(Discounting!$C$12,1,0,COUNTIF(Discounting!$C:$C,"Year*"),1)</definedName>
    <definedName name="Dynamic_Period_FY">OFFSET(Indices!$B$10,1,0,COUNTIF(Indices!$B:$B,"*/*"),1)</definedName>
    <definedName name="Dynamic_Period_QTR" comment="-1 after COUNTIF required to deal with trailing blank space at end of formula (reason for error is unclear).">OFFSET(Indices!$P$10,1,0,COUNTIF(Indices!$P:$P,"*Q*")-1,1)</definedName>
    <definedName name="Dynamic_Table_CAL">OFFSET(Indices!$I$10,1,1,COUNT(Indices!$I:$I)+1,COUNTA(Indices!$B$10:$H$10)-1)</definedName>
    <definedName name="Dynamic_Table_Discount_Health">OFFSET(Discounting!$K$12,1,1,COUNTIF(Discounting!$C:$C,"Year*"),2)</definedName>
    <definedName name="Dynamic_Table_Discount_HealthReduced">OFFSET(Discounting!$O$12,1,1,COUNTIF(Discounting!$C:$C,"Year*"),2)</definedName>
    <definedName name="Dynamic_Table_Discount_Standard">OFFSET(Discounting!$C$12,1,1,COUNTIF(Discounting!$C:$C,"Year*"),2)</definedName>
    <definedName name="Dynamic_Table_Discount_StandardReduced">OFFSET(Discounting!$G$12,1,1,COUNTIF(Discounting!$C:$C,"Year*"),2)</definedName>
    <definedName name="Dynamic_Table_FY">OFFSET(Indices!$B$10,1,1,COUNTIF(Indices!$B:$B,"*/*")+1,COUNTA(Indices!$B$10:$H$10)-1)</definedName>
    <definedName name="Dynamic_Table_QTR">OFFSET(Indices!$P$10,1,1,COUNTIF(Indices!$P:$P,"*Q*"),COUNTA(Indices!$P$10:$V$10)-1)</definedName>
    <definedName name="INFLATION_Index">Tool!$C$10</definedName>
    <definedName name="INFLATION_PriceYear">Tool!$I$6</definedName>
    <definedName name="INFLATION_YN">Tool!$D$6</definedName>
    <definedName name="LIST_DiscountTypes">OFFSET(LISTS_!$F$2,2,0,COUNTA(LISTS_!$F:$F)-2,1)</definedName>
    <definedName name="LIST_Dynamic_Deflator_RebasedFactor">OFFSET(LISTS_!$U$2,1,0,COUNTIFS(LISTS_!$H:$H,"*/*")+COUNTIFS(LISTS_!$H:$H,"*Q*")+COUNTIFS(LISTS_!$H:$H,"&gt;=0"),1)</definedName>
    <definedName name="LIST_Dynamic_Deflator_StartingFactor">OFFSET(LISTS_!$T$2,1,0,COUNTIFS(LISTS_!$H:$H,"*/*")+COUNTIFS(LISTS_!$H:$H,"*Q*")+COUNTIFS(LISTS_!$H:$H,"&gt;=0"),1)</definedName>
    <definedName name="LIST_Dynamic_DeflatorRate">OFFSET(LISTS_!$S$2,1,0,COUNTIFS(LISTS_!$H:$H,"*/*")+COUNTIFS(LISTS_!$H:$H,"*Q*")+COUNTIFS(LISTS_!$H:$H,"&gt;=0"),1)</definedName>
    <definedName name="LIST_Dynamic_DiscountFactor">OFFSET(LISTS_!$Y$2,1,0,COUNT(LISTS_!$Y:$Y),1)</definedName>
    <definedName name="LIST_Dynamic_DiscountRate">OFFSET(LISTS_!$X$2,1,0,COUNT(LISTS_!$X:$X),1)</definedName>
    <definedName name="LIST_Dynamic_Indices">OFFSET(LISTS_!$D$2,1,0,COUNTA(LISTS_!$D:$D)-1,1)</definedName>
    <definedName name="LIST_Dynamic_Inflation_RebasedFactor">OFFSET(LISTS_!$Q$2,1,0,COUNTIFS(LISTS_!$H:$H,"*/*")+COUNTIFS(LISTS_!$H:$H,"*Q*")+COUNTIFS(LISTS_!$H:$H,"&gt;=0"),1)</definedName>
    <definedName name="LIST_Dynamic_Inflation_StartingFactor">OFFSET(LISTS_!$P$2,1,0,COUNTIFS(LISTS_!$H:$H,"*/*")+COUNTIFS(LISTS_!$H:$H,"*Q*")+COUNTIFS(LISTS_!$H:$H,"&gt;=0"),1)</definedName>
    <definedName name="LIST_Dynamic_InflationRate">OFFSET(LISTS_!$O$2,1,0,COUNTIFS(LISTS_!$H:$H,"*/*")+COUNTIFS(LISTS_!$H:$H,"*Q*")+COUNTIFS(LISTS_!$H:$H,"&gt;=0"),1)</definedName>
    <definedName name="LIST_Dynamic_Period">OFFSET(LISTS_!$H$2,1,0,COUNTIFS(LISTS_!$H:$H,"*/*")+COUNTIFS(LISTS_!$H:$H,"*Q*")+COUNTIFS(LISTS_!$H:$H,"&gt;=0"),1)</definedName>
    <definedName name="LIST_Dynamic_Period_Discount">OFFSET(LISTS_!$W$2,1,0,COUNT(LISTS_!$W:$W),1)</definedName>
    <definedName name="LIST_Dynamic_Price_Input">OFFSET(LISTS_!$J$2,1,0,COUNTIFS(LISTS_!$H:$H,"*/*")+COUNTIFS(LISTS_!$H:$H,"*Q*")+COUNTIFS(LISTS_!$H:$H,"&gt;=0"),1)</definedName>
    <definedName name="LIST_Dynamic_Price_Nominal">OFFSET(LISTS_!$K$2,1,0,COUNTIFS(LISTS_!$H:$H,"*/*")+COUNTIFS(LISTS_!$H:$H,"*Q*")+COUNTIFS(LISTS_!$H:$H,"&gt;=0"),1)</definedName>
    <definedName name="LIST_Dynamic_Price_Present">OFFSET(LISTS_!$M$2,1,0,COUNTIFS(LISTS_!$H:$H,"*/*")+COUNTIFS(LISTS_!$H:$H,"*Q*")+COUNTIFS(LISTS_!$H:$H,"&gt;=0"),1)</definedName>
    <definedName name="LIST_Dynamic_Price_Real">OFFSET(LISTS_!$L$2,1,0,COUNTIFS(LISTS_!$H:$H,"*/*")+COUNTIFS(LISTS_!$H:$H,"*Q*")+COUNTIFS(LISTS_!$H:$H,"&gt;=0"),1)</definedName>
    <definedName name="SETUP_Frequency">Tool!$C$4</definedName>
    <definedName name="SETUP_Period_Final">Tool!$O$4</definedName>
    <definedName name="SETUP_Period_First">Tool!$I$4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9" i="8" l="1"/>
  <c r="J30" i="8"/>
  <c r="J31" i="8"/>
  <c r="J32" i="8"/>
  <c r="J33" i="8"/>
  <c r="J34" i="8"/>
  <c r="J35" i="8"/>
  <c r="J36" i="8"/>
  <c r="J37" i="8"/>
  <c r="J38" i="8"/>
  <c r="J39" i="8"/>
  <c r="J40" i="8"/>
  <c r="J41" i="8"/>
  <c r="J42" i="8"/>
  <c r="J43" i="8"/>
  <c r="J44" i="8"/>
  <c r="J45" i="8"/>
  <c r="J46" i="8"/>
  <c r="J47" i="8"/>
  <c r="J48" i="8"/>
  <c r="J49" i="8"/>
  <c r="J50" i="8"/>
  <c r="J51" i="8"/>
  <c r="J52" i="8"/>
  <c r="J53" i="8"/>
  <c r="J54" i="8"/>
  <c r="J55" i="8"/>
  <c r="J56" i="8"/>
  <c r="J57" i="8"/>
  <c r="J58" i="8"/>
  <c r="J59" i="8"/>
  <c r="J60" i="8"/>
  <c r="J61" i="8"/>
  <c r="J62" i="8"/>
  <c r="J63" i="8"/>
  <c r="J64" i="8"/>
  <c r="J65" i="8"/>
  <c r="J66" i="8"/>
  <c r="J67" i="8"/>
  <c r="J68" i="8"/>
  <c r="J69" i="8"/>
  <c r="J70" i="8"/>
  <c r="J71" i="8"/>
  <c r="J72" i="8"/>
  <c r="J73" i="8"/>
  <c r="J74" i="8"/>
  <c r="J75" i="8"/>
  <c r="J76" i="8"/>
  <c r="J77" i="8"/>
  <c r="J78" i="8"/>
  <c r="J79" i="8"/>
  <c r="J80" i="8"/>
  <c r="J81" i="8"/>
  <c r="J82" i="8"/>
  <c r="J83" i="8"/>
  <c r="J84" i="8"/>
  <c r="J85" i="8"/>
  <c r="J86" i="8"/>
  <c r="J87" i="8"/>
  <c r="J88" i="8"/>
  <c r="J89" i="8"/>
  <c r="J90" i="8"/>
  <c r="J91" i="8"/>
  <c r="J92" i="8"/>
  <c r="J93" i="8"/>
  <c r="J94" i="8"/>
  <c r="J95" i="8"/>
  <c r="J96" i="8"/>
  <c r="J97" i="8"/>
  <c r="J98" i="8"/>
  <c r="J99" i="8"/>
  <c r="J100" i="8"/>
  <c r="J101" i="8"/>
  <c r="J102" i="8"/>
  <c r="J103" i="8"/>
  <c r="J104" i="8"/>
  <c r="J105" i="8"/>
  <c r="J106" i="8"/>
  <c r="J107" i="8"/>
  <c r="J108" i="8"/>
  <c r="J109" i="8"/>
  <c r="J110" i="8"/>
  <c r="J111" i="8"/>
  <c r="J112" i="8"/>
  <c r="J113" i="8"/>
  <c r="J114" i="8"/>
  <c r="J115" i="8"/>
  <c r="J116" i="8"/>
  <c r="J117" i="8"/>
  <c r="J118" i="8"/>
  <c r="J119" i="8"/>
  <c r="J120" i="8"/>
  <c r="J121" i="8"/>
  <c r="J122" i="8"/>
  <c r="J123" i="8"/>
  <c r="J124" i="8"/>
  <c r="J125" i="8"/>
  <c r="J126" i="8"/>
  <c r="J127" i="8"/>
  <c r="J128" i="8"/>
  <c r="J129" i="8"/>
  <c r="J130" i="8"/>
  <c r="J131" i="8"/>
  <c r="J132" i="8"/>
  <c r="J133" i="8"/>
  <c r="J134" i="8"/>
  <c r="J135" i="8"/>
  <c r="J136" i="8"/>
  <c r="J137" i="8"/>
  <c r="J138" i="8"/>
  <c r="J139" i="8"/>
  <c r="J140" i="8"/>
  <c r="J141" i="8"/>
  <c r="J142" i="8"/>
  <c r="J143" i="8"/>
  <c r="J144" i="8"/>
  <c r="J145" i="8"/>
  <c r="J146" i="8"/>
  <c r="J147" i="8"/>
  <c r="J148" i="8"/>
  <c r="J149" i="8"/>
  <c r="J150" i="8"/>
  <c r="J151" i="8"/>
  <c r="J152" i="8"/>
  <c r="J153" i="8"/>
  <c r="J154" i="8"/>
  <c r="J155" i="8"/>
  <c r="J156" i="8"/>
  <c r="J157" i="8"/>
  <c r="J158" i="8"/>
  <c r="J159" i="8"/>
  <c r="J160" i="8"/>
  <c r="J161" i="8"/>
  <c r="J162" i="8"/>
  <c r="J163" i="8"/>
  <c r="J164" i="8"/>
  <c r="J165" i="8"/>
  <c r="J166" i="8"/>
  <c r="J167" i="8"/>
  <c r="J168" i="8"/>
  <c r="J169" i="8"/>
  <c r="J170" i="8"/>
  <c r="J171" i="8"/>
  <c r="J172" i="8"/>
  <c r="J173" i="8"/>
  <c r="J174" i="8"/>
  <c r="J175" i="8"/>
  <c r="J176" i="8"/>
  <c r="J177" i="8"/>
  <c r="J178" i="8"/>
  <c r="J179" i="8"/>
  <c r="J180" i="8"/>
  <c r="J181" i="8"/>
  <c r="J182" i="8"/>
  <c r="J183" i="8"/>
  <c r="J184" i="8"/>
  <c r="J185" i="8"/>
  <c r="J186" i="8"/>
  <c r="J187" i="8"/>
  <c r="J188" i="8"/>
  <c r="J189" i="8"/>
  <c r="J190" i="8"/>
  <c r="J191" i="8"/>
  <c r="J192" i="8"/>
  <c r="J193" i="8"/>
  <c r="J194" i="8"/>
  <c r="J195" i="8"/>
  <c r="J196" i="8"/>
  <c r="J197" i="8"/>
  <c r="J198" i="8"/>
  <c r="J199" i="8"/>
  <c r="J200" i="8"/>
  <c r="J201" i="8"/>
  <c r="J202" i="8"/>
  <c r="J203" i="8"/>
  <c r="J204" i="8"/>
  <c r="J205" i="8"/>
  <c r="J206" i="8"/>
  <c r="J207" i="8"/>
  <c r="J208" i="8"/>
  <c r="J209" i="8"/>
  <c r="J210" i="8"/>
  <c r="J211" i="8"/>
  <c r="J212" i="8"/>
  <c r="J213" i="8"/>
  <c r="J214" i="8"/>
  <c r="J215" i="8"/>
  <c r="J216" i="8"/>
  <c r="J217" i="8"/>
  <c r="J218" i="8"/>
  <c r="J219" i="8"/>
  <c r="J220" i="8"/>
  <c r="J221" i="8"/>
  <c r="J222" i="8"/>
  <c r="J223" i="8"/>
  <c r="J224" i="8"/>
  <c r="J225" i="8"/>
  <c r="J226" i="8"/>
  <c r="J227" i="8"/>
  <c r="J228" i="8"/>
  <c r="J229" i="8"/>
  <c r="J230" i="8"/>
  <c r="J231" i="8"/>
  <c r="J232" i="8"/>
  <c r="J233" i="8"/>
  <c r="J234" i="8"/>
  <c r="J235" i="8"/>
  <c r="J236" i="8"/>
  <c r="J237" i="8"/>
  <c r="J238" i="8"/>
  <c r="J239" i="8"/>
  <c r="J240" i="8"/>
  <c r="J241" i="8"/>
  <c r="J242" i="8"/>
  <c r="J243" i="8"/>
  <c r="J244" i="8"/>
  <c r="J245" i="8"/>
  <c r="J246" i="8"/>
  <c r="J247" i="8"/>
  <c r="J248" i="8"/>
  <c r="J249" i="8"/>
  <c r="J250" i="8"/>
  <c r="J251" i="8"/>
  <c r="J252" i="8"/>
  <c r="J253" i="8"/>
  <c r="J254" i="8"/>
  <c r="J255" i="8"/>
  <c r="J256" i="8"/>
  <c r="J257" i="8"/>
  <c r="J258" i="8"/>
  <c r="J259" i="8"/>
  <c r="J260" i="8"/>
  <c r="J261" i="8"/>
  <c r="J262" i="8"/>
  <c r="J263" i="8"/>
  <c r="J264" i="8"/>
  <c r="J265" i="8"/>
  <c r="J266" i="8"/>
  <c r="J267" i="8"/>
  <c r="J268" i="8"/>
  <c r="J269" i="8"/>
  <c r="J270" i="8"/>
  <c r="J271" i="8"/>
  <c r="J272" i="8"/>
  <c r="J273" i="8"/>
  <c r="J274" i="8"/>
  <c r="J275" i="8"/>
  <c r="J276" i="8"/>
  <c r="J277" i="8"/>
  <c r="J278" i="8"/>
  <c r="J279" i="8"/>
  <c r="J280" i="8"/>
  <c r="J281" i="8"/>
  <c r="J282" i="8"/>
  <c r="J283" i="8"/>
  <c r="J284" i="8"/>
  <c r="J285" i="8"/>
  <c r="J286" i="8"/>
  <c r="J287" i="8"/>
  <c r="J288" i="8"/>
  <c r="J289" i="8"/>
  <c r="J290" i="8"/>
  <c r="J291" i="8"/>
  <c r="J292" i="8"/>
  <c r="J293" i="8"/>
  <c r="J294" i="8"/>
  <c r="J295" i="8"/>
  <c r="J296" i="8"/>
  <c r="J297" i="8"/>
  <c r="J298" i="8"/>
  <c r="J299" i="8"/>
  <c r="J300" i="8"/>
  <c r="J301" i="8"/>
  <c r="J302" i="8"/>
  <c r="J303" i="8"/>
  <c r="J304" i="8"/>
  <c r="J305" i="8"/>
  <c r="J306" i="8"/>
  <c r="J307" i="8"/>
  <c r="J308" i="8"/>
  <c r="J309" i="8"/>
  <c r="J310" i="8"/>
  <c r="J311" i="8"/>
  <c r="J312" i="8"/>
  <c r="J313" i="8"/>
  <c r="J314" i="8"/>
  <c r="J315" i="8"/>
  <c r="J316" i="8"/>
  <c r="J317" i="8"/>
  <c r="J318" i="8"/>
  <c r="J319" i="8"/>
  <c r="J320" i="8"/>
  <c r="J321" i="8"/>
  <c r="J322" i="8"/>
  <c r="J323" i="8"/>
  <c r="J324" i="8"/>
  <c r="J325" i="8"/>
  <c r="J326" i="8"/>
  <c r="J327" i="8"/>
  <c r="J328" i="8"/>
  <c r="J329" i="8"/>
  <c r="J330" i="8"/>
  <c r="J331" i="8"/>
  <c r="J332" i="8"/>
  <c r="J333" i="8"/>
  <c r="J334" i="8"/>
  <c r="J335" i="8"/>
  <c r="J336" i="8"/>
  <c r="J337" i="8"/>
  <c r="J338" i="8"/>
  <c r="J339" i="8"/>
  <c r="J340" i="8"/>
  <c r="J341" i="8"/>
  <c r="J342" i="8"/>
  <c r="J343" i="8"/>
  <c r="J344" i="8"/>
  <c r="J345" i="8"/>
  <c r="J346" i="8"/>
  <c r="J347" i="8"/>
  <c r="J348" i="8"/>
  <c r="J349" i="8"/>
  <c r="J350" i="8"/>
  <c r="J351" i="8"/>
  <c r="J352" i="8"/>
  <c r="J353" i="8"/>
  <c r="J354" i="8"/>
  <c r="J355" i="8"/>
  <c r="J356" i="8"/>
  <c r="J357" i="8"/>
  <c r="J358" i="8"/>
  <c r="J359" i="8"/>
  <c r="J360" i="8"/>
  <c r="J361" i="8"/>
  <c r="J362" i="8"/>
  <c r="J363" i="8"/>
  <c r="J364" i="8"/>
  <c r="J365" i="8"/>
  <c r="J366" i="8"/>
  <c r="J367" i="8"/>
  <c r="J368" i="8"/>
  <c r="J369" i="8"/>
  <c r="J370" i="8"/>
  <c r="J371" i="8"/>
  <c r="J372" i="8"/>
  <c r="J373" i="8"/>
  <c r="J374" i="8"/>
  <c r="J375" i="8"/>
  <c r="J376" i="8"/>
  <c r="J377" i="8"/>
  <c r="J378" i="8"/>
  <c r="J379" i="8"/>
  <c r="J380" i="8"/>
  <c r="J381" i="8"/>
  <c r="J382" i="8"/>
  <c r="J383" i="8"/>
  <c r="J384" i="8"/>
  <c r="J385" i="8"/>
  <c r="J386" i="8"/>
  <c r="J387" i="8"/>
  <c r="J388" i="8"/>
  <c r="J389" i="8"/>
  <c r="J390" i="8"/>
  <c r="J391" i="8"/>
  <c r="J392" i="8"/>
  <c r="J393" i="8"/>
  <c r="J394" i="8"/>
  <c r="J395" i="8"/>
  <c r="J396" i="8"/>
  <c r="J397" i="8"/>
  <c r="J398" i="8"/>
  <c r="J399" i="8"/>
  <c r="J400" i="8"/>
  <c r="J401" i="8"/>
  <c r="J402" i="8"/>
  <c r="J403" i="8"/>
  <c r="J404" i="8"/>
  <c r="J405" i="8"/>
  <c r="J406" i="8"/>
  <c r="J407" i="8"/>
  <c r="J408" i="8"/>
  <c r="J409" i="8"/>
  <c r="J410" i="8"/>
  <c r="J411" i="8"/>
  <c r="J412" i="8"/>
  <c r="J413" i="8"/>
  <c r="J414" i="8"/>
  <c r="J415" i="8"/>
  <c r="J416" i="8"/>
  <c r="J417" i="8"/>
  <c r="J418" i="8"/>
  <c r="J419" i="8"/>
  <c r="J420" i="8"/>
  <c r="J421" i="8"/>
  <c r="J422" i="8"/>
  <c r="J423" i="8"/>
  <c r="J424" i="8"/>
  <c r="J425" i="8"/>
  <c r="J426" i="8"/>
  <c r="J427" i="8"/>
  <c r="J428" i="8"/>
  <c r="J429" i="8"/>
  <c r="J430" i="8"/>
  <c r="J431" i="8"/>
  <c r="J432" i="8"/>
  <c r="J433" i="8"/>
  <c r="J434" i="8"/>
  <c r="J435" i="8"/>
  <c r="J436" i="8"/>
  <c r="J437" i="8"/>
  <c r="J438" i="8"/>
  <c r="J439" i="8"/>
  <c r="J440" i="8"/>
  <c r="J441" i="8"/>
  <c r="J442" i="8"/>
  <c r="J443" i="8"/>
  <c r="J444" i="8"/>
  <c r="J445" i="8"/>
  <c r="J446" i="8"/>
  <c r="J447" i="8"/>
  <c r="J448" i="8"/>
  <c r="J449" i="8"/>
  <c r="J450" i="8"/>
  <c r="J451" i="8"/>
  <c r="J452" i="8"/>
  <c r="J453" i="8"/>
  <c r="J454" i="8"/>
  <c r="J455" i="8"/>
  <c r="J456" i="8"/>
  <c r="J457" i="8"/>
  <c r="J458" i="8"/>
  <c r="J459" i="8"/>
  <c r="J460" i="8"/>
  <c r="J461" i="8"/>
  <c r="J462" i="8"/>
  <c r="J463" i="8"/>
  <c r="J464" i="8"/>
  <c r="J465" i="8"/>
  <c r="J466" i="8"/>
  <c r="J467" i="8"/>
  <c r="J468" i="8"/>
  <c r="J469" i="8"/>
  <c r="J470" i="8"/>
  <c r="J471" i="8"/>
  <c r="J472" i="8"/>
  <c r="J473" i="8"/>
  <c r="J474" i="8"/>
  <c r="J475" i="8"/>
  <c r="J476" i="8"/>
  <c r="J477" i="8"/>
  <c r="J478" i="8"/>
  <c r="J479" i="8"/>
  <c r="J480" i="8"/>
  <c r="J481" i="8"/>
  <c r="J482" i="8"/>
  <c r="J483" i="8"/>
  <c r="J484" i="8"/>
  <c r="J485" i="8"/>
  <c r="J486" i="8"/>
  <c r="J487" i="8"/>
  <c r="J488" i="8"/>
  <c r="J489" i="8"/>
  <c r="J490" i="8"/>
  <c r="J491" i="8"/>
  <c r="J492" i="8"/>
  <c r="J493" i="8"/>
  <c r="J494" i="8"/>
  <c r="J495" i="8"/>
  <c r="J496" i="8"/>
  <c r="J497" i="8"/>
  <c r="J498" i="8"/>
  <c r="J499" i="8"/>
  <c r="J500" i="8"/>
  <c r="J501" i="8"/>
  <c r="J502" i="8"/>
  <c r="J503" i="8"/>
  <c r="J504" i="8"/>
  <c r="J505" i="8"/>
  <c r="J506" i="8"/>
  <c r="J507" i="8"/>
  <c r="J508" i="8"/>
  <c r="J509" i="8"/>
  <c r="J510" i="8"/>
  <c r="J511" i="8"/>
  <c r="J512" i="8"/>
  <c r="J513" i="8"/>
  <c r="J514" i="8"/>
  <c r="J515" i="8"/>
  <c r="J516" i="8"/>
  <c r="J517" i="8"/>
  <c r="J518" i="8"/>
  <c r="J519" i="8"/>
  <c r="J520" i="8"/>
  <c r="J521" i="8"/>
  <c r="J522" i="8"/>
  <c r="J523" i="8"/>
  <c r="J524" i="8"/>
  <c r="J525" i="8"/>
  <c r="J526" i="8"/>
  <c r="J527" i="8"/>
  <c r="J528" i="8"/>
  <c r="J529" i="8"/>
  <c r="J530" i="8"/>
  <c r="J531" i="8"/>
  <c r="J532" i="8"/>
  <c r="J533" i="8"/>
  <c r="J534" i="8"/>
  <c r="J535" i="8"/>
  <c r="J536" i="8"/>
  <c r="J537" i="8"/>
  <c r="J538" i="8"/>
  <c r="J539" i="8"/>
  <c r="J540" i="8"/>
  <c r="J541" i="8"/>
  <c r="J542" i="8"/>
  <c r="J543" i="8"/>
  <c r="J544" i="8"/>
  <c r="J545" i="8"/>
  <c r="J546" i="8"/>
  <c r="J547" i="8"/>
  <c r="J548" i="8"/>
  <c r="J549" i="8"/>
  <c r="J550" i="8"/>
  <c r="J551" i="8"/>
  <c r="J552" i="8"/>
  <c r="J553" i="8"/>
  <c r="J554" i="8"/>
  <c r="J555" i="8"/>
  <c r="J556" i="8"/>
  <c r="J557" i="8"/>
  <c r="J558" i="8"/>
  <c r="J559" i="8"/>
  <c r="J560" i="8"/>
  <c r="J561" i="8"/>
  <c r="J562" i="8"/>
  <c r="J563" i="8"/>
  <c r="J564" i="8"/>
  <c r="J565" i="8"/>
  <c r="J566" i="8"/>
  <c r="J567" i="8"/>
  <c r="J568" i="8"/>
  <c r="J569" i="8"/>
  <c r="J570" i="8"/>
  <c r="J571" i="8"/>
  <c r="J572" i="8"/>
  <c r="J573" i="8"/>
  <c r="J574" i="8"/>
  <c r="J575" i="8"/>
  <c r="J576" i="8"/>
  <c r="J577" i="8"/>
  <c r="J578" i="8"/>
  <c r="J579" i="8"/>
  <c r="J580" i="8"/>
  <c r="J581" i="8"/>
  <c r="J582" i="8"/>
  <c r="J583" i="8"/>
  <c r="J584" i="8"/>
  <c r="J585" i="8"/>
  <c r="J586" i="8"/>
  <c r="J587" i="8"/>
  <c r="J588" i="8"/>
  <c r="J589" i="8"/>
  <c r="J590" i="8"/>
  <c r="J591" i="8"/>
  <c r="J592" i="8"/>
  <c r="J593" i="8"/>
  <c r="J594" i="8"/>
  <c r="J595" i="8"/>
  <c r="J596" i="8"/>
  <c r="J597" i="8"/>
  <c r="J598" i="8"/>
  <c r="J599" i="8"/>
  <c r="J600" i="8"/>
  <c r="J601" i="8"/>
  <c r="J602" i="8"/>
  <c r="J603" i="8"/>
  <c r="J604" i="8"/>
  <c r="J605" i="8"/>
  <c r="J606" i="8"/>
  <c r="J607" i="8"/>
  <c r="J608" i="8"/>
  <c r="J609" i="8"/>
  <c r="J610" i="8"/>
  <c r="J611" i="8"/>
  <c r="J612" i="8"/>
  <c r="J613" i="8"/>
  <c r="J614" i="8"/>
  <c r="J615" i="8"/>
  <c r="J616" i="8"/>
  <c r="J617" i="8"/>
  <c r="J618" i="8"/>
  <c r="J619" i="8"/>
  <c r="J620" i="8"/>
  <c r="J621" i="8"/>
  <c r="J622" i="8"/>
  <c r="J623" i="8"/>
  <c r="J624" i="8"/>
  <c r="J625" i="8"/>
  <c r="J626" i="8"/>
  <c r="J627" i="8"/>
  <c r="J628" i="8"/>
  <c r="J629" i="8"/>
  <c r="J630" i="8"/>
  <c r="J631" i="8"/>
  <c r="J632" i="8"/>
  <c r="J633" i="8"/>
  <c r="J634" i="8"/>
  <c r="J635" i="8"/>
  <c r="J636" i="8"/>
  <c r="J637" i="8"/>
  <c r="J638" i="8"/>
  <c r="J639" i="8"/>
  <c r="J640" i="8"/>
  <c r="J641" i="8"/>
  <c r="J642" i="8"/>
  <c r="J643" i="8"/>
  <c r="J644" i="8"/>
  <c r="J645" i="8"/>
  <c r="J646" i="8"/>
  <c r="J647" i="8"/>
  <c r="J648" i="8"/>
  <c r="J649" i="8"/>
  <c r="J650" i="8"/>
  <c r="J651" i="8"/>
  <c r="J652" i="8"/>
  <c r="J653" i="8"/>
  <c r="J654" i="8"/>
  <c r="J655" i="8"/>
  <c r="J656" i="8"/>
  <c r="J657" i="8"/>
  <c r="J658" i="8"/>
  <c r="J659" i="8"/>
  <c r="J660" i="8"/>
  <c r="J661" i="8"/>
  <c r="J662" i="8"/>
  <c r="J663" i="8"/>
  <c r="J664" i="8"/>
  <c r="J665" i="8"/>
  <c r="J666" i="8"/>
  <c r="J667" i="8"/>
  <c r="J668" i="8"/>
  <c r="J669" i="8"/>
  <c r="J670" i="8"/>
  <c r="J671" i="8"/>
  <c r="J672" i="8"/>
  <c r="J673" i="8"/>
  <c r="J674" i="8"/>
  <c r="J675" i="8"/>
  <c r="J676" i="8"/>
  <c r="J677" i="8"/>
  <c r="J678" i="8"/>
  <c r="J679" i="8"/>
  <c r="J680" i="8"/>
  <c r="J681" i="8"/>
  <c r="J682" i="8"/>
  <c r="J683" i="8"/>
  <c r="J684" i="8"/>
  <c r="J685" i="8"/>
  <c r="J686" i="8"/>
  <c r="J687" i="8"/>
  <c r="J688" i="8"/>
  <c r="J689" i="8"/>
  <c r="J690" i="8"/>
  <c r="J691" i="8"/>
  <c r="J692" i="8"/>
  <c r="J693" i="8"/>
  <c r="J694" i="8"/>
  <c r="J695" i="8"/>
  <c r="J696" i="8"/>
  <c r="J697" i="8"/>
  <c r="J698" i="8"/>
  <c r="J699" i="8"/>
  <c r="J700" i="8"/>
  <c r="J701" i="8"/>
  <c r="J702" i="8"/>
  <c r="J703" i="8"/>
  <c r="J704" i="8"/>
  <c r="J705" i="8"/>
  <c r="J706" i="8"/>
  <c r="J707" i="8"/>
  <c r="J708" i="8"/>
  <c r="J709" i="8"/>
  <c r="J710" i="8"/>
  <c r="J711" i="8"/>
  <c r="J712" i="8"/>
  <c r="J713" i="8"/>
  <c r="J714" i="8"/>
  <c r="J715" i="8"/>
  <c r="J716" i="8"/>
  <c r="J717" i="8"/>
  <c r="J718" i="8"/>
  <c r="J719" i="8"/>
  <c r="J720" i="8"/>
  <c r="J721" i="8"/>
  <c r="J722" i="8"/>
  <c r="J723" i="8"/>
  <c r="J724" i="8"/>
  <c r="J725" i="8"/>
  <c r="J726" i="8"/>
  <c r="J727" i="8"/>
  <c r="J728" i="8"/>
  <c r="J729" i="8"/>
  <c r="J730" i="8"/>
  <c r="J731" i="8"/>
  <c r="J732" i="8"/>
  <c r="J733" i="8"/>
  <c r="J734" i="8"/>
  <c r="J735" i="8"/>
  <c r="J736" i="8"/>
  <c r="J737" i="8"/>
  <c r="J738" i="8"/>
  <c r="J739" i="8"/>
  <c r="J740" i="8"/>
  <c r="J741" i="8"/>
  <c r="J742" i="8"/>
  <c r="J743" i="8"/>
  <c r="J744" i="8"/>
  <c r="J745" i="8"/>
  <c r="J746" i="8"/>
  <c r="J747" i="8"/>
  <c r="J748" i="8"/>
  <c r="J749" i="8"/>
  <c r="J750" i="8"/>
  <c r="J751" i="8"/>
  <c r="J752" i="8"/>
  <c r="J753" i="8"/>
  <c r="J754" i="8"/>
  <c r="J755" i="8"/>
  <c r="J756" i="8"/>
  <c r="J757" i="8"/>
  <c r="J758" i="8"/>
  <c r="J759" i="8"/>
  <c r="J760" i="8"/>
  <c r="J761" i="8"/>
  <c r="J762" i="8"/>
  <c r="J763" i="8"/>
  <c r="J764" i="8"/>
  <c r="J765" i="8"/>
  <c r="J766" i="8"/>
  <c r="J767" i="8"/>
  <c r="J768" i="8"/>
  <c r="J769" i="8"/>
  <c r="J770" i="8"/>
  <c r="J771" i="8"/>
  <c r="J772" i="8"/>
  <c r="J773" i="8"/>
  <c r="J774" i="8"/>
  <c r="J775" i="8"/>
  <c r="J776" i="8"/>
  <c r="J777" i="8"/>
  <c r="J778" i="8"/>
  <c r="J779" i="8"/>
  <c r="J780" i="8"/>
  <c r="J781" i="8"/>
  <c r="J782" i="8"/>
  <c r="J783" i="8"/>
  <c r="J784" i="8"/>
  <c r="J785" i="8"/>
  <c r="J786" i="8"/>
  <c r="J787" i="8"/>
  <c r="J788" i="8"/>
  <c r="J789" i="8"/>
  <c r="J790" i="8"/>
  <c r="J791" i="8"/>
  <c r="J792" i="8"/>
  <c r="J793" i="8"/>
  <c r="J794" i="8"/>
  <c r="J795" i="8"/>
  <c r="J796" i="8"/>
  <c r="J797" i="8"/>
  <c r="J798" i="8"/>
  <c r="J799" i="8"/>
  <c r="J800" i="8"/>
  <c r="J801" i="8"/>
  <c r="J802" i="8"/>
  <c r="J803" i="8"/>
  <c r="J804" i="8"/>
  <c r="J805" i="8"/>
  <c r="J806" i="8"/>
  <c r="J807" i="8"/>
  <c r="J808" i="8"/>
  <c r="J809" i="8"/>
  <c r="J810" i="8"/>
  <c r="J811" i="8"/>
  <c r="J812" i="8"/>
  <c r="J813" i="8"/>
  <c r="J814" i="8"/>
  <c r="J815" i="8"/>
  <c r="J816" i="8"/>
  <c r="J817" i="8"/>
  <c r="J818" i="8"/>
  <c r="J819" i="8"/>
  <c r="J820" i="8"/>
  <c r="J821" i="8"/>
  <c r="J822" i="8"/>
  <c r="J823" i="8"/>
  <c r="J824" i="8"/>
  <c r="J825" i="8"/>
  <c r="J826" i="8"/>
  <c r="J827" i="8"/>
  <c r="J828" i="8"/>
  <c r="J829" i="8"/>
  <c r="J830" i="8"/>
  <c r="J831" i="8"/>
  <c r="J832" i="8"/>
  <c r="J833" i="8"/>
  <c r="J834" i="8"/>
  <c r="J835" i="8"/>
  <c r="J836" i="8"/>
  <c r="J837" i="8"/>
  <c r="J838" i="8"/>
  <c r="J839" i="8"/>
  <c r="J840" i="8"/>
  <c r="J841" i="8"/>
  <c r="J842" i="8"/>
  <c r="J843" i="8"/>
  <c r="J844" i="8"/>
  <c r="J845" i="8"/>
  <c r="J846" i="8"/>
  <c r="J847" i="8"/>
  <c r="J848" i="8"/>
  <c r="J849" i="8"/>
  <c r="J850" i="8"/>
  <c r="J851" i="8"/>
  <c r="J852" i="8"/>
  <c r="J853" i="8"/>
  <c r="J854" i="8"/>
  <c r="J855" i="8"/>
  <c r="J856" i="8"/>
  <c r="J857" i="8"/>
  <c r="J858" i="8"/>
  <c r="J859" i="8"/>
  <c r="J860" i="8"/>
  <c r="J861" i="8"/>
  <c r="J862" i="8"/>
  <c r="J863" i="8"/>
  <c r="J864" i="8"/>
  <c r="J865" i="8"/>
  <c r="J866" i="8"/>
  <c r="J867" i="8"/>
  <c r="J868" i="8"/>
  <c r="J869" i="8"/>
  <c r="J870" i="8"/>
  <c r="J871" i="8"/>
  <c r="J872" i="8"/>
  <c r="J873" i="8"/>
  <c r="J874" i="8"/>
  <c r="J875" i="8"/>
  <c r="J876" i="8"/>
  <c r="J877" i="8"/>
  <c r="J878" i="8"/>
  <c r="J879" i="8"/>
  <c r="J880" i="8"/>
  <c r="J881" i="8"/>
  <c r="J882" i="8"/>
  <c r="J883" i="8"/>
  <c r="J884" i="8"/>
  <c r="J885" i="8"/>
  <c r="J886" i="8"/>
  <c r="J887" i="8"/>
  <c r="J888" i="8"/>
  <c r="J889" i="8"/>
  <c r="J890" i="8"/>
  <c r="J891" i="8"/>
  <c r="J892" i="8"/>
  <c r="J893" i="8"/>
  <c r="J894" i="8"/>
  <c r="J895" i="8"/>
  <c r="J896" i="8"/>
  <c r="J897" i="8"/>
  <c r="J898" i="8"/>
  <c r="J899" i="8"/>
  <c r="J900" i="8"/>
  <c r="J901" i="8"/>
  <c r="J902" i="8"/>
  <c r="J903" i="8"/>
  <c r="J904" i="8"/>
  <c r="J905" i="8"/>
  <c r="J906" i="8"/>
  <c r="J907" i="8"/>
  <c r="J908" i="8"/>
  <c r="J909" i="8"/>
  <c r="J910" i="8"/>
  <c r="J911" i="8"/>
  <c r="J912" i="8"/>
  <c r="J913" i="8"/>
  <c r="J914" i="8"/>
  <c r="J915" i="8"/>
  <c r="J916" i="8"/>
  <c r="J917" i="8"/>
  <c r="J918" i="8"/>
  <c r="J919" i="8"/>
  <c r="J920" i="8"/>
  <c r="J921" i="8"/>
  <c r="J922" i="8"/>
  <c r="J923" i="8"/>
  <c r="J924" i="8"/>
  <c r="J925" i="8"/>
  <c r="J926" i="8"/>
  <c r="J927" i="8"/>
  <c r="J928" i="8"/>
  <c r="J929" i="8"/>
  <c r="J930" i="8"/>
  <c r="J931" i="8"/>
  <c r="J932" i="8"/>
  <c r="J933" i="8"/>
  <c r="J934" i="8"/>
  <c r="J935" i="8"/>
  <c r="J936" i="8"/>
  <c r="J937" i="8"/>
  <c r="J938" i="8"/>
  <c r="J939" i="8"/>
  <c r="J940" i="8"/>
  <c r="J941" i="8"/>
  <c r="J942" i="8"/>
  <c r="J943" i="8"/>
  <c r="J944" i="8"/>
  <c r="J945" i="8"/>
  <c r="J946" i="8"/>
  <c r="J947" i="8"/>
  <c r="J948" i="8"/>
  <c r="J949" i="8"/>
  <c r="J950" i="8"/>
  <c r="J951" i="8"/>
  <c r="J952" i="8"/>
  <c r="J953" i="8"/>
  <c r="J954" i="8"/>
  <c r="J955" i="8"/>
  <c r="J956" i="8"/>
  <c r="J957" i="8"/>
  <c r="J958" i="8"/>
  <c r="J959" i="8"/>
  <c r="J960" i="8"/>
  <c r="J961" i="8"/>
  <c r="J962" i="8"/>
  <c r="J963" i="8"/>
  <c r="J964" i="8"/>
  <c r="J965" i="8"/>
  <c r="J966" i="8"/>
  <c r="J967" i="8"/>
  <c r="J968" i="8"/>
  <c r="J969" i="8"/>
  <c r="J970" i="8"/>
  <c r="J971" i="8"/>
  <c r="J972" i="8"/>
  <c r="J973" i="8"/>
  <c r="J974" i="8"/>
  <c r="J975" i="8"/>
  <c r="J976" i="8"/>
  <c r="J977" i="8"/>
  <c r="J978" i="8"/>
  <c r="J979" i="8"/>
  <c r="J980" i="8"/>
  <c r="J981" i="8"/>
  <c r="J982" i="8"/>
  <c r="J983" i="8"/>
  <c r="J984" i="8"/>
  <c r="J985" i="8"/>
  <c r="J986" i="8"/>
  <c r="J987" i="8"/>
  <c r="J988" i="8"/>
  <c r="J989" i="8"/>
  <c r="J990" i="8"/>
  <c r="J991" i="8"/>
  <c r="J992" i="8"/>
  <c r="J993" i="8"/>
  <c r="J994" i="8"/>
  <c r="J995" i="8"/>
  <c r="J996" i="8"/>
  <c r="J997" i="8"/>
  <c r="J998" i="8"/>
  <c r="J999" i="8"/>
  <c r="J1000" i="8"/>
  <c r="J3" i="8"/>
  <c r="R92" i="1"/>
  <c r="S92" i="1"/>
  <c r="T92" i="1"/>
  <c r="U92" i="1"/>
  <c r="R93" i="1"/>
  <c r="S93" i="1"/>
  <c r="T93" i="1"/>
  <c r="U93" i="1"/>
  <c r="R94" i="1"/>
  <c r="S94" i="1"/>
  <c r="T94" i="1"/>
  <c r="U94" i="1"/>
  <c r="R95" i="1"/>
  <c r="S95" i="1"/>
  <c r="T95" i="1"/>
  <c r="U95" i="1"/>
  <c r="R96" i="1"/>
  <c r="S96" i="1"/>
  <c r="T96" i="1"/>
  <c r="U96" i="1"/>
  <c r="R97" i="1"/>
  <c r="S97" i="1"/>
  <c r="T97" i="1"/>
  <c r="U97" i="1"/>
  <c r="R98" i="1"/>
  <c r="S98" i="1"/>
  <c r="T98" i="1"/>
  <c r="U98" i="1"/>
  <c r="R99" i="1"/>
  <c r="S99" i="1"/>
  <c r="T99" i="1"/>
  <c r="U99" i="1"/>
  <c r="R100" i="1"/>
  <c r="S100" i="1"/>
  <c r="T100" i="1"/>
  <c r="U100" i="1"/>
  <c r="R101" i="1"/>
  <c r="S101" i="1"/>
  <c r="T101" i="1"/>
  <c r="U101" i="1"/>
  <c r="R102" i="1"/>
  <c r="S102" i="1"/>
  <c r="T102" i="1"/>
  <c r="U102" i="1"/>
  <c r="R103" i="1"/>
  <c r="S103" i="1"/>
  <c r="T103" i="1"/>
  <c r="U103" i="1"/>
  <c r="Q101" i="1"/>
  <c r="Q102" i="1"/>
  <c r="Q103" i="1"/>
  <c r="Q100" i="1"/>
  <c r="Q97" i="1"/>
  <c r="Q98" i="1"/>
  <c r="Q99" i="1"/>
  <c r="Q96" i="1"/>
  <c r="Q93" i="1"/>
  <c r="Q94" i="1"/>
  <c r="Q95" i="1"/>
  <c r="Q92" i="1"/>
  <c r="K32" i="1"/>
  <c r="K31" i="1"/>
  <c r="L31" i="1"/>
  <c r="M31" i="1"/>
  <c r="N31" i="1"/>
  <c r="L32" i="1"/>
  <c r="M32" i="1"/>
  <c r="N32" i="1"/>
  <c r="K33" i="1"/>
  <c r="L33" i="1"/>
  <c r="M33" i="1"/>
  <c r="N33" i="1"/>
  <c r="J32" i="1"/>
  <c r="J33" i="1"/>
  <c r="J31" i="1"/>
  <c r="B14" i="3" l="1"/>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 i="3"/>
  <c r="D13" i="4"/>
  <c r="E13" i="4" l="1"/>
  <c r="J5" i="8" s="1"/>
  <c r="J4" i="8"/>
  <c r="I31" i="1"/>
  <c r="I30" i="1"/>
  <c r="P92" i="1"/>
  <c r="P88" i="1"/>
  <c r="P89" i="1" s="1"/>
  <c r="P90" i="1" s="1"/>
  <c r="P91" i="1" s="1"/>
  <c r="F3" i="8" a="1"/>
  <c r="F3" i="8" s="1"/>
  <c r="H3" i="8"/>
  <c r="P12" i="1"/>
  <c r="B12" i="1"/>
  <c r="D4" i="8" a="1"/>
  <c r="D4" i="8" s="1"/>
  <c r="F13" i="4" l="1"/>
  <c r="J6" i="8" s="1"/>
  <c r="S3" i="8" a="1"/>
  <c r="S3" i="8" s="1"/>
  <c r="P3" i="8"/>
  <c r="T3" i="8"/>
  <c r="H4" i="8"/>
  <c r="G13" i="4" l="1"/>
  <c r="J7" i="8" s="1"/>
  <c r="H5" i="8"/>
  <c r="S4" i="8" a="1"/>
  <c r="S4" i="8" s="1"/>
  <c r="P13" i="3"/>
  <c r="L13" i="3"/>
  <c r="H13" i="3"/>
  <c r="D13" i="3"/>
  <c r="O14" i="3"/>
  <c r="O15" i="3" s="1"/>
  <c r="P15" i="3" s="1"/>
  <c r="K14" i="3"/>
  <c r="G14" i="3"/>
  <c r="G15" i="3" s="1"/>
  <c r="C14" i="3"/>
  <c r="C15" i="3" s="1"/>
  <c r="P13" i="1"/>
  <c r="P14" i="1" s="1"/>
  <c r="P15" i="1" s="1"/>
  <c r="P16" i="1" s="1"/>
  <c r="P17" i="1" s="1"/>
  <c r="P18" i="1" s="1"/>
  <c r="P19" i="1" s="1"/>
  <c r="P20" i="1" s="1"/>
  <c r="P21" i="1" s="1"/>
  <c r="P22" i="1" s="1"/>
  <c r="P23" i="1" s="1"/>
  <c r="P24" i="1" s="1"/>
  <c r="P25" i="1" s="1"/>
  <c r="P26" i="1" s="1"/>
  <c r="P27" i="1" s="1"/>
  <c r="P28" i="1" s="1"/>
  <c r="P29" i="1" s="1"/>
  <c r="P30" i="1" s="1"/>
  <c r="P31" i="1" s="1"/>
  <c r="P32" i="1" s="1"/>
  <c r="P33" i="1" s="1"/>
  <c r="P34" i="1" s="1"/>
  <c r="P35" i="1" s="1"/>
  <c r="P36" i="1" s="1"/>
  <c r="P37" i="1" s="1"/>
  <c r="P38" i="1" s="1"/>
  <c r="P39" i="1" s="1"/>
  <c r="P40" i="1" s="1"/>
  <c r="P41" i="1" s="1"/>
  <c r="P42" i="1" s="1"/>
  <c r="P43" i="1" s="1"/>
  <c r="P44" i="1" s="1"/>
  <c r="P45" i="1" s="1"/>
  <c r="P46" i="1" s="1"/>
  <c r="P47" i="1" s="1"/>
  <c r="P48" i="1" s="1"/>
  <c r="P49" i="1" s="1"/>
  <c r="P50" i="1" s="1"/>
  <c r="P51" i="1" s="1"/>
  <c r="P52" i="1" s="1"/>
  <c r="P53" i="1" s="1"/>
  <c r="P54" i="1" s="1"/>
  <c r="P55" i="1" s="1"/>
  <c r="P56" i="1" s="1"/>
  <c r="P57" i="1" s="1"/>
  <c r="P58" i="1" s="1"/>
  <c r="P59" i="1" s="1"/>
  <c r="P60" i="1" s="1"/>
  <c r="P61" i="1" s="1"/>
  <c r="P62" i="1" s="1"/>
  <c r="P63" i="1" s="1"/>
  <c r="P64" i="1" s="1"/>
  <c r="P65" i="1" s="1"/>
  <c r="P66" i="1" s="1"/>
  <c r="P67" i="1" s="1"/>
  <c r="P68" i="1" s="1"/>
  <c r="P69" i="1" s="1"/>
  <c r="P70" i="1" s="1"/>
  <c r="P71" i="1" s="1"/>
  <c r="P72" i="1" s="1"/>
  <c r="P73" i="1" s="1"/>
  <c r="P74" i="1" s="1"/>
  <c r="P75" i="1" s="1"/>
  <c r="P76" i="1" s="1"/>
  <c r="P77" i="1" s="1"/>
  <c r="P78" i="1" s="1"/>
  <c r="P79" i="1" s="1"/>
  <c r="P80" i="1" s="1"/>
  <c r="P81" i="1" s="1"/>
  <c r="P82" i="1" s="1"/>
  <c r="P83" i="1" s="1"/>
  <c r="P84" i="1" s="1"/>
  <c r="P85" i="1" s="1"/>
  <c r="P86" i="1" s="1"/>
  <c r="P87" i="1" s="1"/>
  <c r="P93" i="1" s="1"/>
  <c r="P94" i="1" s="1"/>
  <c r="P95" i="1" s="1"/>
  <c r="P96" i="1" s="1"/>
  <c r="P97" i="1" s="1"/>
  <c r="P98" i="1" s="1"/>
  <c r="P99" i="1" s="1"/>
  <c r="P100" i="1" s="1"/>
  <c r="P101" i="1" s="1"/>
  <c r="P102" i="1" s="1"/>
  <c r="P103" i="1" s="1"/>
  <c r="I12" i="1"/>
  <c r="H13" i="4" l="1"/>
  <c r="J8" i="8" s="1"/>
  <c r="H6" i="8"/>
  <c r="S5" i="8" a="1"/>
  <c r="S5" i="8" s="1"/>
  <c r="H14" i="3"/>
  <c r="I14" i="3" s="1"/>
  <c r="G16" i="3"/>
  <c r="H16" i="3" s="1"/>
  <c r="H15" i="3"/>
  <c r="C16" i="3"/>
  <c r="D15" i="3"/>
  <c r="K15" i="3"/>
  <c r="L15" i="3" s="1"/>
  <c r="L14" i="3"/>
  <c r="M14" i="3" s="1"/>
  <c r="D14" i="3"/>
  <c r="E14" i="3" s="1"/>
  <c r="P14" i="3"/>
  <c r="Q14" i="3" s="1"/>
  <c r="I13" i="1"/>
  <c r="O16" i="3"/>
  <c r="P16" i="3" s="1"/>
  <c r="I13" i="4" l="1"/>
  <c r="J9" i="8" s="1"/>
  <c r="S6" i="8" a="1"/>
  <c r="S6" i="8" s="1"/>
  <c r="H7" i="8"/>
  <c r="G17" i="3"/>
  <c r="H17" i="3" s="1"/>
  <c r="I15" i="3"/>
  <c r="I16" i="3" s="1"/>
  <c r="K16" i="3"/>
  <c r="L16" i="3" s="1"/>
  <c r="C17" i="3"/>
  <c r="D16" i="3"/>
  <c r="B13" i="1"/>
  <c r="I14" i="1"/>
  <c r="E15" i="3"/>
  <c r="M15" i="3"/>
  <c r="Q15" i="3"/>
  <c r="O17" i="3"/>
  <c r="P17" i="3" s="1"/>
  <c r="J13" i="4" l="1"/>
  <c r="J10" i="8" s="1"/>
  <c r="S7" i="8" a="1"/>
  <c r="S7" i="8" s="1"/>
  <c r="H8" i="8"/>
  <c r="G18" i="3"/>
  <c r="H18" i="3" s="1"/>
  <c r="I17" i="3"/>
  <c r="E16" i="3"/>
  <c r="C18" i="3"/>
  <c r="D17" i="3"/>
  <c r="K17" i="3"/>
  <c r="L17" i="3" s="1"/>
  <c r="I15" i="1"/>
  <c r="B14" i="1"/>
  <c r="M16" i="3"/>
  <c r="O18" i="3"/>
  <c r="P18" i="3" s="1"/>
  <c r="Q16" i="3"/>
  <c r="K13" i="4" l="1"/>
  <c r="J11" i="8" s="1"/>
  <c r="H9" i="8"/>
  <c r="H10" i="8" s="1"/>
  <c r="S8" i="8" a="1"/>
  <c r="S8" i="8" s="1"/>
  <c r="L13" i="4"/>
  <c r="J12" i="8" s="1"/>
  <c r="G19" i="3"/>
  <c r="H19" i="3" s="1"/>
  <c r="I18" i="3"/>
  <c r="E17" i="3"/>
  <c r="K18" i="3"/>
  <c r="L18" i="3" s="1"/>
  <c r="M18" i="3" s="1"/>
  <c r="M17" i="3"/>
  <c r="C19" i="3"/>
  <c r="D18" i="3"/>
  <c r="B15" i="1"/>
  <c r="I16" i="1"/>
  <c r="Q17" i="3"/>
  <c r="O19" i="3"/>
  <c r="P19" i="3" s="1"/>
  <c r="S9" i="8" l="1" a="1"/>
  <c r="S9" i="8" s="1"/>
  <c r="M13" i="4"/>
  <c r="J13" i="8" s="1"/>
  <c r="I19" i="3"/>
  <c r="G20" i="3"/>
  <c r="H20" i="3" s="1"/>
  <c r="E18" i="3"/>
  <c r="K19" i="3"/>
  <c r="L19" i="3" s="1"/>
  <c r="M19" i="3" s="1"/>
  <c r="S10" i="8" a="1"/>
  <c r="S10" i="8" s="1"/>
  <c r="H11" i="8"/>
  <c r="C20" i="3"/>
  <c r="D19" i="3"/>
  <c r="E19" i="3" s="1"/>
  <c r="I17" i="1"/>
  <c r="B16" i="1"/>
  <c r="O20" i="3"/>
  <c r="P20" i="3" s="1"/>
  <c r="Q18" i="3"/>
  <c r="K20" i="3"/>
  <c r="L20" i="3" s="1"/>
  <c r="N13" i="4" l="1"/>
  <c r="J14" i="8" s="1"/>
  <c r="I20" i="3"/>
  <c r="G21" i="3"/>
  <c r="H21" i="3" s="1"/>
  <c r="I21" i="3" s="1"/>
  <c r="S11" i="8" a="1"/>
  <c r="S11" i="8" s="1"/>
  <c r="H12" i="8"/>
  <c r="C21" i="3"/>
  <c r="D20" i="3"/>
  <c r="E20" i="3" s="1"/>
  <c r="B17" i="1"/>
  <c r="I18" i="1"/>
  <c r="Q19" i="3"/>
  <c r="O21" i="3"/>
  <c r="P21" i="3" s="1"/>
  <c r="M20" i="3"/>
  <c r="K21" i="3"/>
  <c r="L21" i="3" s="1"/>
  <c r="O13" i="4" l="1"/>
  <c r="G22" i="3"/>
  <c r="H22" i="3" s="1"/>
  <c r="I22" i="3" s="1"/>
  <c r="S12" i="8" a="1"/>
  <c r="S12" i="8" s="1"/>
  <c r="H13" i="8"/>
  <c r="C22" i="3"/>
  <c r="D21" i="3"/>
  <c r="E21" i="3" s="1"/>
  <c r="I19" i="1"/>
  <c r="B18" i="1"/>
  <c r="O22" i="3"/>
  <c r="P22" i="3" s="1"/>
  <c r="Q20" i="3"/>
  <c r="K22" i="3"/>
  <c r="L22" i="3" s="1"/>
  <c r="M21" i="3"/>
  <c r="P13" i="4" l="1"/>
  <c r="J16" i="8" s="1"/>
  <c r="J15" i="8"/>
  <c r="G23" i="3"/>
  <c r="S13" i="8" a="1"/>
  <c r="S13" i="8" s="1"/>
  <c r="H14" i="8"/>
  <c r="D22" i="3"/>
  <c r="E22" i="3" s="1"/>
  <c r="C23" i="3"/>
  <c r="B19" i="1"/>
  <c r="I20" i="1"/>
  <c r="Q21" i="3"/>
  <c r="O23" i="3"/>
  <c r="P23" i="3" s="1"/>
  <c r="K23" i="3"/>
  <c r="L23" i="3" s="1"/>
  <c r="M22" i="3"/>
  <c r="Q13" i="4" l="1"/>
  <c r="J17" i="8" s="1"/>
  <c r="H23" i="3"/>
  <c r="I23" i="3" s="1"/>
  <c r="G24" i="3"/>
  <c r="S14" i="8" a="1"/>
  <c r="S14" i="8" s="1"/>
  <c r="H15" i="8"/>
  <c r="D23" i="3"/>
  <c r="E23" i="3" s="1"/>
  <c r="C24" i="3"/>
  <c r="I21" i="1"/>
  <c r="B20" i="1"/>
  <c r="O24" i="3"/>
  <c r="P24" i="3" s="1"/>
  <c r="Q22" i="3"/>
  <c r="M23" i="3"/>
  <c r="K24" i="3"/>
  <c r="L24" i="3" s="1"/>
  <c r="R13" i="4" l="1"/>
  <c r="H24" i="3"/>
  <c r="I24" i="3" s="1"/>
  <c r="G25" i="3"/>
  <c r="S15" i="8" a="1"/>
  <c r="S15" i="8" s="1"/>
  <c r="H16" i="8"/>
  <c r="D24" i="3"/>
  <c r="E24" i="3" s="1"/>
  <c r="C25" i="3"/>
  <c r="B21" i="1"/>
  <c r="I22" i="1"/>
  <c r="Q23" i="3"/>
  <c r="O25" i="3"/>
  <c r="P25" i="3" s="1"/>
  <c r="M24" i="3"/>
  <c r="K25" i="3"/>
  <c r="L25" i="3" s="1"/>
  <c r="S13" i="4" l="1"/>
  <c r="J18" i="8"/>
  <c r="H25" i="3"/>
  <c r="I25" i="3" s="1"/>
  <c r="G26" i="3"/>
  <c r="S16" i="8" a="1"/>
  <c r="S16" i="8" s="1"/>
  <c r="H17" i="8"/>
  <c r="D25" i="3"/>
  <c r="E25" i="3" s="1"/>
  <c r="C26" i="3"/>
  <c r="I23" i="1"/>
  <c r="B22" i="1"/>
  <c r="O26" i="3"/>
  <c r="P26" i="3" s="1"/>
  <c r="Q24" i="3"/>
  <c r="K26" i="3"/>
  <c r="L26" i="3" s="1"/>
  <c r="M25" i="3"/>
  <c r="T13" i="4" l="1"/>
  <c r="J19" i="8"/>
  <c r="H26" i="3"/>
  <c r="I26" i="3" s="1"/>
  <c r="G27" i="3"/>
  <c r="S17" i="8" a="1"/>
  <c r="S17" i="8" s="1"/>
  <c r="H18" i="8"/>
  <c r="D26" i="3"/>
  <c r="E26" i="3" s="1"/>
  <c r="C27" i="3"/>
  <c r="B23" i="1"/>
  <c r="I24" i="1"/>
  <c r="Q25" i="3"/>
  <c r="O27" i="3"/>
  <c r="P27" i="3" s="1"/>
  <c r="K27" i="3"/>
  <c r="L27" i="3" s="1"/>
  <c r="M26" i="3"/>
  <c r="U13" i="4" l="1"/>
  <c r="J20" i="8"/>
  <c r="H27" i="3"/>
  <c r="I27" i="3" s="1"/>
  <c r="G28" i="3"/>
  <c r="S18" i="8" a="1"/>
  <c r="S18" i="8" s="1"/>
  <c r="H19" i="8"/>
  <c r="D27" i="3"/>
  <c r="E27" i="3" s="1"/>
  <c r="C28" i="3"/>
  <c r="I25" i="1"/>
  <c r="B24" i="1"/>
  <c r="O28" i="3"/>
  <c r="P28" i="3" s="1"/>
  <c r="Q26" i="3"/>
  <c r="K28" i="3"/>
  <c r="L28" i="3" s="1"/>
  <c r="M27" i="3"/>
  <c r="J21" i="8" l="1"/>
  <c r="H28" i="3"/>
  <c r="I28" i="3" s="1"/>
  <c r="G29" i="3"/>
  <c r="S19" i="8" a="1"/>
  <c r="S19" i="8" s="1"/>
  <c r="H20" i="8"/>
  <c r="D28" i="3"/>
  <c r="E28" i="3" s="1"/>
  <c r="C29" i="3"/>
  <c r="B25" i="1"/>
  <c r="I26" i="1"/>
  <c r="Q27" i="3"/>
  <c r="O29" i="3"/>
  <c r="P29" i="3" s="1"/>
  <c r="M28" i="3"/>
  <c r="K29" i="3"/>
  <c r="L29" i="3" s="1"/>
  <c r="J22" i="8" l="1"/>
  <c r="H29" i="3"/>
  <c r="I29" i="3" s="1"/>
  <c r="G30" i="3"/>
  <c r="H21" i="8"/>
  <c r="S20" i="8" a="1"/>
  <c r="S20" i="8" s="1"/>
  <c r="D29" i="3"/>
  <c r="E29" i="3" s="1"/>
  <c r="C30" i="3"/>
  <c r="I27" i="1"/>
  <c r="B26" i="1"/>
  <c r="O30" i="3"/>
  <c r="P30" i="3" s="1"/>
  <c r="Q28" i="3"/>
  <c r="Q29" i="3" s="1"/>
  <c r="K30" i="3"/>
  <c r="L30" i="3" s="1"/>
  <c r="M29" i="3"/>
  <c r="J23" i="8" l="1"/>
  <c r="H30" i="3"/>
  <c r="I30" i="3" s="1"/>
  <c r="G31" i="3"/>
  <c r="S21" i="8" a="1"/>
  <c r="S21" i="8" s="1"/>
  <c r="H22" i="8"/>
  <c r="D30" i="3"/>
  <c r="E30" i="3" s="1"/>
  <c r="C31" i="3"/>
  <c r="B27" i="1"/>
  <c r="I28" i="1"/>
  <c r="O31" i="3"/>
  <c r="P31" i="3" s="1"/>
  <c r="Q30" i="3"/>
  <c r="K31" i="3"/>
  <c r="L31" i="3" s="1"/>
  <c r="M30" i="3"/>
  <c r="J24" i="8" l="1"/>
  <c r="H31" i="3"/>
  <c r="I31" i="3" s="1"/>
  <c r="G32" i="3"/>
  <c r="S22" i="8" a="1"/>
  <c r="S22" i="8" s="1"/>
  <c r="H23" i="8"/>
  <c r="D31" i="3"/>
  <c r="E31" i="3" s="1"/>
  <c r="C32" i="3"/>
  <c r="I29" i="1"/>
  <c r="B28" i="1"/>
  <c r="O32" i="3"/>
  <c r="P32" i="3" s="1"/>
  <c r="Q31" i="3"/>
  <c r="M31" i="3"/>
  <c r="K32" i="3"/>
  <c r="L32" i="3" s="1"/>
  <c r="J25" i="8" l="1"/>
  <c r="H32" i="3"/>
  <c r="I32" i="3" s="1"/>
  <c r="G33" i="3"/>
  <c r="S23" i="8" a="1"/>
  <c r="S23" i="8" s="1"/>
  <c r="H24" i="8"/>
  <c r="D32" i="3"/>
  <c r="E32" i="3" s="1"/>
  <c r="C33" i="3"/>
  <c r="B29" i="1"/>
  <c r="B30" i="1" s="1"/>
  <c r="B31" i="1" s="1"/>
  <c r="O33" i="3"/>
  <c r="P33" i="3" s="1"/>
  <c r="Q32" i="3"/>
  <c r="K33" i="3"/>
  <c r="L33" i="3" s="1"/>
  <c r="M32" i="3"/>
  <c r="J26" i="8" l="1"/>
  <c r="H33" i="3"/>
  <c r="I33" i="3" s="1"/>
  <c r="G34" i="3"/>
  <c r="S24" i="8" a="1"/>
  <c r="S24" i="8" s="1"/>
  <c r="O24" i="8" a="1"/>
  <c r="O24" i="8" s="1"/>
  <c r="H25" i="8"/>
  <c r="D33" i="3"/>
  <c r="E33" i="3" s="1"/>
  <c r="C34" i="3"/>
  <c r="I32" i="1"/>
  <c r="O34" i="3"/>
  <c r="P34" i="3" s="1"/>
  <c r="Q33" i="3"/>
  <c r="K34" i="3"/>
  <c r="L34" i="3" s="1"/>
  <c r="M33" i="3"/>
  <c r="J27" i="8" l="1"/>
  <c r="J28" i="8"/>
  <c r="H34" i="3"/>
  <c r="I34" i="3" s="1"/>
  <c r="G35" i="3"/>
  <c r="S25" i="8" a="1"/>
  <c r="S25" i="8" s="1"/>
  <c r="O25" i="8" a="1"/>
  <c r="O25" i="8" s="1"/>
  <c r="H26" i="8"/>
  <c r="D34" i="3"/>
  <c r="E34" i="3" s="1"/>
  <c r="C35" i="3"/>
  <c r="B32" i="1"/>
  <c r="I33" i="1"/>
  <c r="Q34" i="3"/>
  <c r="O35" i="3"/>
  <c r="P35" i="3" s="1"/>
  <c r="K35" i="3"/>
  <c r="L35" i="3" s="1"/>
  <c r="M34" i="3"/>
  <c r="H35" i="3" l="1"/>
  <c r="I35" i="3" s="1"/>
  <c r="G36" i="3"/>
  <c r="S26" i="8" a="1"/>
  <c r="S26" i="8" s="1"/>
  <c r="O26" i="8" a="1"/>
  <c r="O26" i="8" s="1"/>
  <c r="H27" i="8"/>
  <c r="D35" i="3"/>
  <c r="E35" i="3" s="1"/>
  <c r="C36" i="3"/>
  <c r="B33" i="1"/>
  <c r="Q35" i="3"/>
  <c r="O36" i="3"/>
  <c r="P36" i="3" s="1"/>
  <c r="K36" i="3"/>
  <c r="L36" i="3" s="1"/>
  <c r="M35" i="3"/>
  <c r="H36" i="3" l="1"/>
  <c r="I36" i="3" s="1"/>
  <c r="G37" i="3"/>
  <c r="S27" i="8" a="1"/>
  <c r="S27" i="8" s="1"/>
  <c r="O27" i="8" a="1"/>
  <c r="O27" i="8" s="1"/>
  <c r="T4" i="8"/>
  <c r="H28" i="8"/>
  <c r="D36" i="3"/>
  <c r="E36" i="3" s="1"/>
  <c r="C37" i="3"/>
  <c r="O37" i="3"/>
  <c r="P37" i="3" s="1"/>
  <c r="Q36" i="3"/>
  <c r="M36" i="3"/>
  <c r="K37" i="3"/>
  <c r="L37" i="3" s="1"/>
  <c r="H37" i="3" l="1"/>
  <c r="I37" i="3" s="1"/>
  <c r="G38" i="3"/>
  <c r="S28" i="8" a="1"/>
  <c r="S28" i="8" s="1"/>
  <c r="O28" i="8" a="1"/>
  <c r="O28" i="8" s="1"/>
  <c r="T5" i="8"/>
  <c r="H29" i="8"/>
  <c r="D37" i="3"/>
  <c r="E37" i="3" s="1"/>
  <c r="C38" i="3"/>
  <c r="Q37" i="3"/>
  <c r="O38" i="3"/>
  <c r="P38" i="3" s="1"/>
  <c r="K38" i="3"/>
  <c r="L38" i="3" s="1"/>
  <c r="M37" i="3"/>
  <c r="H38" i="3" l="1"/>
  <c r="I38" i="3" s="1"/>
  <c r="G39" i="3"/>
  <c r="O29" i="8" a="1"/>
  <c r="O29" i="8" s="1"/>
  <c r="S29" i="8" a="1"/>
  <c r="S29" i="8" s="1"/>
  <c r="T6" i="8"/>
  <c r="H30" i="8"/>
  <c r="D38" i="3"/>
  <c r="E38" i="3" s="1"/>
  <c r="C39" i="3"/>
  <c r="O39" i="3"/>
  <c r="P39" i="3" s="1"/>
  <c r="Q38" i="3"/>
  <c r="K39" i="3"/>
  <c r="L39" i="3" s="1"/>
  <c r="M38" i="3"/>
  <c r="H39" i="3" l="1"/>
  <c r="I39" i="3" s="1"/>
  <c r="G40" i="3"/>
  <c r="S30" i="8" a="1"/>
  <c r="S30" i="8" s="1"/>
  <c r="O30" i="8" a="1"/>
  <c r="O30" i="8" s="1"/>
  <c r="T7" i="8"/>
  <c r="H31" i="8"/>
  <c r="D39" i="3"/>
  <c r="E39" i="3" s="1"/>
  <c r="C40" i="3"/>
  <c r="O40" i="3"/>
  <c r="P40" i="3" s="1"/>
  <c r="Q39" i="3"/>
  <c r="M39" i="3"/>
  <c r="K40" i="3"/>
  <c r="L40" i="3" s="1"/>
  <c r="H40" i="3" l="1"/>
  <c r="I40" i="3" s="1"/>
  <c r="G41" i="3"/>
  <c r="S31" i="8" a="1"/>
  <c r="S31" i="8" s="1"/>
  <c r="O31" i="8" a="1"/>
  <c r="O31" i="8" s="1"/>
  <c r="T8" i="8"/>
  <c r="H32" i="8"/>
  <c r="D40" i="3"/>
  <c r="E40" i="3" s="1"/>
  <c r="C41" i="3"/>
  <c r="Q40" i="3"/>
  <c r="O41" i="3"/>
  <c r="P41" i="3" s="1"/>
  <c r="M40" i="3"/>
  <c r="K41" i="3"/>
  <c r="L41" i="3" s="1"/>
  <c r="H41" i="3" l="1"/>
  <c r="I41" i="3" s="1"/>
  <c r="G42" i="3"/>
  <c r="S32" i="8" a="1"/>
  <c r="S32" i="8" s="1"/>
  <c r="O32" i="8" a="1"/>
  <c r="O32" i="8" s="1"/>
  <c r="T9" i="8"/>
  <c r="H33" i="8"/>
  <c r="D41" i="3"/>
  <c r="E41" i="3" s="1"/>
  <c r="C42" i="3"/>
  <c r="O42" i="3"/>
  <c r="P42" i="3" s="1"/>
  <c r="Q41" i="3"/>
  <c r="K42" i="3"/>
  <c r="L42" i="3" s="1"/>
  <c r="M41" i="3"/>
  <c r="H42" i="3" l="1"/>
  <c r="I42" i="3" s="1"/>
  <c r="G43" i="3"/>
  <c r="S33" i="8" a="1"/>
  <c r="S33" i="8" s="1"/>
  <c r="O33" i="8" a="1"/>
  <c r="O33" i="8" s="1"/>
  <c r="T10" i="8"/>
  <c r="H34" i="8"/>
  <c r="D42" i="3"/>
  <c r="E42" i="3" s="1"/>
  <c r="C43" i="3"/>
  <c r="Q42" i="3"/>
  <c r="O43" i="3"/>
  <c r="P43" i="3" s="1"/>
  <c r="K43" i="3"/>
  <c r="L43" i="3" s="1"/>
  <c r="M42" i="3"/>
  <c r="H43" i="3" l="1"/>
  <c r="I43" i="3" s="1"/>
  <c r="G44" i="3"/>
  <c r="S34" i="8" a="1"/>
  <c r="S34" i="8" s="1"/>
  <c r="O34" i="8" a="1"/>
  <c r="O34" i="8" s="1"/>
  <c r="T11" i="8"/>
  <c r="H35" i="8"/>
  <c r="D43" i="3"/>
  <c r="E43" i="3" s="1"/>
  <c r="C44" i="3"/>
  <c r="Q43" i="3"/>
  <c r="O44" i="3"/>
  <c r="P44" i="3" s="1"/>
  <c r="K44" i="3"/>
  <c r="L44" i="3" s="1"/>
  <c r="M43" i="3"/>
  <c r="H44" i="3" l="1"/>
  <c r="I44" i="3" s="1"/>
  <c r="G45" i="3"/>
  <c r="S35" i="8" a="1"/>
  <c r="S35" i="8" s="1"/>
  <c r="O35" i="8" a="1"/>
  <c r="O35" i="8" s="1"/>
  <c r="T12" i="8"/>
  <c r="H36" i="8"/>
  <c r="D44" i="3"/>
  <c r="E44" i="3" s="1"/>
  <c r="C45" i="3"/>
  <c r="O45" i="3"/>
  <c r="P45" i="3" s="1"/>
  <c r="Q44" i="3"/>
  <c r="M44" i="3"/>
  <c r="K45" i="3"/>
  <c r="L45" i="3" s="1"/>
  <c r="H45" i="3" l="1"/>
  <c r="I45" i="3" s="1"/>
  <c r="G46" i="3"/>
  <c r="S36" i="8" a="1"/>
  <c r="S36" i="8" s="1"/>
  <c r="O36" i="8" a="1"/>
  <c r="O36" i="8" s="1"/>
  <c r="T13" i="8"/>
  <c r="H37" i="8"/>
  <c r="D45" i="3"/>
  <c r="E45" i="3" s="1"/>
  <c r="C46" i="3"/>
  <c r="Q45" i="3"/>
  <c r="O46" i="3"/>
  <c r="P46" i="3" s="1"/>
  <c r="K46" i="3"/>
  <c r="L46" i="3" s="1"/>
  <c r="M45" i="3"/>
  <c r="H46" i="3" l="1"/>
  <c r="I46" i="3" s="1"/>
  <c r="G47" i="3"/>
  <c r="S37" i="8" a="1"/>
  <c r="S37" i="8" s="1"/>
  <c r="O37" i="8" a="1"/>
  <c r="O37" i="8" s="1"/>
  <c r="T14" i="8"/>
  <c r="H38" i="8"/>
  <c r="D46" i="3"/>
  <c r="E46" i="3" s="1"/>
  <c r="C47" i="3"/>
  <c r="O47" i="3"/>
  <c r="P47" i="3" s="1"/>
  <c r="Q46" i="3"/>
  <c r="K47" i="3"/>
  <c r="L47" i="3" s="1"/>
  <c r="M46" i="3"/>
  <c r="H47" i="3" l="1"/>
  <c r="I47" i="3" s="1"/>
  <c r="G48" i="3"/>
  <c r="S38" i="8" a="1"/>
  <c r="S38" i="8" s="1"/>
  <c r="O38" i="8" a="1"/>
  <c r="O38" i="8" s="1"/>
  <c r="T15" i="8"/>
  <c r="H39" i="8"/>
  <c r="D47" i="3"/>
  <c r="E47" i="3" s="1"/>
  <c r="C48" i="3"/>
  <c r="O48" i="3"/>
  <c r="P48" i="3" s="1"/>
  <c r="Q47" i="3"/>
  <c r="M47" i="3"/>
  <c r="K48" i="3"/>
  <c r="L48" i="3" s="1"/>
  <c r="H48" i="3" l="1"/>
  <c r="I48" i="3" s="1"/>
  <c r="G49" i="3"/>
  <c r="S39" i="8" a="1"/>
  <c r="S39" i="8" s="1"/>
  <c r="O39" i="8" a="1"/>
  <c r="O39" i="8" s="1"/>
  <c r="T16" i="8"/>
  <c r="H40" i="8"/>
  <c r="D48" i="3"/>
  <c r="E48" i="3" s="1"/>
  <c r="C49" i="3"/>
  <c r="Q48" i="3"/>
  <c r="O49" i="3"/>
  <c r="P49" i="3" s="1"/>
  <c r="K49" i="3"/>
  <c r="L49" i="3" s="1"/>
  <c r="M48" i="3"/>
  <c r="H49" i="3" l="1"/>
  <c r="I49" i="3" s="1"/>
  <c r="G50" i="3"/>
  <c r="S40" i="8" a="1"/>
  <c r="S40" i="8" s="1"/>
  <c r="O40" i="8" a="1"/>
  <c r="O40" i="8" s="1"/>
  <c r="T17" i="8"/>
  <c r="H41" i="8"/>
  <c r="D49" i="3"/>
  <c r="E49" i="3" s="1"/>
  <c r="C50" i="3"/>
  <c r="O50" i="3"/>
  <c r="P50" i="3" s="1"/>
  <c r="Q49" i="3"/>
  <c r="K50" i="3"/>
  <c r="L50" i="3" s="1"/>
  <c r="M49" i="3"/>
  <c r="H50" i="3" l="1"/>
  <c r="I50" i="3" s="1"/>
  <c r="G51" i="3"/>
  <c r="O41" i="8" a="1"/>
  <c r="O41" i="8" s="1"/>
  <c r="S41" i="8" a="1"/>
  <c r="S41" i="8" s="1"/>
  <c r="T18" i="8"/>
  <c r="H42" i="8"/>
  <c r="D50" i="3"/>
  <c r="E50" i="3" s="1"/>
  <c r="C51" i="3"/>
  <c r="Q50" i="3"/>
  <c r="O51" i="3"/>
  <c r="P51" i="3" s="1"/>
  <c r="K51" i="3"/>
  <c r="L51" i="3" s="1"/>
  <c r="M50" i="3"/>
  <c r="H51" i="3" l="1"/>
  <c r="I51" i="3" s="1"/>
  <c r="G52" i="3"/>
  <c r="O42" i="8" a="1"/>
  <c r="O42" i="8" s="1"/>
  <c r="S42" i="8" a="1"/>
  <c r="S42" i="8" s="1"/>
  <c r="T19" i="8"/>
  <c r="H43" i="8"/>
  <c r="D51" i="3"/>
  <c r="E51" i="3" s="1"/>
  <c r="C52" i="3"/>
  <c r="Q51" i="3"/>
  <c r="O52" i="3"/>
  <c r="P52" i="3" s="1"/>
  <c r="K52" i="3"/>
  <c r="L52" i="3" s="1"/>
  <c r="M51" i="3"/>
  <c r="H52" i="3" l="1"/>
  <c r="I52" i="3" s="1"/>
  <c r="G53" i="3"/>
  <c r="S43" i="8" a="1"/>
  <c r="S43" i="8" s="1"/>
  <c r="O43" i="8" a="1"/>
  <c r="O43" i="8" s="1"/>
  <c r="T20" i="8"/>
  <c r="H44" i="8"/>
  <c r="D52" i="3"/>
  <c r="E52" i="3" s="1"/>
  <c r="C53" i="3"/>
  <c r="O53" i="3"/>
  <c r="P53" i="3" s="1"/>
  <c r="Q52" i="3"/>
  <c r="M52" i="3"/>
  <c r="K53" i="3"/>
  <c r="L53" i="3" s="1"/>
  <c r="H53" i="3" l="1"/>
  <c r="I53" i="3" s="1"/>
  <c r="G54" i="3"/>
  <c r="S44" i="8" a="1"/>
  <c r="S44" i="8" s="1"/>
  <c r="O44" i="8" a="1"/>
  <c r="O44" i="8" s="1"/>
  <c r="T21" i="8"/>
  <c r="H45" i="8"/>
  <c r="D53" i="3"/>
  <c r="E53" i="3" s="1"/>
  <c r="C54" i="3"/>
  <c r="Q53" i="3"/>
  <c r="O54" i="3"/>
  <c r="P54" i="3" s="1"/>
  <c r="K54" i="3"/>
  <c r="L54" i="3" s="1"/>
  <c r="M53" i="3"/>
  <c r="H54" i="3" l="1"/>
  <c r="I54" i="3" s="1"/>
  <c r="G55" i="3"/>
  <c r="S45" i="8" a="1"/>
  <c r="S45" i="8" s="1"/>
  <c r="O45" i="8" a="1"/>
  <c r="O45" i="8" s="1"/>
  <c r="T22" i="8"/>
  <c r="H46" i="8"/>
  <c r="D54" i="3"/>
  <c r="E54" i="3" s="1"/>
  <c r="C55" i="3"/>
  <c r="O55" i="3"/>
  <c r="P55" i="3" s="1"/>
  <c r="Q54" i="3"/>
  <c r="K55" i="3"/>
  <c r="L55" i="3" s="1"/>
  <c r="M54" i="3"/>
  <c r="H55" i="3" l="1"/>
  <c r="I55" i="3" s="1"/>
  <c r="G56" i="3"/>
  <c r="S46" i="8" a="1"/>
  <c r="S46" i="8" s="1"/>
  <c r="O46" i="8" a="1"/>
  <c r="O46" i="8" s="1"/>
  <c r="T23" i="8"/>
  <c r="H47" i="8"/>
  <c r="D55" i="3"/>
  <c r="E55" i="3" s="1"/>
  <c r="C56" i="3"/>
  <c r="O56" i="3"/>
  <c r="P56" i="3" s="1"/>
  <c r="Q55" i="3"/>
  <c r="M55" i="3"/>
  <c r="K56" i="3"/>
  <c r="L56" i="3" s="1"/>
  <c r="H56" i="3" l="1"/>
  <c r="I56" i="3" s="1"/>
  <c r="G57" i="3"/>
  <c r="S47" i="8" a="1"/>
  <c r="S47" i="8" s="1"/>
  <c r="O47" i="8" a="1"/>
  <c r="O47" i="8" s="1"/>
  <c r="T24" i="8"/>
  <c r="H48" i="8"/>
  <c r="D56" i="3"/>
  <c r="E56" i="3" s="1"/>
  <c r="C57" i="3"/>
  <c r="Q56" i="3"/>
  <c r="O57" i="3"/>
  <c r="P57" i="3" s="1"/>
  <c r="M56" i="3"/>
  <c r="K57" i="3"/>
  <c r="L57" i="3" s="1"/>
  <c r="H57" i="3" l="1"/>
  <c r="I57" i="3" s="1"/>
  <c r="G58" i="3"/>
  <c r="S48" i="8" a="1"/>
  <c r="S48" i="8" s="1"/>
  <c r="O48" i="8" a="1"/>
  <c r="O48" i="8" s="1"/>
  <c r="T25" i="8"/>
  <c r="H49" i="8"/>
  <c r="D57" i="3"/>
  <c r="E57" i="3" s="1"/>
  <c r="C58" i="3"/>
  <c r="O58" i="3"/>
  <c r="P58" i="3" s="1"/>
  <c r="Q57" i="3"/>
  <c r="K58" i="3"/>
  <c r="L58" i="3" s="1"/>
  <c r="M57" i="3"/>
  <c r="H58" i="3" l="1"/>
  <c r="I58" i="3" s="1"/>
  <c r="G59" i="3"/>
  <c r="S49" i="8" a="1"/>
  <c r="S49" i="8" s="1"/>
  <c r="O49" i="8" a="1"/>
  <c r="O49" i="8" s="1"/>
  <c r="T26" i="8"/>
  <c r="H50" i="8"/>
  <c r="D58" i="3"/>
  <c r="E58" i="3" s="1"/>
  <c r="C59" i="3"/>
  <c r="Q58" i="3"/>
  <c r="O59" i="3"/>
  <c r="P59" i="3" s="1"/>
  <c r="K59" i="3"/>
  <c r="L59" i="3" s="1"/>
  <c r="M58" i="3"/>
  <c r="H59" i="3" l="1"/>
  <c r="I59" i="3" s="1"/>
  <c r="G60" i="3"/>
  <c r="S50" i="8" a="1"/>
  <c r="S50" i="8" s="1"/>
  <c r="O50" i="8" a="1"/>
  <c r="O50" i="8" s="1"/>
  <c r="T27" i="8"/>
  <c r="H51" i="8"/>
  <c r="D59" i="3"/>
  <c r="E59" i="3" s="1"/>
  <c r="C60" i="3"/>
  <c r="Q59" i="3"/>
  <c r="O60" i="3"/>
  <c r="P60" i="3" s="1"/>
  <c r="K60" i="3"/>
  <c r="L60" i="3" s="1"/>
  <c r="M59" i="3"/>
  <c r="H60" i="3" l="1"/>
  <c r="I60" i="3" s="1"/>
  <c r="G61" i="3"/>
  <c r="S51" i="8" a="1"/>
  <c r="S51" i="8" s="1"/>
  <c r="O51" i="8" a="1"/>
  <c r="O51" i="8" s="1"/>
  <c r="T28" i="8"/>
  <c r="H52" i="8"/>
  <c r="D60" i="3"/>
  <c r="E60" i="3" s="1"/>
  <c r="C61" i="3"/>
  <c r="O61" i="3"/>
  <c r="P61" i="3" s="1"/>
  <c r="Q60" i="3"/>
  <c r="M60" i="3"/>
  <c r="K61" i="3"/>
  <c r="L61" i="3" s="1"/>
  <c r="H61" i="3" l="1"/>
  <c r="I61" i="3" s="1"/>
  <c r="G62" i="3"/>
  <c r="S52" i="8" a="1"/>
  <c r="S52" i="8" s="1"/>
  <c r="O52" i="8" a="1"/>
  <c r="O52" i="8" s="1"/>
  <c r="T29" i="8"/>
  <c r="H53" i="8"/>
  <c r="D61" i="3"/>
  <c r="E61" i="3" s="1"/>
  <c r="C62" i="3"/>
  <c r="Q61" i="3"/>
  <c r="O62" i="3"/>
  <c r="P62" i="3" s="1"/>
  <c r="K62" i="3"/>
  <c r="L62" i="3" s="1"/>
  <c r="M61" i="3"/>
  <c r="H62" i="3" l="1"/>
  <c r="I62" i="3" s="1"/>
  <c r="G63" i="3"/>
  <c r="S53" i="8" a="1"/>
  <c r="S53" i="8" s="1"/>
  <c r="O53" i="8" a="1"/>
  <c r="O53" i="8" s="1"/>
  <c r="T30" i="8"/>
  <c r="H54" i="8"/>
  <c r="D62" i="3"/>
  <c r="E62" i="3" s="1"/>
  <c r="C63" i="3"/>
  <c r="O63" i="3"/>
  <c r="P63" i="3" s="1"/>
  <c r="Q62" i="3"/>
  <c r="K63" i="3"/>
  <c r="L63" i="3" s="1"/>
  <c r="M62" i="3"/>
  <c r="H63" i="3" l="1"/>
  <c r="I63" i="3" s="1"/>
  <c r="G64" i="3"/>
  <c r="S54" i="8" a="1"/>
  <c r="S54" i="8" s="1"/>
  <c r="O54" i="8" a="1"/>
  <c r="O54" i="8" s="1"/>
  <c r="T31" i="8"/>
  <c r="H55" i="8"/>
  <c r="D63" i="3"/>
  <c r="E63" i="3" s="1"/>
  <c r="C64" i="3"/>
  <c r="O64" i="3"/>
  <c r="P64" i="3" s="1"/>
  <c r="Q63" i="3"/>
  <c r="M63" i="3"/>
  <c r="K64" i="3"/>
  <c r="L64" i="3" s="1"/>
  <c r="H64" i="3" l="1"/>
  <c r="I64" i="3" s="1"/>
  <c r="G65" i="3"/>
  <c r="S55" i="8" a="1"/>
  <c r="S55" i="8" s="1"/>
  <c r="O55" i="8" a="1"/>
  <c r="O55" i="8" s="1"/>
  <c r="T32" i="8"/>
  <c r="H56" i="8"/>
  <c r="D64" i="3"/>
  <c r="E64" i="3" s="1"/>
  <c r="C65" i="3"/>
  <c r="Q64" i="3"/>
  <c r="O65" i="3"/>
  <c r="P65" i="3" s="1"/>
  <c r="K65" i="3"/>
  <c r="L65" i="3" s="1"/>
  <c r="M64" i="3"/>
  <c r="H65" i="3" l="1"/>
  <c r="I65" i="3" s="1"/>
  <c r="G66" i="3"/>
  <c r="O56" i="8" a="1"/>
  <c r="O56" i="8" s="1"/>
  <c r="S56" i="8" a="1"/>
  <c r="S56" i="8" s="1"/>
  <c r="T33" i="8"/>
  <c r="H57" i="8"/>
  <c r="D65" i="3"/>
  <c r="E65" i="3" s="1"/>
  <c r="C66" i="3"/>
  <c r="O66" i="3"/>
  <c r="P66" i="3" s="1"/>
  <c r="Q65" i="3"/>
  <c r="K66" i="3"/>
  <c r="L66" i="3" s="1"/>
  <c r="M65" i="3"/>
  <c r="H66" i="3" l="1"/>
  <c r="I66" i="3" s="1"/>
  <c r="G67" i="3"/>
  <c r="S57" i="8" a="1"/>
  <c r="S57" i="8" s="1"/>
  <c r="O57" i="8" a="1"/>
  <c r="O57" i="8" s="1"/>
  <c r="T34" i="8"/>
  <c r="H58" i="8"/>
  <c r="D66" i="3"/>
  <c r="E66" i="3" s="1"/>
  <c r="C67" i="3"/>
  <c r="Q66" i="3"/>
  <c r="O67" i="3"/>
  <c r="P67" i="3" s="1"/>
  <c r="K67" i="3"/>
  <c r="L67" i="3" s="1"/>
  <c r="M66" i="3"/>
  <c r="H67" i="3" l="1"/>
  <c r="I67" i="3" s="1"/>
  <c r="G68" i="3"/>
  <c r="S58" i="8" a="1"/>
  <c r="S58" i="8" s="1"/>
  <c r="O58" i="8" a="1"/>
  <c r="O58" i="8" s="1"/>
  <c r="T35" i="8"/>
  <c r="H59" i="8"/>
  <c r="D67" i="3"/>
  <c r="E67" i="3" s="1"/>
  <c r="C68" i="3"/>
  <c r="Q67" i="3"/>
  <c r="O68" i="3"/>
  <c r="P68" i="3" s="1"/>
  <c r="K68" i="3"/>
  <c r="L68" i="3" s="1"/>
  <c r="M67" i="3"/>
  <c r="H68" i="3" l="1"/>
  <c r="I68" i="3" s="1"/>
  <c r="G69" i="3"/>
  <c r="S59" i="8" a="1"/>
  <c r="S59" i="8" s="1"/>
  <c r="O59" i="8" a="1"/>
  <c r="O59" i="8" s="1"/>
  <c r="T36" i="8"/>
  <c r="H60" i="8"/>
  <c r="D68" i="3"/>
  <c r="E68" i="3" s="1"/>
  <c r="C69" i="3"/>
  <c r="O69" i="3"/>
  <c r="P69" i="3" s="1"/>
  <c r="Q68" i="3"/>
  <c r="M68" i="3"/>
  <c r="K69" i="3"/>
  <c r="L69" i="3" s="1"/>
  <c r="H69" i="3" l="1"/>
  <c r="I69" i="3" s="1"/>
  <c r="G70" i="3"/>
  <c r="S60" i="8" a="1"/>
  <c r="S60" i="8" s="1"/>
  <c r="O60" i="8" a="1"/>
  <c r="O60" i="8" s="1"/>
  <c r="T37" i="8"/>
  <c r="H61" i="8"/>
  <c r="D69" i="3"/>
  <c r="E69" i="3" s="1"/>
  <c r="C70" i="3"/>
  <c r="Q69" i="3"/>
  <c r="O70" i="3"/>
  <c r="P70" i="3" s="1"/>
  <c r="K70" i="3"/>
  <c r="L70" i="3" s="1"/>
  <c r="M69" i="3"/>
  <c r="H70" i="3" l="1"/>
  <c r="I70" i="3" s="1"/>
  <c r="G71" i="3"/>
  <c r="S61" i="8" a="1"/>
  <c r="S61" i="8" s="1"/>
  <c r="O61" i="8" a="1"/>
  <c r="O61" i="8" s="1"/>
  <c r="T38" i="8"/>
  <c r="H62" i="8"/>
  <c r="D70" i="3"/>
  <c r="E70" i="3" s="1"/>
  <c r="C71" i="3"/>
  <c r="O71" i="3"/>
  <c r="P71" i="3" s="1"/>
  <c r="Q70" i="3"/>
  <c r="K71" i="3"/>
  <c r="L71" i="3" s="1"/>
  <c r="M70" i="3"/>
  <c r="H71" i="3" l="1"/>
  <c r="I71" i="3" s="1"/>
  <c r="G72" i="3"/>
  <c r="S62" i="8" a="1"/>
  <c r="S62" i="8" s="1"/>
  <c r="O62" i="8" a="1"/>
  <c r="O62" i="8" s="1"/>
  <c r="T39" i="8"/>
  <c r="H63" i="8"/>
  <c r="D71" i="3"/>
  <c r="E71" i="3" s="1"/>
  <c r="C72" i="3"/>
  <c r="O72" i="3"/>
  <c r="P72" i="3" s="1"/>
  <c r="Q71" i="3"/>
  <c r="M71" i="3"/>
  <c r="K72" i="3"/>
  <c r="L72" i="3" s="1"/>
  <c r="H72" i="3" l="1"/>
  <c r="I72" i="3" s="1"/>
  <c r="G73" i="3"/>
  <c r="S63" i="8" a="1"/>
  <c r="S63" i="8" s="1"/>
  <c r="O63" i="8" a="1"/>
  <c r="O63" i="8" s="1"/>
  <c r="T40" i="8"/>
  <c r="H64" i="8"/>
  <c r="D72" i="3"/>
  <c r="E72" i="3" s="1"/>
  <c r="C73" i="3"/>
  <c r="Q72" i="3"/>
  <c r="O73" i="3"/>
  <c r="P73" i="3" s="1"/>
  <c r="K73" i="3"/>
  <c r="L73" i="3" s="1"/>
  <c r="M72" i="3"/>
  <c r="H73" i="3" l="1"/>
  <c r="I73" i="3" s="1"/>
  <c r="G74" i="3"/>
  <c r="S64" i="8" a="1"/>
  <c r="S64" i="8" s="1"/>
  <c r="O64" i="8" a="1"/>
  <c r="O64" i="8" s="1"/>
  <c r="T41" i="8"/>
  <c r="H65" i="8"/>
  <c r="D73" i="3"/>
  <c r="E73" i="3" s="1"/>
  <c r="C74" i="3"/>
  <c r="O74" i="3"/>
  <c r="P74" i="3" s="1"/>
  <c r="Q73" i="3"/>
  <c r="K74" i="3"/>
  <c r="L74" i="3" s="1"/>
  <c r="M73" i="3"/>
  <c r="H74" i="3" l="1"/>
  <c r="I74" i="3" s="1"/>
  <c r="G75" i="3"/>
  <c r="S65" i="8" a="1"/>
  <c r="S65" i="8" s="1"/>
  <c r="O65" i="8" a="1"/>
  <c r="O65" i="8" s="1"/>
  <c r="T42" i="8"/>
  <c r="H66" i="8"/>
  <c r="D74" i="3"/>
  <c r="E74" i="3" s="1"/>
  <c r="C75" i="3"/>
  <c r="Q74" i="3"/>
  <c r="O75" i="3"/>
  <c r="P75" i="3" s="1"/>
  <c r="K75" i="3"/>
  <c r="L75" i="3" s="1"/>
  <c r="M74" i="3"/>
  <c r="H75" i="3" l="1"/>
  <c r="I75" i="3" s="1"/>
  <c r="G76" i="3"/>
  <c r="S66" i="8" a="1"/>
  <c r="S66" i="8" s="1"/>
  <c r="O66" i="8" a="1"/>
  <c r="O66" i="8" s="1"/>
  <c r="T43" i="8"/>
  <c r="H67" i="8"/>
  <c r="D75" i="3"/>
  <c r="E75" i="3" s="1"/>
  <c r="C76" i="3"/>
  <c r="O76" i="3"/>
  <c r="P76" i="3" s="1"/>
  <c r="Q75" i="3"/>
  <c r="K76" i="3"/>
  <c r="L76" i="3" s="1"/>
  <c r="M75" i="3"/>
  <c r="H76" i="3" l="1"/>
  <c r="I76" i="3" s="1"/>
  <c r="G77" i="3"/>
  <c r="S67" i="8" a="1"/>
  <c r="S67" i="8" s="1"/>
  <c r="O67" i="8" a="1"/>
  <c r="O67" i="8" s="1"/>
  <c r="T44" i="8"/>
  <c r="H68" i="8"/>
  <c r="D76" i="3"/>
  <c r="E76" i="3" s="1"/>
  <c r="C77" i="3"/>
  <c r="O77" i="3"/>
  <c r="P77" i="3" s="1"/>
  <c r="Q76" i="3"/>
  <c r="M76" i="3"/>
  <c r="K77" i="3"/>
  <c r="L77" i="3" s="1"/>
  <c r="H77" i="3" l="1"/>
  <c r="I77" i="3" s="1"/>
  <c r="G78" i="3"/>
  <c r="S68" i="8" a="1"/>
  <c r="S68" i="8" s="1"/>
  <c r="O68" i="8" a="1"/>
  <c r="O68" i="8" s="1"/>
  <c r="T45" i="8"/>
  <c r="H69" i="8"/>
  <c r="D77" i="3"/>
  <c r="E77" i="3" s="1"/>
  <c r="C78" i="3"/>
  <c r="Q77" i="3"/>
  <c r="O78" i="3"/>
  <c r="P78" i="3" s="1"/>
  <c r="K78" i="3"/>
  <c r="L78" i="3" s="1"/>
  <c r="M77" i="3"/>
  <c r="H78" i="3" l="1"/>
  <c r="I78" i="3" s="1"/>
  <c r="G79" i="3"/>
  <c r="S69" i="8" a="1"/>
  <c r="S69" i="8" s="1"/>
  <c r="O69" i="8" a="1"/>
  <c r="O69" i="8" s="1"/>
  <c r="T46" i="8"/>
  <c r="H70" i="8"/>
  <c r="D78" i="3"/>
  <c r="E78" i="3" s="1"/>
  <c r="C79" i="3"/>
  <c r="O79" i="3"/>
  <c r="P79" i="3" s="1"/>
  <c r="Q78" i="3"/>
  <c r="K79" i="3"/>
  <c r="L79" i="3" s="1"/>
  <c r="M78" i="3"/>
  <c r="H79" i="3" l="1"/>
  <c r="I79" i="3" s="1"/>
  <c r="G80" i="3"/>
  <c r="O70" i="8" a="1"/>
  <c r="O70" i="8" s="1"/>
  <c r="S70" i="8" a="1"/>
  <c r="S70" i="8" s="1"/>
  <c r="T47" i="8"/>
  <c r="H71" i="8"/>
  <c r="D79" i="3"/>
  <c r="E79" i="3" s="1"/>
  <c r="C80" i="3"/>
  <c r="O80" i="3"/>
  <c r="P80" i="3" s="1"/>
  <c r="Q79" i="3"/>
  <c r="M79" i="3"/>
  <c r="K80" i="3"/>
  <c r="L80" i="3" s="1"/>
  <c r="H80" i="3" l="1"/>
  <c r="I80" i="3" s="1"/>
  <c r="G81" i="3"/>
  <c r="S71" i="8" a="1"/>
  <c r="S71" i="8" s="1"/>
  <c r="O71" i="8" a="1"/>
  <c r="O71" i="8" s="1"/>
  <c r="T48" i="8"/>
  <c r="H72" i="8"/>
  <c r="D80" i="3"/>
  <c r="E80" i="3" s="1"/>
  <c r="C81" i="3"/>
  <c r="Q80" i="3"/>
  <c r="O81" i="3"/>
  <c r="P81" i="3" s="1"/>
  <c r="M80" i="3"/>
  <c r="K81" i="3"/>
  <c r="L81" i="3" s="1"/>
  <c r="H81" i="3" l="1"/>
  <c r="I81" i="3" s="1"/>
  <c r="G82" i="3"/>
  <c r="S72" i="8" a="1"/>
  <c r="S72" i="8" s="1"/>
  <c r="O72" i="8" a="1"/>
  <c r="O72" i="8" s="1"/>
  <c r="T49" i="8"/>
  <c r="H73" i="8"/>
  <c r="D81" i="3"/>
  <c r="E81" i="3" s="1"/>
  <c r="C82" i="3"/>
  <c r="O82" i="3"/>
  <c r="P82" i="3" s="1"/>
  <c r="Q81" i="3"/>
  <c r="K82" i="3"/>
  <c r="L82" i="3" s="1"/>
  <c r="M81" i="3"/>
  <c r="H82" i="3" l="1"/>
  <c r="I82" i="3" s="1"/>
  <c r="G83" i="3"/>
  <c r="S73" i="8" a="1"/>
  <c r="S73" i="8" s="1"/>
  <c r="O73" i="8" a="1"/>
  <c r="O73" i="8" s="1"/>
  <c r="T50" i="8"/>
  <c r="H74" i="8"/>
  <c r="D82" i="3"/>
  <c r="E82" i="3" s="1"/>
  <c r="C83" i="3"/>
  <c r="Q82" i="3"/>
  <c r="O83" i="3"/>
  <c r="P83" i="3" s="1"/>
  <c r="K83" i="3"/>
  <c r="L83" i="3" s="1"/>
  <c r="M82" i="3"/>
  <c r="H83" i="3" l="1"/>
  <c r="I83" i="3" s="1"/>
  <c r="G84" i="3"/>
  <c r="S74" i="8" a="1"/>
  <c r="S74" i="8" s="1"/>
  <c r="O74" i="8" a="1"/>
  <c r="O74" i="8" s="1"/>
  <c r="T51" i="8"/>
  <c r="H75" i="8"/>
  <c r="D83" i="3"/>
  <c r="E83" i="3" s="1"/>
  <c r="C84" i="3"/>
  <c r="Q83" i="3"/>
  <c r="O84" i="3"/>
  <c r="P84" i="3" s="1"/>
  <c r="K84" i="3"/>
  <c r="L84" i="3" s="1"/>
  <c r="M83" i="3"/>
  <c r="H84" i="3" l="1"/>
  <c r="I84" i="3" s="1"/>
  <c r="G85" i="3"/>
  <c r="S75" i="8" a="1"/>
  <c r="S75" i="8" s="1"/>
  <c r="O75" i="8" a="1"/>
  <c r="O75" i="8" s="1"/>
  <c r="T52" i="8"/>
  <c r="H76" i="8"/>
  <c r="D84" i="3"/>
  <c r="E84" i="3" s="1"/>
  <c r="C85" i="3"/>
  <c r="O85" i="3"/>
  <c r="P85" i="3" s="1"/>
  <c r="Q84" i="3"/>
  <c r="M84" i="3"/>
  <c r="K85" i="3"/>
  <c r="L85" i="3" s="1"/>
  <c r="H85" i="3" l="1"/>
  <c r="I85" i="3" s="1"/>
  <c r="G86" i="3"/>
  <c r="S76" i="8" a="1"/>
  <c r="S76" i="8" s="1"/>
  <c r="O76" i="8" a="1"/>
  <c r="O76" i="8" s="1"/>
  <c r="T53" i="8"/>
  <c r="H77" i="8"/>
  <c r="D85" i="3"/>
  <c r="E85" i="3" s="1"/>
  <c r="C86" i="3"/>
  <c r="Q85" i="3"/>
  <c r="O86" i="3"/>
  <c r="P86" i="3" s="1"/>
  <c r="K86" i="3"/>
  <c r="L86" i="3" s="1"/>
  <c r="M85" i="3"/>
  <c r="H86" i="3" l="1"/>
  <c r="I86" i="3" s="1"/>
  <c r="G87" i="3"/>
  <c r="S77" i="8" a="1"/>
  <c r="S77" i="8" s="1"/>
  <c r="O77" i="8" a="1"/>
  <c r="O77" i="8" s="1"/>
  <c r="T54" i="8"/>
  <c r="H78" i="8"/>
  <c r="D86" i="3"/>
  <c r="E86" i="3" s="1"/>
  <c r="C87" i="3"/>
  <c r="O87" i="3"/>
  <c r="P87" i="3" s="1"/>
  <c r="Q86" i="3"/>
  <c r="K87" i="3"/>
  <c r="L87" i="3" s="1"/>
  <c r="M86" i="3"/>
  <c r="H87" i="3" l="1"/>
  <c r="I87" i="3" s="1"/>
  <c r="G88" i="3"/>
  <c r="S78" i="8" a="1"/>
  <c r="S78" i="8" s="1"/>
  <c r="O78" i="8" a="1"/>
  <c r="O78" i="8" s="1"/>
  <c r="T55" i="8"/>
  <c r="H79" i="8"/>
  <c r="D87" i="3"/>
  <c r="E87" i="3" s="1"/>
  <c r="C88" i="3"/>
  <c r="O88" i="3"/>
  <c r="P88" i="3" s="1"/>
  <c r="Q87" i="3"/>
  <c r="M87" i="3"/>
  <c r="K88" i="3"/>
  <c r="L88" i="3" s="1"/>
  <c r="H88" i="3" l="1"/>
  <c r="I88" i="3" s="1"/>
  <c r="G89" i="3"/>
  <c r="S79" i="8" a="1"/>
  <c r="S79" i="8" s="1"/>
  <c r="O79" i="8" a="1"/>
  <c r="O79" i="8" s="1"/>
  <c r="T56" i="8"/>
  <c r="H80" i="8"/>
  <c r="D88" i="3"/>
  <c r="E88" i="3" s="1"/>
  <c r="C89" i="3"/>
  <c r="Q88" i="3"/>
  <c r="O89" i="3"/>
  <c r="P89" i="3" s="1"/>
  <c r="K89" i="3"/>
  <c r="L89" i="3" s="1"/>
  <c r="M88" i="3"/>
  <c r="H89" i="3" l="1"/>
  <c r="I89" i="3" s="1"/>
  <c r="G90" i="3"/>
  <c r="S80" i="8" a="1"/>
  <c r="S80" i="8" s="1"/>
  <c r="O80" i="8" a="1"/>
  <c r="O80" i="8" s="1"/>
  <c r="T57" i="8"/>
  <c r="H81" i="8"/>
  <c r="D89" i="3"/>
  <c r="E89" i="3" s="1"/>
  <c r="C90" i="3"/>
  <c r="O90" i="3"/>
  <c r="P90" i="3" s="1"/>
  <c r="Q89" i="3"/>
  <c r="K90" i="3"/>
  <c r="L90" i="3" s="1"/>
  <c r="M89" i="3"/>
  <c r="H90" i="3" l="1"/>
  <c r="I90" i="3" s="1"/>
  <c r="G91" i="3"/>
  <c r="S81" i="8" a="1"/>
  <c r="S81" i="8" s="1"/>
  <c r="O81" i="8" a="1"/>
  <c r="O81" i="8" s="1"/>
  <c r="T58" i="8"/>
  <c r="H82" i="8"/>
  <c r="D90" i="3"/>
  <c r="E90" i="3" s="1"/>
  <c r="C91" i="3"/>
  <c r="Q90" i="3"/>
  <c r="O91" i="3"/>
  <c r="P91" i="3" s="1"/>
  <c r="M90" i="3"/>
  <c r="K91" i="3"/>
  <c r="L91" i="3" s="1"/>
  <c r="H91" i="3" l="1"/>
  <c r="I91" i="3" s="1"/>
  <c r="G92" i="3"/>
  <c r="S82" i="8" a="1"/>
  <c r="S82" i="8" s="1"/>
  <c r="O82" i="8" a="1"/>
  <c r="O82" i="8" s="1"/>
  <c r="T59" i="8"/>
  <c r="H83" i="8"/>
  <c r="D91" i="3"/>
  <c r="E91" i="3" s="1"/>
  <c r="C92" i="3"/>
  <c r="Q91" i="3"/>
  <c r="O92" i="3"/>
  <c r="P92" i="3" s="1"/>
  <c r="K92" i="3"/>
  <c r="L92" i="3" s="1"/>
  <c r="M91" i="3"/>
  <c r="H92" i="3" l="1"/>
  <c r="I92" i="3" s="1"/>
  <c r="G93" i="3"/>
  <c r="S83" i="8" a="1"/>
  <c r="S83" i="8" s="1"/>
  <c r="O83" i="8" a="1"/>
  <c r="O83" i="8" s="1"/>
  <c r="T60" i="8"/>
  <c r="H84" i="8"/>
  <c r="D92" i="3"/>
  <c r="E92" i="3" s="1"/>
  <c r="C93" i="3"/>
  <c r="O93" i="3"/>
  <c r="P93" i="3" s="1"/>
  <c r="Q92" i="3"/>
  <c r="K93" i="3"/>
  <c r="L93" i="3" s="1"/>
  <c r="M92" i="3"/>
  <c r="H93" i="3" l="1"/>
  <c r="I93" i="3" s="1"/>
  <c r="G94" i="3"/>
  <c r="S84" i="8" a="1"/>
  <c r="S84" i="8" s="1"/>
  <c r="O84" i="8" a="1"/>
  <c r="O84" i="8" s="1"/>
  <c r="T61" i="8"/>
  <c r="H85" i="8"/>
  <c r="D93" i="3"/>
  <c r="E93" i="3" s="1"/>
  <c r="C94" i="3"/>
  <c r="Q93" i="3"/>
  <c r="O94" i="3"/>
  <c r="P94" i="3" s="1"/>
  <c r="M93" i="3"/>
  <c r="K94" i="3"/>
  <c r="L94" i="3" s="1"/>
  <c r="H94" i="3" l="1"/>
  <c r="I94" i="3" s="1"/>
  <c r="G95" i="3"/>
  <c r="O85" i="8" a="1"/>
  <c r="O85" i="8" s="1"/>
  <c r="S85" i="8" a="1"/>
  <c r="S85" i="8" s="1"/>
  <c r="T62" i="8"/>
  <c r="H86" i="8"/>
  <c r="D94" i="3"/>
  <c r="E94" i="3" s="1"/>
  <c r="C95" i="3"/>
  <c r="O95" i="3"/>
  <c r="P95" i="3" s="1"/>
  <c r="Q94" i="3"/>
  <c r="K95" i="3"/>
  <c r="L95" i="3" s="1"/>
  <c r="M94" i="3"/>
  <c r="H95" i="3" l="1"/>
  <c r="I95" i="3" s="1"/>
  <c r="G96" i="3"/>
  <c r="S86" i="8" a="1"/>
  <c r="S86" i="8" s="1"/>
  <c r="O86" i="8" a="1"/>
  <c r="O86" i="8" s="1"/>
  <c r="T63" i="8"/>
  <c r="H87" i="8"/>
  <c r="D95" i="3"/>
  <c r="E95" i="3" s="1"/>
  <c r="C96" i="3"/>
  <c r="O96" i="3"/>
  <c r="P96" i="3" s="1"/>
  <c r="Q95" i="3"/>
  <c r="K96" i="3"/>
  <c r="L96" i="3" s="1"/>
  <c r="M95" i="3"/>
  <c r="H96" i="3" l="1"/>
  <c r="I96" i="3" s="1"/>
  <c r="G97" i="3"/>
  <c r="S87" i="8" a="1"/>
  <c r="S87" i="8" s="1"/>
  <c r="O87" i="8" a="1"/>
  <c r="O87" i="8" s="1"/>
  <c r="T64" i="8"/>
  <c r="H88" i="8"/>
  <c r="D96" i="3"/>
  <c r="E96" i="3" s="1"/>
  <c r="C97" i="3"/>
  <c r="Q96" i="3"/>
  <c r="O97" i="3"/>
  <c r="P97" i="3" s="1"/>
  <c r="K97" i="3"/>
  <c r="L97" i="3" s="1"/>
  <c r="M96" i="3"/>
  <c r="H97" i="3" l="1"/>
  <c r="I97" i="3" s="1"/>
  <c r="G98" i="3"/>
  <c r="S88" i="8" a="1"/>
  <c r="S88" i="8" s="1"/>
  <c r="O88" i="8" a="1"/>
  <c r="O88" i="8" s="1"/>
  <c r="T65" i="8"/>
  <c r="H89" i="8"/>
  <c r="D97" i="3"/>
  <c r="E97" i="3" s="1"/>
  <c r="C98" i="3"/>
  <c r="O98" i="3"/>
  <c r="P98" i="3" s="1"/>
  <c r="Q97" i="3"/>
  <c r="K98" i="3"/>
  <c r="L98" i="3" s="1"/>
  <c r="M97" i="3"/>
  <c r="H98" i="3" l="1"/>
  <c r="I98" i="3" s="1"/>
  <c r="G99" i="3"/>
  <c r="S89" i="8" a="1"/>
  <c r="S89" i="8" s="1"/>
  <c r="O89" i="8" a="1"/>
  <c r="O89" i="8" s="1"/>
  <c r="T66" i="8"/>
  <c r="H90" i="8"/>
  <c r="D98" i="3"/>
  <c r="E98" i="3" s="1"/>
  <c r="C99" i="3"/>
  <c r="Q98" i="3"/>
  <c r="O99" i="3"/>
  <c r="P99" i="3" s="1"/>
  <c r="M98" i="3"/>
  <c r="K99" i="3"/>
  <c r="L99" i="3" s="1"/>
  <c r="H99" i="3" l="1"/>
  <c r="I99" i="3" s="1"/>
  <c r="G100" i="3"/>
  <c r="S90" i="8" a="1"/>
  <c r="S90" i="8" s="1"/>
  <c r="O90" i="8" a="1"/>
  <c r="O90" i="8" s="1"/>
  <c r="T67" i="8"/>
  <c r="H91" i="8"/>
  <c r="D99" i="3"/>
  <c r="E99" i="3" s="1"/>
  <c r="C100" i="3"/>
  <c r="O100" i="3"/>
  <c r="P100" i="3" s="1"/>
  <c r="Q99" i="3"/>
  <c r="K100" i="3"/>
  <c r="L100" i="3" s="1"/>
  <c r="M99" i="3"/>
  <c r="H100" i="3" l="1"/>
  <c r="I100" i="3" s="1"/>
  <c r="G101" i="3"/>
  <c r="S91" i="8" a="1"/>
  <c r="S91" i="8" s="1"/>
  <c r="O91" i="8" a="1"/>
  <c r="O91" i="8" s="1"/>
  <c r="T68" i="8"/>
  <c r="H92" i="8"/>
  <c r="D100" i="3"/>
  <c r="E100" i="3" s="1"/>
  <c r="C101" i="3"/>
  <c r="O101" i="3"/>
  <c r="P101" i="3" s="1"/>
  <c r="Q100" i="3"/>
  <c r="K101" i="3"/>
  <c r="L101" i="3" s="1"/>
  <c r="M100" i="3"/>
  <c r="H101" i="3" l="1"/>
  <c r="I101" i="3" s="1"/>
  <c r="G102" i="3"/>
  <c r="S92" i="8" a="1"/>
  <c r="S92" i="8" s="1"/>
  <c r="O92" i="8" a="1"/>
  <c r="O92" i="8" s="1"/>
  <c r="T69" i="8"/>
  <c r="H93" i="8"/>
  <c r="D101" i="3"/>
  <c r="E101" i="3" s="1"/>
  <c r="C102" i="3"/>
  <c r="Q101" i="3"/>
  <c r="O102" i="3"/>
  <c r="P102" i="3" s="1"/>
  <c r="M101" i="3"/>
  <c r="K102" i="3"/>
  <c r="L102" i="3" s="1"/>
  <c r="H102" i="3" l="1"/>
  <c r="I102" i="3" s="1"/>
  <c r="G103" i="3"/>
  <c r="S93" i="8" a="1"/>
  <c r="S93" i="8" s="1"/>
  <c r="O93" i="8" a="1"/>
  <c r="O93" i="8" s="1"/>
  <c r="T70" i="8"/>
  <c r="H94" i="8"/>
  <c r="D102" i="3"/>
  <c r="E102" i="3" s="1"/>
  <c r="C103" i="3"/>
  <c r="O103" i="3"/>
  <c r="P103" i="3" s="1"/>
  <c r="Q102" i="3"/>
  <c r="K103" i="3"/>
  <c r="L103" i="3" s="1"/>
  <c r="M102" i="3"/>
  <c r="H103" i="3" l="1"/>
  <c r="I103" i="3" s="1"/>
  <c r="G104" i="3"/>
  <c r="S94" i="8" a="1"/>
  <c r="S94" i="8" s="1"/>
  <c r="O94" i="8" a="1"/>
  <c r="O94" i="8" s="1"/>
  <c r="T71" i="8"/>
  <c r="H95" i="8"/>
  <c r="D103" i="3"/>
  <c r="E103" i="3" s="1"/>
  <c r="C104" i="3"/>
  <c r="O104" i="3"/>
  <c r="P104" i="3" s="1"/>
  <c r="Q103" i="3"/>
  <c r="K104" i="3"/>
  <c r="L104" i="3" s="1"/>
  <c r="M103" i="3"/>
  <c r="H104" i="3" l="1"/>
  <c r="I104" i="3" s="1"/>
  <c r="G105" i="3"/>
  <c r="S95" i="8" a="1"/>
  <c r="S95" i="8" s="1"/>
  <c r="O95" i="8" a="1"/>
  <c r="O95" i="8" s="1"/>
  <c r="T72" i="8"/>
  <c r="H96" i="8"/>
  <c r="D104" i="3"/>
  <c r="E104" i="3" s="1"/>
  <c r="C105" i="3"/>
  <c r="Q104" i="3"/>
  <c r="O105" i="3"/>
  <c r="P105" i="3" s="1"/>
  <c r="K105" i="3"/>
  <c r="L105" i="3" s="1"/>
  <c r="M104" i="3"/>
  <c r="H105" i="3" l="1"/>
  <c r="I105" i="3" s="1"/>
  <c r="G106" i="3"/>
  <c r="S96" i="8" a="1"/>
  <c r="S96" i="8" s="1"/>
  <c r="O96" i="8" a="1"/>
  <c r="O96" i="8" s="1"/>
  <c r="T73" i="8"/>
  <c r="H97" i="8"/>
  <c r="D105" i="3"/>
  <c r="E105" i="3" s="1"/>
  <c r="C106" i="3"/>
  <c r="O106" i="3"/>
  <c r="P106" i="3" s="1"/>
  <c r="Q105" i="3"/>
  <c r="K106" i="3"/>
  <c r="L106" i="3" s="1"/>
  <c r="M105" i="3"/>
  <c r="H106" i="3" l="1"/>
  <c r="I106" i="3" s="1"/>
  <c r="G107" i="3"/>
  <c r="S97" i="8" a="1"/>
  <c r="S97" i="8" s="1"/>
  <c r="O97" i="8" a="1"/>
  <c r="O97" i="8" s="1"/>
  <c r="T74" i="8"/>
  <c r="H98" i="8"/>
  <c r="D106" i="3"/>
  <c r="E106" i="3" s="1"/>
  <c r="C107" i="3"/>
  <c r="O107" i="3"/>
  <c r="P107" i="3" s="1"/>
  <c r="Q106" i="3"/>
  <c r="M106" i="3"/>
  <c r="K107" i="3"/>
  <c r="L107" i="3" s="1"/>
  <c r="H107" i="3" l="1"/>
  <c r="I107" i="3" s="1"/>
  <c r="G108" i="3"/>
  <c r="S98" i="8" a="1"/>
  <c r="S98" i="8" s="1"/>
  <c r="O98" i="8" a="1"/>
  <c r="O98" i="8" s="1"/>
  <c r="T75" i="8"/>
  <c r="H99" i="8"/>
  <c r="D107" i="3"/>
  <c r="E107" i="3" s="1"/>
  <c r="C108" i="3"/>
  <c r="O108" i="3"/>
  <c r="P108" i="3" s="1"/>
  <c r="Q107" i="3"/>
  <c r="K108" i="3"/>
  <c r="L108" i="3" s="1"/>
  <c r="M107" i="3"/>
  <c r="H108" i="3" l="1"/>
  <c r="I108" i="3" s="1"/>
  <c r="G109" i="3"/>
  <c r="O99" i="8" a="1"/>
  <c r="O99" i="8" s="1"/>
  <c r="S99" i="8" a="1"/>
  <c r="S99" i="8" s="1"/>
  <c r="T76" i="8"/>
  <c r="H100" i="8"/>
  <c r="D108" i="3"/>
  <c r="E108" i="3" s="1"/>
  <c r="C109" i="3"/>
  <c r="O109" i="3"/>
  <c r="P109" i="3" s="1"/>
  <c r="Q108" i="3"/>
  <c r="K109" i="3"/>
  <c r="L109" i="3" s="1"/>
  <c r="M108" i="3"/>
  <c r="H109" i="3" l="1"/>
  <c r="I109" i="3" s="1"/>
  <c r="G110" i="3"/>
  <c r="O100" i="8" a="1"/>
  <c r="O100" i="8" s="1"/>
  <c r="S100" i="8" a="1"/>
  <c r="S100" i="8" s="1"/>
  <c r="T77" i="8"/>
  <c r="H101" i="8"/>
  <c r="D109" i="3"/>
  <c r="E109" i="3" s="1"/>
  <c r="C110" i="3"/>
  <c r="Q109" i="3"/>
  <c r="O110" i="3"/>
  <c r="P110" i="3" s="1"/>
  <c r="M109" i="3"/>
  <c r="K110" i="3"/>
  <c r="L110" i="3" s="1"/>
  <c r="H110" i="3" l="1"/>
  <c r="I110" i="3" s="1"/>
  <c r="G111" i="3"/>
  <c r="S101" i="8" a="1"/>
  <c r="S101" i="8" s="1"/>
  <c r="O101" i="8" a="1"/>
  <c r="O101" i="8" s="1"/>
  <c r="T78" i="8"/>
  <c r="H102" i="8"/>
  <c r="D110" i="3"/>
  <c r="E110" i="3" s="1"/>
  <c r="C111" i="3"/>
  <c r="O111" i="3"/>
  <c r="P111" i="3" s="1"/>
  <c r="Q110" i="3"/>
  <c r="K111" i="3"/>
  <c r="L111" i="3" s="1"/>
  <c r="M110" i="3"/>
  <c r="H111" i="3" l="1"/>
  <c r="I111" i="3" s="1"/>
  <c r="G112" i="3"/>
  <c r="S102" i="8" a="1"/>
  <c r="S102" i="8" s="1"/>
  <c r="O102" i="8" a="1"/>
  <c r="O102" i="8" s="1"/>
  <c r="T79" i="8"/>
  <c r="H103" i="8"/>
  <c r="D111" i="3"/>
  <c r="E111" i="3" s="1"/>
  <c r="C112" i="3"/>
  <c r="O112" i="3"/>
  <c r="P112" i="3" s="1"/>
  <c r="Q111" i="3"/>
  <c r="K112" i="3"/>
  <c r="L112" i="3" s="1"/>
  <c r="M111" i="3"/>
  <c r="H112" i="3" l="1"/>
  <c r="I112" i="3" s="1"/>
  <c r="G113" i="3"/>
  <c r="S103" i="8" a="1"/>
  <c r="S103" i="8" s="1"/>
  <c r="O103" i="8" a="1"/>
  <c r="O103" i="8" s="1"/>
  <c r="T80" i="8"/>
  <c r="H104" i="8"/>
  <c r="D112" i="3"/>
  <c r="E112" i="3" s="1"/>
  <c r="C113" i="3"/>
  <c r="O113" i="3"/>
  <c r="P113" i="3" s="1"/>
  <c r="Q112" i="3"/>
  <c r="K113" i="3"/>
  <c r="L113" i="3" s="1"/>
  <c r="M112" i="3"/>
  <c r="H113" i="3" l="1"/>
  <c r="I113" i="3" s="1"/>
  <c r="G114" i="3"/>
  <c r="S104" i="8" a="1"/>
  <c r="S104" i="8" s="1"/>
  <c r="O104" i="8" a="1"/>
  <c r="O104" i="8" s="1"/>
  <c r="T81" i="8"/>
  <c r="H105" i="8"/>
  <c r="D113" i="3"/>
  <c r="E113" i="3" s="1"/>
  <c r="C114" i="3"/>
  <c r="O114" i="3"/>
  <c r="P114" i="3" s="1"/>
  <c r="Q113" i="3"/>
  <c r="K114" i="3"/>
  <c r="L114" i="3" s="1"/>
  <c r="M113" i="3"/>
  <c r="H114" i="3" l="1"/>
  <c r="I114" i="3" s="1"/>
  <c r="G115" i="3"/>
  <c r="S105" i="8" a="1"/>
  <c r="S105" i="8" s="1"/>
  <c r="O105" i="8" a="1"/>
  <c r="O105" i="8" s="1"/>
  <c r="T82" i="8"/>
  <c r="H106" i="8"/>
  <c r="D114" i="3"/>
  <c r="E114" i="3" s="1"/>
  <c r="C115" i="3"/>
  <c r="Q114" i="3"/>
  <c r="O115" i="3"/>
  <c r="P115" i="3" s="1"/>
  <c r="M114" i="3"/>
  <c r="K115" i="3"/>
  <c r="L115" i="3" s="1"/>
  <c r="H115" i="3" l="1"/>
  <c r="I115" i="3" s="1"/>
  <c r="G116" i="3"/>
  <c r="S106" i="8" a="1"/>
  <c r="S106" i="8" s="1"/>
  <c r="O106" i="8" a="1"/>
  <c r="O106" i="8" s="1"/>
  <c r="T83" i="8"/>
  <c r="H107" i="8"/>
  <c r="D115" i="3"/>
  <c r="E115" i="3" s="1"/>
  <c r="C116" i="3"/>
  <c r="Q115" i="3"/>
  <c r="O116" i="3"/>
  <c r="P116" i="3" s="1"/>
  <c r="K116" i="3"/>
  <c r="L116" i="3" s="1"/>
  <c r="M115" i="3"/>
  <c r="H116" i="3" l="1"/>
  <c r="I116" i="3" s="1"/>
  <c r="G117" i="3"/>
  <c r="S107" i="8" a="1"/>
  <c r="S107" i="8" s="1"/>
  <c r="O107" i="8" a="1"/>
  <c r="O107" i="8" s="1"/>
  <c r="T84" i="8"/>
  <c r="H108" i="8"/>
  <c r="D116" i="3"/>
  <c r="E116" i="3" s="1"/>
  <c r="C117" i="3"/>
  <c r="O117" i="3"/>
  <c r="P117" i="3" s="1"/>
  <c r="Q116" i="3"/>
  <c r="K117" i="3"/>
  <c r="L117" i="3" s="1"/>
  <c r="M116" i="3"/>
  <c r="H117" i="3" l="1"/>
  <c r="I117" i="3" s="1"/>
  <c r="G118" i="3"/>
  <c r="S108" i="8" a="1"/>
  <c r="S108" i="8" s="1"/>
  <c r="O108" i="8" a="1"/>
  <c r="O108" i="8" s="1"/>
  <c r="T85" i="8"/>
  <c r="H109" i="8"/>
  <c r="D117" i="3"/>
  <c r="E117" i="3" s="1"/>
  <c r="C118" i="3"/>
  <c r="Q117" i="3"/>
  <c r="O118" i="3"/>
  <c r="P118" i="3" s="1"/>
  <c r="M117" i="3"/>
  <c r="K118" i="3"/>
  <c r="L118" i="3" s="1"/>
  <c r="H118" i="3" l="1"/>
  <c r="I118" i="3" s="1"/>
  <c r="G119" i="3"/>
  <c r="S109" i="8" a="1"/>
  <c r="S109" i="8" s="1"/>
  <c r="O109" i="8" a="1"/>
  <c r="O109" i="8" s="1"/>
  <c r="T86" i="8"/>
  <c r="H110" i="8"/>
  <c r="D118" i="3"/>
  <c r="E118" i="3" s="1"/>
  <c r="C119" i="3"/>
  <c r="O119" i="3"/>
  <c r="P119" i="3" s="1"/>
  <c r="Q118" i="3"/>
  <c r="K119" i="3"/>
  <c r="L119" i="3" s="1"/>
  <c r="M118" i="3"/>
  <c r="H119" i="3" l="1"/>
  <c r="I119" i="3" s="1"/>
  <c r="G120" i="3"/>
  <c r="S110" i="8" a="1"/>
  <c r="S110" i="8" s="1"/>
  <c r="O110" i="8" a="1"/>
  <c r="O110" i="8" s="1"/>
  <c r="T87" i="8"/>
  <c r="H111" i="8"/>
  <c r="D119" i="3"/>
  <c r="E119" i="3" s="1"/>
  <c r="C120" i="3"/>
  <c r="O120" i="3"/>
  <c r="P120" i="3" s="1"/>
  <c r="Q119" i="3"/>
  <c r="K120" i="3"/>
  <c r="L120" i="3" s="1"/>
  <c r="M119" i="3"/>
  <c r="H120" i="3" l="1"/>
  <c r="I120" i="3" s="1"/>
  <c r="G121" i="3"/>
  <c r="S111" i="8" a="1"/>
  <c r="S111" i="8" s="1"/>
  <c r="O111" i="8" a="1"/>
  <c r="O111" i="8" s="1"/>
  <c r="T88" i="8"/>
  <c r="H112" i="8"/>
  <c r="D120" i="3"/>
  <c r="E120" i="3" s="1"/>
  <c r="C121" i="3"/>
  <c r="Q120" i="3"/>
  <c r="O121" i="3"/>
  <c r="P121" i="3" s="1"/>
  <c r="K121" i="3"/>
  <c r="L121" i="3" s="1"/>
  <c r="M120" i="3"/>
  <c r="H121" i="3" l="1"/>
  <c r="I121" i="3" s="1"/>
  <c r="G122" i="3"/>
  <c r="S112" i="8" a="1"/>
  <c r="S112" i="8" s="1"/>
  <c r="O112" i="8" a="1"/>
  <c r="O112" i="8" s="1"/>
  <c r="T89" i="8"/>
  <c r="H113" i="8"/>
  <c r="D121" i="3"/>
  <c r="E121" i="3" s="1"/>
  <c r="C122" i="3"/>
  <c r="O122" i="3"/>
  <c r="P122" i="3" s="1"/>
  <c r="Q121" i="3"/>
  <c r="K122" i="3"/>
  <c r="L122" i="3" s="1"/>
  <c r="M121" i="3"/>
  <c r="H122" i="3" l="1"/>
  <c r="I122" i="3" s="1"/>
  <c r="G123" i="3"/>
  <c r="S113" i="8" a="1"/>
  <c r="S113" i="8" s="1"/>
  <c r="O113" i="8" a="1"/>
  <c r="O113" i="8" s="1"/>
  <c r="T90" i="8"/>
  <c r="H114" i="8"/>
  <c r="D122" i="3"/>
  <c r="E122" i="3" s="1"/>
  <c r="C123" i="3"/>
  <c r="Q122" i="3"/>
  <c r="O123" i="3"/>
  <c r="P123" i="3" s="1"/>
  <c r="M122" i="3"/>
  <c r="K123" i="3"/>
  <c r="L123" i="3" s="1"/>
  <c r="H123" i="3" l="1"/>
  <c r="I123" i="3" s="1"/>
  <c r="G124" i="3"/>
  <c r="S114" i="8" a="1"/>
  <c r="S114" i="8" s="1"/>
  <c r="O114" i="8" a="1"/>
  <c r="O114" i="8" s="1"/>
  <c r="T91" i="8"/>
  <c r="H115" i="8"/>
  <c r="D123" i="3"/>
  <c r="E123" i="3" s="1"/>
  <c r="C124" i="3"/>
  <c r="Q123" i="3"/>
  <c r="O124" i="3"/>
  <c r="P124" i="3" s="1"/>
  <c r="K124" i="3"/>
  <c r="L124" i="3" s="1"/>
  <c r="M123" i="3"/>
  <c r="H124" i="3" l="1"/>
  <c r="I124" i="3" s="1"/>
  <c r="G125" i="3"/>
  <c r="S115" i="8" a="1"/>
  <c r="S115" i="8" s="1"/>
  <c r="O115" i="8" a="1"/>
  <c r="O115" i="8" s="1"/>
  <c r="T92" i="8"/>
  <c r="H116" i="8"/>
  <c r="D124" i="3"/>
  <c r="E124" i="3" s="1"/>
  <c r="C125" i="3"/>
  <c r="O125" i="3"/>
  <c r="P125" i="3" s="1"/>
  <c r="Q124" i="3"/>
  <c r="K125" i="3"/>
  <c r="L125" i="3" s="1"/>
  <c r="M124" i="3"/>
  <c r="H125" i="3" l="1"/>
  <c r="I125" i="3" s="1"/>
  <c r="G126" i="3"/>
  <c r="S116" i="8" a="1"/>
  <c r="S116" i="8" s="1"/>
  <c r="O116" i="8" a="1"/>
  <c r="O116" i="8" s="1"/>
  <c r="T93" i="8"/>
  <c r="H117" i="8"/>
  <c r="D125" i="3"/>
  <c r="E125" i="3" s="1"/>
  <c r="C126" i="3"/>
  <c r="Q125" i="3"/>
  <c r="O126" i="3"/>
  <c r="P126" i="3" s="1"/>
  <c r="M125" i="3"/>
  <c r="K126" i="3"/>
  <c r="L126" i="3" s="1"/>
  <c r="H126" i="3" l="1"/>
  <c r="I126" i="3" s="1"/>
  <c r="G127" i="3"/>
  <c r="S117" i="8" a="1"/>
  <c r="S117" i="8" s="1"/>
  <c r="O117" i="8" a="1"/>
  <c r="O117" i="8" s="1"/>
  <c r="T94" i="8"/>
  <c r="H118" i="8"/>
  <c r="D126" i="3"/>
  <c r="E126" i="3" s="1"/>
  <c r="C127" i="3"/>
  <c r="O127" i="3"/>
  <c r="P127" i="3" s="1"/>
  <c r="Q126" i="3"/>
  <c r="K127" i="3"/>
  <c r="L127" i="3" s="1"/>
  <c r="M126" i="3"/>
  <c r="H127" i="3" l="1"/>
  <c r="I127" i="3" s="1"/>
  <c r="G128" i="3"/>
  <c r="S118" i="8" a="1"/>
  <c r="S118" i="8" s="1"/>
  <c r="O118" i="8" a="1"/>
  <c r="O118" i="8" s="1"/>
  <c r="T95" i="8"/>
  <c r="H119" i="8"/>
  <c r="D127" i="3"/>
  <c r="E127" i="3" s="1"/>
  <c r="C128" i="3"/>
  <c r="O128" i="3"/>
  <c r="P128" i="3" s="1"/>
  <c r="Q127" i="3"/>
  <c r="K128" i="3"/>
  <c r="L128" i="3" s="1"/>
  <c r="M127" i="3"/>
  <c r="H128" i="3" l="1"/>
  <c r="I128" i="3" s="1"/>
  <c r="G129" i="3"/>
  <c r="S119" i="8" a="1"/>
  <c r="S119" i="8" s="1"/>
  <c r="O119" i="8" a="1"/>
  <c r="O119" i="8" s="1"/>
  <c r="T96" i="8"/>
  <c r="H120" i="8"/>
  <c r="D128" i="3"/>
  <c r="E128" i="3" s="1"/>
  <c r="C129" i="3"/>
  <c r="Q128" i="3"/>
  <c r="O129" i="3"/>
  <c r="P129" i="3" s="1"/>
  <c r="K129" i="3"/>
  <c r="L129" i="3" s="1"/>
  <c r="M128" i="3"/>
  <c r="H129" i="3" l="1"/>
  <c r="I129" i="3" s="1"/>
  <c r="G130" i="3"/>
  <c r="S120" i="8" a="1"/>
  <c r="S120" i="8" s="1"/>
  <c r="O120" i="8" a="1"/>
  <c r="O120" i="8" s="1"/>
  <c r="T97" i="8"/>
  <c r="H121" i="8"/>
  <c r="D129" i="3"/>
  <c r="E129" i="3" s="1"/>
  <c r="C130" i="3"/>
  <c r="O130" i="3"/>
  <c r="P130" i="3" s="1"/>
  <c r="Q129" i="3"/>
  <c r="K130" i="3"/>
  <c r="L130" i="3" s="1"/>
  <c r="M129" i="3"/>
  <c r="H130" i="3" l="1"/>
  <c r="I130" i="3" s="1"/>
  <c r="G131" i="3"/>
  <c r="S121" i="8" a="1"/>
  <c r="S121" i="8" s="1"/>
  <c r="O121" i="8" a="1"/>
  <c r="O121" i="8" s="1"/>
  <c r="T98" i="8"/>
  <c r="H122" i="8"/>
  <c r="D130" i="3"/>
  <c r="E130" i="3" s="1"/>
  <c r="C131" i="3"/>
  <c r="Q130" i="3"/>
  <c r="O131" i="3"/>
  <c r="P131" i="3" s="1"/>
  <c r="M130" i="3"/>
  <c r="K131" i="3"/>
  <c r="L131" i="3" s="1"/>
  <c r="H131" i="3" l="1"/>
  <c r="I131" i="3" s="1"/>
  <c r="G132" i="3"/>
  <c r="S122" i="8" a="1"/>
  <c r="S122" i="8" s="1"/>
  <c r="O122" i="8" a="1"/>
  <c r="O122" i="8" s="1"/>
  <c r="T99" i="8"/>
  <c r="H123" i="8"/>
  <c r="D131" i="3"/>
  <c r="E131" i="3" s="1"/>
  <c r="C132" i="3"/>
  <c r="O132" i="3"/>
  <c r="P132" i="3" s="1"/>
  <c r="Q131" i="3"/>
  <c r="K132" i="3"/>
  <c r="L132" i="3" s="1"/>
  <c r="M131" i="3"/>
  <c r="H132" i="3" l="1"/>
  <c r="I132" i="3" s="1"/>
  <c r="G133" i="3"/>
  <c r="S123" i="8" a="1"/>
  <c r="S123" i="8" s="1"/>
  <c r="O123" i="8" a="1"/>
  <c r="O123" i="8" s="1"/>
  <c r="T100" i="8"/>
  <c r="H124" i="8"/>
  <c r="D132" i="3"/>
  <c r="E132" i="3" s="1"/>
  <c r="C133" i="3"/>
  <c r="O133" i="3"/>
  <c r="P133" i="3" s="1"/>
  <c r="Q132" i="3"/>
  <c r="K133" i="3"/>
  <c r="L133" i="3" s="1"/>
  <c r="M132" i="3"/>
  <c r="H133" i="3" l="1"/>
  <c r="I133" i="3" s="1"/>
  <c r="G134" i="3"/>
  <c r="S124" i="8" a="1"/>
  <c r="S124" i="8" s="1"/>
  <c r="O124" i="8" a="1"/>
  <c r="O124" i="8" s="1"/>
  <c r="T101" i="8"/>
  <c r="H125" i="8"/>
  <c r="D133" i="3"/>
  <c r="E133" i="3" s="1"/>
  <c r="C134" i="3"/>
  <c r="Q133" i="3"/>
  <c r="O134" i="3"/>
  <c r="P134" i="3" s="1"/>
  <c r="M133" i="3"/>
  <c r="K134" i="3"/>
  <c r="L134" i="3" s="1"/>
  <c r="H134" i="3" l="1"/>
  <c r="I134" i="3" s="1"/>
  <c r="G135" i="3"/>
  <c r="S125" i="8" a="1"/>
  <c r="S125" i="8" s="1"/>
  <c r="O125" i="8" a="1"/>
  <c r="O125" i="8" s="1"/>
  <c r="T102" i="8"/>
  <c r="H126" i="8"/>
  <c r="D134" i="3"/>
  <c r="E134" i="3" s="1"/>
  <c r="C135" i="3"/>
  <c r="O135" i="3"/>
  <c r="P135" i="3" s="1"/>
  <c r="Q134" i="3"/>
  <c r="K135" i="3"/>
  <c r="L135" i="3" s="1"/>
  <c r="M134" i="3"/>
  <c r="H135" i="3" l="1"/>
  <c r="I135" i="3" s="1"/>
  <c r="G136" i="3"/>
  <c r="S126" i="8" a="1"/>
  <c r="S126" i="8" s="1"/>
  <c r="O126" i="8" a="1"/>
  <c r="O126" i="8" s="1"/>
  <c r="T103" i="8"/>
  <c r="H127" i="8"/>
  <c r="D135" i="3"/>
  <c r="E135" i="3" s="1"/>
  <c r="C136" i="3"/>
  <c r="O136" i="3"/>
  <c r="P136" i="3" s="1"/>
  <c r="Q135" i="3"/>
  <c r="K136" i="3"/>
  <c r="L136" i="3" s="1"/>
  <c r="M135" i="3"/>
  <c r="H136" i="3" l="1"/>
  <c r="I136" i="3" s="1"/>
  <c r="G137" i="3"/>
  <c r="S127" i="8" a="1"/>
  <c r="S127" i="8" s="1"/>
  <c r="O127" i="8" a="1"/>
  <c r="O127" i="8" s="1"/>
  <c r="T104" i="8"/>
  <c r="H128" i="8"/>
  <c r="D136" i="3"/>
  <c r="E136" i="3" s="1"/>
  <c r="C137" i="3"/>
  <c r="Q136" i="3"/>
  <c r="O137" i="3"/>
  <c r="P137" i="3" s="1"/>
  <c r="K137" i="3"/>
  <c r="L137" i="3" s="1"/>
  <c r="M136" i="3"/>
  <c r="H137" i="3" l="1"/>
  <c r="I137" i="3" s="1"/>
  <c r="G138" i="3"/>
  <c r="H138" i="3" s="1"/>
  <c r="S128" i="8" a="1"/>
  <c r="S128" i="8" s="1"/>
  <c r="O128" i="8" a="1"/>
  <c r="O128" i="8" s="1"/>
  <c r="T105" i="8"/>
  <c r="H129" i="8"/>
  <c r="D137" i="3"/>
  <c r="E137" i="3" s="1"/>
  <c r="C138" i="3"/>
  <c r="D138" i="3" s="1"/>
  <c r="O138" i="3"/>
  <c r="P138" i="3" s="1"/>
  <c r="Q137" i="3"/>
  <c r="K138" i="3"/>
  <c r="L138" i="3" s="1"/>
  <c r="M137" i="3"/>
  <c r="I138" i="3" l="1"/>
  <c r="S129" i="8" a="1"/>
  <c r="S129" i="8" s="1"/>
  <c r="O129" i="8" a="1"/>
  <c r="O129" i="8" s="1"/>
  <c r="T106" i="8"/>
  <c r="H130" i="8"/>
  <c r="E138" i="3"/>
  <c r="Q138" i="3"/>
  <c r="M138" i="3"/>
  <c r="S130" i="8" l="1" a="1"/>
  <c r="S130" i="8" s="1"/>
  <c r="O130" i="8" a="1"/>
  <c r="O130" i="8" s="1"/>
  <c r="T107" i="8"/>
  <c r="H131" i="8"/>
  <c r="S131" i="8" l="1" a="1"/>
  <c r="S131" i="8" s="1"/>
  <c r="O131" i="8" a="1"/>
  <c r="O131" i="8" s="1"/>
  <c r="T108" i="8"/>
  <c r="H132" i="8"/>
  <c r="S132" i="8" l="1" a="1"/>
  <c r="S132" i="8" s="1"/>
  <c r="O132" i="8" a="1"/>
  <c r="O132" i="8" s="1"/>
  <c r="T109" i="8"/>
  <c r="H133" i="8"/>
  <c r="S133" i="8" l="1" a="1"/>
  <c r="S133" i="8" s="1"/>
  <c r="O133" i="8" a="1"/>
  <c r="O133" i="8" s="1"/>
  <c r="T110" i="8"/>
  <c r="H134" i="8"/>
  <c r="S134" i="8" l="1" a="1"/>
  <c r="S134" i="8" s="1"/>
  <c r="O134" i="8" a="1"/>
  <c r="O134" i="8" s="1"/>
  <c r="T111" i="8"/>
  <c r="H135" i="8"/>
  <c r="S135" i="8" l="1" a="1"/>
  <c r="S135" i="8" s="1"/>
  <c r="O135" i="8" a="1"/>
  <c r="O135" i="8" s="1"/>
  <c r="T112" i="8"/>
  <c r="H136" i="8"/>
  <c r="S136" i="8" l="1" a="1"/>
  <c r="S136" i="8" s="1"/>
  <c r="O136" i="8" a="1"/>
  <c r="O136" i="8" s="1"/>
  <c r="T113" i="8"/>
  <c r="H137" i="8"/>
  <c r="S137" i="8" l="1" a="1"/>
  <c r="S137" i="8" s="1"/>
  <c r="O137" i="8" a="1"/>
  <c r="O137" i="8" s="1"/>
  <c r="T114" i="8"/>
  <c r="H138" i="8"/>
  <c r="S138" i="8" l="1" a="1"/>
  <c r="S138" i="8" s="1"/>
  <c r="O138" i="8" a="1"/>
  <c r="O138" i="8" s="1"/>
  <c r="T115" i="8"/>
  <c r="H139" i="8"/>
  <c r="S139" i="8" l="1" a="1"/>
  <c r="S139" i="8" s="1"/>
  <c r="O139" i="8" a="1"/>
  <c r="O139" i="8" s="1"/>
  <c r="T116" i="8"/>
  <c r="H140" i="8"/>
  <c r="S140" i="8" l="1" a="1"/>
  <c r="S140" i="8" s="1"/>
  <c r="O140" i="8" a="1"/>
  <c r="O140" i="8" s="1"/>
  <c r="T117" i="8"/>
  <c r="H141" i="8"/>
  <c r="S141" i="8" l="1" a="1"/>
  <c r="S141" i="8" s="1"/>
  <c r="O141" i="8" a="1"/>
  <c r="O141" i="8" s="1"/>
  <c r="T118" i="8"/>
  <c r="H142" i="8"/>
  <c r="S142" i="8" l="1" a="1"/>
  <c r="S142" i="8" s="1"/>
  <c r="O142" i="8" a="1"/>
  <c r="O142" i="8" s="1"/>
  <c r="T119" i="8"/>
  <c r="H143" i="8"/>
  <c r="S143" i="8" l="1" a="1"/>
  <c r="S143" i="8" s="1"/>
  <c r="O143" i="8" a="1"/>
  <c r="O143" i="8" s="1"/>
  <c r="T120" i="8"/>
  <c r="H144" i="8"/>
  <c r="S144" i="8" l="1" a="1"/>
  <c r="S144" i="8" s="1"/>
  <c r="O144" i="8" a="1"/>
  <c r="O144" i="8" s="1"/>
  <c r="T121" i="8"/>
  <c r="H145" i="8"/>
  <c r="S145" i="8" l="1" a="1"/>
  <c r="S145" i="8" s="1"/>
  <c r="O145" i="8" a="1"/>
  <c r="O145" i="8" s="1"/>
  <c r="T122" i="8"/>
  <c r="H146" i="8"/>
  <c r="S146" i="8" l="1" a="1"/>
  <c r="S146" i="8" s="1"/>
  <c r="O146" i="8" a="1"/>
  <c r="O146" i="8" s="1"/>
  <c r="T123" i="8"/>
  <c r="H147" i="8"/>
  <c r="S147" i="8" l="1" a="1"/>
  <c r="S147" i="8" s="1"/>
  <c r="O147" i="8" a="1"/>
  <c r="O147" i="8" s="1"/>
  <c r="T124" i="8"/>
  <c r="H148" i="8"/>
  <c r="S148" i="8" l="1" a="1"/>
  <c r="S148" i="8" s="1"/>
  <c r="O148" i="8" a="1"/>
  <c r="O148" i="8" s="1"/>
  <c r="T125" i="8"/>
  <c r="H149" i="8"/>
  <c r="S149" i="8" l="1" a="1"/>
  <c r="S149" i="8" s="1"/>
  <c r="O149" i="8" a="1"/>
  <c r="O149" i="8" s="1"/>
  <c r="T126" i="8"/>
  <c r="H150" i="8"/>
  <c r="S150" i="8" l="1" a="1"/>
  <c r="S150" i="8" s="1"/>
  <c r="O150" i="8" a="1"/>
  <c r="O150" i="8" s="1"/>
  <c r="T127" i="8"/>
  <c r="H151" i="8"/>
  <c r="S151" i="8" l="1" a="1"/>
  <c r="S151" i="8" s="1"/>
  <c r="O151" i="8" a="1"/>
  <c r="O151" i="8" s="1"/>
  <c r="T128" i="8"/>
  <c r="H152" i="8"/>
  <c r="S152" i="8" l="1" a="1"/>
  <c r="S152" i="8" s="1"/>
  <c r="O152" i="8" a="1"/>
  <c r="O152" i="8" s="1"/>
  <c r="T129" i="8"/>
  <c r="H153" i="8"/>
  <c r="S153" i="8" l="1" a="1"/>
  <c r="S153" i="8" s="1"/>
  <c r="O153" i="8" a="1"/>
  <c r="O153" i="8" s="1"/>
  <c r="T130" i="8"/>
  <c r="H154" i="8"/>
  <c r="S154" i="8" l="1" a="1"/>
  <c r="S154" i="8" s="1"/>
  <c r="O154" i="8" a="1"/>
  <c r="O154" i="8" s="1"/>
  <c r="T131" i="8"/>
  <c r="H155" i="8"/>
  <c r="S155" i="8" l="1" a="1"/>
  <c r="S155" i="8" s="1"/>
  <c r="O155" i="8" a="1"/>
  <c r="O155" i="8" s="1"/>
  <c r="T132" i="8"/>
  <c r="H156" i="8"/>
  <c r="S156" i="8" l="1" a="1"/>
  <c r="S156" i="8" s="1"/>
  <c r="O156" i="8" a="1"/>
  <c r="O156" i="8" s="1"/>
  <c r="T133" i="8"/>
  <c r="H157" i="8"/>
  <c r="S157" i="8" l="1" a="1"/>
  <c r="S157" i="8" s="1"/>
  <c r="O157" i="8" a="1"/>
  <c r="O157" i="8" s="1"/>
  <c r="T134" i="8"/>
  <c r="H158" i="8"/>
  <c r="O158" i="8" l="1" a="1"/>
  <c r="O158" i="8" s="1"/>
  <c r="S158" i="8" a="1"/>
  <c r="S158" i="8" s="1"/>
  <c r="T135" i="8"/>
  <c r="H159" i="8"/>
  <c r="S159" i="8" l="1" a="1"/>
  <c r="S159" i="8" s="1"/>
  <c r="O159" i="8" a="1"/>
  <c r="O159" i="8" s="1"/>
  <c r="T136" i="8"/>
  <c r="H160" i="8"/>
  <c r="S160" i="8" l="1" a="1"/>
  <c r="S160" i="8" s="1"/>
  <c r="O160" i="8" a="1"/>
  <c r="O160" i="8" s="1"/>
  <c r="T137" i="8"/>
  <c r="H161" i="8"/>
  <c r="S161" i="8" l="1" a="1"/>
  <c r="S161" i="8" s="1"/>
  <c r="O161" i="8" a="1"/>
  <c r="O161" i="8" s="1"/>
  <c r="T138" i="8"/>
  <c r="H162" i="8"/>
  <c r="S162" i="8" l="1" a="1"/>
  <c r="S162" i="8" s="1"/>
  <c r="O162" i="8" a="1"/>
  <c r="O162" i="8" s="1"/>
  <c r="T139" i="8"/>
  <c r="H163" i="8"/>
  <c r="S163" i="8" l="1" a="1"/>
  <c r="S163" i="8" s="1"/>
  <c r="O163" i="8" a="1"/>
  <c r="O163" i="8" s="1"/>
  <c r="T140" i="8"/>
  <c r="H164" i="8"/>
  <c r="S164" i="8" l="1" a="1"/>
  <c r="S164" i="8" s="1"/>
  <c r="O164" i="8" a="1"/>
  <c r="O164" i="8" s="1"/>
  <c r="T141" i="8"/>
  <c r="H165" i="8"/>
  <c r="S165" i="8" l="1" a="1"/>
  <c r="S165" i="8" s="1"/>
  <c r="O165" i="8" a="1"/>
  <c r="O165" i="8" s="1"/>
  <c r="T142" i="8"/>
  <c r="H166" i="8"/>
  <c r="S166" i="8" l="1" a="1"/>
  <c r="S166" i="8" s="1"/>
  <c r="O166" i="8" a="1"/>
  <c r="O166" i="8" s="1"/>
  <c r="T143" i="8"/>
  <c r="H167" i="8"/>
  <c r="S167" i="8" l="1" a="1"/>
  <c r="S167" i="8" s="1"/>
  <c r="O167" i="8" a="1"/>
  <c r="O167" i="8" s="1"/>
  <c r="T144" i="8"/>
  <c r="H168" i="8"/>
  <c r="S168" i="8" l="1" a="1"/>
  <c r="S168" i="8" s="1"/>
  <c r="O168" i="8" a="1"/>
  <c r="O168" i="8" s="1"/>
  <c r="T145" i="8"/>
  <c r="H169" i="8"/>
  <c r="S169" i="8" l="1" a="1"/>
  <c r="S169" i="8" s="1"/>
  <c r="O169" i="8" a="1"/>
  <c r="O169" i="8" s="1"/>
  <c r="T146" i="8"/>
  <c r="H170" i="8"/>
  <c r="S170" i="8" l="1" a="1"/>
  <c r="S170" i="8" s="1"/>
  <c r="O170" i="8" a="1"/>
  <c r="O170" i="8" s="1"/>
  <c r="T147" i="8"/>
  <c r="H171" i="8"/>
  <c r="S171" i="8" l="1" a="1"/>
  <c r="S171" i="8" s="1"/>
  <c r="O171" i="8" a="1"/>
  <c r="O171" i="8" s="1"/>
  <c r="T148" i="8"/>
  <c r="H172" i="8"/>
  <c r="S172" i="8" l="1" a="1"/>
  <c r="S172" i="8" s="1"/>
  <c r="O172" i="8" a="1"/>
  <c r="O172" i="8" s="1"/>
  <c r="T149" i="8"/>
  <c r="H173" i="8"/>
  <c r="O173" i="8" l="1" a="1"/>
  <c r="O173" i="8" s="1"/>
  <c r="S173" i="8" a="1"/>
  <c r="S173" i="8" s="1"/>
  <c r="T150" i="8"/>
  <c r="H174" i="8"/>
  <c r="S174" i="8" l="1" a="1"/>
  <c r="S174" i="8" s="1"/>
  <c r="O174" i="8" a="1"/>
  <c r="O174" i="8" s="1"/>
  <c r="T151" i="8"/>
  <c r="H175" i="8"/>
  <c r="S175" i="8" l="1" a="1"/>
  <c r="S175" i="8" s="1"/>
  <c r="O175" i="8" a="1"/>
  <c r="O175" i="8" s="1"/>
  <c r="T152" i="8"/>
  <c r="H176" i="8"/>
  <c r="S176" i="8" l="1" a="1"/>
  <c r="S176" i="8" s="1"/>
  <c r="O176" i="8" a="1"/>
  <c r="O176" i="8" s="1"/>
  <c r="T153" i="8"/>
  <c r="H177" i="8"/>
  <c r="S177" i="8" l="1" a="1"/>
  <c r="S177" i="8" s="1"/>
  <c r="O177" i="8" a="1"/>
  <c r="O177" i="8" s="1"/>
  <c r="T154" i="8"/>
  <c r="H178" i="8"/>
  <c r="S178" i="8" l="1" a="1"/>
  <c r="S178" i="8" s="1"/>
  <c r="O178" i="8" a="1"/>
  <c r="O178" i="8" s="1"/>
  <c r="T155" i="8"/>
  <c r="H179" i="8"/>
  <c r="S179" i="8" l="1" a="1"/>
  <c r="S179" i="8" s="1"/>
  <c r="O179" i="8" a="1"/>
  <c r="O179" i="8" s="1"/>
  <c r="T156" i="8"/>
  <c r="H180" i="8"/>
  <c r="S180" i="8" l="1" a="1"/>
  <c r="S180" i="8" s="1"/>
  <c r="O180" i="8" a="1"/>
  <c r="O180" i="8" s="1"/>
  <c r="T157" i="8"/>
  <c r="H181" i="8"/>
  <c r="S181" i="8" l="1" a="1"/>
  <c r="S181" i="8" s="1"/>
  <c r="O181" i="8" a="1"/>
  <c r="O181" i="8" s="1"/>
  <c r="T158" i="8"/>
  <c r="H182" i="8"/>
  <c r="S182" i="8" l="1" a="1"/>
  <c r="S182" i="8" s="1"/>
  <c r="O182" i="8" a="1"/>
  <c r="O182" i="8" s="1"/>
  <c r="T159" i="8"/>
  <c r="H183" i="8"/>
  <c r="S183" i="8" l="1" a="1"/>
  <c r="S183" i="8" s="1"/>
  <c r="O183" i="8" a="1"/>
  <c r="O183" i="8" s="1"/>
  <c r="T160" i="8"/>
  <c r="H184" i="8"/>
  <c r="S184" i="8" l="1" a="1"/>
  <c r="S184" i="8" s="1"/>
  <c r="O184" i="8" a="1"/>
  <c r="O184" i="8" s="1"/>
  <c r="T161" i="8"/>
  <c r="H185" i="8"/>
  <c r="S185" i="8" l="1" a="1"/>
  <c r="S185" i="8" s="1"/>
  <c r="O185" i="8" a="1"/>
  <c r="O185" i="8" s="1"/>
  <c r="T162" i="8"/>
  <c r="H186" i="8"/>
  <c r="O186" i="8" l="1" a="1"/>
  <c r="O186" i="8" s="1"/>
  <c r="S186" i="8" a="1"/>
  <c r="S186" i="8" s="1"/>
  <c r="T163" i="8"/>
  <c r="H187" i="8"/>
  <c r="S187" i="8" l="1" a="1"/>
  <c r="S187" i="8" s="1"/>
  <c r="O187" i="8" a="1"/>
  <c r="O187" i="8" s="1"/>
  <c r="T164" i="8"/>
  <c r="H188" i="8"/>
  <c r="S188" i="8" l="1" a="1"/>
  <c r="S188" i="8" s="1"/>
  <c r="O188" i="8" a="1"/>
  <c r="O188" i="8" s="1"/>
  <c r="T165" i="8"/>
  <c r="H189" i="8"/>
  <c r="S189" i="8" l="1" a="1"/>
  <c r="S189" i="8" s="1"/>
  <c r="O189" i="8" a="1"/>
  <c r="O189" i="8" s="1"/>
  <c r="T166" i="8"/>
  <c r="H190" i="8"/>
  <c r="S190" i="8" l="1" a="1"/>
  <c r="S190" i="8" s="1"/>
  <c r="O190" i="8" a="1"/>
  <c r="O190" i="8" s="1"/>
  <c r="T167" i="8"/>
  <c r="H191" i="8"/>
  <c r="S191" i="8" l="1" a="1"/>
  <c r="S191" i="8" s="1"/>
  <c r="O191" i="8" a="1"/>
  <c r="O191" i="8" s="1"/>
  <c r="T168" i="8"/>
  <c r="H192" i="8"/>
  <c r="S192" i="8" l="1" a="1"/>
  <c r="S192" i="8" s="1"/>
  <c r="O192" i="8" a="1"/>
  <c r="O192" i="8" s="1"/>
  <c r="T169" i="8"/>
  <c r="H193" i="8"/>
  <c r="S193" i="8" l="1" a="1"/>
  <c r="S193" i="8" s="1"/>
  <c r="O193" i="8" a="1"/>
  <c r="O193" i="8" s="1"/>
  <c r="T170" i="8"/>
  <c r="H194" i="8"/>
  <c r="S194" i="8" l="1" a="1"/>
  <c r="S194" i="8" s="1"/>
  <c r="O194" i="8" a="1"/>
  <c r="O194" i="8" s="1"/>
  <c r="T171" i="8"/>
  <c r="H195" i="8"/>
  <c r="S195" i="8" l="1" a="1"/>
  <c r="S195" i="8" s="1"/>
  <c r="O195" i="8" a="1"/>
  <c r="O195" i="8" s="1"/>
  <c r="T172" i="8"/>
  <c r="H196" i="8"/>
  <c r="S196" i="8" l="1" a="1"/>
  <c r="S196" i="8" s="1"/>
  <c r="O196" i="8" a="1"/>
  <c r="O196" i="8" s="1"/>
  <c r="T173" i="8"/>
  <c r="H197" i="8"/>
  <c r="S197" i="8" l="1" a="1"/>
  <c r="S197" i="8" s="1"/>
  <c r="O197" i="8" a="1"/>
  <c r="O197" i="8" s="1"/>
  <c r="T174" i="8"/>
  <c r="H198" i="8"/>
  <c r="S198" i="8" l="1" a="1"/>
  <c r="S198" i="8" s="1"/>
  <c r="O198" i="8" a="1"/>
  <c r="O198" i="8" s="1"/>
  <c r="T175" i="8"/>
  <c r="H199" i="8"/>
  <c r="S199" i="8" l="1" a="1"/>
  <c r="S199" i="8" s="1"/>
  <c r="O199" i="8" a="1"/>
  <c r="O199" i="8" s="1"/>
  <c r="T176" i="8"/>
  <c r="H200" i="8"/>
  <c r="S200" i="8" l="1" a="1"/>
  <c r="S200" i="8" s="1"/>
  <c r="O200" i="8" a="1"/>
  <c r="O200" i="8" s="1"/>
  <c r="T177" i="8"/>
  <c r="H201" i="8"/>
  <c r="O201" i="8" l="1" a="1"/>
  <c r="O201" i="8" s="1"/>
  <c r="S201" i="8" a="1"/>
  <c r="S201" i="8" s="1"/>
  <c r="T178" i="8"/>
  <c r="H202" i="8"/>
  <c r="S202" i="8" l="1" a="1"/>
  <c r="S202" i="8" s="1"/>
  <c r="O202" i="8" a="1"/>
  <c r="O202" i="8" s="1"/>
  <c r="T179" i="8"/>
  <c r="H203" i="8"/>
  <c r="S203" i="8" l="1" a="1"/>
  <c r="S203" i="8" s="1"/>
  <c r="O203" i="8" a="1"/>
  <c r="O203" i="8" s="1"/>
  <c r="T180" i="8"/>
  <c r="H204" i="8"/>
  <c r="S204" i="8" l="1" a="1"/>
  <c r="S204" i="8" s="1"/>
  <c r="O204" i="8" a="1"/>
  <c r="O204" i="8" s="1"/>
  <c r="T181" i="8"/>
  <c r="H205" i="8"/>
  <c r="S205" i="8" l="1" a="1"/>
  <c r="S205" i="8" s="1"/>
  <c r="O205" i="8" a="1"/>
  <c r="O205" i="8" s="1"/>
  <c r="T182" i="8"/>
  <c r="H206" i="8"/>
  <c r="S206" i="8" l="1" a="1"/>
  <c r="S206" i="8" s="1"/>
  <c r="O206" i="8" a="1"/>
  <c r="O206" i="8" s="1"/>
  <c r="T183" i="8"/>
  <c r="H207" i="8"/>
  <c r="S207" i="8" l="1" a="1"/>
  <c r="S207" i="8" s="1"/>
  <c r="O207" i="8" a="1"/>
  <c r="O207" i="8" s="1"/>
  <c r="T184" i="8"/>
  <c r="H208" i="8"/>
  <c r="S208" i="8" l="1" a="1"/>
  <c r="S208" i="8" s="1"/>
  <c r="O208" i="8" a="1"/>
  <c r="O208" i="8" s="1"/>
  <c r="T185" i="8"/>
  <c r="H209" i="8"/>
  <c r="S209" i="8" l="1" a="1"/>
  <c r="S209" i="8" s="1"/>
  <c r="O209" i="8" a="1"/>
  <c r="O209" i="8" s="1"/>
  <c r="T186" i="8"/>
  <c r="H210" i="8"/>
  <c r="S210" i="8" l="1" a="1"/>
  <c r="S210" i="8" s="1"/>
  <c r="O210" i="8" a="1"/>
  <c r="O210" i="8" s="1"/>
  <c r="T187" i="8"/>
  <c r="H211" i="8"/>
  <c r="S211" i="8" l="1" a="1"/>
  <c r="S211" i="8" s="1"/>
  <c r="O211" i="8" a="1"/>
  <c r="O211" i="8" s="1"/>
  <c r="T188" i="8"/>
  <c r="H212" i="8"/>
  <c r="S212" i="8" l="1" a="1"/>
  <c r="S212" i="8" s="1"/>
  <c r="O212" i="8" a="1"/>
  <c r="O212" i="8" s="1"/>
  <c r="T189" i="8"/>
  <c r="H213" i="8"/>
  <c r="S213" i="8" l="1" a="1"/>
  <c r="S213" i="8" s="1"/>
  <c r="O213" i="8" a="1"/>
  <c r="O213" i="8" s="1"/>
  <c r="T190" i="8"/>
  <c r="H214" i="8"/>
  <c r="O214" i="8" l="1" a="1"/>
  <c r="O214" i="8" s="1"/>
  <c r="S214" i="8" a="1"/>
  <c r="S214" i="8" s="1"/>
  <c r="T191" i="8"/>
  <c r="H215" i="8"/>
  <c r="O215" i="8" l="1" a="1"/>
  <c r="O215" i="8" s="1"/>
  <c r="S215" i="8" a="1"/>
  <c r="S215" i="8" s="1"/>
  <c r="T192" i="8"/>
  <c r="H216" i="8"/>
  <c r="S216" i="8" l="1" a="1"/>
  <c r="S216" i="8" s="1"/>
  <c r="O216" i="8" a="1"/>
  <c r="O216" i="8" s="1"/>
  <c r="T193" i="8"/>
  <c r="H217" i="8"/>
  <c r="S217" i="8" l="1" a="1"/>
  <c r="S217" i="8" s="1"/>
  <c r="O217" i="8" a="1"/>
  <c r="O217" i="8" s="1"/>
  <c r="T194" i="8"/>
  <c r="H218" i="8"/>
  <c r="S218" i="8" l="1" a="1"/>
  <c r="S218" i="8" s="1"/>
  <c r="O218" i="8" a="1"/>
  <c r="O218" i="8" s="1"/>
  <c r="T195" i="8"/>
  <c r="H219" i="8"/>
  <c r="S219" i="8" l="1" a="1"/>
  <c r="S219" i="8" s="1"/>
  <c r="O219" i="8" a="1"/>
  <c r="O219" i="8" s="1"/>
  <c r="T196" i="8"/>
  <c r="H220" i="8"/>
  <c r="S220" i="8" l="1" a="1"/>
  <c r="S220" i="8" s="1"/>
  <c r="O220" i="8" a="1"/>
  <c r="O220" i="8" s="1"/>
  <c r="T197" i="8"/>
  <c r="H221" i="8"/>
  <c r="S221" i="8" l="1" a="1"/>
  <c r="S221" i="8" s="1"/>
  <c r="O221" i="8" a="1"/>
  <c r="O221" i="8" s="1"/>
  <c r="T198" i="8"/>
  <c r="H222" i="8"/>
  <c r="S222" i="8" l="1" a="1"/>
  <c r="S222" i="8" s="1"/>
  <c r="O222" i="8" a="1"/>
  <c r="O222" i="8" s="1"/>
  <c r="T199" i="8"/>
  <c r="H223" i="8"/>
  <c r="S223" i="8" l="1" a="1"/>
  <c r="S223" i="8" s="1"/>
  <c r="O223" i="8" a="1"/>
  <c r="O223" i="8" s="1"/>
  <c r="T200" i="8"/>
  <c r="H224" i="8"/>
  <c r="S224" i="8" l="1" a="1"/>
  <c r="S224" i="8" s="1"/>
  <c r="O224" i="8" a="1"/>
  <c r="O224" i="8" s="1"/>
  <c r="T201" i="8"/>
  <c r="H225" i="8"/>
  <c r="S225" i="8" l="1" a="1"/>
  <c r="S225" i="8" s="1"/>
  <c r="O225" i="8" a="1"/>
  <c r="O225" i="8" s="1"/>
  <c r="T202" i="8"/>
  <c r="H226" i="8"/>
  <c r="S226" i="8" l="1" a="1"/>
  <c r="S226" i="8" s="1"/>
  <c r="O226" i="8" a="1"/>
  <c r="O226" i="8" s="1"/>
  <c r="T203" i="8"/>
  <c r="H227" i="8"/>
  <c r="S227" i="8" l="1" a="1"/>
  <c r="S227" i="8" s="1"/>
  <c r="O227" i="8" a="1"/>
  <c r="O227" i="8" s="1"/>
  <c r="T204" i="8"/>
  <c r="H228" i="8"/>
  <c r="S228" i="8" l="1" a="1"/>
  <c r="S228" i="8" s="1"/>
  <c r="O228" i="8" a="1"/>
  <c r="O228" i="8" s="1"/>
  <c r="T205" i="8"/>
  <c r="H229" i="8"/>
  <c r="S229" i="8" l="1" a="1"/>
  <c r="S229" i="8" s="1"/>
  <c r="O229" i="8" a="1"/>
  <c r="O229" i="8" s="1"/>
  <c r="T206" i="8"/>
  <c r="H230" i="8"/>
  <c r="S230" i="8" l="1" a="1"/>
  <c r="S230" i="8" s="1"/>
  <c r="O230" i="8" a="1"/>
  <c r="O230" i="8" s="1"/>
  <c r="T207" i="8"/>
  <c r="H231" i="8"/>
  <c r="S231" i="8" l="1" a="1"/>
  <c r="S231" i="8" s="1"/>
  <c r="O231" i="8" a="1"/>
  <c r="O231" i="8" s="1"/>
  <c r="T208" i="8"/>
  <c r="H232" i="8"/>
  <c r="S232" i="8" l="1" a="1"/>
  <c r="S232" i="8" s="1"/>
  <c r="O232" i="8" a="1"/>
  <c r="O232" i="8" s="1"/>
  <c r="T209" i="8"/>
  <c r="H233" i="8"/>
  <c r="S233" i="8" l="1" a="1"/>
  <c r="S233" i="8" s="1"/>
  <c r="O233" i="8" a="1"/>
  <c r="O233" i="8" s="1"/>
  <c r="T210" i="8"/>
  <c r="H234" i="8"/>
  <c r="S234" i="8" l="1" a="1"/>
  <c r="S234" i="8" s="1"/>
  <c r="O234" i="8" a="1"/>
  <c r="O234" i="8" s="1"/>
  <c r="T211" i="8"/>
  <c r="H235" i="8"/>
  <c r="S235" i="8" l="1" a="1"/>
  <c r="S235" i="8" s="1"/>
  <c r="O235" i="8" a="1"/>
  <c r="O235" i="8" s="1"/>
  <c r="T212" i="8"/>
  <c r="H236" i="8"/>
  <c r="S236" i="8" l="1" a="1"/>
  <c r="S236" i="8" s="1"/>
  <c r="O236" i="8" a="1"/>
  <c r="O236" i="8" s="1"/>
  <c r="T213" i="8"/>
  <c r="H237" i="8"/>
  <c r="S237" i="8" l="1" a="1"/>
  <c r="S237" i="8" s="1"/>
  <c r="O237" i="8" a="1"/>
  <c r="O237" i="8" s="1"/>
  <c r="T214" i="8"/>
  <c r="H238" i="8"/>
  <c r="S238" i="8" l="1" a="1"/>
  <c r="S238" i="8" s="1"/>
  <c r="O238" i="8" a="1"/>
  <c r="O238" i="8" s="1"/>
  <c r="T215" i="8"/>
  <c r="H239" i="8"/>
  <c r="S239" i="8" l="1" a="1"/>
  <c r="S239" i="8" s="1"/>
  <c r="O239" i="8" a="1"/>
  <c r="O239" i="8" s="1"/>
  <c r="T216" i="8"/>
  <c r="H240" i="8"/>
  <c r="S240" i="8" l="1" a="1"/>
  <c r="S240" i="8" s="1"/>
  <c r="O240" i="8" a="1"/>
  <c r="O240" i="8" s="1"/>
  <c r="T217" i="8"/>
  <c r="H241" i="8"/>
  <c r="S241" i="8" l="1" a="1"/>
  <c r="S241" i="8" s="1"/>
  <c r="O241" i="8" a="1"/>
  <c r="O241" i="8" s="1"/>
  <c r="T218" i="8"/>
  <c r="H242" i="8"/>
  <c r="S242" i="8" l="1" a="1"/>
  <c r="S242" i="8" s="1"/>
  <c r="O242" i="8" a="1"/>
  <c r="O242" i="8" s="1"/>
  <c r="T219" i="8"/>
  <c r="H243" i="8"/>
  <c r="S243" i="8" l="1" a="1"/>
  <c r="S243" i="8" s="1"/>
  <c r="O243" i="8" a="1"/>
  <c r="O243" i="8" s="1"/>
  <c r="T220" i="8"/>
  <c r="H244" i="8"/>
  <c r="O244" i="8" l="1" a="1"/>
  <c r="O244" i="8" s="1"/>
  <c r="S244" i="8" a="1"/>
  <c r="S244" i="8" s="1"/>
  <c r="T221" i="8"/>
  <c r="H245" i="8"/>
  <c r="S245" i="8" l="1" a="1"/>
  <c r="S245" i="8" s="1"/>
  <c r="O245" i="8" a="1"/>
  <c r="O245" i="8" s="1"/>
  <c r="T222" i="8"/>
  <c r="H246" i="8"/>
  <c r="S246" i="8" l="1" a="1"/>
  <c r="S246" i="8" s="1"/>
  <c r="O246" i="8" a="1"/>
  <c r="O246" i="8" s="1"/>
  <c r="T223" i="8"/>
  <c r="H247" i="8"/>
  <c r="S247" i="8" l="1" a="1"/>
  <c r="S247" i="8" s="1"/>
  <c r="O247" i="8" a="1"/>
  <c r="O247" i="8" s="1"/>
  <c r="T224" i="8"/>
  <c r="H248" i="8"/>
  <c r="S248" i="8" l="1" a="1"/>
  <c r="S248" i="8" s="1"/>
  <c r="O248" i="8" a="1"/>
  <c r="O248" i="8" s="1"/>
  <c r="T225" i="8"/>
  <c r="H249" i="8"/>
  <c r="S249" i="8" l="1" a="1"/>
  <c r="S249" i="8" s="1"/>
  <c r="O249" i="8" a="1"/>
  <c r="O249" i="8" s="1"/>
  <c r="T226" i="8"/>
  <c r="H250" i="8"/>
  <c r="S250" i="8" l="1" a="1"/>
  <c r="S250" i="8" s="1"/>
  <c r="O250" i="8" a="1"/>
  <c r="O250" i="8" s="1"/>
  <c r="T227" i="8"/>
  <c r="H251" i="8"/>
  <c r="S251" i="8" l="1" a="1"/>
  <c r="S251" i="8" s="1"/>
  <c r="O251" i="8" a="1"/>
  <c r="O251" i="8" s="1"/>
  <c r="T228" i="8"/>
  <c r="H252" i="8"/>
  <c r="S252" i="8" l="1" a="1"/>
  <c r="S252" i="8" s="1"/>
  <c r="O252" i="8" a="1"/>
  <c r="O252" i="8" s="1"/>
  <c r="T229" i="8"/>
  <c r="H253" i="8"/>
  <c r="S253" i="8" l="1" a="1"/>
  <c r="S253" i="8" s="1"/>
  <c r="O253" i="8" a="1"/>
  <c r="O253" i="8" s="1"/>
  <c r="T230" i="8"/>
  <c r="H254" i="8"/>
  <c r="S254" i="8" l="1" a="1"/>
  <c r="S254" i="8" s="1"/>
  <c r="O254" i="8" a="1"/>
  <c r="O254" i="8" s="1"/>
  <c r="T231" i="8"/>
  <c r="H255" i="8"/>
  <c r="S255" i="8" l="1" a="1"/>
  <c r="S255" i="8" s="1"/>
  <c r="O255" i="8" a="1"/>
  <c r="O255" i="8" s="1"/>
  <c r="T232" i="8"/>
  <c r="H256" i="8"/>
  <c r="S256" i="8" l="1" a="1"/>
  <c r="S256" i="8" s="1"/>
  <c r="O256" i="8" a="1"/>
  <c r="O256" i="8" s="1"/>
  <c r="T233" i="8"/>
  <c r="H257" i="8"/>
  <c r="S257" i="8" l="1" a="1"/>
  <c r="S257" i="8" s="1"/>
  <c r="O257" i="8" a="1"/>
  <c r="O257" i="8" s="1"/>
  <c r="T234" i="8"/>
  <c r="H258" i="8"/>
  <c r="S258" i="8" l="1" a="1"/>
  <c r="S258" i="8" s="1"/>
  <c r="O258" i="8" a="1"/>
  <c r="O258" i="8" s="1"/>
  <c r="T235" i="8"/>
  <c r="H259" i="8"/>
  <c r="S259" i="8" l="1" a="1"/>
  <c r="S259" i="8" s="1"/>
  <c r="O259" i="8" a="1"/>
  <c r="O259" i="8" s="1"/>
  <c r="T236" i="8"/>
  <c r="H260" i="8"/>
  <c r="S260" i="8" l="1" a="1"/>
  <c r="S260" i="8" s="1"/>
  <c r="O260" i="8" a="1"/>
  <c r="O260" i="8" s="1"/>
  <c r="T237" i="8"/>
  <c r="H261" i="8"/>
  <c r="S261" i="8" l="1" a="1"/>
  <c r="S261" i="8" s="1"/>
  <c r="O261" i="8" a="1"/>
  <c r="O261" i="8" s="1"/>
  <c r="T238" i="8"/>
  <c r="H262" i="8"/>
  <c r="S262" i="8" l="1" a="1"/>
  <c r="S262" i="8" s="1"/>
  <c r="O262" i="8" a="1"/>
  <c r="O262" i="8" s="1"/>
  <c r="T239" i="8"/>
  <c r="H263" i="8"/>
  <c r="S263" i="8" l="1" a="1"/>
  <c r="S263" i="8" s="1"/>
  <c r="O263" i="8" a="1"/>
  <c r="O263" i="8" s="1"/>
  <c r="T240" i="8"/>
  <c r="H264" i="8"/>
  <c r="S264" i="8" l="1" a="1"/>
  <c r="S264" i="8" s="1"/>
  <c r="O264" i="8" a="1"/>
  <c r="O264" i="8" s="1"/>
  <c r="T241" i="8"/>
  <c r="H265" i="8"/>
  <c r="S265" i="8" l="1" a="1"/>
  <c r="S265" i="8" s="1"/>
  <c r="O265" i="8" a="1"/>
  <c r="O265" i="8" s="1"/>
  <c r="T242" i="8"/>
  <c r="H266" i="8"/>
  <c r="S266" i="8" l="1" a="1"/>
  <c r="S266" i="8" s="1"/>
  <c r="O266" i="8" a="1"/>
  <c r="O266" i="8" s="1"/>
  <c r="T243" i="8"/>
  <c r="H267" i="8"/>
  <c r="S267" i="8" l="1" a="1"/>
  <c r="S267" i="8" s="1"/>
  <c r="O267" i="8" a="1"/>
  <c r="O267" i="8" s="1"/>
  <c r="T244" i="8"/>
  <c r="H268" i="8"/>
  <c r="S268" i="8" l="1" a="1"/>
  <c r="S268" i="8" s="1"/>
  <c r="O268" i="8" a="1"/>
  <c r="O268" i="8" s="1"/>
  <c r="T245" i="8"/>
  <c r="H269" i="8"/>
  <c r="S269" i="8" l="1" a="1"/>
  <c r="S269" i="8" s="1"/>
  <c r="O269" i="8" a="1"/>
  <c r="O269" i="8" s="1"/>
  <c r="T246" i="8"/>
  <c r="H270" i="8"/>
  <c r="S270" i="8" l="1" a="1"/>
  <c r="S270" i="8" s="1"/>
  <c r="O270" i="8" a="1"/>
  <c r="O270" i="8" s="1"/>
  <c r="T247" i="8"/>
  <c r="H271" i="8"/>
  <c r="S271" i="8" l="1" a="1"/>
  <c r="S271" i="8" s="1"/>
  <c r="O271" i="8" a="1"/>
  <c r="O271" i="8" s="1"/>
  <c r="T248" i="8"/>
  <c r="H272" i="8"/>
  <c r="S272" i="8" l="1" a="1"/>
  <c r="S272" i="8" s="1"/>
  <c r="O272" i="8" a="1"/>
  <c r="O272" i="8" s="1"/>
  <c r="T249" i="8"/>
  <c r="H273" i="8"/>
  <c r="O273" i="8" l="1" a="1"/>
  <c r="O273" i="8" s="1"/>
  <c r="S273" i="8" a="1"/>
  <c r="S273" i="8" s="1"/>
  <c r="T250" i="8"/>
  <c r="H274" i="8"/>
  <c r="S274" i="8" l="1" a="1"/>
  <c r="S274" i="8" s="1"/>
  <c r="O274" i="8" a="1"/>
  <c r="O274" i="8" s="1"/>
  <c r="T251" i="8"/>
  <c r="H275" i="8"/>
  <c r="S275" i="8" l="1" a="1"/>
  <c r="S275" i="8" s="1"/>
  <c r="O275" i="8" a="1"/>
  <c r="O275" i="8" s="1"/>
  <c r="T252" i="8"/>
  <c r="H276" i="8"/>
  <c r="S276" i="8" l="1" a="1"/>
  <c r="S276" i="8" s="1"/>
  <c r="O276" i="8" a="1"/>
  <c r="O276" i="8" s="1"/>
  <c r="T253" i="8"/>
  <c r="H277" i="8"/>
  <c r="S277" i="8" l="1" a="1"/>
  <c r="S277" i="8" s="1"/>
  <c r="O277" i="8" a="1"/>
  <c r="O277" i="8" s="1"/>
  <c r="T254" i="8"/>
  <c r="H278" i="8"/>
  <c r="S278" i="8" l="1" a="1"/>
  <c r="S278" i="8" s="1"/>
  <c r="O278" i="8" a="1"/>
  <c r="O278" i="8" s="1"/>
  <c r="T255" i="8"/>
  <c r="H279" i="8"/>
  <c r="S279" i="8" l="1" a="1"/>
  <c r="S279" i="8" s="1"/>
  <c r="O279" i="8" a="1"/>
  <c r="O279" i="8" s="1"/>
  <c r="T256" i="8"/>
  <c r="H280" i="8"/>
  <c r="S280" i="8" l="1" a="1"/>
  <c r="S280" i="8" s="1"/>
  <c r="O280" i="8" a="1"/>
  <c r="O280" i="8" s="1"/>
  <c r="T257" i="8"/>
  <c r="H281" i="8"/>
  <c r="S281" i="8" l="1" a="1"/>
  <c r="S281" i="8" s="1"/>
  <c r="O281" i="8" a="1"/>
  <c r="O281" i="8" s="1"/>
  <c r="T258" i="8"/>
  <c r="H282" i="8"/>
  <c r="S282" i="8" l="1" a="1"/>
  <c r="S282" i="8" s="1"/>
  <c r="O282" i="8" a="1"/>
  <c r="O282" i="8" s="1"/>
  <c r="T259" i="8"/>
  <c r="H283" i="8"/>
  <c r="S283" i="8" l="1" a="1"/>
  <c r="S283" i="8" s="1"/>
  <c r="O283" i="8" a="1"/>
  <c r="O283" i="8" s="1"/>
  <c r="T260" i="8"/>
  <c r="H284" i="8"/>
  <c r="S284" i="8" l="1" a="1"/>
  <c r="S284" i="8" s="1"/>
  <c r="O284" i="8" a="1"/>
  <c r="O284" i="8" s="1"/>
  <c r="T261" i="8"/>
  <c r="H285" i="8"/>
  <c r="S285" i="8" l="1" a="1"/>
  <c r="S285" i="8" s="1"/>
  <c r="O285" i="8" a="1"/>
  <c r="O285" i="8" s="1"/>
  <c r="T262" i="8"/>
  <c r="H286" i="8"/>
  <c r="S286" i="8" l="1" a="1"/>
  <c r="S286" i="8" s="1"/>
  <c r="O286" i="8" a="1"/>
  <c r="O286" i="8" s="1"/>
  <c r="T263" i="8"/>
  <c r="H287" i="8"/>
  <c r="S287" i="8" l="1" a="1"/>
  <c r="S287" i="8" s="1"/>
  <c r="O287" i="8" a="1"/>
  <c r="O287" i="8" s="1"/>
  <c r="T264" i="8"/>
  <c r="H288" i="8"/>
  <c r="O288" i="8" l="1" a="1"/>
  <c r="O288" i="8" s="1"/>
  <c r="S288" i="8" a="1"/>
  <c r="S288" i="8" s="1"/>
  <c r="T265" i="8"/>
  <c r="H289" i="8"/>
  <c r="S289" i="8" l="1" a="1"/>
  <c r="S289" i="8" s="1"/>
  <c r="O289" i="8" a="1"/>
  <c r="O289" i="8" s="1"/>
  <c r="T266" i="8"/>
  <c r="H290" i="8"/>
  <c r="S290" i="8" l="1" a="1"/>
  <c r="S290" i="8" s="1"/>
  <c r="O290" i="8" a="1"/>
  <c r="O290" i="8" s="1"/>
  <c r="T267" i="8"/>
  <c r="H291" i="8"/>
  <c r="S291" i="8" l="1" a="1"/>
  <c r="S291" i="8" s="1"/>
  <c r="O291" i="8" a="1"/>
  <c r="O291" i="8" s="1"/>
  <c r="T268" i="8"/>
  <c r="H292" i="8"/>
  <c r="S292" i="8" l="1" a="1"/>
  <c r="S292" i="8" s="1"/>
  <c r="O292" i="8" a="1"/>
  <c r="O292" i="8" s="1"/>
  <c r="T269" i="8"/>
  <c r="H293" i="8"/>
  <c r="S293" i="8" l="1" a="1"/>
  <c r="S293" i="8" s="1"/>
  <c r="O293" i="8" a="1"/>
  <c r="O293" i="8" s="1"/>
  <c r="T270" i="8"/>
  <c r="H294" i="8"/>
  <c r="S294" i="8" l="1" a="1"/>
  <c r="S294" i="8" s="1"/>
  <c r="O294" i="8" a="1"/>
  <c r="O294" i="8" s="1"/>
  <c r="T271" i="8"/>
  <c r="H295" i="8"/>
  <c r="S295" i="8" l="1" a="1"/>
  <c r="S295" i="8" s="1"/>
  <c r="O295" i="8" a="1"/>
  <c r="O295" i="8" s="1"/>
  <c r="T272" i="8"/>
  <c r="H296" i="8"/>
  <c r="S296" i="8" l="1" a="1"/>
  <c r="S296" i="8" s="1"/>
  <c r="O296" i="8" a="1"/>
  <c r="O296" i="8" s="1"/>
  <c r="T273" i="8"/>
  <c r="H297" i="8"/>
  <c r="S297" i="8" l="1" a="1"/>
  <c r="S297" i="8" s="1"/>
  <c r="O297" i="8" a="1"/>
  <c r="O297" i="8" s="1"/>
  <c r="T274" i="8"/>
  <c r="H298" i="8"/>
  <c r="S298" i="8" l="1" a="1"/>
  <c r="S298" i="8" s="1"/>
  <c r="O298" i="8" a="1"/>
  <c r="O298" i="8" s="1"/>
  <c r="T275" i="8"/>
  <c r="H299" i="8"/>
  <c r="S299" i="8" l="1" a="1"/>
  <c r="S299" i="8" s="1"/>
  <c r="O299" i="8" a="1"/>
  <c r="O299" i="8" s="1"/>
  <c r="T276" i="8"/>
  <c r="H300" i="8"/>
  <c r="S300" i="8" l="1" a="1"/>
  <c r="S300" i="8" s="1"/>
  <c r="O300" i="8" a="1"/>
  <c r="O300" i="8" s="1"/>
  <c r="T277" i="8"/>
  <c r="H301" i="8"/>
  <c r="S301" i="8" l="1" a="1"/>
  <c r="S301" i="8" s="1"/>
  <c r="O301" i="8" a="1"/>
  <c r="O301" i="8" s="1"/>
  <c r="T278" i="8"/>
  <c r="H302" i="8"/>
  <c r="O302" i="8" l="1" a="1"/>
  <c r="O302" i="8" s="1"/>
  <c r="S302" i="8" a="1"/>
  <c r="S302" i="8" s="1"/>
  <c r="T279" i="8"/>
  <c r="H303" i="8"/>
  <c r="S303" i="8" l="1" a="1"/>
  <c r="S303" i="8" s="1"/>
  <c r="O303" i="8" a="1"/>
  <c r="O303" i="8" s="1"/>
  <c r="T280" i="8"/>
  <c r="H304" i="8"/>
  <c r="S304" i="8" l="1" a="1"/>
  <c r="S304" i="8" s="1"/>
  <c r="O304" i="8" a="1"/>
  <c r="O304" i="8" s="1"/>
  <c r="T281" i="8"/>
  <c r="H305" i="8"/>
  <c r="S305" i="8" l="1" a="1"/>
  <c r="S305" i="8" s="1"/>
  <c r="O305" i="8" a="1"/>
  <c r="O305" i="8" s="1"/>
  <c r="T282" i="8"/>
  <c r="H306" i="8"/>
  <c r="S306" i="8" l="1" a="1"/>
  <c r="S306" i="8" s="1"/>
  <c r="O306" i="8" a="1"/>
  <c r="O306" i="8" s="1"/>
  <c r="T283" i="8"/>
  <c r="H307" i="8"/>
  <c r="S307" i="8" l="1" a="1"/>
  <c r="S307" i="8" s="1"/>
  <c r="O307" i="8" a="1"/>
  <c r="O307" i="8" s="1"/>
  <c r="T284" i="8"/>
  <c r="H308" i="8"/>
  <c r="S308" i="8" l="1" a="1"/>
  <c r="S308" i="8" s="1"/>
  <c r="O308" i="8" a="1"/>
  <c r="O308" i="8" s="1"/>
  <c r="T285" i="8"/>
  <c r="H309" i="8"/>
  <c r="S309" i="8" l="1" a="1"/>
  <c r="S309" i="8" s="1"/>
  <c r="O309" i="8" a="1"/>
  <c r="O309" i="8" s="1"/>
  <c r="T286" i="8"/>
  <c r="H310" i="8"/>
  <c r="S310" i="8" l="1" a="1"/>
  <c r="S310" i="8" s="1"/>
  <c r="O310" i="8" a="1"/>
  <c r="O310" i="8" s="1"/>
  <c r="T287" i="8"/>
  <c r="H311" i="8"/>
  <c r="S311" i="8" l="1" a="1"/>
  <c r="S311" i="8" s="1"/>
  <c r="O311" i="8" a="1"/>
  <c r="O311" i="8" s="1"/>
  <c r="T288" i="8"/>
  <c r="H312" i="8"/>
  <c r="S312" i="8" l="1" a="1"/>
  <c r="S312" i="8" s="1"/>
  <c r="O312" i="8" a="1"/>
  <c r="O312" i="8" s="1"/>
  <c r="T289" i="8"/>
  <c r="H313" i="8"/>
  <c r="S313" i="8" l="1" a="1"/>
  <c r="S313" i="8" s="1"/>
  <c r="O313" i="8" a="1"/>
  <c r="O313" i="8" s="1"/>
  <c r="T290" i="8"/>
  <c r="H314" i="8"/>
  <c r="S314" i="8" l="1" a="1"/>
  <c r="S314" i="8" s="1"/>
  <c r="O314" i="8" a="1"/>
  <c r="O314" i="8" s="1"/>
  <c r="T291" i="8"/>
  <c r="H315" i="8"/>
  <c r="S315" i="8" l="1" a="1"/>
  <c r="S315" i="8" s="1"/>
  <c r="O315" i="8" a="1"/>
  <c r="O315" i="8" s="1"/>
  <c r="T292" i="8"/>
  <c r="H316" i="8"/>
  <c r="S316" i="8" l="1" a="1"/>
  <c r="S316" i="8" s="1"/>
  <c r="O316" i="8" a="1"/>
  <c r="O316" i="8" s="1"/>
  <c r="T293" i="8"/>
  <c r="H317" i="8"/>
  <c r="S317" i="8" l="1" a="1"/>
  <c r="S317" i="8" s="1"/>
  <c r="O317" i="8" a="1"/>
  <c r="O317" i="8" s="1"/>
  <c r="T294" i="8"/>
  <c r="H318" i="8"/>
  <c r="S318" i="8" l="1" a="1"/>
  <c r="S318" i="8" s="1"/>
  <c r="O318" i="8" a="1"/>
  <c r="O318" i="8" s="1"/>
  <c r="T295" i="8"/>
  <c r="H319" i="8"/>
  <c r="S319" i="8" l="1" a="1"/>
  <c r="S319" i="8" s="1"/>
  <c r="O319" i="8" a="1"/>
  <c r="O319" i="8" s="1"/>
  <c r="T296" i="8"/>
  <c r="H320" i="8"/>
  <c r="S320" i="8" l="1" a="1"/>
  <c r="S320" i="8" s="1"/>
  <c r="O320" i="8" a="1"/>
  <c r="O320" i="8" s="1"/>
  <c r="T297" i="8"/>
  <c r="H321" i="8"/>
  <c r="S321" i="8" l="1" a="1"/>
  <c r="S321" i="8" s="1"/>
  <c r="O321" i="8" a="1"/>
  <c r="O321" i="8" s="1"/>
  <c r="T298" i="8"/>
  <c r="H322" i="8"/>
  <c r="S322" i="8" l="1" a="1"/>
  <c r="S322" i="8" s="1"/>
  <c r="O322" i="8" a="1"/>
  <c r="O322" i="8" s="1"/>
  <c r="T299" i="8"/>
  <c r="H323" i="8"/>
  <c r="S323" i="8" l="1" a="1"/>
  <c r="S323" i="8" s="1"/>
  <c r="O323" i="8" a="1"/>
  <c r="O323" i="8" s="1"/>
  <c r="T300" i="8"/>
  <c r="H324" i="8"/>
  <c r="S324" i="8" l="1" a="1"/>
  <c r="S324" i="8" s="1"/>
  <c r="O324" i="8" a="1"/>
  <c r="O324" i="8" s="1"/>
  <c r="T301" i="8"/>
  <c r="H325" i="8"/>
  <c r="S325" i="8" l="1" a="1"/>
  <c r="S325" i="8" s="1"/>
  <c r="O325" i="8" a="1"/>
  <c r="O325" i="8" s="1"/>
  <c r="T302" i="8"/>
  <c r="H326" i="8"/>
  <c r="S326" i="8" l="1" a="1"/>
  <c r="S326" i="8" s="1"/>
  <c r="O326" i="8" a="1"/>
  <c r="O326" i="8" s="1"/>
  <c r="T303" i="8"/>
  <c r="H327" i="8"/>
  <c r="S327" i="8" l="1" a="1"/>
  <c r="S327" i="8" s="1"/>
  <c r="O327" i="8" a="1"/>
  <c r="O327" i="8" s="1"/>
  <c r="T304" i="8"/>
  <c r="H328" i="8"/>
  <c r="S328" i="8" l="1" a="1"/>
  <c r="S328" i="8" s="1"/>
  <c r="O328" i="8" a="1"/>
  <c r="O328" i="8" s="1"/>
  <c r="T305" i="8"/>
  <c r="H329" i="8"/>
  <c r="S329" i="8" l="1" a="1"/>
  <c r="S329" i="8" s="1"/>
  <c r="O329" i="8" a="1"/>
  <c r="O329" i="8" s="1"/>
  <c r="T306" i="8"/>
  <c r="H330" i="8"/>
  <c r="S330" i="8" l="1" a="1"/>
  <c r="S330" i="8" s="1"/>
  <c r="O330" i="8" a="1"/>
  <c r="O330" i="8" s="1"/>
  <c r="T307" i="8"/>
  <c r="H331" i="8"/>
  <c r="S331" i="8" l="1" a="1"/>
  <c r="S331" i="8" s="1"/>
  <c r="O331" i="8" a="1"/>
  <c r="O331" i="8" s="1"/>
  <c r="T308" i="8"/>
  <c r="H332" i="8"/>
  <c r="S332" i="8" l="1" a="1"/>
  <c r="S332" i="8" s="1"/>
  <c r="O332" i="8" a="1"/>
  <c r="O332" i="8" s="1"/>
  <c r="T309" i="8"/>
  <c r="H333" i="8"/>
  <c r="S333" i="8" l="1" a="1"/>
  <c r="S333" i="8" s="1"/>
  <c r="O333" i="8" a="1"/>
  <c r="O333" i="8" s="1"/>
  <c r="T310" i="8"/>
  <c r="H334" i="8"/>
  <c r="S334" i="8" l="1" a="1"/>
  <c r="S334" i="8" s="1"/>
  <c r="O334" i="8" a="1"/>
  <c r="O334" i="8" s="1"/>
  <c r="T311" i="8"/>
  <c r="H335" i="8"/>
  <c r="S335" i="8" l="1" a="1"/>
  <c r="S335" i="8" s="1"/>
  <c r="O335" i="8" a="1"/>
  <c r="O335" i="8" s="1"/>
  <c r="T312" i="8"/>
  <c r="H336" i="8"/>
  <c r="S336" i="8" l="1" a="1"/>
  <c r="S336" i="8" s="1"/>
  <c r="O336" i="8" a="1"/>
  <c r="O336" i="8" s="1"/>
  <c r="T313" i="8"/>
  <c r="H337" i="8"/>
  <c r="S337" i="8" l="1" a="1"/>
  <c r="S337" i="8" s="1"/>
  <c r="O337" i="8" a="1"/>
  <c r="O337" i="8" s="1"/>
  <c r="T314" i="8"/>
  <c r="H338" i="8"/>
  <c r="S338" i="8" l="1" a="1"/>
  <c r="S338" i="8" s="1"/>
  <c r="O338" i="8" a="1"/>
  <c r="O338" i="8" s="1"/>
  <c r="T315" i="8"/>
  <c r="H339" i="8"/>
  <c r="S339" i="8" l="1" a="1"/>
  <c r="S339" i="8" s="1"/>
  <c r="O339" i="8" a="1"/>
  <c r="O339" i="8" s="1"/>
  <c r="T316" i="8"/>
  <c r="H340" i="8"/>
  <c r="S340" i="8" l="1" a="1"/>
  <c r="S340" i="8" s="1"/>
  <c r="O340" i="8" a="1"/>
  <c r="O340" i="8" s="1"/>
  <c r="T317" i="8"/>
  <c r="H341" i="8"/>
  <c r="S341" i="8" l="1" a="1"/>
  <c r="S341" i="8" s="1"/>
  <c r="O341" i="8" a="1"/>
  <c r="O341" i="8" s="1"/>
  <c r="T318" i="8"/>
  <c r="H342" i="8"/>
  <c r="S342" i="8" l="1" a="1"/>
  <c r="S342" i="8" s="1"/>
  <c r="O342" i="8" a="1"/>
  <c r="O342" i="8" s="1"/>
  <c r="T319" i="8"/>
  <c r="H343" i="8"/>
  <c r="S343" i="8" l="1" a="1"/>
  <c r="S343" i="8" s="1"/>
  <c r="O343" i="8" a="1"/>
  <c r="O343" i="8" s="1"/>
  <c r="T320" i="8"/>
  <c r="H344" i="8"/>
  <c r="S344" i="8" l="1" a="1"/>
  <c r="S344" i="8" s="1"/>
  <c r="O344" i="8" a="1"/>
  <c r="O344" i="8" s="1"/>
  <c r="T321" i="8"/>
  <c r="H345" i="8"/>
  <c r="S345" i="8" l="1" a="1"/>
  <c r="S345" i="8" s="1"/>
  <c r="O345" i="8" a="1"/>
  <c r="O345" i="8" s="1"/>
  <c r="T322" i="8"/>
  <c r="H346" i="8"/>
  <c r="S346" i="8" l="1" a="1"/>
  <c r="S346" i="8" s="1"/>
  <c r="O346" i="8" a="1"/>
  <c r="O346" i="8" s="1"/>
  <c r="T323" i="8"/>
  <c r="H347" i="8"/>
  <c r="S347" i="8" l="1" a="1"/>
  <c r="S347" i="8" s="1"/>
  <c r="O347" i="8" a="1"/>
  <c r="O347" i="8" s="1"/>
  <c r="T324" i="8"/>
  <c r="H348" i="8"/>
  <c r="S348" i="8" l="1" a="1"/>
  <c r="S348" i="8" s="1"/>
  <c r="O348" i="8" a="1"/>
  <c r="O348" i="8" s="1"/>
  <c r="T325" i="8"/>
  <c r="H349" i="8"/>
  <c r="S349" i="8" l="1" a="1"/>
  <c r="S349" i="8" s="1"/>
  <c r="O349" i="8" a="1"/>
  <c r="O349" i="8" s="1"/>
  <c r="T326" i="8"/>
  <c r="H350" i="8"/>
  <c r="S350" i="8" l="1" a="1"/>
  <c r="S350" i="8" s="1"/>
  <c r="O350" i="8" a="1"/>
  <c r="O350" i="8" s="1"/>
  <c r="T327" i="8"/>
  <c r="H351" i="8"/>
  <c r="S351" i="8" l="1" a="1"/>
  <c r="S351" i="8" s="1"/>
  <c r="O351" i="8" a="1"/>
  <c r="O351" i="8" s="1"/>
  <c r="T328" i="8"/>
  <c r="H352" i="8"/>
  <c r="S352" i="8" l="1" a="1"/>
  <c r="S352" i="8" s="1"/>
  <c r="O352" i="8" a="1"/>
  <c r="O352" i="8" s="1"/>
  <c r="T329" i="8"/>
  <c r="H353" i="8"/>
  <c r="S353" i="8" l="1" a="1"/>
  <c r="S353" i="8" s="1"/>
  <c r="O353" i="8" a="1"/>
  <c r="O353" i="8" s="1"/>
  <c r="T330" i="8"/>
  <c r="H354" i="8"/>
  <c r="S354" i="8" l="1" a="1"/>
  <c r="S354" i="8" s="1"/>
  <c r="O354" i="8" a="1"/>
  <c r="O354" i="8" s="1"/>
  <c r="T331" i="8"/>
  <c r="H355" i="8"/>
  <c r="S355" i="8" l="1" a="1"/>
  <c r="S355" i="8" s="1"/>
  <c r="O355" i="8" a="1"/>
  <c r="O355" i="8" s="1"/>
  <c r="T332" i="8"/>
  <c r="H356" i="8"/>
  <c r="S356" i="8" l="1" a="1"/>
  <c r="S356" i="8" s="1"/>
  <c r="O356" i="8" a="1"/>
  <c r="O356" i="8" s="1"/>
  <c r="T333" i="8"/>
  <c r="H357" i="8"/>
  <c r="S357" i="8" l="1" a="1"/>
  <c r="S357" i="8" s="1"/>
  <c r="O357" i="8" a="1"/>
  <c r="O357" i="8" s="1"/>
  <c r="T334" i="8"/>
  <c r="H358" i="8"/>
  <c r="S358" i="8" l="1" a="1"/>
  <c r="S358" i="8" s="1"/>
  <c r="O358" i="8" a="1"/>
  <c r="O358" i="8" s="1"/>
  <c r="T335" i="8"/>
  <c r="H359" i="8"/>
  <c r="S359" i="8" l="1" a="1"/>
  <c r="S359" i="8" s="1"/>
  <c r="O359" i="8" a="1"/>
  <c r="O359" i="8" s="1"/>
  <c r="T336" i="8"/>
  <c r="H360" i="8"/>
  <c r="S360" i="8" l="1" a="1"/>
  <c r="S360" i="8" s="1"/>
  <c r="O360" i="8" a="1"/>
  <c r="O360" i="8" s="1"/>
  <c r="T337" i="8"/>
  <c r="H361" i="8"/>
  <c r="S361" i="8" l="1" a="1"/>
  <c r="S361" i="8" s="1"/>
  <c r="O361" i="8" a="1"/>
  <c r="O361" i="8" s="1"/>
  <c r="T338" i="8"/>
  <c r="H362" i="8"/>
  <c r="S362" i="8" l="1" a="1"/>
  <c r="S362" i="8" s="1"/>
  <c r="O362" i="8" a="1"/>
  <c r="O362" i="8" s="1"/>
  <c r="T339" i="8"/>
  <c r="H363" i="8"/>
  <c r="S363" i="8" l="1" a="1"/>
  <c r="S363" i="8" s="1"/>
  <c r="O363" i="8" a="1"/>
  <c r="O363" i="8" s="1"/>
  <c r="T340" i="8"/>
  <c r="H364" i="8"/>
  <c r="S364" i="8" l="1" a="1"/>
  <c r="S364" i="8" s="1"/>
  <c r="O364" i="8" a="1"/>
  <c r="O364" i="8" s="1"/>
  <c r="T341" i="8"/>
  <c r="H365" i="8"/>
  <c r="S365" i="8" l="1" a="1"/>
  <c r="S365" i="8" s="1"/>
  <c r="O365" i="8" a="1"/>
  <c r="O365" i="8" s="1"/>
  <c r="T342" i="8"/>
  <c r="H366" i="8"/>
  <c r="S366" i="8" l="1" a="1"/>
  <c r="S366" i="8" s="1"/>
  <c r="O366" i="8" a="1"/>
  <c r="O366" i="8" s="1"/>
  <c r="T343" i="8"/>
  <c r="H367" i="8"/>
  <c r="S367" i="8" l="1" a="1"/>
  <c r="S367" i="8" s="1"/>
  <c r="O367" i="8" a="1"/>
  <c r="O367" i="8" s="1"/>
  <c r="T344" i="8"/>
  <c r="H368" i="8"/>
  <c r="S368" i="8" l="1" a="1"/>
  <c r="S368" i="8" s="1"/>
  <c r="O368" i="8" a="1"/>
  <c r="O368" i="8" s="1"/>
  <c r="T345" i="8"/>
  <c r="H369" i="8"/>
  <c r="S369" i="8" l="1" a="1"/>
  <c r="S369" i="8" s="1"/>
  <c r="O369" i="8" a="1"/>
  <c r="O369" i="8" s="1"/>
  <c r="T346" i="8"/>
  <c r="H370" i="8"/>
  <c r="S370" i="8" l="1" a="1"/>
  <c r="S370" i="8" s="1"/>
  <c r="O370" i="8" a="1"/>
  <c r="O370" i="8" s="1"/>
  <c r="T347" i="8"/>
  <c r="H371" i="8"/>
  <c r="S371" i="8" l="1" a="1"/>
  <c r="S371" i="8" s="1"/>
  <c r="O371" i="8" a="1"/>
  <c r="O371" i="8" s="1"/>
  <c r="T348" i="8"/>
  <c r="H372" i="8"/>
  <c r="S372" i="8" l="1" a="1"/>
  <c r="S372" i="8" s="1"/>
  <c r="O372" i="8" a="1"/>
  <c r="O372" i="8" s="1"/>
  <c r="T349" i="8"/>
  <c r="H373" i="8"/>
  <c r="S373" i="8" l="1" a="1"/>
  <c r="S373" i="8" s="1"/>
  <c r="O373" i="8" a="1"/>
  <c r="O373" i="8" s="1"/>
  <c r="T350" i="8"/>
  <c r="H374" i="8"/>
  <c r="S374" i="8" l="1" a="1"/>
  <c r="S374" i="8" s="1"/>
  <c r="O374" i="8" a="1"/>
  <c r="O374" i="8" s="1"/>
  <c r="T351" i="8"/>
  <c r="H375" i="8"/>
  <c r="S375" i="8" l="1" a="1"/>
  <c r="S375" i="8" s="1"/>
  <c r="O375" i="8" a="1"/>
  <c r="O375" i="8" s="1"/>
  <c r="T352" i="8"/>
  <c r="H376" i="8"/>
  <c r="S376" i="8" l="1" a="1"/>
  <c r="S376" i="8" s="1"/>
  <c r="O376" i="8" a="1"/>
  <c r="O376" i="8" s="1"/>
  <c r="T353" i="8"/>
  <c r="H377" i="8"/>
  <c r="O377" i="8" l="1" a="1"/>
  <c r="O377" i="8" s="1"/>
  <c r="S377" i="8" a="1"/>
  <c r="S377" i="8" s="1"/>
  <c r="T354" i="8"/>
  <c r="H378" i="8"/>
  <c r="S378" i="8" l="1" a="1"/>
  <c r="S378" i="8" s="1"/>
  <c r="O378" i="8" a="1"/>
  <c r="O378" i="8" s="1"/>
  <c r="T355" i="8"/>
  <c r="H379" i="8"/>
  <c r="S379" i="8" l="1" a="1"/>
  <c r="S379" i="8" s="1"/>
  <c r="O379" i="8" a="1"/>
  <c r="O379" i="8" s="1"/>
  <c r="T356" i="8"/>
  <c r="H380" i="8"/>
  <c r="S380" i="8" l="1" a="1"/>
  <c r="S380" i="8" s="1"/>
  <c r="O380" i="8" a="1"/>
  <c r="O380" i="8" s="1"/>
  <c r="T357" i="8"/>
  <c r="H381" i="8"/>
  <c r="S381" i="8" l="1" a="1"/>
  <c r="S381" i="8" s="1"/>
  <c r="O381" i="8" a="1"/>
  <c r="O381" i="8" s="1"/>
  <c r="T358" i="8"/>
  <c r="H382" i="8"/>
  <c r="S382" i="8" l="1" a="1"/>
  <c r="S382" i="8" s="1"/>
  <c r="O382" i="8" a="1"/>
  <c r="O382" i="8" s="1"/>
  <c r="T359" i="8"/>
  <c r="H383" i="8"/>
  <c r="S383" i="8" l="1" a="1"/>
  <c r="S383" i="8" s="1"/>
  <c r="O383" i="8" a="1"/>
  <c r="O383" i="8" s="1"/>
  <c r="T360" i="8"/>
  <c r="H384" i="8"/>
  <c r="S384" i="8" l="1" a="1"/>
  <c r="S384" i="8" s="1"/>
  <c r="O384" i="8" a="1"/>
  <c r="O384" i="8" s="1"/>
  <c r="T361" i="8"/>
  <c r="H385" i="8"/>
  <c r="S385" i="8" l="1" a="1"/>
  <c r="S385" i="8" s="1"/>
  <c r="O385" i="8" a="1"/>
  <c r="O385" i="8" s="1"/>
  <c r="T362" i="8"/>
  <c r="H386" i="8"/>
  <c r="S386" i="8" l="1" a="1"/>
  <c r="S386" i="8" s="1"/>
  <c r="O386" i="8" a="1"/>
  <c r="O386" i="8" s="1"/>
  <c r="T363" i="8"/>
  <c r="H387" i="8"/>
  <c r="S387" i="8" l="1" a="1"/>
  <c r="S387" i="8" s="1"/>
  <c r="O387" i="8" a="1"/>
  <c r="O387" i="8" s="1"/>
  <c r="T364" i="8"/>
  <c r="H388" i="8"/>
  <c r="S388" i="8" l="1" a="1"/>
  <c r="S388" i="8" s="1"/>
  <c r="O388" i="8" a="1"/>
  <c r="O388" i="8" s="1"/>
  <c r="T365" i="8"/>
  <c r="H389" i="8"/>
  <c r="S389" i="8" l="1" a="1"/>
  <c r="S389" i="8" s="1"/>
  <c r="O389" i="8" a="1"/>
  <c r="O389" i="8" s="1"/>
  <c r="T366" i="8"/>
  <c r="H390" i="8"/>
  <c r="S390" i="8" l="1" a="1"/>
  <c r="S390" i="8" s="1"/>
  <c r="O390" i="8" a="1"/>
  <c r="O390" i="8" s="1"/>
  <c r="T367" i="8"/>
  <c r="H391" i="8"/>
  <c r="S391" i="8" l="1" a="1"/>
  <c r="S391" i="8" s="1"/>
  <c r="O391" i="8" a="1"/>
  <c r="O391" i="8" s="1"/>
  <c r="T368" i="8"/>
  <c r="H392" i="8"/>
  <c r="S392" i="8" l="1" a="1"/>
  <c r="S392" i="8" s="1"/>
  <c r="O392" i="8" a="1"/>
  <c r="O392" i="8" s="1"/>
  <c r="T369" i="8"/>
  <c r="H393" i="8"/>
  <c r="S393" i="8" l="1" a="1"/>
  <c r="S393" i="8" s="1"/>
  <c r="O393" i="8" a="1"/>
  <c r="O393" i="8" s="1"/>
  <c r="T370" i="8"/>
  <c r="H394" i="8"/>
  <c r="S394" i="8" l="1" a="1"/>
  <c r="S394" i="8" s="1"/>
  <c r="O394" i="8" a="1"/>
  <c r="O394" i="8" s="1"/>
  <c r="T371" i="8"/>
  <c r="H395" i="8"/>
  <c r="S395" i="8" l="1" a="1"/>
  <c r="S395" i="8" s="1"/>
  <c r="O395" i="8" a="1"/>
  <c r="O395" i="8" s="1"/>
  <c r="T372" i="8"/>
  <c r="H396" i="8"/>
  <c r="S396" i="8" l="1" a="1"/>
  <c r="S396" i="8" s="1"/>
  <c r="O396" i="8" a="1"/>
  <c r="O396" i="8" s="1"/>
  <c r="T373" i="8"/>
  <c r="H397" i="8"/>
  <c r="S397" i="8" l="1" a="1"/>
  <c r="S397" i="8" s="1"/>
  <c r="O397" i="8" a="1"/>
  <c r="O397" i="8" s="1"/>
  <c r="T374" i="8"/>
  <c r="H398" i="8"/>
  <c r="S398" i="8" l="1" a="1"/>
  <c r="S398" i="8" s="1"/>
  <c r="O398" i="8" a="1"/>
  <c r="O398" i="8" s="1"/>
  <c r="T375" i="8"/>
  <c r="H399" i="8"/>
  <c r="S399" i="8" l="1" a="1"/>
  <c r="S399" i="8" s="1"/>
  <c r="O399" i="8" a="1"/>
  <c r="O399" i="8" s="1"/>
  <c r="T376" i="8"/>
  <c r="H400" i="8"/>
  <c r="S400" i="8" l="1" a="1"/>
  <c r="S400" i="8" s="1"/>
  <c r="O400" i="8" a="1"/>
  <c r="O400" i="8" s="1"/>
  <c r="T377" i="8"/>
  <c r="H401" i="8"/>
  <c r="S401" i="8" l="1" a="1"/>
  <c r="S401" i="8" s="1"/>
  <c r="O401" i="8" a="1"/>
  <c r="O401" i="8" s="1"/>
  <c r="T378" i="8"/>
  <c r="H402" i="8"/>
  <c r="S402" i="8" l="1" a="1"/>
  <c r="S402" i="8" s="1"/>
  <c r="O402" i="8" a="1"/>
  <c r="O402" i="8" s="1"/>
  <c r="T379" i="8"/>
  <c r="H403" i="8"/>
  <c r="S403" i="8" l="1" a="1"/>
  <c r="S403" i="8" s="1"/>
  <c r="O403" i="8" a="1"/>
  <c r="O403" i="8" s="1"/>
  <c r="T380" i="8"/>
  <c r="H404" i="8"/>
  <c r="S404" i="8" l="1" a="1"/>
  <c r="S404" i="8" s="1"/>
  <c r="O404" i="8" a="1"/>
  <c r="O404" i="8" s="1"/>
  <c r="T381" i="8"/>
  <c r="H405" i="8"/>
  <c r="S405" i="8" l="1" a="1"/>
  <c r="S405" i="8" s="1"/>
  <c r="O405" i="8" a="1"/>
  <c r="O405" i="8" s="1"/>
  <c r="T382" i="8"/>
  <c r="H406" i="8"/>
  <c r="S406" i="8" l="1" a="1"/>
  <c r="S406" i="8" s="1"/>
  <c r="O406" i="8" a="1"/>
  <c r="O406" i="8" s="1"/>
  <c r="T383" i="8"/>
  <c r="H407" i="8"/>
  <c r="S407" i="8" l="1" a="1"/>
  <c r="S407" i="8" s="1"/>
  <c r="O407" i="8" a="1"/>
  <c r="O407" i="8" s="1"/>
  <c r="T384" i="8"/>
  <c r="H408" i="8"/>
  <c r="S408" i="8" l="1" a="1"/>
  <c r="S408" i="8" s="1"/>
  <c r="O408" i="8" a="1"/>
  <c r="O408" i="8" s="1"/>
  <c r="T385" i="8"/>
  <c r="H409" i="8"/>
  <c r="S409" i="8" l="1" a="1"/>
  <c r="S409" i="8" s="1"/>
  <c r="O409" i="8" a="1"/>
  <c r="O409" i="8" s="1"/>
  <c r="T386" i="8"/>
  <c r="H410" i="8"/>
  <c r="S410" i="8" l="1" a="1"/>
  <c r="S410" i="8" s="1"/>
  <c r="O410" i="8" a="1"/>
  <c r="O410" i="8" s="1"/>
  <c r="T387" i="8"/>
  <c r="H411" i="8"/>
  <c r="S411" i="8" l="1" a="1"/>
  <c r="S411" i="8" s="1"/>
  <c r="O411" i="8" a="1"/>
  <c r="O411" i="8" s="1"/>
  <c r="T388" i="8"/>
  <c r="H412" i="8"/>
  <c r="S412" i="8" l="1" a="1"/>
  <c r="S412" i="8" s="1"/>
  <c r="O412" i="8" a="1"/>
  <c r="O412" i="8" s="1"/>
  <c r="T389" i="8"/>
  <c r="H413" i="8"/>
  <c r="S413" i="8" l="1" a="1"/>
  <c r="S413" i="8" s="1"/>
  <c r="O413" i="8" a="1"/>
  <c r="O413" i="8" s="1"/>
  <c r="T390" i="8"/>
  <c r="H414" i="8"/>
  <c r="S414" i="8" l="1" a="1"/>
  <c r="S414" i="8" s="1"/>
  <c r="O414" i="8" a="1"/>
  <c r="O414" i="8" s="1"/>
  <c r="T391" i="8"/>
  <c r="H415" i="8"/>
  <c r="S415" i="8" l="1" a="1"/>
  <c r="S415" i="8" s="1"/>
  <c r="O415" i="8" a="1"/>
  <c r="O415" i="8" s="1"/>
  <c r="T392" i="8"/>
  <c r="H416" i="8"/>
  <c r="S416" i="8" l="1" a="1"/>
  <c r="S416" i="8" s="1"/>
  <c r="O416" i="8" a="1"/>
  <c r="O416" i="8" s="1"/>
  <c r="T393" i="8"/>
  <c r="H417" i="8"/>
  <c r="S417" i="8" l="1" a="1"/>
  <c r="S417" i="8" s="1"/>
  <c r="O417" i="8" a="1"/>
  <c r="O417" i="8" s="1"/>
  <c r="T394" i="8"/>
  <c r="H418" i="8"/>
  <c r="S418" i="8" l="1" a="1"/>
  <c r="S418" i="8" s="1"/>
  <c r="O418" i="8" a="1"/>
  <c r="O418" i="8" s="1"/>
  <c r="T395" i="8"/>
  <c r="H419" i="8"/>
  <c r="S419" i="8" l="1" a="1"/>
  <c r="S419" i="8" s="1"/>
  <c r="O419" i="8" a="1"/>
  <c r="O419" i="8" s="1"/>
  <c r="T396" i="8"/>
  <c r="H420" i="8"/>
  <c r="S420" i="8" l="1" a="1"/>
  <c r="S420" i="8" s="1"/>
  <c r="O420" i="8" a="1"/>
  <c r="O420" i="8" s="1"/>
  <c r="T397" i="8"/>
  <c r="H421" i="8"/>
  <c r="S421" i="8" l="1" a="1"/>
  <c r="S421" i="8" s="1"/>
  <c r="O421" i="8" a="1"/>
  <c r="O421" i="8" s="1"/>
  <c r="T398" i="8"/>
  <c r="H422" i="8"/>
  <c r="S422" i="8" l="1" a="1"/>
  <c r="S422" i="8" s="1"/>
  <c r="O422" i="8" a="1"/>
  <c r="O422" i="8" s="1"/>
  <c r="T399" i="8"/>
  <c r="H423" i="8"/>
  <c r="S423" i="8" l="1" a="1"/>
  <c r="S423" i="8" s="1"/>
  <c r="O423" i="8" a="1"/>
  <c r="O423" i="8" s="1"/>
  <c r="T400" i="8"/>
  <c r="H424" i="8"/>
  <c r="S424" i="8" l="1" a="1"/>
  <c r="S424" i="8" s="1"/>
  <c r="O424" i="8" a="1"/>
  <c r="O424" i="8" s="1"/>
  <c r="T401" i="8"/>
  <c r="H425" i="8"/>
  <c r="S425" i="8" l="1" a="1"/>
  <c r="S425" i="8" s="1"/>
  <c r="O425" i="8" a="1"/>
  <c r="O425" i="8" s="1"/>
  <c r="T402" i="8"/>
  <c r="H426" i="8"/>
  <c r="S426" i="8" l="1" a="1"/>
  <c r="S426" i="8" s="1"/>
  <c r="O426" i="8" a="1"/>
  <c r="O426" i="8" s="1"/>
  <c r="T403" i="8"/>
  <c r="H427" i="8"/>
  <c r="S427" i="8" l="1" a="1"/>
  <c r="S427" i="8" s="1"/>
  <c r="O427" i="8" a="1"/>
  <c r="O427" i="8" s="1"/>
  <c r="T404" i="8"/>
  <c r="H428" i="8"/>
  <c r="S428" i="8" l="1" a="1"/>
  <c r="S428" i="8" s="1"/>
  <c r="O428" i="8" a="1"/>
  <c r="O428" i="8" s="1"/>
  <c r="T405" i="8"/>
  <c r="H429" i="8"/>
  <c r="S429" i="8" l="1" a="1"/>
  <c r="S429" i="8" s="1"/>
  <c r="O429" i="8" a="1"/>
  <c r="O429" i="8" s="1"/>
  <c r="T406" i="8"/>
  <c r="H430" i="8"/>
  <c r="S430" i="8" l="1" a="1"/>
  <c r="S430" i="8" s="1"/>
  <c r="O430" i="8" a="1"/>
  <c r="O430" i="8" s="1"/>
  <c r="T407" i="8"/>
  <c r="H431" i="8"/>
  <c r="S431" i="8" l="1" a="1"/>
  <c r="S431" i="8" s="1"/>
  <c r="O431" i="8" a="1"/>
  <c r="O431" i="8" s="1"/>
  <c r="T408" i="8"/>
  <c r="H432" i="8"/>
  <c r="S432" i="8" l="1" a="1"/>
  <c r="S432" i="8" s="1"/>
  <c r="O432" i="8" a="1"/>
  <c r="O432" i="8" s="1"/>
  <c r="T409" i="8"/>
  <c r="H433" i="8"/>
  <c r="S433" i="8" l="1" a="1"/>
  <c r="S433" i="8" s="1"/>
  <c r="O433" i="8" a="1"/>
  <c r="O433" i="8" s="1"/>
  <c r="T410" i="8"/>
  <c r="H434" i="8"/>
  <c r="S434" i="8" l="1" a="1"/>
  <c r="S434" i="8" s="1"/>
  <c r="O434" i="8" a="1"/>
  <c r="O434" i="8" s="1"/>
  <c r="T411" i="8"/>
  <c r="H435" i="8"/>
  <c r="S435" i="8" l="1" a="1"/>
  <c r="S435" i="8" s="1"/>
  <c r="O435" i="8" a="1"/>
  <c r="O435" i="8" s="1"/>
  <c r="T412" i="8"/>
  <c r="H436" i="8"/>
  <c r="S436" i="8" l="1" a="1"/>
  <c r="S436" i="8" s="1"/>
  <c r="O436" i="8" a="1"/>
  <c r="O436" i="8" s="1"/>
  <c r="T413" i="8"/>
  <c r="H437" i="8"/>
  <c r="S437" i="8" l="1" a="1"/>
  <c r="S437" i="8" s="1"/>
  <c r="O437" i="8" a="1"/>
  <c r="O437" i="8" s="1"/>
  <c r="T414" i="8"/>
  <c r="H438" i="8"/>
  <c r="S438" i="8" l="1" a="1"/>
  <c r="S438" i="8" s="1"/>
  <c r="O438" i="8" a="1"/>
  <c r="O438" i="8" s="1"/>
  <c r="T415" i="8"/>
  <c r="H439" i="8"/>
  <c r="S439" i="8" l="1" a="1"/>
  <c r="S439" i="8" s="1"/>
  <c r="O439" i="8" a="1"/>
  <c r="O439" i="8" s="1"/>
  <c r="T416" i="8"/>
  <c r="H440" i="8"/>
  <c r="S440" i="8" l="1" a="1"/>
  <c r="S440" i="8" s="1"/>
  <c r="O440" i="8" a="1"/>
  <c r="O440" i="8" s="1"/>
  <c r="T417" i="8"/>
  <c r="H441" i="8"/>
  <c r="S441" i="8" l="1" a="1"/>
  <c r="S441" i="8" s="1"/>
  <c r="O441" i="8" a="1"/>
  <c r="O441" i="8" s="1"/>
  <c r="T418" i="8"/>
  <c r="H442" i="8"/>
  <c r="S442" i="8" l="1" a="1"/>
  <c r="S442" i="8" s="1"/>
  <c r="O442" i="8" a="1"/>
  <c r="O442" i="8" s="1"/>
  <c r="T419" i="8"/>
  <c r="H443" i="8"/>
  <c r="S443" i="8" l="1" a="1"/>
  <c r="S443" i="8" s="1"/>
  <c r="O443" i="8" a="1"/>
  <c r="O443" i="8" s="1"/>
  <c r="T420" i="8"/>
  <c r="H444" i="8"/>
  <c r="S444" i="8" l="1" a="1"/>
  <c r="S444" i="8" s="1"/>
  <c r="O444" i="8" a="1"/>
  <c r="O444" i="8" s="1"/>
  <c r="T421" i="8"/>
  <c r="H445" i="8"/>
  <c r="S445" i="8" l="1" a="1"/>
  <c r="S445" i="8" s="1"/>
  <c r="O445" i="8" a="1"/>
  <c r="O445" i="8" s="1"/>
  <c r="T422" i="8"/>
  <c r="H446" i="8"/>
  <c r="S446" i="8" l="1" a="1"/>
  <c r="S446" i="8" s="1"/>
  <c r="O446" i="8" a="1"/>
  <c r="O446" i="8" s="1"/>
  <c r="T423" i="8"/>
  <c r="H447" i="8"/>
  <c r="S447" i="8" l="1" a="1"/>
  <c r="S447" i="8" s="1"/>
  <c r="O447" i="8" a="1"/>
  <c r="O447" i="8" s="1"/>
  <c r="T424" i="8"/>
  <c r="H448" i="8"/>
  <c r="S448" i="8" l="1" a="1"/>
  <c r="S448" i="8" s="1"/>
  <c r="O448" i="8" a="1"/>
  <c r="O448" i="8" s="1"/>
  <c r="T425" i="8"/>
  <c r="H449" i="8"/>
  <c r="S449" i="8" l="1" a="1"/>
  <c r="S449" i="8" s="1"/>
  <c r="O449" i="8" a="1"/>
  <c r="O449" i="8" s="1"/>
  <c r="T426" i="8"/>
  <c r="H450" i="8"/>
  <c r="S450" i="8" l="1" a="1"/>
  <c r="S450" i="8" s="1"/>
  <c r="O450" i="8" a="1"/>
  <c r="O450" i="8" s="1"/>
  <c r="T427" i="8"/>
  <c r="H451" i="8"/>
  <c r="S451" i="8" l="1" a="1"/>
  <c r="S451" i="8" s="1"/>
  <c r="O451" i="8" a="1"/>
  <c r="O451" i="8" s="1"/>
  <c r="T428" i="8"/>
  <c r="H452" i="8"/>
  <c r="S452" i="8" l="1" a="1"/>
  <c r="S452" i="8" s="1"/>
  <c r="O452" i="8" a="1"/>
  <c r="O452" i="8" s="1"/>
  <c r="T429" i="8"/>
  <c r="H453" i="8"/>
  <c r="S453" i="8" l="1" a="1"/>
  <c r="S453" i="8" s="1"/>
  <c r="O453" i="8" a="1"/>
  <c r="O453" i="8" s="1"/>
  <c r="T430" i="8"/>
  <c r="H454" i="8"/>
  <c r="S454" i="8" l="1" a="1"/>
  <c r="S454" i="8" s="1"/>
  <c r="O454" i="8" a="1"/>
  <c r="O454" i="8" s="1"/>
  <c r="T431" i="8"/>
  <c r="H455" i="8"/>
  <c r="S455" i="8" l="1" a="1"/>
  <c r="S455" i="8" s="1"/>
  <c r="O455" i="8" a="1"/>
  <c r="O455" i="8" s="1"/>
  <c r="T432" i="8"/>
  <c r="H456" i="8"/>
  <c r="S456" i="8" l="1" a="1"/>
  <c r="S456" i="8" s="1"/>
  <c r="O456" i="8" a="1"/>
  <c r="O456" i="8" s="1"/>
  <c r="T433" i="8"/>
  <c r="H457" i="8"/>
  <c r="S457" i="8" l="1" a="1"/>
  <c r="S457" i="8" s="1"/>
  <c r="O457" i="8" a="1"/>
  <c r="O457" i="8" s="1"/>
  <c r="T434" i="8"/>
  <c r="H458" i="8"/>
  <c r="S458" i="8" l="1" a="1"/>
  <c r="S458" i="8" s="1"/>
  <c r="O458" i="8" a="1"/>
  <c r="O458" i="8" s="1"/>
  <c r="T435" i="8"/>
  <c r="H459" i="8"/>
  <c r="S459" i="8" l="1" a="1"/>
  <c r="S459" i="8" s="1"/>
  <c r="O459" i="8" a="1"/>
  <c r="O459" i="8" s="1"/>
  <c r="T436" i="8"/>
  <c r="H460" i="8"/>
  <c r="S460" i="8" l="1" a="1"/>
  <c r="S460" i="8" s="1"/>
  <c r="O460" i="8" a="1"/>
  <c r="O460" i="8" s="1"/>
  <c r="T437" i="8"/>
  <c r="H461" i="8"/>
  <c r="S461" i="8" l="1" a="1"/>
  <c r="S461" i="8" s="1"/>
  <c r="O461" i="8" a="1"/>
  <c r="O461" i="8" s="1"/>
  <c r="T438" i="8"/>
  <c r="H462" i="8"/>
  <c r="S462" i="8" l="1" a="1"/>
  <c r="S462" i="8" s="1"/>
  <c r="O462" i="8" a="1"/>
  <c r="O462" i="8" s="1"/>
  <c r="T439" i="8"/>
  <c r="H463" i="8"/>
  <c r="S463" i="8" l="1" a="1"/>
  <c r="S463" i="8" s="1"/>
  <c r="O463" i="8" a="1"/>
  <c r="O463" i="8" s="1"/>
  <c r="T440" i="8"/>
  <c r="H464" i="8"/>
  <c r="S464" i="8" l="1" a="1"/>
  <c r="S464" i="8" s="1"/>
  <c r="O464" i="8" a="1"/>
  <c r="O464" i="8" s="1"/>
  <c r="T441" i="8"/>
  <c r="H465" i="8"/>
  <c r="S465" i="8" l="1" a="1"/>
  <c r="S465" i="8" s="1"/>
  <c r="O465" i="8" a="1"/>
  <c r="O465" i="8" s="1"/>
  <c r="T442" i="8"/>
  <c r="H466" i="8"/>
  <c r="S466" i="8" l="1" a="1"/>
  <c r="S466" i="8" s="1"/>
  <c r="O466" i="8" a="1"/>
  <c r="O466" i="8" s="1"/>
  <c r="T443" i="8"/>
  <c r="H467" i="8"/>
  <c r="S467" i="8" l="1" a="1"/>
  <c r="S467" i="8" s="1"/>
  <c r="O467" i="8" a="1"/>
  <c r="O467" i="8" s="1"/>
  <c r="T444" i="8"/>
  <c r="H468" i="8"/>
  <c r="S468" i="8" l="1" a="1"/>
  <c r="S468" i="8" s="1"/>
  <c r="O468" i="8" a="1"/>
  <c r="O468" i="8" s="1"/>
  <c r="T445" i="8"/>
  <c r="H469" i="8"/>
  <c r="S469" i="8" l="1" a="1"/>
  <c r="S469" i="8" s="1"/>
  <c r="O469" i="8" a="1"/>
  <c r="O469" i="8" s="1"/>
  <c r="T446" i="8"/>
  <c r="H470" i="8"/>
  <c r="S470" i="8" l="1" a="1"/>
  <c r="S470" i="8" s="1"/>
  <c r="O470" i="8" a="1"/>
  <c r="O470" i="8" s="1"/>
  <c r="T447" i="8"/>
  <c r="H471" i="8"/>
  <c r="S471" i="8" l="1" a="1"/>
  <c r="S471" i="8" s="1"/>
  <c r="O471" i="8" a="1"/>
  <c r="O471" i="8" s="1"/>
  <c r="T448" i="8"/>
  <c r="H472" i="8"/>
  <c r="S472" i="8" l="1" a="1"/>
  <c r="S472" i="8" s="1"/>
  <c r="O472" i="8" a="1"/>
  <c r="O472" i="8" s="1"/>
  <c r="T449" i="8"/>
  <c r="H473" i="8"/>
  <c r="S473" i="8" l="1" a="1"/>
  <c r="S473" i="8" s="1"/>
  <c r="O473" i="8" a="1"/>
  <c r="O473" i="8" s="1"/>
  <c r="T450" i="8"/>
  <c r="H474" i="8"/>
  <c r="S474" i="8" l="1" a="1"/>
  <c r="S474" i="8" s="1"/>
  <c r="O474" i="8" a="1"/>
  <c r="O474" i="8" s="1"/>
  <c r="T451" i="8"/>
  <c r="H475" i="8"/>
  <c r="S475" i="8" l="1" a="1"/>
  <c r="S475" i="8" s="1"/>
  <c r="O475" i="8" a="1"/>
  <c r="O475" i="8" s="1"/>
  <c r="T452" i="8"/>
  <c r="H476" i="8"/>
  <c r="S476" i="8" l="1" a="1"/>
  <c r="S476" i="8" s="1"/>
  <c r="O476" i="8" a="1"/>
  <c r="O476" i="8" s="1"/>
  <c r="T453" i="8"/>
  <c r="H477" i="8"/>
  <c r="S477" i="8" l="1" a="1"/>
  <c r="S477" i="8" s="1"/>
  <c r="O477" i="8" a="1"/>
  <c r="O477" i="8" s="1"/>
  <c r="T454" i="8"/>
  <c r="H478" i="8"/>
  <c r="S478" i="8" l="1" a="1"/>
  <c r="S478" i="8" s="1"/>
  <c r="O478" i="8" a="1"/>
  <c r="O478" i="8" s="1"/>
  <c r="T455" i="8"/>
  <c r="H479" i="8"/>
  <c r="S479" i="8" l="1" a="1"/>
  <c r="S479" i="8" s="1"/>
  <c r="O479" i="8" a="1"/>
  <c r="O479" i="8" s="1"/>
  <c r="T456" i="8"/>
  <c r="H480" i="8"/>
  <c r="S480" i="8" l="1" a="1"/>
  <c r="S480" i="8" s="1"/>
  <c r="O480" i="8" a="1"/>
  <c r="O480" i="8" s="1"/>
  <c r="T457" i="8"/>
  <c r="H481" i="8"/>
  <c r="S481" i="8" l="1" a="1"/>
  <c r="S481" i="8" s="1"/>
  <c r="O481" i="8" a="1"/>
  <c r="O481" i="8" s="1"/>
  <c r="T458" i="8"/>
  <c r="H482" i="8"/>
  <c r="S482" i="8" l="1" a="1"/>
  <c r="S482" i="8" s="1"/>
  <c r="O482" i="8" a="1"/>
  <c r="O482" i="8" s="1"/>
  <c r="T459" i="8"/>
  <c r="H483" i="8"/>
  <c r="S483" i="8" l="1" a="1"/>
  <c r="S483" i="8" s="1"/>
  <c r="O483" i="8" a="1"/>
  <c r="O483" i="8" s="1"/>
  <c r="T460" i="8"/>
  <c r="H484" i="8"/>
  <c r="S484" i="8" l="1" a="1"/>
  <c r="S484" i="8" s="1"/>
  <c r="O484" i="8" a="1"/>
  <c r="O484" i="8" s="1"/>
  <c r="T461" i="8"/>
  <c r="H485" i="8"/>
  <c r="S485" i="8" l="1" a="1"/>
  <c r="S485" i="8" s="1"/>
  <c r="O485" i="8" a="1"/>
  <c r="O485" i="8" s="1"/>
  <c r="T462" i="8"/>
  <c r="H486" i="8"/>
  <c r="S486" i="8" l="1" a="1"/>
  <c r="S486" i="8" s="1"/>
  <c r="O486" i="8" a="1"/>
  <c r="O486" i="8" s="1"/>
  <c r="T463" i="8"/>
  <c r="H487" i="8"/>
  <c r="S487" i="8" l="1" a="1"/>
  <c r="S487" i="8" s="1"/>
  <c r="O487" i="8" a="1"/>
  <c r="O487" i="8" s="1"/>
  <c r="T464" i="8"/>
  <c r="H488" i="8"/>
  <c r="S488" i="8" l="1" a="1"/>
  <c r="S488" i="8" s="1"/>
  <c r="O488" i="8" a="1"/>
  <c r="O488" i="8" s="1"/>
  <c r="T465" i="8"/>
  <c r="H489" i="8"/>
  <c r="S489" i="8" l="1" a="1"/>
  <c r="S489" i="8" s="1"/>
  <c r="O489" i="8" a="1"/>
  <c r="O489" i="8" s="1"/>
  <c r="T466" i="8"/>
  <c r="H490" i="8"/>
  <c r="S490" i="8" l="1" a="1"/>
  <c r="S490" i="8" s="1"/>
  <c r="O490" i="8" a="1"/>
  <c r="O490" i="8" s="1"/>
  <c r="T467" i="8"/>
  <c r="H491" i="8"/>
  <c r="S491" i="8" l="1" a="1"/>
  <c r="S491" i="8" s="1"/>
  <c r="O491" i="8" a="1"/>
  <c r="O491" i="8" s="1"/>
  <c r="T468" i="8"/>
  <c r="H492" i="8"/>
  <c r="S492" i="8" l="1" a="1"/>
  <c r="S492" i="8" s="1"/>
  <c r="O492" i="8" a="1"/>
  <c r="O492" i="8" s="1"/>
  <c r="T469" i="8"/>
  <c r="H493" i="8"/>
  <c r="S493" i="8" l="1" a="1"/>
  <c r="S493" i="8" s="1"/>
  <c r="O493" i="8" a="1"/>
  <c r="O493" i="8" s="1"/>
  <c r="T470" i="8"/>
  <c r="H494" i="8"/>
  <c r="S494" i="8" l="1" a="1"/>
  <c r="S494" i="8" s="1"/>
  <c r="O494" i="8" a="1"/>
  <c r="O494" i="8" s="1"/>
  <c r="T471" i="8"/>
  <c r="H495" i="8"/>
  <c r="S495" i="8" l="1" a="1"/>
  <c r="S495" i="8" s="1"/>
  <c r="O495" i="8" a="1"/>
  <c r="O495" i="8" s="1"/>
  <c r="T472" i="8"/>
  <c r="H496" i="8"/>
  <c r="S496" i="8" l="1" a="1"/>
  <c r="S496" i="8" s="1"/>
  <c r="O496" i="8" a="1"/>
  <c r="O496" i="8" s="1"/>
  <c r="T473" i="8"/>
  <c r="H497" i="8"/>
  <c r="S497" i="8" l="1" a="1"/>
  <c r="S497" i="8" s="1"/>
  <c r="O497" i="8" a="1"/>
  <c r="O497" i="8" s="1"/>
  <c r="T474" i="8"/>
  <c r="H498" i="8"/>
  <c r="S498" i="8" l="1" a="1"/>
  <c r="S498" i="8" s="1"/>
  <c r="O498" i="8" a="1"/>
  <c r="O498" i="8" s="1"/>
  <c r="T475" i="8"/>
  <c r="H499" i="8"/>
  <c r="S499" i="8" l="1" a="1"/>
  <c r="S499" i="8" s="1"/>
  <c r="O499" i="8" a="1"/>
  <c r="O499" i="8" s="1"/>
  <c r="T476" i="8"/>
  <c r="H500" i="8"/>
  <c r="S500" i="8" l="1" a="1"/>
  <c r="S500" i="8" s="1"/>
  <c r="O500" i="8" a="1"/>
  <c r="O500" i="8" s="1"/>
  <c r="T477" i="8"/>
  <c r="H501" i="8"/>
  <c r="S501" i="8" l="1" a="1"/>
  <c r="S501" i="8" s="1"/>
  <c r="O501" i="8" a="1"/>
  <c r="O501" i="8" s="1"/>
  <c r="T478" i="8"/>
  <c r="H502" i="8"/>
  <c r="S502" i="8" l="1" a="1"/>
  <c r="S502" i="8" s="1"/>
  <c r="O502" i="8" a="1"/>
  <c r="O502" i="8" s="1"/>
  <c r="T479" i="8"/>
  <c r="H503" i="8"/>
  <c r="S503" i="8" l="1" a="1"/>
  <c r="S503" i="8" s="1"/>
  <c r="O503" i="8" a="1"/>
  <c r="O503" i="8" s="1"/>
  <c r="T480" i="8"/>
  <c r="H504" i="8"/>
  <c r="S504" i="8" l="1" a="1"/>
  <c r="S504" i="8" s="1"/>
  <c r="O504" i="8" a="1"/>
  <c r="O504" i="8" s="1"/>
  <c r="T481" i="8"/>
  <c r="H505" i="8"/>
  <c r="S505" i="8" l="1" a="1"/>
  <c r="S505" i="8" s="1"/>
  <c r="O505" i="8" a="1"/>
  <c r="O505" i="8" s="1"/>
  <c r="T482" i="8"/>
  <c r="H506" i="8"/>
  <c r="S506" i="8" l="1" a="1"/>
  <c r="S506" i="8" s="1"/>
  <c r="O506" i="8" a="1"/>
  <c r="O506" i="8" s="1"/>
  <c r="T483" i="8"/>
  <c r="H507" i="8"/>
  <c r="S507" i="8" l="1" a="1"/>
  <c r="S507" i="8" s="1"/>
  <c r="O507" i="8" a="1"/>
  <c r="O507" i="8" s="1"/>
  <c r="T484" i="8"/>
  <c r="H508" i="8"/>
  <c r="S508" i="8" l="1" a="1"/>
  <c r="S508" i="8" s="1"/>
  <c r="O508" i="8" a="1"/>
  <c r="O508" i="8" s="1"/>
  <c r="T485" i="8"/>
  <c r="H509" i="8"/>
  <c r="S509" i="8" l="1" a="1"/>
  <c r="S509" i="8" s="1"/>
  <c r="O509" i="8" a="1"/>
  <c r="O509" i="8" s="1"/>
  <c r="T486" i="8"/>
  <c r="H510" i="8"/>
  <c r="S510" i="8" l="1" a="1"/>
  <c r="S510" i="8" s="1"/>
  <c r="O510" i="8" a="1"/>
  <c r="O510" i="8" s="1"/>
  <c r="T487" i="8"/>
  <c r="H511" i="8"/>
  <c r="S511" i="8" l="1" a="1"/>
  <c r="S511" i="8" s="1"/>
  <c r="O511" i="8" a="1"/>
  <c r="O511" i="8" s="1"/>
  <c r="T488" i="8"/>
  <c r="H512" i="8"/>
  <c r="S512" i="8" l="1" a="1"/>
  <c r="S512" i="8" s="1"/>
  <c r="O512" i="8" a="1"/>
  <c r="O512" i="8" s="1"/>
  <c r="T489" i="8"/>
  <c r="H513" i="8"/>
  <c r="S513" i="8" l="1" a="1"/>
  <c r="S513" i="8" s="1"/>
  <c r="O513" i="8" a="1"/>
  <c r="O513" i="8" s="1"/>
  <c r="T490" i="8"/>
  <c r="H514" i="8"/>
  <c r="S514" i="8" l="1" a="1"/>
  <c r="S514" i="8" s="1"/>
  <c r="O514" i="8" a="1"/>
  <c r="O514" i="8" s="1"/>
  <c r="T491" i="8"/>
  <c r="H515" i="8"/>
  <c r="S515" i="8" l="1" a="1"/>
  <c r="S515" i="8" s="1"/>
  <c r="O515" i="8" a="1"/>
  <c r="O515" i="8" s="1"/>
  <c r="T492" i="8"/>
  <c r="H516" i="8"/>
  <c r="S516" i="8" l="1" a="1"/>
  <c r="S516" i="8" s="1"/>
  <c r="O516" i="8" a="1"/>
  <c r="O516" i="8" s="1"/>
  <c r="T493" i="8"/>
  <c r="H517" i="8"/>
  <c r="S517" i="8" l="1" a="1"/>
  <c r="S517" i="8" s="1"/>
  <c r="O517" i="8" a="1"/>
  <c r="O517" i="8" s="1"/>
  <c r="T494" i="8"/>
  <c r="H518" i="8"/>
  <c r="S518" i="8" l="1" a="1"/>
  <c r="S518" i="8" s="1"/>
  <c r="O518" i="8" a="1"/>
  <c r="O518" i="8" s="1"/>
  <c r="T495" i="8"/>
  <c r="H519" i="8"/>
  <c r="S519" i="8" l="1" a="1"/>
  <c r="S519" i="8" s="1"/>
  <c r="O519" i="8" a="1"/>
  <c r="O519" i="8" s="1"/>
  <c r="T496" i="8"/>
  <c r="H520" i="8"/>
  <c r="S520" i="8" l="1" a="1"/>
  <c r="S520" i="8" s="1"/>
  <c r="O520" i="8" a="1"/>
  <c r="O520" i="8" s="1"/>
  <c r="T497" i="8"/>
  <c r="H521" i="8"/>
  <c r="S521" i="8" l="1" a="1"/>
  <c r="S521" i="8" s="1"/>
  <c r="O521" i="8" a="1"/>
  <c r="O521" i="8" s="1"/>
  <c r="T498" i="8"/>
  <c r="H522" i="8"/>
  <c r="S522" i="8" l="1" a="1"/>
  <c r="S522" i="8" s="1"/>
  <c r="O522" i="8" a="1"/>
  <c r="O522" i="8" s="1"/>
  <c r="T499" i="8"/>
  <c r="H523" i="8"/>
  <c r="S523" i="8" l="1" a="1"/>
  <c r="S523" i="8" s="1"/>
  <c r="O523" i="8" a="1"/>
  <c r="O523" i="8" s="1"/>
  <c r="T500" i="8"/>
  <c r="H524" i="8"/>
  <c r="S524" i="8" l="1" a="1"/>
  <c r="S524" i="8" s="1"/>
  <c r="O524" i="8" a="1"/>
  <c r="O524" i="8" s="1"/>
  <c r="T501" i="8"/>
  <c r="H525" i="8"/>
  <c r="S525" i="8" l="1" a="1"/>
  <c r="S525" i="8" s="1"/>
  <c r="O525" i="8" a="1"/>
  <c r="O525" i="8" s="1"/>
  <c r="T502" i="8"/>
  <c r="H526" i="8"/>
  <c r="S526" i="8" l="1" a="1"/>
  <c r="S526" i="8" s="1"/>
  <c r="O526" i="8" a="1"/>
  <c r="O526" i="8" s="1"/>
  <c r="T503" i="8"/>
  <c r="H527" i="8"/>
  <c r="S527" i="8" l="1" a="1"/>
  <c r="S527" i="8" s="1"/>
  <c r="O527" i="8" a="1"/>
  <c r="O527" i="8" s="1"/>
  <c r="T504" i="8"/>
  <c r="H528" i="8"/>
  <c r="S528" i="8" l="1" a="1"/>
  <c r="S528" i="8" s="1"/>
  <c r="O528" i="8" a="1"/>
  <c r="O528" i="8" s="1"/>
  <c r="T505" i="8"/>
  <c r="H529" i="8"/>
  <c r="S529" i="8" l="1" a="1"/>
  <c r="S529" i="8" s="1"/>
  <c r="O529" i="8" a="1"/>
  <c r="O529" i="8" s="1"/>
  <c r="T506" i="8"/>
  <c r="H530" i="8"/>
  <c r="S530" i="8" l="1" a="1"/>
  <c r="S530" i="8" s="1"/>
  <c r="O530" i="8" a="1"/>
  <c r="O530" i="8" s="1"/>
  <c r="T507" i="8"/>
  <c r="H531" i="8"/>
  <c r="S531" i="8" l="1" a="1"/>
  <c r="S531" i="8" s="1"/>
  <c r="O531" i="8" a="1"/>
  <c r="O531" i="8" s="1"/>
  <c r="T508" i="8"/>
  <c r="H532" i="8"/>
  <c r="S532" i="8" l="1" a="1"/>
  <c r="S532" i="8" s="1"/>
  <c r="O532" i="8" a="1"/>
  <c r="O532" i="8" s="1"/>
  <c r="T509" i="8"/>
  <c r="H533" i="8"/>
  <c r="S533" i="8" l="1" a="1"/>
  <c r="S533" i="8" s="1"/>
  <c r="O533" i="8" a="1"/>
  <c r="O533" i="8" s="1"/>
  <c r="T510" i="8"/>
  <c r="H534" i="8"/>
  <c r="S534" i="8" l="1" a="1"/>
  <c r="S534" i="8" s="1"/>
  <c r="O534" i="8" a="1"/>
  <c r="O534" i="8" s="1"/>
  <c r="T511" i="8"/>
  <c r="H535" i="8"/>
  <c r="S535" i="8" l="1" a="1"/>
  <c r="S535" i="8" s="1"/>
  <c r="O535" i="8" a="1"/>
  <c r="O535" i="8" s="1"/>
  <c r="T512" i="8"/>
  <c r="H536" i="8"/>
  <c r="S536" i="8" l="1" a="1"/>
  <c r="S536" i="8" s="1"/>
  <c r="O536" i="8" a="1"/>
  <c r="O536" i="8" s="1"/>
  <c r="T513" i="8"/>
  <c r="H537" i="8"/>
  <c r="O537" i="8" l="1" a="1"/>
  <c r="O537" i="8" s="1"/>
  <c r="S537" i="8" a="1"/>
  <c r="S537" i="8" s="1"/>
  <c r="T514" i="8"/>
  <c r="H538" i="8"/>
  <c r="S538" i="8" l="1" a="1"/>
  <c r="S538" i="8" s="1"/>
  <c r="O538" i="8" a="1"/>
  <c r="O538" i="8" s="1"/>
  <c r="T515" i="8"/>
  <c r="H539" i="8"/>
  <c r="S539" i="8" l="1" a="1"/>
  <c r="S539" i="8" s="1"/>
  <c r="O539" i="8" a="1"/>
  <c r="O539" i="8" s="1"/>
  <c r="T516" i="8"/>
  <c r="H540" i="8"/>
  <c r="S540" i="8" l="1" a="1"/>
  <c r="S540" i="8" s="1"/>
  <c r="O540" i="8" a="1"/>
  <c r="O540" i="8" s="1"/>
  <c r="T517" i="8"/>
  <c r="H541" i="8"/>
  <c r="S541" i="8" l="1" a="1"/>
  <c r="S541" i="8" s="1"/>
  <c r="O541" i="8" a="1"/>
  <c r="O541" i="8" s="1"/>
  <c r="T518" i="8"/>
  <c r="H542" i="8"/>
  <c r="S542" i="8" l="1" a="1"/>
  <c r="S542" i="8" s="1"/>
  <c r="O542" i="8" a="1"/>
  <c r="O542" i="8" s="1"/>
  <c r="T519" i="8"/>
  <c r="H543" i="8"/>
  <c r="S543" i="8" l="1" a="1"/>
  <c r="S543" i="8" s="1"/>
  <c r="O543" i="8" a="1"/>
  <c r="O543" i="8" s="1"/>
  <c r="T520" i="8"/>
  <c r="H544" i="8"/>
  <c r="S544" i="8" l="1" a="1"/>
  <c r="S544" i="8" s="1"/>
  <c r="O544" i="8" a="1"/>
  <c r="O544" i="8" s="1"/>
  <c r="T521" i="8"/>
  <c r="H545" i="8"/>
  <c r="S545" i="8" l="1" a="1"/>
  <c r="S545" i="8" s="1"/>
  <c r="O545" i="8" a="1"/>
  <c r="O545" i="8" s="1"/>
  <c r="T522" i="8"/>
  <c r="H546" i="8"/>
  <c r="S546" i="8" l="1" a="1"/>
  <c r="S546" i="8" s="1"/>
  <c r="O546" i="8" a="1"/>
  <c r="O546" i="8" s="1"/>
  <c r="T523" i="8"/>
  <c r="H547" i="8"/>
  <c r="S547" i="8" l="1" a="1"/>
  <c r="S547" i="8" s="1"/>
  <c r="O547" i="8" a="1"/>
  <c r="O547" i="8" s="1"/>
  <c r="T524" i="8"/>
  <c r="H548" i="8"/>
  <c r="S548" i="8" l="1" a="1"/>
  <c r="S548" i="8" s="1"/>
  <c r="O548" i="8" a="1"/>
  <c r="O548" i="8" s="1"/>
  <c r="T525" i="8"/>
  <c r="H549" i="8"/>
  <c r="S549" i="8" l="1" a="1"/>
  <c r="S549" i="8" s="1"/>
  <c r="O549" i="8" a="1"/>
  <c r="O549" i="8" s="1"/>
  <c r="T526" i="8"/>
  <c r="H550" i="8"/>
  <c r="S550" i="8" l="1" a="1"/>
  <c r="S550" i="8" s="1"/>
  <c r="O550" i="8" a="1"/>
  <c r="O550" i="8" s="1"/>
  <c r="T527" i="8"/>
  <c r="H551" i="8"/>
  <c r="S551" i="8" l="1" a="1"/>
  <c r="S551" i="8" s="1"/>
  <c r="O551" i="8" a="1"/>
  <c r="O551" i="8" s="1"/>
  <c r="T528" i="8"/>
  <c r="H552" i="8"/>
  <c r="O552" i="8" l="1" a="1"/>
  <c r="O552" i="8" s="1"/>
  <c r="S552" i="8" a="1"/>
  <c r="S552" i="8" s="1"/>
  <c r="T529" i="8"/>
  <c r="H553" i="8"/>
  <c r="S553" i="8" l="1" a="1"/>
  <c r="S553" i="8" s="1"/>
  <c r="O553" i="8" a="1"/>
  <c r="O553" i="8" s="1"/>
  <c r="T530" i="8"/>
  <c r="H554" i="8"/>
  <c r="S554" i="8" l="1" a="1"/>
  <c r="S554" i="8" s="1"/>
  <c r="O554" i="8" a="1"/>
  <c r="O554" i="8" s="1"/>
  <c r="T531" i="8"/>
  <c r="H555" i="8"/>
  <c r="S555" i="8" l="1" a="1"/>
  <c r="S555" i="8" s="1"/>
  <c r="O555" i="8" a="1"/>
  <c r="O555" i="8" s="1"/>
  <c r="T532" i="8"/>
  <c r="H556" i="8"/>
  <c r="S556" i="8" l="1" a="1"/>
  <c r="S556" i="8" s="1"/>
  <c r="O556" i="8" a="1"/>
  <c r="O556" i="8" s="1"/>
  <c r="T533" i="8"/>
  <c r="H557" i="8"/>
  <c r="S557" i="8" l="1" a="1"/>
  <c r="S557" i="8" s="1"/>
  <c r="O557" i="8" a="1"/>
  <c r="O557" i="8" s="1"/>
  <c r="T534" i="8"/>
  <c r="H558" i="8"/>
  <c r="S558" i="8" l="1" a="1"/>
  <c r="S558" i="8" s="1"/>
  <c r="O558" i="8" a="1"/>
  <c r="O558" i="8" s="1"/>
  <c r="T535" i="8"/>
  <c r="H559" i="8"/>
  <c r="S559" i="8" l="1" a="1"/>
  <c r="S559" i="8" s="1"/>
  <c r="O559" i="8" a="1"/>
  <c r="O559" i="8" s="1"/>
  <c r="T536" i="8"/>
  <c r="H560" i="8"/>
  <c r="S560" i="8" l="1" a="1"/>
  <c r="S560" i="8" s="1"/>
  <c r="O560" i="8" a="1"/>
  <c r="O560" i="8" s="1"/>
  <c r="T537" i="8"/>
  <c r="H561" i="8"/>
  <c r="S561" i="8" l="1" a="1"/>
  <c r="S561" i="8" s="1"/>
  <c r="O561" i="8" a="1"/>
  <c r="O561" i="8" s="1"/>
  <c r="T538" i="8"/>
  <c r="H562" i="8"/>
  <c r="S562" i="8" l="1" a="1"/>
  <c r="S562" i="8" s="1"/>
  <c r="O562" i="8" a="1"/>
  <c r="O562" i="8" s="1"/>
  <c r="T539" i="8"/>
  <c r="H563" i="8"/>
  <c r="S563" i="8" l="1" a="1"/>
  <c r="S563" i="8" s="1"/>
  <c r="O563" i="8" a="1"/>
  <c r="O563" i="8" s="1"/>
  <c r="T540" i="8"/>
  <c r="H564" i="8"/>
  <c r="S564" i="8" l="1" a="1"/>
  <c r="S564" i="8" s="1"/>
  <c r="O564" i="8" a="1"/>
  <c r="O564" i="8" s="1"/>
  <c r="T541" i="8"/>
  <c r="H565" i="8"/>
  <c r="S565" i="8" l="1" a="1"/>
  <c r="S565" i="8" s="1"/>
  <c r="O565" i="8" a="1"/>
  <c r="O565" i="8" s="1"/>
  <c r="T542" i="8"/>
  <c r="H566" i="8"/>
  <c r="S566" i="8" l="1" a="1"/>
  <c r="S566" i="8" s="1"/>
  <c r="O566" i="8" a="1"/>
  <c r="O566" i="8" s="1"/>
  <c r="T543" i="8"/>
  <c r="H567" i="8"/>
  <c r="S567" i="8" l="1" a="1"/>
  <c r="S567" i="8" s="1"/>
  <c r="O567" i="8" a="1"/>
  <c r="O567" i="8" s="1"/>
  <c r="T544" i="8"/>
  <c r="H568" i="8"/>
  <c r="S568" i="8" l="1" a="1"/>
  <c r="S568" i="8" s="1"/>
  <c r="O568" i="8" a="1"/>
  <c r="O568" i="8" s="1"/>
  <c r="T545" i="8"/>
  <c r="H569" i="8"/>
  <c r="S569" i="8" l="1" a="1"/>
  <c r="S569" i="8" s="1"/>
  <c r="O569" i="8" a="1"/>
  <c r="O569" i="8" s="1"/>
  <c r="T546" i="8"/>
  <c r="H570" i="8"/>
  <c r="S570" i="8" l="1" a="1"/>
  <c r="S570" i="8" s="1"/>
  <c r="O570" i="8" a="1"/>
  <c r="O570" i="8" s="1"/>
  <c r="T547" i="8"/>
  <c r="H571" i="8"/>
  <c r="S571" i="8" l="1" a="1"/>
  <c r="S571" i="8" s="1"/>
  <c r="O571" i="8" a="1"/>
  <c r="O571" i="8" s="1"/>
  <c r="T548" i="8"/>
  <c r="H572" i="8"/>
  <c r="S572" i="8" l="1" a="1"/>
  <c r="S572" i="8" s="1"/>
  <c r="O572" i="8" a="1"/>
  <c r="O572" i="8" s="1"/>
  <c r="T549" i="8"/>
  <c r="H573" i="8"/>
  <c r="S573" i="8" l="1" a="1"/>
  <c r="S573" i="8" s="1"/>
  <c r="O573" i="8" a="1"/>
  <c r="O573" i="8" s="1"/>
  <c r="T550" i="8"/>
  <c r="H574" i="8"/>
  <c r="S574" i="8" l="1" a="1"/>
  <c r="S574" i="8" s="1"/>
  <c r="O574" i="8" a="1"/>
  <c r="O574" i="8" s="1"/>
  <c r="T551" i="8"/>
  <c r="H575" i="8"/>
  <c r="S575" i="8" l="1" a="1"/>
  <c r="S575" i="8" s="1"/>
  <c r="O575" i="8" a="1"/>
  <c r="O575" i="8" s="1"/>
  <c r="T552" i="8"/>
  <c r="H576" i="8"/>
  <c r="S576" i="8" l="1" a="1"/>
  <c r="S576" i="8" s="1"/>
  <c r="O576" i="8" a="1"/>
  <c r="O576" i="8" s="1"/>
  <c r="T553" i="8"/>
  <c r="H577" i="8"/>
  <c r="S577" i="8" l="1" a="1"/>
  <c r="S577" i="8" s="1"/>
  <c r="O577" i="8" a="1"/>
  <c r="O577" i="8" s="1"/>
  <c r="T554" i="8"/>
  <c r="H578" i="8"/>
  <c r="S578" i="8" l="1" a="1"/>
  <c r="S578" i="8" s="1"/>
  <c r="O578" i="8" a="1"/>
  <c r="O578" i="8" s="1"/>
  <c r="T555" i="8"/>
  <c r="H579" i="8"/>
  <c r="S579" i="8" l="1" a="1"/>
  <c r="S579" i="8" s="1"/>
  <c r="O579" i="8" a="1"/>
  <c r="O579" i="8" s="1"/>
  <c r="T556" i="8"/>
  <c r="H580" i="8"/>
  <c r="S580" i="8" l="1" a="1"/>
  <c r="S580" i="8" s="1"/>
  <c r="O580" i="8" a="1"/>
  <c r="O580" i="8" s="1"/>
  <c r="T557" i="8"/>
  <c r="H581" i="8"/>
  <c r="S581" i="8" l="1" a="1"/>
  <c r="S581" i="8" s="1"/>
  <c r="O581" i="8" a="1"/>
  <c r="O581" i="8" s="1"/>
  <c r="T558" i="8"/>
  <c r="H582" i="8"/>
  <c r="S582" i="8" l="1" a="1"/>
  <c r="S582" i="8" s="1"/>
  <c r="O582" i="8" a="1"/>
  <c r="O582" i="8" s="1"/>
  <c r="T559" i="8"/>
  <c r="H583" i="8"/>
  <c r="S583" i="8" l="1" a="1"/>
  <c r="S583" i="8" s="1"/>
  <c r="O583" i="8" a="1"/>
  <c r="O583" i="8" s="1"/>
  <c r="T560" i="8"/>
  <c r="H584" i="8"/>
  <c r="S584" i="8" l="1" a="1"/>
  <c r="S584" i="8" s="1"/>
  <c r="O584" i="8" a="1"/>
  <c r="O584" i="8" s="1"/>
  <c r="T561" i="8"/>
  <c r="H585" i="8"/>
  <c r="S585" i="8" l="1" a="1"/>
  <c r="S585" i="8" s="1"/>
  <c r="O585" i="8" a="1"/>
  <c r="O585" i="8" s="1"/>
  <c r="T562" i="8"/>
  <c r="H586" i="8"/>
  <c r="S586" i="8" l="1" a="1"/>
  <c r="S586" i="8" s="1"/>
  <c r="O586" i="8" a="1"/>
  <c r="O586" i="8" s="1"/>
  <c r="T563" i="8"/>
  <c r="H587" i="8"/>
  <c r="S587" i="8" l="1" a="1"/>
  <c r="S587" i="8" s="1"/>
  <c r="O587" i="8" a="1"/>
  <c r="O587" i="8" s="1"/>
  <c r="T564" i="8"/>
  <c r="H588" i="8"/>
  <c r="S588" i="8" l="1" a="1"/>
  <c r="S588" i="8" s="1"/>
  <c r="O588" i="8" a="1"/>
  <c r="O588" i="8" s="1"/>
  <c r="T565" i="8"/>
  <c r="H589" i="8"/>
  <c r="S589" i="8" l="1" a="1"/>
  <c r="S589" i="8" s="1"/>
  <c r="O589" i="8" a="1"/>
  <c r="O589" i="8" s="1"/>
  <c r="T566" i="8"/>
  <c r="H590" i="8"/>
  <c r="S590" i="8" l="1" a="1"/>
  <c r="S590" i="8" s="1"/>
  <c r="O590" i="8" a="1"/>
  <c r="O590" i="8" s="1"/>
  <c r="T567" i="8"/>
  <c r="H591" i="8"/>
  <c r="S591" i="8" l="1" a="1"/>
  <c r="S591" i="8" s="1"/>
  <c r="O591" i="8" a="1"/>
  <c r="O591" i="8" s="1"/>
  <c r="T568" i="8"/>
  <c r="H592" i="8"/>
  <c r="S592" i="8" l="1" a="1"/>
  <c r="S592" i="8" s="1"/>
  <c r="O592" i="8" a="1"/>
  <c r="O592" i="8" s="1"/>
  <c r="T569" i="8"/>
  <c r="H593" i="8"/>
  <c r="S593" i="8" l="1" a="1"/>
  <c r="S593" i="8" s="1"/>
  <c r="O593" i="8" a="1"/>
  <c r="O593" i="8" s="1"/>
  <c r="T570" i="8"/>
  <c r="H594" i="8"/>
  <c r="S594" i="8" l="1" a="1"/>
  <c r="S594" i="8" s="1"/>
  <c r="O594" i="8" a="1"/>
  <c r="O594" i="8" s="1"/>
  <c r="T571" i="8"/>
  <c r="H595" i="8"/>
  <c r="S595" i="8" l="1" a="1"/>
  <c r="S595" i="8" s="1"/>
  <c r="O595" i="8" a="1"/>
  <c r="O595" i="8" s="1"/>
  <c r="T572" i="8"/>
  <c r="H596" i="8"/>
  <c r="S596" i="8" l="1" a="1"/>
  <c r="S596" i="8" s="1"/>
  <c r="O596" i="8" a="1"/>
  <c r="O596" i="8" s="1"/>
  <c r="T573" i="8"/>
  <c r="H597" i="8"/>
  <c r="S597" i="8" l="1" a="1"/>
  <c r="S597" i="8" s="1"/>
  <c r="O597" i="8" a="1"/>
  <c r="O597" i="8" s="1"/>
  <c r="T574" i="8"/>
  <c r="H598" i="8"/>
  <c r="S598" i="8" l="1" a="1"/>
  <c r="S598" i="8" s="1"/>
  <c r="O598" i="8" a="1"/>
  <c r="O598" i="8" s="1"/>
  <c r="T575" i="8"/>
  <c r="H599" i="8"/>
  <c r="S599" i="8" l="1" a="1"/>
  <c r="S599" i="8" s="1"/>
  <c r="O599" i="8" a="1"/>
  <c r="O599" i="8" s="1"/>
  <c r="T576" i="8"/>
  <c r="H600" i="8"/>
  <c r="S600" i="8" l="1" a="1"/>
  <c r="S600" i="8" s="1"/>
  <c r="O600" i="8" a="1"/>
  <c r="O600" i="8" s="1"/>
  <c r="T577" i="8"/>
  <c r="H601" i="8"/>
  <c r="S601" i="8" l="1" a="1"/>
  <c r="S601" i="8" s="1"/>
  <c r="O601" i="8" a="1"/>
  <c r="O601" i="8" s="1"/>
  <c r="T578" i="8"/>
  <c r="H602" i="8"/>
  <c r="S602" i="8" l="1" a="1"/>
  <c r="S602" i="8" s="1"/>
  <c r="O602" i="8" a="1"/>
  <c r="O602" i="8" s="1"/>
  <c r="T579" i="8"/>
  <c r="H603" i="8"/>
  <c r="S603" i="8" l="1" a="1"/>
  <c r="S603" i="8" s="1"/>
  <c r="O603" i="8" a="1"/>
  <c r="O603" i="8" s="1"/>
  <c r="T580" i="8"/>
  <c r="H604" i="8"/>
  <c r="S604" i="8" l="1" a="1"/>
  <c r="S604" i="8" s="1"/>
  <c r="O604" i="8" a="1"/>
  <c r="O604" i="8" s="1"/>
  <c r="T581" i="8"/>
  <c r="H605" i="8"/>
  <c r="S605" i="8" l="1" a="1"/>
  <c r="S605" i="8" s="1"/>
  <c r="O605" i="8" a="1"/>
  <c r="O605" i="8" s="1"/>
  <c r="T582" i="8"/>
  <c r="H606" i="8"/>
  <c r="S606" i="8" l="1" a="1"/>
  <c r="S606" i="8" s="1"/>
  <c r="O606" i="8" a="1"/>
  <c r="O606" i="8" s="1"/>
  <c r="T583" i="8"/>
  <c r="H607" i="8"/>
  <c r="S607" i="8" l="1" a="1"/>
  <c r="S607" i="8" s="1"/>
  <c r="O607" i="8" a="1"/>
  <c r="O607" i="8" s="1"/>
  <c r="T584" i="8"/>
  <c r="H608" i="8"/>
  <c r="S608" i="8" l="1" a="1"/>
  <c r="S608" i="8" s="1"/>
  <c r="O608" i="8" a="1"/>
  <c r="O608" i="8" s="1"/>
  <c r="T585" i="8"/>
  <c r="H609" i="8"/>
  <c r="S609" i="8" l="1" a="1"/>
  <c r="S609" i="8" s="1"/>
  <c r="O609" i="8" a="1"/>
  <c r="O609" i="8" s="1"/>
  <c r="T586" i="8"/>
  <c r="H610" i="8"/>
  <c r="S610" i="8" l="1" a="1"/>
  <c r="S610" i="8" s="1"/>
  <c r="O610" i="8" a="1"/>
  <c r="O610" i="8" s="1"/>
  <c r="T587" i="8"/>
  <c r="H611" i="8"/>
  <c r="S611" i="8" l="1" a="1"/>
  <c r="S611" i="8" s="1"/>
  <c r="O611" i="8" a="1"/>
  <c r="O611" i="8" s="1"/>
  <c r="T588" i="8"/>
  <c r="H612" i="8"/>
  <c r="S612" i="8" l="1" a="1"/>
  <c r="S612" i="8" s="1"/>
  <c r="O612" i="8" a="1"/>
  <c r="O612" i="8" s="1"/>
  <c r="T589" i="8"/>
  <c r="H613" i="8"/>
  <c r="S613" i="8" l="1" a="1"/>
  <c r="S613" i="8" s="1"/>
  <c r="O613" i="8" a="1"/>
  <c r="O613" i="8" s="1"/>
  <c r="T590" i="8"/>
  <c r="H614" i="8"/>
  <c r="S614" i="8" l="1" a="1"/>
  <c r="S614" i="8" s="1"/>
  <c r="O614" i="8" a="1"/>
  <c r="O614" i="8" s="1"/>
  <c r="T591" i="8"/>
  <c r="H615" i="8"/>
  <c r="S615" i="8" l="1" a="1"/>
  <c r="S615" i="8" s="1"/>
  <c r="O615" i="8" a="1"/>
  <c r="O615" i="8" s="1"/>
  <c r="T592" i="8"/>
  <c r="H616" i="8"/>
  <c r="S616" i="8" l="1" a="1"/>
  <c r="S616" i="8" s="1"/>
  <c r="O616" i="8" a="1"/>
  <c r="O616" i="8" s="1"/>
  <c r="T593" i="8"/>
  <c r="H617" i="8"/>
  <c r="O617" i="8" l="1" a="1"/>
  <c r="O617" i="8" s="1"/>
  <c r="S617" i="8" a="1"/>
  <c r="S617" i="8" s="1"/>
  <c r="T594" i="8"/>
  <c r="H618" i="8"/>
  <c r="S618" i="8" l="1" a="1"/>
  <c r="S618" i="8" s="1"/>
  <c r="O618" i="8" a="1"/>
  <c r="O618" i="8" s="1"/>
  <c r="T595" i="8"/>
  <c r="H619" i="8"/>
  <c r="S619" i="8" l="1" a="1"/>
  <c r="S619" i="8" s="1"/>
  <c r="O619" i="8" a="1"/>
  <c r="O619" i="8" s="1"/>
  <c r="T596" i="8"/>
  <c r="H620" i="8"/>
  <c r="S620" i="8" l="1" a="1"/>
  <c r="S620" i="8" s="1"/>
  <c r="O620" i="8" a="1"/>
  <c r="O620" i="8" s="1"/>
  <c r="T597" i="8"/>
  <c r="H621" i="8"/>
  <c r="S621" i="8" l="1" a="1"/>
  <c r="S621" i="8" s="1"/>
  <c r="O621" i="8" a="1"/>
  <c r="O621" i="8" s="1"/>
  <c r="T598" i="8"/>
  <c r="H622" i="8"/>
  <c r="S622" i="8" l="1" a="1"/>
  <c r="S622" i="8" s="1"/>
  <c r="O622" i="8" a="1"/>
  <c r="O622" i="8" s="1"/>
  <c r="T599" i="8"/>
  <c r="H623" i="8"/>
  <c r="S623" i="8" l="1" a="1"/>
  <c r="S623" i="8" s="1"/>
  <c r="O623" i="8" a="1"/>
  <c r="O623" i="8" s="1"/>
  <c r="T600" i="8"/>
  <c r="H624" i="8"/>
  <c r="S624" i="8" l="1" a="1"/>
  <c r="S624" i="8" s="1"/>
  <c r="O624" i="8" a="1"/>
  <c r="O624" i="8" s="1"/>
  <c r="T601" i="8"/>
  <c r="H625" i="8"/>
  <c r="S625" i="8" l="1" a="1"/>
  <c r="S625" i="8" s="1"/>
  <c r="O625" i="8" a="1"/>
  <c r="O625" i="8" s="1"/>
  <c r="T602" i="8"/>
  <c r="H626" i="8"/>
  <c r="S626" i="8" l="1" a="1"/>
  <c r="S626" i="8" s="1"/>
  <c r="O626" i="8" a="1"/>
  <c r="O626" i="8" s="1"/>
  <c r="T603" i="8"/>
  <c r="H627" i="8"/>
  <c r="O627" i="8" l="1" a="1"/>
  <c r="O627" i="8" s="1"/>
  <c r="S627" i="8" a="1"/>
  <c r="S627" i="8" s="1"/>
  <c r="T604" i="8"/>
  <c r="H628" i="8"/>
  <c r="S628" i="8" l="1" a="1"/>
  <c r="S628" i="8" s="1"/>
  <c r="O628" i="8" a="1"/>
  <c r="O628" i="8" s="1"/>
  <c r="T605" i="8"/>
  <c r="H629" i="8"/>
  <c r="S629" i="8" l="1" a="1"/>
  <c r="S629" i="8" s="1"/>
  <c r="O629" i="8" a="1"/>
  <c r="O629" i="8" s="1"/>
  <c r="T606" i="8"/>
  <c r="H630" i="8"/>
  <c r="S630" i="8" l="1" a="1"/>
  <c r="S630" i="8" s="1"/>
  <c r="O630" i="8" a="1"/>
  <c r="O630" i="8" s="1"/>
  <c r="T607" i="8"/>
  <c r="H631" i="8"/>
  <c r="S631" i="8" l="1" a="1"/>
  <c r="S631" i="8" s="1"/>
  <c r="O631" i="8" a="1"/>
  <c r="O631" i="8" s="1"/>
  <c r="T608" i="8"/>
  <c r="H632" i="8"/>
  <c r="S632" i="8" l="1" a="1"/>
  <c r="S632" i="8" s="1"/>
  <c r="O632" i="8" a="1"/>
  <c r="O632" i="8" s="1"/>
  <c r="T609" i="8"/>
  <c r="H633" i="8"/>
  <c r="S633" i="8" l="1" a="1"/>
  <c r="S633" i="8" s="1"/>
  <c r="O633" i="8" a="1"/>
  <c r="O633" i="8" s="1"/>
  <c r="T610" i="8"/>
  <c r="H634" i="8"/>
  <c r="S634" i="8" l="1" a="1"/>
  <c r="S634" i="8" s="1"/>
  <c r="O634" i="8" a="1"/>
  <c r="O634" i="8" s="1"/>
  <c r="T611" i="8"/>
  <c r="H635" i="8"/>
  <c r="S635" i="8" l="1" a="1"/>
  <c r="S635" i="8" s="1"/>
  <c r="O635" i="8" a="1"/>
  <c r="O635" i="8" s="1"/>
  <c r="T612" i="8"/>
  <c r="H636" i="8"/>
  <c r="S636" i="8" l="1" a="1"/>
  <c r="S636" i="8" s="1"/>
  <c r="O636" i="8" a="1"/>
  <c r="O636" i="8" s="1"/>
  <c r="T613" i="8"/>
  <c r="H637" i="8"/>
  <c r="S637" i="8" l="1" a="1"/>
  <c r="S637" i="8" s="1"/>
  <c r="O637" i="8" a="1"/>
  <c r="O637" i="8" s="1"/>
  <c r="T614" i="8"/>
  <c r="H638" i="8"/>
  <c r="S638" i="8" l="1" a="1"/>
  <c r="S638" i="8" s="1"/>
  <c r="O638" i="8" a="1"/>
  <c r="O638" i="8" s="1"/>
  <c r="T615" i="8"/>
  <c r="H639" i="8"/>
  <c r="S639" i="8" l="1" a="1"/>
  <c r="S639" i="8" s="1"/>
  <c r="O639" i="8" a="1"/>
  <c r="O639" i="8" s="1"/>
  <c r="T616" i="8"/>
  <c r="H640" i="8"/>
  <c r="S640" i="8" l="1" a="1"/>
  <c r="S640" i="8" s="1"/>
  <c r="O640" i="8" a="1"/>
  <c r="O640" i="8" s="1"/>
  <c r="T617" i="8"/>
  <c r="H641" i="8"/>
  <c r="S641" i="8" l="1" a="1"/>
  <c r="S641" i="8" s="1"/>
  <c r="O641" i="8" a="1"/>
  <c r="O641" i="8" s="1"/>
  <c r="T618" i="8"/>
  <c r="H642" i="8"/>
  <c r="S642" i="8" l="1" a="1"/>
  <c r="S642" i="8" s="1"/>
  <c r="O642" i="8" a="1"/>
  <c r="O642" i="8" s="1"/>
  <c r="T619" i="8"/>
  <c r="H643" i="8"/>
  <c r="S643" i="8" l="1" a="1"/>
  <c r="S643" i="8" s="1"/>
  <c r="O643" i="8" a="1"/>
  <c r="O643" i="8" s="1"/>
  <c r="T620" i="8"/>
  <c r="H644" i="8"/>
  <c r="S644" i="8" l="1" a="1"/>
  <c r="S644" i="8" s="1"/>
  <c r="O644" i="8" a="1"/>
  <c r="O644" i="8" s="1"/>
  <c r="T621" i="8"/>
  <c r="H645" i="8"/>
  <c r="S645" i="8" l="1" a="1"/>
  <c r="S645" i="8" s="1"/>
  <c r="O645" i="8" a="1"/>
  <c r="O645" i="8" s="1"/>
  <c r="T622" i="8"/>
  <c r="H646" i="8"/>
  <c r="S646" i="8" l="1" a="1"/>
  <c r="S646" i="8" s="1"/>
  <c r="O646" i="8" a="1"/>
  <c r="O646" i="8" s="1"/>
  <c r="T623" i="8"/>
  <c r="H647" i="8"/>
  <c r="S647" i="8" l="1" a="1"/>
  <c r="S647" i="8" s="1"/>
  <c r="O647" i="8" a="1"/>
  <c r="O647" i="8" s="1"/>
  <c r="T624" i="8"/>
  <c r="H648" i="8"/>
  <c r="S648" i="8" l="1" a="1"/>
  <c r="S648" i="8" s="1"/>
  <c r="O648" i="8" a="1"/>
  <c r="O648" i="8" s="1"/>
  <c r="T625" i="8"/>
  <c r="H649" i="8"/>
  <c r="S649" i="8" l="1" a="1"/>
  <c r="S649" i="8" s="1"/>
  <c r="O649" i="8" a="1"/>
  <c r="O649" i="8" s="1"/>
  <c r="T626" i="8"/>
  <c r="H650" i="8"/>
  <c r="S650" i="8" l="1" a="1"/>
  <c r="S650" i="8" s="1"/>
  <c r="O650" i="8" a="1"/>
  <c r="O650" i="8" s="1"/>
  <c r="T627" i="8"/>
  <c r="H651" i="8"/>
  <c r="S651" i="8" l="1" a="1"/>
  <c r="S651" i="8" s="1"/>
  <c r="O651" i="8" a="1"/>
  <c r="O651" i="8" s="1"/>
  <c r="T628" i="8"/>
  <c r="H652" i="8"/>
  <c r="S652" i="8" l="1" a="1"/>
  <c r="S652" i="8" s="1"/>
  <c r="O652" i="8" a="1"/>
  <c r="O652" i="8" s="1"/>
  <c r="T629" i="8"/>
  <c r="H653" i="8"/>
  <c r="S653" i="8" l="1" a="1"/>
  <c r="S653" i="8" s="1"/>
  <c r="O653" i="8" a="1"/>
  <c r="O653" i="8" s="1"/>
  <c r="T630" i="8"/>
  <c r="H654" i="8"/>
  <c r="S654" i="8" l="1" a="1"/>
  <c r="S654" i="8" s="1"/>
  <c r="O654" i="8" a="1"/>
  <c r="O654" i="8" s="1"/>
  <c r="T631" i="8"/>
  <c r="H655" i="8"/>
  <c r="S655" i="8" l="1" a="1"/>
  <c r="S655" i="8" s="1"/>
  <c r="O655" i="8" a="1"/>
  <c r="O655" i="8" s="1"/>
  <c r="T632" i="8"/>
  <c r="H656" i="8"/>
  <c r="S656" i="8" l="1" a="1"/>
  <c r="S656" i="8" s="1"/>
  <c r="O656" i="8" a="1"/>
  <c r="O656" i="8" s="1"/>
  <c r="T633" i="8"/>
  <c r="H657" i="8"/>
  <c r="S657" i="8" l="1" a="1"/>
  <c r="S657" i="8" s="1"/>
  <c r="O657" i="8" a="1"/>
  <c r="O657" i="8" s="1"/>
  <c r="T634" i="8"/>
  <c r="H658" i="8"/>
  <c r="S658" i="8" l="1" a="1"/>
  <c r="S658" i="8" s="1"/>
  <c r="O658" i="8" a="1"/>
  <c r="O658" i="8" s="1"/>
  <c r="T635" i="8"/>
  <c r="H659" i="8"/>
  <c r="S659" i="8" l="1" a="1"/>
  <c r="S659" i="8" s="1"/>
  <c r="O659" i="8" a="1"/>
  <c r="O659" i="8" s="1"/>
  <c r="T636" i="8"/>
  <c r="H660" i="8"/>
  <c r="S660" i="8" l="1" a="1"/>
  <c r="S660" i="8" s="1"/>
  <c r="O660" i="8" a="1"/>
  <c r="O660" i="8" s="1"/>
  <c r="T637" i="8"/>
  <c r="H661" i="8"/>
  <c r="S661" i="8" l="1" a="1"/>
  <c r="S661" i="8" s="1"/>
  <c r="O661" i="8" a="1"/>
  <c r="O661" i="8" s="1"/>
  <c r="T638" i="8"/>
  <c r="H662" i="8"/>
  <c r="S662" i="8" l="1" a="1"/>
  <c r="S662" i="8" s="1"/>
  <c r="O662" i="8" a="1"/>
  <c r="O662" i="8" s="1"/>
  <c r="T639" i="8"/>
  <c r="H663" i="8"/>
  <c r="S663" i="8" l="1" a="1"/>
  <c r="S663" i="8" s="1"/>
  <c r="O663" i="8" a="1"/>
  <c r="O663" i="8" s="1"/>
  <c r="T640" i="8"/>
  <c r="H664" i="8"/>
  <c r="S664" i="8" l="1" a="1"/>
  <c r="S664" i="8" s="1"/>
  <c r="O664" i="8" a="1"/>
  <c r="O664" i="8" s="1"/>
  <c r="T641" i="8"/>
  <c r="H665" i="8"/>
  <c r="S665" i="8" l="1" a="1"/>
  <c r="S665" i="8" s="1"/>
  <c r="O665" i="8" a="1"/>
  <c r="O665" i="8" s="1"/>
  <c r="T642" i="8"/>
  <c r="H666" i="8"/>
  <c r="S666" i="8" l="1" a="1"/>
  <c r="S666" i="8" s="1"/>
  <c r="O666" i="8" a="1"/>
  <c r="O666" i="8" s="1"/>
  <c r="T643" i="8"/>
  <c r="H667" i="8"/>
  <c r="S667" i="8" l="1" a="1"/>
  <c r="S667" i="8" s="1"/>
  <c r="O667" i="8" a="1"/>
  <c r="O667" i="8" s="1"/>
  <c r="T644" i="8"/>
  <c r="H668" i="8"/>
  <c r="S668" i="8" l="1" a="1"/>
  <c r="S668" i="8" s="1"/>
  <c r="O668" i="8" a="1"/>
  <c r="O668" i="8" s="1"/>
  <c r="T645" i="8"/>
  <c r="H669" i="8"/>
  <c r="S669" i="8" l="1" a="1"/>
  <c r="S669" i="8" s="1"/>
  <c r="O669" i="8" a="1"/>
  <c r="O669" i="8" s="1"/>
  <c r="T646" i="8"/>
  <c r="H670" i="8"/>
  <c r="S670" i="8" l="1" a="1"/>
  <c r="S670" i="8" s="1"/>
  <c r="O670" i="8" a="1"/>
  <c r="O670" i="8" s="1"/>
  <c r="T647" i="8"/>
  <c r="H671" i="8"/>
  <c r="S671" i="8" l="1" a="1"/>
  <c r="S671" i="8" s="1"/>
  <c r="O671" i="8" a="1"/>
  <c r="O671" i="8" s="1"/>
  <c r="T648" i="8"/>
  <c r="H672" i="8"/>
  <c r="S672" i="8" l="1" a="1"/>
  <c r="S672" i="8" s="1"/>
  <c r="O672" i="8" a="1"/>
  <c r="O672" i="8" s="1"/>
  <c r="T649" i="8"/>
  <c r="H673" i="8"/>
  <c r="S673" i="8" l="1" a="1"/>
  <c r="S673" i="8" s="1"/>
  <c r="O673" i="8" a="1"/>
  <c r="O673" i="8" s="1"/>
  <c r="T650" i="8"/>
  <c r="H674" i="8"/>
  <c r="S674" i="8" l="1" a="1"/>
  <c r="S674" i="8" s="1"/>
  <c r="O674" i="8" a="1"/>
  <c r="O674" i="8" s="1"/>
  <c r="T651" i="8"/>
  <c r="H675" i="8"/>
  <c r="S675" i="8" l="1" a="1"/>
  <c r="S675" i="8" s="1"/>
  <c r="O675" i="8" a="1"/>
  <c r="O675" i="8" s="1"/>
  <c r="T652" i="8"/>
  <c r="H676" i="8"/>
  <c r="S676" i="8" l="1" a="1"/>
  <c r="S676" i="8" s="1"/>
  <c r="O676" i="8" a="1"/>
  <c r="O676" i="8" s="1"/>
  <c r="T653" i="8"/>
  <c r="H677" i="8"/>
  <c r="S677" i="8" l="1" a="1"/>
  <c r="S677" i="8" s="1"/>
  <c r="O677" i="8" a="1"/>
  <c r="O677" i="8" s="1"/>
  <c r="T654" i="8"/>
  <c r="H678" i="8"/>
  <c r="S678" i="8" l="1" a="1"/>
  <c r="S678" i="8" s="1"/>
  <c r="O678" i="8" a="1"/>
  <c r="O678" i="8" s="1"/>
  <c r="T655" i="8"/>
  <c r="H679" i="8"/>
  <c r="S679" i="8" l="1" a="1"/>
  <c r="S679" i="8" s="1"/>
  <c r="O679" i="8" a="1"/>
  <c r="O679" i="8" s="1"/>
  <c r="T656" i="8"/>
  <c r="H680" i="8"/>
  <c r="S680" i="8" l="1" a="1"/>
  <c r="S680" i="8" s="1"/>
  <c r="O680" i="8" a="1"/>
  <c r="O680" i="8" s="1"/>
  <c r="T657" i="8"/>
  <c r="H681" i="8"/>
  <c r="S681" i="8" l="1" a="1"/>
  <c r="S681" i="8" s="1"/>
  <c r="O681" i="8" a="1"/>
  <c r="O681" i="8" s="1"/>
  <c r="T658" i="8"/>
  <c r="H682" i="8"/>
  <c r="O682" i="8" l="1" a="1"/>
  <c r="O682" i="8" s="1"/>
  <c r="S682" i="8" a="1"/>
  <c r="S682" i="8" s="1"/>
  <c r="T659" i="8"/>
  <c r="H683" i="8"/>
  <c r="S683" i="8" l="1" a="1"/>
  <c r="S683" i="8" s="1"/>
  <c r="O683" i="8" a="1"/>
  <c r="O683" i="8" s="1"/>
  <c r="T660" i="8"/>
  <c r="H684" i="8"/>
  <c r="S684" i="8" l="1" a="1"/>
  <c r="S684" i="8" s="1"/>
  <c r="O684" i="8" a="1"/>
  <c r="O684" i="8" s="1"/>
  <c r="T661" i="8"/>
  <c r="H685" i="8"/>
  <c r="O685" i="8" l="1" a="1"/>
  <c r="O685" i="8" s="1"/>
  <c r="S685" i="8" a="1"/>
  <c r="S685" i="8" s="1"/>
  <c r="T662" i="8"/>
  <c r="H686" i="8"/>
  <c r="S686" i="8" l="1" a="1"/>
  <c r="S686" i="8" s="1"/>
  <c r="O686" i="8" a="1"/>
  <c r="O686" i="8" s="1"/>
  <c r="T663" i="8"/>
  <c r="H687" i="8"/>
  <c r="S687" i="8" l="1" a="1"/>
  <c r="S687" i="8" s="1"/>
  <c r="O687" i="8" a="1"/>
  <c r="O687" i="8" s="1"/>
  <c r="T664" i="8"/>
  <c r="H688" i="8"/>
  <c r="S688" i="8" l="1" a="1"/>
  <c r="S688" i="8" s="1"/>
  <c r="O688" i="8" a="1"/>
  <c r="O688" i="8" s="1"/>
  <c r="T665" i="8"/>
  <c r="H689" i="8"/>
  <c r="S689" i="8" l="1" a="1"/>
  <c r="S689" i="8" s="1"/>
  <c r="O689" i="8" a="1"/>
  <c r="O689" i="8" s="1"/>
  <c r="T666" i="8"/>
  <c r="H690" i="8"/>
  <c r="S690" i="8" l="1" a="1"/>
  <c r="S690" i="8" s="1"/>
  <c r="O690" i="8" a="1"/>
  <c r="O690" i="8" s="1"/>
  <c r="T667" i="8"/>
  <c r="H691" i="8"/>
  <c r="S691" i="8" l="1" a="1"/>
  <c r="S691" i="8" s="1"/>
  <c r="O691" i="8" a="1"/>
  <c r="O691" i="8" s="1"/>
  <c r="T668" i="8"/>
  <c r="H692" i="8"/>
  <c r="S692" i="8" l="1" a="1"/>
  <c r="S692" i="8" s="1"/>
  <c r="O692" i="8" a="1"/>
  <c r="O692" i="8" s="1"/>
  <c r="T669" i="8"/>
  <c r="H693" i="8"/>
  <c r="S693" i="8" l="1" a="1"/>
  <c r="S693" i="8" s="1"/>
  <c r="O693" i="8" a="1"/>
  <c r="O693" i="8" s="1"/>
  <c r="T670" i="8"/>
  <c r="H694" i="8"/>
  <c r="S694" i="8" l="1" a="1"/>
  <c r="S694" i="8" s="1"/>
  <c r="O694" i="8" a="1"/>
  <c r="O694" i="8" s="1"/>
  <c r="T671" i="8"/>
  <c r="H695" i="8"/>
  <c r="S695" i="8" l="1" a="1"/>
  <c r="S695" i="8" s="1"/>
  <c r="O695" i="8" a="1"/>
  <c r="O695" i="8" s="1"/>
  <c r="T672" i="8"/>
  <c r="H696" i="8"/>
  <c r="S696" i="8" l="1" a="1"/>
  <c r="S696" i="8" s="1"/>
  <c r="O696" i="8" a="1"/>
  <c r="O696" i="8" s="1"/>
  <c r="T673" i="8"/>
  <c r="H697" i="8"/>
  <c r="S697" i="8" l="1" a="1"/>
  <c r="S697" i="8" s="1"/>
  <c r="O697" i="8" a="1"/>
  <c r="O697" i="8" s="1"/>
  <c r="T674" i="8"/>
  <c r="H698" i="8"/>
  <c r="S698" i="8" l="1" a="1"/>
  <c r="S698" i="8" s="1"/>
  <c r="O698" i="8" a="1"/>
  <c r="O698" i="8" s="1"/>
  <c r="T675" i="8"/>
  <c r="H699" i="8"/>
  <c r="S699" i="8" l="1" a="1"/>
  <c r="S699" i="8" s="1"/>
  <c r="O699" i="8" a="1"/>
  <c r="O699" i="8" s="1"/>
  <c r="T676" i="8"/>
  <c r="H700" i="8"/>
  <c r="O700" i="8" l="1" a="1"/>
  <c r="O700" i="8" s="1"/>
  <c r="S700" i="8" a="1"/>
  <c r="S700" i="8" s="1"/>
  <c r="T677" i="8"/>
  <c r="H701" i="8"/>
  <c r="O701" i="8" l="1" a="1"/>
  <c r="O701" i="8" s="1"/>
  <c r="S701" i="8" a="1"/>
  <c r="S701" i="8" s="1"/>
  <c r="T678" i="8"/>
  <c r="H702" i="8"/>
  <c r="S702" i="8" l="1" a="1"/>
  <c r="S702" i="8" s="1"/>
  <c r="O702" i="8" a="1"/>
  <c r="O702" i="8" s="1"/>
  <c r="T679" i="8"/>
  <c r="H703" i="8"/>
  <c r="S703" i="8" l="1" a="1"/>
  <c r="S703" i="8" s="1"/>
  <c r="O703" i="8" a="1"/>
  <c r="O703" i="8" s="1"/>
  <c r="T680" i="8"/>
  <c r="H704" i="8"/>
  <c r="S704" i="8" l="1" a="1"/>
  <c r="S704" i="8" s="1"/>
  <c r="O704" i="8" a="1"/>
  <c r="O704" i="8" s="1"/>
  <c r="T681" i="8"/>
  <c r="H705" i="8"/>
  <c r="S705" i="8" l="1" a="1"/>
  <c r="S705" i="8" s="1"/>
  <c r="O705" i="8" a="1"/>
  <c r="O705" i="8" s="1"/>
  <c r="T682" i="8"/>
  <c r="H706" i="8"/>
  <c r="S706" i="8" l="1" a="1"/>
  <c r="S706" i="8" s="1"/>
  <c r="O706" i="8" a="1"/>
  <c r="O706" i="8" s="1"/>
  <c r="T683" i="8"/>
  <c r="H707" i="8"/>
  <c r="S707" i="8" l="1" a="1"/>
  <c r="S707" i="8" s="1"/>
  <c r="O707" i="8" a="1"/>
  <c r="O707" i="8" s="1"/>
  <c r="T684" i="8"/>
  <c r="H708" i="8"/>
  <c r="S708" i="8" l="1" a="1"/>
  <c r="S708" i="8" s="1"/>
  <c r="O708" i="8" a="1"/>
  <c r="O708" i="8" s="1"/>
  <c r="T685" i="8"/>
  <c r="H709" i="8"/>
  <c r="S709" i="8" l="1" a="1"/>
  <c r="S709" i="8" s="1"/>
  <c r="O709" i="8" a="1"/>
  <c r="O709" i="8" s="1"/>
  <c r="T686" i="8"/>
  <c r="H710" i="8"/>
  <c r="S710" i="8" l="1" a="1"/>
  <c r="S710" i="8" s="1"/>
  <c r="O710" i="8" a="1"/>
  <c r="O710" i="8" s="1"/>
  <c r="T687" i="8"/>
  <c r="H711" i="8"/>
  <c r="S711" i="8" l="1" a="1"/>
  <c r="S711" i="8" s="1"/>
  <c r="O711" i="8" a="1"/>
  <c r="O711" i="8" s="1"/>
  <c r="T688" i="8"/>
  <c r="H712" i="8"/>
  <c r="S712" i="8" l="1" a="1"/>
  <c r="S712" i="8" s="1"/>
  <c r="O712" i="8" a="1"/>
  <c r="O712" i="8" s="1"/>
  <c r="T689" i="8"/>
  <c r="H713" i="8"/>
  <c r="S713" i="8" l="1" a="1"/>
  <c r="S713" i="8" s="1"/>
  <c r="O713" i="8" a="1"/>
  <c r="O713" i="8" s="1"/>
  <c r="T690" i="8"/>
  <c r="H714" i="8"/>
  <c r="S714" i="8" l="1" a="1"/>
  <c r="S714" i="8" s="1"/>
  <c r="O714" i="8" a="1"/>
  <c r="O714" i="8" s="1"/>
  <c r="T691" i="8"/>
  <c r="H715" i="8"/>
  <c r="S715" i="8" l="1" a="1"/>
  <c r="S715" i="8" s="1"/>
  <c r="O715" i="8" a="1"/>
  <c r="O715" i="8" s="1"/>
  <c r="T692" i="8"/>
  <c r="H716" i="8"/>
  <c r="S716" i="8" l="1" a="1"/>
  <c r="S716" i="8" s="1"/>
  <c r="O716" i="8" a="1"/>
  <c r="O716" i="8" s="1"/>
  <c r="T693" i="8"/>
  <c r="H717" i="8"/>
  <c r="S717" i="8" l="1" a="1"/>
  <c r="S717" i="8" s="1"/>
  <c r="O717" i="8" a="1"/>
  <c r="O717" i="8" s="1"/>
  <c r="T694" i="8"/>
  <c r="H718" i="8"/>
  <c r="S718" i="8" l="1" a="1"/>
  <c r="S718" i="8" s="1"/>
  <c r="O718" i="8" a="1"/>
  <c r="O718" i="8" s="1"/>
  <c r="T695" i="8"/>
  <c r="H719" i="8"/>
  <c r="S719" i="8" l="1" a="1"/>
  <c r="S719" i="8" s="1"/>
  <c r="O719" i="8" a="1"/>
  <c r="O719" i="8" s="1"/>
  <c r="T696" i="8"/>
  <c r="H720" i="8"/>
  <c r="S720" i="8" l="1" a="1"/>
  <c r="S720" i="8" s="1"/>
  <c r="O720" i="8" a="1"/>
  <c r="O720" i="8" s="1"/>
  <c r="T697" i="8"/>
  <c r="H721" i="8"/>
  <c r="S721" i="8" l="1" a="1"/>
  <c r="S721" i="8" s="1"/>
  <c r="O721" i="8" a="1"/>
  <c r="O721" i="8" s="1"/>
  <c r="T698" i="8"/>
  <c r="H722" i="8"/>
  <c r="S722" i="8" l="1" a="1"/>
  <c r="S722" i="8" s="1"/>
  <c r="O722" i="8" a="1"/>
  <c r="O722" i="8" s="1"/>
  <c r="T699" i="8"/>
  <c r="H723" i="8"/>
  <c r="S723" i="8" l="1" a="1"/>
  <c r="S723" i="8" s="1"/>
  <c r="O723" i="8" a="1"/>
  <c r="O723" i="8" s="1"/>
  <c r="T700" i="8"/>
  <c r="H724" i="8"/>
  <c r="S724" i="8" l="1" a="1"/>
  <c r="S724" i="8" s="1"/>
  <c r="O724" i="8" a="1"/>
  <c r="O724" i="8" s="1"/>
  <c r="T701" i="8"/>
  <c r="H725" i="8"/>
  <c r="S725" i="8" l="1" a="1"/>
  <c r="S725" i="8" s="1"/>
  <c r="O725" i="8" a="1"/>
  <c r="O725" i="8" s="1"/>
  <c r="T702" i="8"/>
  <c r="H726" i="8"/>
  <c r="S726" i="8" l="1" a="1"/>
  <c r="S726" i="8" s="1"/>
  <c r="O726" i="8" a="1"/>
  <c r="O726" i="8" s="1"/>
  <c r="T703" i="8"/>
  <c r="H727" i="8"/>
  <c r="S727" i="8" l="1" a="1"/>
  <c r="S727" i="8" s="1"/>
  <c r="O727" i="8" a="1"/>
  <c r="O727" i="8" s="1"/>
  <c r="T704" i="8"/>
  <c r="H728" i="8"/>
  <c r="S728" i="8" l="1" a="1"/>
  <c r="S728" i="8" s="1"/>
  <c r="O728" i="8" a="1"/>
  <c r="O728" i="8" s="1"/>
  <c r="T705" i="8"/>
  <c r="H729" i="8"/>
  <c r="S729" i="8" l="1" a="1"/>
  <c r="S729" i="8" s="1"/>
  <c r="O729" i="8" a="1"/>
  <c r="O729" i="8" s="1"/>
  <c r="T706" i="8"/>
  <c r="H730" i="8"/>
  <c r="S730" i="8" l="1" a="1"/>
  <c r="S730" i="8" s="1"/>
  <c r="O730" i="8" a="1"/>
  <c r="O730" i="8" s="1"/>
  <c r="T707" i="8"/>
  <c r="H731" i="8"/>
  <c r="S731" i="8" l="1" a="1"/>
  <c r="S731" i="8" s="1"/>
  <c r="O731" i="8" a="1"/>
  <c r="O731" i="8" s="1"/>
  <c r="T708" i="8"/>
  <c r="H732" i="8"/>
  <c r="S732" i="8" l="1" a="1"/>
  <c r="S732" i="8" s="1"/>
  <c r="O732" i="8" a="1"/>
  <c r="O732" i="8" s="1"/>
  <c r="T709" i="8"/>
  <c r="H733" i="8"/>
  <c r="S733" i="8" l="1" a="1"/>
  <c r="S733" i="8" s="1"/>
  <c r="O733" i="8" a="1"/>
  <c r="O733" i="8" s="1"/>
  <c r="T710" i="8"/>
  <c r="H734" i="8"/>
  <c r="S734" i="8" l="1" a="1"/>
  <c r="S734" i="8" s="1"/>
  <c r="O734" i="8" a="1"/>
  <c r="O734" i="8" s="1"/>
  <c r="T711" i="8"/>
  <c r="H735" i="8"/>
  <c r="S735" i="8" l="1" a="1"/>
  <c r="S735" i="8" s="1"/>
  <c r="O735" i="8" a="1"/>
  <c r="O735" i="8" s="1"/>
  <c r="T712" i="8"/>
  <c r="H736" i="8"/>
  <c r="S736" i="8" l="1" a="1"/>
  <c r="S736" i="8" s="1"/>
  <c r="O736" i="8" a="1"/>
  <c r="O736" i="8" s="1"/>
  <c r="T713" i="8"/>
  <c r="H737" i="8"/>
  <c r="S737" i="8" l="1" a="1"/>
  <c r="S737" i="8" s="1"/>
  <c r="O737" i="8" a="1"/>
  <c r="O737" i="8" s="1"/>
  <c r="T714" i="8"/>
  <c r="H738" i="8"/>
  <c r="S738" i="8" l="1" a="1"/>
  <c r="S738" i="8" s="1"/>
  <c r="O738" i="8" a="1"/>
  <c r="O738" i="8" s="1"/>
  <c r="T715" i="8"/>
  <c r="H739" i="8"/>
  <c r="S739" i="8" l="1" a="1"/>
  <c r="S739" i="8" s="1"/>
  <c r="O739" i="8" a="1"/>
  <c r="O739" i="8" s="1"/>
  <c r="T716" i="8"/>
  <c r="H740" i="8"/>
  <c r="S740" i="8" l="1" a="1"/>
  <c r="S740" i="8" s="1"/>
  <c r="O740" i="8" a="1"/>
  <c r="O740" i="8" s="1"/>
  <c r="T717" i="8"/>
  <c r="H741" i="8"/>
  <c r="S741" i="8" l="1" a="1"/>
  <c r="S741" i="8" s="1"/>
  <c r="O741" i="8" a="1"/>
  <c r="O741" i="8" s="1"/>
  <c r="T718" i="8"/>
  <c r="H742" i="8"/>
  <c r="S742" i="8" l="1" a="1"/>
  <c r="S742" i="8" s="1"/>
  <c r="O742" i="8" a="1"/>
  <c r="O742" i="8" s="1"/>
  <c r="T719" i="8"/>
  <c r="H743" i="8"/>
  <c r="S743" i="8" l="1" a="1"/>
  <c r="S743" i="8" s="1"/>
  <c r="O743" i="8" a="1"/>
  <c r="O743" i="8" s="1"/>
  <c r="T720" i="8"/>
  <c r="H744" i="8"/>
  <c r="S744" i="8" l="1" a="1"/>
  <c r="S744" i="8" s="1"/>
  <c r="O744" i="8" a="1"/>
  <c r="O744" i="8" s="1"/>
  <c r="T721" i="8"/>
  <c r="H745" i="8"/>
  <c r="S745" i="8" l="1" a="1"/>
  <c r="S745" i="8" s="1"/>
  <c r="O745" i="8" a="1"/>
  <c r="O745" i="8" s="1"/>
  <c r="T722" i="8"/>
  <c r="H746" i="8"/>
  <c r="S746" i="8" l="1" a="1"/>
  <c r="S746" i="8" s="1"/>
  <c r="O746" i="8" a="1"/>
  <c r="O746" i="8" s="1"/>
  <c r="T723" i="8"/>
  <c r="H747" i="8"/>
  <c r="S747" i="8" l="1" a="1"/>
  <c r="S747" i="8" s="1"/>
  <c r="O747" i="8" a="1"/>
  <c r="O747" i="8" s="1"/>
  <c r="T724" i="8"/>
  <c r="H748" i="8"/>
  <c r="S748" i="8" l="1" a="1"/>
  <c r="S748" i="8" s="1"/>
  <c r="O748" i="8" a="1"/>
  <c r="O748" i="8" s="1"/>
  <c r="T725" i="8"/>
  <c r="H749" i="8"/>
  <c r="S749" i="8" l="1" a="1"/>
  <c r="S749" i="8" s="1"/>
  <c r="O749" i="8" a="1"/>
  <c r="O749" i="8" s="1"/>
  <c r="T726" i="8"/>
  <c r="H750" i="8"/>
  <c r="S750" i="8" l="1" a="1"/>
  <c r="S750" i="8" s="1"/>
  <c r="O750" i="8" a="1"/>
  <c r="O750" i="8" s="1"/>
  <c r="T727" i="8"/>
  <c r="H751" i="8"/>
  <c r="S751" i="8" l="1" a="1"/>
  <c r="S751" i="8" s="1"/>
  <c r="O751" i="8" a="1"/>
  <c r="O751" i="8" s="1"/>
  <c r="T728" i="8"/>
  <c r="H752" i="8"/>
  <c r="O752" i="8" l="1" a="1"/>
  <c r="O752" i="8" s="1"/>
  <c r="S752" i="8" a="1"/>
  <c r="S752" i="8" s="1"/>
  <c r="T729" i="8"/>
  <c r="H753" i="8"/>
  <c r="S753" i="8" l="1" a="1"/>
  <c r="S753" i="8" s="1"/>
  <c r="O753" i="8" a="1"/>
  <c r="O753" i="8" s="1"/>
  <c r="T730" i="8"/>
  <c r="H754" i="8"/>
  <c r="S754" i="8" l="1" a="1"/>
  <c r="S754" i="8" s="1"/>
  <c r="O754" i="8" a="1"/>
  <c r="O754" i="8" s="1"/>
  <c r="T731" i="8"/>
  <c r="H755" i="8"/>
  <c r="S755" i="8" l="1" a="1"/>
  <c r="S755" i="8" s="1"/>
  <c r="O755" i="8" a="1"/>
  <c r="O755" i="8" s="1"/>
  <c r="T732" i="8"/>
  <c r="H756" i="8"/>
  <c r="S756" i="8" l="1" a="1"/>
  <c r="S756" i="8" s="1"/>
  <c r="O756" i="8" a="1"/>
  <c r="O756" i="8" s="1"/>
  <c r="T733" i="8"/>
  <c r="H757" i="8"/>
  <c r="S757" i="8" l="1" a="1"/>
  <c r="S757" i="8" s="1"/>
  <c r="O757" i="8" a="1"/>
  <c r="O757" i="8" s="1"/>
  <c r="T734" i="8"/>
  <c r="H758" i="8"/>
  <c r="S758" i="8" l="1" a="1"/>
  <c r="S758" i="8" s="1"/>
  <c r="O758" i="8" a="1"/>
  <c r="O758" i="8" s="1"/>
  <c r="T735" i="8"/>
  <c r="H759" i="8"/>
  <c r="S759" i="8" l="1" a="1"/>
  <c r="S759" i="8" s="1"/>
  <c r="O759" i="8" a="1"/>
  <c r="O759" i="8" s="1"/>
  <c r="T736" i="8"/>
  <c r="H760" i="8"/>
  <c r="S760" i="8" l="1" a="1"/>
  <c r="S760" i="8" s="1"/>
  <c r="O760" i="8" a="1"/>
  <c r="O760" i="8" s="1"/>
  <c r="T737" i="8"/>
  <c r="H761" i="8"/>
  <c r="S761" i="8" l="1" a="1"/>
  <c r="S761" i="8" s="1"/>
  <c r="O761" i="8" a="1"/>
  <c r="O761" i="8" s="1"/>
  <c r="T738" i="8"/>
  <c r="H762" i="8"/>
  <c r="S762" i="8" l="1" a="1"/>
  <c r="S762" i="8" s="1"/>
  <c r="O762" i="8" a="1"/>
  <c r="O762" i="8" s="1"/>
  <c r="T739" i="8"/>
  <c r="H763" i="8"/>
  <c r="S763" i="8" l="1" a="1"/>
  <c r="S763" i="8" s="1"/>
  <c r="O763" i="8" a="1"/>
  <c r="O763" i="8" s="1"/>
  <c r="T740" i="8"/>
  <c r="H764" i="8"/>
  <c r="S764" i="8" l="1" a="1"/>
  <c r="S764" i="8" s="1"/>
  <c r="O764" i="8" a="1"/>
  <c r="O764" i="8" s="1"/>
  <c r="T741" i="8"/>
  <c r="H765" i="8"/>
  <c r="S765" i="8" l="1" a="1"/>
  <c r="S765" i="8" s="1"/>
  <c r="O765" i="8" a="1"/>
  <c r="O765" i="8" s="1"/>
  <c r="T742" i="8"/>
  <c r="H766" i="8"/>
  <c r="S766" i="8" l="1" a="1"/>
  <c r="S766" i="8" s="1"/>
  <c r="O766" i="8" a="1"/>
  <c r="O766" i="8" s="1"/>
  <c r="T743" i="8"/>
  <c r="H767" i="8"/>
  <c r="S767" i="8" l="1" a="1"/>
  <c r="S767" i="8" s="1"/>
  <c r="O767" i="8" a="1"/>
  <c r="O767" i="8" s="1"/>
  <c r="T744" i="8"/>
  <c r="H768" i="8"/>
  <c r="S768" i="8" l="1" a="1"/>
  <c r="S768" i="8" s="1"/>
  <c r="O768" i="8" a="1"/>
  <c r="O768" i="8" s="1"/>
  <c r="T745" i="8"/>
  <c r="H769" i="8"/>
  <c r="S769" i="8" l="1" a="1"/>
  <c r="S769" i="8" s="1"/>
  <c r="O769" i="8" a="1"/>
  <c r="O769" i="8" s="1"/>
  <c r="T746" i="8"/>
  <c r="H770" i="8"/>
  <c r="S770" i="8" l="1" a="1"/>
  <c r="S770" i="8" s="1"/>
  <c r="O770" i="8" a="1"/>
  <c r="O770" i="8" s="1"/>
  <c r="T747" i="8"/>
  <c r="H771" i="8"/>
  <c r="S771" i="8" l="1" a="1"/>
  <c r="S771" i="8" s="1"/>
  <c r="O771" i="8" a="1"/>
  <c r="O771" i="8" s="1"/>
  <c r="T748" i="8"/>
  <c r="H772" i="8"/>
  <c r="S772" i="8" l="1" a="1"/>
  <c r="S772" i="8" s="1"/>
  <c r="O772" i="8" a="1"/>
  <c r="O772" i="8" s="1"/>
  <c r="T749" i="8"/>
  <c r="H773" i="8"/>
  <c r="S773" i="8" l="1" a="1"/>
  <c r="S773" i="8" s="1"/>
  <c r="O773" i="8" a="1"/>
  <c r="O773" i="8" s="1"/>
  <c r="T750" i="8"/>
  <c r="H774" i="8"/>
  <c r="S774" i="8" l="1" a="1"/>
  <c r="S774" i="8" s="1"/>
  <c r="O774" i="8" a="1"/>
  <c r="O774" i="8" s="1"/>
  <c r="T751" i="8"/>
  <c r="H775" i="8"/>
  <c r="S775" i="8" l="1" a="1"/>
  <c r="S775" i="8" s="1"/>
  <c r="O775" i="8" a="1"/>
  <c r="O775" i="8" s="1"/>
  <c r="T752" i="8"/>
  <c r="H776" i="8"/>
  <c r="S776" i="8" l="1" a="1"/>
  <c r="S776" i="8" s="1"/>
  <c r="O776" i="8" a="1"/>
  <c r="O776" i="8" s="1"/>
  <c r="T753" i="8"/>
  <c r="H777" i="8"/>
  <c r="S777" i="8" l="1" a="1"/>
  <c r="S777" i="8" s="1"/>
  <c r="O777" i="8" a="1"/>
  <c r="O777" i="8" s="1"/>
  <c r="T754" i="8"/>
  <c r="H778" i="8"/>
  <c r="S778" i="8" l="1" a="1"/>
  <c r="S778" i="8" s="1"/>
  <c r="O778" i="8" a="1"/>
  <c r="O778" i="8" s="1"/>
  <c r="T755" i="8"/>
  <c r="H779" i="8"/>
  <c r="S779" i="8" l="1" a="1"/>
  <c r="S779" i="8" s="1"/>
  <c r="O779" i="8" a="1"/>
  <c r="O779" i="8" s="1"/>
  <c r="T756" i="8"/>
  <c r="H780" i="8"/>
  <c r="S780" i="8" l="1" a="1"/>
  <c r="S780" i="8" s="1"/>
  <c r="O780" i="8" a="1"/>
  <c r="O780" i="8" s="1"/>
  <c r="T757" i="8"/>
  <c r="H781" i="8"/>
  <c r="S781" i="8" l="1" a="1"/>
  <c r="S781" i="8" s="1"/>
  <c r="O781" i="8" a="1"/>
  <c r="O781" i="8" s="1"/>
  <c r="T758" i="8"/>
  <c r="H782" i="8"/>
  <c r="S782" i="8" l="1" a="1"/>
  <c r="S782" i="8" s="1"/>
  <c r="O782" i="8" a="1"/>
  <c r="O782" i="8" s="1"/>
  <c r="T759" i="8"/>
  <c r="H783" i="8"/>
  <c r="S783" i="8" l="1" a="1"/>
  <c r="S783" i="8" s="1"/>
  <c r="O783" i="8" a="1"/>
  <c r="O783" i="8" s="1"/>
  <c r="T760" i="8"/>
  <c r="H784" i="8"/>
  <c r="S784" i="8" l="1" a="1"/>
  <c r="S784" i="8" s="1"/>
  <c r="O784" i="8" a="1"/>
  <c r="O784" i="8" s="1"/>
  <c r="T761" i="8"/>
  <c r="H785" i="8"/>
  <c r="S785" i="8" l="1" a="1"/>
  <c r="S785" i="8" s="1"/>
  <c r="O785" i="8" a="1"/>
  <c r="O785" i="8" s="1"/>
  <c r="T762" i="8"/>
  <c r="H786" i="8"/>
  <c r="S786" i="8" l="1" a="1"/>
  <c r="S786" i="8" s="1"/>
  <c r="O786" i="8" a="1"/>
  <c r="O786" i="8" s="1"/>
  <c r="T763" i="8"/>
  <c r="H787" i="8"/>
  <c r="S787" i="8" l="1" a="1"/>
  <c r="S787" i="8" s="1"/>
  <c r="O787" i="8" a="1"/>
  <c r="O787" i="8" s="1"/>
  <c r="T764" i="8"/>
  <c r="H788" i="8"/>
  <c r="S788" i="8" l="1" a="1"/>
  <c r="S788" i="8" s="1"/>
  <c r="O788" i="8" a="1"/>
  <c r="O788" i="8" s="1"/>
  <c r="T765" i="8"/>
  <c r="H789" i="8"/>
  <c r="S789" i="8" l="1" a="1"/>
  <c r="S789" i="8" s="1"/>
  <c r="O789" i="8" a="1"/>
  <c r="O789" i="8" s="1"/>
  <c r="T766" i="8"/>
  <c r="H790" i="8"/>
  <c r="S790" i="8" l="1" a="1"/>
  <c r="S790" i="8" s="1"/>
  <c r="O790" i="8" a="1"/>
  <c r="O790" i="8" s="1"/>
  <c r="T767" i="8"/>
  <c r="H791" i="8"/>
  <c r="S791" i="8" l="1" a="1"/>
  <c r="S791" i="8" s="1"/>
  <c r="O791" i="8" a="1"/>
  <c r="O791" i="8" s="1"/>
  <c r="T768" i="8"/>
  <c r="H792" i="8"/>
  <c r="S792" i="8" l="1" a="1"/>
  <c r="S792" i="8" s="1"/>
  <c r="O792" i="8" a="1"/>
  <c r="O792" i="8" s="1"/>
  <c r="T769" i="8"/>
  <c r="H793" i="8"/>
  <c r="S793" i="8" l="1" a="1"/>
  <c r="S793" i="8" s="1"/>
  <c r="O793" i="8" a="1"/>
  <c r="O793" i="8" s="1"/>
  <c r="T770" i="8"/>
  <c r="H794" i="8"/>
  <c r="S794" i="8" l="1" a="1"/>
  <c r="S794" i="8" s="1"/>
  <c r="O794" i="8" a="1"/>
  <c r="O794" i="8" s="1"/>
  <c r="T771" i="8"/>
  <c r="H795" i="8"/>
  <c r="S795" i="8" l="1" a="1"/>
  <c r="S795" i="8" s="1"/>
  <c r="O795" i="8" a="1"/>
  <c r="O795" i="8" s="1"/>
  <c r="T772" i="8"/>
  <c r="H796" i="8"/>
  <c r="S796" i="8" l="1" a="1"/>
  <c r="S796" i="8" s="1"/>
  <c r="O796" i="8" a="1"/>
  <c r="O796" i="8" s="1"/>
  <c r="T773" i="8"/>
  <c r="H797" i="8"/>
  <c r="S797" i="8" l="1" a="1"/>
  <c r="S797" i="8" s="1"/>
  <c r="O797" i="8" a="1"/>
  <c r="O797" i="8" s="1"/>
  <c r="T774" i="8"/>
  <c r="H798" i="8"/>
  <c r="S798" i="8" l="1" a="1"/>
  <c r="S798" i="8" s="1"/>
  <c r="O798" i="8" a="1"/>
  <c r="O798" i="8" s="1"/>
  <c r="T775" i="8"/>
  <c r="H799" i="8"/>
  <c r="S799" i="8" l="1" a="1"/>
  <c r="S799" i="8" s="1"/>
  <c r="O799" i="8" a="1"/>
  <c r="O799" i="8" s="1"/>
  <c r="T776" i="8"/>
  <c r="H800" i="8"/>
  <c r="S800" i="8" l="1" a="1"/>
  <c r="S800" i="8" s="1"/>
  <c r="O800" i="8" a="1"/>
  <c r="O800" i="8" s="1"/>
  <c r="T777" i="8"/>
  <c r="H801" i="8"/>
  <c r="S801" i="8" l="1" a="1"/>
  <c r="S801" i="8" s="1"/>
  <c r="O801" i="8" a="1"/>
  <c r="O801" i="8" s="1"/>
  <c r="T778" i="8"/>
  <c r="H802" i="8"/>
  <c r="S802" i="8" l="1" a="1"/>
  <c r="S802" i="8" s="1"/>
  <c r="O802" i="8" a="1"/>
  <c r="O802" i="8" s="1"/>
  <c r="T779" i="8"/>
  <c r="H803" i="8"/>
  <c r="O803" i="8" l="1" a="1"/>
  <c r="O803" i="8" s="1"/>
  <c r="S803" i="8" a="1"/>
  <c r="S803" i="8" s="1"/>
  <c r="T780" i="8"/>
  <c r="H804" i="8"/>
  <c r="S804" i="8" l="1" a="1"/>
  <c r="S804" i="8" s="1"/>
  <c r="O804" i="8" a="1"/>
  <c r="O804" i="8" s="1"/>
  <c r="T781" i="8"/>
  <c r="H805" i="8"/>
  <c r="S805" i="8" l="1" a="1"/>
  <c r="S805" i="8" s="1"/>
  <c r="O805" i="8" a="1"/>
  <c r="O805" i="8" s="1"/>
  <c r="T782" i="8"/>
  <c r="H806" i="8"/>
  <c r="S806" i="8" l="1" a="1"/>
  <c r="S806" i="8" s="1"/>
  <c r="O806" i="8" a="1"/>
  <c r="O806" i="8" s="1"/>
  <c r="T783" i="8"/>
  <c r="H807" i="8"/>
  <c r="S807" i="8" l="1" a="1"/>
  <c r="S807" i="8" s="1"/>
  <c r="O807" i="8" a="1"/>
  <c r="O807" i="8" s="1"/>
  <c r="T784" i="8"/>
  <c r="H808" i="8"/>
  <c r="S808" i="8" l="1" a="1"/>
  <c r="S808" i="8" s="1"/>
  <c r="O808" i="8" a="1"/>
  <c r="O808" i="8" s="1"/>
  <c r="T785" i="8"/>
  <c r="H809" i="8"/>
  <c r="S809" i="8" l="1" a="1"/>
  <c r="S809" i="8" s="1"/>
  <c r="O809" i="8" a="1"/>
  <c r="O809" i="8" s="1"/>
  <c r="T786" i="8"/>
  <c r="H810" i="8"/>
  <c r="S810" i="8" l="1" a="1"/>
  <c r="S810" i="8" s="1"/>
  <c r="O810" i="8" a="1"/>
  <c r="O810" i="8" s="1"/>
  <c r="T787" i="8"/>
  <c r="H811" i="8"/>
  <c r="S811" i="8" l="1" a="1"/>
  <c r="S811" i="8" s="1"/>
  <c r="O811" i="8" a="1"/>
  <c r="O811" i="8" s="1"/>
  <c r="T788" i="8"/>
  <c r="H812" i="8"/>
  <c r="S812" i="8" l="1" a="1"/>
  <c r="S812" i="8" s="1"/>
  <c r="O812" i="8" a="1"/>
  <c r="O812" i="8" s="1"/>
  <c r="T789" i="8"/>
  <c r="H813" i="8"/>
  <c r="S813" i="8" l="1" a="1"/>
  <c r="S813" i="8" s="1"/>
  <c r="O813" i="8" a="1"/>
  <c r="O813" i="8" s="1"/>
  <c r="T790" i="8"/>
  <c r="H814" i="8"/>
  <c r="S814" i="8" l="1" a="1"/>
  <c r="S814" i="8" s="1"/>
  <c r="O814" i="8" a="1"/>
  <c r="O814" i="8" s="1"/>
  <c r="T791" i="8"/>
  <c r="H815" i="8"/>
  <c r="S815" i="8" l="1" a="1"/>
  <c r="S815" i="8" s="1"/>
  <c r="O815" i="8" a="1"/>
  <c r="O815" i="8" s="1"/>
  <c r="T792" i="8"/>
  <c r="H816" i="8"/>
  <c r="S816" i="8" l="1" a="1"/>
  <c r="S816" i="8" s="1"/>
  <c r="O816" i="8" a="1"/>
  <c r="O816" i="8" s="1"/>
  <c r="T793" i="8"/>
  <c r="H817" i="8"/>
  <c r="S817" i="8" l="1" a="1"/>
  <c r="S817" i="8" s="1"/>
  <c r="O817" i="8" a="1"/>
  <c r="O817" i="8" s="1"/>
  <c r="T794" i="8"/>
  <c r="H818" i="8"/>
  <c r="S818" i="8" l="1" a="1"/>
  <c r="S818" i="8" s="1"/>
  <c r="O818" i="8" a="1"/>
  <c r="O818" i="8" s="1"/>
  <c r="T795" i="8"/>
  <c r="H819" i="8"/>
  <c r="O819" i="8" l="1" a="1"/>
  <c r="O819" i="8" s="1"/>
  <c r="S819" i="8" a="1"/>
  <c r="S819" i="8" s="1"/>
  <c r="T796" i="8"/>
  <c r="H820" i="8"/>
  <c r="S820" i="8" l="1" a="1"/>
  <c r="S820" i="8" s="1"/>
  <c r="O820" i="8" a="1"/>
  <c r="O820" i="8" s="1"/>
  <c r="T797" i="8"/>
  <c r="H821" i="8"/>
  <c r="S821" i="8" l="1" a="1"/>
  <c r="S821" i="8" s="1"/>
  <c r="O821" i="8" a="1"/>
  <c r="O821" i="8" s="1"/>
  <c r="T798" i="8"/>
  <c r="H822" i="8"/>
  <c r="S822" i="8" l="1" a="1"/>
  <c r="S822" i="8" s="1"/>
  <c r="O822" i="8" a="1"/>
  <c r="O822" i="8" s="1"/>
  <c r="T799" i="8"/>
  <c r="H823" i="8"/>
  <c r="S823" i="8" l="1" a="1"/>
  <c r="S823" i="8" s="1"/>
  <c r="O823" i="8" a="1"/>
  <c r="O823" i="8" s="1"/>
  <c r="T800" i="8"/>
  <c r="H824" i="8"/>
  <c r="S824" i="8" l="1" a="1"/>
  <c r="S824" i="8" s="1"/>
  <c r="O824" i="8" a="1"/>
  <c r="O824" i="8" s="1"/>
  <c r="T801" i="8"/>
  <c r="H825" i="8"/>
  <c r="S825" i="8" l="1" a="1"/>
  <c r="S825" i="8" s="1"/>
  <c r="O825" i="8" a="1"/>
  <c r="O825" i="8" s="1"/>
  <c r="T802" i="8"/>
  <c r="H826" i="8"/>
  <c r="S826" i="8" l="1" a="1"/>
  <c r="S826" i="8" s="1"/>
  <c r="O826" i="8" a="1"/>
  <c r="O826" i="8" s="1"/>
  <c r="T803" i="8"/>
  <c r="H827" i="8"/>
  <c r="S827" i="8" l="1" a="1"/>
  <c r="S827" i="8" s="1"/>
  <c r="O827" i="8" a="1"/>
  <c r="O827" i="8" s="1"/>
  <c r="T804" i="8"/>
  <c r="H828" i="8"/>
  <c r="S828" i="8" l="1" a="1"/>
  <c r="S828" i="8" s="1"/>
  <c r="O828" i="8" a="1"/>
  <c r="O828" i="8" s="1"/>
  <c r="T805" i="8"/>
  <c r="H829" i="8"/>
  <c r="S829" i="8" l="1" a="1"/>
  <c r="S829" i="8" s="1"/>
  <c r="O829" i="8" a="1"/>
  <c r="O829" i="8" s="1"/>
  <c r="T806" i="8"/>
  <c r="H830" i="8"/>
  <c r="S830" i="8" l="1" a="1"/>
  <c r="S830" i="8" s="1"/>
  <c r="O830" i="8" a="1"/>
  <c r="O830" i="8" s="1"/>
  <c r="T807" i="8"/>
  <c r="H831" i="8"/>
  <c r="S831" i="8" l="1" a="1"/>
  <c r="S831" i="8" s="1"/>
  <c r="O831" i="8" a="1"/>
  <c r="O831" i="8" s="1"/>
  <c r="T808" i="8"/>
  <c r="H832" i="8"/>
  <c r="S832" i="8" l="1" a="1"/>
  <c r="S832" i="8" s="1"/>
  <c r="O832" i="8" a="1"/>
  <c r="O832" i="8" s="1"/>
  <c r="T809" i="8"/>
  <c r="H833" i="8"/>
  <c r="S833" i="8" l="1" a="1"/>
  <c r="S833" i="8" s="1"/>
  <c r="O833" i="8" a="1"/>
  <c r="O833" i="8" s="1"/>
  <c r="T810" i="8"/>
  <c r="H834" i="8"/>
  <c r="S834" i="8" l="1" a="1"/>
  <c r="S834" i="8" s="1"/>
  <c r="O834" i="8" a="1"/>
  <c r="O834" i="8" s="1"/>
  <c r="T811" i="8"/>
  <c r="H835" i="8"/>
  <c r="S835" i="8" l="1" a="1"/>
  <c r="S835" i="8" s="1"/>
  <c r="O835" i="8" a="1"/>
  <c r="O835" i="8" s="1"/>
  <c r="T812" i="8"/>
  <c r="H836" i="8"/>
  <c r="S836" i="8" l="1" a="1"/>
  <c r="S836" i="8" s="1"/>
  <c r="O836" i="8" a="1"/>
  <c r="O836" i="8" s="1"/>
  <c r="T813" i="8"/>
  <c r="H837" i="8"/>
  <c r="S837" i="8" l="1" a="1"/>
  <c r="S837" i="8" s="1"/>
  <c r="O837" i="8" a="1"/>
  <c r="O837" i="8" s="1"/>
  <c r="T814" i="8"/>
  <c r="H838" i="8"/>
  <c r="S838" i="8" l="1" a="1"/>
  <c r="S838" i="8" s="1"/>
  <c r="O838" i="8" a="1"/>
  <c r="O838" i="8" s="1"/>
  <c r="T815" i="8"/>
  <c r="H839" i="8"/>
  <c r="S839" i="8" l="1" a="1"/>
  <c r="S839" i="8" s="1"/>
  <c r="O839" i="8" a="1"/>
  <c r="O839" i="8" s="1"/>
  <c r="T816" i="8"/>
  <c r="H840" i="8"/>
  <c r="S840" i="8" l="1" a="1"/>
  <c r="S840" i="8" s="1"/>
  <c r="O840" i="8" a="1"/>
  <c r="O840" i="8" s="1"/>
  <c r="T817" i="8"/>
  <c r="H841" i="8"/>
  <c r="S841" i="8" l="1" a="1"/>
  <c r="S841" i="8" s="1"/>
  <c r="O841" i="8" a="1"/>
  <c r="O841" i="8" s="1"/>
  <c r="T818" i="8"/>
  <c r="H842" i="8"/>
  <c r="S842" i="8" l="1" a="1"/>
  <c r="S842" i="8" s="1"/>
  <c r="O842" i="8" a="1"/>
  <c r="O842" i="8" s="1"/>
  <c r="T819" i="8"/>
  <c r="H843" i="8"/>
  <c r="S843" i="8" l="1" a="1"/>
  <c r="S843" i="8" s="1"/>
  <c r="O843" i="8" a="1"/>
  <c r="O843" i="8" s="1"/>
  <c r="T820" i="8"/>
  <c r="H844" i="8"/>
  <c r="S844" i="8" l="1" a="1"/>
  <c r="S844" i="8" s="1"/>
  <c r="O844" i="8" a="1"/>
  <c r="O844" i="8" s="1"/>
  <c r="T821" i="8"/>
  <c r="H845" i="8"/>
  <c r="S845" i="8" l="1" a="1"/>
  <c r="S845" i="8" s="1"/>
  <c r="O845" i="8" a="1"/>
  <c r="O845" i="8" s="1"/>
  <c r="T822" i="8"/>
  <c r="H846" i="8"/>
  <c r="S846" i="8" l="1" a="1"/>
  <c r="S846" i="8" s="1"/>
  <c r="O846" i="8" a="1"/>
  <c r="O846" i="8" s="1"/>
  <c r="T823" i="8"/>
  <c r="H847" i="8"/>
  <c r="S847" i="8" l="1" a="1"/>
  <c r="S847" i="8" s="1"/>
  <c r="O847" i="8" a="1"/>
  <c r="O847" i="8" s="1"/>
  <c r="T824" i="8"/>
  <c r="H848" i="8"/>
  <c r="S848" i="8" l="1" a="1"/>
  <c r="S848" i="8" s="1"/>
  <c r="O848" i="8" a="1"/>
  <c r="O848" i="8" s="1"/>
  <c r="T825" i="8"/>
  <c r="H849" i="8"/>
  <c r="S849" i="8" l="1" a="1"/>
  <c r="S849" i="8" s="1"/>
  <c r="O849" i="8" a="1"/>
  <c r="O849" i="8" s="1"/>
  <c r="T826" i="8"/>
  <c r="H850" i="8"/>
  <c r="S850" i="8" l="1" a="1"/>
  <c r="S850" i="8" s="1"/>
  <c r="O850" i="8" a="1"/>
  <c r="O850" i="8" s="1"/>
  <c r="T827" i="8"/>
  <c r="H851" i="8"/>
  <c r="S851" i="8" l="1" a="1"/>
  <c r="S851" i="8" s="1"/>
  <c r="O851" i="8" a="1"/>
  <c r="O851" i="8" s="1"/>
  <c r="T828" i="8"/>
  <c r="H852" i="8"/>
  <c r="S852" i="8" l="1" a="1"/>
  <c r="S852" i="8" s="1"/>
  <c r="O852" i="8" a="1"/>
  <c r="O852" i="8" s="1"/>
  <c r="T829" i="8"/>
  <c r="H853" i="8"/>
  <c r="S853" i="8" l="1" a="1"/>
  <c r="S853" i="8" s="1"/>
  <c r="O853" i="8" a="1"/>
  <c r="O853" i="8" s="1"/>
  <c r="T830" i="8"/>
  <c r="H854" i="8"/>
  <c r="S854" i="8" l="1" a="1"/>
  <c r="S854" i="8" s="1"/>
  <c r="O854" i="8" a="1"/>
  <c r="O854" i="8" s="1"/>
  <c r="T831" i="8"/>
  <c r="H855" i="8"/>
  <c r="S855" i="8" l="1" a="1"/>
  <c r="S855" i="8" s="1"/>
  <c r="O855" i="8" a="1"/>
  <c r="O855" i="8" s="1"/>
  <c r="T832" i="8"/>
  <c r="H856" i="8"/>
  <c r="S856" i="8" l="1" a="1"/>
  <c r="S856" i="8" s="1"/>
  <c r="O856" i="8" a="1"/>
  <c r="O856" i="8" s="1"/>
  <c r="T833" i="8"/>
  <c r="H857" i="8"/>
  <c r="S857" i="8" l="1" a="1"/>
  <c r="S857" i="8" s="1"/>
  <c r="O857" i="8" a="1"/>
  <c r="O857" i="8" s="1"/>
  <c r="T834" i="8"/>
  <c r="H858" i="8"/>
  <c r="S858" i="8" l="1" a="1"/>
  <c r="S858" i="8" s="1"/>
  <c r="O858" i="8" a="1"/>
  <c r="O858" i="8" s="1"/>
  <c r="T835" i="8"/>
  <c r="H859" i="8"/>
  <c r="S859" i="8" l="1" a="1"/>
  <c r="S859" i="8" s="1"/>
  <c r="O859" i="8" a="1"/>
  <c r="O859" i="8" s="1"/>
  <c r="T836" i="8"/>
  <c r="H860" i="8"/>
  <c r="S860" i="8" l="1" a="1"/>
  <c r="S860" i="8" s="1"/>
  <c r="O860" i="8" a="1"/>
  <c r="O860" i="8" s="1"/>
  <c r="T837" i="8"/>
  <c r="H861" i="8"/>
  <c r="S861" i="8" l="1" a="1"/>
  <c r="S861" i="8" s="1"/>
  <c r="O861" i="8" a="1"/>
  <c r="O861" i="8" s="1"/>
  <c r="T838" i="8"/>
  <c r="H862" i="8"/>
  <c r="S862" i="8" l="1" a="1"/>
  <c r="S862" i="8" s="1"/>
  <c r="O862" i="8" a="1"/>
  <c r="O862" i="8" s="1"/>
  <c r="T839" i="8"/>
  <c r="H863" i="8"/>
  <c r="S863" i="8" l="1" a="1"/>
  <c r="S863" i="8" s="1"/>
  <c r="O863" i="8" a="1"/>
  <c r="O863" i="8" s="1"/>
  <c r="T840" i="8"/>
  <c r="H864" i="8"/>
  <c r="S864" i="8" l="1" a="1"/>
  <c r="S864" i="8" s="1"/>
  <c r="O864" i="8" a="1"/>
  <c r="O864" i="8" s="1"/>
  <c r="T841" i="8"/>
  <c r="H865" i="8"/>
  <c r="S865" i="8" l="1" a="1"/>
  <c r="S865" i="8" s="1"/>
  <c r="O865" i="8" a="1"/>
  <c r="O865" i="8" s="1"/>
  <c r="T842" i="8"/>
  <c r="H866" i="8"/>
  <c r="S866" i="8" l="1" a="1"/>
  <c r="S866" i="8" s="1"/>
  <c r="O866" i="8" a="1"/>
  <c r="O866" i="8" s="1"/>
  <c r="T843" i="8"/>
  <c r="H867" i="8"/>
  <c r="S867" i="8" l="1" a="1"/>
  <c r="S867" i="8" s="1"/>
  <c r="O867" i="8" a="1"/>
  <c r="O867" i="8" s="1"/>
  <c r="T844" i="8"/>
  <c r="H868" i="8"/>
  <c r="S868" i="8" l="1" a="1"/>
  <c r="S868" i="8" s="1"/>
  <c r="O868" i="8" a="1"/>
  <c r="O868" i="8" s="1"/>
  <c r="T845" i="8"/>
  <c r="H869" i="8"/>
  <c r="S869" i="8" l="1" a="1"/>
  <c r="S869" i="8" s="1"/>
  <c r="O869" i="8" a="1"/>
  <c r="O869" i="8" s="1"/>
  <c r="T846" i="8"/>
  <c r="H870" i="8"/>
  <c r="S870" i="8" l="1" a="1"/>
  <c r="S870" i="8" s="1"/>
  <c r="O870" i="8" a="1"/>
  <c r="O870" i="8" s="1"/>
  <c r="T847" i="8"/>
  <c r="H871" i="8"/>
  <c r="S871" i="8" l="1" a="1"/>
  <c r="S871" i="8" s="1"/>
  <c r="O871" i="8" a="1"/>
  <c r="O871" i="8" s="1"/>
  <c r="T848" i="8"/>
  <c r="H872" i="8"/>
  <c r="S872" i="8" l="1" a="1"/>
  <c r="S872" i="8" s="1"/>
  <c r="O872" i="8" a="1"/>
  <c r="O872" i="8" s="1"/>
  <c r="T849" i="8"/>
  <c r="H873" i="8"/>
  <c r="S873" i="8" l="1" a="1"/>
  <c r="S873" i="8" s="1"/>
  <c r="O873" i="8" a="1"/>
  <c r="O873" i="8" s="1"/>
  <c r="T850" i="8"/>
  <c r="H874" i="8"/>
  <c r="S874" i="8" l="1" a="1"/>
  <c r="S874" i="8" s="1"/>
  <c r="O874" i="8" a="1"/>
  <c r="O874" i="8" s="1"/>
  <c r="T851" i="8"/>
  <c r="H875" i="8"/>
  <c r="S875" i="8" l="1" a="1"/>
  <c r="S875" i="8" s="1"/>
  <c r="O875" i="8" a="1"/>
  <c r="O875" i="8" s="1"/>
  <c r="T852" i="8"/>
  <c r="H876" i="8"/>
  <c r="S876" i="8" l="1" a="1"/>
  <c r="S876" i="8" s="1"/>
  <c r="O876" i="8" a="1"/>
  <c r="O876" i="8" s="1"/>
  <c r="T853" i="8"/>
  <c r="H877" i="8"/>
  <c r="S877" i="8" l="1" a="1"/>
  <c r="S877" i="8" s="1"/>
  <c r="O877" i="8" a="1"/>
  <c r="O877" i="8" s="1"/>
  <c r="T854" i="8"/>
  <c r="H878" i="8"/>
  <c r="S878" i="8" l="1" a="1"/>
  <c r="S878" i="8" s="1"/>
  <c r="O878" i="8" a="1"/>
  <c r="O878" i="8" s="1"/>
  <c r="T855" i="8"/>
  <c r="H879" i="8"/>
  <c r="S879" i="8" l="1" a="1"/>
  <c r="S879" i="8" s="1"/>
  <c r="O879" i="8" a="1"/>
  <c r="O879" i="8" s="1"/>
  <c r="T856" i="8"/>
  <c r="H880" i="8"/>
  <c r="S880" i="8" l="1" a="1"/>
  <c r="S880" i="8" s="1"/>
  <c r="O880" i="8" a="1"/>
  <c r="O880" i="8" s="1"/>
  <c r="T857" i="8"/>
  <c r="H881" i="8"/>
  <c r="S881" i="8" l="1" a="1"/>
  <c r="S881" i="8" s="1"/>
  <c r="O881" i="8" a="1"/>
  <c r="O881" i="8" s="1"/>
  <c r="T858" i="8"/>
  <c r="H882" i="8"/>
  <c r="S882" i="8" l="1" a="1"/>
  <c r="S882" i="8" s="1"/>
  <c r="O882" i="8" a="1"/>
  <c r="O882" i="8" s="1"/>
  <c r="T859" i="8"/>
  <c r="H883" i="8"/>
  <c r="S883" i="8" l="1" a="1"/>
  <c r="S883" i="8" s="1"/>
  <c r="O883" i="8" a="1"/>
  <c r="O883" i="8" s="1"/>
  <c r="T860" i="8"/>
  <c r="H884" i="8"/>
  <c r="S884" i="8" l="1" a="1"/>
  <c r="S884" i="8" s="1"/>
  <c r="O884" i="8" a="1"/>
  <c r="O884" i="8" s="1"/>
  <c r="T861" i="8"/>
  <c r="H885" i="8"/>
  <c r="S885" i="8" l="1" a="1"/>
  <c r="S885" i="8" s="1"/>
  <c r="O885" i="8" a="1"/>
  <c r="O885" i="8" s="1"/>
  <c r="T862" i="8"/>
  <c r="H886" i="8"/>
  <c r="S886" i="8" l="1" a="1"/>
  <c r="S886" i="8" s="1"/>
  <c r="O886" i="8" a="1"/>
  <c r="O886" i="8" s="1"/>
  <c r="T863" i="8"/>
  <c r="H887" i="8"/>
  <c r="S887" i="8" l="1" a="1"/>
  <c r="S887" i="8" s="1"/>
  <c r="O887" i="8" a="1"/>
  <c r="O887" i="8" s="1"/>
  <c r="T864" i="8"/>
  <c r="H888" i="8"/>
  <c r="S888" i="8" l="1" a="1"/>
  <c r="S888" i="8" s="1"/>
  <c r="O888" i="8" a="1"/>
  <c r="O888" i="8" s="1"/>
  <c r="T865" i="8"/>
  <c r="H889" i="8"/>
  <c r="S889" i="8" l="1" a="1"/>
  <c r="S889" i="8" s="1"/>
  <c r="O889" i="8" a="1"/>
  <c r="O889" i="8" s="1"/>
  <c r="T866" i="8"/>
  <c r="H890" i="8"/>
  <c r="O890" i="8" l="1" a="1"/>
  <c r="O890" i="8" s="1"/>
  <c r="S890" i="8" a="1"/>
  <c r="S890" i="8" s="1"/>
  <c r="T867" i="8"/>
  <c r="H891" i="8"/>
  <c r="S891" i="8" l="1" a="1"/>
  <c r="S891" i="8" s="1"/>
  <c r="O891" i="8" a="1"/>
  <c r="O891" i="8" s="1"/>
  <c r="T868" i="8"/>
  <c r="H892" i="8"/>
  <c r="S892" i="8" l="1" a="1"/>
  <c r="S892" i="8" s="1"/>
  <c r="O892" i="8" a="1"/>
  <c r="O892" i="8" s="1"/>
  <c r="T869" i="8"/>
  <c r="H893" i="8"/>
  <c r="S893" i="8" l="1" a="1"/>
  <c r="S893" i="8" s="1"/>
  <c r="O893" i="8" a="1"/>
  <c r="O893" i="8" s="1"/>
  <c r="T870" i="8"/>
  <c r="H894" i="8"/>
  <c r="S894" i="8" l="1" a="1"/>
  <c r="S894" i="8" s="1"/>
  <c r="O894" i="8" a="1"/>
  <c r="O894" i="8" s="1"/>
  <c r="T871" i="8"/>
  <c r="H895" i="8"/>
  <c r="S895" i="8" l="1" a="1"/>
  <c r="S895" i="8" s="1"/>
  <c r="O895" i="8" a="1"/>
  <c r="O895" i="8" s="1"/>
  <c r="T872" i="8"/>
  <c r="H896" i="8"/>
  <c r="S896" i="8" l="1" a="1"/>
  <c r="S896" i="8" s="1"/>
  <c r="O896" i="8" a="1"/>
  <c r="O896" i="8" s="1"/>
  <c r="T873" i="8"/>
  <c r="H897" i="8"/>
  <c r="S897" i="8" l="1" a="1"/>
  <c r="S897" i="8" s="1"/>
  <c r="O897" i="8" a="1"/>
  <c r="O897" i="8" s="1"/>
  <c r="T874" i="8"/>
  <c r="H898" i="8"/>
  <c r="S898" i="8" l="1" a="1"/>
  <c r="S898" i="8" s="1"/>
  <c r="O898" i="8" a="1"/>
  <c r="O898" i="8" s="1"/>
  <c r="T875" i="8"/>
  <c r="H899" i="8"/>
  <c r="S899" i="8" l="1" a="1"/>
  <c r="S899" i="8" s="1"/>
  <c r="O899" i="8" a="1"/>
  <c r="O899" i="8" s="1"/>
  <c r="T876" i="8"/>
  <c r="H900" i="8"/>
  <c r="S900" i="8" l="1" a="1"/>
  <c r="S900" i="8" s="1"/>
  <c r="O900" i="8" a="1"/>
  <c r="O900" i="8" s="1"/>
  <c r="T877" i="8"/>
  <c r="H901" i="8"/>
  <c r="S901" i="8" l="1" a="1"/>
  <c r="S901" i="8" s="1"/>
  <c r="O901" i="8" a="1"/>
  <c r="O901" i="8" s="1"/>
  <c r="T878" i="8"/>
  <c r="H902" i="8"/>
  <c r="S902" i="8" l="1" a="1"/>
  <c r="S902" i="8" s="1"/>
  <c r="O902" i="8" a="1"/>
  <c r="O902" i="8" s="1"/>
  <c r="T879" i="8"/>
  <c r="H903" i="8"/>
  <c r="S903" i="8" l="1" a="1"/>
  <c r="S903" i="8" s="1"/>
  <c r="O903" i="8" a="1"/>
  <c r="O903" i="8" s="1"/>
  <c r="T880" i="8"/>
  <c r="H904" i="8"/>
  <c r="S904" i="8" l="1" a="1"/>
  <c r="S904" i="8" s="1"/>
  <c r="O904" i="8" a="1"/>
  <c r="O904" i="8" s="1"/>
  <c r="T881" i="8"/>
  <c r="H905" i="8"/>
  <c r="S905" i="8" l="1" a="1"/>
  <c r="S905" i="8" s="1"/>
  <c r="O905" i="8" a="1"/>
  <c r="O905" i="8" s="1"/>
  <c r="T882" i="8"/>
  <c r="H906" i="8"/>
  <c r="S906" i="8" l="1" a="1"/>
  <c r="S906" i="8" s="1"/>
  <c r="O906" i="8" a="1"/>
  <c r="O906" i="8" s="1"/>
  <c r="T883" i="8"/>
  <c r="H907" i="8"/>
  <c r="S907" i="8" l="1" a="1"/>
  <c r="S907" i="8" s="1"/>
  <c r="O907" i="8" a="1"/>
  <c r="O907" i="8" s="1"/>
  <c r="T884" i="8"/>
  <c r="H908" i="8"/>
  <c r="S908" i="8" l="1" a="1"/>
  <c r="S908" i="8" s="1"/>
  <c r="O908" i="8" a="1"/>
  <c r="O908" i="8" s="1"/>
  <c r="T885" i="8"/>
  <c r="H909" i="8"/>
  <c r="S909" i="8" l="1" a="1"/>
  <c r="S909" i="8" s="1"/>
  <c r="O909" i="8" a="1"/>
  <c r="O909" i="8" s="1"/>
  <c r="T886" i="8"/>
  <c r="H910" i="8"/>
  <c r="S910" i="8" l="1" a="1"/>
  <c r="S910" i="8" s="1"/>
  <c r="O910" i="8" a="1"/>
  <c r="O910" i="8" s="1"/>
  <c r="T887" i="8"/>
  <c r="H911" i="8"/>
  <c r="S911" i="8" l="1" a="1"/>
  <c r="S911" i="8" s="1"/>
  <c r="O911" i="8" a="1"/>
  <c r="O911" i="8" s="1"/>
  <c r="T888" i="8"/>
  <c r="H912" i="8"/>
  <c r="S912" i="8" l="1" a="1"/>
  <c r="S912" i="8" s="1"/>
  <c r="O912" i="8" a="1"/>
  <c r="O912" i="8" s="1"/>
  <c r="T889" i="8"/>
  <c r="H913" i="8"/>
  <c r="S913" i="8" l="1" a="1"/>
  <c r="S913" i="8" s="1"/>
  <c r="O913" i="8" a="1"/>
  <c r="O913" i="8" s="1"/>
  <c r="T890" i="8"/>
  <c r="H914" i="8"/>
  <c r="S914" i="8" l="1" a="1"/>
  <c r="S914" i="8" s="1"/>
  <c r="O914" i="8" a="1"/>
  <c r="O914" i="8" s="1"/>
  <c r="T891" i="8"/>
  <c r="H915" i="8"/>
  <c r="S915" i="8" l="1" a="1"/>
  <c r="S915" i="8" s="1"/>
  <c r="O915" i="8" a="1"/>
  <c r="O915" i="8" s="1"/>
  <c r="T892" i="8"/>
  <c r="H916" i="8"/>
  <c r="S916" i="8" l="1" a="1"/>
  <c r="S916" i="8" s="1"/>
  <c r="O916" i="8" a="1"/>
  <c r="O916" i="8" s="1"/>
  <c r="T893" i="8"/>
  <c r="H917" i="8"/>
  <c r="S917" i="8" l="1" a="1"/>
  <c r="S917" i="8" s="1"/>
  <c r="O917" i="8" a="1"/>
  <c r="O917" i="8" s="1"/>
  <c r="T894" i="8"/>
  <c r="H918" i="8"/>
  <c r="S918" i="8" l="1" a="1"/>
  <c r="S918" i="8" s="1"/>
  <c r="O918" i="8" a="1"/>
  <c r="O918" i="8" s="1"/>
  <c r="T895" i="8"/>
  <c r="H919" i="8"/>
  <c r="S919" i="8" l="1" a="1"/>
  <c r="S919" i="8" s="1"/>
  <c r="O919" i="8" a="1"/>
  <c r="O919" i="8" s="1"/>
  <c r="T896" i="8"/>
  <c r="H920" i="8"/>
  <c r="S920" i="8" l="1" a="1"/>
  <c r="S920" i="8" s="1"/>
  <c r="O920" i="8" a="1"/>
  <c r="O920" i="8" s="1"/>
  <c r="T897" i="8"/>
  <c r="H921" i="8"/>
  <c r="S921" i="8" l="1" a="1"/>
  <c r="S921" i="8" s="1"/>
  <c r="O921" i="8" a="1"/>
  <c r="O921" i="8" s="1"/>
  <c r="T898" i="8"/>
  <c r="H922" i="8"/>
  <c r="S922" i="8" l="1" a="1"/>
  <c r="S922" i="8" s="1"/>
  <c r="O922" i="8" a="1"/>
  <c r="O922" i="8" s="1"/>
  <c r="T899" i="8"/>
  <c r="H923" i="8"/>
  <c r="S923" i="8" l="1" a="1"/>
  <c r="S923" i="8" s="1"/>
  <c r="O923" i="8" a="1"/>
  <c r="O923" i="8" s="1"/>
  <c r="T900" i="8"/>
  <c r="H924" i="8"/>
  <c r="S924" i="8" l="1" a="1"/>
  <c r="S924" i="8" s="1"/>
  <c r="O924" i="8" a="1"/>
  <c r="O924" i="8" s="1"/>
  <c r="T901" i="8"/>
  <c r="H925" i="8"/>
  <c r="S925" i="8" l="1" a="1"/>
  <c r="S925" i="8" s="1"/>
  <c r="O925" i="8" a="1"/>
  <c r="O925" i="8" s="1"/>
  <c r="T902" i="8"/>
  <c r="H926" i="8"/>
  <c r="S926" i="8" l="1" a="1"/>
  <c r="S926" i="8" s="1"/>
  <c r="O926" i="8" a="1"/>
  <c r="O926" i="8" s="1"/>
  <c r="T903" i="8"/>
  <c r="H927" i="8"/>
  <c r="S927" i="8" l="1" a="1"/>
  <c r="S927" i="8" s="1"/>
  <c r="O927" i="8" a="1"/>
  <c r="O927" i="8" s="1"/>
  <c r="T904" i="8"/>
  <c r="H928" i="8"/>
  <c r="S928" i="8" l="1" a="1"/>
  <c r="S928" i="8" s="1"/>
  <c r="O928" i="8" a="1"/>
  <c r="O928" i="8" s="1"/>
  <c r="T905" i="8"/>
  <c r="H929" i="8"/>
  <c r="S929" i="8" l="1" a="1"/>
  <c r="S929" i="8" s="1"/>
  <c r="O929" i="8" a="1"/>
  <c r="O929" i="8" s="1"/>
  <c r="T906" i="8"/>
  <c r="H930" i="8"/>
  <c r="S930" i="8" l="1" a="1"/>
  <c r="S930" i="8" s="1"/>
  <c r="O930" i="8" a="1"/>
  <c r="O930" i="8" s="1"/>
  <c r="T907" i="8"/>
  <c r="H931" i="8"/>
  <c r="S931" i="8" l="1" a="1"/>
  <c r="S931" i="8" s="1"/>
  <c r="O931" i="8" a="1"/>
  <c r="O931" i="8" s="1"/>
  <c r="T908" i="8"/>
  <c r="H932" i="8"/>
  <c r="S932" i="8" l="1" a="1"/>
  <c r="S932" i="8" s="1"/>
  <c r="O932" i="8" a="1"/>
  <c r="O932" i="8" s="1"/>
  <c r="T909" i="8"/>
  <c r="H933" i="8"/>
  <c r="S933" i="8" l="1" a="1"/>
  <c r="S933" i="8" s="1"/>
  <c r="O933" i="8" a="1"/>
  <c r="O933" i="8" s="1"/>
  <c r="T910" i="8"/>
  <c r="H934" i="8"/>
  <c r="S934" i="8" l="1" a="1"/>
  <c r="S934" i="8" s="1"/>
  <c r="O934" i="8" a="1"/>
  <c r="O934" i="8" s="1"/>
  <c r="T911" i="8"/>
  <c r="H935" i="8"/>
  <c r="S935" i="8" l="1" a="1"/>
  <c r="S935" i="8" s="1"/>
  <c r="O935" i="8" a="1"/>
  <c r="O935" i="8" s="1"/>
  <c r="T912" i="8"/>
  <c r="H936" i="8"/>
  <c r="S936" i="8" l="1" a="1"/>
  <c r="S936" i="8" s="1"/>
  <c r="O936" i="8" a="1"/>
  <c r="O936" i="8" s="1"/>
  <c r="T913" i="8"/>
  <c r="H937" i="8"/>
  <c r="S937" i="8" l="1" a="1"/>
  <c r="S937" i="8" s="1"/>
  <c r="O937" i="8" a="1"/>
  <c r="O937" i="8" s="1"/>
  <c r="T914" i="8"/>
  <c r="H938" i="8"/>
  <c r="S938" i="8" l="1" a="1"/>
  <c r="S938" i="8" s="1"/>
  <c r="O938" i="8" a="1"/>
  <c r="O938" i="8" s="1"/>
  <c r="T915" i="8"/>
  <c r="H939" i="8"/>
  <c r="S939" i="8" l="1" a="1"/>
  <c r="S939" i="8" s="1"/>
  <c r="O939" i="8" a="1"/>
  <c r="O939" i="8" s="1"/>
  <c r="T916" i="8"/>
  <c r="H940" i="8"/>
  <c r="S940" i="8" l="1" a="1"/>
  <c r="S940" i="8" s="1"/>
  <c r="O940" i="8" a="1"/>
  <c r="O940" i="8" s="1"/>
  <c r="T917" i="8"/>
  <c r="H941" i="8"/>
  <c r="S941" i="8" l="1" a="1"/>
  <c r="S941" i="8" s="1"/>
  <c r="O941" i="8" a="1"/>
  <c r="O941" i="8" s="1"/>
  <c r="T918" i="8"/>
  <c r="H942" i="8"/>
  <c r="S942" i="8" l="1" a="1"/>
  <c r="S942" i="8" s="1"/>
  <c r="O942" i="8" a="1"/>
  <c r="O942" i="8" s="1"/>
  <c r="T919" i="8"/>
  <c r="H943" i="8"/>
  <c r="S943" i="8" l="1" a="1"/>
  <c r="S943" i="8" s="1"/>
  <c r="O943" i="8" a="1"/>
  <c r="O943" i="8" s="1"/>
  <c r="T920" i="8"/>
  <c r="H944" i="8"/>
  <c r="S944" i="8" l="1" a="1"/>
  <c r="S944" i="8" s="1"/>
  <c r="O944" i="8" a="1"/>
  <c r="O944" i="8" s="1"/>
  <c r="T921" i="8"/>
  <c r="H945" i="8"/>
  <c r="S945" i="8" l="1" a="1"/>
  <c r="S945" i="8" s="1"/>
  <c r="O945" i="8" a="1"/>
  <c r="O945" i="8" s="1"/>
  <c r="T922" i="8"/>
  <c r="H946" i="8"/>
  <c r="S946" i="8" l="1" a="1"/>
  <c r="S946" i="8" s="1"/>
  <c r="O946" i="8" a="1"/>
  <c r="O946" i="8" s="1"/>
  <c r="T923" i="8"/>
  <c r="H947" i="8"/>
  <c r="S947" i="8" l="1" a="1"/>
  <c r="S947" i="8" s="1"/>
  <c r="O947" i="8" a="1"/>
  <c r="O947" i="8" s="1"/>
  <c r="T924" i="8"/>
  <c r="H948" i="8"/>
  <c r="S948" i="8" l="1" a="1"/>
  <c r="S948" i="8" s="1"/>
  <c r="O948" i="8" a="1"/>
  <c r="O948" i="8" s="1"/>
  <c r="T925" i="8"/>
  <c r="H949" i="8"/>
  <c r="S949" i="8" l="1" a="1"/>
  <c r="S949" i="8" s="1"/>
  <c r="O949" i="8" a="1"/>
  <c r="O949" i="8" s="1"/>
  <c r="T926" i="8"/>
  <c r="H950" i="8"/>
  <c r="S950" i="8" l="1" a="1"/>
  <c r="S950" i="8" s="1"/>
  <c r="O950" i="8" a="1"/>
  <c r="O950" i="8" s="1"/>
  <c r="T927" i="8"/>
  <c r="H951" i="8"/>
  <c r="S951" i="8" l="1" a="1"/>
  <c r="S951" i="8" s="1"/>
  <c r="O951" i="8" a="1"/>
  <c r="O951" i="8" s="1"/>
  <c r="T928" i="8"/>
  <c r="H952" i="8"/>
  <c r="S952" i="8" l="1" a="1"/>
  <c r="S952" i="8" s="1"/>
  <c r="O952" i="8" a="1"/>
  <c r="O952" i="8" s="1"/>
  <c r="T929" i="8"/>
  <c r="H953" i="8"/>
  <c r="S953" i="8" l="1" a="1"/>
  <c r="S953" i="8" s="1"/>
  <c r="O953" i="8" a="1"/>
  <c r="O953" i="8" s="1"/>
  <c r="T930" i="8"/>
  <c r="H954" i="8"/>
  <c r="O954" i="8" l="1" a="1"/>
  <c r="O954" i="8" s="1"/>
  <c r="S954" i="8" a="1"/>
  <c r="S954" i="8" s="1"/>
  <c r="T931" i="8"/>
  <c r="H955" i="8"/>
  <c r="S955" i="8" l="1" a="1"/>
  <c r="S955" i="8" s="1"/>
  <c r="O955" i="8" a="1"/>
  <c r="O955" i="8" s="1"/>
  <c r="T932" i="8"/>
  <c r="H956" i="8"/>
  <c r="S956" i="8" l="1" a="1"/>
  <c r="S956" i="8" s="1"/>
  <c r="O956" i="8" a="1"/>
  <c r="O956" i="8" s="1"/>
  <c r="T933" i="8"/>
  <c r="H957" i="8"/>
  <c r="S957" i="8" l="1" a="1"/>
  <c r="S957" i="8" s="1"/>
  <c r="O957" i="8" a="1"/>
  <c r="O957" i="8" s="1"/>
  <c r="T934" i="8"/>
  <c r="H958" i="8"/>
  <c r="S958" i="8" l="1" a="1"/>
  <c r="S958" i="8" s="1"/>
  <c r="O958" i="8" a="1"/>
  <c r="O958" i="8" s="1"/>
  <c r="T935" i="8"/>
  <c r="H959" i="8"/>
  <c r="S959" i="8" l="1" a="1"/>
  <c r="S959" i="8" s="1"/>
  <c r="O959" i="8" a="1"/>
  <c r="O959" i="8" s="1"/>
  <c r="T936" i="8"/>
  <c r="H960" i="8"/>
  <c r="S960" i="8" l="1" a="1"/>
  <c r="S960" i="8" s="1"/>
  <c r="O960" i="8" a="1"/>
  <c r="O960" i="8" s="1"/>
  <c r="T937" i="8"/>
  <c r="H961" i="8"/>
  <c r="S961" i="8" l="1" a="1"/>
  <c r="S961" i="8" s="1"/>
  <c r="O961" i="8" a="1"/>
  <c r="O961" i="8" s="1"/>
  <c r="T938" i="8"/>
  <c r="H962" i="8"/>
  <c r="S962" i="8" l="1" a="1"/>
  <c r="S962" i="8" s="1"/>
  <c r="O962" i="8" a="1"/>
  <c r="O962" i="8" s="1"/>
  <c r="T939" i="8"/>
  <c r="H963" i="8"/>
  <c r="S963" i="8" l="1" a="1"/>
  <c r="S963" i="8" s="1"/>
  <c r="O963" i="8" a="1"/>
  <c r="O963" i="8" s="1"/>
  <c r="T940" i="8"/>
  <c r="H964" i="8"/>
  <c r="S964" i="8" l="1" a="1"/>
  <c r="S964" i="8" s="1"/>
  <c r="O964" i="8" a="1"/>
  <c r="O964" i="8" s="1"/>
  <c r="T941" i="8"/>
  <c r="H965" i="8"/>
  <c r="S965" i="8" l="1" a="1"/>
  <c r="S965" i="8" s="1"/>
  <c r="O965" i="8" a="1"/>
  <c r="O965" i="8" s="1"/>
  <c r="T942" i="8"/>
  <c r="H966" i="8"/>
  <c r="S966" i="8" l="1" a="1"/>
  <c r="S966" i="8" s="1"/>
  <c r="O966" i="8" a="1"/>
  <c r="O966" i="8" s="1"/>
  <c r="T943" i="8"/>
  <c r="H967" i="8"/>
  <c r="S967" i="8" l="1" a="1"/>
  <c r="S967" i="8" s="1"/>
  <c r="O967" i="8" a="1"/>
  <c r="O967" i="8" s="1"/>
  <c r="T944" i="8"/>
  <c r="H968" i="8"/>
  <c r="S968" i="8" l="1" a="1"/>
  <c r="S968" i="8" s="1"/>
  <c r="O968" i="8" a="1"/>
  <c r="O968" i="8" s="1"/>
  <c r="T945" i="8"/>
  <c r="H969" i="8"/>
  <c r="S969" i="8" l="1" a="1"/>
  <c r="S969" i="8" s="1"/>
  <c r="O969" i="8" a="1"/>
  <c r="O969" i="8" s="1"/>
  <c r="T946" i="8"/>
  <c r="H970" i="8"/>
  <c r="S970" i="8" l="1" a="1"/>
  <c r="S970" i="8" s="1"/>
  <c r="O970" i="8" a="1"/>
  <c r="O970" i="8" s="1"/>
  <c r="T947" i="8"/>
  <c r="H971" i="8"/>
  <c r="S971" i="8" l="1" a="1"/>
  <c r="S971" i="8" s="1"/>
  <c r="O971" i="8" a="1"/>
  <c r="O971" i="8" s="1"/>
  <c r="T948" i="8"/>
  <c r="H972" i="8"/>
  <c r="S972" i="8" l="1" a="1"/>
  <c r="S972" i="8" s="1"/>
  <c r="O972" i="8" a="1"/>
  <c r="O972" i="8" s="1"/>
  <c r="T949" i="8"/>
  <c r="H973" i="8"/>
  <c r="S973" i="8" l="1" a="1"/>
  <c r="S973" i="8" s="1"/>
  <c r="O973" i="8" a="1"/>
  <c r="O973" i="8" s="1"/>
  <c r="T950" i="8"/>
  <c r="H974" i="8"/>
  <c r="S974" i="8" l="1" a="1"/>
  <c r="S974" i="8" s="1"/>
  <c r="O974" i="8" a="1"/>
  <c r="O974" i="8" s="1"/>
  <c r="T951" i="8"/>
  <c r="H975" i="8"/>
  <c r="S975" i="8" l="1" a="1"/>
  <c r="S975" i="8" s="1"/>
  <c r="O975" i="8" a="1"/>
  <c r="O975" i="8" s="1"/>
  <c r="T952" i="8"/>
  <c r="H976" i="8"/>
  <c r="S976" i="8" l="1" a="1"/>
  <c r="S976" i="8" s="1"/>
  <c r="O976" i="8" a="1"/>
  <c r="O976" i="8" s="1"/>
  <c r="T953" i="8"/>
  <c r="H977" i="8"/>
  <c r="S977" i="8" l="1" a="1"/>
  <c r="S977" i="8" s="1"/>
  <c r="O977" i="8" a="1"/>
  <c r="O977" i="8" s="1"/>
  <c r="T954" i="8"/>
  <c r="H978" i="8"/>
  <c r="S978" i="8" l="1" a="1"/>
  <c r="S978" i="8" s="1"/>
  <c r="O978" i="8" a="1"/>
  <c r="O978" i="8" s="1"/>
  <c r="T955" i="8"/>
  <c r="H979" i="8"/>
  <c r="S979" i="8" l="1" a="1"/>
  <c r="S979" i="8" s="1"/>
  <c r="O979" i="8" a="1"/>
  <c r="O979" i="8" s="1"/>
  <c r="T956" i="8"/>
  <c r="H980" i="8"/>
  <c r="S980" i="8" l="1" a="1"/>
  <c r="S980" i="8" s="1"/>
  <c r="O980" i="8" a="1"/>
  <c r="O980" i="8" s="1"/>
  <c r="T957" i="8"/>
  <c r="H981" i="8"/>
  <c r="S981" i="8" l="1" a="1"/>
  <c r="S981" i="8" s="1"/>
  <c r="O981" i="8" a="1"/>
  <c r="O981" i="8" s="1"/>
  <c r="T958" i="8"/>
  <c r="H982" i="8"/>
  <c r="S982" i="8" l="1" a="1"/>
  <c r="S982" i="8" s="1"/>
  <c r="O982" i="8" a="1"/>
  <c r="O982" i="8" s="1"/>
  <c r="T959" i="8"/>
  <c r="H983" i="8"/>
  <c r="S983" i="8" l="1" a="1"/>
  <c r="S983" i="8" s="1"/>
  <c r="O983" i="8" a="1"/>
  <c r="O983" i="8" s="1"/>
  <c r="T960" i="8"/>
  <c r="H984" i="8"/>
  <c r="S984" i="8" l="1" a="1"/>
  <c r="S984" i="8" s="1"/>
  <c r="O984" i="8" a="1"/>
  <c r="O984" i="8" s="1"/>
  <c r="T961" i="8"/>
  <c r="H985" i="8"/>
  <c r="S985" i="8" l="1" a="1"/>
  <c r="S985" i="8" s="1"/>
  <c r="O985" i="8" a="1"/>
  <c r="O985" i="8" s="1"/>
  <c r="T962" i="8"/>
  <c r="H986" i="8"/>
  <c r="S986" i="8" l="1" a="1"/>
  <c r="S986" i="8" s="1"/>
  <c r="O986" i="8" a="1"/>
  <c r="O986" i="8" s="1"/>
  <c r="T963" i="8"/>
  <c r="H987" i="8"/>
  <c r="S987" i="8" l="1" a="1"/>
  <c r="S987" i="8" s="1"/>
  <c r="O987" i="8" a="1"/>
  <c r="O987" i="8" s="1"/>
  <c r="T964" i="8"/>
  <c r="H988" i="8"/>
  <c r="S988" i="8" l="1" a="1"/>
  <c r="S988" i="8" s="1"/>
  <c r="O988" i="8" a="1"/>
  <c r="O988" i="8" s="1"/>
  <c r="T965" i="8"/>
  <c r="H989" i="8"/>
  <c r="S989" i="8" l="1" a="1"/>
  <c r="S989" i="8" s="1"/>
  <c r="O989" i="8" a="1"/>
  <c r="O989" i="8" s="1"/>
  <c r="T966" i="8"/>
  <c r="H990" i="8"/>
  <c r="S990" i="8" l="1" a="1"/>
  <c r="S990" i="8" s="1"/>
  <c r="O990" i="8" a="1"/>
  <c r="O990" i="8" s="1"/>
  <c r="T967" i="8"/>
  <c r="H991" i="8"/>
  <c r="S991" i="8" l="1" a="1"/>
  <c r="S991" i="8" s="1"/>
  <c r="O991" i="8" a="1"/>
  <c r="O991" i="8" s="1"/>
  <c r="T968" i="8"/>
  <c r="H992" i="8"/>
  <c r="O992" i="8" l="1" a="1"/>
  <c r="O992" i="8" s="1"/>
  <c r="S992" i="8" a="1"/>
  <c r="S992" i="8" s="1"/>
  <c r="T969" i="8"/>
  <c r="H993" i="8"/>
  <c r="S993" i="8" l="1" a="1"/>
  <c r="S993" i="8" s="1"/>
  <c r="O993" i="8" a="1"/>
  <c r="O993" i="8" s="1"/>
  <c r="T970" i="8"/>
  <c r="H994" i="8"/>
  <c r="S994" i="8" l="1" a="1"/>
  <c r="S994" i="8" s="1"/>
  <c r="O994" i="8" a="1"/>
  <c r="O994" i="8" s="1"/>
  <c r="T971" i="8"/>
  <c r="H995" i="8"/>
  <c r="S995" i="8" l="1" a="1"/>
  <c r="S995" i="8" s="1"/>
  <c r="O995" i="8" a="1"/>
  <c r="O995" i="8" s="1"/>
  <c r="T972" i="8"/>
  <c r="H996" i="8"/>
  <c r="S996" i="8" l="1" a="1"/>
  <c r="S996" i="8" s="1"/>
  <c r="O996" i="8" a="1"/>
  <c r="O996" i="8" s="1"/>
  <c r="T973" i="8"/>
  <c r="H997" i="8"/>
  <c r="S997" i="8" l="1" a="1"/>
  <c r="S997" i="8" s="1"/>
  <c r="O997" i="8" a="1"/>
  <c r="O997" i="8" s="1"/>
  <c r="T974" i="8"/>
  <c r="H998" i="8"/>
  <c r="S998" i="8" l="1" a="1"/>
  <c r="S998" i="8" s="1"/>
  <c r="O998" i="8" a="1"/>
  <c r="O998" i="8" s="1"/>
  <c r="T975" i="8"/>
  <c r="H999" i="8"/>
  <c r="S999" i="8" l="1" a="1"/>
  <c r="S999" i="8" s="1"/>
  <c r="O999" i="8" a="1"/>
  <c r="O999" i="8" s="1"/>
  <c r="T976" i="8"/>
  <c r="H1000" i="8"/>
  <c r="C35" i="4" l="1" a="1"/>
  <c r="C35" i="4" s="1"/>
  <c r="C19" i="4" a="1"/>
  <c r="C19" i="4" s="1"/>
  <c r="C18" i="4" a="1"/>
  <c r="C18" i="4" s="1"/>
  <c r="C31" i="4" a="1"/>
  <c r="C31" i="4" s="1"/>
  <c r="C26" i="4" a="1"/>
  <c r="C26" i="4" s="1"/>
  <c r="S1000" i="8" a="1"/>
  <c r="S1000" i="8" s="1"/>
  <c r="O1000" i="8" a="1"/>
  <c r="O1000" i="8" s="1"/>
  <c r="C39" i="4" a="1"/>
  <c r="C39" i="4" s="1"/>
  <c r="C40" i="4" a="1"/>
  <c r="C40" i="4" s="1"/>
  <c r="T977" i="8"/>
  <c r="C12" i="4" a="1"/>
  <c r="C12" i="4" s="1"/>
  <c r="C45" i="4" a="1"/>
  <c r="C38" i="4" a="1"/>
  <c r="C27" i="4" l="1" a="1"/>
  <c r="C27" i="4" s="1"/>
  <c r="O3" i="8" a="1"/>
  <c r="O3" i="8" s="1"/>
  <c r="O4" i="8" a="1"/>
  <c r="O4" i="8" s="1"/>
  <c r="O5" i="8" a="1"/>
  <c r="O5" i="8" s="1"/>
  <c r="O6" i="8" a="1"/>
  <c r="O6" i="8" s="1"/>
  <c r="O7" i="8" a="1"/>
  <c r="O7" i="8" s="1"/>
  <c r="O8" i="8" a="1"/>
  <c r="O8" i="8" s="1"/>
  <c r="O9" i="8" a="1"/>
  <c r="O9" i="8" s="1"/>
  <c r="O10" i="8" a="1"/>
  <c r="O10" i="8" s="1"/>
  <c r="O11" i="8" a="1"/>
  <c r="O11" i="8" s="1"/>
  <c r="O12" i="8" a="1"/>
  <c r="O12" i="8" s="1"/>
  <c r="O13" i="8" a="1"/>
  <c r="O13" i="8" s="1"/>
  <c r="O14" i="8" a="1"/>
  <c r="O14" i="8" s="1"/>
  <c r="O15" i="8" a="1"/>
  <c r="O15" i="8" s="1"/>
  <c r="O16" i="8" a="1"/>
  <c r="O16" i="8" s="1"/>
  <c r="O17" i="8" a="1"/>
  <c r="O17" i="8" s="1"/>
  <c r="O18" i="8" a="1"/>
  <c r="O18" i="8" s="1"/>
  <c r="O19" i="8" a="1"/>
  <c r="O19" i="8" s="1"/>
  <c r="O20" i="8" a="1"/>
  <c r="O20" i="8" s="1"/>
  <c r="O21" i="8" a="1"/>
  <c r="O21" i="8" s="1"/>
  <c r="O22" i="8" a="1"/>
  <c r="O22" i="8" s="1"/>
  <c r="O23" i="8" a="1"/>
  <c r="O23" i="8" s="1"/>
  <c r="T978" i="8"/>
  <c r="C28" i="4" a="1"/>
  <c r="C28" i="4" s="1"/>
  <c r="C29" i="4" a="1"/>
  <c r="C29" i="4" s="1"/>
  <c r="W3" i="8" s="1"/>
  <c r="C45" i="4"/>
  <c r="C38" i="4"/>
  <c r="W4" i="8" l="1"/>
  <c r="W5" i="8" s="1"/>
  <c r="Y3" i="8" a="1"/>
  <c r="Y3" i="8" s="1"/>
  <c r="T979" i="8"/>
  <c r="P4" i="8"/>
  <c r="C32" i="4" a="1"/>
  <c r="P5" i="8" l="1"/>
  <c r="P6" i="8" s="1"/>
  <c r="P7" i="8" s="1"/>
  <c r="P8" i="8" s="1"/>
  <c r="P9" i="8" s="1"/>
  <c r="P10" i="8" s="1"/>
  <c r="P11" i="8" s="1"/>
  <c r="P12" i="8" s="1"/>
  <c r="P13" i="8" s="1"/>
  <c r="P14" i="8" s="1"/>
  <c r="P15" i="8" s="1"/>
  <c r="P16" i="8" s="1"/>
  <c r="P17" i="8" s="1"/>
  <c r="P18" i="8" s="1"/>
  <c r="P19" i="8" s="1"/>
  <c r="P20" i="8" s="1"/>
  <c r="P21" i="8" s="1"/>
  <c r="P22" i="8" s="1"/>
  <c r="P23" i="8" s="1"/>
  <c r="P24" i="8" s="1"/>
  <c r="P25" i="8" s="1"/>
  <c r="P26" i="8" s="1"/>
  <c r="P27" i="8" s="1"/>
  <c r="P28" i="8" s="1"/>
  <c r="P29" i="8" s="1"/>
  <c r="P30" i="8" s="1"/>
  <c r="P31" i="8" s="1"/>
  <c r="P32" i="8" s="1"/>
  <c r="P33" i="8" s="1"/>
  <c r="P34" i="8" s="1"/>
  <c r="P35" i="8" s="1"/>
  <c r="P36" i="8" s="1"/>
  <c r="P37" i="8" s="1"/>
  <c r="P38" i="8" s="1"/>
  <c r="P39" i="8" s="1"/>
  <c r="P40" i="8" s="1"/>
  <c r="P41" i="8" s="1"/>
  <c r="P42" i="8" s="1"/>
  <c r="P43" i="8" s="1"/>
  <c r="P44" i="8" s="1"/>
  <c r="P45" i="8" s="1"/>
  <c r="P46" i="8" s="1"/>
  <c r="P47" i="8" s="1"/>
  <c r="P48" i="8" s="1"/>
  <c r="P49" i="8" s="1"/>
  <c r="P50" i="8" s="1"/>
  <c r="P51" i="8" s="1"/>
  <c r="P52" i="8" s="1"/>
  <c r="P53" i="8" s="1"/>
  <c r="P54" i="8" s="1"/>
  <c r="P55" i="8" s="1"/>
  <c r="P56" i="8" s="1"/>
  <c r="P57" i="8" s="1"/>
  <c r="P58" i="8" s="1"/>
  <c r="P59" i="8" s="1"/>
  <c r="P60" i="8" s="1"/>
  <c r="P61" i="8" s="1"/>
  <c r="P62" i="8" s="1"/>
  <c r="P63" i="8" s="1"/>
  <c r="P64" i="8" s="1"/>
  <c r="P65" i="8" s="1"/>
  <c r="P66" i="8" s="1"/>
  <c r="P67" i="8" s="1"/>
  <c r="P68" i="8" s="1"/>
  <c r="P69" i="8" s="1"/>
  <c r="P70" i="8" s="1"/>
  <c r="P71" i="8" s="1"/>
  <c r="P72" i="8" s="1"/>
  <c r="P73" i="8" s="1"/>
  <c r="P74" i="8" s="1"/>
  <c r="P75" i="8" s="1"/>
  <c r="P76" i="8" s="1"/>
  <c r="P77" i="8" s="1"/>
  <c r="P78" i="8" s="1"/>
  <c r="P79" i="8" s="1"/>
  <c r="P80" i="8" s="1"/>
  <c r="P81" i="8" s="1"/>
  <c r="P82" i="8" s="1"/>
  <c r="P83" i="8" s="1"/>
  <c r="P84" i="8" s="1"/>
  <c r="P85" i="8" s="1"/>
  <c r="P86" i="8" s="1"/>
  <c r="P87" i="8" s="1"/>
  <c r="P88" i="8" s="1"/>
  <c r="P89" i="8" s="1"/>
  <c r="P90" i="8" s="1"/>
  <c r="P91" i="8" s="1"/>
  <c r="P92" i="8" s="1"/>
  <c r="P93" i="8" s="1"/>
  <c r="P94" i="8" s="1"/>
  <c r="P95" i="8" s="1"/>
  <c r="P96" i="8" s="1"/>
  <c r="P97" i="8" s="1"/>
  <c r="P98" i="8" s="1"/>
  <c r="P99" i="8" s="1"/>
  <c r="P100" i="8" s="1"/>
  <c r="P101" i="8" s="1"/>
  <c r="P102" i="8" s="1"/>
  <c r="P103" i="8" s="1"/>
  <c r="P104" i="8" s="1"/>
  <c r="P105" i="8" s="1"/>
  <c r="P106" i="8" s="1"/>
  <c r="P107" i="8" s="1"/>
  <c r="P108" i="8" s="1"/>
  <c r="P109" i="8" s="1"/>
  <c r="P110" i="8" s="1"/>
  <c r="P111" i="8" s="1"/>
  <c r="P112" i="8" s="1"/>
  <c r="P113" i="8" s="1"/>
  <c r="P114" i="8" s="1"/>
  <c r="P115" i="8" s="1"/>
  <c r="P116" i="8" s="1"/>
  <c r="P117" i="8" s="1"/>
  <c r="P118" i="8" s="1"/>
  <c r="P119" i="8" s="1"/>
  <c r="P120" i="8" s="1"/>
  <c r="P121" i="8" s="1"/>
  <c r="P122" i="8" s="1"/>
  <c r="P123" i="8" s="1"/>
  <c r="P124" i="8" s="1"/>
  <c r="P125" i="8" s="1"/>
  <c r="P126" i="8" s="1"/>
  <c r="P127" i="8" s="1"/>
  <c r="P128" i="8" s="1"/>
  <c r="P129" i="8" s="1"/>
  <c r="P130" i="8" s="1"/>
  <c r="P131" i="8" s="1"/>
  <c r="P132" i="8" s="1"/>
  <c r="P133" i="8" s="1"/>
  <c r="P134" i="8" s="1"/>
  <c r="P135" i="8" s="1"/>
  <c r="P136" i="8" s="1"/>
  <c r="P137" i="8" s="1"/>
  <c r="P138" i="8" s="1"/>
  <c r="P139" i="8" s="1"/>
  <c r="P140" i="8" s="1"/>
  <c r="P141" i="8" s="1"/>
  <c r="P142" i="8" s="1"/>
  <c r="P143" i="8" s="1"/>
  <c r="P144" i="8" s="1"/>
  <c r="P145" i="8" s="1"/>
  <c r="P146" i="8" s="1"/>
  <c r="P147" i="8" s="1"/>
  <c r="P148" i="8" s="1"/>
  <c r="P149" i="8" s="1"/>
  <c r="P150" i="8" s="1"/>
  <c r="P151" i="8" s="1"/>
  <c r="P152" i="8" s="1"/>
  <c r="P153" i="8" s="1"/>
  <c r="P154" i="8" s="1"/>
  <c r="P155" i="8" s="1"/>
  <c r="P156" i="8" s="1"/>
  <c r="P157" i="8" s="1"/>
  <c r="P158" i="8" s="1"/>
  <c r="P159" i="8" s="1"/>
  <c r="P160" i="8" s="1"/>
  <c r="P161" i="8" s="1"/>
  <c r="P162" i="8" s="1"/>
  <c r="P163" i="8" s="1"/>
  <c r="P164" i="8" s="1"/>
  <c r="P165" i="8" s="1"/>
  <c r="P166" i="8" s="1"/>
  <c r="P167" i="8" s="1"/>
  <c r="P168" i="8" s="1"/>
  <c r="P169" i="8" s="1"/>
  <c r="P170" i="8" s="1"/>
  <c r="P171" i="8" s="1"/>
  <c r="P172" i="8" s="1"/>
  <c r="P173" i="8" s="1"/>
  <c r="P174" i="8" s="1"/>
  <c r="P175" i="8" s="1"/>
  <c r="P176" i="8" s="1"/>
  <c r="P177" i="8" s="1"/>
  <c r="P178" i="8" s="1"/>
  <c r="P179" i="8" s="1"/>
  <c r="P180" i="8" s="1"/>
  <c r="P181" i="8" s="1"/>
  <c r="P182" i="8" s="1"/>
  <c r="P183" i="8" s="1"/>
  <c r="P184" i="8" s="1"/>
  <c r="P185" i="8" s="1"/>
  <c r="P186" i="8" s="1"/>
  <c r="P187" i="8" s="1"/>
  <c r="P188" i="8" s="1"/>
  <c r="P189" i="8" s="1"/>
  <c r="P190" i="8" s="1"/>
  <c r="P191" i="8" s="1"/>
  <c r="P192" i="8" s="1"/>
  <c r="P193" i="8" s="1"/>
  <c r="P194" i="8" s="1"/>
  <c r="P195" i="8" s="1"/>
  <c r="P196" i="8" s="1"/>
  <c r="P197" i="8" s="1"/>
  <c r="P198" i="8" s="1"/>
  <c r="P199" i="8" s="1"/>
  <c r="P200" i="8" s="1"/>
  <c r="P201" i="8" s="1"/>
  <c r="P202" i="8" s="1"/>
  <c r="P203" i="8" s="1"/>
  <c r="P204" i="8" s="1"/>
  <c r="P205" i="8" s="1"/>
  <c r="P206" i="8" s="1"/>
  <c r="P207" i="8" s="1"/>
  <c r="P208" i="8" s="1"/>
  <c r="P209" i="8" s="1"/>
  <c r="P210" i="8" s="1"/>
  <c r="P211" i="8" s="1"/>
  <c r="P212" i="8" s="1"/>
  <c r="P213" i="8" s="1"/>
  <c r="P214" i="8" s="1"/>
  <c r="P215" i="8" s="1"/>
  <c r="P216" i="8" s="1"/>
  <c r="P217" i="8" s="1"/>
  <c r="P218" i="8" s="1"/>
  <c r="P219" i="8" s="1"/>
  <c r="P220" i="8" s="1"/>
  <c r="P221" i="8" s="1"/>
  <c r="P222" i="8" s="1"/>
  <c r="P223" i="8" s="1"/>
  <c r="P224" i="8" s="1"/>
  <c r="P225" i="8" s="1"/>
  <c r="P226" i="8" s="1"/>
  <c r="P227" i="8" s="1"/>
  <c r="P228" i="8" s="1"/>
  <c r="P229" i="8" s="1"/>
  <c r="P230" i="8" s="1"/>
  <c r="P231" i="8" s="1"/>
  <c r="P232" i="8" s="1"/>
  <c r="P233" i="8" s="1"/>
  <c r="P234" i="8" s="1"/>
  <c r="P235" i="8" s="1"/>
  <c r="P236" i="8" s="1"/>
  <c r="P237" i="8" s="1"/>
  <c r="P238" i="8" s="1"/>
  <c r="P239" i="8" s="1"/>
  <c r="P240" i="8" s="1"/>
  <c r="P241" i="8" s="1"/>
  <c r="P242" i="8" s="1"/>
  <c r="P243" i="8" s="1"/>
  <c r="P244" i="8" s="1"/>
  <c r="P245" i="8" s="1"/>
  <c r="P246" i="8" s="1"/>
  <c r="P247" i="8" s="1"/>
  <c r="P248" i="8" s="1"/>
  <c r="P249" i="8" s="1"/>
  <c r="P250" i="8" s="1"/>
  <c r="P251" i="8" s="1"/>
  <c r="P252" i="8" s="1"/>
  <c r="P253" i="8" s="1"/>
  <c r="P254" i="8" s="1"/>
  <c r="P255" i="8" s="1"/>
  <c r="P256" i="8" s="1"/>
  <c r="P257" i="8" s="1"/>
  <c r="P258" i="8" s="1"/>
  <c r="P259" i="8" s="1"/>
  <c r="P260" i="8" s="1"/>
  <c r="P261" i="8" s="1"/>
  <c r="P262" i="8" s="1"/>
  <c r="P263" i="8" s="1"/>
  <c r="P264" i="8" s="1"/>
  <c r="P265" i="8" s="1"/>
  <c r="P266" i="8" s="1"/>
  <c r="P267" i="8" s="1"/>
  <c r="P268" i="8" s="1"/>
  <c r="P269" i="8" s="1"/>
  <c r="P270" i="8" s="1"/>
  <c r="P271" i="8" s="1"/>
  <c r="P272" i="8" s="1"/>
  <c r="P273" i="8" s="1"/>
  <c r="P274" i="8" s="1"/>
  <c r="P275" i="8" s="1"/>
  <c r="P276" i="8" s="1"/>
  <c r="P277" i="8" s="1"/>
  <c r="P278" i="8" s="1"/>
  <c r="P279" i="8" s="1"/>
  <c r="P280" i="8" s="1"/>
  <c r="P281" i="8" s="1"/>
  <c r="P282" i="8" s="1"/>
  <c r="P283" i="8" s="1"/>
  <c r="P284" i="8" s="1"/>
  <c r="P285" i="8" s="1"/>
  <c r="P286" i="8" s="1"/>
  <c r="P287" i="8" s="1"/>
  <c r="P288" i="8" s="1"/>
  <c r="P289" i="8" s="1"/>
  <c r="P290" i="8" s="1"/>
  <c r="P291" i="8" s="1"/>
  <c r="P292" i="8" s="1"/>
  <c r="P293" i="8" s="1"/>
  <c r="P294" i="8" s="1"/>
  <c r="P295" i="8" s="1"/>
  <c r="P296" i="8" s="1"/>
  <c r="P297" i="8" s="1"/>
  <c r="P298" i="8" s="1"/>
  <c r="P299" i="8" s="1"/>
  <c r="P300" i="8" s="1"/>
  <c r="P301" i="8" s="1"/>
  <c r="P302" i="8" s="1"/>
  <c r="P303" i="8" s="1"/>
  <c r="P304" i="8" s="1"/>
  <c r="P305" i="8" s="1"/>
  <c r="P306" i="8" s="1"/>
  <c r="P307" i="8" s="1"/>
  <c r="P308" i="8" s="1"/>
  <c r="P309" i="8" s="1"/>
  <c r="P310" i="8" s="1"/>
  <c r="P311" i="8" s="1"/>
  <c r="P312" i="8" s="1"/>
  <c r="P313" i="8" s="1"/>
  <c r="P314" i="8" s="1"/>
  <c r="P315" i="8" s="1"/>
  <c r="P316" i="8" s="1"/>
  <c r="P317" i="8" s="1"/>
  <c r="P318" i="8" s="1"/>
  <c r="P319" i="8" s="1"/>
  <c r="P320" i="8" s="1"/>
  <c r="P321" i="8" s="1"/>
  <c r="P322" i="8" s="1"/>
  <c r="P323" i="8" s="1"/>
  <c r="P324" i="8" s="1"/>
  <c r="P325" i="8" s="1"/>
  <c r="P326" i="8" s="1"/>
  <c r="P327" i="8" s="1"/>
  <c r="P328" i="8" s="1"/>
  <c r="P329" i="8" s="1"/>
  <c r="P330" i="8" s="1"/>
  <c r="P331" i="8" s="1"/>
  <c r="P332" i="8" s="1"/>
  <c r="P333" i="8" s="1"/>
  <c r="P334" i="8" s="1"/>
  <c r="P335" i="8" s="1"/>
  <c r="P336" i="8" s="1"/>
  <c r="P337" i="8" s="1"/>
  <c r="P338" i="8" s="1"/>
  <c r="P339" i="8" s="1"/>
  <c r="P340" i="8" s="1"/>
  <c r="P341" i="8" s="1"/>
  <c r="P342" i="8" s="1"/>
  <c r="P343" i="8" s="1"/>
  <c r="P344" i="8" s="1"/>
  <c r="P345" i="8" s="1"/>
  <c r="P346" i="8" s="1"/>
  <c r="P347" i="8" s="1"/>
  <c r="P348" i="8" s="1"/>
  <c r="P349" i="8" s="1"/>
  <c r="P350" i="8" s="1"/>
  <c r="P351" i="8" s="1"/>
  <c r="P352" i="8" s="1"/>
  <c r="P353" i="8" s="1"/>
  <c r="P354" i="8" s="1"/>
  <c r="P355" i="8" s="1"/>
  <c r="P356" i="8" s="1"/>
  <c r="P357" i="8" s="1"/>
  <c r="P358" i="8" s="1"/>
  <c r="P359" i="8" s="1"/>
  <c r="P360" i="8" s="1"/>
  <c r="P361" i="8" s="1"/>
  <c r="P362" i="8" s="1"/>
  <c r="P363" i="8" s="1"/>
  <c r="P364" i="8" s="1"/>
  <c r="P365" i="8" s="1"/>
  <c r="P366" i="8" s="1"/>
  <c r="P367" i="8" s="1"/>
  <c r="P368" i="8" s="1"/>
  <c r="P369" i="8" s="1"/>
  <c r="P370" i="8" s="1"/>
  <c r="P371" i="8" s="1"/>
  <c r="P372" i="8" s="1"/>
  <c r="P373" i="8" s="1"/>
  <c r="P374" i="8" s="1"/>
  <c r="P375" i="8" s="1"/>
  <c r="P376" i="8" s="1"/>
  <c r="P377" i="8" s="1"/>
  <c r="P378" i="8" s="1"/>
  <c r="P379" i="8" s="1"/>
  <c r="P380" i="8" s="1"/>
  <c r="P381" i="8" s="1"/>
  <c r="P382" i="8" s="1"/>
  <c r="P383" i="8" s="1"/>
  <c r="P384" i="8" s="1"/>
  <c r="P385" i="8" s="1"/>
  <c r="P386" i="8" s="1"/>
  <c r="P387" i="8" s="1"/>
  <c r="P388" i="8" s="1"/>
  <c r="P389" i="8" s="1"/>
  <c r="P390" i="8" s="1"/>
  <c r="P391" i="8" s="1"/>
  <c r="P392" i="8" s="1"/>
  <c r="P393" i="8" s="1"/>
  <c r="P394" i="8" s="1"/>
  <c r="P395" i="8" s="1"/>
  <c r="P396" i="8" s="1"/>
  <c r="P397" i="8" s="1"/>
  <c r="P398" i="8" s="1"/>
  <c r="P399" i="8" s="1"/>
  <c r="P400" i="8" s="1"/>
  <c r="P401" i="8" s="1"/>
  <c r="P402" i="8" s="1"/>
  <c r="P403" i="8" s="1"/>
  <c r="P404" i="8" s="1"/>
  <c r="P405" i="8" s="1"/>
  <c r="P406" i="8" s="1"/>
  <c r="P407" i="8" s="1"/>
  <c r="P408" i="8" s="1"/>
  <c r="P409" i="8" s="1"/>
  <c r="P410" i="8" s="1"/>
  <c r="P411" i="8" s="1"/>
  <c r="P412" i="8" s="1"/>
  <c r="P413" i="8" s="1"/>
  <c r="P414" i="8" s="1"/>
  <c r="P415" i="8" s="1"/>
  <c r="P416" i="8" s="1"/>
  <c r="P417" i="8" s="1"/>
  <c r="P418" i="8" s="1"/>
  <c r="P419" i="8" s="1"/>
  <c r="P420" i="8" s="1"/>
  <c r="P421" i="8" s="1"/>
  <c r="P422" i="8" s="1"/>
  <c r="P423" i="8" s="1"/>
  <c r="P424" i="8" s="1"/>
  <c r="P425" i="8" s="1"/>
  <c r="P426" i="8" s="1"/>
  <c r="P427" i="8" s="1"/>
  <c r="P428" i="8" s="1"/>
  <c r="P429" i="8" s="1"/>
  <c r="P430" i="8" s="1"/>
  <c r="P431" i="8" s="1"/>
  <c r="P432" i="8" s="1"/>
  <c r="P433" i="8" s="1"/>
  <c r="P434" i="8" s="1"/>
  <c r="P435" i="8" s="1"/>
  <c r="P436" i="8" s="1"/>
  <c r="P437" i="8" s="1"/>
  <c r="P438" i="8" s="1"/>
  <c r="P439" i="8" s="1"/>
  <c r="P440" i="8" s="1"/>
  <c r="P441" i="8" s="1"/>
  <c r="P442" i="8" s="1"/>
  <c r="P443" i="8" s="1"/>
  <c r="P444" i="8" s="1"/>
  <c r="P445" i="8" s="1"/>
  <c r="P446" i="8" s="1"/>
  <c r="P447" i="8" s="1"/>
  <c r="P448" i="8" s="1"/>
  <c r="P449" i="8" s="1"/>
  <c r="P450" i="8" s="1"/>
  <c r="P451" i="8" s="1"/>
  <c r="P452" i="8" s="1"/>
  <c r="P453" i="8" s="1"/>
  <c r="P454" i="8" s="1"/>
  <c r="P455" i="8" s="1"/>
  <c r="P456" i="8" s="1"/>
  <c r="P457" i="8" s="1"/>
  <c r="P458" i="8" s="1"/>
  <c r="P459" i="8" s="1"/>
  <c r="P460" i="8" s="1"/>
  <c r="P461" i="8" s="1"/>
  <c r="P462" i="8" s="1"/>
  <c r="P463" i="8" s="1"/>
  <c r="P464" i="8" s="1"/>
  <c r="P465" i="8" s="1"/>
  <c r="P466" i="8" s="1"/>
  <c r="P467" i="8" s="1"/>
  <c r="P468" i="8" s="1"/>
  <c r="P469" i="8" s="1"/>
  <c r="P470" i="8" s="1"/>
  <c r="P471" i="8" s="1"/>
  <c r="P472" i="8" s="1"/>
  <c r="P473" i="8" s="1"/>
  <c r="P474" i="8" s="1"/>
  <c r="P475" i="8" s="1"/>
  <c r="P476" i="8" s="1"/>
  <c r="P477" i="8" s="1"/>
  <c r="P478" i="8" s="1"/>
  <c r="P479" i="8" s="1"/>
  <c r="P480" i="8" s="1"/>
  <c r="P481" i="8" s="1"/>
  <c r="P482" i="8" s="1"/>
  <c r="P483" i="8" s="1"/>
  <c r="P484" i="8" s="1"/>
  <c r="P485" i="8" s="1"/>
  <c r="P486" i="8" s="1"/>
  <c r="P487" i="8" s="1"/>
  <c r="P488" i="8" s="1"/>
  <c r="P489" i="8" s="1"/>
  <c r="P490" i="8" s="1"/>
  <c r="P491" i="8" s="1"/>
  <c r="P492" i="8" s="1"/>
  <c r="P493" i="8" s="1"/>
  <c r="P494" i="8" s="1"/>
  <c r="P495" i="8" s="1"/>
  <c r="P496" i="8" s="1"/>
  <c r="P497" i="8" s="1"/>
  <c r="P498" i="8" s="1"/>
  <c r="P499" i="8" s="1"/>
  <c r="P500" i="8" s="1"/>
  <c r="P501" i="8" s="1"/>
  <c r="P502" i="8" s="1"/>
  <c r="P503" i="8" s="1"/>
  <c r="P504" i="8" s="1"/>
  <c r="P505" i="8" s="1"/>
  <c r="P506" i="8" s="1"/>
  <c r="P507" i="8" s="1"/>
  <c r="P508" i="8" s="1"/>
  <c r="P509" i="8" s="1"/>
  <c r="P510" i="8" s="1"/>
  <c r="P511" i="8" s="1"/>
  <c r="P512" i="8" s="1"/>
  <c r="P513" i="8" s="1"/>
  <c r="P514" i="8" s="1"/>
  <c r="P515" i="8" s="1"/>
  <c r="P516" i="8" s="1"/>
  <c r="P517" i="8" s="1"/>
  <c r="P518" i="8" s="1"/>
  <c r="P519" i="8" s="1"/>
  <c r="P520" i="8" s="1"/>
  <c r="P521" i="8" s="1"/>
  <c r="P522" i="8" s="1"/>
  <c r="P523" i="8" s="1"/>
  <c r="P524" i="8" s="1"/>
  <c r="P525" i="8" s="1"/>
  <c r="P526" i="8" s="1"/>
  <c r="P527" i="8" s="1"/>
  <c r="P528" i="8" s="1"/>
  <c r="P529" i="8" s="1"/>
  <c r="P530" i="8" s="1"/>
  <c r="P531" i="8" s="1"/>
  <c r="P532" i="8" s="1"/>
  <c r="P533" i="8" s="1"/>
  <c r="P534" i="8" s="1"/>
  <c r="P535" i="8" s="1"/>
  <c r="P536" i="8" s="1"/>
  <c r="P537" i="8" s="1"/>
  <c r="P538" i="8" s="1"/>
  <c r="P539" i="8" s="1"/>
  <c r="P540" i="8" s="1"/>
  <c r="P541" i="8" s="1"/>
  <c r="P542" i="8" s="1"/>
  <c r="P543" i="8" s="1"/>
  <c r="P544" i="8" s="1"/>
  <c r="P545" i="8" s="1"/>
  <c r="P546" i="8" s="1"/>
  <c r="P547" i="8" s="1"/>
  <c r="P548" i="8" s="1"/>
  <c r="P549" i="8" s="1"/>
  <c r="P550" i="8" s="1"/>
  <c r="P551" i="8" s="1"/>
  <c r="P552" i="8" s="1"/>
  <c r="P553" i="8" s="1"/>
  <c r="P554" i="8" s="1"/>
  <c r="P555" i="8" s="1"/>
  <c r="P556" i="8" s="1"/>
  <c r="P557" i="8" s="1"/>
  <c r="P558" i="8" s="1"/>
  <c r="P559" i="8" s="1"/>
  <c r="P560" i="8" s="1"/>
  <c r="P561" i="8" s="1"/>
  <c r="P562" i="8" s="1"/>
  <c r="P563" i="8" s="1"/>
  <c r="P564" i="8" s="1"/>
  <c r="P565" i="8" s="1"/>
  <c r="P566" i="8" s="1"/>
  <c r="P567" i="8" s="1"/>
  <c r="P568" i="8" s="1"/>
  <c r="P569" i="8" s="1"/>
  <c r="P570" i="8" s="1"/>
  <c r="P571" i="8" s="1"/>
  <c r="P572" i="8" s="1"/>
  <c r="P573" i="8" s="1"/>
  <c r="P574" i="8" s="1"/>
  <c r="P575" i="8" s="1"/>
  <c r="P576" i="8" s="1"/>
  <c r="P577" i="8" s="1"/>
  <c r="P578" i="8" s="1"/>
  <c r="P579" i="8" s="1"/>
  <c r="P580" i="8" s="1"/>
  <c r="P581" i="8" s="1"/>
  <c r="P582" i="8" s="1"/>
  <c r="P583" i="8" s="1"/>
  <c r="P584" i="8" s="1"/>
  <c r="P585" i="8" s="1"/>
  <c r="P586" i="8" s="1"/>
  <c r="P587" i="8" s="1"/>
  <c r="P588" i="8" s="1"/>
  <c r="P589" i="8" s="1"/>
  <c r="P590" i="8" s="1"/>
  <c r="P591" i="8" s="1"/>
  <c r="P592" i="8" s="1"/>
  <c r="P593" i="8" s="1"/>
  <c r="P594" i="8" s="1"/>
  <c r="P595" i="8" s="1"/>
  <c r="P596" i="8" s="1"/>
  <c r="P597" i="8" s="1"/>
  <c r="P598" i="8" s="1"/>
  <c r="P599" i="8" s="1"/>
  <c r="P600" i="8" s="1"/>
  <c r="P601" i="8" s="1"/>
  <c r="P602" i="8" s="1"/>
  <c r="P603" i="8" s="1"/>
  <c r="P604" i="8" s="1"/>
  <c r="P605" i="8" s="1"/>
  <c r="P606" i="8" s="1"/>
  <c r="P607" i="8" s="1"/>
  <c r="P608" i="8" s="1"/>
  <c r="P609" i="8" s="1"/>
  <c r="P610" i="8" s="1"/>
  <c r="P611" i="8" s="1"/>
  <c r="P612" i="8" s="1"/>
  <c r="P613" i="8" s="1"/>
  <c r="P614" i="8" s="1"/>
  <c r="P615" i="8" s="1"/>
  <c r="P616" i="8" s="1"/>
  <c r="P617" i="8" s="1"/>
  <c r="P618" i="8" s="1"/>
  <c r="P619" i="8" s="1"/>
  <c r="P620" i="8" s="1"/>
  <c r="P621" i="8" s="1"/>
  <c r="P622" i="8" s="1"/>
  <c r="P623" i="8" s="1"/>
  <c r="P624" i="8" s="1"/>
  <c r="P625" i="8" s="1"/>
  <c r="P626" i="8" s="1"/>
  <c r="P627" i="8" s="1"/>
  <c r="P628" i="8" s="1"/>
  <c r="P629" i="8" s="1"/>
  <c r="P630" i="8" s="1"/>
  <c r="P631" i="8" s="1"/>
  <c r="P632" i="8" s="1"/>
  <c r="P633" i="8" s="1"/>
  <c r="P634" i="8" s="1"/>
  <c r="P635" i="8" s="1"/>
  <c r="P636" i="8" s="1"/>
  <c r="P637" i="8" s="1"/>
  <c r="P638" i="8" s="1"/>
  <c r="P639" i="8" s="1"/>
  <c r="P640" i="8" s="1"/>
  <c r="P641" i="8" s="1"/>
  <c r="P642" i="8" s="1"/>
  <c r="P643" i="8" s="1"/>
  <c r="P644" i="8" s="1"/>
  <c r="P645" i="8" s="1"/>
  <c r="P646" i="8" s="1"/>
  <c r="P647" i="8" s="1"/>
  <c r="P648" i="8" s="1"/>
  <c r="P649" i="8" s="1"/>
  <c r="P650" i="8" s="1"/>
  <c r="P651" i="8" s="1"/>
  <c r="P652" i="8" s="1"/>
  <c r="P653" i="8" s="1"/>
  <c r="P654" i="8" s="1"/>
  <c r="P655" i="8" s="1"/>
  <c r="P656" i="8" s="1"/>
  <c r="P657" i="8" s="1"/>
  <c r="P658" i="8" s="1"/>
  <c r="P659" i="8" s="1"/>
  <c r="P660" i="8" s="1"/>
  <c r="P661" i="8" s="1"/>
  <c r="P662" i="8" s="1"/>
  <c r="P663" i="8" s="1"/>
  <c r="P664" i="8" s="1"/>
  <c r="P665" i="8" s="1"/>
  <c r="P666" i="8" s="1"/>
  <c r="P667" i="8" s="1"/>
  <c r="P668" i="8" s="1"/>
  <c r="P669" i="8" s="1"/>
  <c r="P670" i="8" s="1"/>
  <c r="P671" i="8" s="1"/>
  <c r="P672" i="8" s="1"/>
  <c r="P673" i="8" s="1"/>
  <c r="P674" i="8" s="1"/>
  <c r="P675" i="8" s="1"/>
  <c r="P676" i="8" s="1"/>
  <c r="P677" i="8" s="1"/>
  <c r="P678" i="8" s="1"/>
  <c r="P679" i="8" s="1"/>
  <c r="P680" i="8" s="1"/>
  <c r="P681" i="8" s="1"/>
  <c r="P682" i="8" s="1"/>
  <c r="P683" i="8" s="1"/>
  <c r="P684" i="8" s="1"/>
  <c r="P685" i="8" s="1"/>
  <c r="P686" i="8" s="1"/>
  <c r="P687" i="8" s="1"/>
  <c r="P688" i="8" s="1"/>
  <c r="P689" i="8" s="1"/>
  <c r="P690" i="8" s="1"/>
  <c r="P691" i="8" s="1"/>
  <c r="P692" i="8" s="1"/>
  <c r="P693" i="8" s="1"/>
  <c r="P694" i="8" s="1"/>
  <c r="P695" i="8" s="1"/>
  <c r="P696" i="8" s="1"/>
  <c r="P697" i="8" s="1"/>
  <c r="P698" i="8" s="1"/>
  <c r="P699" i="8" s="1"/>
  <c r="P700" i="8" s="1"/>
  <c r="P701" i="8" s="1"/>
  <c r="P702" i="8" s="1"/>
  <c r="P703" i="8" s="1"/>
  <c r="P704" i="8" s="1"/>
  <c r="P705" i="8" s="1"/>
  <c r="P706" i="8" s="1"/>
  <c r="P707" i="8" s="1"/>
  <c r="P708" i="8" s="1"/>
  <c r="P709" i="8" s="1"/>
  <c r="P710" i="8" s="1"/>
  <c r="P711" i="8" s="1"/>
  <c r="P712" i="8" s="1"/>
  <c r="P713" i="8" s="1"/>
  <c r="P714" i="8" s="1"/>
  <c r="P715" i="8" s="1"/>
  <c r="P716" i="8" s="1"/>
  <c r="P717" i="8" s="1"/>
  <c r="P718" i="8" s="1"/>
  <c r="P719" i="8" s="1"/>
  <c r="P720" i="8" s="1"/>
  <c r="P721" i="8" s="1"/>
  <c r="P722" i="8" s="1"/>
  <c r="P723" i="8" s="1"/>
  <c r="P724" i="8" s="1"/>
  <c r="P725" i="8" s="1"/>
  <c r="P726" i="8" s="1"/>
  <c r="P727" i="8" s="1"/>
  <c r="P728" i="8" s="1"/>
  <c r="P729" i="8" s="1"/>
  <c r="P730" i="8" s="1"/>
  <c r="P731" i="8" s="1"/>
  <c r="P732" i="8" s="1"/>
  <c r="P733" i="8" s="1"/>
  <c r="P734" i="8" s="1"/>
  <c r="P735" i="8" s="1"/>
  <c r="P736" i="8" s="1"/>
  <c r="P737" i="8" s="1"/>
  <c r="P738" i="8" s="1"/>
  <c r="P739" i="8" s="1"/>
  <c r="P740" i="8" s="1"/>
  <c r="P741" i="8" s="1"/>
  <c r="P742" i="8" s="1"/>
  <c r="P743" i="8" s="1"/>
  <c r="P744" i="8" s="1"/>
  <c r="P745" i="8" s="1"/>
  <c r="P746" i="8" s="1"/>
  <c r="P747" i="8" s="1"/>
  <c r="P748" i="8" s="1"/>
  <c r="P749" i="8" s="1"/>
  <c r="P750" i="8" s="1"/>
  <c r="P751" i="8" s="1"/>
  <c r="P752" i="8" s="1"/>
  <c r="P753" i="8" s="1"/>
  <c r="P754" i="8" s="1"/>
  <c r="P755" i="8" s="1"/>
  <c r="P756" i="8" s="1"/>
  <c r="P757" i="8" s="1"/>
  <c r="P758" i="8" s="1"/>
  <c r="P759" i="8" s="1"/>
  <c r="P760" i="8" s="1"/>
  <c r="P761" i="8" s="1"/>
  <c r="P762" i="8" s="1"/>
  <c r="P763" i="8" s="1"/>
  <c r="P764" i="8" s="1"/>
  <c r="P765" i="8" s="1"/>
  <c r="P766" i="8" s="1"/>
  <c r="P767" i="8" s="1"/>
  <c r="P768" i="8" s="1"/>
  <c r="P769" i="8" s="1"/>
  <c r="P770" i="8" s="1"/>
  <c r="P771" i="8" s="1"/>
  <c r="P772" i="8" s="1"/>
  <c r="P773" i="8" s="1"/>
  <c r="P774" i="8" s="1"/>
  <c r="P775" i="8" s="1"/>
  <c r="P776" i="8" s="1"/>
  <c r="P777" i="8" s="1"/>
  <c r="P778" i="8" s="1"/>
  <c r="P779" i="8" s="1"/>
  <c r="P780" i="8" s="1"/>
  <c r="P781" i="8" s="1"/>
  <c r="P782" i="8" s="1"/>
  <c r="P783" i="8" s="1"/>
  <c r="P784" i="8" s="1"/>
  <c r="P785" i="8" s="1"/>
  <c r="P786" i="8" s="1"/>
  <c r="P787" i="8" s="1"/>
  <c r="P788" i="8" s="1"/>
  <c r="P789" i="8" s="1"/>
  <c r="P790" i="8" s="1"/>
  <c r="P791" i="8" s="1"/>
  <c r="P792" i="8" s="1"/>
  <c r="P793" i="8" s="1"/>
  <c r="P794" i="8" s="1"/>
  <c r="P795" i="8" s="1"/>
  <c r="P796" i="8" s="1"/>
  <c r="P797" i="8" s="1"/>
  <c r="P798" i="8" s="1"/>
  <c r="P799" i="8" s="1"/>
  <c r="P800" i="8" s="1"/>
  <c r="P801" i="8" s="1"/>
  <c r="P802" i="8" s="1"/>
  <c r="P803" i="8" s="1"/>
  <c r="P804" i="8" s="1"/>
  <c r="P805" i="8" s="1"/>
  <c r="P806" i="8" s="1"/>
  <c r="P807" i="8" s="1"/>
  <c r="P808" i="8" s="1"/>
  <c r="P809" i="8" s="1"/>
  <c r="P810" i="8" s="1"/>
  <c r="P811" i="8" s="1"/>
  <c r="P812" i="8" s="1"/>
  <c r="P813" i="8" s="1"/>
  <c r="P814" i="8" s="1"/>
  <c r="P815" i="8" s="1"/>
  <c r="P816" i="8" s="1"/>
  <c r="P817" i="8" s="1"/>
  <c r="P818" i="8" s="1"/>
  <c r="P819" i="8" s="1"/>
  <c r="P820" i="8" s="1"/>
  <c r="P821" i="8" s="1"/>
  <c r="P822" i="8" s="1"/>
  <c r="P823" i="8" s="1"/>
  <c r="P824" i="8" s="1"/>
  <c r="P825" i="8" s="1"/>
  <c r="P826" i="8" s="1"/>
  <c r="P827" i="8" s="1"/>
  <c r="P828" i="8" s="1"/>
  <c r="P829" i="8" s="1"/>
  <c r="P830" i="8" s="1"/>
  <c r="P831" i="8" s="1"/>
  <c r="P832" i="8" s="1"/>
  <c r="P833" i="8" s="1"/>
  <c r="P834" i="8" s="1"/>
  <c r="P835" i="8" s="1"/>
  <c r="P836" i="8" s="1"/>
  <c r="P837" i="8" s="1"/>
  <c r="P838" i="8" s="1"/>
  <c r="P839" i="8" s="1"/>
  <c r="P840" i="8" s="1"/>
  <c r="P841" i="8" s="1"/>
  <c r="P842" i="8" s="1"/>
  <c r="P843" i="8" s="1"/>
  <c r="P844" i="8" s="1"/>
  <c r="P845" i="8" s="1"/>
  <c r="P846" i="8" s="1"/>
  <c r="P847" i="8" s="1"/>
  <c r="P848" i="8" s="1"/>
  <c r="P849" i="8" s="1"/>
  <c r="P850" i="8" s="1"/>
  <c r="P851" i="8" s="1"/>
  <c r="P852" i="8" s="1"/>
  <c r="P853" i="8" s="1"/>
  <c r="P854" i="8" s="1"/>
  <c r="P855" i="8" s="1"/>
  <c r="P856" i="8" s="1"/>
  <c r="P857" i="8" s="1"/>
  <c r="P858" i="8" s="1"/>
  <c r="P859" i="8" s="1"/>
  <c r="P860" i="8" s="1"/>
  <c r="P861" i="8" s="1"/>
  <c r="P862" i="8" s="1"/>
  <c r="P863" i="8" s="1"/>
  <c r="P864" i="8" s="1"/>
  <c r="P865" i="8" s="1"/>
  <c r="P866" i="8" s="1"/>
  <c r="P867" i="8" s="1"/>
  <c r="P868" i="8" s="1"/>
  <c r="P869" i="8" s="1"/>
  <c r="P870" i="8" s="1"/>
  <c r="P871" i="8" s="1"/>
  <c r="P872" i="8" s="1"/>
  <c r="P873" i="8" s="1"/>
  <c r="P874" i="8" s="1"/>
  <c r="P875" i="8" s="1"/>
  <c r="P876" i="8" s="1"/>
  <c r="P877" i="8" s="1"/>
  <c r="P878" i="8" s="1"/>
  <c r="P879" i="8" s="1"/>
  <c r="P880" i="8" s="1"/>
  <c r="P881" i="8" s="1"/>
  <c r="P882" i="8" s="1"/>
  <c r="P883" i="8" s="1"/>
  <c r="P884" i="8" s="1"/>
  <c r="P885" i="8" s="1"/>
  <c r="P886" i="8" s="1"/>
  <c r="P887" i="8" s="1"/>
  <c r="P888" i="8" s="1"/>
  <c r="P889" i="8" s="1"/>
  <c r="P890" i="8" s="1"/>
  <c r="P891" i="8" s="1"/>
  <c r="P892" i="8" s="1"/>
  <c r="P893" i="8" s="1"/>
  <c r="P894" i="8" s="1"/>
  <c r="P895" i="8" s="1"/>
  <c r="P896" i="8" s="1"/>
  <c r="P897" i="8" s="1"/>
  <c r="P898" i="8" s="1"/>
  <c r="P899" i="8" s="1"/>
  <c r="P900" i="8" s="1"/>
  <c r="P901" i="8" s="1"/>
  <c r="P902" i="8" s="1"/>
  <c r="P903" i="8" s="1"/>
  <c r="P904" i="8" s="1"/>
  <c r="P905" i="8" s="1"/>
  <c r="P906" i="8" s="1"/>
  <c r="P907" i="8" s="1"/>
  <c r="P908" i="8" s="1"/>
  <c r="P909" i="8" s="1"/>
  <c r="P910" i="8" s="1"/>
  <c r="P911" i="8" s="1"/>
  <c r="P912" i="8" s="1"/>
  <c r="P913" i="8" s="1"/>
  <c r="P914" i="8" s="1"/>
  <c r="P915" i="8" s="1"/>
  <c r="P916" i="8" s="1"/>
  <c r="P917" i="8" s="1"/>
  <c r="P918" i="8" s="1"/>
  <c r="P919" i="8" s="1"/>
  <c r="P920" i="8" s="1"/>
  <c r="P921" i="8" s="1"/>
  <c r="P922" i="8" s="1"/>
  <c r="P923" i="8" s="1"/>
  <c r="P924" i="8" s="1"/>
  <c r="P925" i="8" s="1"/>
  <c r="P926" i="8" s="1"/>
  <c r="P927" i="8" s="1"/>
  <c r="P928" i="8" s="1"/>
  <c r="P929" i="8" s="1"/>
  <c r="P930" i="8" s="1"/>
  <c r="P931" i="8" s="1"/>
  <c r="P932" i="8" s="1"/>
  <c r="P933" i="8" s="1"/>
  <c r="P934" i="8" s="1"/>
  <c r="P935" i="8" s="1"/>
  <c r="P936" i="8" s="1"/>
  <c r="P937" i="8" s="1"/>
  <c r="P938" i="8" s="1"/>
  <c r="P939" i="8" s="1"/>
  <c r="P940" i="8" s="1"/>
  <c r="P941" i="8" s="1"/>
  <c r="P942" i="8" s="1"/>
  <c r="P943" i="8" s="1"/>
  <c r="P944" i="8" s="1"/>
  <c r="P945" i="8" s="1"/>
  <c r="P946" i="8" s="1"/>
  <c r="P947" i="8" s="1"/>
  <c r="P948" i="8" s="1"/>
  <c r="P949" i="8" s="1"/>
  <c r="P950" i="8" s="1"/>
  <c r="P951" i="8" s="1"/>
  <c r="P952" i="8" s="1"/>
  <c r="P953" i="8" s="1"/>
  <c r="P954" i="8" s="1"/>
  <c r="P955" i="8" s="1"/>
  <c r="P956" i="8" s="1"/>
  <c r="P957" i="8" s="1"/>
  <c r="P958" i="8" s="1"/>
  <c r="P959" i="8" s="1"/>
  <c r="P960" i="8" s="1"/>
  <c r="P961" i="8" s="1"/>
  <c r="P962" i="8" s="1"/>
  <c r="P963" i="8" s="1"/>
  <c r="P964" i="8" s="1"/>
  <c r="P965" i="8" s="1"/>
  <c r="P966" i="8" s="1"/>
  <c r="P967" i="8" s="1"/>
  <c r="P968" i="8" s="1"/>
  <c r="P969" i="8" s="1"/>
  <c r="P970" i="8" s="1"/>
  <c r="P971" i="8" s="1"/>
  <c r="P972" i="8" s="1"/>
  <c r="P973" i="8" s="1"/>
  <c r="P974" i="8" s="1"/>
  <c r="P975" i="8" s="1"/>
  <c r="P976" i="8" s="1"/>
  <c r="P977" i="8" s="1"/>
  <c r="P978" i="8" s="1"/>
  <c r="P979" i="8" s="1"/>
  <c r="P980" i="8" s="1"/>
  <c r="P981" i="8" s="1"/>
  <c r="P982" i="8" s="1"/>
  <c r="P983" i="8" s="1"/>
  <c r="P984" i="8" s="1"/>
  <c r="P985" i="8" s="1"/>
  <c r="P986" i="8" s="1"/>
  <c r="P987" i="8" s="1"/>
  <c r="P988" i="8" s="1"/>
  <c r="P989" i="8" s="1"/>
  <c r="P990" i="8" s="1"/>
  <c r="P991" i="8" s="1"/>
  <c r="P992" i="8" s="1"/>
  <c r="P993" i="8" s="1"/>
  <c r="P994" i="8" s="1"/>
  <c r="P995" i="8" s="1"/>
  <c r="P996" i="8" s="1"/>
  <c r="P997" i="8" s="1"/>
  <c r="P998" i="8" s="1"/>
  <c r="P999" i="8" s="1"/>
  <c r="P1000" i="8" s="1"/>
  <c r="W6" i="8"/>
  <c r="W7" i="8" s="1"/>
  <c r="X4" i="8" a="1"/>
  <c r="X4" i="8" s="1"/>
  <c r="X3" i="8" a="1"/>
  <c r="X3" i="8" s="1"/>
  <c r="T980" i="8"/>
  <c r="C32" i="4"/>
  <c r="W8" i="8" l="1"/>
  <c r="X5" i="8" a="1"/>
  <c r="X5" i="8" s="1"/>
  <c r="Y4" i="8" a="1"/>
  <c r="Y4" i="8" s="1"/>
  <c r="T981" i="8"/>
  <c r="W9" i="8" l="1"/>
  <c r="W10" i="8" s="1"/>
  <c r="X6" i="8" a="1"/>
  <c r="X6" i="8" s="1"/>
  <c r="Y5" i="8" a="1"/>
  <c r="Y5" i="8" s="1"/>
  <c r="T982" i="8"/>
  <c r="W11" i="8" l="1"/>
  <c r="W12" i="8" s="1"/>
  <c r="W13" i="8" s="1"/>
  <c r="Y6" i="8" a="1"/>
  <c r="Y6" i="8" s="1"/>
  <c r="X7" i="8" a="1"/>
  <c r="X7" i="8" s="1"/>
  <c r="Y7" i="8" a="1"/>
  <c r="Y7" i="8" s="1"/>
  <c r="T983" i="8"/>
  <c r="W14" i="8" l="1"/>
  <c r="W15" i="8" s="1"/>
  <c r="W16" i="8" s="1"/>
  <c r="W17" i="8" s="1"/>
  <c r="W18" i="8" s="1"/>
  <c r="W19" i="8" s="1"/>
  <c r="W20" i="8" s="1"/>
  <c r="W21" i="8" s="1"/>
  <c r="W22" i="8" s="1"/>
  <c r="W23" i="8" s="1"/>
  <c r="W24" i="8" s="1"/>
  <c r="W25" i="8" s="1"/>
  <c r="W26" i="8" s="1"/>
  <c r="W27" i="8" s="1"/>
  <c r="W28" i="8" s="1"/>
  <c r="W29" i="8" s="1"/>
  <c r="W30" i="8" s="1"/>
  <c r="W31" i="8" s="1"/>
  <c r="W32" i="8" s="1"/>
  <c r="W33" i="8" s="1"/>
  <c r="W34" i="8" s="1"/>
  <c r="W35" i="8" s="1"/>
  <c r="W36" i="8" s="1"/>
  <c r="W37" i="8" s="1"/>
  <c r="W38" i="8" s="1"/>
  <c r="W39" i="8" s="1"/>
  <c r="W40" i="8" s="1"/>
  <c r="W41" i="8" s="1"/>
  <c r="W42" i="8" s="1"/>
  <c r="W43" i="8" s="1"/>
  <c r="W44" i="8" s="1"/>
  <c r="W45" i="8" s="1"/>
  <c r="W46" i="8" s="1"/>
  <c r="W47" i="8" s="1"/>
  <c r="W48" i="8" s="1"/>
  <c r="W49" i="8" s="1"/>
  <c r="W50" i="8" s="1"/>
  <c r="W51" i="8" s="1"/>
  <c r="W52" i="8" s="1"/>
  <c r="W53" i="8" s="1"/>
  <c r="W54" i="8" s="1"/>
  <c r="W55" i="8" s="1"/>
  <c r="W56" i="8" s="1"/>
  <c r="W57" i="8" s="1"/>
  <c r="W58" i="8" s="1"/>
  <c r="W59" i="8" s="1"/>
  <c r="W60" i="8" s="1"/>
  <c r="W61" i="8" s="1"/>
  <c r="W62" i="8" s="1"/>
  <c r="W63" i="8" s="1"/>
  <c r="W64" i="8" s="1"/>
  <c r="W65" i="8" s="1"/>
  <c r="W66" i="8" s="1"/>
  <c r="W67" i="8" s="1"/>
  <c r="W68" i="8" s="1"/>
  <c r="W69" i="8" s="1"/>
  <c r="W70" i="8" s="1"/>
  <c r="W71" i="8" s="1"/>
  <c r="W72" i="8" s="1"/>
  <c r="W73" i="8" s="1"/>
  <c r="W74" i="8" s="1"/>
  <c r="W75" i="8" s="1"/>
  <c r="W76" i="8" s="1"/>
  <c r="W77" i="8" s="1"/>
  <c r="W78" i="8" s="1"/>
  <c r="W79" i="8" s="1"/>
  <c r="W80" i="8" s="1"/>
  <c r="W81" i="8" s="1"/>
  <c r="W82" i="8" s="1"/>
  <c r="W83" i="8" s="1"/>
  <c r="W84" i="8" s="1"/>
  <c r="W85" i="8" s="1"/>
  <c r="W86" i="8" s="1"/>
  <c r="W87" i="8" s="1"/>
  <c r="W88" i="8" s="1"/>
  <c r="W89" i="8" s="1"/>
  <c r="W90" i="8" s="1"/>
  <c r="W91" i="8" s="1"/>
  <c r="W92" i="8" s="1"/>
  <c r="W93" i="8" s="1"/>
  <c r="W94" i="8" s="1"/>
  <c r="W95" i="8" s="1"/>
  <c r="W96" i="8" s="1"/>
  <c r="W97" i="8" s="1"/>
  <c r="W98" i="8" s="1"/>
  <c r="W99" i="8" s="1"/>
  <c r="W100" i="8" s="1"/>
  <c r="W101" i="8" s="1"/>
  <c r="W102" i="8" s="1"/>
  <c r="W103" i="8" s="1"/>
  <c r="W104" i="8" s="1"/>
  <c r="W105" i="8" s="1"/>
  <c r="W106" i="8" s="1"/>
  <c r="W107" i="8" s="1"/>
  <c r="W108" i="8" s="1"/>
  <c r="W109" i="8" s="1"/>
  <c r="W110" i="8" s="1"/>
  <c r="W111" i="8" s="1"/>
  <c r="W112" i="8" s="1"/>
  <c r="W113" i="8" s="1"/>
  <c r="W114" i="8" s="1"/>
  <c r="W115" i="8" s="1"/>
  <c r="W116" i="8" s="1"/>
  <c r="W117" i="8" s="1"/>
  <c r="W118" i="8" s="1"/>
  <c r="W119" i="8" s="1"/>
  <c r="W120" i="8" s="1"/>
  <c r="W121" i="8" s="1"/>
  <c r="W122" i="8" s="1"/>
  <c r="W123" i="8" s="1"/>
  <c r="W124" i="8" s="1"/>
  <c r="W125" i="8" s="1"/>
  <c r="W126" i="8" s="1"/>
  <c r="W127" i="8" s="1"/>
  <c r="W128" i="8" s="1"/>
  <c r="X8" i="8" a="1"/>
  <c r="X8" i="8" s="1"/>
  <c r="Y8" i="8" a="1"/>
  <c r="Y8" i="8" s="1"/>
  <c r="T984" i="8"/>
  <c r="X9" i="8" l="1" a="1"/>
  <c r="X9" i="8" s="1"/>
  <c r="Y9" i="8" a="1"/>
  <c r="Y9" i="8" s="1"/>
  <c r="T985" i="8"/>
  <c r="X10" i="8" l="1" a="1"/>
  <c r="X10" i="8" s="1"/>
  <c r="Y10" i="8" a="1"/>
  <c r="Y10" i="8" s="1"/>
  <c r="T986" i="8"/>
  <c r="X11" i="8" l="1" a="1"/>
  <c r="X11" i="8" s="1"/>
  <c r="Y11" i="8" a="1"/>
  <c r="Y11" i="8" s="1"/>
  <c r="T987" i="8"/>
  <c r="X12" i="8" l="1" a="1"/>
  <c r="X12" i="8" s="1"/>
  <c r="Y12" i="8" a="1"/>
  <c r="Y12" i="8" s="1"/>
  <c r="T988" i="8"/>
  <c r="X13" i="8" l="1" a="1"/>
  <c r="X13" i="8" s="1"/>
  <c r="Y13" i="8" a="1"/>
  <c r="Y13" i="8" s="1"/>
  <c r="T989" i="8"/>
  <c r="X14" i="8" l="1" a="1"/>
  <c r="X14" i="8" s="1"/>
  <c r="Y14" i="8" a="1"/>
  <c r="Y14" i="8" s="1"/>
  <c r="T990" i="8"/>
  <c r="X15" i="8" l="1" a="1"/>
  <c r="X15" i="8" s="1"/>
  <c r="Y15" i="8" a="1"/>
  <c r="Y15" i="8" s="1"/>
  <c r="T991" i="8"/>
  <c r="X16" i="8" l="1" a="1"/>
  <c r="X16" i="8" s="1"/>
  <c r="Y16" i="8" a="1"/>
  <c r="Y16" i="8" s="1"/>
  <c r="T992" i="8"/>
  <c r="X17" i="8" l="1" a="1"/>
  <c r="X17" i="8" s="1"/>
  <c r="Y17" i="8" a="1"/>
  <c r="Y17" i="8" s="1"/>
  <c r="T993" i="8"/>
  <c r="X18" i="8" l="1" a="1"/>
  <c r="X18" i="8" s="1"/>
  <c r="Y18" i="8" a="1"/>
  <c r="Y18" i="8" s="1"/>
  <c r="T994" i="8"/>
  <c r="X19" i="8" l="1" a="1"/>
  <c r="X19" i="8" s="1"/>
  <c r="Y19" i="8" a="1"/>
  <c r="Y19" i="8" s="1"/>
  <c r="T995" i="8"/>
  <c r="X20" i="8" l="1" a="1"/>
  <c r="X20" i="8" s="1"/>
  <c r="Y20" i="8" a="1"/>
  <c r="Y20" i="8" s="1"/>
  <c r="T996" i="8"/>
  <c r="C33" i="4" a="1"/>
  <c r="X21" i="8" l="1" a="1"/>
  <c r="X21" i="8" s="1"/>
  <c r="Y21" i="8" a="1"/>
  <c r="Y21" i="8" s="1"/>
  <c r="T997" i="8"/>
  <c r="C33" i="4"/>
  <c r="Q10" i="8" s="1"/>
  <c r="K10" i="8" s="1"/>
  <c r="Q19" i="8" l="1"/>
  <c r="K19" i="8" s="1"/>
  <c r="Q17" i="8"/>
  <c r="K17" i="8" s="1"/>
  <c r="Q9" i="8"/>
  <c r="K9" i="8" s="1"/>
  <c r="Q8" i="8"/>
  <c r="K8" i="8" s="1"/>
  <c r="Q16" i="8"/>
  <c r="K16" i="8" s="1"/>
  <c r="Q7" i="8"/>
  <c r="K7" i="8" s="1"/>
  <c r="Q23" i="8"/>
  <c r="K23" i="8" s="1"/>
  <c r="Q15" i="8"/>
  <c r="K15" i="8" s="1"/>
  <c r="Q5" i="8"/>
  <c r="K5" i="8" s="1"/>
  <c r="Q24" i="8"/>
  <c r="K24" i="8" s="1"/>
  <c r="Q6" i="8"/>
  <c r="K6" i="8" s="1"/>
  <c r="Q3" i="8"/>
  <c r="Q21" i="8"/>
  <c r="K21" i="8" s="1"/>
  <c r="Q12" i="8"/>
  <c r="K12" i="8" s="1"/>
  <c r="Q25" i="8"/>
  <c r="K25" i="8" s="1"/>
  <c r="Q14" i="8"/>
  <c r="K14" i="8" s="1"/>
  <c r="Q22" i="8"/>
  <c r="K22" i="8" s="1"/>
  <c r="Q13" i="8"/>
  <c r="K13" i="8" s="1"/>
  <c r="Q20" i="8"/>
  <c r="K20" i="8" s="1"/>
  <c r="Q11" i="8"/>
  <c r="K11" i="8" s="1"/>
  <c r="Q4" i="8"/>
  <c r="K4" i="8" s="1"/>
  <c r="Q18" i="8"/>
  <c r="K18" i="8" s="1"/>
  <c r="X22" i="8" a="1"/>
  <c r="X22" i="8" s="1"/>
  <c r="Y22" i="8" a="1"/>
  <c r="Y22" i="8" s="1"/>
  <c r="T998" i="8"/>
  <c r="Q26" i="8"/>
  <c r="K26" i="8" s="1"/>
  <c r="K3" i="8" l="1"/>
  <c r="X23" i="8" a="1"/>
  <c r="X23" i="8" s="1"/>
  <c r="Y23" i="8" a="1"/>
  <c r="Y23" i="8" s="1"/>
  <c r="T999" i="8"/>
  <c r="Q27" i="8"/>
  <c r="K27" i="8" s="1"/>
  <c r="X24" i="8" l="1" a="1"/>
  <c r="X24" i="8" s="1"/>
  <c r="Y24" i="8" a="1"/>
  <c r="Y24" i="8" s="1"/>
  <c r="T1000" i="8"/>
  <c r="Q28" i="8"/>
  <c r="K28" i="8" l="1"/>
  <c r="C34" i="4" a="1"/>
  <c r="C34" i="4" s="1"/>
  <c r="X25" i="8" a="1"/>
  <c r="X25" i="8" s="1"/>
  <c r="Y25" i="8" a="1"/>
  <c r="Y25" i="8" s="1"/>
  <c r="Q29" i="8"/>
  <c r="K29" i="8" s="1"/>
  <c r="C20" i="4" l="1" a="1"/>
  <c r="C20" i="4" s="1"/>
  <c r="C36" i="4" a="1"/>
  <c r="C36" i="4" s="1"/>
  <c r="C42" i="4" a="1"/>
  <c r="C42" i="4" s="1"/>
  <c r="X26" i="8" a="1"/>
  <c r="X26" i="8" s="1"/>
  <c r="Y26" i="8" a="1"/>
  <c r="Y26" i="8" s="1"/>
  <c r="Q30" i="8"/>
  <c r="K30" i="8" s="1"/>
  <c r="X27" i="8" l="1" a="1"/>
  <c r="X27" i="8" s="1"/>
  <c r="Y27" i="8" a="1"/>
  <c r="Y27" i="8" s="1"/>
  <c r="Q31" i="8"/>
  <c r="K31" i="8" s="1"/>
  <c r="X28" i="8" l="1" a="1"/>
  <c r="X28" i="8" s="1"/>
  <c r="Y28" i="8" a="1"/>
  <c r="Y28" i="8" s="1"/>
  <c r="Q32" i="8"/>
  <c r="K32" i="8" s="1"/>
  <c r="X29" i="8" l="1" a="1"/>
  <c r="X29" i="8" s="1"/>
  <c r="Y29" i="8" a="1"/>
  <c r="Y29" i="8" s="1"/>
  <c r="Q33" i="8"/>
  <c r="K33" i="8" s="1"/>
  <c r="X30" i="8" l="1" a="1"/>
  <c r="X30" i="8" s="1"/>
  <c r="Y30" i="8" a="1"/>
  <c r="Y30" i="8" s="1"/>
  <c r="Q34" i="8"/>
  <c r="K34" i="8" s="1"/>
  <c r="X31" i="8" l="1" a="1"/>
  <c r="X31" i="8" s="1"/>
  <c r="Y31" i="8" a="1"/>
  <c r="Y31" i="8" s="1"/>
  <c r="Q35" i="8"/>
  <c r="K35" i="8" s="1"/>
  <c r="X32" i="8" l="1" a="1"/>
  <c r="X32" i="8" s="1"/>
  <c r="Y32" i="8" a="1"/>
  <c r="Y32" i="8" s="1"/>
  <c r="Q36" i="8"/>
  <c r="K36" i="8" s="1"/>
  <c r="X33" i="8" l="1" a="1"/>
  <c r="X33" i="8" s="1"/>
  <c r="Y33" i="8" a="1"/>
  <c r="Y33" i="8" s="1"/>
  <c r="Q37" i="8"/>
  <c r="K37" i="8" s="1"/>
  <c r="X34" i="8" l="1" a="1"/>
  <c r="X34" i="8" s="1"/>
  <c r="Y34" i="8" a="1"/>
  <c r="Y34" i="8" s="1"/>
  <c r="Q38" i="8"/>
  <c r="K38" i="8" s="1"/>
  <c r="X35" i="8" l="1" a="1"/>
  <c r="X35" i="8" s="1"/>
  <c r="Y35" i="8" a="1"/>
  <c r="Y35" i="8" s="1"/>
  <c r="Q39" i="8"/>
  <c r="K39" i="8" s="1"/>
  <c r="X36" i="8" l="1" a="1"/>
  <c r="X36" i="8" s="1"/>
  <c r="Y36" i="8" a="1"/>
  <c r="Y36" i="8" s="1"/>
  <c r="Q40" i="8"/>
  <c r="K40" i="8" s="1"/>
  <c r="X37" i="8" l="1" a="1"/>
  <c r="X37" i="8" s="1"/>
  <c r="Y37" i="8" a="1"/>
  <c r="Y37" i="8" s="1"/>
  <c r="Q41" i="8"/>
  <c r="K41" i="8" s="1"/>
  <c r="X38" i="8" l="1" a="1"/>
  <c r="X38" i="8" s="1"/>
  <c r="Y38" i="8" a="1"/>
  <c r="Y38" i="8" s="1"/>
  <c r="Q42" i="8"/>
  <c r="K42" i="8" s="1"/>
  <c r="X39" i="8" l="1" a="1"/>
  <c r="X39" i="8" s="1"/>
  <c r="Y39" i="8" a="1"/>
  <c r="Y39" i="8" s="1"/>
  <c r="Q43" i="8"/>
  <c r="K43" i="8" s="1"/>
  <c r="X40" i="8" l="1" a="1"/>
  <c r="X40" i="8" s="1"/>
  <c r="Y40" i="8" a="1"/>
  <c r="Y40" i="8" s="1"/>
  <c r="Q44" i="8"/>
  <c r="K44" i="8" s="1"/>
  <c r="X41" i="8" l="1" a="1"/>
  <c r="X41" i="8" s="1"/>
  <c r="Y41" i="8" a="1"/>
  <c r="Y41" i="8" s="1"/>
  <c r="Q45" i="8"/>
  <c r="K45" i="8" s="1"/>
  <c r="X42" i="8" l="1" a="1"/>
  <c r="X42" i="8" s="1"/>
  <c r="Y42" i="8" a="1"/>
  <c r="Y42" i="8" s="1"/>
  <c r="Q46" i="8"/>
  <c r="K46" i="8" s="1"/>
  <c r="X43" i="8" l="1" a="1"/>
  <c r="X43" i="8" s="1"/>
  <c r="Y43" i="8" a="1"/>
  <c r="Y43" i="8" s="1"/>
  <c r="Q47" i="8"/>
  <c r="K47" i="8" s="1"/>
  <c r="X44" i="8" l="1" a="1"/>
  <c r="X44" i="8" s="1"/>
  <c r="Y44" i="8" a="1"/>
  <c r="Y44" i="8" s="1"/>
  <c r="Q48" i="8"/>
  <c r="K48" i="8" s="1"/>
  <c r="X45" i="8" l="1" a="1"/>
  <c r="X45" i="8" s="1"/>
  <c r="Y45" i="8" a="1"/>
  <c r="Y45" i="8" s="1"/>
  <c r="Q49" i="8"/>
  <c r="K49" i="8" s="1"/>
  <c r="X46" i="8" l="1" a="1"/>
  <c r="X46" i="8" s="1"/>
  <c r="Y46" i="8" a="1"/>
  <c r="Y46" i="8" s="1"/>
  <c r="Q50" i="8"/>
  <c r="K50" i="8" s="1"/>
  <c r="X47" i="8" l="1" a="1"/>
  <c r="X47" i="8" s="1"/>
  <c r="Y47" i="8" a="1"/>
  <c r="Y47" i="8" s="1"/>
  <c r="Q51" i="8"/>
  <c r="K51" i="8" s="1"/>
  <c r="X48" i="8" l="1" a="1"/>
  <c r="X48" i="8" s="1"/>
  <c r="Y48" i="8" a="1"/>
  <c r="Y48" i="8" s="1"/>
  <c r="Q52" i="8"/>
  <c r="K52" i="8" s="1"/>
  <c r="X49" i="8" l="1" a="1"/>
  <c r="X49" i="8" s="1"/>
  <c r="Y49" i="8" a="1"/>
  <c r="Y49" i="8" s="1"/>
  <c r="Q53" i="8"/>
  <c r="K53" i="8" s="1"/>
  <c r="X50" i="8" l="1" a="1"/>
  <c r="X50" i="8" s="1"/>
  <c r="Y50" i="8" a="1"/>
  <c r="Y50" i="8" s="1"/>
  <c r="Q54" i="8"/>
  <c r="K54" i="8" s="1"/>
  <c r="X51" i="8" l="1" a="1"/>
  <c r="X51" i="8" s="1"/>
  <c r="Y51" i="8" a="1"/>
  <c r="Y51" i="8" s="1"/>
  <c r="Q55" i="8"/>
  <c r="K55" i="8" s="1"/>
  <c r="X52" i="8" l="1" a="1"/>
  <c r="X52" i="8" s="1"/>
  <c r="Y52" i="8" a="1"/>
  <c r="Y52" i="8" s="1"/>
  <c r="Q56" i="8"/>
  <c r="K56" i="8" s="1"/>
  <c r="X53" i="8" l="1" a="1"/>
  <c r="X53" i="8" s="1"/>
  <c r="Y53" i="8" a="1"/>
  <c r="Y53" i="8" s="1"/>
  <c r="Q57" i="8"/>
  <c r="K57" i="8" s="1"/>
  <c r="X54" i="8" l="1" a="1"/>
  <c r="X54" i="8" s="1"/>
  <c r="Y54" i="8" a="1"/>
  <c r="Y54" i="8" s="1"/>
  <c r="Q58" i="8"/>
  <c r="K58" i="8" s="1"/>
  <c r="X55" i="8" l="1" a="1"/>
  <c r="X55" i="8" s="1"/>
  <c r="Y55" i="8" a="1"/>
  <c r="Y55" i="8" s="1"/>
  <c r="Q59" i="8"/>
  <c r="K59" i="8" s="1"/>
  <c r="X56" i="8" l="1" a="1"/>
  <c r="X56" i="8" s="1"/>
  <c r="Y56" i="8" a="1"/>
  <c r="Y56" i="8" s="1"/>
  <c r="Q60" i="8"/>
  <c r="K60" i="8" s="1"/>
  <c r="X57" i="8" l="1" a="1"/>
  <c r="X57" i="8" s="1"/>
  <c r="Y57" i="8" a="1"/>
  <c r="Y57" i="8" s="1"/>
  <c r="Q61" i="8"/>
  <c r="K61" i="8" s="1"/>
  <c r="X58" i="8" l="1" a="1"/>
  <c r="X58" i="8" s="1"/>
  <c r="Y58" i="8" a="1"/>
  <c r="Y58" i="8" s="1"/>
  <c r="Q62" i="8"/>
  <c r="K62" i="8" s="1"/>
  <c r="X59" i="8" l="1" a="1"/>
  <c r="X59" i="8" s="1"/>
  <c r="Y59" i="8" a="1"/>
  <c r="Y59" i="8" s="1"/>
  <c r="Q63" i="8"/>
  <c r="K63" i="8" s="1"/>
  <c r="X60" i="8" l="1" a="1"/>
  <c r="X60" i="8" s="1"/>
  <c r="Y60" i="8" a="1"/>
  <c r="Y60" i="8" s="1"/>
  <c r="Q64" i="8"/>
  <c r="K64" i="8" s="1"/>
  <c r="X61" i="8" l="1" a="1"/>
  <c r="X61" i="8" s="1"/>
  <c r="Y61" i="8" a="1"/>
  <c r="Y61" i="8" s="1"/>
  <c r="Q65" i="8"/>
  <c r="K65" i="8" s="1"/>
  <c r="X62" i="8" l="1" a="1"/>
  <c r="X62" i="8" s="1"/>
  <c r="Y62" i="8" a="1"/>
  <c r="Y62" i="8" s="1"/>
  <c r="Q66" i="8"/>
  <c r="K66" i="8" s="1"/>
  <c r="X63" i="8" l="1" a="1"/>
  <c r="X63" i="8" s="1"/>
  <c r="Y63" i="8" a="1"/>
  <c r="Y63" i="8" s="1"/>
  <c r="Q67" i="8"/>
  <c r="K67" i="8" s="1"/>
  <c r="X64" i="8" l="1" a="1"/>
  <c r="X64" i="8" s="1"/>
  <c r="Y64" i="8" a="1"/>
  <c r="Y64" i="8" s="1"/>
  <c r="Q68" i="8"/>
  <c r="K68" i="8" s="1"/>
  <c r="X65" i="8" l="1" a="1"/>
  <c r="X65" i="8" s="1"/>
  <c r="Y65" i="8" a="1"/>
  <c r="Y65" i="8" s="1"/>
  <c r="Q69" i="8"/>
  <c r="K69" i="8" s="1"/>
  <c r="X66" i="8" l="1" a="1"/>
  <c r="X66" i="8" s="1"/>
  <c r="Y66" i="8" a="1"/>
  <c r="Y66" i="8" s="1"/>
  <c r="Q70" i="8"/>
  <c r="K70" i="8" s="1"/>
  <c r="X67" i="8" l="1" a="1"/>
  <c r="X67" i="8" s="1"/>
  <c r="Y67" i="8" a="1"/>
  <c r="Y67" i="8" s="1"/>
  <c r="Q71" i="8"/>
  <c r="K71" i="8" s="1"/>
  <c r="X68" i="8" l="1" a="1"/>
  <c r="X68" i="8" s="1"/>
  <c r="Y68" i="8" a="1"/>
  <c r="Y68" i="8" s="1"/>
  <c r="Q72" i="8"/>
  <c r="K72" i="8" s="1"/>
  <c r="X69" i="8" l="1" a="1"/>
  <c r="X69" i="8" s="1"/>
  <c r="Y69" i="8" a="1"/>
  <c r="Y69" i="8" s="1"/>
  <c r="Q73" i="8"/>
  <c r="K73" i="8" s="1"/>
  <c r="X70" i="8" l="1" a="1"/>
  <c r="X70" i="8" s="1"/>
  <c r="Y70" i="8" a="1"/>
  <c r="Y70" i="8" s="1"/>
  <c r="Q74" i="8"/>
  <c r="K74" i="8" s="1"/>
  <c r="X71" i="8" l="1" a="1"/>
  <c r="X71" i="8" s="1"/>
  <c r="Y71" i="8" a="1"/>
  <c r="Y71" i="8" s="1"/>
  <c r="Q75" i="8"/>
  <c r="K75" i="8" s="1"/>
  <c r="X72" i="8" l="1" a="1"/>
  <c r="X72" i="8" s="1"/>
  <c r="Y72" i="8" a="1"/>
  <c r="Y72" i="8" s="1"/>
  <c r="Q76" i="8"/>
  <c r="K76" i="8" s="1"/>
  <c r="X73" i="8" l="1" a="1"/>
  <c r="X73" i="8" s="1"/>
  <c r="Y73" i="8" a="1"/>
  <c r="Y73" i="8" s="1"/>
  <c r="Q77" i="8"/>
  <c r="K77" i="8" s="1"/>
  <c r="X74" i="8" l="1" a="1"/>
  <c r="X74" i="8" s="1"/>
  <c r="Y74" i="8" a="1"/>
  <c r="Y74" i="8" s="1"/>
  <c r="Q78" i="8"/>
  <c r="K78" i="8" s="1"/>
  <c r="X75" i="8" l="1" a="1"/>
  <c r="X75" i="8" s="1"/>
  <c r="Y75" i="8" a="1"/>
  <c r="Y75" i="8" s="1"/>
  <c r="Q79" i="8"/>
  <c r="K79" i="8" s="1"/>
  <c r="X76" i="8" l="1" a="1"/>
  <c r="X76" i="8" s="1"/>
  <c r="Y76" i="8" a="1"/>
  <c r="Y76" i="8" s="1"/>
  <c r="Q80" i="8"/>
  <c r="K80" i="8" s="1"/>
  <c r="X77" i="8" l="1" a="1"/>
  <c r="X77" i="8" s="1"/>
  <c r="Y77" i="8" a="1"/>
  <c r="Y77" i="8" s="1"/>
  <c r="Q81" i="8"/>
  <c r="K81" i="8" s="1"/>
  <c r="X78" i="8" l="1" a="1"/>
  <c r="X78" i="8" s="1"/>
  <c r="Y78" i="8" a="1"/>
  <c r="Y78" i="8" s="1"/>
  <c r="Q82" i="8"/>
  <c r="K82" i="8" s="1"/>
  <c r="X79" i="8" l="1" a="1"/>
  <c r="X79" i="8" s="1"/>
  <c r="Y79" i="8" a="1"/>
  <c r="Y79" i="8" s="1"/>
  <c r="Q83" i="8"/>
  <c r="K83" i="8" s="1"/>
  <c r="X80" i="8" l="1" a="1"/>
  <c r="X80" i="8" s="1"/>
  <c r="Y80" i="8" a="1"/>
  <c r="Y80" i="8" s="1"/>
  <c r="Q84" i="8"/>
  <c r="K84" i="8" s="1"/>
  <c r="X81" i="8" l="1" a="1"/>
  <c r="X81" i="8" s="1"/>
  <c r="Y81" i="8" a="1"/>
  <c r="Y81" i="8" s="1"/>
  <c r="Q85" i="8"/>
  <c r="K85" i="8" s="1"/>
  <c r="X82" i="8" l="1" a="1"/>
  <c r="X82" i="8" s="1"/>
  <c r="Y82" i="8" a="1"/>
  <c r="Y82" i="8" s="1"/>
  <c r="Q86" i="8"/>
  <c r="K86" i="8" s="1"/>
  <c r="X83" i="8" l="1" a="1"/>
  <c r="X83" i="8" s="1"/>
  <c r="Y83" i="8" a="1"/>
  <c r="Y83" i="8" s="1"/>
  <c r="Q87" i="8"/>
  <c r="K87" i="8" s="1"/>
  <c r="X84" i="8" l="1" a="1"/>
  <c r="X84" i="8" s="1"/>
  <c r="Y84" i="8" a="1"/>
  <c r="Y84" i="8" s="1"/>
  <c r="Q88" i="8"/>
  <c r="K88" i="8" s="1"/>
  <c r="X85" i="8" l="1" a="1"/>
  <c r="X85" i="8" s="1"/>
  <c r="Y85" i="8" a="1"/>
  <c r="Y85" i="8" s="1"/>
  <c r="Q89" i="8"/>
  <c r="K89" i="8" s="1"/>
  <c r="X86" i="8" l="1" a="1"/>
  <c r="X86" i="8" s="1"/>
  <c r="Y86" i="8" a="1"/>
  <c r="Y86" i="8" s="1"/>
  <c r="Q90" i="8"/>
  <c r="K90" i="8" s="1"/>
  <c r="X87" i="8" l="1" a="1"/>
  <c r="X87" i="8" s="1"/>
  <c r="Y87" i="8" a="1"/>
  <c r="Y87" i="8" s="1"/>
  <c r="Q91" i="8"/>
  <c r="K91" i="8" s="1"/>
  <c r="X88" i="8" l="1" a="1"/>
  <c r="X88" i="8" s="1"/>
  <c r="Y88" i="8" a="1"/>
  <c r="Y88" i="8" s="1"/>
  <c r="Q92" i="8"/>
  <c r="K92" i="8" s="1"/>
  <c r="X89" i="8" l="1" a="1"/>
  <c r="X89" i="8" s="1"/>
  <c r="Y89" i="8" a="1"/>
  <c r="Y89" i="8" s="1"/>
  <c r="Q93" i="8"/>
  <c r="K93" i="8" s="1"/>
  <c r="X90" i="8" l="1" a="1"/>
  <c r="X90" i="8" s="1"/>
  <c r="Y90" i="8" a="1"/>
  <c r="Y90" i="8" s="1"/>
  <c r="Q94" i="8"/>
  <c r="K94" i="8" s="1"/>
  <c r="X91" i="8" l="1" a="1"/>
  <c r="X91" i="8" s="1"/>
  <c r="Y91" i="8" a="1"/>
  <c r="Y91" i="8" s="1"/>
  <c r="Q95" i="8"/>
  <c r="K95" i="8" s="1"/>
  <c r="X92" i="8" l="1" a="1"/>
  <c r="X92" i="8" s="1"/>
  <c r="Y92" i="8" a="1"/>
  <c r="Y92" i="8" s="1"/>
  <c r="Q96" i="8"/>
  <c r="K96" i="8" s="1"/>
  <c r="X93" i="8" l="1" a="1"/>
  <c r="X93" i="8" s="1"/>
  <c r="Y93" i="8" a="1"/>
  <c r="Y93" i="8" s="1"/>
  <c r="Q97" i="8"/>
  <c r="K97" i="8" s="1"/>
  <c r="X94" i="8" l="1" a="1"/>
  <c r="X94" i="8" s="1"/>
  <c r="Y94" i="8" a="1"/>
  <c r="Y94" i="8" s="1"/>
  <c r="Q98" i="8"/>
  <c r="K98" i="8" s="1"/>
  <c r="X95" i="8" l="1" a="1"/>
  <c r="X95" i="8" s="1"/>
  <c r="Y95" i="8" a="1"/>
  <c r="Y95" i="8" s="1"/>
  <c r="Q99" i="8"/>
  <c r="K99" i="8" s="1"/>
  <c r="X96" i="8" l="1" a="1"/>
  <c r="X96" i="8" s="1"/>
  <c r="Y96" i="8" a="1"/>
  <c r="Y96" i="8" s="1"/>
  <c r="Q100" i="8"/>
  <c r="K100" i="8" s="1"/>
  <c r="X97" i="8" l="1" a="1"/>
  <c r="X97" i="8" s="1"/>
  <c r="Y97" i="8" a="1"/>
  <c r="Y97" i="8" s="1"/>
  <c r="Q101" i="8"/>
  <c r="K101" i="8" s="1"/>
  <c r="X98" i="8" l="1" a="1"/>
  <c r="X98" i="8" s="1"/>
  <c r="Y98" i="8" a="1"/>
  <c r="Y98" i="8" s="1"/>
  <c r="Q102" i="8"/>
  <c r="K102" i="8" s="1"/>
  <c r="X99" i="8" l="1" a="1"/>
  <c r="X99" i="8" s="1"/>
  <c r="Y99" i="8" a="1"/>
  <c r="Y99" i="8" s="1"/>
  <c r="Q103" i="8"/>
  <c r="K103" i="8" s="1"/>
  <c r="X100" i="8" l="1" a="1"/>
  <c r="X100" i="8" s="1"/>
  <c r="Y100" i="8" a="1"/>
  <c r="Y100" i="8" s="1"/>
  <c r="Q104" i="8"/>
  <c r="K104" i="8" s="1"/>
  <c r="X101" i="8" l="1" a="1"/>
  <c r="X101" i="8" s="1"/>
  <c r="Y101" i="8" a="1"/>
  <c r="Y101" i="8" s="1"/>
  <c r="Q105" i="8"/>
  <c r="K105" i="8" s="1"/>
  <c r="X102" i="8" l="1" a="1"/>
  <c r="X102" i="8" s="1"/>
  <c r="Y102" i="8" a="1"/>
  <c r="Y102" i="8" s="1"/>
  <c r="Q106" i="8"/>
  <c r="K106" i="8" s="1"/>
  <c r="X103" i="8" l="1" a="1"/>
  <c r="X103" i="8" s="1"/>
  <c r="Y103" i="8" a="1"/>
  <c r="Y103" i="8" s="1"/>
  <c r="Q107" i="8"/>
  <c r="K107" i="8" s="1"/>
  <c r="X104" i="8" l="1" a="1"/>
  <c r="X104" i="8" s="1"/>
  <c r="Y104" i="8" a="1"/>
  <c r="Y104" i="8" s="1"/>
  <c r="Q108" i="8"/>
  <c r="K108" i="8" s="1"/>
  <c r="X105" i="8" l="1" a="1"/>
  <c r="X105" i="8" s="1"/>
  <c r="Y105" i="8" a="1"/>
  <c r="Y105" i="8" s="1"/>
  <c r="Q109" i="8"/>
  <c r="K109" i="8" s="1"/>
  <c r="X106" i="8" l="1" a="1"/>
  <c r="X106" i="8" s="1"/>
  <c r="Y106" i="8" a="1"/>
  <c r="Y106" i="8" s="1"/>
  <c r="Q110" i="8"/>
  <c r="K110" i="8" s="1"/>
  <c r="X107" i="8" l="1" a="1"/>
  <c r="X107" i="8" s="1"/>
  <c r="Y107" i="8" a="1"/>
  <c r="Y107" i="8" s="1"/>
  <c r="Q111" i="8"/>
  <c r="K111" i="8" s="1"/>
  <c r="X108" i="8" l="1" a="1"/>
  <c r="X108" i="8" s="1"/>
  <c r="Y108" i="8" a="1"/>
  <c r="Y108" i="8" s="1"/>
  <c r="Q112" i="8"/>
  <c r="K112" i="8" s="1"/>
  <c r="X109" i="8" l="1" a="1"/>
  <c r="X109" i="8" s="1"/>
  <c r="Y109" i="8" a="1"/>
  <c r="Y109" i="8" s="1"/>
  <c r="Q113" i="8"/>
  <c r="K113" i="8" s="1"/>
  <c r="X110" i="8" l="1" a="1"/>
  <c r="X110" i="8" s="1"/>
  <c r="Y110" i="8" a="1"/>
  <c r="Y110" i="8" s="1"/>
  <c r="Q114" i="8"/>
  <c r="K114" i="8" s="1"/>
  <c r="X111" i="8" l="1" a="1"/>
  <c r="X111" i="8" s="1"/>
  <c r="Y111" i="8" a="1"/>
  <c r="Y111" i="8" s="1"/>
  <c r="Q115" i="8"/>
  <c r="K115" i="8" s="1"/>
  <c r="X112" i="8" l="1" a="1"/>
  <c r="X112" i="8" s="1"/>
  <c r="Y112" i="8" a="1"/>
  <c r="Y112" i="8" s="1"/>
  <c r="Q116" i="8"/>
  <c r="K116" i="8" s="1"/>
  <c r="X113" i="8" l="1" a="1"/>
  <c r="X113" i="8" s="1"/>
  <c r="Y113" i="8" a="1"/>
  <c r="Y113" i="8" s="1"/>
  <c r="Q117" i="8"/>
  <c r="K117" i="8" s="1"/>
  <c r="X114" i="8" l="1" a="1"/>
  <c r="X114" i="8" s="1"/>
  <c r="Y114" i="8" a="1"/>
  <c r="Y114" i="8" s="1"/>
  <c r="Q118" i="8"/>
  <c r="K118" i="8" s="1"/>
  <c r="X115" i="8" l="1" a="1"/>
  <c r="X115" i="8" s="1"/>
  <c r="Y115" i="8" a="1"/>
  <c r="Y115" i="8" s="1"/>
  <c r="Q119" i="8"/>
  <c r="K119" i="8" s="1"/>
  <c r="X116" i="8" l="1" a="1"/>
  <c r="X116" i="8" s="1"/>
  <c r="Y116" i="8" a="1"/>
  <c r="Y116" i="8" s="1"/>
  <c r="Q120" i="8"/>
  <c r="K120" i="8" s="1"/>
  <c r="X117" i="8" l="1" a="1"/>
  <c r="X117" i="8" s="1"/>
  <c r="Y117" i="8" a="1"/>
  <c r="Y117" i="8" s="1"/>
  <c r="Q121" i="8"/>
  <c r="K121" i="8" s="1"/>
  <c r="X118" i="8" l="1" a="1"/>
  <c r="X118" i="8" s="1"/>
  <c r="Y118" i="8" a="1"/>
  <c r="Y118" i="8" s="1"/>
  <c r="Q122" i="8"/>
  <c r="K122" i="8" s="1"/>
  <c r="X119" i="8" l="1" a="1"/>
  <c r="X119" i="8" s="1"/>
  <c r="Y119" i="8" a="1"/>
  <c r="Y119" i="8" s="1"/>
  <c r="Q123" i="8"/>
  <c r="K123" i="8" s="1"/>
  <c r="X120" i="8" l="1" a="1"/>
  <c r="X120" i="8" s="1"/>
  <c r="Y120" i="8" a="1"/>
  <c r="Y120" i="8" s="1"/>
  <c r="Q124" i="8"/>
  <c r="K124" i="8" s="1"/>
  <c r="X121" i="8" l="1" a="1"/>
  <c r="X121" i="8" s="1"/>
  <c r="Y121" i="8" a="1"/>
  <c r="Y121" i="8" s="1"/>
  <c r="Q125" i="8"/>
  <c r="K125" i="8" s="1"/>
  <c r="X122" i="8" l="1" a="1"/>
  <c r="X122" i="8" s="1"/>
  <c r="Y122" i="8" a="1"/>
  <c r="Y122" i="8" s="1"/>
  <c r="Q126" i="8"/>
  <c r="K126" i="8" s="1"/>
  <c r="X123" i="8" l="1" a="1"/>
  <c r="X123" i="8" s="1"/>
  <c r="Y123" i="8" a="1"/>
  <c r="Y123" i="8" s="1"/>
  <c r="Q127" i="8"/>
  <c r="K127" i="8" s="1"/>
  <c r="X124" i="8" l="1" a="1"/>
  <c r="X124" i="8" s="1"/>
  <c r="Y124" i="8" a="1"/>
  <c r="Y124" i="8" s="1"/>
  <c r="Q128" i="8"/>
  <c r="K128" i="8" s="1"/>
  <c r="X125" i="8" l="1" a="1"/>
  <c r="X125" i="8" s="1"/>
  <c r="Y125" i="8" a="1"/>
  <c r="Y125" i="8" s="1"/>
  <c r="Q129" i="8"/>
  <c r="K129" i="8" s="1"/>
  <c r="X126" i="8" l="1" a="1"/>
  <c r="X126" i="8" s="1"/>
  <c r="Y126" i="8" a="1"/>
  <c r="Y126" i="8" s="1"/>
  <c r="Q130" i="8"/>
  <c r="K130" i="8" s="1"/>
  <c r="X127" i="8" l="1" a="1"/>
  <c r="X127" i="8" s="1"/>
  <c r="Y127" i="8" a="1"/>
  <c r="Y127" i="8" s="1"/>
  <c r="Q131" i="8"/>
  <c r="K131" i="8" s="1"/>
  <c r="X128" i="8" l="1" a="1"/>
  <c r="X128" i="8" s="1"/>
  <c r="Y128" i="8" a="1"/>
  <c r="Y128" i="8" s="1"/>
  <c r="Q132" i="8"/>
  <c r="K132" i="8" s="1"/>
  <c r="C47" i="4" l="1" a="1"/>
  <c r="C47" i="4" s="1"/>
  <c r="C46" i="4" a="1"/>
  <c r="C46" i="4" s="1"/>
  <c r="Q133" i="8"/>
  <c r="K133" i="8" s="1"/>
  <c r="Q134" i="8" l="1"/>
  <c r="K134" i="8" s="1"/>
  <c r="Q135" i="8" l="1"/>
  <c r="K135" i="8" s="1"/>
  <c r="Q136" i="8" l="1"/>
  <c r="K136" i="8" s="1"/>
  <c r="Q137" i="8" l="1"/>
  <c r="K137" i="8" s="1"/>
  <c r="Q138" i="8" l="1"/>
  <c r="K138" i="8" s="1"/>
  <c r="Q139" i="8" l="1"/>
  <c r="K139" i="8" s="1"/>
  <c r="Q140" i="8" l="1"/>
  <c r="K140" i="8" s="1"/>
  <c r="Q141" i="8" l="1"/>
  <c r="K141" i="8" s="1"/>
  <c r="Q142" i="8" l="1"/>
  <c r="K142" i="8" s="1"/>
  <c r="Q143" i="8" l="1"/>
  <c r="K143" i="8" s="1"/>
  <c r="Q144" i="8" l="1"/>
  <c r="K144" i="8" s="1"/>
  <c r="Q145" i="8" l="1"/>
  <c r="K145" i="8" s="1"/>
  <c r="Q146" i="8" l="1"/>
  <c r="K146" i="8" s="1"/>
  <c r="Q147" i="8" l="1"/>
  <c r="K147" i="8" s="1"/>
  <c r="Q148" i="8" l="1"/>
  <c r="K148" i="8" s="1"/>
  <c r="Q149" i="8" l="1"/>
  <c r="K149" i="8" s="1"/>
  <c r="Q150" i="8" l="1"/>
  <c r="K150" i="8" s="1"/>
  <c r="Q151" i="8" l="1"/>
  <c r="K151" i="8" s="1"/>
  <c r="Q152" i="8" l="1"/>
  <c r="K152" i="8" s="1"/>
  <c r="Q153" i="8" l="1"/>
  <c r="K153" i="8" s="1"/>
  <c r="Q154" i="8" l="1"/>
  <c r="K154" i="8" s="1"/>
  <c r="Q155" i="8" l="1"/>
  <c r="K155" i="8" s="1"/>
  <c r="Q156" i="8" l="1"/>
  <c r="K156" i="8" s="1"/>
  <c r="Q157" i="8" l="1"/>
  <c r="K157" i="8" s="1"/>
  <c r="Q158" i="8" l="1"/>
  <c r="K158" i="8" s="1"/>
  <c r="Q159" i="8" l="1"/>
  <c r="K159" i="8" s="1"/>
  <c r="Q160" i="8" l="1"/>
  <c r="K160" i="8" s="1"/>
  <c r="Q161" i="8" l="1"/>
  <c r="K161" i="8" s="1"/>
  <c r="Q162" i="8" l="1"/>
  <c r="K162" i="8" s="1"/>
  <c r="Q163" i="8" l="1"/>
  <c r="K163" i="8" s="1"/>
  <c r="Q164" i="8" l="1"/>
  <c r="K164" i="8" s="1"/>
  <c r="Q165" i="8" l="1"/>
  <c r="K165" i="8" s="1"/>
  <c r="Q166" i="8" l="1"/>
  <c r="K166" i="8" s="1"/>
  <c r="Q167" i="8" l="1"/>
  <c r="K167" i="8" s="1"/>
  <c r="Q168" i="8" l="1"/>
  <c r="K168" i="8" s="1"/>
  <c r="Q169" i="8" l="1"/>
  <c r="K169" i="8" s="1"/>
  <c r="Q170" i="8" l="1"/>
  <c r="K170" i="8" s="1"/>
  <c r="Q171" i="8" l="1"/>
  <c r="K171" i="8" s="1"/>
  <c r="Q172" i="8" l="1"/>
  <c r="K172" i="8" s="1"/>
  <c r="Q173" i="8" l="1"/>
  <c r="K173" i="8" s="1"/>
  <c r="Q174" i="8" l="1"/>
  <c r="K174" i="8" s="1"/>
  <c r="Q175" i="8" l="1"/>
  <c r="K175" i="8" s="1"/>
  <c r="Q176" i="8" l="1"/>
  <c r="K176" i="8" s="1"/>
  <c r="Q177" i="8" l="1"/>
  <c r="K177" i="8" s="1"/>
  <c r="Q178" i="8" l="1"/>
  <c r="K178" i="8" s="1"/>
  <c r="Q179" i="8" l="1"/>
  <c r="K179" i="8" s="1"/>
  <c r="Q180" i="8" l="1"/>
  <c r="K180" i="8" s="1"/>
  <c r="Q181" i="8" l="1"/>
  <c r="K181" i="8" s="1"/>
  <c r="Q182" i="8" l="1"/>
  <c r="K182" i="8" s="1"/>
  <c r="Q183" i="8" l="1"/>
  <c r="K183" i="8" s="1"/>
  <c r="Q184" i="8" l="1"/>
  <c r="K184" i="8" s="1"/>
  <c r="Q185" i="8" l="1"/>
  <c r="K185" i="8" s="1"/>
  <c r="Q186" i="8" l="1"/>
  <c r="K186" i="8" s="1"/>
  <c r="Q187" i="8" l="1"/>
  <c r="K187" i="8" s="1"/>
  <c r="Q188" i="8" l="1"/>
  <c r="K188" i="8" s="1"/>
  <c r="Q189" i="8" l="1"/>
  <c r="K189" i="8" s="1"/>
  <c r="Q190" i="8" l="1"/>
  <c r="K190" i="8" s="1"/>
  <c r="Q191" i="8" l="1"/>
  <c r="K191" i="8" s="1"/>
  <c r="Q192" i="8" l="1"/>
  <c r="K192" i="8" s="1"/>
  <c r="Q193" i="8" l="1"/>
  <c r="K193" i="8" s="1"/>
  <c r="Q194" i="8" l="1"/>
  <c r="K194" i="8" s="1"/>
  <c r="Q195" i="8" l="1"/>
  <c r="K195" i="8" s="1"/>
  <c r="Q196" i="8" l="1"/>
  <c r="K196" i="8" s="1"/>
  <c r="Q197" i="8" l="1"/>
  <c r="K197" i="8" s="1"/>
  <c r="Q198" i="8" l="1"/>
  <c r="K198" i="8" s="1"/>
  <c r="Q199" i="8" l="1"/>
  <c r="K199" i="8" s="1"/>
  <c r="Q200" i="8" l="1"/>
  <c r="K200" i="8" s="1"/>
  <c r="Q201" i="8" l="1"/>
  <c r="K201" i="8" s="1"/>
  <c r="Q202" i="8" l="1"/>
  <c r="K202" i="8" s="1"/>
  <c r="Q203" i="8" l="1"/>
  <c r="K203" i="8" s="1"/>
  <c r="Q204" i="8" l="1"/>
  <c r="K204" i="8" s="1"/>
  <c r="Q205" i="8" l="1"/>
  <c r="K205" i="8" s="1"/>
  <c r="Q206" i="8" l="1"/>
  <c r="K206" i="8" s="1"/>
  <c r="Q207" i="8" l="1"/>
  <c r="K207" i="8" s="1"/>
  <c r="Q208" i="8" l="1"/>
  <c r="K208" i="8" s="1"/>
  <c r="Q209" i="8" l="1"/>
  <c r="K209" i="8" s="1"/>
  <c r="Q210" i="8" l="1"/>
  <c r="K210" i="8" s="1"/>
  <c r="Q211" i="8" l="1"/>
  <c r="K211" i="8" s="1"/>
  <c r="Q212" i="8" l="1"/>
  <c r="K212" i="8" s="1"/>
  <c r="Q213" i="8" l="1"/>
  <c r="K213" i="8" s="1"/>
  <c r="Q214" i="8" l="1"/>
  <c r="K214" i="8" s="1"/>
  <c r="Q215" i="8" l="1"/>
  <c r="K215" i="8" s="1"/>
  <c r="Q216" i="8" l="1"/>
  <c r="K216" i="8" s="1"/>
  <c r="Q217" i="8" l="1"/>
  <c r="K217" i="8" s="1"/>
  <c r="Q218" i="8" l="1"/>
  <c r="K218" i="8" s="1"/>
  <c r="Q219" i="8" l="1"/>
  <c r="K219" i="8" s="1"/>
  <c r="Q220" i="8" l="1"/>
  <c r="K220" i="8" s="1"/>
  <c r="Q221" i="8" l="1"/>
  <c r="K221" i="8" s="1"/>
  <c r="Q222" i="8" l="1"/>
  <c r="K222" i="8" s="1"/>
  <c r="Q223" i="8" l="1"/>
  <c r="K223" i="8" s="1"/>
  <c r="Q224" i="8" l="1"/>
  <c r="K224" i="8" s="1"/>
  <c r="Q225" i="8" l="1"/>
  <c r="K225" i="8" s="1"/>
  <c r="Q226" i="8" l="1"/>
  <c r="K226" i="8" s="1"/>
  <c r="Q227" i="8" l="1"/>
  <c r="K227" i="8" s="1"/>
  <c r="Q228" i="8" l="1"/>
  <c r="K228" i="8" s="1"/>
  <c r="Q229" i="8" l="1"/>
  <c r="K229" i="8" s="1"/>
  <c r="Q230" i="8" l="1"/>
  <c r="K230" i="8" s="1"/>
  <c r="Q231" i="8" l="1"/>
  <c r="K231" i="8" s="1"/>
  <c r="Q232" i="8" l="1"/>
  <c r="K232" i="8" s="1"/>
  <c r="Q233" i="8" l="1"/>
  <c r="K233" i="8" s="1"/>
  <c r="Q234" i="8" l="1"/>
  <c r="K234" i="8" s="1"/>
  <c r="Q235" i="8" l="1"/>
  <c r="K235" i="8" s="1"/>
  <c r="Q236" i="8" l="1"/>
  <c r="K236" i="8" s="1"/>
  <c r="Q237" i="8" l="1"/>
  <c r="K237" i="8" s="1"/>
  <c r="Q238" i="8" l="1"/>
  <c r="K238" i="8" s="1"/>
  <c r="Q239" i="8" l="1"/>
  <c r="K239" i="8" s="1"/>
  <c r="Q240" i="8" l="1"/>
  <c r="K240" i="8" s="1"/>
  <c r="Q241" i="8" l="1"/>
  <c r="K241" i="8" s="1"/>
  <c r="Q242" i="8" l="1"/>
  <c r="K242" i="8" s="1"/>
  <c r="Q243" i="8" l="1"/>
  <c r="K243" i="8" s="1"/>
  <c r="Q244" i="8" l="1"/>
  <c r="K244" i="8" s="1"/>
  <c r="Q245" i="8" l="1"/>
  <c r="K245" i="8" s="1"/>
  <c r="Q246" i="8" l="1"/>
  <c r="K246" i="8" s="1"/>
  <c r="Q247" i="8" l="1"/>
  <c r="K247" i="8" s="1"/>
  <c r="Q248" i="8" l="1"/>
  <c r="K248" i="8" s="1"/>
  <c r="Q249" i="8" l="1"/>
  <c r="K249" i="8" s="1"/>
  <c r="Q250" i="8" l="1"/>
  <c r="K250" i="8" s="1"/>
  <c r="Q251" i="8" l="1"/>
  <c r="K251" i="8" s="1"/>
  <c r="Q252" i="8" l="1"/>
  <c r="K252" i="8" s="1"/>
  <c r="Q253" i="8" l="1"/>
  <c r="K253" i="8" s="1"/>
  <c r="Q254" i="8" l="1"/>
  <c r="K254" i="8" s="1"/>
  <c r="Q255" i="8" l="1"/>
  <c r="K255" i="8" s="1"/>
  <c r="Q256" i="8" l="1"/>
  <c r="K256" i="8" s="1"/>
  <c r="Q257" i="8" l="1"/>
  <c r="K257" i="8" s="1"/>
  <c r="Q258" i="8" l="1"/>
  <c r="K258" i="8" s="1"/>
  <c r="Q259" i="8" l="1"/>
  <c r="K259" i="8" s="1"/>
  <c r="Q260" i="8" l="1"/>
  <c r="K260" i="8" s="1"/>
  <c r="Q261" i="8" l="1"/>
  <c r="K261" i="8" s="1"/>
  <c r="Q262" i="8" l="1"/>
  <c r="K262" i="8" s="1"/>
  <c r="Q263" i="8" l="1"/>
  <c r="K263" i="8" s="1"/>
  <c r="Q264" i="8" l="1"/>
  <c r="K264" i="8" s="1"/>
  <c r="Q265" i="8" l="1"/>
  <c r="K265" i="8" s="1"/>
  <c r="Q266" i="8" l="1"/>
  <c r="K266" i="8" s="1"/>
  <c r="Q267" i="8" l="1"/>
  <c r="K267" i="8" s="1"/>
  <c r="Q268" i="8" l="1"/>
  <c r="K268" i="8" s="1"/>
  <c r="Q269" i="8" l="1"/>
  <c r="K269" i="8" s="1"/>
  <c r="Q270" i="8" l="1"/>
  <c r="K270" i="8" s="1"/>
  <c r="Q271" i="8" l="1"/>
  <c r="K271" i="8" s="1"/>
  <c r="Q272" i="8" l="1"/>
  <c r="K272" i="8" s="1"/>
  <c r="Q273" i="8" l="1"/>
  <c r="K273" i="8" s="1"/>
  <c r="Q274" i="8" l="1"/>
  <c r="K274" i="8" s="1"/>
  <c r="Q275" i="8" l="1"/>
  <c r="K275" i="8" s="1"/>
  <c r="Q276" i="8" l="1"/>
  <c r="K276" i="8" s="1"/>
  <c r="Q277" i="8" l="1"/>
  <c r="K277" i="8" s="1"/>
  <c r="Q278" i="8" l="1"/>
  <c r="K278" i="8" s="1"/>
  <c r="Q279" i="8" l="1"/>
  <c r="K279" i="8" s="1"/>
  <c r="Q280" i="8" l="1"/>
  <c r="K280" i="8" s="1"/>
  <c r="Q281" i="8" l="1"/>
  <c r="K281" i="8" s="1"/>
  <c r="Q282" i="8" l="1"/>
  <c r="K282" i="8" s="1"/>
  <c r="Q283" i="8" l="1"/>
  <c r="K283" i="8" s="1"/>
  <c r="Q284" i="8" l="1"/>
  <c r="K284" i="8" s="1"/>
  <c r="Q285" i="8" l="1"/>
  <c r="K285" i="8" s="1"/>
  <c r="Q286" i="8" l="1"/>
  <c r="K286" i="8" s="1"/>
  <c r="Q287" i="8" l="1"/>
  <c r="K287" i="8" s="1"/>
  <c r="Q288" i="8" l="1"/>
  <c r="K288" i="8" s="1"/>
  <c r="Q289" i="8" l="1"/>
  <c r="K289" i="8" s="1"/>
  <c r="Q290" i="8" l="1"/>
  <c r="K290" i="8" s="1"/>
  <c r="Q291" i="8" l="1"/>
  <c r="K291" i="8" s="1"/>
  <c r="Q292" i="8" l="1"/>
  <c r="K292" i="8" s="1"/>
  <c r="Q293" i="8" l="1"/>
  <c r="K293" i="8" s="1"/>
  <c r="Q294" i="8" l="1"/>
  <c r="K294" i="8" s="1"/>
  <c r="Q295" i="8" l="1"/>
  <c r="K295" i="8" s="1"/>
  <c r="Q296" i="8" l="1"/>
  <c r="K296" i="8" s="1"/>
  <c r="Q297" i="8" l="1"/>
  <c r="K297" i="8" s="1"/>
  <c r="Q298" i="8" l="1"/>
  <c r="K298" i="8" s="1"/>
  <c r="Q299" i="8" l="1"/>
  <c r="K299" i="8" s="1"/>
  <c r="Q300" i="8" l="1"/>
  <c r="K300" i="8" s="1"/>
  <c r="Q301" i="8" l="1"/>
  <c r="K301" i="8" s="1"/>
  <c r="Q302" i="8" l="1"/>
  <c r="K302" i="8" s="1"/>
  <c r="Q303" i="8" l="1"/>
  <c r="K303" i="8" s="1"/>
  <c r="Q304" i="8" l="1"/>
  <c r="K304" i="8" s="1"/>
  <c r="Q305" i="8" l="1"/>
  <c r="K305" i="8" s="1"/>
  <c r="Q306" i="8" l="1"/>
  <c r="K306" i="8" s="1"/>
  <c r="Q307" i="8" l="1"/>
  <c r="K307" i="8" s="1"/>
  <c r="Q308" i="8" l="1"/>
  <c r="K308" i="8" s="1"/>
  <c r="Q309" i="8" l="1"/>
  <c r="K309" i="8" s="1"/>
  <c r="Q310" i="8" l="1"/>
  <c r="K310" i="8" s="1"/>
  <c r="Q311" i="8" l="1"/>
  <c r="K311" i="8" s="1"/>
  <c r="Q312" i="8" l="1"/>
  <c r="K312" i="8" s="1"/>
  <c r="Q313" i="8" l="1"/>
  <c r="K313" i="8" s="1"/>
  <c r="Q314" i="8" l="1"/>
  <c r="K314" i="8" s="1"/>
  <c r="Q315" i="8" l="1"/>
  <c r="K315" i="8" s="1"/>
  <c r="Q316" i="8" l="1"/>
  <c r="K316" i="8" s="1"/>
  <c r="Q317" i="8" l="1"/>
  <c r="K317" i="8" s="1"/>
  <c r="Q318" i="8" l="1"/>
  <c r="K318" i="8" s="1"/>
  <c r="Q319" i="8" l="1"/>
  <c r="K319" i="8" s="1"/>
  <c r="Q320" i="8" l="1"/>
  <c r="K320" i="8" s="1"/>
  <c r="Q321" i="8" l="1"/>
  <c r="K321" i="8" s="1"/>
  <c r="Q322" i="8" l="1"/>
  <c r="K322" i="8" s="1"/>
  <c r="Q323" i="8" l="1"/>
  <c r="K323" i="8" s="1"/>
  <c r="Q324" i="8" l="1"/>
  <c r="K324" i="8" s="1"/>
  <c r="Q325" i="8" l="1"/>
  <c r="K325" i="8" s="1"/>
  <c r="Q326" i="8" l="1"/>
  <c r="K326" i="8" s="1"/>
  <c r="Q327" i="8" l="1"/>
  <c r="K327" i="8" s="1"/>
  <c r="Q328" i="8" l="1"/>
  <c r="K328" i="8" s="1"/>
  <c r="Q329" i="8" l="1"/>
  <c r="K329" i="8" s="1"/>
  <c r="Q330" i="8" l="1"/>
  <c r="K330" i="8" s="1"/>
  <c r="Q331" i="8" l="1"/>
  <c r="K331" i="8" s="1"/>
  <c r="Q332" i="8" l="1"/>
  <c r="K332" i="8" s="1"/>
  <c r="Q333" i="8" l="1"/>
  <c r="K333" i="8" s="1"/>
  <c r="Q334" i="8" l="1"/>
  <c r="K334" i="8" s="1"/>
  <c r="Q335" i="8" l="1"/>
  <c r="K335" i="8" s="1"/>
  <c r="Q336" i="8" l="1"/>
  <c r="K336" i="8" s="1"/>
  <c r="Q337" i="8" l="1"/>
  <c r="K337" i="8" s="1"/>
  <c r="Q338" i="8" l="1"/>
  <c r="K338" i="8" s="1"/>
  <c r="Q339" i="8" l="1"/>
  <c r="K339" i="8" s="1"/>
  <c r="Q340" i="8" l="1"/>
  <c r="K340" i="8" s="1"/>
  <c r="Q341" i="8" l="1"/>
  <c r="K341" i="8" s="1"/>
  <c r="Q342" i="8" l="1"/>
  <c r="K342" i="8" s="1"/>
  <c r="Q343" i="8" l="1"/>
  <c r="K343" i="8" s="1"/>
  <c r="Q344" i="8" l="1"/>
  <c r="K344" i="8" s="1"/>
  <c r="Q345" i="8" l="1"/>
  <c r="K345" i="8" s="1"/>
  <c r="Q346" i="8" l="1"/>
  <c r="K346" i="8" s="1"/>
  <c r="Q347" i="8" l="1"/>
  <c r="K347" i="8" s="1"/>
  <c r="Q348" i="8" l="1"/>
  <c r="K348" i="8" s="1"/>
  <c r="Q349" i="8" l="1"/>
  <c r="K349" i="8" s="1"/>
  <c r="Q350" i="8" l="1"/>
  <c r="K350" i="8" s="1"/>
  <c r="Q351" i="8" l="1"/>
  <c r="K351" i="8" s="1"/>
  <c r="Q352" i="8" l="1"/>
  <c r="K352" i="8" s="1"/>
  <c r="Q353" i="8" l="1"/>
  <c r="K353" i="8" s="1"/>
  <c r="Q354" i="8" l="1"/>
  <c r="K354" i="8" s="1"/>
  <c r="Q355" i="8" l="1"/>
  <c r="K355" i="8" s="1"/>
  <c r="Q356" i="8" l="1"/>
  <c r="K356" i="8" s="1"/>
  <c r="Q357" i="8" l="1"/>
  <c r="K357" i="8" s="1"/>
  <c r="Q358" i="8" l="1"/>
  <c r="K358" i="8" s="1"/>
  <c r="Q359" i="8" l="1"/>
  <c r="K359" i="8" s="1"/>
  <c r="Q360" i="8" l="1"/>
  <c r="K360" i="8" s="1"/>
  <c r="Q361" i="8" l="1"/>
  <c r="K361" i="8" s="1"/>
  <c r="Q362" i="8" l="1"/>
  <c r="K362" i="8" s="1"/>
  <c r="Q363" i="8" l="1"/>
  <c r="K363" i="8" s="1"/>
  <c r="Q364" i="8" l="1"/>
  <c r="K364" i="8" s="1"/>
  <c r="Q365" i="8" l="1"/>
  <c r="K365" i="8" s="1"/>
  <c r="Q366" i="8" l="1"/>
  <c r="K366" i="8" s="1"/>
  <c r="Q367" i="8" l="1"/>
  <c r="K367" i="8" s="1"/>
  <c r="Q368" i="8" l="1"/>
  <c r="K368" i="8" s="1"/>
  <c r="Q369" i="8" l="1"/>
  <c r="K369" i="8" s="1"/>
  <c r="Q370" i="8" l="1"/>
  <c r="K370" i="8" s="1"/>
  <c r="Q371" i="8" l="1"/>
  <c r="K371" i="8" s="1"/>
  <c r="Q372" i="8" l="1"/>
  <c r="K372" i="8" s="1"/>
  <c r="Q373" i="8" l="1"/>
  <c r="K373" i="8" s="1"/>
  <c r="Q374" i="8" l="1"/>
  <c r="K374" i="8" s="1"/>
  <c r="Q375" i="8" l="1"/>
  <c r="K375" i="8" s="1"/>
  <c r="Q376" i="8" l="1"/>
  <c r="K376" i="8" s="1"/>
  <c r="Q377" i="8" l="1"/>
  <c r="K377" i="8" s="1"/>
  <c r="Q378" i="8" l="1"/>
  <c r="K378" i="8" s="1"/>
  <c r="Q379" i="8" l="1"/>
  <c r="K379" i="8" s="1"/>
  <c r="Q380" i="8" l="1"/>
  <c r="K380" i="8" s="1"/>
  <c r="Q381" i="8" l="1"/>
  <c r="K381" i="8" s="1"/>
  <c r="Q382" i="8" l="1"/>
  <c r="K382" i="8" s="1"/>
  <c r="Q383" i="8" l="1"/>
  <c r="K383" i="8" s="1"/>
  <c r="Q384" i="8" l="1"/>
  <c r="K384" i="8" s="1"/>
  <c r="Q385" i="8" l="1"/>
  <c r="K385" i="8" s="1"/>
  <c r="Q386" i="8" l="1"/>
  <c r="K386" i="8" s="1"/>
  <c r="Q387" i="8" l="1"/>
  <c r="K387" i="8" s="1"/>
  <c r="Q388" i="8" l="1"/>
  <c r="K388" i="8" s="1"/>
  <c r="Q389" i="8" l="1"/>
  <c r="K389" i="8" s="1"/>
  <c r="Q390" i="8" l="1"/>
  <c r="K390" i="8" s="1"/>
  <c r="Q391" i="8" l="1"/>
  <c r="K391" i="8" s="1"/>
  <c r="Q392" i="8" l="1"/>
  <c r="K392" i="8" s="1"/>
  <c r="Q393" i="8" l="1"/>
  <c r="K393" i="8" s="1"/>
  <c r="Q394" i="8" l="1"/>
  <c r="K394" i="8" s="1"/>
  <c r="Q395" i="8" l="1"/>
  <c r="K395" i="8" s="1"/>
  <c r="Q396" i="8" l="1"/>
  <c r="K396" i="8" s="1"/>
  <c r="Q397" i="8" l="1"/>
  <c r="K397" i="8" s="1"/>
  <c r="Q398" i="8" l="1"/>
  <c r="K398" i="8" s="1"/>
  <c r="Q399" i="8" l="1"/>
  <c r="K399" i="8" s="1"/>
  <c r="Q400" i="8" l="1"/>
  <c r="K400" i="8" s="1"/>
  <c r="Q401" i="8" l="1"/>
  <c r="K401" i="8" s="1"/>
  <c r="Q402" i="8" l="1"/>
  <c r="K402" i="8" s="1"/>
  <c r="Q403" i="8" l="1"/>
  <c r="K403" i="8" s="1"/>
  <c r="Q404" i="8" l="1"/>
  <c r="K404" i="8" s="1"/>
  <c r="Q405" i="8" l="1"/>
  <c r="K405" i="8" s="1"/>
  <c r="Q406" i="8" l="1"/>
  <c r="K406" i="8" s="1"/>
  <c r="Q407" i="8" l="1"/>
  <c r="K407" i="8" s="1"/>
  <c r="Q408" i="8" l="1"/>
  <c r="K408" i="8" s="1"/>
  <c r="Q409" i="8" l="1"/>
  <c r="K409" i="8" s="1"/>
  <c r="Q410" i="8" l="1"/>
  <c r="K410" i="8" s="1"/>
  <c r="Q411" i="8" l="1"/>
  <c r="K411" i="8" s="1"/>
  <c r="Q412" i="8" l="1"/>
  <c r="K412" i="8" s="1"/>
  <c r="Q413" i="8" l="1"/>
  <c r="K413" i="8" s="1"/>
  <c r="Q414" i="8" l="1"/>
  <c r="K414" i="8" s="1"/>
  <c r="Q415" i="8" l="1"/>
  <c r="K415" i="8" s="1"/>
  <c r="Q416" i="8" l="1"/>
  <c r="K416" i="8" s="1"/>
  <c r="Q417" i="8" l="1"/>
  <c r="K417" i="8" s="1"/>
  <c r="Q418" i="8" l="1"/>
  <c r="K418" i="8" s="1"/>
  <c r="Q419" i="8" l="1"/>
  <c r="K419" i="8" s="1"/>
  <c r="Q420" i="8" l="1"/>
  <c r="K420" i="8" s="1"/>
  <c r="Q421" i="8" l="1"/>
  <c r="K421" i="8" s="1"/>
  <c r="Q422" i="8" l="1"/>
  <c r="K422" i="8" s="1"/>
  <c r="Q423" i="8" l="1"/>
  <c r="K423" i="8" s="1"/>
  <c r="Q424" i="8" l="1"/>
  <c r="K424" i="8" s="1"/>
  <c r="Q425" i="8" l="1"/>
  <c r="K425" i="8" s="1"/>
  <c r="Q426" i="8" l="1"/>
  <c r="K426" i="8" s="1"/>
  <c r="Q427" i="8" l="1"/>
  <c r="K427" i="8" s="1"/>
  <c r="Q428" i="8" l="1"/>
  <c r="K428" i="8" s="1"/>
  <c r="Q429" i="8" l="1"/>
  <c r="K429" i="8" s="1"/>
  <c r="Q430" i="8" l="1"/>
  <c r="K430" i="8" s="1"/>
  <c r="Q431" i="8" l="1"/>
  <c r="K431" i="8" s="1"/>
  <c r="Q432" i="8" l="1"/>
  <c r="K432" i="8" s="1"/>
  <c r="Q433" i="8" l="1"/>
  <c r="K433" i="8" s="1"/>
  <c r="Q434" i="8" l="1"/>
  <c r="K434" i="8" s="1"/>
  <c r="Q435" i="8" l="1"/>
  <c r="K435" i="8" s="1"/>
  <c r="Q436" i="8" l="1"/>
  <c r="K436" i="8" s="1"/>
  <c r="Q437" i="8" l="1"/>
  <c r="K437" i="8" s="1"/>
  <c r="Q438" i="8" l="1"/>
  <c r="K438" i="8" s="1"/>
  <c r="Q439" i="8" l="1"/>
  <c r="K439" i="8" s="1"/>
  <c r="Q440" i="8" l="1"/>
  <c r="K440" i="8" s="1"/>
  <c r="Q441" i="8" l="1"/>
  <c r="K441" i="8" s="1"/>
  <c r="Q442" i="8" l="1"/>
  <c r="K442" i="8" s="1"/>
  <c r="Q443" i="8" l="1"/>
  <c r="K443" i="8" s="1"/>
  <c r="Q444" i="8" l="1"/>
  <c r="K444" i="8" s="1"/>
  <c r="Q445" i="8" l="1"/>
  <c r="K445" i="8" s="1"/>
  <c r="Q446" i="8" l="1"/>
  <c r="K446" i="8" s="1"/>
  <c r="Q447" i="8" l="1"/>
  <c r="K447" i="8" s="1"/>
  <c r="Q448" i="8" l="1"/>
  <c r="K448" i="8" s="1"/>
  <c r="Q449" i="8" l="1"/>
  <c r="K449" i="8" s="1"/>
  <c r="Q450" i="8" l="1"/>
  <c r="K450" i="8" s="1"/>
  <c r="Q451" i="8" l="1"/>
  <c r="K451" i="8" s="1"/>
  <c r="Q452" i="8" l="1"/>
  <c r="K452" i="8" s="1"/>
  <c r="Q453" i="8" l="1"/>
  <c r="K453" i="8" s="1"/>
  <c r="Q454" i="8" l="1"/>
  <c r="K454" i="8" s="1"/>
  <c r="Q455" i="8" l="1"/>
  <c r="K455" i="8" s="1"/>
  <c r="Q456" i="8" l="1"/>
  <c r="K456" i="8" s="1"/>
  <c r="Q457" i="8" l="1"/>
  <c r="K457" i="8" s="1"/>
  <c r="Q458" i="8" l="1"/>
  <c r="K458" i="8" s="1"/>
  <c r="Q459" i="8" l="1"/>
  <c r="K459" i="8" s="1"/>
  <c r="Q460" i="8" l="1"/>
  <c r="K460" i="8" s="1"/>
  <c r="Q461" i="8" l="1"/>
  <c r="K461" i="8" s="1"/>
  <c r="Q462" i="8" l="1"/>
  <c r="K462" i="8" s="1"/>
  <c r="Q463" i="8" l="1"/>
  <c r="K463" i="8" s="1"/>
  <c r="Q464" i="8" l="1"/>
  <c r="K464" i="8" s="1"/>
  <c r="Q465" i="8" l="1"/>
  <c r="K465" i="8" s="1"/>
  <c r="Q466" i="8" l="1"/>
  <c r="K466" i="8" s="1"/>
  <c r="Q467" i="8" l="1"/>
  <c r="K467" i="8" s="1"/>
  <c r="Q468" i="8" l="1"/>
  <c r="K468" i="8" s="1"/>
  <c r="Q469" i="8" l="1"/>
  <c r="K469" i="8" s="1"/>
  <c r="Q470" i="8" l="1"/>
  <c r="K470" i="8" s="1"/>
  <c r="Q471" i="8" l="1"/>
  <c r="K471" i="8" s="1"/>
  <c r="Q472" i="8" l="1"/>
  <c r="K472" i="8" s="1"/>
  <c r="Q473" i="8" l="1"/>
  <c r="K473" i="8" s="1"/>
  <c r="Q474" i="8" l="1"/>
  <c r="K474" i="8" s="1"/>
  <c r="Q475" i="8" l="1"/>
  <c r="K475" i="8" s="1"/>
  <c r="Q476" i="8" l="1"/>
  <c r="K476" i="8" s="1"/>
  <c r="Q477" i="8" l="1"/>
  <c r="K477" i="8" s="1"/>
  <c r="Q478" i="8" l="1"/>
  <c r="K478" i="8" s="1"/>
  <c r="Q479" i="8" l="1"/>
  <c r="K479" i="8" s="1"/>
  <c r="Q480" i="8" l="1"/>
  <c r="K480" i="8" s="1"/>
  <c r="Q481" i="8" l="1"/>
  <c r="K481" i="8" s="1"/>
  <c r="Q482" i="8" l="1"/>
  <c r="K482" i="8" s="1"/>
  <c r="Q483" i="8" l="1"/>
  <c r="K483" i="8" s="1"/>
  <c r="Q484" i="8" l="1"/>
  <c r="K484" i="8" s="1"/>
  <c r="Q485" i="8" l="1"/>
  <c r="K485" i="8" s="1"/>
  <c r="Q486" i="8" l="1"/>
  <c r="K486" i="8" s="1"/>
  <c r="Q487" i="8" l="1"/>
  <c r="K487" i="8" s="1"/>
  <c r="Q488" i="8" l="1"/>
  <c r="K488" i="8" s="1"/>
  <c r="Q489" i="8" l="1"/>
  <c r="K489" i="8" s="1"/>
  <c r="Q490" i="8" l="1"/>
  <c r="K490" i="8" s="1"/>
  <c r="Q491" i="8" l="1"/>
  <c r="K491" i="8" s="1"/>
  <c r="Q492" i="8" l="1"/>
  <c r="K492" i="8" s="1"/>
  <c r="Q493" i="8" l="1"/>
  <c r="K493" i="8" s="1"/>
  <c r="Q494" i="8" l="1"/>
  <c r="K494" i="8" s="1"/>
  <c r="Q495" i="8" l="1"/>
  <c r="K495" i="8" s="1"/>
  <c r="Q496" i="8" l="1"/>
  <c r="K496" i="8" s="1"/>
  <c r="Q497" i="8" l="1"/>
  <c r="K497" i="8" s="1"/>
  <c r="Q498" i="8" l="1"/>
  <c r="K498" i="8" s="1"/>
  <c r="Q499" i="8" l="1"/>
  <c r="K499" i="8" s="1"/>
  <c r="Q500" i="8" l="1"/>
  <c r="K500" i="8" s="1"/>
  <c r="Q501" i="8" l="1"/>
  <c r="K501" i="8" s="1"/>
  <c r="Q502" i="8" l="1"/>
  <c r="K502" i="8" s="1"/>
  <c r="Q503" i="8" l="1"/>
  <c r="K503" i="8" s="1"/>
  <c r="Q504" i="8" l="1"/>
  <c r="K504" i="8" s="1"/>
  <c r="Q505" i="8" l="1"/>
  <c r="K505" i="8" s="1"/>
  <c r="Q506" i="8" l="1"/>
  <c r="K506" i="8" s="1"/>
  <c r="Q507" i="8" l="1"/>
  <c r="K507" i="8" s="1"/>
  <c r="Q508" i="8" l="1"/>
  <c r="K508" i="8" s="1"/>
  <c r="Q509" i="8" l="1"/>
  <c r="K509" i="8" s="1"/>
  <c r="Q510" i="8" l="1"/>
  <c r="K510" i="8" s="1"/>
  <c r="Q511" i="8" l="1"/>
  <c r="K511" i="8" s="1"/>
  <c r="Q512" i="8" l="1"/>
  <c r="K512" i="8" s="1"/>
  <c r="Q513" i="8" l="1"/>
  <c r="K513" i="8" s="1"/>
  <c r="Q514" i="8" l="1"/>
  <c r="K514" i="8" s="1"/>
  <c r="Q515" i="8" l="1"/>
  <c r="K515" i="8" s="1"/>
  <c r="Q516" i="8" l="1"/>
  <c r="K516" i="8" s="1"/>
  <c r="Q517" i="8" l="1"/>
  <c r="K517" i="8" s="1"/>
  <c r="Q518" i="8" l="1"/>
  <c r="K518" i="8" s="1"/>
  <c r="Q519" i="8" l="1"/>
  <c r="K519" i="8" s="1"/>
  <c r="Q520" i="8" l="1"/>
  <c r="K520" i="8" s="1"/>
  <c r="Q521" i="8" l="1"/>
  <c r="K521" i="8" s="1"/>
  <c r="Q522" i="8" l="1"/>
  <c r="K522" i="8" s="1"/>
  <c r="Q523" i="8" l="1"/>
  <c r="K523" i="8" s="1"/>
  <c r="Q524" i="8" l="1"/>
  <c r="K524" i="8" s="1"/>
  <c r="Q525" i="8" l="1"/>
  <c r="K525" i="8" s="1"/>
  <c r="Q526" i="8" l="1"/>
  <c r="K526" i="8" s="1"/>
  <c r="Q527" i="8" l="1"/>
  <c r="K527" i="8" s="1"/>
  <c r="Q528" i="8" l="1"/>
  <c r="K528" i="8" s="1"/>
  <c r="Q529" i="8" l="1"/>
  <c r="K529" i="8" s="1"/>
  <c r="Q530" i="8" l="1"/>
  <c r="K530" i="8" s="1"/>
  <c r="Q531" i="8" l="1"/>
  <c r="K531" i="8" s="1"/>
  <c r="Q532" i="8" l="1"/>
  <c r="K532" i="8" s="1"/>
  <c r="Q533" i="8" l="1"/>
  <c r="K533" i="8" s="1"/>
  <c r="Q534" i="8" l="1"/>
  <c r="K534" i="8" s="1"/>
  <c r="Q535" i="8" l="1"/>
  <c r="K535" i="8" s="1"/>
  <c r="Q536" i="8" l="1"/>
  <c r="K536" i="8" s="1"/>
  <c r="Q537" i="8" l="1"/>
  <c r="K537" i="8" s="1"/>
  <c r="Q538" i="8" l="1"/>
  <c r="K538" i="8" s="1"/>
  <c r="Q539" i="8" l="1"/>
  <c r="K539" i="8" s="1"/>
  <c r="Q540" i="8" l="1"/>
  <c r="K540" i="8" s="1"/>
  <c r="Q541" i="8" l="1"/>
  <c r="K541" i="8" s="1"/>
  <c r="Q542" i="8" l="1"/>
  <c r="K542" i="8" s="1"/>
  <c r="Q543" i="8" l="1"/>
  <c r="K543" i="8" s="1"/>
  <c r="Q544" i="8" l="1"/>
  <c r="K544" i="8" s="1"/>
  <c r="Q545" i="8" l="1"/>
  <c r="K545" i="8" s="1"/>
  <c r="Q546" i="8" l="1"/>
  <c r="K546" i="8" s="1"/>
  <c r="Q547" i="8" l="1"/>
  <c r="K547" i="8" s="1"/>
  <c r="Q548" i="8" l="1"/>
  <c r="K548" i="8" s="1"/>
  <c r="Q549" i="8" l="1"/>
  <c r="K549" i="8" s="1"/>
  <c r="Q550" i="8" l="1"/>
  <c r="K550" i="8" s="1"/>
  <c r="Q551" i="8" l="1"/>
  <c r="K551" i="8" s="1"/>
  <c r="Q552" i="8" l="1"/>
  <c r="K552" i="8" s="1"/>
  <c r="Q553" i="8" l="1"/>
  <c r="K553" i="8" s="1"/>
  <c r="Q554" i="8" l="1"/>
  <c r="K554" i="8" s="1"/>
  <c r="Q555" i="8" l="1"/>
  <c r="K555" i="8" s="1"/>
  <c r="Q556" i="8" l="1"/>
  <c r="K556" i="8" s="1"/>
  <c r="Q557" i="8" l="1"/>
  <c r="K557" i="8" s="1"/>
  <c r="Q558" i="8" l="1"/>
  <c r="K558" i="8" s="1"/>
  <c r="Q559" i="8" l="1"/>
  <c r="K559" i="8" s="1"/>
  <c r="Q560" i="8" l="1"/>
  <c r="K560" i="8" s="1"/>
  <c r="Q561" i="8" l="1"/>
  <c r="K561" i="8" s="1"/>
  <c r="Q562" i="8" l="1"/>
  <c r="K562" i="8" s="1"/>
  <c r="Q563" i="8" l="1"/>
  <c r="K563" i="8" s="1"/>
  <c r="Q564" i="8" l="1"/>
  <c r="K564" i="8" s="1"/>
  <c r="Q565" i="8" l="1"/>
  <c r="K565" i="8" s="1"/>
  <c r="Q566" i="8" l="1"/>
  <c r="K566" i="8" s="1"/>
  <c r="Q567" i="8" l="1"/>
  <c r="K567" i="8" s="1"/>
  <c r="Q568" i="8" l="1"/>
  <c r="K568" i="8" s="1"/>
  <c r="Q569" i="8" l="1"/>
  <c r="K569" i="8" s="1"/>
  <c r="Q570" i="8" l="1"/>
  <c r="K570" i="8" s="1"/>
  <c r="Q571" i="8" l="1"/>
  <c r="K571" i="8" s="1"/>
  <c r="Q572" i="8" l="1"/>
  <c r="K572" i="8" s="1"/>
  <c r="Q573" i="8" l="1"/>
  <c r="K573" i="8" s="1"/>
  <c r="Q574" i="8" l="1"/>
  <c r="K574" i="8" s="1"/>
  <c r="Q575" i="8" l="1"/>
  <c r="K575" i="8" s="1"/>
  <c r="Q576" i="8" l="1"/>
  <c r="K576" i="8" s="1"/>
  <c r="Q577" i="8" l="1"/>
  <c r="K577" i="8" s="1"/>
  <c r="Q578" i="8" l="1"/>
  <c r="K578" i="8" s="1"/>
  <c r="Q579" i="8" l="1"/>
  <c r="K579" i="8" s="1"/>
  <c r="Q580" i="8" l="1"/>
  <c r="K580" i="8" s="1"/>
  <c r="Q581" i="8" l="1"/>
  <c r="K581" i="8" s="1"/>
  <c r="Q582" i="8" l="1"/>
  <c r="K582" i="8" s="1"/>
  <c r="Q583" i="8" l="1"/>
  <c r="K583" i="8" s="1"/>
  <c r="Q584" i="8" l="1"/>
  <c r="K584" i="8" s="1"/>
  <c r="Q585" i="8" l="1"/>
  <c r="K585" i="8" s="1"/>
  <c r="Q586" i="8" l="1"/>
  <c r="K586" i="8" s="1"/>
  <c r="Q587" i="8" l="1"/>
  <c r="K587" i="8" s="1"/>
  <c r="Q588" i="8" l="1"/>
  <c r="K588" i="8" s="1"/>
  <c r="Q589" i="8" l="1"/>
  <c r="K589" i="8" s="1"/>
  <c r="Q590" i="8" l="1"/>
  <c r="K590" i="8" s="1"/>
  <c r="Q591" i="8" l="1"/>
  <c r="K591" i="8" s="1"/>
  <c r="Q592" i="8" l="1"/>
  <c r="K592" i="8" s="1"/>
  <c r="Q593" i="8" l="1"/>
  <c r="K593" i="8" s="1"/>
  <c r="Q594" i="8" l="1"/>
  <c r="K594" i="8" s="1"/>
  <c r="Q595" i="8" l="1"/>
  <c r="K595" i="8" s="1"/>
  <c r="Q596" i="8" l="1"/>
  <c r="K596" i="8" s="1"/>
  <c r="Q597" i="8" l="1"/>
  <c r="K597" i="8" s="1"/>
  <c r="Q598" i="8" l="1"/>
  <c r="K598" i="8" s="1"/>
  <c r="Q599" i="8" l="1"/>
  <c r="K599" i="8" s="1"/>
  <c r="Q600" i="8" l="1"/>
  <c r="K600" i="8" s="1"/>
  <c r="Q601" i="8" l="1"/>
  <c r="K601" i="8" s="1"/>
  <c r="Q602" i="8" l="1"/>
  <c r="K602" i="8" s="1"/>
  <c r="Q603" i="8" l="1"/>
  <c r="K603" i="8" s="1"/>
  <c r="Q604" i="8" l="1"/>
  <c r="K604" i="8" s="1"/>
  <c r="Q605" i="8" l="1"/>
  <c r="K605" i="8" s="1"/>
  <c r="Q606" i="8" l="1"/>
  <c r="K606" i="8" s="1"/>
  <c r="Q607" i="8" l="1"/>
  <c r="K607" i="8" s="1"/>
  <c r="Q608" i="8" l="1"/>
  <c r="K608" i="8" s="1"/>
  <c r="Q609" i="8" l="1"/>
  <c r="K609" i="8" s="1"/>
  <c r="Q610" i="8" l="1"/>
  <c r="K610" i="8" s="1"/>
  <c r="Q611" i="8" l="1"/>
  <c r="K611" i="8" s="1"/>
  <c r="Q612" i="8" l="1"/>
  <c r="K612" i="8" s="1"/>
  <c r="Q613" i="8" l="1"/>
  <c r="K613" i="8" s="1"/>
  <c r="Q614" i="8" l="1"/>
  <c r="K614" i="8" s="1"/>
  <c r="Q615" i="8" l="1"/>
  <c r="K615" i="8" s="1"/>
  <c r="Q616" i="8" l="1"/>
  <c r="K616" i="8" s="1"/>
  <c r="Q617" i="8" l="1"/>
  <c r="K617" i="8" s="1"/>
  <c r="Q618" i="8" l="1"/>
  <c r="K618" i="8" s="1"/>
  <c r="Q619" i="8" l="1"/>
  <c r="K619" i="8" s="1"/>
  <c r="Q620" i="8" l="1"/>
  <c r="K620" i="8" s="1"/>
  <c r="Q621" i="8" l="1"/>
  <c r="K621" i="8" s="1"/>
  <c r="Q622" i="8" l="1"/>
  <c r="K622" i="8" s="1"/>
  <c r="Q623" i="8" l="1"/>
  <c r="K623" i="8" s="1"/>
  <c r="Q624" i="8" l="1"/>
  <c r="K624" i="8" s="1"/>
  <c r="Q625" i="8" l="1"/>
  <c r="K625" i="8" s="1"/>
  <c r="Q626" i="8" l="1"/>
  <c r="K626" i="8" s="1"/>
  <c r="Q627" i="8" l="1"/>
  <c r="K627" i="8" s="1"/>
  <c r="Q628" i="8" l="1"/>
  <c r="K628" i="8" s="1"/>
  <c r="Q629" i="8" l="1"/>
  <c r="K629" i="8" s="1"/>
  <c r="Q630" i="8" l="1"/>
  <c r="K630" i="8" s="1"/>
  <c r="Q631" i="8" l="1"/>
  <c r="K631" i="8" s="1"/>
  <c r="Q632" i="8" l="1"/>
  <c r="K632" i="8" s="1"/>
  <c r="Q633" i="8" l="1"/>
  <c r="K633" i="8" s="1"/>
  <c r="Q634" i="8" l="1"/>
  <c r="K634" i="8" s="1"/>
  <c r="Q635" i="8" l="1"/>
  <c r="K635" i="8" s="1"/>
  <c r="Q636" i="8" l="1"/>
  <c r="K636" i="8" s="1"/>
  <c r="Q637" i="8" l="1"/>
  <c r="K637" i="8" s="1"/>
  <c r="Q638" i="8" l="1"/>
  <c r="K638" i="8" s="1"/>
  <c r="Q639" i="8" l="1"/>
  <c r="K639" i="8" s="1"/>
  <c r="Q640" i="8" l="1"/>
  <c r="K640" i="8" s="1"/>
  <c r="Q641" i="8" l="1"/>
  <c r="K641" i="8" s="1"/>
  <c r="Q642" i="8" l="1"/>
  <c r="K642" i="8" s="1"/>
  <c r="Q643" i="8" l="1"/>
  <c r="K643" i="8" s="1"/>
  <c r="Q644" i="8" l="1"/>
  <c r="K644" i="8" s="1"/>
  <c r="Q645" i="8" l="1"/>
  <c r="K645" i="8" s="1"/>
  <c r="Q646" i="8" l="1"/>
  <c r="K646" i="8" s="1"/>
  <c r="Q647" i="8" l="1"/>
  <c r="K647" i="8" s="1"/>
  <c r="Q648" i="8" l="1"/>
  <c r="K648" i="8" s="1"/>
  <c r="Q649" i="8" l="1"/>
  <c r="K649" i="8" s="1"/>
  <c r="Q650" i="8" l="1"/>
  <c r="K650" i="8" s="1"/>
  <c r="Q651" i="8" l="1"/>
  <c r="K651" i="8" s="1"/>
  <c r="Q652" i="8" l="1"/>
  <c r="K652" i="8" s="1"/>
  <c r="Q653" i="8" l="1"/>
  <c r="K653" i="8" s="1"/>
  <c r="Q654" i="8" l="1"/>
  <c r="K654" i="8" s="1"/>
  <c r="Q655" i="8" l="1"/>
  <c r="K655" i="8" s="1"/>
  <c r="Q656" i="8" l="1"/>
  <c r="K656" i="8" s="1"/>
  <c r="Q657" i="8" l="1"/>
  <c r="K657" i="8" s="1"/>
  <c r="Q658" i="8" l="1"/>
  <c r="K658" i="8" s="1"/>
  <c r="Q659" i="8" l="1"/>
  <c r="K659" i="8" s="1"/>
  <c r="Q660" i="8" l="1"/>
  <c r="K660" i="8" s="1"/>
  <c r="Q661" i="8" l="1"/>
  <c r="K661" i="8" s="1"/>
  <c r="Q662" i="8" l="1"/>
  <c r="K662" i="8" s="1"/>
  <c r="Q663" i="8" l="1"/>
  <c r="K663" i="8" s="1"/>
  <c r="Q664" i="8" l="1"/>
  <c r="K664" i="8" s="1"/>
  <c r="Q665" i="8" l="1"/>
  <c r="K665" i="8" s="1"/>
  <c r="Q666" i="8" l="1"/>
  <c r="K666" i="8" s="1"/>
  <c r="Q667" i="8" l="1"/>
  <c r="K667" i="8" s="1"/>
  <c r="Q668" i="8" l="1"/>
  <c r="K668" i="8" s="1"/>
  <c r="Q669" i="8" l="1"/>
  <c r="K669" i="8" s="1"/>
  <c r="Q670" i="8" l="1"/>
  <c r="K670" i="8" s="1"/>
  <c r="Q671" i="8" l="1"/>
  <c r="K671" i="8" s="1"/>
  <c r="Q672" i="8" l="1"/>
  <c r="K672" i="8" s="1"/>
  <c r="Q673" i="8" l="1"/>
  <c r="K673" i="8" s="1"/>
  <c r="Q674" i="8" l="1"/>
  <c r="K674" i="8" s="1"/>
  <c r="Q675" i="8" l="1"/>
  <c r="K675" i="8" s="1"/>
  <c r="Q676" i="8" l="1"/>
  <c r="K676" i="8" s="1"/>
  <c r="Q677" i="8" l="1"/>
  <c r="K677" i="8" s="1"/>
  <c r="Q678" i="8" l="1"/>
  <c r="K678" i="8" s="1"/>
  <c r="Q679" i="8" l="1"/>
  <c r="K679" i="8" s="1"/>
  <c r="Q680" i="8" l="1"/>
  <c r="K680" i="8" s="1"/>
  <c r="Q681" i="8" l="1"/>
  <c r="K681" i="8" s="1"/>
  <c r="Q682" i="8" l="1"/>
  <c r="K682" i="8" s="1"/>
  <c r="Q683" i="8" l="1"/>
  <c r="K683" i="8" s="1"/>
  <c r="Q684" i="8" l="1"/>
  <c r="K684" i="8" s="1"/>
  <c r="Q685" i="8" l="1"/>
  <c r="K685" i="8" s="1"/>
  <c r="Q686" i="8" l="1"/>
  <c r="K686" i="8" s="1"/>
  <c r="Q687" i="8" l="1"/>
  <c r="K687" i="8" s="1"/>
  <c r="Q688" i="8" l="1"/>
  <c r="K688" i="8" s="1"/>
  <c r="Q689" i="8" l="1"/>
  <c r="K689" i="8" s="1"/>
  <c r="Q690" i="8" l="1"/>
  <c r="K690" i="8" s="1"/>
  <c r="Q691" i="8" l="1"/>
  <c r="K691" i="8" s="1"/>
  <c r="Q692" i="8" l="1"/>
  <c r="K692" i="8" s="1"/>
  <c r="Q693" i="8" l="1"/>
  <c r="K693" i="8" s="1"/>
  <c r="Q694" i="8" l="1"/>
  <c r="K694" i="8" s="1"/>
  <c r="Q695" i="8" l="1"/>
  <c r="K695" i="8" s="1"/>
  <c r="Q696" i="8" l="1"/>
  <c r="K696" i="8" s="1"/>
  <c r="Q697" i="8" l="1"/>
  <c r="K697" i="8" s="1"/>
  <c r="Q698" i="8" l="1"/>
  <c r="K698" i="8" s="1"/>
  <c r="Q699" i="8" l="1"/>
  <c r="K699" i="8" s="1"/>
  <c r="Q700" i="8" l="1"/>
  <c r="K700" i="8" s="1"/>
  <c r="Q701" i="8" l="1"/>
  <c r="K701" i="8" s="1"/>
  <c r="Q702" i="8" l="1"/>
  <c r="K702" i="8" s="1"/>
  <c r="Q703" i="8" l="1"/>
  <c r="K703" i="8" s="1"/>
  <c r="Q704" i="8" l="1"/>
  <c r="K704" i="8" s="1"/>
  <c r="Q705" i="8" l="1"/>
  <c r="K705" i="8" s="1"/>
  <c r="Q706" i="8" l="1"/>
  <c r="K706" i="8" s="1"/>
  <c r="Q707" i="8" l="1"/>
  <c r="K707" i="8" s="1"/>
  <c r="Q708" i="8" l="1"/>
  <c r="K708" i="8" s="1"/>
  <c r="Q709" i="8" l="1"/>
  <c r="K709" i="8" s="1"/>
  <c r="Q710" i="8" l="1"/>
  <c r="K710" i="8" s="1"/>
  <c r="Q711" i="8" l="1"/>
  <c r="K711" i="8" s="1"/>
  <c r="Q712" i="8" l="1"/>
  <c r="K712" i="8" s="1"/>
  <c r="Q713" i="8" l="1"/>
  <c r="K713" i="8" s="1"/>
  <c r="Q714" i="8" l="1"/>
  <c r="K714" i="8" s="1"/>
  <c r="Q715" i="8" l="1"/>
  <c r="K715" i="8" s="1"/>
  <c r="Q716" i="8" l="1"/>
  <c r="K716" i="8" s="1"/>
  <c r="Q717" i="8" l="1"/>
  <c r="K717" i="8" s="1"/>
  <c r="Q718" i="8" l="1"/>
  <c r="K718" i="8" s="1"/>
  <c r="Q719" i="8" l="1"/>
  <c r="K719" i="8" s="1"/>
  <c r="Q720" i="8" l="1"/>
  <c r="K720" i="8" s="1"/>
  <c r="Q721" i="8" l="1"/>
  <c r="K721" i="8" s="1"/>
  <c r="Q722" i="8" l="1"/>
  <c r="K722" i="8" s="1"/>
  <c r="Q723" i="8" l="1"/>
  <c r="K723" i="8" s="1"/>
  <c r="Q724" i="8" l="1"/>
  <c r="K724" i="8" s="1"/>
  <c r="Q725" i="8" l="1"/>
  <c r="K725" i="8" s="1"/>
  <c r="Q726" i="8" l="1"/>
  <c r="K726" i="8" s="1"/>
  <c r="Q727" i="8" l="1"/>
  <c r="K727" i="8" s="1"/>
  <c r="Q728" i="8" l="1"/>
  <c r="K728" i="8" s="1"/>
  <c r="Q729" i="8" l="1"/>
  <c r="K729" i="8" s="1"/>
  <c r="Q730" i="8" l="1"/>
  <c r="K730" i="8" s="1"/>
  <c r="Q731" i="8" l="1"/>
  <c r="K731" i="8" s="1"/>
  <c r="Q732" i="8" l="1"/>
  <c r="K732" i="8" s="1"/>
  <c r="Q733" i="8" l="1"/>
  <c r="K733" i="8" s="1"/>
  <c r="Q734" i="8" l="1"/>
  <c r="K734" i="8" s="1"/>
  <c r="Q735" i="8" l="1"/>
  <c r="K735" i="8" s="1"/>
  <c r="Q736" i="8" l="1"/>
  <c r="K736" i="8" s="1"/>
  <c r="Q737" i="8" l="1"/>
  <c r="K737" i="8" s="1"/>
  <c r="Q738" i="8" l="1"/>
  <c r="K738" i="8" s="1"/>
  <c r="Q739" i="8" l="1"/>
  <c r="K739" i="8" s="1"/>
  <c r="Q740" i="8" l="1"/>
  <c r="K740" i="8" s="1"/>
  <c r="Q741" i="8" l="1"/>
  <c r="K741" i="8" s="1"/>
  <c r="Q742" i="8" l="1"/>
  <c r="K742" i="8" s="1"/>
  <c r="Q743" i="8" l="1"/>
  <c r="K743" i="8" s="1"/>
  <c r="Q744" i="8" l="1"/>
  <c r="K744" i="8" s="1"/>
  <c r="Q745" i="8" l="1"/>
  <c r="K745" i="8" s="1"/>
  <c r="Q746" i="8" l="1"/>
  <c r="K746" i="8" s="1"/>
  <c r="Q747" i="8" l="1"/>
  <c r="K747" i="8" s="1"/>
  <c r="Q748" i="8" l="1"/>
  <c r="K748" i="8" s="1"/>
  <c r="Q749" i="8" l="1"/>
  <c r="K749" i="8" s="1"/>
  <c r="Q750" i="8" l="1"/>
  <c r="K750" i="8" s="1"/>
  <c r="Q751" i="8" l="1"/>
  <c r="K751" i="8" s="1"/>
  <c r="Q752" i="8" l="1"/>
  <c r="K752" i="8" s="1"/>
  <c r="Q753" i="8" l="1"/>
  <c r="K753" i="8" s="1"/>
  <c r="Q754" i="8" l="1"/>
  <c r="K754" i="8" s="1"/>
  <c r="Q755" i="8" l="1"/>
  <c r="K755" i="8" s="1"/>
  <c r="Q756" i="8" l="1"/>
  <c r="K756" i="8" s="1"/>
  <c r="Q757" i="8" l="1"/>
  <c r="K757" i="8" s="1"/>
  <c r="Q758" i="8" l="1"/>
  <c r="K758" i="8" s="1"/>
  <c r="Q759" i="8" l="1"/>
  <c r="K759" i="8" s="1"/>
  <c r="Q760" i="8" l="1"/>
  <c r="K760" i="8" s="1"/>
  <c r="Q761" i="8" l="1"/>
  <c r="K761" i="8" s="1"/>
  <c r="Q762" i="8" l="1"/>
  <c r="K762" i="8" s="1"/>
  <c r="Q763" i="8" l="1"/>
  <c r="K763" i="8" s="1"/>
  <c r="Q764" i="8" l="1"/>
  <c r="K764" i="8" s="1"/>
  <c r="Q765" i="8" l="1"/>
  <c r="K765" i="8" s="1"/>
  <c r="Q766" i="8" l="1"/>
  <c r="K766" i="8" s="1"/>
  <c r="Q767" i="8" l="1"/>
  <c r="K767" i="8" s="1"/>
  <c r="Q768" i="8" l="1"/>
  <c r="K768" i="8" s="1"/>
  <c r="Q769" i="8" l="1"/>
  <c r="K769" i="8" s="1"/>
  <c r="Q770" i="8" l="1"/>
  <c r="K770" i="8" s="1"/>
  <c r="Q771" i="8" l="1"/>
  <c r="K771" i="8" s="1"/>
  <c r="Q772" i="8" l="1"/>
  <c r="K772" i="8" s="1"/>
  <c r="Q773" i="8" l="1"/>
  <c r="K773" i="8" s="1"/>
  <c r="Q774" i="8" l="1"/>
  <c r="K774" i="8" s="1"/>
  <c r="Q775" i="8" l="1"/>
  <c r="K775" i="8" s="1"/>
  <c r="Q776" i="8" l="1"/>
  <c r="K776" i="8" s="1"/>
  <c r="Q777" i="8" l="1"/>
  <c r="K777" i="8" s="1"/>
  <c r="Q778" i="8" l="1"/>
  <c r="K778" i="8" s="1"/>
  <c r="Q779" i="8" l="1"/>
  <c r="K779" i="8" s="1"/>
  <c r="Q780" i="8" l="1"/>
  <c r="K780" i="8" s="1"/>
  <c r="Q781" i="8" l="1"/>
  <c r="K781" i="8" s="1"/>
  <c r="Q782" i="8" l="1"/>
  <c r="K782" i="8" s="1"/>
  <c r="Q783" i="8" l="1"/>
  <c r="K783" i="8" s="1"/>
  <c r="Q784" i="8" l="1"/>
  <c r="K784" i="8" s="1"/>
  <c r="Q785" i="8" l="1"/>
  <c r="K785" i="8" s="1"/>
  <c r="Q786" i="8" l="1"/>
  <c r="K786" i="8" s="1"/>
  <c r="Q787" i="8" l="1"/>
  <c r="K787" i="8" s="1"/>
  <c r="Q788" i="8" l="1"/>
  <c r="K788" i="8" s="1"/>
  <c r="Q789" i="8" l="1"/>
  <c r="K789" i="8" s="1"/>
  <c r="Q790" i="8" l="1"/>
  <c r="K790" i="8" s="1"/>
  <c r="Q791" i="8" l="1"/>
  <c r="K791" i="8" s="1"/>
  <c r="Q792" i="8" l="1"/>
  <c r="K792" i="8" s="1"/>
  <c r="Q793" i="8" l="1"/>
  <c r="K793" i="8" s="1"/>
  <c r="Q794" i="8" l="1"/>
  <c r="K794" i="8" s="1"/>
  <c r="Q795" i="8" l="1"/>
  <c r="K795" i="8" s="1"/>
  <c r="Q796" i="8" l="1"/>
  <c r="K796" i="8" s="1"/>
  <c r="Q797" i="8" l="1"/>
  <c r="K797" i="8" s="1"/>
  <c r="Q798" i="8" l="1"/>
  <c r="K798" i="8" s="1"/>
  <c r="Q799" i="8" l="1"/>
  <c r="K799" i="8" s="1"/>
  <c r="Q800" i="8" l="1"/>
  <c r="K800" i="8" s="1"/>
  <c r="Q801" i="8" l="1"/>
  <c r="K801" i="8" s="1"/>
  <c r="Q802" i="8" l="1"/>
  <c r="K802" i="8" s="1"/>
  <c r="Q803" i="8" l="1"/>
  <c r="K803" i="8" s="1"/>
  <c r="Q804" i="8" l="1"/>
  <c r="K804" i="8" s="1"/>
  <c r="Q805" i="8" l="1"/>
  <c r="K805" i="8" s="1"/>
  <c r="Q806" i="8" l="1"/>
  <c r="K806" i="8" s="1"/>
  <c r="Q807" i="8" l="1"/>
  <c r="K807" i="8" s="1"/>
  <c r="Q808" i="8" l="1"/>
  <c r="K808" i="8" s="1"/>
  <c r="Q809" i="8" l="1"/>
  <c r="K809" i="8" s="1"/>
  <c r="Q810" i="8" l="1"/>
  <c r="K810" i="8" s="1"/>
  <c r="Q811" i="8" l="1"/>
  <c r="K811" i="8" s="1"/>
  <c r="Q812" i="8" l="1"/>
  <c r="K812" i="8" s="1"/>
  <c r="Q813" i="8" l="1"/>
  <c r="K813" i="8" s="1"/>
  <c r="Q814" i="8" l="1"/>
  <c r="K814" i="8" s="1"/>
  <c r="Q815" i="8" l="1"/>
  <c r="K815" i="8" s="1"/>
  <c r="Q816" i="8" l="1"/>
  <c r="K816" i="8" s="1"/>
  <c r="Q817" i="8" l="1"/>
  <c r="K817" i="8" s="1"/>
  <c r="Q818" i="8" l="1"/>
  <c r="K818" i="8" s="1"/>
  <c r="Q819" i="8" l="1"/>
  <c r="K819" i="8" s="1"/>
  <c r="Q820" i="8" l="1"/>
  <c r="K820" i="8" s="1"/>
  <c r="Q821" i="8" l="1"/>
  <c r="K821" i="8" s="1"/>
  <c r="Q822" i="8" l="1"/>
  <c r="K822" i="8" s="1"/>
  <c r="Q823" i="8" l="1"/>
  <c r="K823" i="8" s="1"/>
  <c r="Q824" i="8" l="1"/>
  <c r="K824" i="8" s="1"/>
  <c r="Q825" i="8" l="1"/>
  <c r="K825" i="8" s="1"/>
  <c r="Q826" i="8" l="1"/>
  <c r="K826" i="8" s="1"/>
  <c r="Q827" i="8" l="1"/>
  <c r="K827" i="8" s="1"/>
  <c r="Q828" i="8" l="1"/>
  <c r="K828" i="8" s="1"/>
  <c r="Q829" i="8" l="1"/>
  <c r="K829" i="8" s="1"/>
  <c r="Q830" i="8" l="1"/>
  <c r="K830" i="8" s="1"/>
  <c r="Q831" i="8" l="1"/>
  <c r="K831" i="8" s="1"/>
  <c r="Q832" i="8" l="1"/>
  <c r="K832" i="8" s="1"/>
  <c r="Q833" i="8" l="1"/>
  <c r="K833" i="8" s="1"/>
  <c r="Q834" i="8" l="1"/>
  <c r="K834" i="8" s="1"/>
  <c r="Q835" i="8" l="1"/>
  <c r="K835" i="8" s="1"/>
  <c r="Q836" i="8" l="1"/>
  <c r="K836" i="8" s="1"/>
  <c r="Q837" i="8" l="1"/>
  <c r="K837" i="8" s="1"/>
  <c r="Q838" i="8" l="1"/>
  <c r="K838" i="8" s="1"/>
  <c r="Q839" i="8" l="1"/>
  <c r="K839" i="8" s="1"/>
  <c r="Q840" i="8" l="1"/>
  <c r="K840" i="8" s="1"/>
  <c r="Q841" i="8" l="1"/>
  <c r="K841" i="8" s="1"/>
  <c r="Q842" i="8" l="1"/>
  <c r="K842" i="8" s="1"/>
  <c r="Q843" i="8" l="1"/>
  <c r="K843" i="8" s="1"/>
  <c r="Q844" i="8" l="1"/>
  <c r="K844" i="8" s="1"/>
  <c r="Q845" i="8" l="1"/>
  <c r="K845" i="8" s="1"/>
  <c r="Q846" i="8" l="1"/>
  <c r="K846" i="8" s="1"/>
  <c r="Q847" i="8" l="1"/>
  <c r="K847" i="8" s="1"/>
  <c r="Q848" i="8" l="1"/>
  <c r="K848" i="8" s="1"/>
  <c r="Q849" i="8" l="1"/>
  <c r="K849" i="8" s="1"/>
  <c r="Q850" i="8" l="1"/>
  <c r="K850" i="8" s="1"/>
  <c r="Q851" i="8" l="1"/>
  <c r="K851" i="8" s="1"/>
  <c r="Q852" i="8" l="1"/>
  <c r="K852" i="8" s="1"/>
  <c r="Q853" i="8" l="1"/>
  <c r="K853" i="8" s="1"/>
  <c r="Q854" i="8" l="1"/>
  <c r="K854" i="8" s="1"/>
  <c r="Q855" i="8" l="1"/>
  <c r="K855" i="8" s="1"/>
  <c r="Q856" i="8" l="1"/>
  <c r="K856" i="8" s="1"/>
  <c r="Q857" i="8" l="1"/>
  <c r="K857" i="8" s="1"/>
  <c r="Q858" i="8" l="1"/>
  <c r="K858" i="8" s="1"/>
  <c r="Q859" i="8" l="1"/>
  <c r="K859" i="8" s="1"/>
  <c r="Q860" i="8" l="1"/>
  <c r="K860" i="8" s="1"/>
  <c r="Q861" i="8" l="1"/>
  <c r="K861" i="8" s="1"/>
  <c r="Q862" i="8" l="1"/>
  <c r="K862" i="8" s="1"/>
  <c r="Q863" i="8" l="1"/>
  <c r="K863" i="8" s="1"/>
  <c r="Q864" i="8" l="1"/>
  <c r="K864" i="8" s="1"/>
  <c r="Q865" i="8" l="1"/>
  <c r="K865" i="8" s="1"/>
  <c r="Q866" i="8" l="1"/>
  <c r="K866" i="8" s="1"/>
  <c r="Q867" i="8" l="1"/>
  <c r="K867" i="8" s="1"/>
  <c r="Q868" i="8" l="1"/>
  <c r="K868" i="8" s="1"/>
  <c r="Q869" i="8" l="1"/>
  <c r="K869" i="8" s="1"/>
  <c r="Q870" i="8" l="1"/>
  <c r="K870" i="8" s="1"/>
  <c r="Q871" i="8" l="1"/>
  <c r="K871" i="8" s="1"/>
  <c r="Q872" i="8" l="1"/>
  <c r="K872" i="8" s="1"/>
  <c r="Q873" i="8" l="1"/>
  <c r="K873" i="8" s="1"/>
  <c r="Q874" i="8" l="1"/>
  <c r="K874" i="8" s="1"/>
  <c r="Q875" i="8" l="1"/>
  <c r="K875" i="8" s="1"/>
  <c r="Q876" i="8" l="1"/>
  <c r="K876" i="8" s="1"/>
  <c r="Q877" i="8" l="1"/>
  <c r="K877" i="8" s="1"/>
  <c r="Q878" i="8" l="1"/>
  <c r="K878" i="8" s="1"/>
  <c r="Q879" i="8" l="1"/>
  <c r="K879" i="8" s="1"/>
  <c r="Q880" i="8" l="1"/>
  <c r="K880" i="8" s="1"/>
  <c r="Q881" i="8" l="1"/>
  <c r="K881" i="8" s="1"/>
  <c r="Q882" i="8" l="1"/>
  <c r="K882" i="8" s="1"/>
  <c r="Q883" i="8" l="1"/>
  <c r="K883" i="8" s="1"/>
  <c r="Q884" i="8" l="1"/>
  <c r="K884" i="8" s="1"/>
  <c r="Q885" i="8" l="1"/>
  <c r="K885" i="8" s="1"/>
  <c r="Q886" i="8" l="1"/>
  <c r="K886" i="8" s="1"/>
  <c r="Q887" i="8" l="1"/>
  <c r="K887" i="8" s="1"/>
  <c r="Q888" i="8" l="1"/>
  <c r="K888" i="8" s="1"/>
  <c r="Q889" i="8" l="1"/>
  <c r="K889" i="8" s="1"/>
  <c r="Q890" i="8" l="1"/>
  <c r="K890" i="8" s="1"/>
  <c r="Q891" i="8" l="1"/>
  <c r="K891" i="8" s="1"/>
  <c r="Q892" i="8" l="1"/>
  <c r="K892" i="8" s="1"/>
  <c r="Q893" i="8" l="1"/>
  <c r="K893" i="8" s="1"/>
  <c r="Q894" i="8" l="1"/>
  <c r="K894" i="8" s="1"/>
  <c r="Q895" i="8" l="1"/>
  <c r="K895" i="8" s="1"/>
  <c r="Q896" i="8" l="1"/>
  <c r="K896" i="8" s="1"/>
  <c r="Q897" i="8" l="1"/>
  <c r="K897" i="8" s="1"/>
  <c r="Q898" i="8" l="1"/>
  <c r="K898" i="8" s="1"/>
  <c r="Q899" i="8" l="1"/>
  <c r="K899" i="8" s="1"/>
  <c r="Q900" i="8" l="1"/>
  <c r="K900" i="8" s="1"/>
  <c r="Q901" i="8" l="1"/>
  <c r="K901" i="8" s="1"/>
  <c r="Q902" i="8" l="1"/>
  <c r="K902" i="8" s="1"/>
  <c r="Q903" i="8" l="1"/>
  <c r="K903" i="8" s="1"/>
  <c r="Q904" i="8" l="1"/>
  <c r="K904" i="8" s="1"/>
  <c r="Q905" i="8" l="1"/>
  <c r="K905" i="8" s="1"/>
  <c r="Q906" i="8" l="1"/>
  <c r="K906" i="8" s="1"/>
  <c r="Q907" i="8" l="1"/>
  <c r="K907" i="8" s="1"/>
  <c r="Q908" i="8" l="1"/>
  <c r="K908" i="8" s="1"/>
  <c r="Q909" i="8" l="1"/>
  <c r="K909" i="8" s="1"/>
  <c r="Q910" i="8" l="1"/>
  <c r="K910" i="8" s="1"/>
  <c r="Q911" i="8" l="1"/>
  <c r="K911" i="8" s="1"/>
  <c r="Q912" i="8" l="1"/>
  <c r="K912" i="8" s="1"/>
  <c r="Q913" i="8" l="1"/>
  <c r="K913" i="8" s="1"/>
  <c r="Q914" i="8" l="1"/>
  <c r="K914" i="8" s="1"/>
  <c r="Q915" i="8" l="1"/>
  <c r="K915" i="8" s="1"/>
  <c r="Q916" i="8" l="1"/>
  <c r="K916" i="8" s="1"/>
  <c r="Q917" i="8" l="1"/>
  <c r="K917" i="8" s="1"/>
  <c r="Q918" i="8" l="1"/>
  <c r="K918" i="8" s="1"/>
  <c r="Q919" i="8" l="1"/>
  <c r="K919" i="8" s="1"/>
  <c r="Q920" i="8" l="1"/>
  <c r="K920" i="8" s="1"/>
  <c r="Q921" i="8" l="1"/>
  <c r="K921" i="8" s="1"/>
  <c r="Q922" i="8" l="1"/>
  <c r="K922" i="8" s="1"/>
  <c r="Q923" i="8" l="1"/>
  <c r="K923" i="8" s="1"/>
  <c r="Q924" i="8" l="1"/>
  <c r="K924" i="8" s="1"/>
  <c r="Q925" i="8" l="1"/>
  <c r="K925" i="8" s="1"/>
  <c r="Q926" i="8" l="1"/>
  <c r="K926" i="8" s="1"/>
  <c r="Q927" i="8" l="1"/>
  <c r="K927" i="8" s="1"/>
  <c r="Q928" i="8" l="1"/>
  <c r="K928" i="8" s="1"/>
  <c r="Q929" i="8" l="1"/>
  <c r="K929" i="8" s="1"/>
  <c r="Q930" i="8" l="1"/>
  <c r="K930" i="8" s="1"/>
  <c r="Q931" i="8" l="1"/>
  <c r="K931" i="8" s="1"/>
  <c r="Q932" i="8" l="1"/>
  <c r="K932" i="8" s="1"/>
  <c r="Q933" i="8" l="1"/>
  <c r="K933" i="8" s="1"/>
  <c r="Q934" i="8" l="1"/>
  <c r="K934" i="8" s="1"/>
  <c r="Q935" i="8" l="1"/>
  <c r="K935" i="8" s="1"/>
  <c r="Q936" i="8" l="1"/>
  <c r="K936" i="8" s="1"/>
  <c r="Q937" i="8" l="1"/>
  <c r="K937" i="8" s="1"/>
  <c r="Q938" i="8" l="1"/>
  <c r="K938" i="8" s="1"/>
  <c r="Q939" i="8" l="1"/>
  <c r="K939" i="8" s="1"/>
  <c r="Q940" i="8" l="1"/>
  <c r="K940" i="8" s="1"/>
  <c r="Q941" i="8" l="1"/>
  <c r="K941" i="8" s="1"/>
  <c r="Q942" i="8" l="1"/>
  <c r="K942" i="8" s="1"/>
  <c r="Q943" i="8" l="1"/>
  <c r="K943" i="8" s="1"/>
  <c r="Q944" i="8" l="1"/>
  <c r="K944" i="8" s="1"/>
  <c r="Q945" i="8" l="1"/>
  <c r="K945" i="8" s="1"/>
  <c r="Q946" i="8" l="1"/>
  <c r="K946" i="8" s="1"/>
  <c r="Q947" i="8" l="1"/>
  <c r="K947" i="8" s="1"/>
  <c r="Q948" i="8" l="1"/>
  <c r="K948" i="8" s="1"/>
  <c r="Q949" i="8" l="1"/>
  <c r="K949" i="8" s="1"/>
  <c r="Q950" i="8" l="1"/>
  <c r="K950" i="8" s="1"/>
  <c r="Q951" i="8" l="1"/>
  <c r="K951" i="8" s="1"/>
  <c r="Q952" i="8" l="1"/>
  <c r="K952" i="8" s="1"/>
  <c r="Q953" i="8" l="1"/>
  <c r="K953" i="8" s="1"/>
  <c r="Q954" i="8" l="1"/>
  <c r="K954" i="8" s="1"/>
  <c r="Q955" i="8" l="1"/>
  <c r="K955" i="8" s="1"/>
  <c r="Q956" i="8" l="1"/>
  <c r="K956" i="8" s="1"/>
  <c r="Q957" i="8" l="1"/>
  <c r="K957" i="8" s="1"/>
  <c r="Q958" i="8" l="1"/>
  <c r="K958" i="8" s="1"/>
  <c r="Q959" i="8" l="1"/>
  <c r="K959" i="8" s="1"/>
  <c r="Q960" i="8" l="1"/>
  <c r="K960" i="8" s="1"/>
  <c r="Q961" i="8" l="1"/>
  <c r="K961" i="8" s="1"/>
  <c r="Q962" i="8" l="1"/>
  <c r="K962" i="8" s="1"/>
  <c r="Q963" i="8" l="1"/>
  <c r="K963" i="8" s="1"/>
  <c r="Q964" i="8" l="1"/>
  <c r="K964" i="8" s="1"/>
  <c r="Q965" i="8" l="1"/>
  <c r="K965" i="8" s="1"/>
  <c r="Q966" i="8" l="1"/>
  <c r="K966" i="8" s="1"/>
  <c r="Q967" i="8" l="1"/>
  <c r="K967" i="8" s="1"/>
  <c r="Q968" i="8" l="1"/>
  <c r="K968" i="8" s="1"/>
  <c r="Q969" i="8" l="1"/>
  <c r="K969" i="8" s="1"/>
  <c r="Q970" i="8" l="1"/>
  <c r="K970" i="8" s="1"/>
  <c r="Q971" i="8" l="1"/>
  <c r="K971" i="8" s="1"/>
  <c r="Q972" i="8" l="1"/>
  <c r="K972" i="8" s="1"/>
  <c r="Q973" i="8" l="1"/>
  <c r="K973" i="8" s="1"/>
  <c r="Q974" i="8" l="1"/>
  <c r="K974" i="8" s="1"/>
  <c r="Q975" i="8" l="1"/>
  <c r="K975" i="8" s="1"/>
  <c r="Q976" i="8" l="1"/>
  <c r="K976" i="8" s="1"/>
  <c r="Q977" i="8" l="1"/>
  <c r="K977" i="8" s="1"/>
  <c r="Q978" i="8" l="1"/>
  <c r="K978" i="8" s="1"/>
  <c r="Q979" i="8" l="1"/>
  <c r="K979" i="8" s="1"/>
  <c r="Q980" i="8" l="1"/>
  <c r="K980" i="8" s="1"/>
  <c r="Q981" i="8" l="1"/>
  <c r="K981" i="8" s="1"/>
  <c r="Q982" i="8" l="1"/>
  <c r="K982" i="8" s="1"/>
  <c r="Q983" i="8" l="1"/>
  <c r="K983" i="8" s="1"/>
  <c r="Q984" i="8" l="1"/>
  <c r="K984" i="8" s="1"/>
  <c r="Q985" i="8" l="1"/>
  <c r="K985" i="8" s="1"/>
  <c r="Q986" i="8" l="1"/>
  <c r="K986" i="8" s="1"/>
  <c r="Q987" i="8" l="1"/>
  <c r="K987" i="8" s="1"/>
  <c r="Q988" i="8" l="1"/>
  <c r="K988" i="8" s="1"/>
  <c r="Q989" i="8" l="1"/>
  <c r="K989" i="8" s="1"/>
  <c r="Q990" i="8" l="1"/>
  <c r="K990" i="8" s="1"/>
  <c r="Q991" i="8" l="1"/>
  <c r="K991" i="8" s="1"/>
  <c r="Q992" i="8" l="1"/>
  <c r="K992" i="8" s="1"/>
  <c r="Q993" i="8" l="1"/>
  <c r="K993" i="8" s="1"/>
  <c r="Q994" i="8" l="1"/>
  <c r="K994" i="8" s="1"/>
  <c r="Q995" i="8" l="1"/>
  <c r="K995" i="8" s="1"/>
  <c r="Q996" i="8" l="1"/>
  <c r="K996" i="8" s="1"/>
  <c r="Q997" i="8" l="1"/>
  <c r="K997" i="8" s="1"/>
  <c r="Q998" i="8" l="1"/>
  <c r="K998" i="8" s="1"/>
  <c r="Q999" i="8" l="1"/>
  <c r="K999" i="8" s="1"/>
  <c r="Q1000" i="8" l="1"/>
  <c r="K1000" i="8" s="1"/>
  <c r="U1000" i="8" l="1"/>
  <c r="L1000" i="8" s="1"/>
  <c r="M1000" i="8" s="1"/>
  <c r="U999" i="8"/>
  <c r="L999" i="8" s="1"/>
  <c r="M999" i="8" s="1"/>
  <c r="U998" i="8"/>
  <c r="L998" i="8" s="1"/>
  <c r="M998" i="8" s="1"/>
  <c r="U997" i="8"/>
  <c r="L997" i="8" s="1"/>
  <c r="M997" i="8" s="1"/>
  <c r="U996" i="8"/>
  <c r="L996" i="8" s="1"/>
  <c r="M996" i="8" s="1"/>
  <c r="U995" i="8"/>
  <c r="L995" i="8" s="1"/>
  <c r="M995" i="8" s="1"/>
  <c r="U994" i="8"/>
  <c r="L994" i="8" s="1"/>
  <c r="M994" i="8" s="1"/>
  <c r="U993" i="8"/>
  <c r="L993" i="8" s="1"/>
  <c r="M993" i="8" s="1"/>
  <c r="U992" i="8"/>
  <c r="L992" i="8" s="1"/>
  <c r="M992" i="8" s="1"/>
  <c r="U991" i="8"/>
  <c r="L991" i="8" s="1"/>
  <c r="M991" i="8" s="1"/>
  <c r="U990" i="8"/>
  <c r="L990" i="8" s="1"/>
  <c r="M990" i="8" s="1"/>
  <c r="U989" i="8"/>
  <c r="L989" i="8" s="1"/>
  <c r="M989" i="8" s="1"/>
  <c r="U988" i="8"/>
  <c r="L988" i="8" s="1"/>
  <c r="M988" i="8" s="1"/>
  <c r="U987" i="8"/>
  <c r="L987" i="8" s="1"/>
  <c r="M987" i="8" s="1"/>
  <c r="U986" i="8"/>
  <c r="L986" i="8" s="1"/>
  <c r="M986" i="8" s="1"/>
  <c r="U985" i="8"/>
  <c r="L985" i="8" s="1"/>
  <c r="M985" i="8" s="1"/>
  <c r="U984" i="8"/>
  <c r="L984" i="8" s="1"/>
  <c r="M984" i="8" s="1"/>
  <c r="U983" i="8"/>
  <c r="L983" i="8" s="1"/>
  <c r="M983" i="8" s="1"/>
  <c r="U982" i="8"/>
  <c r="L982" i="8" s="1"/>
  <c r="M982" i="8" s="1"/>
  <c r="U981" i="8"/>
  <c r="L981" i="8" s="1"/>
  <c r="M981" i="8" s="1"/>
  <c r="U980" i="8"/>
  <c r="L980" i="8" s="1"/>
  <c r="M980" i="8" s="1"/>
  <c r="U979" i="8"/>
  <c r="L979" i="8" s="1"/>
  <c r="M979" i="8" s="1"/>
  <c r="U978" i="8"/>
  <c r="L978" i="8" s="1"/>
  <c r="M978" i="8" s="1"/>
  <c r="U977" i="8"/>
  <c r="L977" i="8" s="1"/>
  <c r="M977" i="8" s="1"/>
  <c r="U976" i="8"/>
  <c r="L976" i="8" s="1"/>
  <c r="M976" i="8" s="1"/>
  <c r="U975" i="8"/>
  <c r="L975" i="8" s="1"/>
  <c r="M975" i="8" s="1"/>
  <c r="U974" i="8"/>
  <c r="L974" i="8" s="1"/>
  <c r="M974" i="8" s="1"/>
  <c r="U973" i="8"/>
  <c r="L973" i="8" s="1"/>
  <c r="M973" i="8" s="1"/>
  <c r="U972" i="8"/>
  <c r="L972" i="8" s="1"/>
  <c r="M972" i="8" s="1"/>
  <c r="U971" i="8"/>
  <c r="L971" i="8" s="1"/>
  <c r="M971" i="8" s="1"/>
  <c r="U970" i="8"/>
  <c r="L970" i="8" s="1"/>
  <c r="M970" i="8" s="1"/>
  <c r="U969" i="8"/>
  <c r="L969" i="8" s="1"/>
  <c r="M969" i="8" s="1"/>
  <c r="U968" i="8"/>
  <c r="L968" i="8" s="1"/>
  <c r="M968" i="8" s="1"/>
  <c r="U967" i="8"/>
  <c r="L967" i="8" s="1"/>
  <c r="M967" i="8" s="1"/>
  <c r="U966" i="8"/>
  <c r="L966" i="8" s="1"/>
  <c r="M966" i="8" s="1"/>
  <c r="U965" i="8"/>
  <c r="L965" i="8" s="1"/>
  <c r="M965" i="8" s="1"/>
  <c r="U964" i="8"/>
  <c r="L964" i="8" s="1"/>
  <c r="M964" i="8" s="1"/>
  <c r="U963" i="8"/>
  <c r="L963" i="8" s="1"/>
  <c r="M963" i="8" s="1"/>
  <c r="U962" i="8"/>
  <c r="L962" i="8" s="1"/>
  <c r="M962" i="8" s="1"/>
  <c r="U961" i="8"/>
  <c r="L961" i="8" s="1"/>
  <c r="M961" i="8" s="1"/>
  <c r="U960" i="8"/>
  <c r="L960" i="8" s="1"/>
  <c r="M960" i="8" s="1"/>
  <c r="U959" i="8"/>
  <c r="L959" i="8" s="1"/>
  <c r="M959" i="8" s="1"/>
  <c r="U958" i="8"/>
  <c r="L958" i="8" s="1"/>
  <c r="M958" i="8" s="1"/>
  <c r="U957" i="8"/>
  <c r="L957" i="8" s="1"/>
  <c r="M957" i="8" s="1"/>
  <c r="U956" i="8"/>
  <c r="L956" i="8" s="1"/>
  <c r="M956" i="8" s="1"/>
  <c r="U955" i="8"/>
  <c r="L955" i="8" s="1"/>
  <c r="M955" i="8" s="1"/>
  <c r="U954" i="8"/>
  <c r="L954" i="8" s="1"/>
  <c r="M954" i="8" s="1"/>
  <c r="U953" i="8"/>
  <c r="L953" i="8" s="1"/>
  <c r="M953" i="8" s="1"/>
  <c r="U952" i="8"/>
  <c r="L952" i="8" s="1"/>
  <c r="M952" i="8" s="1"/>
  <c r="U951" i="8"/>
  <c r="L951" i="8" s="1"/>
  <c r="M951" i="8" s="1"/>
  <c r="U950" i="8"/>
  <c r="L950" i="8" s="1"/>
  <c r="M950" i="8" s="1"/>
  <c r="U949" i="8"/>
  <c r="L949" i="8" s="1"/>
  <c r="M949" i="8" s="1"/>
  <c r="U948" i="8"/>
  <c r="L948" i="8" s="1"/>
  <c r="M948" i="8" s="1"/>
  <c r="U947" i="8"/>
  <c r="L947" i="8" s="1"/>
  <c r="M947" i="8" s="1"/>
  <c r="U946" i="8"/>
  <c r="L946" i="8" s="1"/>
  <c r="M946" i="8" s="1"/>
  <c r="U945" i="8"/>
  <c r="L945" i="8" s="1"/>
  <c r="M945" i="8" s="1"/>
  <c r="U944" i="8"/>
  <c r="L944" i="8" s="1"/>
  <c r="M944" i="8" s="1"/>
  <c r="U943" i="8"/>
  <c r="L943" i="8" s="1"/>
  <c r="M943" i="8" s="1"/>
  <c r="U942" i="8"/>
  <c r="L942" i="8" s="1"/>
  <c r="M942" i="8" s="1"/>
  <c r="U941" i="8"/>
  <c r="L941" i="8" s="1"/>
  <c r="M941" i="8" s="1"/>
  <c r="U940" i="8"/>
  <c r="L940" i="8" s="1"/>
  <c r="M940" i="8" s="1"/>
  <c r="U939" i="8"/>
  <c r="L939" i="8" s="1"/>
  <c r="M939" i="8" s="1"/>
  <c r="U938" i="8"/>
  <c r="L938" i="8" s="1"/>
  <c r="M938" i="8" s="1"/>
  <c r="U937" i="8"/>
  <c r="L937" i="8" s="1"/>
  <c r="M937" i="8" s="1"/>
  <c r="U936" i="8"/>
  <c r="L936" i="8" s="1"/>
  <c r="M936" i="8" s="1"/>
  <c r="U935" i="8"/>
  <c r="L935" i="8" s="1"/>
  <c r="M935" i="8" s="1"/>
  <c r="U934" i="8"/>
  <c r="L934" i="8" s="1"/>
  <c r="M934" i="8" s="1"/>
  <c r="U933" i="8"/>
  <c r="L933" i="8" s="1"/>
  <c r="M933" i="8" s="1"/>
  <c r="U932" i="8"/>
  <c r="L932" i="8" s="1"/>
  <c r="M932" i="8" s="1"/>
  <c r="U931" i="8"/>
  <c r="L931" i="8" s="1"/>
  <c r="M931" i="8" s="1"/>
  <c r="U930" i="8"/>
  <c r="L930" i="8" s="1"/>
  <c r="M930" i="8" s="1"/>
  <c r="U929" i="8"/>
  <c r="L929" i="8" s="1"/>
  <c r="M929" i="8" s="1"/>
  <c r="U928" i="8"/>
  <c r="L928" i="8" s="1"/>
  <c r="M928" i="8" s="1"/>
  <c r="U927" i="8"/>
  <c r="L927" i="8" s="1"/>
  <c r="M927" i="8" s="1"/>
  <c r="U926" i="8"/>
  <c r="L926" i="8" s="1"/>
  <c r="M926" i="8" s="1"/>
  <c r="U925" i="8"/>
  <c r="L925" i="8" s="1"/>
  <c r="M925" i="8" s="1"/>
  <c r="U924" i="8"/>
  <c r="L924" i="8" s="1"/>
  <c r="M924" i="8" s="1"/>
  <c r="U923" i="8"/>
  <c r="L923" i="8" s="1"/>
  <c r="M923" i="8" s="1"/>
  <c r="U922" i="8"/>
  <c r="L922" i="8" s="1"/>
  <c r="M922" i="8" s="1"/>
  <c r="U921" i="8"/>
  <c r="L921" i="8" s="1"/>
  <c r="M921" i="8" s="1"/>
  <c r="U920" i="8"/>
  <c r="L920" i="8" s="1"/>
  <c r="M920" i="8" s="1"/>
  <c r="U919" i="8"/>
  <c r="L919" i="8" s="1"/>
  <c r="M919" i="8" s="1"/>
  <c r="U918" i="8"/>
  <c r="L918" i="8" s="1"/>
  <c r="M918" i="8" s="1"/>
  <c r="U917" i="8"/>
  <c r="L917" i="8" s="1"/>
  <c r="M917" i="8" s="1"/>
  <c r="U916" i="8"/>
  <c r="L916" i="8" s="1"/>
  <c r="M916" i="8" s="1"/>
  <c r="U915" i="8"/>
  <c r="L915" i="8" s="1"/>
  <c r="M915" i="8" s="1"/>
  <c r="U914" i="8"/>
  <c r="L914" i="8" s="1"/>
  <c r="M914" i="8" s="1"/>
  <c r="U913" i="8"/>
  <c r="L913" i="8" s="1"/>
  <c r="M913" i="8" s="1"/>
  <c r="U912" i="8"/>
  <c r="L912" i="8" s="1"/>
  <c r="M912" i="8" s="1"/>
  <c r="U911" i="8"/>
  <c r="L911" i="8" s="1"/>
  <c r="M911" i="8" s="1"/>
  <c r="U910" i="8"/>
  <c r="L910" i="8" s="1"/>
  <c r="M910" i="8" s="1"/>
  <c r="U909" i="8"/>
  <c r="L909" i="8" s="1"/>
  <c r="M909" i="8" s="1"/>
  <c r="U908" i="8"/>
  <c r="L908" i="8" s="1"/>
  <c r="M908" i="8" s="1"/>
  <c r="U907" i="8"/>
  <c r="L907" i="8" s="1"/>
  <c r="M907" i="8" s="1"/>
  <c r="U906" i="8"/>
  <c r="L906" i="8" s="1"/>
  <c r="M906" i="8" s="1"/>
  <c r="U905" i="8"/>
  <c r="L905" i="8" s="1"/>
  <c r="M905" i="8" s="1"/>
  <c r="U904" i="8"/>
  <c r="L904" i="8" s="1"/>
  <c r="M904" i="8" s="1"/>
  <c r="U903" i="8"/>
  <c r="L903" i="8" s="1"/>
  <c r="M903" i="8" s="1"/>
  <c r="U902" i="8"/>
  <c r="L902" i="8" s="1"/>
  <c r="M902" i="8" s="1"/>
  <c r="U901" i="8"/>
  <c r="L901" i="8" s="1"/>
  <c r="M901" i="8" s="1"/>
  <c r="U900" i="8"/>
  <c r="L900" i="8" s="1"/>
  <c r="M900" i="8" s="1"/>
  <c r="U899" i="8"/>
  <c r="L899" i="8" s="1"/>
  <c r="M899" i="8" s="1"/>
  <c r="U898" i="8"/>
  <c r="L898" i="8" s="1"/>
  <c r="M898" i="8" s="1"/>
  <c r="U897" i="8"/>
  <c r="L897" i="8" s="1"/>
  <c r="M897" i="8" s="1"/>
  <c r="U896" i="8"/>
  <c r="L896" i="8" s="1"/>
  <c r="M896" i="8" s="1"/>
  <c r="U895" i="8"/>
  <c r="L895" i="8" s="1"/>
  <c r="M895" i="8" s="1"/>
  <c r="U894" i="8"/>
  <c r="L894" i="8" s="1"/>
  <c r="M894" i="8" s="1"/>
  <c r="U893" i="8"/>
  <c r="L893" i="8" s="1"/>
  <c r="M893" i="8" s="1"/>
  <c r="U892" i="8"/>
  <c r="L892" i="8" s="1"/>
  <c r="M892" i="8" s="1"/>
  <c r="U891" i="8"/>
  <c r="L891" i="8" s="1"/>
  <c r="M891" i="8" s="1"/>
  <c r="U890" i="8"/>
  <c r="L890" i="8" s="1"/>
  <c r="M890" i="8" s="1"/>
  <c r="U889" i="8"/>
  <c r="L889" i="8" s="1"/>
  <c r="M889" i="8" s="1"/>
  <c r="U888" i="8"/>
  <c r="L888" i="8" s="1"/>
  <c r="M888" i="8" s="1"/>
  <c r="U887" i="8"/>
  <c r="L887" i="8" s="1"/>
  <c r="M887" i="8" s="1"/>
  <c r="U886" i="8"/>
  <c r="L886" i="8" s="1"/>
  <c r="M886" i="8" s="1"/>
  <c r="U885" i="8"/>
  <c r="L885" i="8" s="1"/>
  <c r="M885" i="8" s="1"/>
  <c r="U884" i="8"/>
  <c r="L884" i="8" s="1"/>
  <c r="M884" i="8" s="1"/>
  <c r="U883" i="8"/>
  <c r="L883" i="8" s="1"/>
  <c r="M883" i="8" s="1"/>
  <c r="U882" i="8"/>
  <c r="L882" i="8" s="1"/>
  <c r="M882" i="8" s="1"/>
  <c r="U881" i="8"/>
  <c r="L881" i="8" s="1"/>
  <c r="M881" i="8" s="1"/>
  <c r="U880" i="8"/>
  <c r="L880" i="8" s="1"/>
  <c r="M880" i="8" s="1"/>
  <c r="U879" i="8"/>
  <c r="L879" i="8" s="1"/>
  <c r="M879" i="8" s="1"/>
  <c r="U878" i="8"/>
  <c r="L878" i="8" s="1"/>
  <c r="M878" i="8" s="1"/>
  <c r="U877" i="8"/>
  <c r="L877" i="8" s="1"/>
  <c r="M877" i="8" s="1"/>
  <c r="U876" i="8"/>
  <c r="L876" i="8" s="1"/>
  <c r="M876" i="8" s="1"/>
  <c r="U875" i="8"/>
  <c r="L875" i="8" s="1"/>
  <c r="M875" i="8" s="1"/>
  <c r="U874" i="8"/>
  <c r="L874" i="8" s="1"/>
  <c r="M874" i="8" s="1"/>
  <c r="U873" i="8"/>
  <c r="L873" i="8" s="1"/>
  <c r="M873" i="8" s="1"/>
  <c r="U872" i="8"/>
  <c r="L872" i="8" s="1"/>
  <c r="M872" i="8" s="1"/>
  <c r="U871" i="8"/>
  <c r="L871" i="8" s="1"/>
  <c r="M871" i="8" s="1"/>
  <c r="U870" i="8"/>
  <c r="L870" i="8" s="1"/>
  <c r="M870" i="8" s="1"/>
  <c r="U869" i="8"/>
  <c r="L869" i="8" s="1"/>
  <c r="M869" i="8" s="1"/>
  <c r="U868" i="8"/>
  <c r="L868" i="8" s="1"/>
  <c r="M868" i="8" s="1"/>
  <c r="U867" i="8"/>
  <c r="L867" i="8" s="1"/>
  <c r="M867" i="8" s="1"/>
  <c r="U866" i="8"/>
  <c r="L866" i="8" s="1"/>
  <c r="M866" i="8" s="1"/>
  <c r="U865" i="8"/>
  <c r="L865" i="8" s="1"/>
  <c r="M865" i="8" s="1"/>
  <c r="U864" i="8"/>
  <c r="L864" i="8" s="1"/>
  <c r="M864" i="8" s="1"/>
  <c r="U863" i="8"/>
  <c r="L863" i="8" s="1"/>
  <c r="M863" i="8" s="1"/>
  <c r="U862" i="8"/>
  <c r="L862" i="8" s="1"/>
  <c r="M862" i="8" s="1"/>
  <c r="U861" i="8"/>
  <c r="L861" i="8" s="1"/>
  <c r="M861" i="8" s="1"/>
  <c r="U860" i="8"/>
  <c r="L860" i="8" s="1"/>
  <c r="M860" i="8" s="1"/>
  <c r="U859" i="8"/>
  <c r="L859" i="8" s="1"/>
  <c r="M859" i="8" s="1"/>
  <c r="U858" i="8"/>
  <c r="L858" i="8" s="1"/>
  <c r="M858" i="8" s="1"/>
  <c r="U857" i="8"/>
  <c r="L857" i="8" s="1"/>
  <c r="M857" i="8" s="1"/>
  <c r="U856" i="8"/>
  <c r="L856" i="8" s="1"/>
  <c r="M856" i="8" s="1"/>
  <c r="U855" i="8"/>
  <c r="L855" i="8" s="1"/>
  <c r="M855" i="8" s="1"/>
  <c r="U854" i="8"/>
  <c r="L854" i="8" s="1"/>
  <c r="M854" i="8" s="1"/>
  <c r="U853" i="8"/>
  <c r="L853" i="8" s="1"/>
  <c r="M853" i="8" s="1"/>
  <c r="U852" i="8"/>
  <c r="L852" i="8" s="1"/>
  <c r="M852" i="8" s="1"/>
  <c r="U851" i="8"/>
  <c r="L851" i="8" s="1"/>
  <c r="M851" i="8" s="1"/>
  <c r="U850" i="8"/>
  <c r="L850" i="8" s="1"/>
  <c r="M850" i="8" s="1"/>
  <c r="U849" i="8"/>
  <c r="L849" i="8" s="1"/>
  <c r="M849" i="8" s="1"/>
  <c r="U848" i="8"/>
  <c r="L848" i="8" s="1"/>
  <c r="M848" i="8" s="1"/>
  <c r="U847" i="8"/>
  <c r="L847" i="8" s="1"/>
  <c r="M847" i="8" s="1"/>
  <c r="U846" i="8"/>
  <c r="L846" i="8" s="1"/>
  <c r="M846" i="8" s="1"/>
  <c r="U845" i="8"/>
  <c r="L845" i="8" s="1"/>
  <c r="M845" i="8" s="1"/>
  <c r="U844" i="8"/>
  <c r="L844" i="8" s="1"/>
  <c r="M844" i="8" s="1"/>
  <c r="U843" i="8"/>
  <c r="L843" i="8" s="1"/>
  <c r="M843" i="8" s="1"/>
  <c r="U842" i="8"/>
  <c r="L842" i="8" s="1"/>
  <c r="M842" i="8" s="1"/>
  <c r="U841" i="8"/>
  <c r="L841" i="8" s="1"/>
  <c r="M841" i="8" s="1"/>
  <c r="U840" i="8"/>
  <c r="L840" i="8" s="1"/>
  <c r="M840" i="8" s="1"/>
  <c r="U839" i="8"/>
  <c r="L839" i="8" s="1"/>
  <c r="M839" i="8" s="1"/>
  <c r="U838" i="8"/>
  <c r="L838" i="8" s="1"/>
  <c r="M838" i="8" s="1"/>
  <c r="U837" i="8"/>
  <c r="L837" i="8" s="1"/>
  <c r="M837" i="8" s="1"/>
  <c r="U836" i="8"/>
  <c r="L836" i="8" s="1"/>
  <c r="M836" i="8" s="1"/>
  <c r="U835" i="8"/>
  <c r="L835" i="8" s="1"/>
  <c r="M835" i="8" s="1"/>
  <c r="U834" i="8"/>
  <c r="L834" i="8" s="1"/>
  <c r="M834" i="8" s="1"/>
  <c r="U833" i="8"/>
  <c r="L833" i="8" s="1"/>
  <c r="M833" i="8" s="1"/>
  <c r="U832" i="8"/>
  <c r="L832" i="8" s="1"/>
  <c r="M832" i="8" s="1"/>
  <c r="U831" i="8"/>
  <c r="L831" i="8" s="1"/>
  <c r="M831" i="8" s="1"/>
  <c r="U830" i="8"/>
  <c r="L830" i="8" s="1"/>
  <c r="M830" i="8" s="1"/>
  <c r="U829" i="8"/>
  <c r="L829" i="8" s="1"/>
  <c r="M829" i="8" s="1"/>
  <c r="U828" i="8"/>
  <c r="L828" i="8" s="1"/>
  <c r="M828" i="8" s="1"/>
  <c r="U827" i="8"/>
  <c r="L827" i="8" s="1"/>
  <c r="M827" i="8" s="1"/>
  <c r="U826" i="8"/>
  <c r="L826" i="8" s="1"/>
  <c r="M826" i="8" s="1"/>
  <c r="U825" i="8"/>
  <c r="L825" i="8" s="1"/>
  <c r="M825" i="8" s="1"/>
  <c r="U824" i="8"/>
  <c r="L824" i="8" s="1"/>
  <c r="M824" i="8" s="1"/>
  <c r="U823" i="8"/>
  <c r="L823" i="8" s="1"/>
  <c r="M823" i="8" s="1"/>
  <c r="U822" i="8"/>
  <c r="L822" i="8" s="1"/>
  <c r="M822" i="8" s="1"/>
  <c r="U821" i="8"/>
  <c r="L821" i="8" s="1"/>
  <c r="M821" i="8" s="1"/>
  <c r="U820" i="8"/>
  <c r="L820" i="8" s="1"/>
  <c r="M820" i="8" s="1"/>
  <c r="U819" i="8"/>
  <c r="L819" i="8" s="1"/>
  <c r="M819" i="8" s="1"/>
  <c r="U818" i="8"/>
  <c r="L818" i="8" s="1"/>
  <c r="M818" i="8" s="1"/>
  <c r="U817" i="8"/>
  <c r="L817" i="8" s="1"/>
  <c r="M817" i="8" s="1"/>
  <c r="U816" i="8"/>
  <c r="L816" i="8" s="1"/>
  <c r="M816" i="8" s="1"/>
  <c r="U815" i="8"/>
  <c r="L815" i="8" s="1"/>
  <c r="M815" i="8" s="1"/>
  <c r="U814" i="8"/>
  <c r="L814" i="8" s="1"/>
  <c r="M814" i="8" s="1"/>
  <c r="U813" i="8"/>
  <c r="L813" i="8" s="1"/>
  <c r="M813" i="8" s="1"/>
  <c r="U812" i="8"/>
  <c r="L812" i="8" s="1"/>
  <c r="M812" i="8" s="1"/>
  <c r="U811" i="8"/>
  <c r="L811" i="8" s="1"/>
  <c r="M811" i="8" s="1"/>
  <c r="U810" i="8"/>
  <c r="L810" i="8" s="1"/>
  <c r="M810" i="8" s="1"/>
  <c r="U809" i="8"/>
  <c r="L809" i="8" s="1"/>
  <c r="M809" i="8" s="1"/>
  <c r="U808" i="8"/>
  <c r="L808" i="8" s="1"/>
  <c r="M808" i="8" s="1"/>
  <c r="U807" i="8"/>
  <c r="L807" i="8" s="1"/>
  <c r="M807" i="8" s="1"/>
  <c r="U806" i="8"/>
  <c r="L806" i="8" s="1"/>
  <c r="M806" i="8" s="1"/>
  <c r="U805" i="8"/>
  <c r="L805" i="8" s="1"/>
  <c r="M805" i="8" s="1"/>
  <c r="U804" i="8"/>
  <c r="L804" i="8" s="1"/>
  <c r="M804" i="8" s="1"/>
  <c r="U803" i="8"/>
  <c r="L803" i="8" s="1"/>
  <c r="M803" i="8" s="1"/>
  <c r="U802" i="8"/>
  <c r="L802" i="8" s="1"/>
  <c r="M802" i="8" s="1"/>
  <c r="U801" i="8"/>
  <c r="L801" i="8" s="1"/>
  <c r="M801" i="8" s="1"/>
  <c r="U800" i="8"/>
  <c r="L800" i="8" s="1"/>
  <c r="M800" i="8" s="1"/>
  <c r="U799" i="8"/>
  <c r="L799" i="8" s="1"/>
  <c r="M799" i="8" s="1"/>
  <c r="U798" i="8"/>
  <c r="L798" i="8" s="1"/>
  <c r="M798" i="8" s="1"/>
  <c r="U797" i="8"/>
  <c r="L797" i="8" s="1"/>
  <c r="M797" i="8" s="1"/>
  <c r="U796" i="8"/>
  <c r="L796" i="8" s="1"/>
  <c r="M796" i="8" s="1"/>
  <c r="U795" i="8"/>
  <c r="L795" i="8" s="1"/>
  <c r="M795" i="8" s="1"/>
  <c r="U794" i="8"/>
  <c r="L794" i="8" s="1"/>
  <c r="M794" i="8" s="1"/>
  <c r="U793" i="8"/>
  <c r="L793" i="8" s="1"/>
  <c r="M793" i="8" s="1"/>
  <c r="U792" i="8"/>
  <c r="L792" i="8" s="1"/>
  <c r="M792" i="8" s="1"/>
  <c r="U791" i="8"/>
  <c r="L791" i="8" s="1"/>
  <c r="M791" i="8" s="1"/>
  <c r="U790" i="8"/>
  <c r="L790" i="8" s="1"/>
  <c r="M790" i="8" s="1"/>
  <c r="U789" i="8"/>
  <c r="L789" i="8" s="1"/>
  <c r="M789" i="8" s="1"/>
  <c r="U788" i="8"/>
  <c r="L788" i="8" s="1"/>
  <c r="M788" i="8" s="1"/>
  <c r="U787" i="8"/>
  <c r="L787" i="8" s="1"/>
  <c r="M787" i="8" s="1"/>
  <c r="U786" i="8"/>
  <c r="L786" i="8" s="1"/>
  <c r="M786" i="8" s="1"/>
  <c r="U785" i="8"/>
  <c r="L785" i="8" s="1"/>
  <c r="M785" i="8" s="1"/>
  <c r="U784" i="8"/>
  <c r="L784" i="8" s="1"/>
  <c r="M784" i="8" s="1"/>
  <c r="U783" i="8"/>
  <c r="L783" i="8" s="1"/>
  <c r="M783" i="8" s="1"/>
  <c r="U782" i="8"/>
  <c r="L782" i="8" s="1"/>
  <c r="M782" i="8" s="1"/>
  <c r="U781" i="8"/>
  <c r="L781" i="8" s="1"/>
  <c r="M781" i="8" s="1"/>
  <c r="U780" i="8"/>
  <c r="L780" i="8" s="1"/>
  <c r="M780" i="8" s="1"/>
  <c r="U779" i="8"/>
  <c r="L779" i="8" s="1"/>
  <c r="M779" i="8" s="1"/>
  <c r="U778" i="8"/>
  <c r="L778" i="8" s="1"/>
  <c r="M778" i="8" s="1"/>
  <c r="U777" i="8"/>
  <c r="L777" i="8" s="1"/>
  <c r="M777" i="8" s="1"/>
  <c r="U776" i="8"/>
  <c r="L776" i="8" s="1"/>
  <c r="M776" i="8" s="1"/>
  <c r="U775" i="8"/>
  <c r="L775" i="8" s="1"/>
  <c r="M775" i="8" s="1"/>
  <c r="U774" i="8"/>
  <c r="L774" i="8" s="1"/>
  <c r="M774" i="8" s="1"/>
  <c r="U773" i="8"/>
  <c r="L773" i="8" s="1"/>
  <c r="M773" i="8" s="1"/>
  <c r="U772" i="8"/>
  <c r="L772" i="8" s="1"/>
  <c r="M772" i="8" s="1"/>
  <c r="U771" i="8"/>
  <c r="L771" i="8" s="1"/>
  <c r="M771" i="8" s="1"/>
  <c r="U770" i="8"/>
  <c r="L770" i="8" s="1"/>
  <c r="M770" i="8" s="1"/>
  <c r="U769" i="8"/>
  <c r="L769" i="8" s="1"/>
  <c r="M769" i="8" s="1"/>
  <c r="U768" i="8"/>
  <c r="L768" i="8" s="1"/>
  <c r="M768" i="8" s="1"/>
  <c r="U767" i="8"/>
  <c r="L767" i="8" s="1"/>
  <c r="M767" i="8" s="1"/>
  <c r="U766" i="8"/>
  <c r="L766" i="8" s="1"/>
  <c r="M766" i="8" s="1"/>
  <c r="U765" i="8"/>
  <c r="L765" i="8" s="1"/>
  <c r="M765" i="8" s="1"/>
  <c r="U764" i="8"/>
  <c r="L764" i="8" s="1"/>
  <c r="M764" i="8" s="1"/>
  <c r="U763" i="8"/>
  <c r="L763" i="8" s="1"/>
  <c r="M763" i="8" s="1"/>
  <c r="U762" i="8"/>
  <c r="L762" i="8" s="1"/>
  <c r="M762" i="8" s="1"/>
  <c r="U761" i="8"/>
  <c r="L761" i="8" s="1"/>
  <c r="M761" i="8" s="1"/>
  <c r="U760" i="8"/>
  <c r="L760" i="8" s="1"/>
  <c r="M760" i="8" s="1"/>
  <c r="U759" i="8"/>
  <c r="L759" i="8" s="1"/>
  <c r="M759" i="8" s="1"/>
  <c r="U758" i="8"/>
  <c r="L758" i="8" s="1"/>
  <c r="M758" i="8" s="1"/>
  <c r="U757" i="8"/>
  <c r="L757" i="8" s="1"/>
  <c r="M757" i="8" s="1"/>
  <c r="U756" i="8"/>
  <c r="L756" i="8" s="1"/>
  <c r="M756" i="8" s="1"/>
  <c r="U755" i="8"/>
  <c r="L755" i="8" s="1"/>
  <c r="M755" i="8" s="1"/>
  <c r="U754" i="8"/>
  <c r="L754" i="8" s="1"/>
  <c r="M754" i="8" s="1"/>
  <c r="U753" i="8"/>
  <c r="L753" i="8" s="1"/>
  <c r="M753" i="8" s="1"/>
  <c r="U752" i="8"/>
  <c r="L752" i="8" s="1"/>
  <c r="M752" i="8" s="1"/>
  <c r="U751" i="8"/>
  <c r="L751" i="8" s="1"/>
  <c r="M751" i="8" s="1"/>
  <c r="U750" i="8"/>
  <c r="L750" i="8" s="1"/>
  <c r="M750" i="8" s="1"/>
  <c r="U749" i="8"/>
  <c r="L749" i="8" s="1"/>
  <c r="M749" i="8" s="1"/>
  <c r="U748" i="8"/>
  <c r="L748" i="8" s="1"/>
  <c r="M748" i="8" s="1"/>
  <c r="U747" i="8"/>
  <c r="L747" i="8" s="1"/>
  <c r="M747" i="8" s="1"/>
  <c r="U746" i="8"/>
  <c r="L746" i="8" s="1"/>
  <c r="M746" i="8" s="1"/>
  <c r="U745" i="8"/>
  <c r="L745" i="8" s="1"/>
  <c r="M745" i="8" s="1"/>
  <c r="U744" i="8"/>
  <c r="L744" i="8" s="1"/>
  <c r="M744" i="8" s="1"/>
  <c r="U743" i="8"/>
  <c r="L743" i="8" s="1"/>
  <c r="M743" i="8" s="1"/>
  <c r="U742" i="8"/>
  <c r="L742" i="8" s="1"/>
  <c r="M742" i="8" s="1"/>
  <c r="U741" i="8"/>
  <c r="L741" i="8" s="1"/>
  <c r="M741" i="8" s="1"/>
  <c r="U740" i="8"/>
  <c r="L740" i="8" s="1"/>
  <c r="M740" i="8" s="1"/>
  <c r="U739" i="8"/>
  <c r="L739" i="8" s="1"/>
  <c r="M739" i="8" s="1"/>
  <c r="U738" i="8"/>
  <c r="L738" i="8" s="1"/>
  <c r="M738" i="8" s="1"/>
  <c r="U737" i="8"/>
  <c r="L737" i="8" s="1"/>
  <c r="M737" i="8" s="1"/>
  <c r="U736" i="8"/>
  <c r="L736" i="8" s="1"/>
  <c r="M736" i="8" s="1"/>
  <c r="U735" i="8"/>
  <c r="L735" i="8" s="1"/>
  <c r="M735" i="8" s="1"/>
  <c r="U734" i="8"/>
  <c r="L734" i="8" s="1"/>
  <c r="M734" i="8" s="1"/>
  <c r="U733" i="8"/>
  <c r="L733" i="8" s="1"/>
  <c r="M733" i="8" s="1"/>
  <c r="U732" i="8"/>
  <c r="L732" i="8" s="1"/>
  <c r="M732" i="8" s="1"/>
  <c r="U731" i="8"/>
  <c r="L731" i="8" s="1"/>
  <c r="M731" i="8" s="1"/>
  <c r="U730" i="8"/>
  <c r="L730" i="8" s="1"/>
  <c r="M730" i="8" s="1"/>
  <c r="U729" i="8"/>
  <c r="L729" i="8" s="1"/>
  <c r="M729" i="8" s="1"/>
  <c r="U728" i="8"/>
  <c r="L728" i="8" s="1"/>
  <c r="M728" i="8" s="1"/>
  <c r="U727" i="8"/>
  <c r="L727" i="8" s="1"/>
  <c r="M727" i="8" s="1"/>
  <c r="U726" i="8"/>
  <c r="L726" i="8" s="1"/>
  <c r="M726" i="8" s="1"/>
  <c r="U725" i="8"/>
  <c r="L725" i="8" s="1"/>
  <c r="M725" i="8" s="1"/>
  <c r="U724" i="8"/>
  <c r="L724" i="8" s="1"/>
  <c r="M724" i="8" s="1"/>
  <c r="U723" i="8"/>
  <c r="L723" i="8" s="1"/>
  <c r="M723" i="8" s="1"/>
  <c r="U722" i="8"/>
  <c r="L722" i="8" s="1"/>
  <c r="M722" i="8" s="1"/>
  <c r="U721" i="8"/>
  <c r="L721" i="8" s="1"/>
  <c r="M721" i="8" s="1"/>
  <c r="U720" i="8"/>
  <c r="L720" i="8" s="1"/>
  <c r="M720" i="8" s="1"/>
  <c r="U719" i="8"/>
  <c r="L719" i="8" s="1"/>
  <c r="M719" i="8" s="1"/>
  <c r="U718" i="8"/>
  <c r="L718" i="8" s="1"/>
  <c r="M718" i="8" s="1"/>
  <c r="U717" i="8"/>
  <c r="L717" i="8" s="1"/>
  <c r="M717" i="8" s="1"/>
  <c r="U716" i="8"/>
  <c r="L716" i="8" s="1"/>
  <c r="M716" i="8" s="1"/>
  <c r="U715" i="8"/>
  <c r="L715" i="8" s="1"/>
  <c r="M715" i="8" s="1"/>
  <c r="U714" i="8"/>
  <c r="L714" i="8" s="1"/>
  <c r="M714" i="8" s="1"/>
  <c r="U713" i="8"/>
  <c r="L713" i="8" s="1"/>
  <c r="M713" i="8" s="1"/>
  <c r="U712" i="8"/>
  <c r="L712" i="8" s="1"/>
  <c r="M712" i="8" s="1"/>
  <c r="U711" i="8"/>
  <c r="L711" i="8" s="1"/>
  <c r="M711" i="8" s="1"/>
  <c r="U710" i="8"/>
  <c r="L710" i="8" s="1"/>
  <c r="M710" i="8" s="1"/>
  <c r="U709" i="8"/>
  <c r="L709" i="8" s="1"/>
  <c r="M709" i="8" s="1"/>
  <c r="U708" i="8"/>
  <c r="L708" i="8" s="1"/>
  <c r="M708" i="8" s="1"/>
  <c r="U707" i="8"/>
  <c r="L707" i="8" s="1"/>
  <c r="M707" i="8" s="1"/>
  <c r="U706" i="8"/>
  <c r="L706" i="8" s="1"/>
  <c r="M706" i="8" s="1"/>
  <c r="U705" i="8"/>
  <c r="L705" i="8" s="1"/>
  <c r="M705" i="8" s="1"/>
  <c r="U704" i="8"/>
  <c r="L704" i="8" s="1"/>
  <c r="M704" i="8" s="1"/>
  <c r="U703" i="8"/>
  <c r="L703" i="8" s="1"/>
  <c r="M703" i="8" s="1"/>
  <c r="U702" i="8"/>
  <c r="L702" i="8" s="1"/>
  <c r="M702" i="8" s="1"/>
  <c r="U701" i="8"/>
  <c r="L701" i="8" s="1"/>
  <c r="M701" i="8" s="1"/>
  <c r="U700" i="8"/>
  <c r="L700" i="8" s="1"/>
  <c r="M700" i="8" s="1"/>
  <c r="U699" i="8"/>
  <c r="L699" i="8" s="1"/>
  <c r="M699" i="8" s="1"/>
  <c r="U698" i="8"/>
  <c r="L698" i="8" s="1"/>
  <c r="M698" i="8" s="1"/>
  <c r="U697" i="8"/>
  <c r="L697" i="8" s="1"/>
  <c r="M697" i="8" s="1"/>
  <c r="U696" i="8"/>
  <c r="L696" i="8" s="1"/>
  <c r="M696" i="8" s="1"/>
  <c r="U695" i="8"/>
  <c r="L695" i="8" s="1"/>
  <c r="M695" i="8" s="1"/>
  <c r="U694" i="8"/>
  <c r="L694" i="8" s="1"/>
  <c r="M694" i="8" s="1"/>
  <c r="U693" i="8"/>
  <c r="L693" i="8" s="1"/>
  <c r="M693" i="8" s="1"/>
  <c r="U692" i="8"/>
  <c r="L692" i="8" s="1"/>
  <c r="M692" i="8" s="1"/>
  <c r="U691" i="8"/>
  <c r="L691" i="8" s="1"/>
  <c r="M691" i="8" s="1"/>
  <c r="U690" i="8"/>
  <c r="L690" i="8" s="1"/>
  <c r="M690" i="8" s="1"/>
  <c r="U689" i="8"/>
  <c r="L689" i="8" s="1"/>
  <c r="M689" i="8" s="1"/>
  <c r="U688" i="8"/>
  <c r="L688" i="8" s="1"/>
  <c r="M688" i="8" s="1"/>
  <c r="U687" i="8"/>
  <c r="L687" i="8" s="1"/>
  <c r="M687" i="8" s="1"/>
  <c r="U686" i="8"/>
  <c r="L686" i="8" s="1"/>
  <c r="M686" i="8" s="1"/>
  <c r="U685" i="8"/>
  <c r="L685" i="8" s="1"/>
  <c r="M685" i="8" s="1"/>
  <c r="U684" i="8"/>
  <c r="L684" i="8" s="1"/>
  <c r="M684" i="8" s="1"/>
  <c r="U683" i="8"/>
  <c r="L683" i="8" s="1"/>
  <c r="M683" i="8" s="1"/>
  <c r="U682" i="8"/>
  <c r="L682" i="8" s="1"/>
  <c r="M682" i="8" s="1"/>
  <c r="U681" i="8"/>
  <c r="L681" i="8" s="1"/>
  <c r="M681" i="8" s="1"/>
  <c r="U680" i="8"/>
  <c r="L680" i="8" s="1"/>
  <c r="M680" i="8" s="1"/>
  <c r="U679" i="8"/>
  <c r="L679" i="8" s="1"/>
  <c r="M679" i="8" s="1"/>
  <c r="U678" i="8"/>
  <c r="L678" i="8" s="1"/>
  <c r="M678" i="8" s="1"/>
  <c r="U677" i="8"/>
  <c r="L677" i="8" s="1"/>
  <c r="M677" i="8" s="1"/>
  <c r="U676" i="8"/>
  <c r="L676" i="8" s="1"/>
  <c r="M676" i="8" s="1"/>
  <c r="U675" i="8"/>
  <c r="L675" i="8" s="1"/>
  <c r="M675" i="8" s="1"/>
  <c r="U674" i="8"/>
  <c r="L674" i="8" s="1"/>
  <c r="M674" i="8" s="1"/>
  <c r="U673" i="8"/>
  <c r="L673" i="8" s="1"/>
  <c r="M673" i="8" s="1"/>
  <c r="U672" i="8"/>
  <c r="L672" i="8" s="1"/>
  <c r="M672" i="8" s="1"/>
  <c r="U671" i="8"/>
  <c r="L671" i="8" s="1"/>
  <c r="M671" i="8" s="1"/>
  <c r="U670" i="8"/>
  <c r="L670" i="8" s="1"/>
  <c r="M670" i="8" s="1"/>
  <c r="U669" i="8"/>
  <c r="L669" i="8" s="1"/>
  <c r="M669" i="8" s="1"/>
  <c r="U668" i="8"/>
  <c r="L668" i="8" s="1"/>
  <c r="M668" i="8" s="1"/>
  <c r="U667" i="8"/>
  <c r="L667" i="8" s="1"/>
  <c r="M667" i="8" s="1"/>
  <c r="U666" i="8"/>
  <c r="L666" i="8" s="1"/>
  <c r="M666" i="8" s="1"/>
  <c r="U665" i="8"/>
  <c r="L665" i="8" s="1"/>
  <c r="M665" i="8" s="1"/>
  <c r="U664" i="8"/>
  <c r="L664" i="8" s="1"/>
  <c r="M664" i="8" s="1"/>
  <c r="U663" i="8"/>
  <c r="L663" i="8" s="1"/>
  <c r="M663" i="8" s="1"/>
  <c r="U662" i="8"/>
  <c r="L662" i="8" s="1"/>
  <c r="M662" i="8" s="1"/>
  <c r="U661" i="8"/>
  <c r="L661" i="8" s="1"/>
  <c r="M661" i="8" s="1"/>
  <c r="U660" i="8"/>
  <c r="L660" i="8" s="1"/>
  <c r="M660" i="8" s="1"/>
  <c r="U659" i="8"/>
  <c r="L659" i="8" s="1"/>
  <c r="M659" i="8" s="1"/>
  <c r="U658" i="8"/>
  <c r="L658" i="8" s="1"/>
  <c r="M658" i="8" s="1"/>
  <c r="U657" i="8"/>
  <c r="L657" i="8" s="1"/>
  <c r="M657" i="8" s="1"/>
  <c r="U656" i="8"/>
  <c r="L656" i="8" s="1"/>
  <c r="M656" i="8" s="1"/>
  <c r="U655" i="8"/>
  <c r="L655" i="8" s="1"/>
  <c r="M655" i="8" s="1"/>
  <c r="U654" i="8"/>
  <c r="L654" i="8" s="1"/>
  <c r="M654" i="8" s="1"/>
  <c r="U653" i="8"/>
  <c r="L653" i="8" s="1"/>
  <c r="M653" i="8" s="1"/>
  <c r="U652" i="8"/>
  <c r="L652" i="8" s="1"/>
  <c r="M652" i="8" s="1"/>
  <c r="U651" i="8"/>
  <c r="L651" i="8" s="1"/>
  <c r="M651" i="8" s="1"/>
  <c r="U650" i="8"/>
  <c r="L650" i="8" s="1"/>
  <c r="M650" i="8" s="1"/>
  <c r="U649" i="8"/>
  <c r="L649" i="8" s="1"/>
  <c r="M649" i="8" s="1"/>
  <c r="U648" i="8"/>
  <c r="L648" i="8" s="1"/>
  <c r="M648" i="8" s="1"/>
  <c r="U647" i="8"/>
  <c r="L647" i="8" s="1"/>
  <c r="M647" i="8" s="1"/>
  <c r="U646" i="8"/>
  <c r="L646" i="8" s="1"/>
  <c r="M646" i="8" s="1"/>
  <c r="U645" i="8"/>
  <c r="L645" i="8" s="1"/>
  <c r="M645" i="8" s="1"/>
  <c r="U644" i="8"/>
  <c r="L644" i="8" s="1"/>
  <c r="M644" i="8" s="1"/>
  <c r="U643" i="8"/>
  <c r="L643" i="8" s="1"/>
  <c r="M643" i="8" s="1"/>
  <c r="U642" i="8"/>
  <c r="L642" i="8" s="1"/>
  <c r="M642" i="8" s="1"/>
  <c r="U641" i="8"/>
  <c r="L641" i="8" s="1"/>
  <c r="M641" i="8" s="1"/>
  <c r="U640" i="8"/>
  <c r="L640" i="8" s="1"/>
  <c r="M640" i="8" s="1"/>
  <c r="U639" i="8"/>
  <c r="L639" i="8" s="1"/>
  <c r="M639" i="8" s="1"/>
  <c r="U638" i="8"/>
  <c r="L638" i="8" s="1"/>
  <c r="M638" i="8" s="1"/>
  <c r="U637" i="8"/>
  <c r="L637" i="8" s="1"/>
  <c r="M637" i="8" s="1"/>
  <c r="U636" i="8"/>
  <c r="L636" i="8" s="1"/>
  <c r="M636" i="8" s="1"/>
  <c r="U635" i="8"/>
  <c r="L635" i="8" s="1"/>
  <c r="M635" i="8" s="1"/>
  <c r="U634" i="8"/>
  <c r="L634" i="8" s="1"/>
  <c r="M634" i="8" s="1"/>
  <c r="U633" i="8"/>
  <c r="L633" i="8" s="1"/>
  <c r="M633" i="8" s="1"/>
  <c r="U632" i="8"/>
  <c r="L632" i="8" s="1"/>
  <c r="M632" i="8" s="1"/>
  <c r="U631" i="8"/>
  <c r="L631" i="8" s="1"/>
  <c r="M631" i="8" s="1"/>
  <c r="U630" i="8"/>
  <c r="L630" i="8" s="1"/>
  <c r="M630" i="8" s="1"/>
  <c r="U629" i="8"/>
  <c r="L629" i="8" s="1"/>
  <c r="M629" i="8" s="1"/>
  <c r="U628" i="8"/>
  <c r="L628" i="8" s="1"/>
  <c r="M628" i="8" s="1"/>
  <c r="U627" i="8"/>
  <c r="L627" i="8" s="1"/>
  <c r="M627" i="8" s="1"/>
  <c r="U626" i="8"/>
  <c r="L626" i="8" s="1"/>
  <c r="M626" i="8" s="1"/>
  <c r="U625" i="8"/>
  <c r="L625" i="8" s="1"/>
  <c r="M625" i="8" s="1"/>
  <c r="U624" i="8"/>
  <c r="L624" i="8" s="1"/>
  <c r="M624" i="8" s="1"/>
  <c r="U623" i="8"/>
  <c r="L623" i="8" s="1"/>
  <c r="M623" i="8" s="1"/>
  <c r="U622" i="8"/>
  <c r="L622" i="8" s="1"/>
  <c r="M622" i="8" s="1"/>
  <c r="U621" i="8"/>
  <c r="L621" i="8" s="1"/>
  <c r="M621" i="8" s="1"/>
  <c r="U620" i="8"/>
  <c r="L620" i="8" s="1"/>
  <c r="M620" i="8" s="1"/>
  <c r="U619" i="8"/>
  <c r="L619" i="8" s="1"/>
  <c r="M619" i="8" s="1"/>
  <c r="U618" i="8"/>
  <c r="L618" i="8" s="1"/>
  <c r="M618" i="8" s="1"/>
  <c r="U617" i="8"/>
  <c r="L617" i="8" s="1"/>
  <c r="M617" i="8" s="1"/>
  <c r="U616" i="8"/>
  <c r="L616" i="8" s="1"/>
  <c r="M616" i="8" s="1"/>
  <c r="U615" i="8"/>
  <c r="L615" i="8" s="1"/>
  <c r="M615" i="8" s="1"/>
  <c r="U614" i="8"/>
  <c r="L614" i="8" s="1"/>
  <c r="M614" i="8" s="1"/>
  <c r="U613" i="8"/>
  <c r="L613" i="8" s="1"/>
  <c r="M613" i="8" s="1"/>
  <c r="U612" i="8"/>
  <c r="L612" i="8" s="1"/>
  <c r="M612" i="8" s="1"/>
  <c r="U611" i="8"/>
  <c r="L611" i="8" s="1"/>
  <c r="M611" i="8" s="1"/>
  <c r="U610" i="8"/>
  <c r="L610" i="8" s="1"/>
  <c r="M610" i="8" s="1"/>
  <c r="U609" i="8"/>
  <c r="L609" i="8" s="1"/>
  <c r="M609" i="8" s="1"/>
  <c r="U608" i="8"/>
  <c r="L608" i="8" s="1"/>
  <c r="M608" i="8" s="1"/>
  <c r="U607" i="8"/>
  <c r="L607" i="8" s="1"/>
  <c r="M607" i="8" s="1"/>
  <c r="U606" i="8"/>
  <c r="L606" i="8" s="1"/>
  <c r="M606" i="8" s="1"/>
  <c r="U605" i="8"/>
  <c r="L605" i="8" s="1"/>
  <c r="M605" i="8" s="1"/>
  <c r="U604" i="8"/>
  <c r="L604" i="8" s="1"/>
  <c r="M604" i="8" s="1"/>
  <c r="U603" i="8"/>
  <c r="L603" i="8" s="1"/>
  <c r="M603" i="8" s="1"/>
  <c r="U602" i="8"/>
  <c r="L602" i="8" s="1"/>
  <c r="M602" i="8" s="1"/>
  <c r="U601" i="8"/>
  <c r="L601" i="8" s="1"/>
  <c r="M601" i="8" s="1"/>
  <c r="U600" i="8"/>
  <c r="L600" i="8" s="1"/>
  <c r="M600" i="8" s="1"/>
  <c r="U599" i="8"/>
  <c r="L599" i="8" s="1"/>
  <c r="M599" i="8" s="1"/>
  <c r="U598" i="8"/>
  <c r="L598" i="8" s="1"/>
  <c r="M598" i="8" s="1"/>
  <c r="U597" i="8"/>
  <c r="L597" i="8" s="1"/>
  <c r="M597" i="8" s="1"/>
  <c r="U596" i="8"/>
  <c r="L596" i="8" s="1"/>
  <c r="M596" i="8" s="1"/>
  <c r="U595" i="8"/>
  <c r="L595" i="8" s="1"/>
  <c r="M595" i="8" s="1"/>
  <c r="U594" i="8"/>
  <c r="L594" i="8" s="1"/>
  <c r="M594" i="8" s="1"/>
  <c r="U593" i="8"/>
  <c r="L593" i="8" s="1"/>
  <c r="M593" i="8" s="1"/>
  <c r="U592" i="8"/>
  <c r="L592" i="8" s="1"/>
  <c r="M592" i="8" s="1"/>
  <c r="U591" i="8"/>
  <c r="L591" i="8" s="1"/>
  <c r="M591" i="8" s="1"/>
  <c r="U590" i="8"/>
  <c r="L590" i="8" s="1"/>
  <c r="M590" i="8" s="1"/>
  <c r="U589" i="8"/>
  <c r="L589" i="8" s="1"/>
  <c r="M589" i="8" s="1"/>
  <c r="U588" i="8"/>
  <c r="L588" i="8" s="1"/>
  <c r="M588" i="8" s="1"/>
  <c r="U587" i="8"/>
  <c r="L587" i="8" s="1"/>
  <c r="M587" i="8" s="1"/>
  <c r="U586" i="8"/>
  <c r="L586" i="8" s="1"/>
  <c r="M586" i="8" s="1"/>
  <c r="U585" i="8"/>
  <c r="L585" i="8" s="1"/>
  <c r="M585" i="8" s="1"/>
  <c r="U584" i="8"/>
  <c r="L584" i="8" s="1"/>
  <c r="M584" i="8" s="1"/>
  <c r="U583" i="8"/>
  <c r="L583" i="8" s="1"/>
  <c r="M583" i="8" s="1"/>
  <c r="U582" i="8"/>
  <c r="L582" i="8" s="1"/>
  <c r="M582" i="8" s="1"/>
  <c r="U581" i="8"/>
  <c r="L581" i="8" s="1"/>
  <c r="M581" i="8" s="1"/>
  <c r="U580" i="8"/>
  <c r="L580" i="8" s="1"/>
  <c r="M580" i="8" s="1"/>
  <c r="U579" i="8"/>
  <c r="L579" i="8" s="1"/>
  <c r="M579" i="8" s="1"/>
  <c r="U578" i="8"/>
  <c r="L578" i="8" s="1"/>
  <c r="M578" i="8" s="1"/>
  <c r="U577" i="8"/>
  <c r="L577" i="8" s="1"/>
  <c r="M577" i="8" s="1"/>
  <c r="U576" i="8"/>
  <c r="L576" i="8" s="1"/>
  <c r="M576" i="8" s="1"/>
  <c r="U575" i="8"/>
  <c r="L575" i="8" s="1"/>
  <c r="M575" i="8" s="1"/>
  <c r="U574" i="8"/>
  <c r="L574" i="8" s="1"/>
  <c r="M574" i="8" s="1"/>
  <c r="U573" i="8"/>
  <c r="L573" i="8" s="1"/>
  <c r="M573" i="8" s="1"/>
  <c r="U572" i="8"/>
  <c r="L572" i="8" s="1"/>
  <c r="M572" i="8" s="1"/>
  <c r="U571" i="8"/>
  <c r="L571" i="8" s="1"/>
  <c r="M571" i="8" s="1"/>
  <c r="U570" i="8"/>
  <c r="L570" i="8" s="1"/>
  <c r="M570" i="8" s="1"/>
  <c r="U569" i="8"/>
  <c r="L569" i="8" s="1"/>
  <c r="M569" i="8" s="1"/>
  <c r="U568" i="8"/>
  <c r="L568" i="8" s="1"/>
  <c r="M568" i="8" s="1"/>
  <c r="U567" i="8"/>
  <c r="L567" i="8" s="1"/>
  <c r="M567" i="8" s="1"/>
  <c r="U566" i="8"/>
  <c r="L566" i="8" s="1"/>
  <c r="M566" i="8" s="1"/>
  <c r="U565" i="8"/>
  <c r="L565" i="8" s="1"/>
  <c r="M565" i="8" s="1"/>
  <c r="U564" i="8"/>
  <c r="L564" i="8" s="1"/>
  <c r="M564" i="8" s="1"/>
  <c r="U563" i="8"/>
  <c r="L563" i="8" s="1"/>
  <c r="M563" i="8" s="1"/>
  <c r="U562" i="8"/>
  <c r="L562" i="8" s="1"/>
  <c r="M562" i="8" s="1"/>
  <c r="U561" i="8"/>
  <c r="L561" i="8" s="1"/>
  <c r="M561" i="8" s="1"/>
  <c r="U560" i="8"/>
  <c r="L560" i="8" s="1"/>
  <c r="M560" i="8" s="1"/>
  <c r="U559" i="8"/>
  <c r="L559" i="8" s="1"/>
  <c r="M559" i="8" s="1"/>
  <c r="U558" i="8"/>
  <c r="L558" i="8" s="1"/>
  <c r="M558" i="8" s="1"/>
  <c r="U557" i="8"/>
  <c r="L557" i="8" s="1"/>
  <c r="M557" i="8" s="1"/>
  <c r="U556" i="8"/>
  <c r="L556" i="8" s="1"/>
  <c r="M556" i="8" s="1"/>
  <c r="U555" i="8"/>
  <c r="L555" i="8" s="1"/>
  <c r="M555" i="8" s="1"/>
  <c r="U554" i="8"/>
  <c r="L554" i="8" s="1"/>
  <c r="M554" i="8" s="1"/>
  <c r="U553" i="8"/>
  <c r="L553" i="8" s="1"/>
  <c r="M553" i="8" s="1"/>
  <c r="U552" i="8"/>
  <c r="L552" i="8" s="1"/>
  <c r="M552" i="8" s="1"/>
  <c r="U551" i="8"/>
  <c r="L551" i="8" s="1"/>
  <c r="M551" i="8" s="1"/>
  <c r="U550" i="8"/>
  <c r="L550" i="8" s="1"/>
  <c r="M550" i="8" s="1"/>
  <c r="U549" i="8"/>
  <c r="L549" i="8" s="1"/>
  <c r="M549" i="8" s="1"/>
  <c r="U548" i="8"/>
  <c r="L548" i="8" s="1"/>
  <c r="M548" i="8" s="1"/>
  <c r="U547" i="8"/>
  <c r="L547" i="8" s="1"/>
  <c r="M547" i="8" s="1"/>
  <c r="U546" i="8"/>
  <c r="L546" i="8" s="1"/>
  <c r="M546" i="8" s="1"/>
  <c r="U545" i="8"/>
  <c r="L545" i="8" s="1"/>
  <c r="M545" i="8" s="1"/>
  <c r="U544" i="8"/>
  <c r="L544" i="8" s="1"/>
  <c r="M544" i="8" s="1"/>
  <c r="U543" i="8"/>
  <c r="L543" i="8" s="1"/>
  <c r="M543" i="8" s="1"/>
  <c r="U542" i="8"/>
  <c r="L542" i="8" s="1"/>
  <c r="M542" i="8" s="1"/>
  <c r="U541" i="8"/>
  <c r="L541" i="8" s="1"/>
  <c r="M541" i="8" s="1"/>
  <c r="U540" i="8"/>
  <c r="L540" i="8" s="1"/>
  <c r="M540" i="8" s="1"/>
  <c r="U539" i="8"/>
  <c r="L539" i="8" s="1"/>
  <c r="M539" i="8" s="1"/>
  <c r="U538" i="8"/>
  <c r="L538" i="8" s="1"/>
  <c r="M538" i="8" s="1"/>
  <c r="U537" i="8"/>
  <c r="L537" i="8" s="1"/>
  <c r="M537" i="8" s="1"/>
  <c r="U536" i="8"/>
  <c r="L536" i="8" s="1"/>
  <c r="M536" i="8" s="1"/>
  <c r="U535" i="8"/>
  <c r="L535" i="8" s="1"/>
  <c r="M535" i="8" s="1"/>
  <c r="U534" i="8"/>
  <c r="L534" i="8" s="1"/>
  <c r="M534" i="8" s="1"/>
  <c r="U533" i="8"/>
  <c r="L533" i="8" s="1"/>
  <c r="M533" i="8" s="1"/>
  <c r="U532" i="8"/>
  <c r="L532" i="8" s="1"/>
  <c r="M532" i="8" s="1"/>
  <c r="U531" i="8"/>
  <c r="L531" i="8" s="1"/>
  <c r="M531" i="8" s="1"/>
  <c r="U530" i="8"/>
  <c r="L530" i="8" s="1"/>
  <c r="M530" i="8" s="1"/>
  <c r="U529" i="8"/>
  <c r="L529" i="8" s="1"/>
  <c r="M529" i="8" s="1"/>
  <c r="U528" i="8"/>
  <c r="L528" i="8" s="1"/>
  <c r="M528" i="8" s="1"/>
  <c r="U527" i="8"/>
  <c r="L527" i="8" s="1"/>
  <c r="M527" i="8" s="1"/>
  <c r="U526" i="8"/>
  <c r="L526" i="8" s="1"/>
  <c r="M526" i="8" s="1"/>
  <c r="U525" i="8"/>
  <c r="L525" i="8" s="1"/>
  <c r="M525" i="8" s="1"/>
  <c r="U524" i="8"/>
  <c r="L524" i="8" s="1"/>
  <c r="M524" i="8" s="1"/>
  <c r="U523" i="8"/>
  <c r="L523" i="8" s="1"/>
  <c r="M523" i="8" s="1"/>
  <c r="U522" i="8"/>
  <c r="L522" i="8" s="1"/>
  <c r="M522" i="8" s="1"/>
  <c r="U521" i="8"/>
  <c r="L521" i="8" s="1"/>
  <c r="M521" i="8" s="1"/>
  <c r="U520" i="8"/>
  <c r="L520" i="8" s="1"/>
  <c r="M520" i="8" s="1"/>
  <c r="U519" i="8"/>
  <c r="L519" i="8" s="1"/>
  <c r="M519" i="8" s="1"/>
  <c r="U518" i="8"/>
  <c r="L518" i="8" s="1"/>
  <c r="M518" i="8" s="1"/>
  <c r="U517" i="8"/>
  <c r="L517" i="8" s="1"/>
  <c r="M517" i="8" s="1"/>
  <c r="U516" i="8"/>
  <c r="L516" i="8" s="1"/>
  <c r="M516" i="8" s="1"/>
  <c r="U515" i="8"/>
  <c r="L515" i="8" s="1"/>
  <c r="M515" i="8" s="1"/>
  <c r="U514" i="8"/>
  <c r="L514" i="8" s="1"/>
  <c r="M514" i="8" s="1"/>
  <c r="U513" i="8"/>
  <c r="L513" i="8" s="1"/>
  <c r="M513" i="8" s="1"/>
  <c r="U512" i="8"/>
  <c r="L512" i="8" s="1"/>
  <c r="M512" i="8" s="1"/>
  <c r="U511" i="8"/>
  <c r="L511" i="8" s="1"/>
  <c r="M511" i="8" s="1"/>
  <c r="U510" i="8"/>
  <c r="L510" i="8" s="1"/>
  <c r="M510" i="8" s="1"/>
  <c r="U509" i="8"/>
  <c r="L509" i="8" s="1"/>
  <c r="M509" i="8" s="1"/>
  <c r="U508" i="8"/>
  <c r="L508" i="8" s="1"/>
  <c r="M508" i="8" s="1"/>
  <c r="U507" i="8"/>
  <c r="L507" i="8" s="1"/>
  <c r="M507" i="8" s="1"/>
  <c r="U506" i="8"/>
  <c r="L506" i="8" s="1"/>
  <c r="M506" i="8" s="1"/>
  <c r="U505" i="8"/>
  <c r="L505" i="8" s="1"/>
  <c r="M505" i="8" s="1"/>
  <c r="U504" i="8"/>
  <c r="L504" i="8" s="1"/>
  <c r="M504" i="8" s="1"/>
  <c r="U503" i="8"/>
  <c r="L503" i="8" s="1"/>
  <c r="M503" i="8" s="1"/>
  <c r="U502" i="8"/>
  <c r="L502" i="8" s="1"/>
  <c r="M502" i="8" s="1"/>
  <c r="U501" i="8"/>
  <c r="L501" i="8" s="1"/>
  <c r="M501" i="8" s="1"/>
  <c r="U500" i="8"/>
  <c r="L500" i="8" s="1"/>
  <c r="M500" i="8" s="1"/>
  <c r="U499" i="8"/>
  <c r="L499" i="8" s="1"/>
  <c r="M499" i="8" s="1"/>
  <c r="U498" i="8"/>
  <c r="L498" i="8" s="1"/>
  <c r="M498" i="8" s="1"/>
  <c r="U497" i="8"/>
  <c r="L497" i="8" s="1"/>
  <c r="M497" i="8" s="1"/>
  <c r="U496" i="8"/>
  <c r="L496" i="8" s="1"/>
  <c r="M496" i="8" s="1"/>
  <c r="U495" i="8"/>
  <c r="L495" i="8" s="1"/>
  <c r="M495" i="8" s="1"/>
  <c r="U494" i="8"/>
  <c r="L494" i="8" s="1"/>
  <c r="M494" i="8" s="1"/>
  <c r="U493" i="8"/>
  <c r="L493" i="8" s="1"/>
  <c r="M493" i="8" s="1"/>
  <c r="U492" i="8"/>
  <c r="L492" i="8" s="1"/>
  <c r="M492" i="8" s="1"/>
  <c r="U491" i="8"/>
  <c r="L491" i="8" s="1"/>
  <c r="M491" i="8" s="1"/>
  <c r="U490" i="8"/>
  <c r="L490" i="8" s="1"/>
  <c r="M490" i="8" s="1"/>
  <c r="U489" i="8"/>
  <c r="L489" i="8" s="1"/>
  <c r="M489" i="8" s="1"/>
  <c r="U488" i="8"/>
  <c r="L488" i="8" s="1"/>
  <c r="M488" i="8" s="1"/>
  <c r="U487" i="8"/>
  <c r="L487" i="8" s="1"/>
  <c r="M487" i="8" s="1"/>
  <c r="U486" i="8"/>
  <c r="L486" i="8" s="1"/>
  <c r="M486" i="8" s="1"/>
  <c r="U485" i="8"/>
  <c r="L485" i="8" s="1"/>
  <c r="M485" i="8" s="1"/>
  <c r="U484" i="8"/>
  <c r="L484" i="8" s="1"/>
  <c r="M484" i="8" s="1"/>
  <c r="U483" i="8"/>
  <c r="L483" i="8" s="1"/>
  <c r="M483" i="8" s="1"/>
  <c r="U482" i="8"/>
  <c r="L482" i="8" s="1"/>
  <c r="M482" i="8" s="1"/>
  <c r="U481" i="8"/>
  <c r="L481" i="8" s="1"/>
  <c r="M481" i="8" s="1"/>
  <c r="U480" i="8"/>
  <c r="L480" i="8" s="1"/>
  <c r="M480" i="8" s="1"/>
  <c r="U479" i="8"/>
  <c r="L479" i="8" s="1"/>
  <c r="M479" i="8" s="1"/>
  <c r="U478" i="8"/>
  <c r="L478" i="8" s="1"/>
  <c r="M478" i="8" s="1"/>
  <c r="U477" i="8"/>
  <c r="L477" i="8" s="1"/>
  <c r="M477" i="8" s="1"/>
  <c r="U476" i="8"/>
  <c r="L476" i="8" s="1"/>
  <c r="M476" i="8" s="1"/>
  <c r="U475" i="8"/>
  <c r="L475" i="8" s="1"/>
  <c r="M475" i="8" s="1"/>
  <c r="U474" i="8"/>
  <c r="L474" i="8" s="1"/>
  <c r="M474" i="8" s="1"/>
  <c r="U473" i="8"/>
  <c r="L473" i="8" s="1"/>
  <c r="M473" i="8" s="1"/>
  <c r="U472" i="8"/>
  <c r="L472" i="8" s="1"/>
  <c r="M472" i="8" s="1"/>
  <c r="U471" i="8"/>
  <c r="L471" i="8" s="1"/>
  <c r="M471" i="8" s="1"/>
  <c r="U470" i="8"/>
  <c r="L470" i="8" s="1"/>
  <c r="M470" i="8" s="1"/>
  <c r="U469" i="8"/>
  <c r="L469" i="8" s="1"/>
  <c r="M469" i="8" s="1"/>
  <c r="U468" i="8"/>
  <c r="L468" i="8" s="1"/>
  <c r="M468" i="8" s="1"/>
  <c r="U467" i="8"/>
  <c r="L467" i="8" s="1"/>
  <c r="M467" i="8" s="1"/>
  <c r="U466" i="8"/>
  <c r="L466" i="8" s="1"/>
  <c r="M466" i="8" s="1"/>
  <c r="U465" i="8"/>
  <c r="L465" i="8" s="1"/>
  <c r="M465" i="8" s="1"/>
  <c r="U464" i="8"/>
  <c r="L464" i="8" s="1"/>
  <c r="M464" i="8" s="1"/>
  <c r="U463" i="8"/>
  <c r="L463" i="8" s="1"/>
  <c r="M463" i="8" s="1"/>
  <c r="U462" i="8"/>
  <c r="L462" i="8" s="1"/>
  <c r="M462" i="8" s="1"/>
  <c r="U461" i="8"/>
  <c r="L461" i="8" s="1"/>
  <c r="M461" i="8" s="1"/>
  <c r="U460" i="8"/>
  <c r="L460" i="8" s="1"/>
  <c r="M460" i="8" s="1"/>
  <c r="U459" i="8"/>
  <c r="L459" i="8" s="1"/>
  <c r="M459" i="8" s="1"/>
  <c r="U458" i="8"/>
  <c r="L458" i="8" s="1"/>
  <c r="M458" i="8" s="1"/>
  <c r="U457" i="8"/>
  <c r="L457" i="8" s="1"/>
  <c r="M457" i="8" s="1"/>
  <c r="U456" i="8"/>
  <c r="L456" i="8" s="1"/>
  <c r="M456" i="8" s="1"/>
  <c r="U455" i="8"/>
  <c r="L455" i="8" s="1"/>
  <c r="M455" i="8" s="1"/>
  <c r="U454" i="8"/>
  <c r="L454" i="8" s="1"/>
  <c r="M454" i="8" s="1"/>
  <c r="U453" i="8"/>
  <c r="L453" i="8" s="1"/>
  <c r="M453" i="8" s="1"/>
  <c r="U452" i="8"/>
  <c r="L452" i="8" s="1"/>
  <c r="M452" i="8" s="1"/>
  <c r="U451" i="8"/>
  <c r="L451" i="8" s="1"/>
  <c r="M451" i="8" s="1"/>
  <c r="U450" i="8"/>
  <c r="L450" i="8" s="1"/>
  <c r="M450" i="8" s="1"/>
  <c r="U449" i="8"/>
  <c r="L449" i="8" s="1"/>
  <c r="M449" i="8" s="1"/>
  <c r="U448" i="8"/>
  <c r="L448" i="8" s="1"/>
  <c r="M448" i="8" s="1"/>
  <c r="U447" i="8"/>
  <c r="L447" i="8" s="1"/>
  <c r="M447" i="8" s="1"/>
  <c r="U446" i="8"/>
  <c r="L446" i="8" s="1"/>
  <c r="M446" i="8" s="1"/>
  <c r="U445" i="8"/>
  <c r="L445" i="8" s="1"/>
  <c r="M445" i="8" s="1"/>
  <c r="U444" i="8"/>
  <c r="L444" i="8" s="1"/>
  <c r="M444" i="8" s="1"/>
  <c r="U443" i="8"/>
  <c r="L443" i="8" s="1"/>
  <c r="M443" i="8" s="1"/>
  <c r="U442" i="8"/>
  <c r="L442" i="8" s="1"/>
  <c r="M442" i="8" s="1"/>
  <c r="U441" i="8"/>
  <c r="L441" i="8" s="1"/>
  <c r="M441" i="8" s="1"/>
  <c r="U440" i="8"/>
  <c r="L440" i="8" s="1"/>
  <c r="M440" i="8" s="1"/>
  <c r="U439" i="8"/>
  <c r="L439" i="8" s="1"/>
  <c r="M439" i="8" s="1"/>
  <c r="U438" i="8"/>
  <c r="L438" i="8" s="1"/>
  <c r="M438" i="8" s="1"/>
  <c r="U437" i="8"/>
  <c r="L437" i="8" s="1"/>
  <c r="M437" i="8" s="1"/>
  <c r="U436" i="8"/>
  <c r="L436" i="8" s="1"/>
  <c r="M436" i="8" s="1"/>
  <c r="U435" i="8"/>
  <c r="L435" i="8" s="1"/>
  <c r="M435" i="8" s="1"/>
  <c r="U434" i="8"/>
  <c r="L434" i="8" s="1"/>
  <c r="M434" i="8" s="1"/>
  <c r="U433" i="8"/>
  <c r="L433" i="8" s="1"/>
  <c r="M433" i="8" s="1"/>
  <c r="U432" i="8"/>
  <c r="L432" i="8" s="1"/>
  <c r="M432" i="8" s="1"/>
  <c r="U431" i="8"/>
  <c r="L431" i="8" s="1"/>
  <c r="M431" i="8" s="1"/>
  <c r="U430" i="8"/>
  <c r="L430" i="8" s="1"/>
  <c r="M430" i="8" s="1"/>
  <c r="U429" i="8"/>
  <c r="L429" i="8" s="1"/>
  <c r="M429" i="8" s="1"/>
  <c r="U428" i="8"/>
  <c r="L428" i="8" s="1"/>
  <c r="M428" i="8" s="1"/>
  <c r="U427" i="8"/>
  <c r="L427" i="8" s="1"/>
  <c r="M427" i="8" s="1"/>
  <c r="U426" i="8"/>
  <c r="L426" i="8" s="1"/>
  <c r="M426" i="8" s="1"/>
  <c r="U425" i="8"/>
  <c r="L425" i="8" s="1"/>
  <c r="M425" i="8" s="1"/>
  <c r="U424" i="8"/>
  <c r="L424" i="8" s="1"/>
  <c r="M424" i="8" s="1"/>
  <c r="U423" i="8"/>
  <c r="L423" i="8" s="1"/>
  <c r="M423" i="8" s="1"/>
  <c r="U422" i="8"/>
  <c r="L422" i="8" s="1"/>
  <c r="M422" i="8" s="1"/>
  <c r="U421" i="8"/>
  <c r="L421" i="8" s="1"/>
  <c r="M421" i="8" s="1"/>
  <c r="U420" i="8"/>
  <c r="L420" i="8" s="1"/>
  <c r="M420" i="8" s="1"/>
  <c r="U419" i="8"/>
  <c r="L419" i="8" s="1"/>
  <c r="M419" i="8" s="1"/>
  <c r="U418" i="8"/>
  <c r="L418" i="8" s="1"/>
  <c r="M418" i="8" s="1"/>
  <c r="U417" i="8"/>
  <c r="L417" i="8" s="1"/>
  <c r="M417" i="8" s="1"/>
  <c r="U416" i="8"/>
  <c r="L416" i="8" s="1"/>
  <c r="M416" i="8" s="1"/>
  <c r="U415" i="8"/>
  <c r="L415" i="8" s="1"/>
  <c r="M415" i="8" s="1"/>
  <c r="U414" i="8"/>
  <c r="L414" i="8" s="1"/>
  <c r="M414" i="8" s="1"/>
  <c r="U413" i="8"/>
  <c r="L413" i="8" s="1"/>
  <c r="M413" i="8" s="1"/>
  <c r="U412" i="8"/>
  <c r="L412" i="8" s="1"/>
  <c r="M412" i="8" s="1"/>
  <c r="U411" i="8"/>
  <c r="L411" i="8" s="1"/>
  <c r="M411" i="8" s="1"/>
  <c r="U410" i="8"/>
  <c r="L410" i="8" s="1"/>
  <c r="M410" i="8" s="1"/>
  <c r="U409" i="8"/>
  <c r="L409" i="8" s="1"/>
  <c r="M409" i="8" s="1"/>
  <c r="U408" i="8"/>
  <c r="L408" i="8" s="1"/>
  <c r="M408" i="8" s="1"/>
  <c r="U407" i="8"/>
  <c r="L407" i="8" s="1"/>
  <c r="M407" i="8" s="1"/>
  <c r="U406" i="8"/>
  <c r="L406" i="8" s="1"/>
  <c r="M406" i="8" s="1"/>
  <c r="U405" i="8"/>
  <c r="L405" i="8" s="1"/>
  <c r="M405" i="8" s="1"/>
  <c r="U404" i="8"/>
  <c r="L404" i="8" s="1"/>
  <c r="M404" i="8" s="1"/>
  <c r="U403" i="8"/>
  <c r="L403" i="8" s="1"/>
  <c r="M403" i="8" s="1"/>
  <c r="U402" i="8"/>
  <c r="L402" i="8" s="1"/>
  <c r="M402" i="8" s="1"/>
  <c r="U401" i="8"/>
  <c r="L401" i="8" s="1"/>
  <c r="M401" i="8" s="1"/>
  <c r="U400" i="8"/>
  <c r="L400" i="8" s="1"/>
  <c r="M400" i="8" s="1"/>
  <c r="U399" i="8"/>
  <c r="L399" i="8" s="1"/>
  <c r="M399" i="8" s="1"/>
  <c r="U398" i="8"/>
  <c r="L398" i="8" s="1"/>
  <c r="M398" i="8" s="1"/>
  <c r="U397" i="8"/>
  <c r="L397" i="8" s="1"/>
  <c r="M397" i="8" s="1"/>
  <c r="U396" i="8"/>
  <c r="L396" i="8" s="1"/>
  <c r="M396" i="8" s="1"/>
  <c r="U395" i="8"/>
  <c r="L395" i="8" s="1"/>
  <c r="M395" i="8" s="1"/>
  <c r="U394" i="8"/>
  <c r="L394" i="8" s="1"/>
  <c r="M394" i="8" s="1"/>
  <c r="U393" i="8"/>
  <c r="L393" i="8" s="1"/>
  <c r="M393" i="8" s="1"/>
  <c r="U392" i="8"/>
  <c r="L392" i="8" s="1"/>
  <c r="M392" i="8" s="1"/>
  <c r="U391" i="8"/>
  <c r="L391" i="8" s="1"/>
  <c r="M391" i="8" s="1"/>
  <c r="U390" i="8"/>
  <c r="L390" i="8" s="1"/>
  <c r="M390" i="8" s="1"/>
  <c r="U389" i="8"/>
  <c r="L389" i="8" s="1"/>
  <c r="M389" i="8" s="1"/>
  <c r="U388" i="8"/>
  <c r="L388" i="8" s="1"/>
  <c r="M388" i="8" s="1"/>
  <c r="U387" i="8"/>
  <c r="L387" i="8" s="1"/>
  <c r="M387" i="8" s="1"/>
  <c r="U386" i="8"/>
  <c r="L386" i="8" s="1"/>
  <c r="M386" i="8" s="1"/>
  <c r="U385" i="8"/>
  <c r="L385" i="8" s="1"/>
  <c r="M385" i="8" s="1"/>
  <c r="U384" i="8"/>
  <c r="L384" i="8" s="1"/>
  <c r="M384" i="8" s="1"/>
  <c r="U383" i="8"/>
  <c r="L383" i="8" s="1"/>
  <c r="M383" i="8" s="1"/>
  <c r="U382" i="8"/>
  <c r="L382" i="8" s="1"/>
  <c r="M382" i="8" s="1"/>
  <c r="U381" i="8"/>
  <c r="L381" i="8" s="1"/>
  <c r="M381" i="8" s="1"/>
  <c r="U380" i="8"/>
  <c r="L380" i="8" s="1"/>
  <c r="M380" i="8" s="1"/>
  <c r="U379" i="8"/>
  <c r="L379" i="8" s="1"/>
  <c r="M379" i="8" s="1"/>
  <c r="U378" i="8"/>
  <c r="L378" i="8" s="1"/>
  <c r="M378" i="8" s="1"/>
  <c r="U377" i="8"/>
  <c r="L377" i="8" s="1"/>
  <c r="M377" i="8" s="1"/>
  <c r="U376" i="8"/>
  <c r="L376" i="8" s="1"/>
  <c r="M376" i="8" s="1"/>
  <c r="U375" i="8"/>
  <c r="L375" i="8" s="1"/>
  <c r="M375" i="8" s="1"/>
  <c r="U374" i="8"/>
  <c r="L374" i="8" s="1"/>
  <c r="M374" i="8" s="1"/>
  <c r="U373" i="8"/>
  <c r="L373" i="8" s="1"/>
  <c r="M373" i="8" s="1"/>
  <c r="U372" i="8"/>
  <c r="L372" i="8" s="1"/>
  <c r="M372" i="8" s="1"/>
  <c r="U371" i="8"/>
  <c r="L371" i="8" s="1"/>
  <c r="M371" i="8" s="1"/>
  <c r="U370" i="8"/>
  <c r="L370" i="8" s="1"/>
  <c r="M370" i="8" s="1"/>
  <c r="U369" i="8"/>
  <c r="L369" i="8" s="1"/>
  <c r="M369" i="8" s="1"/>
  <c r="U368" i="8"/>
  <c r="L368" i="8" s="1"/>
  <c r="M368" i="8" s="1"/>
  <c r="U367" i="8"/>
  <c r="L367" i="8" s="1"/>
  <c r="M367" i="8" s="1"/>
  <c r="U366" i="8"/>
  <c r="L366" i="8" s="1"/>
  <c r="M366" i="8" s="1"/>
  <c r="U365" i="8"/>
  <c r="L365" i="8" s="1"/>
  <c r="M365" i="8" s="1"/>
  <c r="U364" i="8"/>
  <c r="L364" i="8" s="1"/>
  <c r="M364" i="8" s="1"/>
  <c r="U363" i="8"/>
  <c r="L363" i="8" s="1"/>
  <c r="M363" i="8" s="1"/>
  <c r="U362" i="8"/>
  <c r="L362" i="8" s="1"/>
  <c r="M362" i="8" s="1"/>
  <c r="U361" i="8"/>
  <c r="L361" i="8" s="1"/>
  <c r="M361" i="8" s="1"/>
  <c r="U360" i="8"/>
  <c r="L360" i="8" s="1"/>
  <c r="M360" i="8" s="1"/>
  <c r="U359" i="8"/>
  <c r="L359" i="8" s="1"/>
  <c r="M359" i="8" s="1"/>
  <c r="U358" i="8"/>
  <c r="L358" i="8" s="1"/>
  <c r="M358" i="8" s="1"/>
  <c r="U357" i="8"/>
  <c r="L357" i="8" s="1"/>
  <c r="M357" i="8" s="1"/>
  <c r="U356" i="8"/>
  <c r="L356" i="8" s="1"/>
  <c r="M356" i="8" s="1"/>
  <c r="U355" i="8"/>
  <c r="L355" i="8" s="1"/>
  <c r="M355" i="8" s="1"/>
  <c r="U354" i="8"/>
  <c r="L354" i="8" s="1"/>
  <c r="M354" i="8" s="1"/>
  <c r="U353" i="8"/>
  <c r="L353" i="8" s="1"/>
  <c r="M353" i="8" s="1"/>
  <c r="U352" i="8"/>
  <c r="L352" i="8" s="1"/>
  <c r="M352" i="8" s="1"/>
  <c r="U351" i="8"/>
  <c r="L351" i="8" s="1"/>
  <c r="M351" i="8" s="1"/>
  <c r="U350" i="8"/>
  <c r="L350" i="8" s="1"/>
  <c r="M350" i="8" s="1"/>
  <c r="U349" i="8"/>
  <c r="L349" i="8" s="1"/>
  <c r="M349" i="8" s="1"/>
  <c r="U348" i="8"/>
  <c r="L348" i="8" s="1"/>
  <c r="M348" i="8" s="1"/>
  <c r="U347" i="8"/>
  <c r="L347" i="8" s="1"/>
  <c r="M347" i="8" s="1"/>
  <c r="U346" i="8"/>
  <c r="L346" i="8" s="1"/>
  <c r="M346" i="8" s="1"/>
  <c r="U345" i="8"/>
  <c r="L345" i="8" s="1"/>
  <c r="M345" i="8" s="1"/>
  <c r="U344" i="8"/>
  <c r="L344" i="8" s="1"/>
  <c r="M344" i="8" s="1"/>
  <c r="U343" i="8"/>
  <c r="L343" i="8" s="1"/>
  <c r="M343" i="8" s="1"/>
  <c r="U342" i="8"/>
  <c r="L342" i="8" s="1"/>
  <c r="M342" i="8" s="1"/>
  <c r="U341" i="8"/>
  <c r="L341" i="8" s="1"/>
  <c r="M341" i="8" s="1"/>
  <c r="U340" i="8"/>
  <c r="L340" i="8" s="1"/>
  <c r="M340" i="8" s="1"/>
  <c r="U339" i="8"/>
  <c r="L339" i="8" s="1"/>
  <c r="M339" i="8" s="1"/>
  <c r="U338" i="8"/>
  <c r="L338" i="8" s="1"/>
  <c r="M338" i="8" s="1"/>
  <c r="U337" i="8"/>
  <c r="L337" i="8" s="1"/>
  <c r="M337" i="8" s="1"/>
  <c r="U336" i="8"/>
  <c r="L336" i="8" s="1"/>
  <c r="M336" i="8" s="1"/>
  <c r="U335" i="8"/>
  <c r="L335" i="8" s="1"/>
  <c r="M335" i="8" s="1"/>
  <c r="U334" i="8"/>
  <c r="L334" i="8" s="1"/>
  <c r="M334" i="8" s="1"/>
  <c r="U333" i="8"/>
  <c r="L333" i="8" s="1"/>
  <c r="M333" i="8" s="1"/>
  <c r="U332" i="8"/>
  <c r="L332" i="8" s="1"/>
  <c r="M332" i="8" s="1"/>
  <c r="U331" i="8"/>
  <c r="L331" i="8" s="1"/>
  <c r="M331" i="8" s="1"/>
  <c r="U330" i="8"/>
  <c r="L330" i="8" s="1"/>
  <c r="M330" i="8" s="1"/>
  <c r="U329" i="8"/>
  <c r="L329" i="8" s="1"/>
  <c r="M329" i="8" s="1"/>
  <c r="U328" i="8"/>
  <c r="L328" i="8" s="1"/>
  <c r="M328" i="8" s="1"/>
  <c r="U327" i="8"/>
  <c r="L327" i="8" s="1"/>
  <c r="M327" i="8" s="1"/>
  <c r="U326" i="8"/>
  <c r="L326" i="8" s="1"/>
  <c r="M326" i="8" s="1"/>
  <c r="U325" i="8"/>
  <c r="L325" i="8" s="1"/>
  <c r="M325" i="8" s="1"/>
  <c r="U324" i="8"/>
  <c r="L324" i="8" s="1"/>
  <c r="M324" i="8" s="1"/>
  <c r="U323" i="8"/>
  <c r="L323" i="8" s="1"/>
  <c r="M323" i="8" s="1"/>
  <c r="U322" i="8"/>
  <c r="L322" i="8" s="1"/>
  <c r="M322" i="8" s="1"/>
  <c r="U321" i="8"/>
  <c r="L321" i="8" s="1"/>
  <c r="M321" i="8" s="1"/>
  <c r="U320" i="8"/>
  <c r="L320" i="8" s="1"/>
  <c r="M320" i="8" s="1"/>
  <c r="U319" i="8"/>
  <c r="L319" i="8" s="1"/>
  <c r="M319" i="8" s="1"/>
  <c r="U318" i="8"/>
  <c r="L318" i="8" s="1"/>
  <c r="M318" i="8" s="1"/>
  <c r="U317" i="8"/>
  <c r="L317" i="8" s="1"/>
  <c r="M317" i="8" s="1"/>
  <c r="U316" i="8"/>
  <c r="L316" i="8" s="1"/>
  <c r="M316" i="8" s="1"/>
  <c r="U315" i="8"/>
  <c r="L315" i="8" s="1"/>
  <c r="M315" i="8" s="1"/>
  <c r="U314" i="8"/>
  <c r="L314" i="8" s="1"/>
  <c r="M314" i="8" s="1"/>
  <c r="U313" i="8"/>
  <c r="L313" i="8" s="1"/>
  <c r="M313" i="8" s="1"/>
  <c r="U312" i="8"/>
  <c r="L312" i="8" s="1"/>
  <c r="M312" i="8" s="1"/>
  <c r="U311" i="8"/>
  <c r="L311" i="8" s="1"/>
  <c r="M311" i="8" s="1"/>
  <c r="U310" i="8"/>
  <c r="L310" i="8" s="1"/>
  <c r="M310" i="8" s="1"/>
  <c r="U309" i="8"/>
  <c r="L309" i="8" s="1"/>
  <c r="M309" i="8" s="1"/>
  <c r="U308" i="8"/>
  <c r="L308" i="8" s="1"/>
  <c r="M308" i="8" s="1"/>
  <c r="U307" i="8"/>
  <c r="L307" i="8" s="1"/>
  <c r="M307" i="8" s="1"/>
  <c r="U306" i="8"/>
  <c r="L306" i="8" s="1"/>
  <c r="M306" i="8" s="1"/>
  <c r="U305" i="8"/>
  <c r="L305" i="8" s="1"/>
  <c r="M305" i="8" s="1"/>
  <c r="U304" i="8"/>
  <c r="L304" i="8" s="1"/>
  <c r="M304" i="8" s="1"/>
  <c r="U303" i="8"/>
  <c r="L303" i="8" s="1"/>
  <c r="M303" i="8" s="1"/>
  <c r="U302" i="8"/>
  <c r="L302" i="8" s="1"/>
  <c r="M302" i="8" s="1"/>
  <c r="U301" i="8"/>
  <c r="L301" i="8" s="1"/>
  <c r="M301" i="8" s="1"/>
  <c r="U300" i="8"/>
  <c r="L300" i="8" s="1"/>
  <c r="M300" i="8" s="1"/>
  <c r="U299" i="8"/>
  <c r="L299" i="8" s="1"/>
  <c r="M299" i="8" s="1"/>
  <c r="U298" i="8"/>
  <c r="L298" i="8" s="1"/>
  <c r="M298" i="8" s="1"/>
  <c r="U297" i="8"/>
  <c r="L297" i="8" s="1"/>
  <c r="M297" i="8" s="1"/>
  <c r="U296" i="8"/>
  <c r="L296" i="8" s="1"/>
  <c r="M296" i="8" s="1"/>
  <c r="U295" i="8"/>
  <c r="L295" i="8" s="1"/>
  <c r="M295" i="8" s="1"/>
  <c r="U294" i="8"/>
  <c r="L294" i="8" s="1"/>
  <c r="M294" i="8" s="1"/>
  <c r="U293" i="8"/>
  <c r="L293" i="8" s="1"/>
  <c r="M293" i="8" s="1"/>
  <c r="U292" i="8"/>
  <c r="L292" i="8" s="1"/>
  <c r="M292" i="8" s="1"/>
  <c r="U291" i="8"/>
  <c r="L291" i="8" s="1"/>
  <c r="M291" i="8" s="1"/>
  <c r="U290" i="8"/>
  <c r="L290" i="8" s="1"/>
  <c r="M290" i="8" s="1"/>
  <c r="U289" i="8"/>
  <c r="L289" i="8" s="1"/>
  <c r="M289" i="8" s="1"/>
  <c r="U288" i="8"/>
  <c r="L288" i="8" s="1"/>
  <c r="M288" i="8" s="1"/>
  <c r="U287" i="8"/>
  <c r="L287" i="8" s="1"/>
  <c r="M287" i="8" s="1"/>
  <c r="U286" i="8"/>
  <c r="L286" i="8" s="1"/>
  <c r="M286" i="8" s="1"/>
  <c r="U285" i="8"/>
  <c r="L285" i="8" s="1"/>
  <c r="M285" i="8" s="1"/>
  <c r="U284" i="8"/>
  <c r="L284" i="8" s="1"/>
  <c r="M284" i="8" s="1"/>
  <c r="U283" i="8"/>
  <c r="L283" i="8" s="1"/>
  <c r="M283" i="8" s="1"/>
  <c r="U282" i="8"/>
  <c r="L282" i="8" s="1"/>
  <c r="M282" i="8" s="1"/>
  <c r="U281" i="8"/>
  <c r="L281" i="8" s="1"/>
  <c r="M281" i="8" s="1"/>
  <c r="U280" i="8"/>
  <c r="L280" i="8" s="1"/>
  <c r="M280" i="8" s="1"/>
  <c r="U279" i="8"/>
  <c r="L279" i="8" s="1"/>
  <c r="M279" i="8" s="1"/>
  <c r="U278" i="8"/>
  <c r="L278" i="8" s="1"/>
  <c r="M278" i="8" s="1"/>
  <c r="U277" i="8"/>
  <c r="L277" i="8" s="1"/>
  <c r="M277" i="8" s="1"/>
  <c r="U276" i="8"/>
  <c r="L276" i="8" s="1"/>
  <c r="M276" i="8" s="1"/>
  <c r="U275" i="8"/>
  <c r="L275" i="8" s="1"/>
  <c r="M275" i="8" s="1"/>
  <c r="U274" i="8"/>
  <c r="L274" i="8" s="1"/>
  <c r="M274" i="8" s="1"/>
  <c r="U273" i="8"/>
  <c r="L273" i="8" s="1"/>
  <c r="M273" i="8" s="1"/>
  <c r="U272" i="8"/>
  <c r="L272" i="8" s="1"/>
  <c r="M272" i="8" s="1"/>
  <c r="U271" i="8"/>
  <c r="L271" i="8" s="1"/>
  <c r="M271" i="8" s="1"/>
  <c r="U270" i="8"/>
  <c r="L270" i="8" s="1"/>
  <c r="M270" i="8" s="1"/>
  <c r="U269" i="8"/>
  <c r="L269" i="8" s="1"/>
  <c r="M269" i="8" s="1"/>
  <c r="U268" i="8"/>
  <c r="L268" i="8" s="1"/>
  <c r="M268" i="8" s="1"/>
  <c r="U267" i="8"/>
  <c r="L267" i="8" s="1"/>
  <c r="M267" i="8" s="1"/>
  <c r="U266" i="8"/>
  <c r="L266" i="8" s="1"/>
  <c r="M266" i="8" s="1"/>
  <c r="U265" i="8"/>
  <c r="L265" i="8" s="1"/>
  <c r="M265" i="8" s="1"/>
  <c r="U264" i="8"/>
  <c r="L264" i="8" s="1"/>
  <c r="M264" i="8" s="1"/>
  <c r="U263" i="8"/>
  <c r="L263" i="8" s="1"/>
  <c r="M263" i="8" s="1"/>
  <c r="U262" i="8"/>
  <c r="L262" i="8" s="1"/>
  <c r="M262" i="8" s="1"/>
  <c r="U261" i="8"/>
  <c r="L261" i="8" s="1"/>
  <c r="M261" i="8" s="1"/>
  <c r="U260" i="8"/>
  <c r="L260" i="8" s="1"/>
  <c r="M260" i="8" s="1"/>
  <c r="U259" i="8"/>
  <c r="L259" i="8" s="1"/>
  <c r="M259" i="8" s="1"/>
  <c r="U258" i="8"/>
  <c r="L258" i="8" s="1"/>
  <c r="M258" i="8" s="1"/>
  <c r="U257" i="8"/>
  <c r="L257" i="8" s="1"/>
  <c r="M257" i="8" s="1"/>
  <c r="U256" i="8"/>
  <c r="L256" i="8" s="1"/>
  <c r="M256" i="8" s="1"/>
  <c r="U255" i="8"/>
  <c r="L255" i="8" s="1"/>
  <c r="M255" i="8" s="1"/>
  <c r="U254" i="8"/>
  <c r="L254" i="8" s="1"/>
  <c r="M254" i="8" s="1"/>
  <c r="U253" i="8"/>
  <c r="L253" i="8" s="1"/>
  <c r="M253" i="8" s="1"/>
  <c r="U252" i="8"/>
  <c r="L252" i="8" s="1"/>
  <c r="M252" i="8" s="1"/>
  <c r="U251" i="8"/>
  <c r="L251" i="8" s="1"/>
  <c r="M251" i="8" s="1"/>
  <c r="U250" i="8"/>
  <c r="L250" i="8" s="1"/>
  <c r="M250" i="8" s="1"/>
  <c r="U249" i="8"/>
  <c r="L249" i="8" s="1"/>
  <c r="M249" i="8" s="1"/>
  <c r="U248" i="8"/>
  <c r="L248" i="8" s="1"/>
  <c r="M248" i="8" s="1"/>
  <c r="U247" i="8"/>
  <c r="L247" i="8" s="1"/>
  <c r="M247" i="8" s="1"/>
  <c r="U246" i="8"/>
  <c r="L246" i="8" s="1"/>
  <c r="M246" i="8" s="1"/>
  <c r="U245" i="8"/>
  <c r="L245" i="8" s="1"/>
  <c r="M245" i="8" s="1"/>
  <c r="U244" i="8"/>
  <c r="L244" i="8" s="1"/>
  <c r="M244" i="8" s="1"/>
  <c r="U243" i="8"/>
  <c r="L243" i="8" s="1"/>
  <c r="M243" i="8" s="1"/>
  <c r="U242" i="8"/>
  <c r="L242" i="8" s="1"/>
  <c r="M242" i="8" s="1"/>
  <c r="U241" i="8"/>
  <c r="L241" i="8" s="1"/>
  <c r="M241" i="8" s="1"/>
  <c r="U240" i="8"/>
  <c r="L240" i="8" s="1"/>
  <c r="M240" i="8" s="1"/>
  <c r="U239" i="8"/>
  <c r="L239" i="8" s="1"/>
  <c r="M239" i="8" s="1"/>
  <c r="U238" i="8"/>
  <c r="L238" i="8" s="1"/>
  <c r="M238" i="8" s="1"/>
  <c r="U237" i="8"/>
  <c r="L237" i="8" s="1"/>
  <c r="M237" i="8" s="1"/>
  <c r="U236" i="8"/>
  <c r="L236" i="8" s="1"/>
  <c r="M236" i="8" s="1"/>
  <c r="U235" i="8"/>
  <c r="L235" i="8" s="1"/>
  <c r="M235" i="8" s="1"/>
  <c r="U234" i="8"/>
  <c r="L234" i="8" s="1"/>
  <c r="M234" i="8" s="1"/>
  <c r="U233" i="8"/>
  <c r="L233" i="8" s="1"/>
  <c r="M233" i="8" s="1"/>
  <c r="U232" i="8"/>
  <c r="L232" i="8" s="1"/>
  <c r="M232" i="8" s="1"/>
  <c r="U231" i="8"/>
  <c r="L231" i="8" s="1"/>
  <c r="M231" i="8" s="1"/>
  <c r="U230" i="8"/>
  <c r="L230" i="8" s="1"/>
  <c r="M230" i="8" s="1"/>
  <c r="U229" i="8"/>
  <c r="L229" i="8" s="1"/>
  <c r="M229" i="8" s="1"/>
  <c r="U228" i="8"/>
  <c r="L228" i="8" s="1"/>
  <c r="M228" i="8" s="1"/>
  <c r="U227" i="8"/>
  <c r="L227" i="8" s="1"/>
  <c r="M227" i="8" s="1"/>
  <c r="U226" i="8"/>
  <c r="L226" i="8" s="1"/>
  <c r="M226" i="8" s="1"/>
  <c r="U225" i="8"/>
  <c r="L225" i="8" s="1"/>
  <c r="M225" i="8" s="1"/>
  <c r="U224" i="8"/>
  <c r="L224" i="8" s="1"/>
  <c r="M224" i="8" s="1"/>
  <c r="U223" i="8"/>
  <c r="L223" i="8" s="1"/>
  <c r="M223" i="8" s="1"/>
  <c r="U222" i="8"/>
  <c r="L222" i="8" s="1"/>
  <c r="M222" i="8" s="1"/>
  <c r="U221" i="8"/>
  <c r="L221" i="8" s="1"/>
  <c r="M221" i="8" s="1"/>
  <c r="U220" i="8"/>
  <c r="L220" i="8" s="1"/>
  <c r="M220" i="8" s="1"/>
  <c r="U219" i="8"/>
  <c r="L219" i="8" s="1"/>
  <c r="M219" i="8" s="1"/>
  <c r="U218" i="8"/>
  <c r="L218" i="8" s="1"/>
  <c r="M218" i="8" s="1"/>
  <c r="U217" i="8"/>
  <c r="L217" i="8" s="1"/>
  <c r="M217" i="8" s="1"/>
  <c r="U216" i="8"/>
  <c r="L216" i="8" s="1"/>
  <c r="M216" i="8" s="1"/>
  <c r="U215" i="8"/>
  <c r="L215" i="8" s="1"/>
  <c r="M215" i="8" s="1"/>
  <c r="U214" i="8"/>
  <c r="L214" i="8" s="1"/>
  <c r="M214" i="8" s="1"/>
  <c r="U213" i="8"/>
  <c r="L213" i="8" s="1"/>
  <c r="M213" i="8" s="1"/>
  <c r="U212" i="8"/>
  <c r="L212" i="8" s="1"/>
  <c r="M212" i="8" s="1"/>
  <c r="U211" i="8"/>
  <c r="L211" i="8" s="1"/>
  <c r="M211" i="8" s="1"/>
  <c r="U210" i="8"/>
  <c r="L210" i="8" s="1"/>
  <c r="M210" i="8" s="1"/>
  <c r="U209" i="8"/>
  <c r="L209" i="8" s="1"/>
  <c r="M209" i="8" s="1"/>
  <c r="U208" i="8"/>
  <c r="L208" i="8" s="1"/>
  <c r="M208" i="8" s="1"/>
  <c r="U207" i="8"/>
  <c r="L207" i="8" s="1"/>
  <c r="M207" i="8" s="1"/>
  <c r="U206" i="8"/>
  <c r="L206" i="8" s="1"/>
  <c r="M206" i="8" s="1"/>
  <c r="U205" i="8"/>
  <c r="L205" i="8" s="1"/>
  <c r="M205" i="8" s="1"/>
  <c r="U204" i="8"/>
  <c r="L204" i="8" s="1"/>
  <c r="M204" i="8" s="1"/>
  <c r="U203" i="8"/>
  <c r="L203" i="8" s="1"/>
  <c r="M203" i="8" s="1"/>
  <c r="U202" i="8"/>
  <c r="L202" i="8" s="1"/>
  <c r="M202" i="8" s="1"/>
  <c r="U201" i="8"/>
  <c r="L201" i="8" s="1"/>
  <c r="M201" i="8" s="1"/>
  <c r="U200" i="8"/>
  <c r="L200" i="8" s="1"/>
  <c r="M200" i="8" s="1"/>
  <c r="U199" i="8"/>
  <c r="L199" i="8" s="1"/>
  <c r="M199" i="8" s="1"/>
  <c r="U198" i="8"/>
  <c r="L198" i="8" s="1"/>
  <c r="M198" i="8" s="1"/>
  <c r="U197" i="8"/>
  <c r="L197" i="8" s="1"/>
  <c r="M197" i="8" s="1"/>
  <c r="U196" i="8"/>
  <c r="L196" i="8" s="1"/>
  <c r="M196" i="8" s="1"/>
  <c r="U195" i="8"/>
  <c r="L195" i="8" s="1"/>
  <c r="M195" i="8" s="1"/>
  <c r="U194" i="8"/>
  <c r="L194" i="8" s="1"/>
  <c r="M194" i="8" s="1"/>
  <c r="U193" i="8"/>
  <c r="L193" i="8" s="1"/>
  <c r="M193" i="8" s="1"/>
  <c r="U192" i="8"/>
  <c r="L192" i="8" s="1"/>
  <c r="M192" i="8" s="1"/>
  <c r="U191" i="8"/>
  <c r="L191" i="8" s="1"/>
  <c r="M191" i="8" s="1"/>
  <c r="U190" i="8"/>
  <c r="L190" i="8" s="1"/>
  <c r="M190" i="8" s="1"/>
  <c r="U189" i="8"/>
  <c r="L189" i="8" s="1"/>
  <c r="M189" i="8" s="1"/>
  <c r="U188" i="8"/>
  <c r="L188" i="8" s="1"/>
  <c r="M188" i="8" s="1"/>
  <c r="U187" i="8"/>
  <c r="L187" i="8" s="1"/>
  <c r="M187" i="8" s="1"/>
  <c r="U186" i="8"/>
  <c r="L186" i="8" s="1"/>
  <c r="M186" i="8" s="1"/>
  <c r="U185" i="8"/>
  <c r="L185" i="8" s="1"/>
  <c r="M185" i="8" s="1"/>
  <c r="U184" i="8"/>
  <c r="L184" i="8" s="1"/>
  <c r="M184" i="8" s="1"/>
  <c r="U183" i="8"/>
  <c r="L183" i="8" s="1"/>
  <c r="M183" i="8" s="1"/>
  <c r="U182" i="8"/>
  <c r="L182" i="8" s="1"/>
  <c r="M182" i="8" s="1"/>
  <c r="U181" i="8"/>
  <c r="L181" i="8" s="1"/>
  <c r="M181" i="8" s="1"/>
  <c r="U180" i="8"/>
  <c r="L180" i="8" s="1"/>
  <c r="M180" i="8" s="1"/>
  <c r="U179" i="8"/>
  <c r="L179" i="8" s="1"/>
  <c r="M179" i="8" s="1"/>
  <c r="U178" i="8"/>
  <c r="L178" i="8" s="1"/>
  <c r="M178" i="8" s="1"/>
  <c r="U177" i="8"/>
  <c r="L177" i="8" s="1"/>
  <c r="M177" i="8" s="1"/>
  <c r="U176" i="8"/>
  <c r="L176" i="8" s="1"/>
  <c r="M176" i="8" s="1"/>
  <c r="U175" i="8"/>
  <c r="L175" i="8" s="1"/>
  <c r="M175" i="8" s="1"/>
  <c r="U174" i="8"/>
  <c r="L174" i="8" s="1"/>
  <c r="M174" i="8" s="1"/>
  <c r="U173" i="8"/>
  <c r="L173" i="8" s="1"/>
  <c r="M173" i="8" s="1"/>
  <c r="U172" i="8"/>
  <c r="L172" i="8" s="1"/>
  <c r="M172" i="8" s="1"/>
  <c r="U171" i="8"/>
  <c r="L171" i="8" s="1"/>
  <c r="M171" i="8" s="1"/>
  <c r="U170" i="8"/>
  <c r="L170" i="8" s="1"/>
  <c r="M170" i="8" s="1"/>
  <c r="U169" i="8"/>
  <c r="L169" i="8" s="1"/>
  <c r="M169" i="8" s="1"/>
  <c r="U168" i="8"/>
  <c r="L168" i="8" s="1"/>
  <c r="M168" i="8" s="1"/>
  <c r="U167" i="8"/>
  <c r="L167" i="8" s="1"/>
  <c r="M167" i="8" s="1"/>
  <c r="U166" i="8"/>
  <c r="L166" i="8" s="1"/>
  <c r="M166" i="8" s="1"/>
  <c r="U165" i="8"/>
  <c r="L165" i="8" s="1"/>
  <c r="M165" i="8" s="1"/>
  <c r="U164" i="8"/>
  <c r="L164" i="8" s="1"/>
  <c r="M164" i="8" s="1"/>
  <c r="U163" i="8"/>
  <c r="L163" i="8" s="1"/>
  <c r="M163" i="8" s="1"/>
  <c r="U162" i="8"/>
  <c r="L162" i="8" s="1"/>
  <c r="M162" i="8" s="1"/>
  <c r="U161" i="8"/>
  <c r="L161" i="8" s="1"/>
  <c r="M161" i="8" s="1"/>
  <c r="U160" i="8"/>
  <c r="L160" i="8" s="1"/>
  <c r="M160" i="8" s="1"/>
  <c r="U159" i="8"/>
  <c r="L159" i="8" s="1"/>
  <c r="M159" i="8" s="1"/>
  <c r="U158" i="8"/>
  <c r="L158" i="8" s="1"/>
  <c r="M158" i="8" s="1"/>
  <c r="U157" i="8"/>
  <c r="L157" i="8" s="1"/>
  <c r="M157" i="8" s="1"/>
  <c r="U156" i="8"/>
  <c r="L156" i="8" s="1"/>
  <c r="M156" i="8" s="1"/>
  <c r="U155" i="8"/>
  <c r="L155" i="8" s="1"/>
  <c r="M155" i="8" s="1"/>
  <c r="U154" i="8"/>
  <c r="L154" i="8" s="1"/>
  <c r="M154" i="8" s="1"/>
  <c r="U153" i="8"/>
  <c r="L153" i="8" s="1"/>
  <c r="M153" i="8" s="1"/>
  <c r="U152" i="8"/>
  <c r="L152" i="8" s="1"/>
  <c r="M152" i="8" s="1"/>
  <c r="U151" i="8"/>
  <c r="L151" i="8" s="1"/>
  <c r="M151" i="8" s="1"/>
  <c r="U150" i="8"/>
  <c r="L150" i="8" s="1"/>
  <c r="M150" i="8" s="1"/>
  <c r="U149" i="8"/>
  <c r="L149" i="8" s="1"/>
  <c r="M149" i="8" s="1"/>
  <c r="U148" i="8"/>
  <c r="L148" i="8" s="1"/>
  <c r="M148" i="8" s="1"/>
  <c r="U147" i="8"/>
  <c r="L147" i="8" s="1"/>
  <c r="M147" i="8" s="1"/>
  <c r="U146" i="8"/>
  <c r="L146" i="8" s="1"/>
  <c r="M146" i="8" s="1"/>
  <c r="U145" i="8"/>
  <c r="L145" i="8" s="1"/>
  <c r="M145" i="8" s="1"/>
  <c r="U144" i="8"/>
  <c r="L144" i="8" s="1"/>
  <c r="M144" i="8" s="1"/>
  <c r="U143" i="8"/>
  <c r="L143" i="8" s="1"/>
  <c r="M143" i="8" s="1"/>
  <c r="U142" i="8"/>
  <c r="L142" i="8" s="1"/>
  <c r="M142" i="8" s="1"/>
  <c r="U141" i="8"/>
  <c r="L141" i="8" s="1"/>
  <c r="M141" i="8" s="1"/>
  <c r="U140" i="8"/>
  <c r="L140" i="8" s="1"/>
  <c r="M140" i="8" s="1"/>
  <c r="U139" i="8"/>
  <c r="L139" i="8" s="1"/>
  <c r="M139" i="8" s="1"/>
  <c r="U138" i="8"/>
  <c r="L138" i="8" s="1"/>
  <c r="M138" i="8" s="1"/>
  <c r="U137" i="8"/>
  <c r="L137" i="8" s="1"/>
  <c r="M137" i="8" s="1"/>
  <c r="U136" i="8"/>
  <c r="L136" i="8" s="1"/>
  <c r="M136" i="8" s="1"/>
  <c r="U135" i="8"/>
  <c r="L135" i="8" s="1"/>
  <c r="M135" i="8" s="1"/>
  <c r="U134" i="8"/>
  <c r="L134" i="8" s="1"/>
  <c r="M134" i="8" s="1"/>
  <c r="U133" i="8"/>
  <c r="L133" i="8" s="1"/>
  <c r="M133" i="8" s="1"/>
  <c r="U132" i="8"/>
  <c r="L132" i="8" s="1"/>
  <c r="M132" i="8" s="1"/>
  <c r="U131" i="8"/>
  <c r="L131" i="8" s="1"/>
  <c r="M131" i="8" s="1"/>
  <c r="U130" i="8"/>
  <c r="L130" i="8" s="1"/>
  <c r="M130" i="8" s="1"/>
  <c r="U129" i="8"/>
  <c r="L129" i="8" s="1"/>
  <c r="M129" i="8" s="1"/>
  <c r="U128" i="8"/>
  <c r="L128" i="8" s="1"/>
  <c r="M128" i="8" s="1"/>
  <c r="U127" i="8"/>
  <c r="L127" i="8" s="1"/>
  <c r="M127" i="8" s="1"/>
  <c r="U126" i="8"/>
  <c r="L126" i="8" s="1"/>
  <c r="M126" i="8" s="1"/>
  <c r="U125" i="8"/>
  <c r="L125" i="8" s="1"/>
  <c r="M125" i="8" s="1"/>
  <c r="U124" i="8"/>
  <c r="L124" i="8" s="1"/>
  <c r="M124" i="8" s="1"/>
  <c r="U123" i="8"/>
  <c r="L123" i="8" s="1"/>
  <c r="M123" i="8" s="1"/>
  <c r="U122" i="8"/>
  <c r="L122" i="8" s="1"/>
  <c r="M122" i="8" s="1"/>
  <c r="U121" i="8"/>
  <c r="L121" i="8" s="1"/>
  <c r="M121" i="8" s="1"/>
  <c r="U120" i="8"/>
  <c r="L120" i="8" s="1"/>
  <c r="M120" i="8" s="1"/>
  <c r="U119" i="8"/>
  <c r="L119" i="8" s="1"/>
  <c r="M119" i="8" s="1"/>
  <c r="U118" i="8"/>
  <c r="L118" i="8" s="1"/>
  <c r="M118" i="8" s="1"/>
  <c r="U117" i="8"/>
  <c r="L117" i="8" s="1"/>
  <c r="M117" i="8" s="1"/>
  <c r="U116" i="8"/>
  <c r="L116" i="8" s="1"/>
  <c r="M116" i="8" s="1"/>
  <c r="U115" i="8"/>
  <c r="L115" i="8" s="1"/>
  <c r="M115" i="8" s="1"/>
  <c r="U114" i="8"/>
  <c r="L114" i="8" s="1"/>
  <c r="M114" i="8" s="1"/>
  <c r="U113" i="8"/>
  <c r="L113" i="8" s="1"/>
  <c r="M113" i="8" s="1"/>
  <c r="U112" i="8"/>
  <c r="L112" i="8" s="1"/>
  <c r="M112" i="8" s="1"/>
  <c r="U111" i="8"/>
  <c r="L111" i="8" s="1"/>
  <c r="M111" i="8" s="1"/>
  <c r="U110" i="8"/>
  <c r="L110" i="8" s="1"/>
  <c r="M110" i="8" s="1"/>
  <c r="U109" i="8"/>
  <c r="L109" i="8" s="1"/>
  <c r="M109" i="8" s="1"/>
  <c r="U108" i="8"/>
  <c r="L108" i="8" s="1"/>
  <c r="M108" i="8" s="1"/>
  <c r="U107" i="8"/>
  <c r="L107" i="8" s="1"/>
  <c r="M107" i="8" s="1"/>
  <c r="U106" i="8"/>
  <c r="L106" i="8" s="1"/>
  <c r="M106" i="8" s="1"/>
  <c r="U105" i="8"/>
  <c r="L105" i="8" s="1"/>
  <c r="M105" i="8" s="1"/>
  <c r="U104" i="8"/>
  <c r="L104" i="8" s="1"/>
  <c r="M104" i="8" s="1"/>
  <c r="U103" i="8"/>
  <c r="L103" i="8" s="1"/>
  <c r="M103" i="8" s="1"/>
  <c r="U102" i="8"/>
  <c r="L102" i="8" s="1"/>
  <c r="M102" i="8" s="1"/>
  <c r="U101" i="8"/>
  <c r="L101" i="8" s="1"/>
  <c r="M101" i="8" s="1"/>
  <c r="U100" i="8"/>
  <c r="L100" i="8" s="1"/>
  <c r="M100" i="8" s="1"/>
  <c r="U99" i="8"/>
  <c r="L99" i="8" s="1"/>
  <c r="M99" i="8" s="1"/>
  <c r="U98" i="8"/>
  <c r="L98" i="8" s="1"/>
  <c r="M98" i="8" s="1"/>
  <c r="U97" i="8"/>
  <c r="L97" i="8" s="1"/>
  <c r="M97" i="8" s="1"/>
  <c r="U96" i="8"/>
  <c r="L96" i="8" s="1"/>
  <c r="M96" i="8" s="1"/>
  <c r="U95" i="8"/>
  <c r="L95" i="8" s="1"/>
  <c r="M95" i="8" s="1"/>
  <c r="U94" i="8"/>
  <c r="L94" i="8" s="1"/>
  <c r="M94" i="8" s="1"/>
  <c r="U93" i="8"/>
  <c r="L93" i="8" s="1"/>
  <c r="M93" i="8" s="1"/>
  <c r="U92" i="8"/>
  <c r="L92" i="8" s="1"/>
  <c r="M92" i="8" s="1"/>
  <c r="U91" i="8"/>
  <c r="L91" i="8" s="1"/>
  <c r="M91" i="8" s="1"/>
  <c r="U90" i="8"/>
  <c r="L90" i="8" s="1"/>
  <c r="M90" i="8" s="1"/>
  <c r="U89" i="8"/>
  <c r="L89" i="8" s="1"/>
  <c r="M89" i="8" s="1"/>
  <c r="U88" i="8"/>
  <c r="L88" i="8" s="1"/>
  <c r="M88" i="8" s="1"/>
  <c r="U87" i="8"/>
  <c r="L87" i="8" s="1"/>
  <c r="M87" i="8" s="1"/>
  <c r="U86" i="8"/>
  <c r="L86" i="8" s="1"/>
  <c r="M86" i="8" s="1"/>
  <c r="U85" i="8"/>
  <c r="L85" i="8" s="1"/>
  <c r="M85" i="8" s="1"/>
  <c r="U84" i="8"/>
  <c r="L84" i="8" s="1"/>
  <c r="M84" i="8" s="1"/>
  <c r="U83" i="8"/>
  <c r="L83" i="8" s="1"/>
  <c r="M83" i="8" s="1"/>
  <c r="U82" i="8"/>
  <c r="L82" i="8" s="1"/>
  <c r="M82" i="8" s="1"/>
  <c r="U81" i="8"/>
  <c r="L81" i="8" s="1"/>
  <c r="M81" i="8" s="1"/>
  <c r="U80" i="8"/>
  <c r="L80" i="8" s="1"/>
  <c r="M80" i="8" s="1"/>
  <c r="U79" i="8"/>
  <c r="L79" i="8" s="1"/>
  <c r="M79" i="8" s="1"/>
  <c r="U78" i="8"/>
  <c r="L78" i="8" s="1"/>
  <c r="M78" i="8" s="1"/>
  <c r="U77" i="8"/>
  <c r="L77" i="8" s="1"/>
  <c r="M77" i="8" s="1"/>
  <c r="U76" i="8"/>
  <c r="L76" i="8" s="1"/>
  <c r="M76" i="8" s="1"/>
  <c r="U75" i="8"/>
  <c r="L75" i="8" s="1"/>
  <c r="M75" i="8" s="1"/>
  <c r="U74" i="8"/>
  <c r="L74" i="8" s="1"/>
  <c r="M74" i="8" s="1"/>
  <c r="U73" i="8"/>
  <c r="L73" i="8" s="1"/>
  <c r="M73" i="8" s="1"/>
  <c r="U72" i="8"/>
  <c r="L72" i="8" s="1"/>
  <c r="M72" i="8" s="1"/>
  <c r="U71" i="8"/>
  <c r="L71" i="8" s="1"/>
  <c r="M71" i="8" s="1"/>
  <c r="U70" i="8"/>
  <c r="L70" i="8" s="1"/>
  <c r="M70" i="8" s="1"/>
  <c r="U69" i="8"/>
  <c r="L69" i="8" s="1"/>
  <c r="M69" i="8" s="1"/>
  <c r="U68" i="8"/>
  <c r="L68" i="8" s="1"/>
  <c r="M68" i="8" s="1"/>
  <c r="U67" i="8"/>
  <c r="L67" i="8" s="1"/>
  <c r="M67" i="8" s="1"/>
  <c r="U66" i="8"/>
  <c r="L66" i="8" s="1"/>
  <c r="M66" i="8" s="1"/>
  <c r="U65" i="8"/>
  <c r="L65" i="8" s="1"/>
  <c r="M65" i="8" s="1"/>
  <c r="U64" i="8"/>
  <c r="L64" i="8" s="1"/>
  <c r="M64" i="8" s="1"/>
  <c r="U63" i="8"/>
  <c r="L63" i="8" s="1"/>
  <c r="M63" i="8" s="1"/>
  <c r="U62" i="8"/>
  <c r="L62" i="8" s="1"/>
  <c r="M62" i="8" s="1"/>
  <c r="U61" i="8"/>
  <c r="L61" i="8" s="1"/>
  <c r="M61" i="8" s="1"/>
  <c r="U60" i="8"/>
  <c r="L60" i="8" s="1"/>
  <c r="M60" i="8" s="1"/>
  <c r="U59" i="8"/>
  <c r="L59" i="8" s="1"/>
  <c r="M59" i="8" s="1"/>
  <c r="U58" i="8"/>
  <c r="L58" i="8" s="1"/>
  <c r="M58" i="8" s="1"/>
  <c r="U57" i="8"/>
  <c r="L57" i="8" s="1"/>
  <c r="M57" i="8" s="1"/>
  <c r="U56" i="8"/>
  <c r="L56" i="8" s="1"/>
  <c r="M56" i="8" s="1"/>
  <c r="U55" i="8"/>
  <c r="L55" i="8" s="1"/>
  <c r="M55" i="8" s="1"/>
  <c r="U54" i="8"/>
  <c r="L54" i="8" s="1"/>
  <c r="M54" i="8" s="1"/>
  <c r="U53" i="8"/>
  <c r="L53" i="8" s="1"/>
  <c r="M53" i="8" s="1"/>
  <c r="U52" i="8"/>
  <c r="L52" i="8" s="1"/>
  <c r="M52" i="8" s="1"/>
  <c r="U51" i="8"/>
  <c r="L51" i="8" s="1"/>
  <c r="M51" i="8" s="1"/>
  <c r="U50" i="8"/>
  <c r="L50" i="8" s="1"/>
  <c r="M50" i="8" s="1"/>
  <c r="U49" i="8"/>
  <c r="L49" i="8" s="1"/>
  <c r="M49" i="8" s="1"/>
  <c r="U48" i="8"/>
  <c r="L48" i="8" s="1"/>
  <c r="M48" i="8" s="1"/>
  <c r="U47" i="8"/>
  <c r="L47" i="8" s="1"/>
  <c r="M47" i="8" s="1"/>
  <c r="U46" i="8"/>
  <c r="L46" i="8" s="1"/>
  <c r="M46" i="8" s="1"/>
  <c r="U45" i="8"/>
  <c r="L45" i="8" s="1"/>
  <c r="M45" i="8" s="1"/>
  <c r="U44" i="8"/>
  <c r="L44" i="8" s="1"/>
  <c r="M44" i="8" s="1"/>
  <c r="U43" i="8"/>
  <c r="L43" i="8" s="1"/>
  <c r="M43" i="8" s="1"/>
  <c r="U42" i="8"/>
  <c r="L42" i="8" s="1"/>
  <c r="M42" i="8" s="1"/>
  <c r="U41" i="8"/>
  <c r="L41" i="8" s="1"/>
  <c r="M41" i="8" s="1"/>
  <c r="U40" i="8"/>
  <c r="L40" i="8" s="1"/>
  <c r="M40" i="8" s="1"/>
  <c r="U39" i="8"/>
  <c r="L39" i="8" s="1"/>
  <c r="M39" i="8" s="1"/>
  <c r="U38" i="8"/>
  <c r="L38" i="8" s="1"/>
  <c r="M38" i="8" s="1"/>
  <c r="U37" i="8"/>
  <c r="L37" i="8" s="1"/>
  <c r="M37" i="8" s="1"/>
  <c r="U36" i="8"/>
  <c r="L36" i="8" s="1"/>
  <c r="M36" i="8" s="1"/>
  <c r="U35" i="8"/>
  <c r="L35" i="8" s="1"/>
  <c r="M35" i="8" s="1"/>
  <c r="U34" i="8"/>
  <c r="L34" i="8" s="1"/>
  <c r="M34" i="8" s="1"/>
  <c r="U33" i="8"/>
  <c r="L33" i="8" s="1"/>
  <c r="M33" i="8" s="1"/>
  <c r="U32" i="8"/>
  <c r="L32" i="8" s="1"/>
  <c r="M32" i="8" s="1"/>
  <c r="U31" i="8"/>
  <c r="L31" i="8" s="1"/>
  <c r="M31" i="8" s="1"/>
  <c r="U30" i="8"/>
  <c r="L30" i="8" s="1"/>
  <c r="M30" i="8" s="1"/>
  <c r="U29" i="8"/>
  <c r="L29" i="8" s="1"/>
  <c r="M29" i="8" s="1"/>
  <c r="U28" i="8"/>
  <c r="L28" i="8" s="1"/>
  <c r="M28" i="8" s="1"/>
  <c r="U27" i="8"/>
  <c r="L27" i="8" s="1"/>
  <c r="M27" i="8" s="1"/>
  <c r="U26" i="8"/>
  <c r="L26" i="8" s="1"/>
  <c r="M26" i="8" s="1"/>
  <c r="U11" i="8"/>
  <c r="L11" i="8" s="1"/>
  <c r="M11" i="8" s="1"/>
  <c r="U5" i="8"/>
  <c r="L5" i="8" s="1"/>
  <c r="M5" i="8" s="1"/>
  <c r="U14" i="8"/>
  <c r="L14" i="8" s="1"/>
  <c r="M14" i="8" s="1"/>
  <c r="U9" i="8"/>
  <c r="L9" i="8" s="1"/>
  <c r="M9" i="8" s="1"/>
  <c r="U17" i="8"/>
  <c r="L17" i="8" s="1"/>
  <c r="M17" i="8" s="1"/>
  <c r="U25" i="8"/>
  <c r="L25" i="8" s="1"/>
  <c r="M25" i="8" s="1"/>
  <c r="U4" i="8"/>
  <c r="L4" i="8" s="1"/>
  <c r="M4" i="8" s="1"/>
  <c r="U24" i="8"/>
  <c r="L24" i="8" s="1"/>
  <c r="M24" i="8" s="1"/>
  <c r="U12" i="8"/>
  <c r="L12" i="8" s="1"/>
  <c r="M12" i="8" s="1"/>
  <c r="U7" i="8"/>
  <c r="L7" i="8" s="1"/>
  <c r="M7" i="8" s="1"/>
  <c r="U10" i="8"/>
  <c r="L10" i="8" s="1"/>
  <c r="M10" i="8" s="1"/>
  <c r="U20" i="8"/>
  <c r="L20" i="8" s="1"/>
  <c r="M20" i="8" s="1"/>
  <c r="U15" i="8"/>
  <c r="L15" i="8" s="1"/>
  <c r="M15" i="8" s="1"/>
  <c r="U18" i="8"/>
  <c r="L18" i="8" s="1"/>
  <c r="M18" i="8" s="1"/>
  <c r="U6" i="8"/>
  <c r="L6" i="8" s="1"/>
  <c r="M6" i="8" s="1"/>
  <c r="U8" i="8"/>
  <c r="L8" i="8" s="1"/>
  <c r="M8" i="8" s="1"/>
  <c r="U22" i="8"/>
  <c r="L22" i="8" s="1"/>
  <c r="M22" i="8" s="1"/>
  <c r="U13" i="8"/>
  <c r="L13" i="8" s="1"/>
  <c r="M13" i="8" s="1"/>
  <c r="U16" i="8"/>
  <c r="L16" i="8" s="1"/>
  <c r="M16" i="8" s="1"/>
  <c r="U19" i="8"/>
  <c r="L19" i="8" s="1"/>
  <c r="M19" i="8" s="1"/>
  <c r="U21" i="8"/>
  <c r="L21" i="8" s="1"/>
  <c r="M21" i="8" s="1"/>
  <c r="U23" i="8"/>
  <c r="L23" i="8" s="1"/>
  <c r="M23" i="8" s="1"/>
  <c r="U3" i="8"/>
  <c r="L3" i="8" l="1"/>
  <c r="C41" i="4" a="1"/>
  <c r="C43" i="4" l="1" a="1"/>
  <c r="C43" i="4" s="1"/>
  <c r="C48" i="4" a="1"/>
  <c r="C48" i="4" s="1"/>
  <c r="C21" i="4" a="1"/>
  <c r="C21" i="4" s="1"/>
  <c r="M3" i="8"/>
  <c r="C41" i="4"/>
  <c r="C22" i="4" l="1" a="1"/>
  <c r="C22" i="4" s="1"/>
  <c r="C49" i="4" a="1"/>
  <c r="C4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<sst xmlns="http://schemas.openxmlformats.org/spreadsheetml/2006/main" count="369" uniqueCount="272">
  <si>
    <t>Financial Year</t>
  </si>
  <si>
    <t>GDP Deflator</t>
  </si>
  <si>
    <t>Period</t>
  </si>
  <si>
    <t>2008/09</t>
  </si>
  <si>
    <t>Onwards</t>
  </si>
  <si>
    <t>Calendar Year</t>
  </si>
  <si>
    <t>Quarterly</t>
  </si>
  <si>
    <t>2008Q1</t>
  </si>
  <si>
    <t>Note: currently unclear if FRS data is in calendar or financial year and how to correctly apply it to each depending on the outcome.</t>
  </si>
  <si>
    <t>Year 0</t>
  </si>
  <si>
    <t>Discount Rate</t>
  </si>
  <si>
    <t>Discount Factor</t>
  </si>
  <si>
    <t>31-75</t>
  </si>
  <si>
    <t>76-125</t>
  </si>
  <si>
    <t>1-30</t>
  </si>
  <si>
    <t>0</t>
  </si>
  <si>
    <t>Year</t>
  </si>
  <si>
    <t>Description</t>
  </si>
  <si>
    <t>Summary Table: Discount Rate Table</t>
  </si>
  <si>
    <t>Key</t>
  </si>
  <si>
    <t>Colour</t>
  </si>
  <si>
    <r>
      <rPr>
        <b/>
        <sz val="11"/>
        <color theme="1"/>
        <rFont val="Calibri"/>
        <family val="2"/>
        <scheme val="minor"/>
      </rPr>
      <t>None</t>
    </r>
    <r>
      <rPr>
        <sz val="11"/>
        <color theme="1"/>
        <rFont val="Calibri"/>
        <family val="2"/>
        <scheme val="minor"/>
      </rPr>
      <t xml:space="preserve"> - refers to a firm output (i.e. historic period), and not a forecast.</t>
    </r>
    <r>
      <rPr>
        <i/>
        <sz val="11"/>
        <color theme="1"/>
        <rFont val="Calibri"/>
        <family val="2"/>
        <scheme val="minor"/>
      </rPr>
      <t xml:space="preserve"> May still be subject to revisions.</t>
    </r>
  </si>
  <si>
    <t>Standard Discount Rate</t>
  </si>
  <si>
    <t>Health Discount Rate</t>
  </si>
  <si>
    <t>Standard Discount Rate (Reduced)*</t>
  </si>
  <si>
    <t>Health Discount Rate (Reduced)*</t>
  </si>
  <si>
    <t>*'(Reduced)' refers to scenarios when the social time preference (STP) equals zero.</t>
  </si>
  <si>
    <t>Period Frequency:</t>
  </si>
  <si>
    <t>Final Period:</t>
  </si>
  <si>
    <t>Consumer Price Index</t>
  </si>
  <si>
    <t>Average Weekly Earnings</t>
  </si>
  <si>
    <t>Retail Price Index</t>
  </si>
  <si>
    <t>Custom</t>
  </si>
  <si>
    <t>LIST_Dynamic_Period</t>
  </si>
  <si>
    <t>LIST_Dynamic_Indices</t>
  </si>
  <si>
    <t>Retail Price Index (X)</t>
  </si>
  <si>
    <t>Year-on-Year (%)</t>
  </si>
  <si>
    <t>First Period:</t>
  </si>
  <si>
    <t>Original Price Year:</t>
  </si>
  <si>
    <t>Nominal Value</t>
  </si>
  <si>
    <t>Price Base Year:</t>
  </si>
  <si>
    <t>Real Value</t>
  </si>
  <si>
    <t>Present Value</t>
  </si>
  <si>
    <t>Discount Rate:</t>
  </si>
  <si>
    <t>Inflation Index:</t>
  </si>
  <si>
    <t>Yes</t>
  </si>
  <si>
    <t>Starting Factor</t>
  </si>
  <si>
    <t>Rebased Factor</t>
  </si>
  <si>
    <t>LIST_Dynamic_InflationRate</t>
  </si>
  <si>
    <t>LIST_Dynamic_DeflatorRate</t>
  </si>
  <si>
    <t>LIST_Dynamic_DiscountRate</t>
  </si>
  <si>
    <t>LIST_DiscountTypes</t>
  </si>
  <si>
    <t>LIST_Dynamic_DiscountFactor</t>
  </si>
  <si>
    <t>LIST_Dynamic_Period_Discount</t>
  </si>
  <si>
    <t>Reduced Health Discount Rate</t>
  </si>
  <si>
    <t>Reduced Standard Discount Rate</t>
  </si>
  <si>
    <t>LIST_PeriodFrequency</t>
  </si>
  <si>
    <t>Reference: Original</t>
  </si>
  <si>
    <t>Reference: Price Base</t>
  </si>
  <si>
    <t>Reference: Present Value</t>
  </si>
  <si>
    <t>Inflation Application</t>
  </si>
  <si>
    <t>LIST_Dynamic_Inflation_StartingFactor</t>
  </si>
  <si>
    <t>LIST_Dynamic_Inflation_RebasedFactor</t>
  </si>
  <si>
    <t>LIST_Dynamic_NominalPrice</t>
  </si>
  <si>
    <t>LIST_Dynamic_RealPrice</t>
  </si>
  <si>
    <t>LIST_Dynamic_PriceInput</t>
  </si>
  <si>
    <t>LIST_Dynamic_Deflator_StartingFactor</t>
  </si>
  <si>
    <t>LIST_Dynamic_Deflator_RebasedFactor</t>
  </si>
  <si>
    <t>1. INPUTS</t>
  </si>
  <si>
    <t>2. OUTPUTS</t>
  </si>
  <si>
    <t>3. CALCULATIONS</t>
  </si>
  <si>
    <t>Deflator Application</t>
  </si>
  <si>
    <t>Discount Application</t>
  </si>
  <si>
    <t>LIST_Dynamic_PresentPrice</t>
  </si>
  <si>
    <t>REF</t>
  </si>
  <si>
    <t>Input Value</t>
  </si>
  <si>
    <t>Conversion Factor</t>
  </si>
  <si>
    <t>END</t>
  </si>
  <si>
    <t>Custom Index (YoY %)</t>
  </si>
  <si>
    <t>Info</t>
  </si>
  <si>
    <t>Tool</t>
  </si>
  <si>
    <t>Indices</t>
  </si>
  <si>
    <t>LISTS_</t>
  </si>
  <si>
    <t>Developer_Info</t>
  </si>
  <si>
    <t>TECHNICAL APPROACH</t>
  </si>
  <si>
    <t>c. Conditional Formatting.</t>
  </si>
  <si>
    <t>GENERAL APPROACH</t>
  </si>
  <si>
    <t>Intentions</t>
  </si>
  <si>
    <t>Display</t>
  </si>
  <si>
    <t>Updates</t>
  </si>
  <si>
    <t>Limitations</t>
  </si>
  <si>
    <t>Dynamic Arrays</t>
  </si>
  <si>
    <t>- Built with an intention to be scalable if certain parameters change in size and scope (e.g. number of indices or periods), without need for intensive re-working of formulae or approach.</t>
  </si>
  <si>
    <t>- Avoidance of reliance on VBA (i.e. macros, .xlsm extensions) for improved accessibility and future developer updates or changes.</t>
  </si>
  <si>
    <t>- To use Pseudo-dynamic Named Ranges to automatically expand any necessary data references/ranges/lists.</t>
  </si>
  <si>
    <t>- To use Dynamic Arrays for automatically generating display tables in the 'Tool' tab.</t>
  </si>
  <si>
    <t>- For users to not need to provide any information/manual changes (e.g. expanding formula to new rows/columns) outside that in 'Tool: 1. INPUTS'.</t>
  </si>
  <si>
    <t>- The design was chosen to improve accessibility and ease-of-use for most use cases.</t>
  </si>
  <si>
    <t>- Conditional Formatting is used in 'Tool' to give the appearance of tables expanding in length in response to user input.</t>
  </si>
  <si>
    <t>- Note that this tool is not compatable with versions of Excel prior to Microsoft 365, nor .xls file conversions. This is a technical limitation; it cannot be overcome without overhauling the tool itself.</t>
  </si>
  <si>
    <t>- Updating this document must be done with care and caution. It is recommended that future developers are confident in their knowledge and application of:</t>
  </si>
  <si>
    <t>- In the long-run, it may be preferable to convert this tool to a web-based application which can more easily overcome the limitations of Excel.</t>
  </si>
  <si>
    <t>a. Dynamic Arrays, and Pseudo-dynamic named ranges;</t>
  </si>
  <si>
    <t>b. Economic concepts of inflation, real price conversion, and discounting;</t>
  </si>
  <si>
    <t>Pseudo-dynamic Named Ranges</t>
  </si>
  <si>
    <t>Conditional Formatting</t>
  </si>
  <si>
    <t>Discounting</t>
  </si>
  <si>
    <t>- TRANSPOSE() is used heavily in 'Tool' to allow for named ranges to automatically populate the worksheet to the correct length.</t>
  </si>
  <si>
    <t>- UNIQUE() is used on occasion in 'LISTS_' to identify all of the unique inputs in a straightforward manner.</t>
  </si>
  <si>
    <t>- Required for the TRANSPOSE() formulae to work correctly by providing the correct ranges for conversion.</t>
  </si>
  <si>
    <t>- Note that standard named ranges are also used on occasion for referencing inputs.</t>
  </si>
  <si>
    <t>- 'Pseudo-dynamic' named ranges they rely on niche/bespoke formula which work out how long the range must be. They are not Excel-native.</t>
  </si>
  <si>
    <t>- Used solely to ensure dynamic array-generated data appears to be in a table, which supports accessibility and ease-of-use.</t>
  </si>
  <si>
    <t>- Utilises pseudo-dynamic named ranges, so they can be automatically expanded if required.</t>
  </si>
  <si>
    <t>- Calculated using formulae which identifies the applicable discount rate based on number of years since Year 0 (i.e. present year), and uses it to calculate the applicable discount factor.</t>
  </si>
  <si>
    <t>- A new set of formula introduced in Excel 365, which allow for the automatic expansion of simple/specific commands in new ways based on the input data.</t>
  </si>
  <si>
    <t>- The tool only supports the input of one custom index, and one set of annual prices. This is (probably) a design limitation; it may be overcome with some clever problem-solving!</t>
  </si>
  <si>
    <t>- Utilises pseudo-dynamic named ranges to automatically capture any new indices that are added, or if the number of periods is extended.</t>
  </si>
  <si>
    <t>- Period naming convention uses a formulae (drag-down required) to automatically generate new period names.</t>
  </si>
  <si>
    <t>- Whilst Quarterly data is mostly available, and mostly implemented, it has been removed from availability in the tool as it caused some edge-case issues which could not be easily resolved at the time.</t>
  </si>
  <si>
    <t>- Design: conditional formatting is used to highlight important information and give the appearance of tables expanding in length in response to user input.</t>
  </si>
  <si>
    <t>- The formulae are almost exclusively drag-down only, and extend beyond current necessity. This is to prevent the need for drag-down to be required in 'Tools'.</t>
  </si>
  <si>
    <t>- Inputs: includes all required parameters that users may need to adjust.  All are dropdowns linked to the 'LISTS_' worksheet except for 'Final Period', which is a General input with data validation restrictions.</t>
  </si>
  <si>
    <t>- Colour-coding is for identifiability of key information: Yellow = Input; Blue = Calculation; Green = Output; Red = Not Applicable (given input information).</t>
  </si>
  <si>
    <t>- Formulae are created to cover all scenarios/input choices; this means some get quite complex.</t>
  </si>
  <si>
    <t>- Outputs: data taken directly from 'LISTS_'.</t>
  </si>
  <si>
    <t>- This worksheet is essentially a large set of one-dimensional arrays (i.e. lists) which pulls/pushes data from/to other worksheets (incl. 'Tool' for user input data,plus 'Indices' and 'Discounting' for reference data).</t>
  </si>
  <si>
    <t>- It provides the calculations to achieve several instances of data transformation/manipulation. This accounts for most of the 'heavy lifting' of the tool.</t>
  </si>
  <si>
    <t>- Calculations: data taken directly from 'LISTS_', with the exception of the 'References: …' table, which is a dynamic array used for lookup purposes.</t>
  </si>
  <si>
    <t>Data Register</t>
  </si>
  <si>
    <t>Data Type</t>
  </si>
  <si>
    <t>Granularity</t>
  </si>
  <si>
    <t>Time Period Covered</t>
  </si>
  <si>
    <t>Owner</t>
  </si>
  <si>
    <t>Date</t>
  </si>
  <si>
    <t>2023-03-15</t>
  </si>
  <si>
    <t>DOCUMENTATION</t>
  </si>
  <si>
    <t>USER GUIDE</t>
  </si>
  <si>
    <t>Description of Changes</t>
  </si>
  <si>
    <t>Description of Data/Use</t>
  </si>
  <si>
    <t>Initial release.</t>
  </si>
  <si>
    <t>WORKSHEET INFORMATION</t>
  </si>
  <si>
    <t>MODEL MAP</t>
  </si>
  <si>
    <t>Technical Area</t>
  </si>
  <si>
    <t>General Area</t>
  </si>
  <si>
    <t>Worksheet</t>
  </si>
  <si>
    <t>Version Identifier</t>
  </si>
  <si>
    <t>Office for Budget Responsibility</t>
  </si>
  <si>
    <t>Discount Rates</t>
  </si>
  <si>
    <t>Historic Indices</t>
  </si>
  <si>
    <r>
      <rPr>
        <b/>
        <sz val="11"/>
        <color theme="1"/>
        <rFont val="Calibri"/>
        <family val="2"/>
        <scheme val="minor"/>
      </rPr>
      <t>Blue</t>
    </r>
    <r>
      <rPr>
        <sz val="11"/>
        <color theme="1"/>
        <rFont val="Calibri"/>
        <family val="2"/>
        <scheme val="minor"/>
      </rPr>
      <t xml:space="preserve"> - refers to a short-to-medium-term forecast.</t>
    </r>
    <r>
      <rPr>
        <i/>
        <sz val="11"/>
        <color theme="1"/>
        <rFont val="Calibri"/>
        <family val="2"/>
        <scheme val="minor"/>
      </rPr>
      <t xml:space="preserve"> Sourced from the most recent OBR Economic &amp; Fiscal Outlook publication (March 2023).</t>
    </r>
  </si>
  <si>
    <r>
      <t>Yellow</t>
    </r>
    <r>
      <rPr>
        <sz val="11"/>
        <color theme="1"/>
        <rFont val="Calibri"/>
        <family val="2"/>
        <scheme val="minor"/>
      </rPr>
      <t xml:space="preserve"> - refers to a medium-to-long term forecast.</t>
    </r>
    <r>
      <rPr>
        <b/>
        <sz val="11"/>
        <color theme="1"/>
        <rFont val="Calibri"/>
        <family val="2"/>
        <scheme val="minor"/>
      </rPr>
      <t xml:space="preserve"> </t>
    </r>
    <r>
      <rPr>
        <i/>
        <sz val="11"/>
        <color theme="1"/>
        <rFont val="Calibri"/>
        <family val="2"/>
        <scheme val="minor"/>
      </rPr>
      <t>Sourced from the most recent OBR Economic &amp; Fiscal Outlook publication (March 2023).</t>
    </r>
    <r>
      <rPr>
        <b/>
        <sz val="11"/>
        <color theme="1"/>
        <rFont val="Calibri"/>
        <family val="2"/>
        <scheme val="minor"/>
      </rPr>
      <t xml:space="preserve"> </t>
    </r>
    <r>
      <rPr>
        <i/>
        <sz val="11"/>
        <color theme="1"/>
        <rFont val="Calibri"/>
        <family val="2"/>
        <scheme val="minor"/>
      </rPr>
      <t>Typically aligns with long-term growth assumption, with some exceptions.</t>
    </r>
  </si>
  <si>
    <t>Short-Medium Index Forecasts</t>
  </si>
  <si>
    <t>Medium-Long Index Forecasts</t>
  </si>
  <si>
    <t>HM Treasury</t>
  </si>
  <si>
    <t>Price Forecast</t>
  </si>
  <si>
    <t>Price Assumption</t>
  </si>
  <si>
    <t>Firm Price</t>
  </si>
  <si>
    <t>N/A</t>
  </si>
  <si>
    <t>Up to 125yrs (from present)</t>
  </si>
  <si>
    <t>Annual (Banded)</t>
  </si>
  <si>
    <t>Calendar Year, Financial Year, Quarterly</t>
  </si>
  <si>
    <t>2008 to 2021 (inclusive)</t>
  </si>
  <si>
    <t>2022 to 2027 (inclusive)</t>
  </si>
  <si>
    <t>2028/29 to 2030/31 (inclusive)</t>
  </si>
  <si>
    <t>All periods beyond Medium-Long Index Forecasts</t>
  </si>
  <si>
    <t>Used for the purpose of applying economic concepts of inflation and real price conversions (i.e. using deflators) to price data.</t>
  </si>
  <si>
    <t>Provided for reference, and to convert inputs into Present Values for the purpose of economic appraisals, in line with HMT Green Book guidance. Includes information on all four published discount rates.</t>
  </si>
  <si>
    <t>Long-Term Index Assumptions</t>
  </si>
  <si>
    <r>
      <rPr>
        <b/>
        <sz val="11"/>
        <color theme="1"/>
        <rFont val="Calibri"/>
        <family val="2"/>
        <scheme val="minor"/>
      </rPr>
      <t>Red</t>
    </r>
    <r>
      <rPr>
        <sz val="11"/>
        <color theme="1"/>
        <rFont val="Calibri"/>
        <family val="2"/>
        <scheme val="minor"/>
      </rPr>
      <t xml:space="preserve"> - refers to a long-term growth assumption. </t>
    </r>
    <r>
      <rPr>
        <i/>
        <sz val="11"/>
        <color theme="1"/>
        <rFont val="Calibri"/>
        <family val="2"/>
        <scheme val="minor"/>
      </rPr>
      <t>Sourced from the most recent OBR Fiscal Risks and Sustainability publication (July 2022).</t>
    </r>
  </si>
  <si>
    <t>Provides general information on, and documentation for, the tool. Aimed at users of the tool.</t>
  </si>
  <si>
    <t>Used for the purpose of applying economic concepts of inflation and real price conversions (i.e. using deflators) to price data. Assumed that FY rates are applicable to: (a) the respective Calendar data based on simple average manipulation; and (b) Quarterly data based on the respective Financial Year it falls into.</t>
  </si>
  <si>
    <t>- Medium-Long Index Forecasts, and Long-Term Index Assumptions, are only provided for Financial Years. Conversions, as described in the Data Register, are used to calculate the respective rates for Calendar/Quarterly data.</t>
  </si>
  <si>
    <t>Section</t>
  </si>
  <si>
    <t>Outputs</t>
  </si>
  <si>
    <t>Inputs</t>
  </si>
  <si>
    <t>Calculations</t>
  </si>
  <si>
    <t>Available Indices</t>
  </si>
  <si>
    <t>Period Breakdown</t>
  </si>
  <si>
    <t>Forecast Breakdown</t>
  </si>
  <si>
    <t>Available Discount Rates</t>
  </si>
  <si>
    <t>Point of Interest</t>
  </si>
  <si>
    <t>Do not use or edit. Used for development purposes only.</t>
  </si>
  <si>
    <t>Provided for three period frequencies: calendar year (Jan-Dec), financial year (Apr-Mar), and quarterly (Jan-Mar, etc). All represent year-on-year changes.</t>
  </si>
  <si>
    <t>Worksheet Information</t>
  </si>
  <si>
    <t>Documentation</t>
  </si>
  <si>
    <t>User Guide</t>
  </si>
  <si>
    <t>Provides brief information on key information, such as the version of the tool being used, as well as the source of key data.</t>
  </si>
  <si>
    <t>Indexation Tool</t>
  </si>
  <si>
    <t>Economics Hub</t>
  </si>
  <si>
    <t>The web-based application, from which this tool originated. Provides additional information on key economic concepts, as well as the most up-to-date information regarding latest indexation rates.</t>
  </si>
  <si>
    <t>Extraction Date</t>
  </si>
  <si>
    <t>Source Link</t>
  </si>
  <si>
    <t>https://www.gov.uk/government/publications/green-book-supplementary-guidance-discounting</t>
  </si>
  <si>
    <t>https://obr.uk/download/long-term-economic-determinants-march-2023-economic-and-fiscal-outlook/?tmstv=1686740770</t>
  </si>
  <si>
    <t>https://obr.uk/download/march-2023-economic-and-fiscal-outlook-charts-and-tables-zip-file/?tmstv=1686740770</t>
  </si>
  <si>
    <t>Provides information on how to use to the Tool and apply key concepts.</t>
  </si>
  <si>
    <t>The only section of the Tool that users need to make changes to.</t>
  </si>
  <si>
    <t>This allows users to fully customise the parameters of the tool to fit their needs/requirements.</t>
  </si>
  <si>
    <t>Summarises the key information, in a step-wise manner, that uses will need to extract from the tool.</t>
  </si>
  <si>
    <t>Includes: Input Values, Nominal Values, Real Values, and Present Values.</t>
  </si>
  <si>
    <t>Details the steps taken to convert input data into the eventual output data.</t>
  </si>
  <si>
    <t>Can be used to verify/validate the outputs, as well as allow for the same steps to be applied on a wider scale if necessary.</t>
  </si>
  <si>
    <t>Reference data for the four discount rates, as published by HM Treasury, are provided within.</t>
  </si>
  <si>
    <t>For most instances, the Standard Discount Rate should be applied. Deviations from this should involve discussion with - and agreement from - economists.</t>
  </si>
  <si>
    <t xml:space="preserve">Coloured indices represent forecasts; different colours are used to distinguish different forecasts. A key is provided within the worksheet. </t>
  </si>
  <si>
    <t>Note that short-medium term forecasts are those most subject to significant future variations/adjustments.</t>
  </si>
  <si>
    <t>The list of available indices are taken directly from the latest relevant OBR publications.</t>
  </si>
  <si>
    <t>This includes: CPI, AWE, GDP Deflator, RPI, and RPIX. This list may be adjusted in the future based on OBR updates/changes.</t>
  </si>
  <si>
    <t>Colour Guide</t>
  </si>
  <si>
    <t>Area of Interest</t>
  </si>
  <si>
    <t>This user guide will focus on how to use the 'Tool' worksheet. For further information on the topics of indexation, inflation, deflators, and discounting, please refer to the Indexation Tool.</t>
  </si>
  <si>
    <t>INPUTS</t>
  </si>
  <si>
    <t>Period Frequency</t>
  </si>
  <si>
    <t>First Period</t>
  </si>
  <si>
    <t>Final Period</t>
  </si>
  <si>
    <t>Original Price Year</t>
  </si>
  <si>
    <t>Price Base Year</t>
  </si>
  <si>
    <t>Present Year</t>
  </si>
  <si>
    <t>Present Year:</t>
  </si>
  <si>
    <t>Inflation Index</t>
  </si>
  <si>
    <t>Custom Index</t>
  </si>
  <si>
    <t>Reference Flags</t>
  </si>
  <si>
    <t>OUTPUTS</t>
  </si>
  <si>
    <t>CALCULATIONS</t>
  </si>
  <si>
    <t>GENERAL</t>
  </si>
  <si>
    <t>Alternative Deflators</t>
  </si>
  <si>
    <t>Alternative Discount Rates</t>
  </si>
  <si>
    <t>Copying Worksheets</t>
  </si>
  <si>
    <t>YELLOW = user input required; GREEN = outputs; BLUE = intermediary calculation steps; GREY = do not use (inputs/outputs/calculations should be ignored).</t>
  </si>
  <si>
    <t>Used to help ensure price conversion factors are generated correctly, and that the correct periods are referenced.</t>
  </si>
  <si>
    <t>Annual Price Data</t>
  </si>
  <si>
    <t>Presents the individual detailed steps taken to convert the Nominal Values into Real Values (i.e. removes the effect of general inflation).</t>
  </si>
  <si>
    <t>Presents the individual detailed steps taken to convert the Real Values into Present Values (i.e. adjusts for time preferences).</t>
  </si>
  <si>
    <t>General</t>
  </si>
  <si>
    <t>This is the only section of the Tool which users are required to customise/edit. All other sections update automatically in response to changes made here.</t>
  </si>
  <si>
    <t>Tables should automatically update/expand/generate based on the information in the input section.</t>
  </si>
  <si>
    <t>Required to specify whether data is calendar or financial year. This affects the conversion factors that are applied.</t>
  </si>
  <si>
    <t>Required to identify the first period to consider for all other purposes. If it is set to after other period parameters, the Tool will be unable to function correctly.</t>
  </si>
  <si>
    <t>Required to identify the final period to consider for all other purposes. If set to before other period parameters, the Tool will be unable to function correctly.</t>
  </si>
  <si>
    <t>A switch to state whether the Annual Price Data needs to have inflation applied to the corresponding values (i.e. convert to nominal prices).</t>
  </si>
  <si>
    <t>The switch should be set to 'Yes' unless inflation is already applied to the Annual Price Data.</t>
  </si>
  <si>
    <t>The switch should be set to 'Yes' if the outputs are required for an economic appraisal, unless the Annual Price Data is already in real prices.</t>
  </si>
  <si>
    <t>A switch to state whether the Annual Price Data needs to be deflated (i.e. convert to real prices) once it is nominal price terms.</t>
  </si>
  <si>
    <t>A switch to state whether the Annual Price Data needs to be discounted (i.e. convert to present prices) once it is real price terms.</t>
  </si>
  <si>
    <t>The switch should be set to 'Yes' if the outputs are required for an economic appraisal, unless the Annual Price Data is already in present prices.</t>
  </si>
  <si>
    <t>It is a free text box, but the formatting must match that of the 'First Period' - e.g. XXXX for Calendar Year; XXXX/YY for Financial Year.</t>
  </si>
  <si>
    <t>Presents the individual detailed steps taken to convert the Annual Price Data into Nominal Values (i.e. are adjusted for specific inflation rates).</t>
  </si>
  <si>
    <t>Converts the Input Value into nominal prices (i.e. applies specific inflation rates), if required. If the Nominal Value switch is set to 'No', no change will occur.</t>
  </si>
  <si>
    <t>Note that changing this may break the rest of the Tool until other inputs are updated accordingly.</t>
  </si>
  <si>
    <t>Converts the Nominal Value into real prices (i.e. removes the effect of general inflation), if required. If the Real Value switch is set to 'No', no change will occur.</t>
  </si>
  <si>
    <t>Converts the Real Value into present prices (i.e. adjusts for time preferences), if required. If the Present Value switch is set to 'No', no change will occur.</t>
  </si>
  <si>
    <t>Re-iterates the Annual Price Data that users provide in the INPUTS section.</t>
  </si>
  <si>
    <t>Required to identify which inflation index to use for converting to nominal prices (if applicable). Note that a 'Custom Index' option is available if preferable.</t>
  </si>
  <si>
    <t>Required to identify which discount rate to use for converting to present prices.</t>
  </si>
  <si>
    <t>Alternative discount rates are not available - only HMT rates are available. This is to discourage their use as it is atypical; economic expertise should be sought.</t>
  </si>
  <si>
    <t>Alternative deflators are not available - only GDP Deflator is available. This is to discourage their use as it is atypical; economic expertise should be sought.</t>
  </si>
  <si>
    <t>If the 'Custom Index' option is selected in the Inflation Index parameter, this is where the alternative inflation rates can be provided.</t>
  </si>
  <si>
    <t>If this option is selected, it will be used even if the input cells are left blank.</t>
  </si>
  <si>
    <t>Required to produce any price conversions. Note that data must be input for each year individually, but may be left blank.</t>
  </si>
  <si>
    <t>Nominal Value Switch (Inflation):</t>
  </si>
  <si>
    <t>Real Value Switch (Deflator):</t>
  </si>
  <si>
    <t>Present Value Switch (Discount):</t>
  </si>
  <si>
    <t>This refers to the period the Annual Price Data is currently based in. It cannot be set to a date before the First Period, or after the Final Period.</t>
  </si>
  <si>
    <t>This refers to the period the present price conversion needs to adjust to. It cannot be set to a date before the First Period, or after the Final Period.</t>
  </si>
  <si>
    <t>It is typically set to the current financial year, although it may be more appropriate to select an alternative (e.g. the first year of impacts - i.e. costs or benefits).</t>
  </si>
  <si>
    <t>Setting this correctly enables inflation to be applied correctly to the prices.</t>
  </si>
  <si>
    <t>For example, if a cup of coffee costs £2.00 in 2023/24, and this is what is input in 'Annual Price Data', then the OPY is 2023/24.</t>
  </si>
  <si>
    <t>This will adjust prices by accounting for time preferences (i.e. by discounting them), respective to the specified PBY. It is required for economic appraisals.</t>
  </si>
  <si>
    <t>This will adjust prices by removing the general effects of inflation (i.e applying deflators), respective to the specified PBY. It is required for economic appraisals.</t>
  </si>
  <si>
    <t>This refers to what period the real price conversion needs to adjust to. It cannot be set to a date before the First Period, or after the Final Period.</t>
  </si>
  <si>
    <t xml:space="preserve">Technical limitations prevent the 'Tool' worksheet from being easily copied.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</si>
</sst>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quot;£&quot;* #,##0.00_-;_-&quot;£&quot;* &quot;-&quot;??_-;_-@_-"/>
    <numFmt numFmtId="43" formatCode="_-* #,##0.00_-;\-* #,##0.00_-;_-* &quot;-&quot;??_-;_-@_-"/>
    <numFmt numFmtId="164" formatCode="0.000"/>
    <numFmt numFmtId="165" formatCode="0.0%"/>
    <numFmt numFmtId="166" formatCode="_-* #,##0.000_-;\-* #,##0.000_-;_-* &quot;-&quot;??_-;_-@_-"/>
    <numFmt numFmtId="167" formatCode="[$-F800]dddd\,\ mmmm\ dd\,\ yyyy"/>
    <numFmt numFmtId="168" formatCode="[$-809]dd\ mmm\ yyyy"/>
  </numFmts>
  <fonts count="12"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i/>
      <sz val="10"/>
      <color theme="1"/>
      <name val="Calibri"/>
      <family val="2"/>
      <scheme val="minor"/>
    </font>
    <font>
      <i/>
      <sz val="9"/>
      <color theme="1"/>
      <name val="Calibri"/>
      <family val="2"/>
      <scheme val="minor"/>
    </font>
    <font>
      <sz val="11"/>
      <name val="Calibri"/>
      <family val="2"/>
      <scheme val="minor"/>
    </font>
    <font>
      <b/>
      <sz val="11"/>
      <color theme="0"/>
      <name val="Calibri"/>
      <family val="2"/>
      <scheme val="minor"/>
    </font>
    <font>
      <b/>
      <sz val="14"/>
      <color theme="1"/>
      <name val="Calibri"/>
      <family val="2"/>
      <scheme val="minor"/>
    </font>
    <font>
      <b/>
      <sz val="14"/>
      <color theme="0"/>
      <name val="Calibri"/>
      <family val="2"/>
      <scheme val="minor"/>
    </font>
    <font>
      <i/>
      <sz val="11"/>
      <color rgb="FFC00000"/>
      <name val="Calibri"/>
      <family val="2"/>
      <scheme val="minor"/>
    </font>
    <font>
      <b/>
      <sz val="11"/>
      <name val="Calibri"/>
      <family val="2"/>
      <scheme val="minor"/>
    </font>
  </fonts>
  <fills count="10">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theme="4"/>
        <bgColor indexed="64"/>
      </patternFill>
    </fill>
    <fill>
      <patternFill patternType="solid">
        <fgColor theme="1"/>
        <bgColor indexed="64"/>
      </patternFill>
    </fill>
  </fills>
  <borders count="36">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indexed="64"/>
      </right>
      <top style="thin">
        <color theme="6" tint="0.39997558519241921"/>
      </top>
      <bottom style="thin">
        <color theme="6" tint="0.39997558519241921"/>
      </bottom>
      <diagonal/>
    </border>
    <border>
      <left style="thin">
        <color indexed="64"/>
      </left>
      <right/>
      <top style="thin">
        <color theme="6" tint="0.39997558519241921"/>
      </top>
      <bottom/>
      <diagonal/>
    </border>
    <border>
      <left/>
      <right/>
      <top style="thin">
        <color theme="6" tint="0.39997558519241921"/>
      </top>
      <bottom/>
      <diagonal/>
    </border>
    <border>
      <left/>
      <right style="thin">
        <color indexed="64"/>
      </right>
      <top style="thin">
        <color theme="6" tint="0.39997558519241921"/>
      </top>
      <bottom/>
      <diagonal/>
    </border>
    <border>
      <left style="thin">
        <color indexed="64"/>
      </left>
      <right/>
      <top style="thin">
        <color theme="6" tint="0.39997558519241921"/>
      </top>
      <bottom style="thin">
        <color indexed="64"/>
      </bottom>
      <diagonal/>
    </border>
    <border>
      <left/>
      <right/>
      <top style="thin">
        <color theme="6" tint="0.39997558519241921"/>
      </top>
      <bottom style="thin">
        <color indexed="64"/>
      </bottom>
      <diagonal/>
    </border>
    <border>
      <left/>
      <right style="thin">
        <color indexed="64"/>
      </right>
      <top style="thin">
        <color theme="6" tint="0.39997558519241921"/>
      </top>
      <bottom style="thin">
        <color indexed="64"/>
      </bottom>
      <diagonal/>
    </border>
    <border>
      <left style="thin">
        <color indexed="64"/>
      </left>
      <right/>
      <top style="thin">
        <color indexed="64"/>
      </top>
      <bottom style="thin">
        <color theme="6" tint="0.39997558519241921"/>
      </bottom>
      <diagonal/>
    </border>
    <border>
      <left/>
      <right/>
      <top style="thin">
        <color indexed="64"/>
      </top>
      <bottom style="thin">
        <color theme="6" tint="0.39997558519241921"/>
      </bottom>
      <diagonal/>
    </border>
    <border>
      <left/>
      <right style="thin">
        <color indexed="64"/>
      </right>
      <top style="thin">
        <color indexed="64"/>
      </top>
      <bottom style="thin">
        <color theme="6" tint="0.399975585192419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indexed="64"/>
      </left>
      <right/>
      <top style="thin">
        <color indexed="64"/>
      </top>
      <bottom style="thin">
        <color indexed="64"/>
      </bottom>
      <diagonal/>
    </border>
    <border>
      <left style="thin">
        <color indexed="64"/>
      </left>
      <right/>
      <top/>
      <bottom style="thin">
        <color theme="6" tint="0.39997558519241921"/>
      </bottom>
      <diagonal/>
    </border>
    <border>
      <left/>
      <right/>
      <top/>
      <bottom style="thin">
        <color theme="6" tint="0.39997558519241921"/>
      </bottom>
      <diagonal/>
    </border>
    <border>
      <left/>
      <right style="thin">
        <color indexed="64"/>
      </right>
      <top/>
      <bottom style="thin">
        <color theme="6" tint="0.3999755851924192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6"/>
      </bottom>
      <diagonal/>
    </border>
    <border>
      <left style="thin">
        <color indexed="64"/>
      </left>
      <right style="thin">
        <color indexed="64"/>
      </right>
      <top style="thin">
        <color theme="6"/>
      </top>
      <bottom style="thin">
        <color indexed="64"/>
      </bottom>
      <diagonal/>
    </border>
    <border>
      <left style="thin">
        <color indexed="64"/>
      </left>
      <right style="thin">
        <color indexed="64"/>
      </right>
      <top style="thin">
        <color theme="6"/>
      </top>
      <bottom style="thin">
        <color theme="6"/>
      </bottom>
      <diagonal/>
    </border>
    <border>
      <left style="thin">
        <color indexed="64"/>
      </left>
      <right style="thin">
        <color indexed="64"/>
      </right>
      <top style="thin">
        <color theme="6"/>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228">
    <xf numFmtId="0" fontId="0" fillId="0" borderId="0" xfId="0"/>
    <xf numFmtId="0" fontId="0" fillId="0" borderId="0" xfId="0" applyAlignment="1">
      <alignment horizontal="right"/>
    </xf>
    <xf numFmtId="43" fontId="0" fillId="0" borderId="0" xfId="1" applyFont="1"/>
    <xf numFmtId="43" fontId="0" fillId="0" borderId="0" xfId="1" applyFont="1" applyAlignment="1">
      <alignment horizontal="right"/>
    </xf>
    <xf numFmtId="43" fontId="0" fillId="2" borderId="0" xfId="1" applyFont="1" applyFill="1" applyAlignment="1">
      <alignment horizontal="right"/>
    </xf>
    <xf numFmtId="43" fontId="0" fillId="0" borderId="0" xfId="1" applyFont="1" applyFill="1"/>
    <xf numFmtId="43" fontId="0" fillId="3" borderId="0" xfId="1" applyFont="1" applyFill="1" applyAlignment="1">
      <alignment horizontal="right"/>
    </xf>
    <xf numFmtId="43" fontId="0" fillId="2" borderId="0" xfId="1" applyFont="1" applyFill="1"/>
    <xf numFmtId="43" fontId="0" fillId="4" borderId="0" xfId="1" applyFont="1" applyFill="1" applyAlignment="1">
      <alignment horizontal="right"/>
    </xf>
    <xf numFmtId="43" fontId="0" fillId="4" borderId="0" xfId="1" applyFont="1" applyFill="1"/>
    <xf numFmtId="43" fontId="0" fillId="3" borderId="0" xfId="1" applyFont="1" applyFill="1"/>
    <xf numFmtId="43" fontId="3" fillId="0" borderId="0" xfId="1" applyFont="1"/>
    <xf numFmtId="165" fontId="0" fillId="0" borderId="0" xfId="0" applyNumberFormat="1" applyAlignment="1">
      <alignment horizontal="right"/>
    </xf>
    <xf numFmtId="164" fontId="0" fillId="0" borderId="0" xfId="0" applyNumberFormat="1" applyAlignment="1">
      <alignment horizontal="right"/>
    </xf>
    <xf numFmtId="0" fontId="0" fillId="0" borderId="0" xfId="1" applyNumberFormat="1" applyFont="1"/>
    <xf numFmtId="0" fontId="2" fillId="0" borderId="0" xfId="1" applyNumberFormat="1" applyFont="1"/>
    <xf numFmtId="43" fontId="2" fillId="0" borderId="0" xfId="1" applyFont="1"/>
    <xf numFmtId="43" fontId="2" fillId="0" borderId="0" xfId="1" applyFont="1" applyAlignment="1">
      <alignment horizontal="right"/>
    </xf>
    <xf numFmtId="43" fontId="1" fillId="0" borderId="0" xfId="1" applyFont="1" applyAlignment="1">
      <alignment horizontal="right"/>
    </xf>
    <xf numFmtId="43" fontId="1" fillId="3" borderId="0" xfId="1" applyFont="1" applyFill="1" applyAlignment="1">
      <alignment horizontal="right"/>
    </xf>
    <xf numFmtId="43" fontId="1" fillId="2" borderId="0" xfId="1" applyFont="1" applyFill="1" applyAlignment="1">
      <alignment horizontal="right"/>
    </xf>
    <xf numFmtId="43" fontId="1" fillId="4" borderId="0" xfId="1" applyFont="1" applyFill="1" applyAlignment="1">
      <alignment horizontal="right"/>
    </xf>
    <xf numFmtId="1" fontId="1" fillId="0" borderId="0" xfId="1" applyNumberFormat="1" applyFont="1" applyAlignment="1">
      <alignment horizontal="right"/>
    </xf>
    <xf numFmtId="43" fontId="1" fillId="0" borderId="0" xfId="1" applyFont="1"/>
    <xf numFmtId="1" fontId="1" fillId="3" borderId="0" xfId="1" applyNumberFormat="1" applyFont="1" applyFill="1" applyAlignment="1">
      <alignment horizontal="right"/>
    </xf>
    <xf numFmtId="1" fontId="1" fillId="2" borderId="0" xfId="1" applyNumberFormat="1" applyFont="1" applyFill="1" applyAlignment="1">
      <alignment horizontal="right"/>
    </xf>
    <xf numFmtId="1" fontId="1" fillId="4" borderId="0" xfId="1" applyNumberFormat="1" applyFont="1" applyFill="1" applyAlignment="1">
      <alignment horizontal="right"/>
    </xf>
    <xf numFmtId="0" fontId="2" fillId="0" borderId="0" xfId="0" applyFont="1" applyAlignment="1">
      <alignment horizontal="right"/>
    </xf>
    <xf numFmtId="0" fontId="4" fillId="0" borderId="0" xfId="0" applyFont="1" applyAlignment="1"/>
    <xf numFmtId="0" fontId="2" fillId="0" borderId="1" xfId="0" quotePrefix="1" applyFont="1" applyBorder="1" applyAlignment="1">
      <alignment horizontal="center"/>
    </xf>
    <xf numFmtId="10" fontId="0" fillId="0" borderId="0" xfId="2" applyNumberFormat="1" applyFont="1" applyBorder="1" applyAlignment="1">
      <alignment horizontal="center"/>
    </xf>
    <xf numFmtId="0" fontId="2" fillId="0" borderId="4" xfId="0" quotePrefix="1" applyFont="1" applyBorder="1" applyAlignment="1">
      <alignment horizontal="center"/>
    </xf>
    <xf numFmtId="10" fontId="0" fillId="0" borderId="5" xfId="2" applyNumberFormat="1" applyFont="1" applyBorder="1" applyAlignment="1">
      <alignment horizontal="center"/>
    </xf>
    <xf numFmtId="0" fontId="0" fillId="0" borderId="0" xfId="0" applyAlignment="1">
      <alignment horizontal="left"/>
    </xf>
    <xf numFmtId="0" fontId="5" fillId="0" borderId="0" xfId="0" applyFont="1" applyAlignment="1"/>
    <xf numFmtId="43" fontId="2" fillId="0" borderId="0" xfId="1" applyFont="1" applyAlignment="1">
      <alignment horizontal="left"/>
    </xf>
    <xf numFmtId="10" fontId="0" fillId="0" borderId="0" xfId="2" applyNumberFormat="1" applyFont="1"/>
    <xf numFmtId="166" fontId="0" fillId="0" borderId="0" xfId="1" applyNumberFormat="1" applyFont="1"/>
    <xf numFmtId="44" fontId="0" fillId="0" borderId="0" xfId="3" applyFont="1"/>
    <xf numFmtId="0" fontId="0" fillId="0" borderId="0" xfId="0" applyAlignment="1">
      <alignment horizontal="left"/>
    </xf>
    <xf numFmtId="0" fontId="0" fillId="0" borderId="0" xfId="0" applyAlignment="1">
      <alignment horizontal="left"/>
    </xf>
    <xf numFmtId="0" fontId="0" fillId="0" borderId="0" xfId="0" applyFill="1"/>
    <xf numFmtId="0" fontId="0" fillId="0" borderId="0" xfId="0" applyFill="1" applyBorder="1" applyAlignment="1">
      <alignment horizontal="center"/>
    </xf>
    <xf numFmtId="44" fontId="0" fillId="0" borderId="0" xfId="0" applyNumberFormat="1" applyAlignment="1">
      <alignment horizontal="left"/>
    </xf>
    <xf numFmtId="0" fontId="2" fillId="2" borderId="8" xfId="0" applyFont="1" applyFill="1" applyBorder="1"/>
    <xf numFmtId="0" fontId="2" fillId="5" borderId="8" xfId="0" applyFont="1" applyFill="1" applyBorder="1"/>
    <xf numFmtId="0" fontId="2" fillId="3" borderId="8" xfId="0" applyFont="1" applyFill="1" applyBorder="1"/>
    <xf numFmtId="0" fontId="0" fillId="0" borderId="9" xfId="0" applyBorder="1"/>
    <xf numFmtId="0" fontId="6" fillId="0" borderId="0" xfId="0" applyFont="1" applyFill="1"/>
    <xf numFmtId="0" fontId="0" fillId="0" borderId="9" xfId="3" applyNumberFormat="1" applyFont="1" applyBorder="1" applyAlignment="1">
      <alignment horizontal="left"/>
    </xf>
    <xf numFmtId="0" fontId="0" fillId="0" borderId="9" xfId="0" applyBorder="1" applyAlignment="1">
      <alignment horizontal="left"/>
    </xf>
    <xf numFmtId="0" fontId="6" fillId="0" borderId="9" xfId="0" applyFont="1" applyFill="1" applyBorder="1" applyAlignment="1">
      <alignment horizontal="left"/>
    </xf>
    <xf numFmtId="0" fontId="0" fillId="0" borderId="9" xfId="3" applyNumberFormat="1" applyFont="1" applyBorder="1" applyAlignment="1"/>
    <xf numFmtId="0" fontId="6" fillId="0" borderId="0" xfId="0" applyFont="1" applyFill="1" applyBorder="1"/>
    <xf numFmtId="10" fontId="0" fillId="6" borderId="9" xfId="2" applyNumberFormat="1" applyFont="1" applyFill="1" applyBorder="1" applyAlignment="1">
      <alignment horizontal="left"/>
    </xf>
    <xf numFmtId="0" fontId="0" fillId="6" borderId="9" xfId="3" applyNumberFormat="1" applyFont="1" applyFill="1" applyBorder="1" applyAlignment="1">
      <alignment horizontal="left"/>
    </xf>
    <xf numFmtId="0" fontId="2" fillId="7" borderId="8" xfId="0" applyFont="1" applyFill="1" applyBorder="1"/>
    <xf numFmtId="0" fontId="2" fillId="0" borderId="0" xfId="0" applyFont="1"/>
    <xf numFmtId="0" fontId="0" fillId="0" borderId="0" xfId="0" applyFont="1" applyFill="1" applyBorder="1"/>
    <xf numFmtId="0" fontId="0" fillId="0" borderId="0" xfId="0" applyAlignment="1"/>
    <xf numFmtId="0" fontId="7" fillId="8" borderId="9" xfId="0" applyFont="1" applyFill="1" applyBorder="1" applyAlignment="1">
      <alignment horizontal="center"/>
    </xf>
    <xf numFmtId="0" fontId="7" fillId="8" borderId="9" xfId="0" applyFont="1" applyFill="1" applyBorder="1"/>
    <xf numFmtId="49" fontId="0" fillId="0" borderId="9" xfId="0" applyNumberFormat="1" applyBorder="1"/>
    <xf numFmtId="167" fontId="0" fillId="0" borderId="9" xfId="0" applyNumberFormat="1" applyBorder="1" applyAlignment="1">
      <alignment horizontal="left"/>
    </xf>
    <xf numFmtId="49" fontId="0" fillId="3" borderId="9" xfId="0" applyNumberFormat="1" applyFill="1" applyBorder="1"/>
    <xf numFmtId="167" fontId="0" fillId="3" borderId="9" xfId="0" applyNumberFormat="1" applyFill="1" applyBorder="1" applyAlignment="1">
      <alignment horizontal="left"/>
    </xf>
    <xf numFmtId="49" fontId="0" fillId="3" borderId="9" xfId="0" applyNumberFormat="1" applyFill="1" applyBorder="1" applyAlignment="1">
      <alignment horizontal="left"/>
    </xf>
    <xf numFmtId="0" fontId="0" fillId="3" borderId="9" xfId="0" applyFill="1" applyBorder="1" applyAlignment="1">
      <alignment horizontal="left" vertical="center" wrapText="1"/>
    </xf>
    <xf numFmtId="0" fontId="0" fillId="0" borderId="9" xfId="0" applyBorder="1" applyAlignment="1">
      <alignment horizontal="left" vertical="center" wrapText="1"/>
    </xf>
    <xf numFmtId="0" fontId="0" fillId="0" borderId="9" xfId="0" applyFill="1" applyBorder="1" applyAlignment="1">
      <alignment horizontal="left" vertical="center" wrapText="1"/>
    </xf>
    <xf numFmtId="0" fontId="0" fillId="0" borderId="9" xfId="0" applyBorder="1" applyAlignment="1">
      <alignment horizontal="left" vertical="center" wrapText="1"/>
    </xf>
    <xf numFmtId="0" fontId="0" fillId="3" borderId="9" xfId="0" applyFill="1" applyBorder="1" applyAlignment="1">
      <alignment horizontal="left" vertical="center" wrapText="1"/>
    </xf>
    <xf numFmtId="0" fontId="6" fillId="0" borderId="30" xfId="0" applyFont="1" applyFill="1" applyBorder="1" applyAlignment="1">
      <alignment horizontal="left"/>
    </xf>
    <xf numFmtId="0" fontId="0" fillId="0" borderId="9" xfId="2" applyNumberFormat="1" applyFont="1" applyBorder="1" applyAlignment="1"/>
    <xf numFmtId="0" fontId="0" fillId="0" borderId="9" xfId="3" applyNumberFormat="1" applyFont="1" applyFill="1" applyBorder="1" applyAlignment="1">
      <alignment horizontal="left"/>
    </xf>
    <xf numFmtId="44" fontId="0" fillId="0" borderId="0" xfId="3" applyFont="1" applyFill="1" applyBorder="1"/>
    <xf numFmtId="44" fontId="0" fillId="0" borderId="0" xfId="3" applyFont="1" applyFill="1"/>
    <xf numFmtId="0" fontId="0" fillId="0" borderId="9" xfId="3" applyNumberFormat="1" applyFont="1" applyFill="1" applyBorder="1"/>
    <xf numFmtId="44" fontId="0" fillId="0" borderId="0" xfId="3" applyNumberFormat="1" applyFont="1"/>
    <xf numFmtId="44" fontId="0" fillId="0" borderId="0" xfId="0" applyNumberFormat="1"/>
    <xf numFmtId="10" fontId="0" fillId="0" borderId="0" xfId="0" applyNumberFormat="1"/>
    <xf numFmtId="166" fontId="0" fillId="0" borderId="0" xfId="1" applyNumberFormat="1" applyFont="1" applyAlignment="1">
      <alignment horizontal="left"/>
    </xf>
    <xf numFmtId="164" fontId="0" fillId="6" borderId="9" xfId="0" applyNumberFormat="1" applyFill="1" applyBorder="1" applyAlignment="1">
      <alignment horizontal="left"/>
    </xf>
    <xf numFmtId="164" fontId="0" fillId="0" borderId="0" xfId="1" applyNumberFormat="1" applyFont="1"/>
    <xf numFmtId="164" fontId="0" fillId="0" borderId="0" xfId="0" applyNumberFormat="1"/>
    <xf numFmtId="164" fontId="0" fillId="6" borderId="9" xfId="1" applyNumberFormat="1" applyFont="1" applyFill="1" applyBorder="1" applyAlignment="1">
      <alignment horizontal="left"/>
    </xf>
    <xf numFmtId="0" fontId="7" fillId="8" borderId="0" xfId="0" applyFont="1" applyFill="1"/>
    <xf numFmtId="0" fontId="7" fillId="8" borderId="0" xfId="0" applyFont="1" applyFill="1" applyAlignment="1">
      <alignment horizontal="center"/>
    </xf>
    <xf numFmtId="43" fontId="2" fillId="0" borderId="1" xfId="1" applyFont="1" applyBorder="1" applyAlignment="1"/>
    <xf numFmtId="43" fontId="2" fillId="0" borderId="0" xfId="1" applyFont="1" applyBorder="1" applyAlignment="1"/>
    <xf numFmtId="0" fontId="10" fillId="0" borderId="0" xfId="0" applyFont="1"/>
    <xf numFmtId="0" fontId="0" fillId="0" borderId="0" xfId="0" applyFont="1" applyFill="1"/>
    <xf numFmtId="168" fontId="0" fillId="3" borderId="9" xfId="0" applyNumberFormat="1" applyFill="1" applyBorder="1" applyAlignment="1">
      <alignment horizontal="left" vertical="center" wrapText="1"/>
    </xf>
    <xf numFmtId="168" fontId="0" fillId="0" borderId="9" xfId="0" applyNumberFormat="1" applyBorder="1" applyAlignment="1">
      <alignment horizontal="left" vertical="center" wrapText="1"/>
    </xf>
    <xf numFmtId="0" fontId="2" fillId="3" borderId="9" xfId="0" applyFont="1" applyFill="1" applyBorder="1" applyAlignment="1">
      <alignment horizontal="center" vertical="center"/>
    </xf>
    <xf numFmtId="0" fontId="2" fillId="3" borderId="9" xfId="0" applyFont="1" applyFill="1" applyBorder="1" applyAlignment="1">
      <alignment vertical="center"/>
    </xf>
    <xf numFmtId="0" fontId="11" fillId="3" borderId="9" xfId="0" applyFont="1" applyFill="1" applyBorder="1" applyAlignment="1">
      <alignment horizontal="left" vertical="center"/>
    </xf>
    <xf numFmtId="0" fontId="2" fillId="3" borderId="9" xfId="0" applyFont="1" applyFill="1" applyBorder="1" applyAlignment="1">
      <alignment horizontal="left" vertical="center"/>
    </xf>
    <xf numFmtId="0" fontId="2" fillId="0" borderId="9" xfId="0" applyFont="1" applyBorder="1" applyAlignment="1">
      <alignment vertical="center"/>
    </xf>
    <xf numFmtId="0" fontId="2" fillId="0" borderId="9" xfId="0" applyFont="1" applyFill="1" applyBorder="1" applyAlignment="1">
      <alignment horizontal="left" vertical="center"/>
    </xf>
    <xf numFmtId="0" fontId="2" fillId="0" borderId="9" xfId="0" applyFont="1" applyFill="1" applyBorder="1" applyAlignment="1">
      <alignment horizontal="center"/>
    </xf>
    <xf numFmtId="0" fontId="2" fillId="6" borderId="29" xfId="0" applyFont="1" applyFill="1" applyBorder="1" applyAlignment="1">
      <alignment horizontal="left"/>
    </xf>
    <xf numFmtId="0" fontId="2" fillId="6" borderId="9" xfId="0" applyFont="1" applyFill="1" applyBorder="1" applyAlignment="1">
      <alignment horizontal="left"/>
    </xf>
    <xf numFmtId="0" fontId="11" fillId="3" borderId="9" xfId="0" applyFont="1" applyFill="1" applyBorder="1" applyAlignment="1">
      <alignment vertical="center"/>
    </xf>
    <xf numFmtId="0" fontId="0" fillId="0" borderId="34" xfId="0" applyBorder="1" applyAlignment="1">
      <alignment horizontal="left" vertical="center"/>
    </xf>
    <xf numFmtId="0" fontId="0" fillId="3" borderId="29" xfId="0" applyFill="1" applyBorder="1" applyAlignment="1">
      <alignment horizontal="left" vertical="center"/>
    </xf>
    <xf numFmtId="0" fontId="0" fillId="3" borderId="33" xfId="0" applyFill="1" applyBorder="1" applyAlignment="1">
      <alignment horizontal="left" vertical="center"/>
    </xf>
    <xf numFmtId="0" fontId="2" fillId="3" borderId="9" xfId="0" applyFont="1" applyFill="1" applyBorder="1" applyAlignment="1">
      <alignment horizontal="left" vertical="center"/>
    </xf>
    <xf numFmtId="0" fontId="0" fillId="3" borderId="30" xfId="0" applyFill="1" applyBorder="1" applyAlignment="1">
      <alignment horizontal="left" vertical="center"/>
    </xf>
    <xf numFmtId="0" fontId="2" fillId="0" borderId="9" xfId="0" applyFont="1" applyBorder="1" applyAlignment="1">
      <alignment horizontal="left" vertical="center"/>
    </xf>
    <xf numFmtId="0" fontId="0" fillId="0" borderId="33" xfId="0" applyBorder="1" applyAlignment="1">
      <alignment horizontal="left" vertical="center"/>
    </xf>
    <xf numFmtId="0" fontId="2" fillId="0" borderId="9" xfId="0" applyFont="1" applyBorder="1" applyAlignment="1">
      <alignment horizontal="center" vertical="center"/>
    </xf>
    <xf numFmtId="0" fontId="2" fillId="3" borderId="9" xfId="0" applyFont="1" applyFill="1" applyBorder="1" applyAlignment="1">
      <alignment horizontal="center" vertical="center"/>
    </xf>
    <xf numFmtId="0" fontId="0" fillId="0" borderId="30" xfId="0" applyBorder="1" applyAlignment="1">
      <alignment horizontal="left" vertical="center"/>
    </xf>
    <xf numFmtId="0" fontId="0" fillId="3" borderId="35" xfId="0" applyFill="1" applyBorder="1" applyAlignment="1">
      <alignment horizontal="left" vertical="center"/>
    </xf>
    <xf numFmtId="0" fontId="0" fillId="0" borderId="9" xfId="0" applyBorder="1" applyAlignment="1">
      <alignment horizontal="left" vertical="center"/>
    </xf>
    <xf numFmtId="0" fontId="0" fillId="3" borderId="32" xfId="0" applyFill="1" applyBorder="1" applyAlignment="1">
      <alignment horizontal="left" vertical="center"/>
    </xf>
    <xf numFmtId="0" fontId="0" fillId="3" borderId="9" xfId="0" applyFill="1" applyBorder="1" applyAlignment="1">
      <alignment horizontal="left" vertical="center"/>
    </xf>
    <xf numFmtId="0" fontId="7" fillId="8" borderId="0" xfId="0" applyFont="1" applyFill="1" applyAlignment="1">
      <alignment horizontal="left"/>
    </xf>
    <xf numFmtId="0" fontId="0" fillId="0" borderId="29" xfId="0" applyBorder="1" applyAlignment="1">
      <alignment horizontal="left" vertical="center"/>
    </xf>
    <xf numFmtId="0" fontId="0" fillId="0" borderId="32" xfId="0" applyBorder="1" applyAlignment="1">
      <alignment horizontal="left" vertical="center"/>
    </xf>
    <xf numFmtId="0" fontId="6" fillId="3" borderId="9" xfId="0" applyFont="1" applyFill="1" applyBorder="1" applyAlignment="1">
      <alignment horizontal="left" vertical="center"/>
    </xf>
    <xf numFmtId="0" fontId="2" fillId="0" borderId="29" xfId="0" applyFont="1" applyFill="1" applyBorder="1" applyAlignment="1">
      <alignment horizontal="left" vertical="center"/>
    </xf>
    <xf numFmtId="0" fontId="2" fillId="0" borderId="30" xfId="0" applyFont="1" applyFill="1" applyBorder="1" applyAlignment="1">
      <alignment horizontal="left" vertical="center"/>
    </xf>
    <xf numFmtId="0" fontId="2" fillId="3" borderId="29" xfId="0" applyFont="1" applyFill="1" applyBorder="1" applyAlignment="1">
      <alignment horizontal="left" vertical="center"/>
    </xf>
    <xf numFmtId="0" fontId="2" fillId="3" borderId="30" xfId="0" applyFont="1" applyFill="1" applyBorder="1" applyAlignment="1">
      <alignment horizontal="left" vertical="center"/>
    </xf>
    <xf numFmtId="0" fontId="2" fillId="3" borderId="29" xfId="0" applyFont="1" applyFill="1" applyBorder="1" applyAlignment="1">
      <alignment horizontal="center" vertical="center"/>
    </xf>
    <xf numFmtId="0" fontId="2" fillId="3" borderId="31" xfId="0" applyFont="1" applyFill="1" applyBorder="1" applyAlignment="1">
      <alignment horizontal="center" vertical="center"/>
    </xf>
    <xf numFmtId="0" fontId="2" fillId="3" borderId="30" xfId="0" applyFont="1" applyFill="1" applyBorder="1" applyAlignment="1">
      <alignment horizontal="center" vertical="center"/>
    </xf>
    <xf numFmtId="0" fontId="2" fillId="0" borderId="29" xfId="0" applyFont="1" applyFill="1" applyBorder="1" applyAlignment="1">
      <alignment horizontal="center" vertical="center"/>
    </xf>
    <xf numFmtId="0" fontId="2" fillId="0" borderId="30" xfId="0" applyFont="1" applyFill="1" applyBorder="1" applyAlignment="1">
      <alignment horizontal="center" vertical="center"/>
    </xf>
    <xf numFmtId="0" fontId="6" fillId="3" borderId="9" xfId="0" applyFont="1" applyFill="1" applyBorder="1" applyAlignment="1">
      <alignment horizontal="left"/>
    </xf>
    <xf numFmtId="0" fontId="0" fillId="3" borderId="9" xfId="0" applyFill="1" applyBorder="1" applyAlignment="1">
      <alignment horizontal="left"/>
    </xf>
    <xf numFmtId="0" fontId="6" fillId="0" borderId="32" xfId="0" applyFont="1" applyFill="1" applyBorder="1" applyAlignment="1">
      <alignment horizontal="left"/>
    </xf>
    <xf numFmtId="0" fontId="0" fillId="0" borderId="32" xfId="0" applyFill="1" applyBorder="1" applyAlignment="1">
      <alignment horizontal="left"/>
    </xf>
    <xf numFmtId="0" fontId="6" fillId="0" borderId="30" xfId="0" applyFont="1" applyFill="1" applyBorder="1" applyAlignment="1">
      <alignment horizontal="left"/>
    </xf>
    <xf numFmtId="0" fontId="0" fillId="0" borderId="30" xfId="0" applyFill="1" applyBorder="1" applyAlignment="1">
      <alignment horizontal="left"/>
    </xf>
    <xf numFmtId="0" fontId="6" fillId="3" borderId="32" xfId="0" applyFont="1" applyFill="1" applyBorder="1" applyAlignment="1">
      <alignment horizontal="left"/>
    </xf>
    <xf numFmtId="0" fontId="0" fillId="3" borderId="32" xfId="0" applyFill="1" applyBorder="1" applyAlignment="1">
      <alignment horizontal="left"/>
    </xf>
    <xf numFmtId="0" fontId="6" fillId="3" borderId="30" xfId="0" applyFont="1" applyFill="1" applyBorder="1" applyAlignment="1">
      <alignment horizontal="left"/>
    </xf>
    <xf numFmtId="0" fontId="0" fillId="3" borderId="30" xfId="0" applyFill="1" applyBorder="1" applyAlignment="1">
      <alignment horizontal="left"/>
    </xf>
    <xf numFmtId="0" fontId="2" fillId="0" borderId="31" xfId="0" applyFont="1" applyFill="1" applyBorder="1" applyAlignment="1">
      <alignment horizontal="center" vertical="center"/>
    </xf>
    <xf numFmtId="0" fontId="2" fillId="0" borderId="9" xfId="0" applyFont="1" applyFill="1" applyBorder="1" applyAlignment="1">
      <alignment horizontal="left" vertical="center"/>
    </xf>
    <xf numFmtId="0" fontId="0" fillId="0" borderId="29" xfId="0" applyFill="1" applyBorder="1" applyAlignment="1">
      <alignment horizontal="left"/>
    </xf>
    <xf numFmtId="0" fontId="11" fillId="3" borderId="9" xfId="0" applyFont="1" applyFill="1" applyBorder="1" applyAlignment="1">
      <alignment horizontal="center" vertical="center"/>
    </xf>
    <xf numFmtId="0" fontId="0" fillId="0" borderId="9" xfId="0" applyFill="1" applyBorder="1" applyAlignment="1">
      <alignment horizontal="left"/>
    </xf>
    <xf numFmtId="0" fontId="0" fillId="3" borderId="29" xfId="0" applyFill="1" applyBorder="1" applyAlignment="1">
      <alignment horizontal="left"/>
    </xf>
    <xf numFmtId="0" fontId="0" fillId="3" borderId="33" xfId="0" applyFill="1" applyBorder="1" applyAlignment="1">
      <alignment horizontal="left"/>
    </xf>
    <xf numFmtId="0" fontId="0" fillId="3" borderId="9" xfId="0" applyFill="1" applyBorder="1" applyAlignment="1">
      <alignment horizontal="left" vertical="center" wrapText="1"/>
    </xf>
    <xf numFmtId="0" fontId="7" fillId="8" borderId="9" xfId="0" applyFont="1" applyFill="1" applyBorder="1" applyAlignment="1">
      <alignment horizontal="left"/>
    </xf>
    <xf numFmtId="0" fontId="0" fillId="0" borderId="25"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3" borderId="25" xfId="0" applyFill="1" applyBorder="1" applyAlignment="1">
      <alignment horizontal="center"/>
    </xf>
    <xf numFmtId="0" fontId="0" fillId="3" borderId="8" xfId="0" applyFill="1" applyBorder="1" applyAlignment="1">
      <alignment horizontal="center"/>
    </xf>
    <xf numFmtId="0" fontId="0" fillId="3" borderId="10" xfId="0" applyFill="1" applyBorder="1" applyAlignment="1">
      <alignment horizontal="center"/>
    </xf>
    <xf numFmtId="0" fontId="0" fillId="0" borderId="33" xfId="0" applyFill="1" applyBorder="1" applyAlignment="1">
      <alignment horizontal="left"/>
    </xf>
    <xf numFmtId="0" fontId="0" fillId="0" borderId="9" xfId="0" applyBorder="1" applyAlignment="1">
      <alignment horizontal="left" vertical="center" wrapText="1"/>
    </xf>
    <xf numFmtId="0" fontId="0" fillId="2" borderId="9" xfId="0" applyFill="1" applyBorder="1" applyAlignment="1">
      <alignment horizontal="center"/>
    </xf>
    <xf numFmtId="0" fontId="0" fillId="0" borderId="0" xfId="0" applyAlignment="1">
      <alignment horizontal="left"/>
    </xf>
    <xf numFmtId="0" fontId="0" fillId="0" borderId="7" xfId="0" applyBorder="1" applyAlignment="1">
      <alignment horizontal="left"/>
    </xf>
    <xf numFmtId="0" fontId="0" fillId="2" borderId="25" xfId="0" applyFill="1" applyBorder="1" applyAlignment="1">
      <alignment horizontal="center"/>
    </xf>
    <xf numFmtId="0" fontId="0" fillId="2" borderId="10" xfId="0" applyFill="1" applyBorder="1" applyAlignment="1">
      <alignment horizontal="center"/>
    </xf>
    <xf numFmtId="43" fontId="2" fillId="0" borderId="0" xfId="1" applyFont="1" applyAlignment="1">
      <alignment horizontal="center"/>
    </xf>
    <xf numFmtId="0" fontId="2" fillId="0" borderId="0" xfId="0" applyFont="1" applyAlignment="1">
      <alignment horizontal="center"/>
    </xf>
    <xf numFmtId="0" fontId="2" fillId="0" borderId="1" xfId="0" applyFont="1" applyBorder="1" applyAlignment="1">
      <alignment horizontal="center"/>
    </xf>
    <xf numFmtId="0" fontId="2" fillId="0" borderId="3" xfId="0" applyFont="1" applyBorder="1" applyAlignment="1">
      <alignment horizontal="center"/>
    </xf>
    <xf numFmtId="0" fontId="2" fillId="0" borderId="2" xfId="0" applyFont="1" applyBorder="1" applyAlignment="1">
      <alignment horizontal="center"/>
    </xf>
    <xf numFmtId="0" fontId="0" fillId="0" borderId="2" xfId="0" applyBorder="1" applyAlignment="1">
      <alignment horizontal="left"/>
    </xf>
    <xf numFmtId="0" fontId="0" fillId="0" borderId="6" xfId="0" applyBorder="1" applyAlignment="1">
      <alignment horizontal="left"/>
    </xf>
    <xf numFmtId="0" fontId="2" fillId="0" borderId="0" xfId="0" applyFont="1" applyBorder="1" applyAlignment="1">
      <alignment horizontal="center" vertical="center"/>
    </xf>
    <xf numFmtId="0" fontId="2" fillId="0" borderId="1" xfId="0" applyFont="1" applyBorder="1" applyAlignment="1">
      <alignment horizontal="center" vertical="center"/>
    </xf>
    <xf numFmtId="0" fontId="2" fillId="3" borderId="9"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5" xfId="0" quotePrefix="1" applyBorder="1" applyAlignment="1">
      <alignment horizontal="left" indent="1"/>
    </xf>
    <xf numFmtId="0" fontId="0" fillId="0" borderId="0" xfId="0" applyBorder="1" applyAlignment="1">
      <alignment horizontal="left" indent="1"/>
    </xf>
    <xf numFmtId="0" fontId="0" fillId="0" borderId="7" xfId="0" applyBorder="1" applyAlignment="1">
      <alignment horizontal="left" indent="1"/>
    </xf>
    <xf numFmtId="0" fontId="2" fillId="0" borderId="9" xfId="0" applyFont="1" applyBorder="1" applyAlignment="1">
      <alignment horizontal="center" vertical="center" wrapText="1"/>
    </xf>
    <xf numFmtId="0" fontId="0" fillId="3" borderId="4" xfId="0" quotePrefix="1" applyFill="1" applyBorder="1" applyAlignment="1">
      <alignment horizontal="left" indent="1"/>
    </xf>
    <xf numFmtId="0" fontId="0" fillId="3" borderId="1" xfId="0" applyFill="1" applyBorder="1" applyAlignment="1">
      <alignment horizontal="left" indent="1"/>
    </xf>
    <xf numFmtId="0" fontId="0" fillId="3" borderId="11" xfId="0" applyFill="1" applyBorder="1" applyAlignment="1">
      <alignment horizontal="left" indent="1"/>
    </xf>
    <xf numFmtId="0" fontId="0" fillId="0" borderId="18" xfId="0" quotePrefix="1" applyBorder="1" applyAlignment="1">
      <alignment horizontal="left" indent="1"/>
    </xf>
    <xf numFmtId="0" fontId="0" fillId="0" borderId="19" xfId="0" applyBorder="1" applyAlignment="1">
      <alignment horizontal="left" indent="1"/>
    </xf>
    <xf numFmtId="0" fontId="0" fillId="0" borderId="20" xfId="0" applyBorder="1" applyAlignment="1">
      <alignment horizontal="left" indent="1"/>
    </xf>
    <xf numFmtId="0" fontId="0" fillId="3" borderId="3" xfId="0" quotePrefix="1" applyFill="1" applyBorder="1" applyAlignment="1">
      <alignment horizontal="left" indent="1"/>
    </xf>
    <xf numFmtId="0" fontId="0" fillId="3" borderId="2" xfId="0" applyFill="1" applyBorder="1" applyAlignment="1">
      <alignment horizontal="left" indent="1"/>
    </xf>
    <xf numFmtId="0" fontId="0" fillId="3" borderId="6" xfId="0" applyFill="1" applyBorder="1" applyAlignment="1">
      <alignment horizontal="left" indent="1"/>
    </xf>
    <xf numFmtId="0" fontId="0" fillId="3" borderId="15" xfId="0" quotePrefix="1" applyFill="1" applyBorder="1" applyAlignment="1">
      <alignment horizontal="left" indent="1"/>
    </xf>
    <xf numFmtId="0" fontId="0" fillId="3" borderId="16" xfId="0" applyFill="1" applyBorder="1" applyAlignment="1">
      <alignment horizontal="left" indent="1"/>
    </xf>
    <xf numFmtId="0" fontId="0" fillId="3" borderId="17" xfId="0" applyFill="1" applyBorder="1" applyAlignment="1">
      <alignment horizontal="left" indent="1"/>
    </xf>
    <xf numFmtId="0" fontId="0" fillId="3" borderId="18" xfId="0" quotePrefix="1" applyFill="1" applyBorder="1" applyAlignment="1">
      <alignment horizontal="left" indent="1"/>
    </xf>
    <xf numFmtId="0" fontId="0" fillId="3" borderId="19" xfId="0" applyFill="1" applyBorder="1" applyAlignment="1">
      <alignment horizontal="left" indent="1"/>
    </xf>
    <xf numFmtId="0" fontId="0" fillId="3" borderId="20" xfId="0" applyFill="1" applyBorder="1" applyAlignment="1">
      <alignment horizontal="left" indent="1"/>
    </xf>
    <xf numFmtId="0" fontId="0" fillId="0" borderId="12" xfId="0" quotePrefix="1" applyBorder="1" applyAlignment="1">
      <alignment horizontal="left" indent="2"/>
    </xf>
    <xf numFmtId="0" fontId="0" fillId="0" borderId="13" xfId="0" applyBorder="1" applyAlignment="1">
      <alignment horizontal="left" indent="2"/>
    </xf>
    <xf numFmtId="0" fontId="0" fillId="0" borderId="14" xfId="0" applyBorder="1" applyAlignment="1">
      <alignment horizontal="left" indent="2"/>
    </xf>
    <xf numFmtId="0" fontId="0" fillId="0" borderId="5" xfId="0" quotePrefix="1" applyBorder="1" applyAlignment="1">
      <alignment horizontal="left" indent="2"/>
    </xf>
    <xf numFmtId="0" fontId="0" fillId="0" borderId="0" xfId="0" applyBorder="1" applyAlignment="1">
      <alignment horizontal="left" indent="2"/>
    </xf>
    <xf numFmtId="0" fontId="0" fillId="0" borderId="7" xfId="0" applyBorder="1" applyAlignment="1">
      <alignment horizontal="left" indent="2"/>
    </xf>
    <xf numFmtId="0" fontId="0" fillId="3" borderId="2" xfId="0" quotePrefix="1" applyFill="1" applyBorder="1" applyAlignment="1">
      <alignment horizontal="left" indent="1"/>
    </xf>
    <xf numFmtId="0" fontId="0" fillId="3" borderId="6" xfId="0" quotePrefix="1" applyFill="1" applyBorder="1" applyAlignment="1">
      <alignment horizontal="left" indent="1"/>
    </xf>
    <xf numFmtId="0" fontId="0" fillId="3" borderId="12" xfId="0" quotePrefix="1" applyFill="1" applyBorder="1" applyAlignment="1">
      <alignment horizontal="left" indent="1"/>
    </xf>
    <xf numFmtId="0" fontId="0" fillId="3" borderId="13" xfId="0" applyFill="1" applyBorder="1" applyAlignment="1">
      <alignment horizontal="left" indent="1"/>
    </xf>
    <xf numFmtId="0" fontId="0" fillId="3" borderId="14" xfId="0" applyFill="1" applyBorder="1" applyAlignment="1">
      <alignment horizontal="left" indent="1"/>
    </xf>
    <xf numFmtId="0" fontId="0" fillId="3" borderId="5" xfId="0" quotePrefix="1" applyFill="1" applyBorder="1" applyAlignment="1">
      <alignment horizontal="left" indent="1"/>
    </xf>
    <xf numFmtId="0" fontId="0" fillId="3" borderId="0" xfId="0" applyFill="1" applyBorder="1" applyAlignment="1">
      <alignment horizontal="left" indent="1"/>
    </xf>
    <xf numFmtId="0" fontId="0" fillId="3" borderId="7" xfId="0" applyFill="1" applyBorder="1" applyAlignment="1">
      <alignment horizontal="left" indent="1"/>
    </xf>
    <xf numFmtId="0" fontId="0" fillId="0" borderId="4" xfId="0" quotePrefix="1" applyBorder="1" applyAlignment="1">
      <alignment horizontal="left" indent="1"/>
    </xf>
    <xf numFmtId="0" fontId="0" fillId="0" borderId="1" xfId="0" applyBorder="1" applyAlignment="1">
      <alignment horizontal="left" indent="1"/>
    </xf>
    <xf numFmtId="0" fontId="0" fillId="0" borderId="11" xfId="0" applyBorder="1" applyAlignment="1">
      <alignment horizontal="left" indent="1"/>
    </xf>
    <xf numFmtId="0" fontId="0" fillId="0" borderId="12" xfId="0" quotePrefix="1" applyBorder="1" applyAlignment="1">
      <alignment horizontal="left" indent="1"/>
    </xf>
    <xf numFmtId="0" fontId="0" fillId="0" borderId="13" xfId="0" applyBorder="1" applyAlignment="1">
      <alignment horizontal="left" indent="1"/>
    </xf>
    <xf numFmtId="0" fontId="0" fillId="0" borderId="14" xfId="0" applyBorder="1" applyAlignment="1">
      <alignment horizontal="left" indent="1"/>
    </xf>
    <xf numFmtId="0" fontId="0" fillId="0" borderId="3" xfId="0" quotePrefix="1" applyBorder="1" applyAlignment="1">
      <alignment horizontal="left" indent="1"/>
    </xf>
    <xf numFmtId="0" fontId="0" fillId="0" borderId="2" xfId="0" applyBorder="1" applyAlignment="1">
      <alignment horizontal="left" indent="1"/>
    </xf>
    <xf numFmtId="0" fontId="0" fillId="0" borderId="6" xfId="0" applyBorder="1" applyAlignment="1">
      <alignment horizontal="left" indent="1"/>
    </xf>
    <xf numFmtId="0" fontId="0" fillId="0" borderId="26" xfId="0" quotePrefix="1" applyBorder="1" applyAlignment="1">
      <alignment horizontal="left" indent="1"/>
    </xf>
    <xf numFmtId="0" fontId="0" fillId="0" borderId="27" xfId="0" quotePrefix="1" applyBorder="1" applyAlignment="1">
      <alignment horizontal="left" indent="1"/>
    </xf>
    <xf numFmtId="0" fontId="0" fillId="0" borderId="28" xfId="0" quotePrefix="1" applyBorder="1" applyAlignment="1">
      <alignment horizontal="left" indent="1"/>
    </xf>
    <xf numFmtId="0" fontId="8" fillId="2" borderId="9" xfId="0" applyFont="1" applyFill="1" applyBorder="1" applyAlignment="1">
      <alignment horizontal="center" vertical="center"/>
    </xf>
    <xf numFmtId="0" fontId="9" fillId="9" borderId="24" xfId="0" applyFont="1" applyFill="1" applyBorder="1" applyAlignment="1">
      <alignment horizontal="center" vertical="center"/>
    </xf>
    <xf numFmtId="0" fontId="8" fillId="5" borderId="9" xfId="0" applyFont="1" applyFill="1" applyBorder="1" applyAlignment="1">
      <alignment horizontal="center" vertical="center"/>
    </xf>
    <xf numFmtId="0" fontId="6" fillId="3" borderId="5" xfId="0" quotePrefix="1" applyFont="1" applyFill="1" applyBorder="1" applyAlignment="1">
      <alignment horizontal="left" indent="1"/>
    </xf>
    <xf numFmtId="0" fontId="6" fillId="3" borderId="12" xfId="0" quotePrefix="1" applyFont="1" applyFill="1" applyBorder="1" applyAlignment="1">
      <alignment horizontal="left" indent="1"/>
    </xf>
    <xf numFmtId="0" fontId="6" fillId="3" borderId="4" xfId="0" quotePrefix="1" applyFont="1" applyFill="1" applyBorder="1" applyAlignment="1">
      <alignment horizontal="left" indent="1"/>
    </xf>
    <xf numFmtId="0" fontId="0" fillId="0" borderId="21" xfId="0" quotePrefix="1" applyBorder="1" applyAlignment="1">
      <alignment horizontal="left" indent="1"/>
    </xf>
    <xf numFmtId="0" fontId="0" fillId="0" borderId="22" xfId="0" applyBorder="1" applyAlignment="1">
      <alignment horizontal="left" indent="1"/>
    </xf>
    <xf numFmtId="0" fontId="0" fillId="0" borderId="23" xfId="0" applyBorder="1" applyAlignment="1">
      <alignment horizontal="left" indent="1"/>
    </xf>
  </cellXfs>
  <cellStyles count="4">
    <cellStyle name="Comma" xfId="1" builtinId="3"/>
    <cellStyle name="Currency" xfId="3" builtinId="4"/>
    <cellStyle name="Normal" xfId="0" builtinId="0"/>
    <cellStyle name="Percent" xfId="2" builtinId="5"/>
  </cellStyles>
  <dxfs count="15">
    <dxf>
      <fill>
        <patternFill>
          <bgColor theme="8" tint="0.79998168889431442"/>
        </patternFill>
      </fill>
      <border>
        <left style="thin">
          <color auto="1"/>
        </left>
        <right style="thin">
          <color auto="1"/>
        </right>
        <top style="thin">
          <color auto="1"/>
        </top>
        <bottom style="thin">
          <color auto="1"/>
        </bottom>
        <vertical/>
        <horizontal/>
      </border>
    </dxf>
    <dxf>
      <fill>
        <patternFill>
          <bgColor theme="8" tint="0.79998168889431442"/>
        </patternFill>
      </fill>
      <border>
        <left style="thin">
          <color auto="1"/>
        </left>
        <right style="thin">
          <color auto="1"/>
        </right>
        <top style="thin">
          <color auto="1"/>
        </top>
        <bottom style="thin">
          <color auto="1"/>
        </bottom>
        <vertical/>
        <horizontal/>
      </border>
    </dxf>
    <dxf>
      <fill>
        <patternFill>
          <bgColor theme="8" tint="0.79998168889431442"/>
        </patternFill>
      </fill>
      <border>
        <left style="thin">
          <color auto="1"/>
        </left>
        <right style="thin">
          <color auto="1"/>
        </right>
        <top style="thin">
          <color auto="1"/>
        </top>
        <bottom style="thin">
          <color auto="1"/>
        </bottom>
        <vertical/>
        <horizontal/>
      </border>
    </dxf>
    <dxf>
      <fill>
        <patternFill>
          <bgColor theme="6" tint="0.79998168889431442"/>
        </patternFill>
      </fill>
      <border>
        <left style="thin">
          <color auto="1"/>
        </left>
        <right style="thin">
          <color auto="1"/>
        </right>
        <top style="thin">
          <color auto="1"/>
        </top>
        <bottom style="thin">
          <color auto="1"/>
        </bottom>
      </border>
    </dxf>
    <dxf>
      <fill>
        <patternFill>
          <bgColor theme="6"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6" tint="0.79998168889431442"/>
        </patternFill>
      </fill>
      <border>
        <left style="thin">
          <color auto="1"/>
        </left>
        <right style="thin">
          <color auto="1"/>
        </right>
        <top style="thin">
          <color auto="1"/>
        </top>
        <bottom style="thin">
          <color auto="1"/>
        </bottom>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numFmt numFmtId="14" formatCode="0.00%"/>
      <fill>
        <patternFill>
          <bgColor theme="7" tint="0.79998168889431442"/>
        </patternFill>
      </fill>
      <border>
        <left style="thin">
          <color auto="1"/>
        </left>
        <right style="thin">
          <color auto="1"/>
        </right>
        <top style="thin">
          <color auto="1"/>
        </top>
        <bottom style="thin">
          <color auto="1"/>
        </bottom>
        <vertical/>
        <horizontal/>
      </border>
    </dxf>
    <dxf>
      <numFmt numFmtId="14" formatCode="0.00%"/>
      <fill>
        <patternFill>
          <bgColor theme="6" tint="0.79998168889431442"/>
        </patternFill>
      </fill>
      <border>
        <left style="thin">
          <color auto="1"/>
        </left>
        <right style="thin">
          <color auto="1"/>
        </right>
        <top style="thin">
          <color auto="1"/>
        </top>
        <bottom style="thin">
          <color auto="1"/>
        </bottom>
        <vertical/>
        <horizontal/>
      </border>
    </dxf>
    <dxf>
      <fill>
        <patternFill>
          <bgColor theme="0"/>
        </patternFill>
      </fill>
      <border>
        <left style="thin">
          <color auto="1"/>
        </left>
        <right style="thin">
          <color auto="1"/>
        </right>
        <top style="thin">
          <color auto="1"/>
        </top>
        <bottom style="thin">
          <color auto="1"/>
        </bottom>
        <vertical/>
        <horizontal/>
      </border>
    </dxf>
    <dxf>
      <numFmt numFmtId="34" formatCode="_-&quot;£&quot;* #,##0.00_-;\-&quot;£&quot;* #,##0.00_-;_-&quot;£&quot;* &quot;-&quot;??_-;_-@_-"/>
      <fill>
        <patternFill>
          <bgColor theme="7"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EFF6FB"/>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0</xdr:colOff>
      <xdr:row>48</xdr:row>
      <xdr:rowOff>93980</xdr:rowOff>
    </xdr:from>
    <xdr:to>
      <xdr:col>2</xdr:col>
      <xdr:colOff>586740</xdr:colOff>
      <xdr:row>51</xdr:row>
      <xdr:rowOff>167640</xdr:rowOff>
    </xdr:to>
    <xdr:cxnSp macro="">
      <xdr:nvCxnSpPr>
        <xdr:cNvPr id="3" name="Straight Arrow Connector 2">
          <a:extLst>
            <a:ext uri="{FF2B5EF4-FFF2-40B4-BE49-F238E27FC236}">
              <a16:creationId xmlns:a16="http://schemas.microsoft.com/office/drawing/2014/main" id="{1DF43A0A-8082-4E5B-A721-3A8AB26C8105}"/>
            </a:ext>
          </a:extLst>
        </xdr:cNvPr>
        <xdr:cNvCxnSpPr/>
      </xdr:nvCxnSpPr>
      <xdr:spPr>
        <a:xfrm>
          <a:off x="1348740" y="8872220"/>
          <a:ext cx="586740" cy="622300"/>
        </a:xfrm>
        <a:prstGeom prst="straightConnector1">
          <a:avLst/>
        </a:prstGeom>
        <a:ln>
          <a:solidFill>
            <a:schemeClr val="accent4"/>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12700</xdr:colOff>
      <xdr:row>53</xdr:row>
      <xdr:rowOff>15240</xdr:rowOff>
    </xdr:from>
    <xdr:to>
      <xdr:col>2</xdr:col>
      <xdr:colOff>586740</xdr:colOff>
      <xdr:row>56</xdr:row>
      <xdr:rowOff>78740</xdr:rowOff>
    </xdr:to>
    <xdr:cxnSp macro="">
      <xdr:nvCxnSpPr>
        <xdr:cNvPr id="4" name="Straight Arrow Connector 3">
          <a:extLst>
            <a:ext uri="{FF2B5EF4-FFF2-40B4-BE49-F238E27FC236}">
              <a16:creationId xmlns:a16="http://schemas.microsoft.com/office/drawing/2014/main" id="{708DA075-ACA1-40AC-8299-04A5F26D5012}"/>
            </a:ext>
          </a:extLst>
        </xdr:cNvPr>
        <xdr:cNvCxnSpPr/>
      </xdr:nvCxnSpPr>
      <xdr:spPr>
        <a:xfrm flipV="1">
          <a:off x="1361440" y="9707880"/>
          <a:ext cx="574040" cy="612140"/>
        </a:xfrm>
        <a:prstGeom prst="straightConnector1">
          <a:avLst/>
        </a:prstGeom>
        <a:ln>
          <a:solidFill>
            <a:schemeClr val="accent4"/>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195580</xdr:colOff>
      <xdr:row>49</xdr:row>
      <xdr:rowOff>43180</xdr:rowOff>
    </xdr:from>
    <xdr:to>
      <xdr:col>3</xdr:col>
      <xdr:colOff>496570</xdr:colOff>
      <xdr:row>49</xdr:row>
      <xdr:rowOff>168910</xdr:rowOff>
    </xdr:to>
    <xdr:sp macro="" textlink="">
      <xdr:nvSpPr>
        <xdr:cNvPr id="18" name="TextBox 17">
          <a:extLst>
            <a:ext uri="{FF2B5EF4-FFF2-40B4-BE49-F238E27FC236}">
              <a16:creationId xmlns:a16="http://schemas.microsoft.com/office/drawing/2014/main" id="{AC39798A-D6AC-43F5-8244-16B4EAFC4522}"/>
            </a:ext>
          </a:extLst>
        </xdr:cNvPr>
        <xdr:cNvSpPr txBox="1"/>
      </xdr:nvSpPr>
      <xdr:spPr>
        <a:xfrm>
          <a:off x="1544320" y="9004300"/>
          <a:ext cx="902970" cy="1257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i="1"/>
            <a:t>Reference Data</a:t>
          </a:r>
        </a:p>
      </xdr:txBody>
    </xdr:sp>
    <xdr:clientData/>
  </xdr:twoCellAnchor>
  <xdr:twoCellAnchor>
    <xdr:from>
      <xdr:col>2</xdr:col>
      <xdr:colOff>130810</xdr:colOff>
      <xdr:row>55</xdr:row>
      <xdr:rowOff>43180</xdr:rowOff>
    </xdr:from>
    <xdr:to>
      <xdr:col>3</xdr:col>
      <xdr:colOff>431800</xdr:colOff>
      <xdr:row>55</xdr:row>
      <xdr:rowOff>175260</xdr:rowOff>
    </xdr:to>
    <xdr:sp macro="" textlink="">
      <xdr:nvSpPr>
        <xdr:cNvPr id="19" name="TextBox 18">
          <a:extLst>
            <a:ext uri="{FF2B5EF4-FFF2-40B4-BE49-F238E27FC236}">
              <a16:creationId xmlns:a16="http://schemas.microsoft.com/office/drawing/2014/main" id="{18A5B7BF-7ACB-4899-A227-AAC6560E8DC2}"/>
            </a:ext>
          </a:extLst>
        </xdr:cNvPr>
        <xdr:cNvSpPr txBox="1"/>
      </xdr:nvSpPr>
      <xdr:spPr>
        <a:xfrm>
          <a:off x="1479550" y="10101580"/>
          <a:ext cx="902970" cy="132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i="1"/>
            <a:t>Reference Data</a:t>
          </a:r>
        </a:p>
      </xdr:txBody>
    </xdr:sp>
    <xdr:clientData/>
  </xdr:twoCellAnchor>
  <xdr:twoCellAnchor>
    <xdr:from>
      <xdr:col>5</xdr:col>
      <xdr:colOff>20320</xdr:colOff>
      <xdr:row>53</xdr:row>
      <xdr:rowOff>116840</xdr:rowOff>
    </xdr:from>
    <xdr:to>
      <xdr:col>5</xdr:col>
      <xdr:colOff>593090</xdr:colOff>
      <xdr:row>53</xdr:row>
      <xdr:rowOff>120650</xdr:rowOff>
    </xdr:to>
    <xdr:cxnSp macro="">
      <xdr:nvCxnSpPr>
        <xdr:cNvPr id="29" name="Straight Arrow Connector 28">
          <a:extLst>
            <a:ext uri="{FF2B5EF4-FFF2-40B4-BE49-F238E27FC236}">
              <a16:creationId xmlns:a16="http://schemas.microsoft.com/office/drawing/2014/main" id="{8245D179-50FC-4940-B60D-3FF07DEF4F0A}"/>
            </a:ext>
          </a:extLst>
        </xdr:cNvPr>
        <xdr:cNvCxnSpPr/>
      </xdr:nvCxnSpPr>
      <xdr:spPr>
        <a:xfrm>
          <a:off x="3175000" y="9809480"/>
          <a:ext cx="572770" cy="3810"/>
        </a:xfrm>
        <a:prstGeom prst="straightConnector1">
          <a:avLst/>
        </a:prstGeom>
        <a:ln>
          <a:solidFill>
            <a:schemeClr val="accent1"/>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10160</xdr:colOff>
      <xdr:row>51</xdr:row>
      <xdr:rowOff>62230</xdr:rowOff>
    </xdr:from>
    <xdr:to>
      <xdr:col>5</xdr:col>
      <xdr:colOff>563880</xdr:colOff>
      <xdr:row>51</xdr:row>
      <xdr:rowOff>68580</xdr:rowOff>
    </xdr:to>
    <xdr:cxnSp macro="">
      <xdr:nvCxnSpPr>
        <xdr:cNvPr id="33" name="Straight Arrow Connector 32">
          <a:extLst>
            <a:ext uri="{FF2B5EF4-FFF2-40B4-BE49-F238E27FC236}">
              <a16:creationId xmlns:a16="http://schemas.microsoft.com/office/drawing/2014/main" id="{7D1257E2-97BF-4870-B618-CCC526F9F019}"/>
            </a:ext>
          </a:extLst>
        </xdr:cNvPr>
        <xdr:cNvCxnSpPr/>
      </xdr:nvCxnSpPr>
      <xdr:spPr>
        <a:xfrm flipH="1" flipV="1">
          <a:off x="3164840" y="9389110"/>
          <a:ext cx="553720" cy="6350"/>
        </a:xfrm>
        <a:prstGeom prst="straightConnector1">
          <a:avLst/>
        </a:prstGeom>
        <a:ln>
          <a:solidFill>
            <a:schemeClr val="accent4"/>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67310</xdr:colOff>
      <xdr:row>50</xdr:row>
      <xdr:rowOff>46990</xdr:rowOff>
    </xdr:from>
    <xdr:to>
      <xdr:col>5</xdr:col>
      <xdr:colOff>585470</xdr:colOff>
      <xdr:row>50</xdr:row>
      <xdr:rowOff>165100</xdr:rowOff>
    </xdr:to>
    <xdr:sp macro="" textlink="">
      <xdr:nvSpPr>
        <xdr:cNvPr id="37" name="TextBox 36">
          <a:extLst>
            <a:ext uri="{FF2B5EF4-FFF2-40B4-BE49-F238E27FC236}">
              <a16:creationId xmlns:a16="http://schemas.microsoft.com/office/drawing/2014/main" id="{5773DCAF-9412-4B61-96B2-412CC15CFEE9}"/>
            </a:ext>
          </a:extLst>
        </xdr:cNvPr>
        <xdr:cNvSpPr txBox="1"/>
      </xdr:nvSpPr>
      <xdr:spPr>
        <a:xfrm>
          <a:off x="3221990" y="9190990"/>
          <a:ext cx="518160" cy="118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i="1"/>
            <a:t>Input</a:t>
          </a:r>
          <a:r>
            <a:rPr lang="en-GB" sz="900" i="1" baseline="0"/>
            <a:t>s</a:t>
          </a:r>
          <a:endParaRPr lang="en-GB" sz="900" i="1"/>
        </a:p>
      </xdr:txBody>
    </xdr:sp>
    <xdr:clientData/>
  </xdr:twoCellAnchor>
  <xdr:twoCellAnchor>
    <xdr:from>
      <xdr:col>4</xdr:col>
      <xdr:colOff>504190</xdr:colOff>
      <xdr:row>53</xdr:row>
      <xdr:rowOff>175260</xdr:rowOff>
    </xdr:from>
    <xdr:to>
      <xdr:col>6</xdr:col>
      <xdr:colOff>92710</xdr:colOff>
      <xdr:row>55</xdr:row>
      <xdr:rowOff>8890</xdr:rowOff>
    </xdr:to>
    <xdr:sp macro="" textlink="">
      <xdr:nvSpPr>
        <xdr:cNvPr id="38" name="TextBox 37">
          <a:extLst>
            <a:ext uri="{FF2B5EF4-FFF2-40B4-BE49-F238E27FC236}">
              <a16:creationId xmlns:a16="http://schemas.microsoft.com/office/drawing/2014/main" id="{75B27C64-DF3F-4402-A59C-1483A13576D7}"/>
            </a:ext>
          </a:extLst>
        </xdr:cNvPr>
        <xdr:cNvSpPr txBox="1"/>
      </xdr:nvSpPr>
      <xdr:spPr>
        <a:xfrm>
          <a:off x="3056890" y="9867900"/>
          <a:ext cx="792480" cy="1993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900" i="1"/>
            <a:t>Calculations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C8AC4-10FB-46D1-A825-69141F4F74E8}">
  <sheetPr>
    <tabColor theme="0"/>
  </sheetPr>
  <dimension ref="A2:M84"/>
  <sheetViews>
    <sheetView workbookViewId="0"/>
  </sheetViews>
  <sheetFormatPr defaultRowHeight="14.5" x14ac:dyDescent="0.35"/>
  <cols>
    <col min="1" max="1" width="2.6328125" customWidth="1"/>
    <col min="2" max="13" width="25.6328125" customWidth="1"/>
  </cols>
  <sheetData>
    <row r="2" spans="2:8" s="56" customFormat="1" x14ac:dyDescent="0.35">
      <c r="B2" s="56" t="s">
        <v>141</v>
      </c>
    </row>
    <row r="3" spans="2:8" s="58" customFormat="1" x14ac:dyDescent="0.35"/>
    <row r="4" spans="2:8" x14ac:dyDescent="0.35">
      <c r="B4" s="87" t="s">
        <v>145</v>
      </c>
      <c r="C4" s="87" t="s">
        <v>181</v>
      </c>
      <c r="D4" s="118" t="s">
        <v>17</v>
      </c>
      <c r="E4" s="118"/>
      <c r="F4" s="118"/>
      <c r="G4" s="118"/>
      <c r="H4" s="118"/>
    </row>
    <row r="5" spans="2:8" s="48" customFormat="1" x14ac:dyDescent="0.35">
      <c r="B5" s="144" t="s">
        <v>79</v>
      </c>
      <c r="C5" s="96" t="s">
        <v>184</v>
      </c>
      <c r="D5" s="131" t="s">
        <v>170</v>
      </c>
      <c r="E5" s="131"/>
      <c r="F5" s="131"/>
      <c r="G5" s="131"/>
      <c r="H5" s="131"/>
    </row>
    <row r="6" spans="2:8" s="48" customFormat="1" x14ac:dyDescent="0.35">
      <c r="B6" s="144"/>
      <c r="C6" s="96" t="s">
        <v>185</v>
      </c>
      <c r="D6" s="131" t="s">
        <v>187</v>
      </c>
      <c r="E6" s="132"/>
      <c r="F6" s="132"/>
      <c r="G6" s="132"/>
      <c r="H6" s="132"/>
    </row>
    <row r="7" spans="2:8" s="48" customFormat="1" x14ac:dyDescent="0.35">
      <c r="B7" s="144"/>
      <c r="C7" s="96" t="s">
        <v>186</v>
      </c>
      <c r="D7" s="131" t="s">
        <v>196</v>
      </c>
      <c r="E7" s="132"/>
      <c r="F7" s="132"/>
      <c r="G7" s="132"/>
      <c r="H7" s="132"/>
    </row>
    <row r="8" spans="2:8" x14ac:dyDescent="0.35">
      <c r="B8" s="129" t="s">
        <v>80</v>
      </c>
      <c r="C8" s="142" t="s">
        <v>175</v>
      </c>
      <c r="D8" s="133" t="s">
        <v>197</v>
      </c>
      <c r="E8" s="134"/>
      <c r="F8" s="134"/>
      <c r="G8" s="134"/>
      <c r="H8" s="134"/>
    </row>
    <row r="9" spans="2:8" x14ac:dyDescent="0.35">
      <c r="B9" s="141"/>
      <c r="C9" s="142"/>
      <c r="D9" s="135" t="s">
        <v>198</v>
      </c>
      <c r="E9" s="136"/>
      <c r="F9" s="136"/>
      <c r="G9" s="136"/>
      <c r="H9" s="136"/>
    </row>
    <row r="10" spans="2:8" x14ac:dyDescent="0.35">
      <c r="B10" s="141"/>
      <c r="C10" s="107" t="s">
        <v>174</v>
      </c>
      <c r="D10" s="137" t="s">
        <v>199</v>
      </c>
      <c r="E10" s="138"/>
      <c r="F10" s="138"/>
      <c r="G10" s="138"/>
      <c r="H10" s="138"/>
    </row>
    <row r="11" spans="2:8" x14ac:dyDescent="0.35">
      <c r="B11" s="141"/>
      <c r="C11" s="107"/>
      <c r="D11" s="139" t="s">
        <v>200</v>
      </c>
      <c r="E11" s="140"/>
      <c r="F11" s="140"/>
      <c r="G11" s="140"/>
      <c r="H11" s="140"/>
    </row>
    <row r="12" spans="2:8" x14ac:dyDescent="0.35">
      <c r="B12" s="141"/>
      <c r="C12" s="142" t="s">
        <v>176</v>
      </c>
      <c r="D12" s="133" t="s">
        <v>201</v>
      </c>
      <c r="E12" s="134"/>
      <c r="F12" s="134"/>
      <c r="G12" s="134"/>
      <c r="H12" s="134"/>
    </row>
    <row r="13" spans="2:8" x14ac:dyDescent="0.35">
      <c r="B13" s="130"/>
      <c r="C13" s="142"/>
      <c r="D13" s="135" t="s">
        <v>202</v>
      </c>
      <c r="E13" s="136"/>
      <c r="F13" s="136"/>
      <c r="G13" s="136"/>
      <c r="H13" s="136"/>
    </row>
    <row r="14" spans="2:8" x14ac:dyDescent="0.35">
      <c r="B14" s="126" t="s">
        <v>81</v>
      </c>
      <c r="C14" s="124" t="s">
        <v>177</v>
      </c>
      <c r="D14" s="138" t="s">
        <v>207</v>
      </c>
      <c r="E14" s="138"/>
      <c r="F14" s="138"/>
      <c r="G14" s="138"/>
      <c r="H14" s="138"/>
    </row>
    <row r="15" spans="2:8" x14ac:dyDescent="0.35">
      <c r="B15" s="127"/>
      <c r="C15" s="125"/>
      <c r="D15" s="140" t="s">
        <v>208</v>
      </c>
      <c r="E15" s="140"/>
      <c r="F15" s="140"/>
      <c r="G15" s="140"/>
      <c r="H15" s="140"/>
    </row>
    <row r="16" spans="2:8" x14ac:dyDescent="0.35">
      <c r="B16" s="127"/>
      <c r="C16" s="99" t="s">
        <v>178</v>
      </c>
      <c r="D16" s="145" t="s">
        <v>183</v>
      </c>
      <c r="E16" s="145"/>
      <c r="F16" s="145"/>
      <c r="G16" s="145"/>
      <c r="H16" s="145"/>
    </row>
    <row r="17" spans="1:13" x14ac:dyDescent="0.35">
      <c r="B17" s="127"/>
      <c r="C17" s="124" t="s">
        <v>179</v>
      </c>
      <c r="D17" s="146" t="s">
        <v>205</v>
      </c>
      <c r="E17" s="146"/>
      <c r="F17" s="146"/>
      <c r="G17" s="146"/>
      <c r="H17" s="146"/>
    </row>
    <row r="18" spans="1:13" x14ac:dyDescent="0.35">
      <c r="B18" s="128"/>
      <c r="C18" s="125"/>
      <c r="D18" s="147" t="s">
        <v>206</v>
      </c>
      <c r="E18" s="147"/>
      <c r="F18" s="147"/>
      <c r="G18" s="147"/>
      <c r="H18" s="147"/>
    </row>
    <row r="19" spans="1:13" x14ac:dyDescent="0.35">
      <c r="B19" s="129" t="s">
        <v>106</v>
      </c>
      <c r="C19" s="122" t="s">
        <v>180</v>
      </c>
      <c r="D19" s="143" t="s">
        <v>203</v>
      </c>
      <c r="E19" s="143"/>
      <c r="F19" s="143"/>
      <c r="G19" s="143"/>
      <c r="H19" s="143"/>
    </row>
    <row r="20" spans="1:13" x14ac:dyDescent="0.35">
      <c r="B20" s="130"/>
      <c r="C20" s="123"/>
      <c r="D20" s="156" t="s">
        <v>204</v>
      </c>
      <c r="E20" s="156"/>
      <c r="F20" s="156"/>
      <c r="G20" s="156"/>
      <c r="H20" s="156"/>
    </row>
    <row r="21" spans="1:13" x14ac:dyDescent="0.35">
      <c r="A21" s="41"/>
      <c r="B21" s="94" t="s">
        <v>82</v>
      </c>
      <c r="C21" s="97" t="s">
        <v>158</v>
      </c>
      <c r="D21" s="132" t="s">
        <v>182</v>
      </c>
      <c r="E21" s="132"/>
      <c r="F21" s="132"/>
      <c r="G21" s="132"/>
      <c r="H21" s="132"/>
    </row>
    <row r="22" spans="1:13" x14ac:dyDescent="0.35">
      <c r="B22" s="100" t="s">
        <v>83</v>
      </c>
      <c r="C22" s="99" t="s">
        <v>158</v>
      </c>
      <c r="D22" s="145" t="s">
        <v>182</v>
      </c>
      <c r="E22" s="145"/>
      <c r="F22" s="145"/>
      <c r="G22" s="145"/>
      <c r="H22" s="145"/>
    </row>
    <row r="24" spans="1:13" s="56" customFormat="1" x14ac:dyDescent="0.35">
      <c r="B24" s="56" t="s">
        <v>136</v>
      </c>
    </row>
    <row r="26" spans="1:13" x14ac:dyDescent="0.35">
      <c r="B26" s="61" t="s">
        <v>146</v>
      </c>
      <c r="C26" s="61" t="s">
        <v>134</v>
      </c>
      <c r="D26" s="149" t="s">
        <v>138</v>
      </c>
      <c r="E26" s="149"/>
      <c r="F26" s="149"/>
      <c r="G26" s="59"/>
      <c r="H26" s="59"/>
    </row>
    <row r="27" spans="1:13" x14ac:dyDescent="0.35">
      <c r="B27" s="66" t="s">
        <v>135</v>
      </c>
      <c r="C27" s="65">
        <v>45000</v>
      </c>
      <c r="D27" s="132" t="s">
        <v>140</v>
      </c>
      <c r="E27" s="132"/>
      <c r="F27" s="132"/>
    </row>
    <row r="28" spans="1:13" x14ac:dyDescent="0.35">
      <c r="B28" s="62"/>
      <c r="C28" s="63"/>
      <c r="D28" s="150"/>
      <c r="E28" s="151"/>
      <c r="F28" s="152"/>
    </row>
    <row r="29" spans="1:13" x14ac:dyDescent="0.35">
      <c r="B29" s="64"/>
      <c r="C29" s="65"/>
      <c r="D29" s="153"/>
      <c r="E29" s="154"/>
      <c r="F29" s="155"/>
    </row>
    <row r="30" spans="1:13" x14ac:dyDescent="0.35">
      <c r="B30" s="62"/>
      <c r="C30" s="63"/>
      <c r="D30" s="150"/>
      <c r="E30" s="151"/>
      <c r="F30" s="152"/>
    </row>
    <row r="32" spans="1:13" x14ac:dyDescent="0.35">
      <c r="B32" s="61" t="s">
        <v>129</v>
      </c>
      <c r="C32" s="61" t="s">
        <v>133</v>
      </c>
      <c r="D32" s="61" t="s">
        <v>191</v>
      </c>
      <c r="E32" s="61" t="s">
        <v>130</v>
      </c>
      <c r="F32" s="61" t="s">
        <v>131</v>
      </c>
      <c r="G32" s="61" t="s">
        <v>132</v>
      </c>
      <c r="H32" s="61" t="s">
        <v>192</v>
      </c>
      <c r="I32" s="149" t="s">
        <v>139</v>
      </c>
      <c r="J32" s="149"/>
      <c r="K32" s="149"/>
      <c r="L32" s="149"/>
      <c r="M32" s="149"/>
    </row>
    <row r="33" spans="2:13" ht="29" customHeight="1" x14ac:dyDescent="0.35">
      <c r="B33" s="67" t="s">
        <v>148</v>
      </c>
      <c r="C33" s="71" t="s">
        <v>154</v>
      </c>
      <c r="D33" s="92">
        <v>45091</v>
      </c>
      <c r="E33" s="71" t="s">
        <v>158</v>
      </c>
      <c r="F33" s="71" t="s">
        <v>160</v>
      </c>
      <c r="G33" s="71" t="s">
        <v>159</v>
      </c>
      <c r="H33" s="71" t="s">
        <v>193</v>
      </c>
      <c r="I33" s="148" t="s">
        <v>167</v>
      </c>
      <c r="J33" s="148"/>
      <c r="K33" s="148"/>
      <c r="L33" s="148"/>
      <c r="M33" s="148"/>
    </row>
    <row r="34" spans="2:13" ht="29" customHeight="1" x14ac:dyDescent="0.35">
      <c r="B34" s="68" t="s">
        <v>149</v>
      </c>
      <c r="C34" s="70" t="s">
        <v>147</v>
      </c>
      <c r="D34" s="93">
        <v>45091</v>
      </c>
      <c r="E34" s="70" t="s">
        <v>157</v>
      </c>
      <c r="F34" s="70" t="s">
        <v>161</v>
      </c>
      <c r="G34" s="70" t="s">
        <v>162</v>
      </c>
      <c r="H34" s="70" t="s">
        <v>195</v>
      </c>
      <c r="I34" s="157" t="s">
        <v>166</v>
      </c>
      <c r="J34" s="157"/>
      <c r="K34" s="157"/>
      <c r="L34" s="157"/>
      <c r="M34" s="157"/>
    </row>
    <row r="35" spans="2:13" ht="29" customHeight="1" x14ac:dyDescent="0.35">
      <c r="B35" s="67" t="s">
        <v>152</v>
      </c>
      <c r="C35" s="71" t="s">
        <v>147</v>
      </c>
      <c r="D35" s="92">
        <v>45091</v>
      </c>
      <c r="E35" s="71" t="s">
        <v>155</v>
      </c>
      <c r="F35" s="71" t="s">
        <v>161</v>
      </c>
      <c r="G35" s="71" t="s">
        <v>163</v>
      </c>
      <c r="H35" s="71" t="s">
        <v>195</v>
      </c>
      <c r="I35" s="148" t="s">
        <v>166</v>
      </c>
      <c r="J35" s="148"/>
      <c r="K35" s="148"/>
      <c r="L35" s="148"/>
      <c r="M35" s="148"/>
    </row>
    <row r="36" spans="2:13" ht="29" customHeight="1" x14ac:dyDescent="0.35">
      <c r="B36" s="68" t="s">
        <v>153</v>
      </c>
      <c r="C36" s="70" t="s">
        <v>147</v>
      </c>
      <c r="D36" s="93">
        <v>45091</v>
      </c>
      <c r="E36" s="70" t="s">
        <v>155</v>
      </c>
      <c r="F36" s="70" t="s">
        <v>0</v>
      </c>
      <c r="G36" s="70" t="s">
        <v>164</v>
      </c>
      <c r="H36" s="70" t="s">
        <v>194</v>
      </c>
      <c r="I36" s="157" t="s">
        <v>171</v>
      </c>
      <c r="J36" s="157"/>
      <c r="K36" s="157"/>
      <c r="L36" s="157"/>
      <c r="M36" s="157"/>
    </row>
    <row r="37" spans="2:13" ht="29" customHeight="1" x14ac:dyDescent="0.35">
      <c r="B37" s="67" t="s">
        <v>168</v>
      </c>
      <c r="C37" s="71" t="s">
        <v>147</v>
      </c>
      <c r="D37" s="92">
        <v>45091</v>
      </c>
      <c r="E37" s="71" t="s">
        <v>156</v>
      </c>
      <c r="F37" s="71" t="s">
        <v>0</v>
      </c>
      <c r="G37" s="71" t="s">
        <v>165</v>
      </c>
      <c r="H37" s="71" t="s">
        <v>194</v>
      </c>
      <c r="I37" s="148" t="s">
        <v>171</v>
      </c>
      <c r="J37" s="148"/>
      <c r="K37" s="148"/>
      <c r="L37" s="148"/>
      <c r="M37" s="148"/>
    </row>
    <row r="38" spans="2:13" ht="29" customHeight="1" x14ac:dyDescent="0.35">
      <c r="B38" s="69" t="s">
        <v>188</v>
      </c>
      <c r="C38" s="69" t="s">
        <v>189</v>
      </c>
      <c r="D38" s="69" t="s">
        <v>158</v>
      </c>
      <c r="E38" s="69" t="s">
        <v>158</v>
      </c>
      <c r="F38" s="69" t="s">
        <v>158</v>
      </c>
      <c r="G38" s="69" t="s">
        <v>158</v>
      </c>
      <c r="H38" s="69"/>
      <c r="I38" s="157" t="s">
        <v>190</v>
      </c>
      <c r="J38" s="157"/>
      <c r="K38" s="157"/>
      <c r="L38" s="157"/>
      <c r="M38" s="157"/>
    </row>
    <row r="40" spans="2:13" s="56" customFormat="1" x14ac:dyDescent="0.35">
      <c r="B40" s="56" t="s">
        <v>137</v>
      </c>
    </row>
    <row r="41" spans="2:13" x14ac:dyDescent="0.35">
      <c r="B41" s="90" t="s">
        <v>211</v>
      </c>
    </row>
    <row r="43" spans="2:13" x14ac:dyDescent="0.35">
      <c r="B43" s="86" t="s">
        <v>173</v>
      </c>
      <c r="C43" s="86" t="s">
        <v>210</v>
      </c>
      <c r="D43" s="118" t="s">
        <v>17</v>
      </c>
      <c r="E43" s="118"/>
      <c r="F43" s="118"/>
      <c r="G43" s="118"/>
      <c r="H43" s="118"/>
    </row>
    <row r="44" spans="2:13" s="91" customFormat="1" x14ac:dyDescent="0.35">
      <c r="B44" s="112" t="s">
        <v>212</v>
      </c>
      <c r="C44" s="103" t="s">
        <v>234</v>
      </c>
      <c r="D44" s="121" t="s">
        <v>235</v>
      </c>
      <c r="E44" s="121"/>
      <c r="F44" s="121"/>
      <c r="G44" s="121"/>
      <c r="H44" s="121"/>
    </row>
    <row r="45" spans="2:13" x14ac:dyDescent="0.35">
      <c r="B45" s="112"/>
      <c r="C45" s="109" t="s">
        <v>213</v>
      </c>
      <c r="D45" s="119" t="s">
        <v>237</v>
      </c>
      <c r="E45" s="119"/>
      <c r="F45" s="119"/>
      <c r="G45" s="119"/>
      <c r="H45" s="119"/>
    </row>
    <row r="46" spans="2:13" x14ac:dyDescent="0.35">
      <c r="B46" s="112"/>
      <c r="C46" s="109"/>
      <c r="D46" s="110" t="s">
        <v>249</v>
      </c>
      <c r="E46" s="110"/>
      <c r="F46" s="110"/>
      <c r="G46" s="110"/>
      <c r="H46" s="110"/>
    </row>
    <row r="47" spans="2:13" x14ac:dyDescent="0.35">
      <c r="B47" s="112"/>
      <c r="C47" s="107" t="s">
        <v>214</v>
      </c>
      <c r="D47" s="105" t="s">
        <v>238</v>
      </c>
      <c r="E47" s="105"/>
      <c r="F47" s="105"/>
      <c r="G47" s="105"/>
      <c r="H47" s="105"/>
    </row>
    <row r="48" spans="2:13" x14ac:dyDescent="0.35">
      <c r="B48" s="112"/>
      <c r="C48" s="107"/>
      <c r="D48" s="106" t="s">
        <v>249</v>
      </c>
      <c r="E48" s="106"/>
      <c r="F48" s="106"/>
      <c r="G48" s="106"/>
      <c r="H48" s="106"/>
    </row>
    <row r="49" spans="2:8" x14ac:dyDescent="0.35">
      <c r="B49" s="112"/>
      <c r="C49" s="109" t="s">
        <v>215</v>
      </c>
      <c r="D49" s="120" t="s">
        <v>239</v>
      </c>
      <c r="E49" s="120"/>
      <c r="F49" s="120"/>
      <c r="G49" s="120"/>
      <c r="H49" s="120"/>
    </row>
    <row r="50" spans="2:8" x14ac:dyDescent="0.35">
      <c r="B50" s="112"/>
      <c r="C50" s="109"/>
      <c r="D50" s="104" t="s">
        <v>246</v>
      </c>
      <c r="E50" s="104"/>
      <c r="F50" s="104"/>
      <c r="G50" s="104"/>
      <c r="H50" s="104"/>
    </row>
    <row r="51" spans="2:8" x14ac:dyDescent="0.35">
      <c r="B51" s="112"/>
      <c r="C51" s="109"/>
      <c r="D51" s="113" t="s">
        <v>249</v>
      </c>
      <c r="E51" s="113"/>
      <c r="F51" s="113"/>
      <c r="G51" s="113"/>
      <c r="H51" s="113"/>
    </row>
    <row r="52" spans="2:8" x14ac:dyDescent="0.35">
      <c r="B52" s="112"/>
      <c r="C52" s="107" t="s">
        <v>39</v>
      </c>
      <c r="D52" s="116" t="s">
        <v>240</v>
      </c>
      <c r="E52" s="116"/>
      <c r="F52" s="116"/>
      <c r="G52" s="116"/>
      <c r="H52" s="116"/>
    </row>
    <row r="53" spans="2:8" x14ac:dyDescent="0.35">
      <c r="B53" s="112"/>
      <c r="C53" s="107"/>
      <c r="D53" s="108" t="s">
        <v>241</v>
      </c>
      <c r="E53" s="108"/>
      <c r="F53" s="108"/>
      <c r="G53" s="108"/>
      <c r="H53" s="108"/>
    </row>
    <row r="54" spans="2:8" x14ac:dyDescent="0.35">
      <c r="B54" s="112"/>
      <c r="C54" s="109" t="s">
        <v>41</v>
      </c>
      <c r="D54" s="119" t="s">
        <v>243</v>
      </c>
      <c r="E54" s="119"/>
      <c r="F54" s="119"/>
      <c r="G54" s="119"/>
      <c r="H54" s="119"/>
    </row>
    <row r="55" spans="2:8" x14ac:dyDescent="0.35">
      <c r="B55" s="112"/>
      <c r="C55" s="109"/>
      <c r="D55" s="110" t="s">
        <v>242</v>
      </c>
      <c r="E55" s="110"/>
      <c r="F55" s="110"/>
      <c r="G55" s="110"/>
      <c r="H55" s="110"/>
    </row>
    <row r="56" spans="2:8" x14ac:dyDescent="0.35">
      <c r="B56" s="112"/>
      <c r="C56" s="107" t="s">
        <v>42</v>
      </c>
      <c r="D56" s="105" t="s">
        <v>244</v>
      </c>
      <c r="E56" s="105"/>
      <c r="F56" s="105"/>
      <c r="G56" s="105"/>
      <c r="H56" s="105"/>
    </row>
    <row r="57" spans="2:8" x14ac:dyDescent="0.35">
      <c r="B57" s="112"/>
      <c r="C57" s="107"/>
      <c r="D57" s="106" t="s">
        <v>245</v>
      </c>
      <c r="E57" s="106"/>
      <c r="F57" s="106"/>
      <c r="G57" s="106"/>
      <c r="H57" s="106"/>
    </row>
    <row r="58" spans="2:8" x14ac:dyDescent="0.35">
      <c r="B58" s="112"/>
      <c r="C58" s="109" t="s">
        <v>216</v>
      </c>
      <c r="D58" s="120" t="s">
        <v>263</v>
      </c>
      <c r="E58" s="120"/>
      <c r="F58" s="120"/>
      <c r="G58" s="120"/>
      <c r="H58" s="120"/>
    </row>
    <row r="59" spans="2:8" x14ac:dyDescent="0.35">
      <c r="B59" s="112"/>
      <c r="C59" s="109"/>
      <c r="D59" s="104" t="s">
        <v>266</v>
      </c>
      <c r="E59" s="104"/>
      <c r="F59" s="104"/>
      <c r="G59" s="104"/>
      <c r="H59" s="104"/>
    </row>
    <row r="60" spans="2:8" x14ac:dyDescent="0.35">
      <c r="B60" s="112"/>
      <c r="C60" s="109"/>
      <c r="D60" s="113" t="s">
        <v>267</v>
      </c>
      <c r="E60" s="113"/>
      <c r="F60" s="113"/>
      <c r="G60" s="113"/>
      <c r="H60" s="113"/>
    </row>
    <row r="61" spans="2:8" x14ac:dyDescent="0.35">
      <c r="B61" s="112"/>
      <c r="C61" s="107" t="s">
        <v>217</v>
      </c>
      <c r="D61" s="105" t="s">
        <v>270</v>
      </c>
      <c r="E61" s="105"/>
      <c r="F61" s="105"/>
      <c r="G61" s="105"/>
      <c r="H61" s="105"/>
    </row>
    <row r="62" spans="2:8" x14ac:dyDescent="0.35">
      <c r="B62" s="112"/>
      <c r="C62" s="107"/>
      <c r="D62" s="114" t="s">
        <v>269</v>
      </c>
      <c r="E62" s="114"/>
      <c r="F62" s="114"/>
      <c r="G62" s="114"/>
      <c r="H62" s="114"/>
    </row>
    <row r="63" spans="2:8" x14ac:dyDescent="0.35">
      <c r="B63" s="112"/>
      <c r="C63" s="107"/>
      <c r="D63" s="106" t="s">
        <v>265</v>
      </c>
      <c r="E63" s="106"/>
      <c r="F63" s="106"/>
      <c r="G63" s="106"/>
      <c r="H63" s="106"/>
    </row>
    <row r="64" spans="2:8" x14ac:dyDescent="0.35">
      <c r="B64" s="112"/>
      <c r="C64" s="109" t="s">
        <v>218</v>
      </c>
      <c r="D64" s="120" t="s">
        <v>264</v>
      </c>
      <c r="E64" s="120"/>
      <c r="F64" s="120"/>
      <c r="G64" s="120"/>
      <c r="H64" s="120"/>
    </row>
    <row r="65" spans="2:8" x14ac:dyDescent="0.35">
      <c r="B65" s="112"/>
      <c r="C65" s="109"/>
      <c r="D65" s="104" t="s">
        <v>268</v>
      </c>
      <c r="E65" s="104"/>
      <c r="F65" s="104"/>
      <c r="G65" s="104"/>
      <c r="H65" s="104"/>
    </row>
    <row r="66" spans="2:8" x14ac:dyDescent="0.35">
      <c r="B66" s="112"/>
      <c r="C66" s="109"/>
      <c r="D66" s="113" t="s">
        <v>265</v>
      </c>
      <c r="E66" s="113"/>
      <c r="F66" s="113"/>
      <c r="G66" s="113"/>
      <c r="H66" s="113"/>
    </row>
    <row r="67" spans="2:8" x14ac:dyDescent="0.35">
      <c r="B67" s="112"/>
      <c r="C67" s="95" t="s">
        <v>220</v>
      </c>
      <c r="D67" s="117" t="s">
        <v>253</v>
      </c>
      <c r="E67" s="117"/>
      <c r="F67" s="117"/>
      <c r="G67" s="117"/>
      <c r="H67" s="117"/>
    </row>
    <row r="68" spans="2:8" x14ac:dyDescent="0.35">
      <c r="B68" s="112"/>
      <c r="C68" s="98" t="s">
        <v>10</v>
      </c>
      <c r="D68" s="115" t="s">
        <v>254</v>
      </c>
      <c r="E68" s="115"/>
      <c r="F68" s="115"/>
      <c r="G68" s="115"/>
      <c r="H68" s="115"/>
    </row>
    <row r="69" spans="2:8" x14ac:dyDescent="0.35">
      <c r="B69" s="112"/>
      <c r="C69" s="97" t="s">
        <v>231</v>
      </c>
      <c r="D69" s="117" t="s">
        <v>259</v>
      </c>
      <c r="E69" s="117"/>
      <c r="F69" s="117"/>
      <c r="G69" s="117"/>
      <c r="H69" s="117"/>
    </row>
    <row r="70" spans="2:8" x14ac:dyDescent="0.35">
      <c r="B70" s="112"/>
      <c r="C70" s="109" t="s">
        <v>221</v>
      </c>
      <c r="D70" s="120" t="s">
        <v>257</v>
      </c>
      <c r="E70" s="120"/>
      <c r="F70" s="120"/>
      <c r="G70" s="120"/>
      <c r="H70" s="120"/>
    </row>
    <row r="71" spans="2:8" x14ac:dyDescent="0.35">
      <c r="B71" s="112"/>
      <c r="C71" s="109"/>
      <c r="D71" s="113" t="s">
        <v>258</v>
      </c>
      <c r="E71" s="113"/>
      <c r="F71" s="113"/>
      <c r="G71" s="113"/>
      <c r="H71" s="113"/>
    </row>
    <row r="72" spans="2:8" x14ac:dyDescent="0.35">
      <c r="B72" s="111" t="s">
        <v>223</v>
      </c>
      <c r="C72" s="95" t="s">
        <v>75</v>
      </c>
      <c r="D72" s="117" t="s">
        <v>252</v>
      </c>
      <c r="E72" s="117"/>
      <c r="F72" s="117"/>
      <c r="G72" s="117"/>
      <c r="H72" s="117"/>
    </row>
    <row r="73" spans="2:8" x14ac:dyDescent="0.35">
      <c r="B73" s="111"/>
      <c r="C73" s="98" t="s">
        <v>39</v>
      </c>
      <c r="D73" s="115" t="s">
        <v>248</v>
      </c>
      <c r="E73" s="115"/>
      <c r="F73" s="115"/>
      <c r="G73" s="115"/>
      <c r="H73" s="115"/>
    </row>
    <row r="74" spans="2:8" x14ac:dyDescent="0.35">
      <c r="B74" s="111"/>
      <c r="C74" s="95" t="s">
        <v>41</v>
      </c>
      <c r="D74" s="117" t="s">
        <v>250</v>
      </c>
      <c r="E74" s="117"/>
      <c r="F74" s="117"/>
      <c r="G74" s="117"/>
      <c r="H74" s="117"/>
    </row>
    <row r="75" spans="2:8" x14ac:dyDescent="0.35">
      <c r="B75" s="111"/>
      <c r="C75" s="98" t="s">
        <v>42</v>
      </c>
      <c r="D75" s="115" t="s">
        <v>251</v>
      </c>
      <c r="E75" s="115"/>
      <c r="F75" s="115"/>
      <c r="G75" s="115"/>
      <c r="H75" s="115"/>
    </row>
    <row r="76" spans="2:8" x14ac:dyDescent="0.35">
      <c r="B76" s="112" t="s">
        <v>224</v>
      </c>
      <c r="C76" s="95" t="s">
        <v>222</v>
      </c>
      <c r="D76" s="117" t="s">
        <v>230</v>
      </c>
      <c r="E76" s="117"/>
      <c r="F76" s="117"/>
      <c r="G76" s="117"/>
      <c r="H76" s="117"/>
    </row>
    <row r="77" spans="2:8" x14ac:dyDescent="0.35">
      <c r="B77" s="112"/>
      <c r="C77" s="98" t="s">
        <v>60</v>
      </c>
      <c r="D77" s="115" t="s">
        <v>247</v>
      </c>
      <c r="E77" s="115"/>
      <c r="F77" s="115"/>
      <c r="G77" s="115"/>
      <c r="H77" s="115"/>
    </row>
    <row r="78" spans="2:8" x14ac:dyDescent="0.35">
      <c r="B78" s="112"/>
      <c r="C78" s="95" t="s">
        <v>71</v>
      </c>
      <c r="D78" s="117" t="s">
        <v>232</v>
      </c>
      <c r="E78" s="117"/>
      <c r="F78" s="117"/>
      <c r="G78" s="117"/>
      <c r="H78" s="117"/>
    </row>
    <row r="79" spans="2:8" x14ac:dyDescent="0.35">
      <c r="B79" s="112"/>
      <c r="C79" s="98" t="s">
        <v>72</v>
      </c>
      <c r="D79" s="115" t="s">
        <v>233</v>
      </c>
      <c r="E79" s="115"/>
      <c r="F79" s="115"/>
      <c r="G79" s="115"/>
      <c r="H79" s="115"/>
    </row>
    <row r="80" spans="2:8" x14ac:dyDescent="0.35">
      <c r="B80" s="111" t="s">
        <v>225</v>
      </c>
      <c r="C80" s="95" t="s">
        <v>88</v>
      </c>
      <c r="D80" s="117" t="s">
        <v>236</v>
      </c>
      <c r="E80" s="117"/>
      <c r="F80" s="117"/>
      <c r="G80" s="117"/>
      <c r="H80" s="117"/>
    </row>
    <row r="81" spans="2:8" x14ac:dyDescent="0.35">
      <c r="B81" s="111"/>
      <c r="C81" s="98" t="s">
        <v>209</v>
      </c>
      <c r="D81" s="115" t="s">
        <v>229</v>
      </c>
      <c r="E81" s="115"/>
      <c r="F81" s="115"/>
      <c r="G81" s="115"/>
      <c r="H81" s="115"/>
    </row>
    <row r="82" spans="2:8" x14ac:dyDescent="0.35">
      <c r="B82" s="111"/>
      <c r="C82" s="95" t="s">
        <v>226</v>
      </c>
      <c r="D82" s="117" t="s">
        <v>256</v>
      </c>
      <c r="E82" s="117"/>
      <c r="F82" s="117"/>
      <c r="G82" s="117"/>
      <c r="H82" s="117"/>
    </row>
    <row r="83" spans="2:8" x14ac:dyDescent="0.35">
      <c r="B83" s="111"/>
      <c r="C83" s="98" t="s">
        <v>227</v>
      </c>
      <c r="D83" s="115" t="s">
        <v>255</v>
      </c>
      <c r="E83" s="115"/>
      <c r="F83" s="115"/>
      <c r="G83" s="115"/>
      <c r="H83" s="115"/>
    </row>
    <row r="84" spans="2:8" x14ac:dyDescent="0.35">
      <c r="B84" s="111"/>
      <c r="C84" s="97" t="s">
        <v>228</v>
      </c>
      <c r="D84" s="116" t="s">
        <v>271</v>
      </c>
      <c r="E84" s="116"/>
      <c r="F84" s="116"/>
      <c r="G84" s="116"/>
      <c r="H84" s="116"/>
    </row>
  </sheetData>
  <mergeCells count="97">
    <mergeCell ref="I38:M38"/>
    <mergeCell ref="I37:M37"/>
    <mergeCell ref="I36:M36"/>
    <mergeCell ref="I35:M35"/>
    <mergeCell ref="I34:M34"/>
    <mergeCell ref="D16:H16"/>
    <mergeCell ref="D17:H17"/>
    <mergeCell ref="D18:H18"/>
    <mergeCell ref="I33:M33"/>
    <mergeCell ref="I32:M32"/>
    <mergeCell ref="D28:F28"/>
    <mergeCell ref="D29:F29"/>
    <mergeCell ref="D30:F30"/>
    <mergeCell ref="D26:F26"/>
    <mergeCell ref="D27:F27"/>
    <mergeCell ref="D20:H20"/>
    <mergeCell ref="D21:H21"/>
    <mergeCell ref="D22:H22"/>
    <mergeCell ref="C10:C11"/>
    <mergeCell ref="C12:C13"/>
    <mergeCell ref="B5:B7"/>
    <mergeCell ref="D14:H14"/>
    <mergeCell ref="D15:H15"/>
    <mergeCell ref="C14:C15"/>
    <mergeCell ref="C17:C18"/>
    <mergeCell ref="B14:B18"/>
    <mergeCell ref="B19:B20"/>
    <mergeCell ref="D4:H4"/>
    <mergeCell ref="D5:H5"/>
    <mergeCell ref="D6:H6"/>
    <mergeCell ref="D7:H7"/>
    <mergeCell ref="D8:H8"/>
    <mergeCell ref="D9:H9"/>
    <mergeCell ref="D10:H10"/>
    <mergeCell ref="D11:H11"/>
    <mergeCell ref="D12:H12"/>
    <mergeCell ref="D13:H13"/>
    <mergeCell ref="B8:B13"/>
    <mergeCell ref="C8:C9"/>
    <mergeCell ref="D19:H19"/>
    <mergeCell ref="C19:C20"/>
    <mergeCell ref="C45:C46"/>
    <mergeCell ref="D46:H46"/>
    <mergeCell ref="D48:H48"/>
    <mergeCell ref="D51:H51"/>
    <mergeCell ref="C47:C48"/>
    <mergeCell ref="D50:H50"/>
    <mergeCell ref="C49:C51"/>
    <mergeCell ref="D67:H67"/>
    <mergeCell ref="D68:H68"/>
    <mergeCell ref="D69:H69"/>
    <mergeCell ref="D70:H70"/>
    <mergeCell ref="D44:H44"/>
    <mergeCell ref="D43:H43"/>
    <mergeCell ref="D45:H45"/>
    <mergeCell ref="D47:H47"/>
    <mergeCell ref="D49:H49"/>
    <mergeCell ref="D52:H52"/>
    <mergeCell ref="D78:H78"/>
    <mergeCell ref="D79:H79"/>
    <mergeCell ref="D81:H81"/>
    <mergeCell ref="D82:H82"/>
    <mergeCell ref="B72:B75"/>
    <mergeCell ref="B76:B79"/>
    <mergeCell ref="D73:H73"/>
    <mergeCell ref="D74:H74"/>
    <mergeCell ref="D75:H75"/>
    <mergeCell ref="D76:H76"/>
    <mergeCell ref="D77:H77"/>
    <mergeCell ref="B80:B84"/>
    <mergeCell ref="B44:B71"/>
    <mergeCell ref="C70:C71"/>
    <mergeCell ref="D71:H71"/>
    <mergeCell ref="D60:H60"/>
    <mergeCell ref="C58:C60"/>
    <mergeCell ref="D62:H62"/>
    <mergeCell ref="C64:C66"/>
    <mergeCell ref="D66:H66"/>
    <mergeCell ref="D63:H63"/>
    <mergeCell ref="C61:C63"/>
    <mergeCell ref="D59:H59"/>
    <mergeCell ref="D83:H83"/>
    <mergeCell ref="D84:H84"/>
    <mergeCell ref="D80:H80"/>
    <mergeCell ref="D72:H72"/>
    <mergeCell ref="D65:H65"/>
    <mergeCell ref="D56:H56"/>
    <mergeCell ref="D57:H57"/>
    <mergeCell ref="C56:C57"/>
    <mergeCell ref="D53:H53"/>
    <mergeCell ref="C52:C53"/>
    <mergeCell ref="C54:C55"/>
    <mergeCell ref="D55:H55"/>
    <mergeCell ref="D54:H54"/>
    <mergeCell ref="D58:H58"/>
    <mergeCell ref="D61:H61"/>
    <mergeCell ref="D64:H6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3FEC4-026C-4478-90A9-05CDEBEDF840}">
  <sheetPr>
    <tabColor theme="9" tint="0.79998168889431442"/>
  </sheetPr>
  <dimension ref="A2:W51"/>
  <sheetViews>
    <sheetView tabSelected="1" workbookViewId="0">
      <selection activeCell="U6" sqref="U6"/>
    </sheetView>
  </sheetViews>
  <sheetFormatPr defaultRowHeight="14.5" x14ac:dyDescent="0.35"/>
  <cols>
    <col min="1" max="1" width="2.6328125" customWidth="1"/>
    <col min="2" max="2" width="21.6328125" customWidth="1"/>
    <col min="3" max="3" width="10.08984375" bestFit="1" customWidth="1"/>
  </cols>
  <sheetData>
    <row r="2" spans="2:21" s="44" customFormat="1" x14ac:dyDescent="0.35">
      <c r="B2" s="44" t="s">
        <v>68</v>
      </c>
    </row>
    <row r="4" spans="2:21" x14ac:dyDescent="0.35">
      <c r="B4" s="39" t="s">
        <v>27</v>
      </c>
      <c r="C4" s="158" t="s">
        <v>5</v>
      </c>
      <c r="D4" s="158"/>
      <c r="E4" s="158"/>
      <c r="G4" s="159" t="s">
        <v>37</v>
      </c>
      <c r="H4" s="160"/>
      <c r="I4" s="158">
        <v>2010</v>
      </c>
      <c r="J4" s="158"/>
      <c r="K4" s="158"/>
      <c r="M4" s="159" t="s">
        <v>28</v>
      </c>
      <c r="N4" s="160"/>
      <c r="O4" s="158">
        <v>2028</v>
      </c>
      <c r="P4" s="158"/>
      <c r="Q4" s="158"/>
    </row>
    <row r="6" spans="2:21" x14ac:dyDescent="0.35">
      <c r="B6" s="159" t="s">
        <v>260</v>
      </c>
      <c r="C6" s="160"/>
      <c r="D6" s="161" t="s">
        <v>45</v>
      </c>
      <c r="E6" s="162"/>
      <c r="G6" s="159" t="s">
        <v>38</v>
      </c>
      <c r="H6" s="160"/>
      <c r="I6" s="158">
        <v>2010</v>
      </c>
      <c r="J6" s="158"/>
      <c r="K6" s="158"/>
    </row>
    <row r="7" spans="2:21" x14ac:dyDescent="0.35">
      <c r="B7" s="159" t="s">
        <v>261</v>
      </c>
      <c r="C7" s="160"/>
      <c r="D7" s="161" t="s">
        <v>45</v>
      </c>
      <c r="E7" s="162"/>
      <c r="G7" s="159" t="s">
        <v>40</v>
      </c>
      <c r="H7" s="160"/>
      <c r="I7" s="158">
        <v>2010</v>
      </c>
      <c r="J7" s="158"/>
      <c r="K7" s="158"/>
    </row>
    <row r="8" spans="2:21" x14ac:dyDescent="0.35">
      <c r="B8" s="159" t="s">
        <v>262</v>
      </c>
      <c r="C8" s="160"/>
      <c r="D8" s="161" t="s">
        <v>45</v>
      </c>
      <c r="E8" s="162"/>
      <c r="G8" s="159" t="s">
        <v>219</v>
      </c>
      <c r="H8" s="160"/>
      <c r="I8" s="158">
        <v>2010</v>
      </c>
      <c r="J8" s="158"/>
      <c r="K8" s="158"/>
    </row>
    <row r="10" spans="2:21" x14ac:dyDescent="0.35">
      <c r="B10" s="39" t="s">
        <v>44</v>
      </c>
      <c r="C10" s="158" t="s">
        <v>29</v>
      </c>
      <c r="D10" s="158"/>
      <c r="E10" s="158"/>
      <c r="G10" s="159" t="s">
        <v>43</v>
      </c>
      <c r="H10" s="160"/>
      <c r="I10" s="158" t="s">
        <v>22</v>
      </c>
      <c r="J10" s="158"/>
      <c r="K10" s="158"/>
    </row>
    <row r="11" spans="2:21" s="41" customFormat="1" x14ac:dyDescent="0.35">
      <c r="C11" s="42"/>
      <c r="D11" s="42"/>
      <c r="E11" s="42"/>
      <c r="I11" s="42"/>
      <c r="J11" s="42"/>
      <c r="K11" s="42"/>
    </row>
    <row r="12" spans="2:21" x14ac:dyDescent="0.35">
      <c r="B12" s="50" t="s">
        <v>2</v>
      </c>
      <c r="C12" cm="1">
        <f t="array" aca="1" ref="C12:U12" ca="1">TRANSPOSE(LIST_Dynamic_Period)</f>
        <v>2010</v>
      </c>
      <c r="D12">
        <f ca="1"/>
        <v>2011</v>
      </c>
      <c r="E12">
        <f ca="1"/>
        <v>2012</v>
      </c>
      <c r="F12">
        <f ca="1"/>
        <v>2013</v>
      </c>
      <c r="G12">
        <f ca="1"/>
        <v>2014</v>
      </c>
      <c r="H12">
        <f ca="1"/>
        <v>2015</v>
      </c>
      <c r="I12">
        <f ca="1"/>
        <v>2016</v>
      </c>
      <c r="J12">
        <f ca="1"/>
        <v>2017</v>
      </c>
      <c r="K12">
        <f ca="1"/>
        <v>2018</v>
      </c>
      <c r="L12">
        <f ca="1"/>
        <v>2019</v>
      </c>
      <c r="M12">
        <f ca="1"/>
        <v>2020</v>
      </c>
      <c r="N12">
        <f ca="1"/>
        <v>2021</v>
      </c>
      <c r="O12">
        <f ca="1"/>
        <v>2022</v>
      </c>
      <c r="P12">
        <f ca="1"/>
        <v>2023</v>
      </c>
      <c r="Q12">
        <f ca="1"/>
        <v>2024</v>
      </c>
      <c r="R12">
        <f ca="1"/>
        <v>2025</v>
      </c>
      <c r="S12">
        <f ca="1"/>
        <v>2026</v>
      </c>
      <c r="T12">
        <f ca="1"/>
        <v>2027</v>
      </c>
      <c r="U12">
        <f ca="1"/>
        <v>2028</v>
      </c>
    </row>
    <row r="13" spans="2:21" s="38" customFormat="1" x14ac:dyDescent="0.35">
      <c r="B13" s="52" t="s">
        <v>231</v>
      </c>
      <c r="C13" s="38">
        <v>100</v>
      </c>
      <c r="D13" s="38">
        <f>C13+1</f>
        <v>101</v>
      </c>
      <c r="E13" s="38">
        <f t="shared" ref="E13:R13" si="0">D13+1</f>
        <v>102</v>
      </c>
      <c r="F13" s="38">
        <f t="shared" si="0"/>
        <v>103</v>
      </c>
      <c r="G13" s="38">
        <f t="shared" si="0"/>
        <v>104</v>
      </c>
      <c r="H13" s="38">
        <f t="shared" si="0"/>
        <v>105</v>
      </c>
      <c r="I13" s="38">
        <f t="shared" si="0"/>
        <v>106</v>
      </c>
      <c r="J13" s="38">
        <f t="shared" si="0"/>
        <v>107</v>
      </c>
      <c r="K13" s="38">
        <f t="shared" si="0"/>
        <v>108</v>
      </c>
      <c r="L13" s="38">
        <f t="shared" si="0"/>
        <v>109</v>
      </c>
      <c r="M13" s="38">
        <f t="shared" si="0"/>
        <v>110</v>
      </c>
      <c r="N13" s="38">
        <f t="shared" si="0"/>
        <v>111</v>
      </c>
      <c r="O13" s="38">
        <f t="shared" si="0"/>
        <v>112</v>
      </c>
      <c r="P13" s="38">
        <f t="shared" si="0"/>
        <v>113</v>
      </c>
      <c r="Q13" s="38">
        <f t="shared" si="0"/>
        <v>114</v>
      </c>
      <c r="R13" s="38">
        <f t="shared" si="0"/>
        <v>115</v>
      </c>
      <c r="S13" s="38">
        <f t="shared" ref="S13" si="1">R13+1</f>
        <v>116</v>
      </c>
      <c r="T13" s="38">
        <f t="shared" ref="T13" si="2">S13+1</f>
        <v>117</v>
      </c>
      <c r="U13" s="38">
        <f t="shared" ref="U13" si="3">T13+1</f>
        <v>118</v>
      </c>
    </row>
    <row r="14" spans="2:21" s="36" customFormat="1" x14ac:dyDescent="0.35">
      <c r="B14" s="73" t="s">
        <v>78</v>
      </c>
    </row>
    <row r="16" spans="2:21" s="45" customFormat="1" x14ac:dyDescent="0.35">
      <c r="B16" s="45" t="s">
        <v>69</v>
      </c>
    </row>
    <row r="18" spans="1:21" x14ac:dyDescent="0.35">
      <c r="B18" s="47" t="s">
        <v>2</v>
      </c>
      <c r="C18" cm="1">
        <f t="array" aca="1" ref="C18:U18" ca="1">TRANSPOSE(LIST_Dynamic_Period)</f>
        <v>2010</v>
      </c>
      <c r="D18">
        <f ca="1"/>
        <v>2011</v>
      </c>
      <c r="E18">
        <f ca="1"/>
        <v>2012</v>
      </c>
      <c r="F18">
        <f ca="1"/>
        <v>2013</v>
      </c>
      <c r="G18">
        <f ca="1"/>
        <v>2014</v>
      </c>
      <c r="H18">
        <f ca="1"/>
        <v>2015</v>
      </c>
      <c r="I18">
        <f ca="1"/>
        <v>2016</v>
      </c>
      <c r="J18">
        <f ca="1"/>
        <v>2017</v>
      </c>
      <c r="K18">
        <f ca="1"/>
        <v>2018</v>
      </c>
      <c r="L18">
        <f ca="1"/>
        <v>2019</v>
      </c>
      <c r="M18">
        <f ca="1"/>
        <v>2020</v>
      </c>
      <c r="N18">
        <f ca="1"/>
        <v>2021</v>
      </c>
      <c r="O18">
        <f ca="1"/>
        <v>2022</v>
      </c>
      <c r="P18">
        <f ca="1"/>
        <v>2023</v>
      </c>
      <c r="Q18">
        <f ca="1"/>
        <v>2024</v>
      </c>
      <c r="R18">
        <f ca="1"/>
        <v>2025</v>
      </c>
      <c r="S18">
        <f ca="1"/>
        <v>2026</v>
      </c>
      <c r="T18">
        <f ca="1"/>
        <v>2027</v>
      </c>
      <c r="U18">
        <f ca="1"/>
        <v>2028</v>
      </c>
    </row>
    <row r="19" spans="1:21" s="76" customFormat="1" x14ac:dyDescent="0.35">
      <c r="A19" s="75"/>
      <c r="B19" s="77" t="s">
        <v>75</v>
      </c>
      <c r="C19" s="76" cm="1">
        <f t="array" aca="1" ref="C19:U19" ca="1">TRANSPOSE(LIST_Dynamic_Price_Input)</f>
        <v>100</v>
      </c>
      <c r="D19" s="76">
        <f ca="1"/>
        <v>101</v>
      </c>
      <c r="E19" s="76">
        <f ca="1"/>
        <v>102</v>
      </c>
      <c r="F19" s="76">
        <f ca="1"/>
        <v>103</v>
      </c>
      <c r="G19" s="76">
        <f ca="1"/>
        <v>104</v>
      </c>
      <c r="H19" s="76">
        <f ca="1"/>
        <v>105</v>
      </c>
      <c r="I19" s="76">
        <f ca="1"/>
        <v>106</v>
      </c>
      <c r="J19" s="76">
        <f ca="1"/>
        <v>107</v>
      </c>
      <c r="K19" s="76">
        <f ca="1"/>
        <v>108</v>
      </c>
      <c r="L19" s="76">
        <f ca="1"/>
        <v>109</v>
      </c>
      <c r="M19" s="76">
        <f ca="1"/>
        <v>110</v>
      </c>
      <c r="N19" s="76">
        <f ca="1"/>
        <v>111</v>
      </c>
      <c r="O19" s="76">
        <f ca="1"/>
        <v>112</v>
      </c>
      <c r="P19" s="76">
        <f ca="1"/>
        <v>113</v>
      </c>
      <c r="Q19" s="76">
        <f ca="1"/>
        <v>114</v>
      </c>
      <c r="R19" s="76">
        <f ca="1"/>
        <v>115</v>
      </c>
      <c r="S19" s="76">
        <f ca="1"/>
        <v>116</v>
      </c>
      <c r="T19" s="76">
        <f ca="1"/>
        <v>117</v>
      </c>
      <c r="U19" s="76">
        <f ca="1"/>
        <v>118</v>
      </c>
    </row>
    <row r="20" spans="1:21" s="38" customFormat="1" x14ac:dyDescent="0.35">
      <c r="B20" s="49" t="s">
        <v>39</v>
      </c>
      <c r="C20" s="38" cm="1">
        <f t="array" aca="1" ref="C20:U20" ca="1">TRANSPOSE(LIST_Dynamic_Price_Nominal)</f>
        <v>100</v>
      </c>
      <c r="D20" s="38">
        <f ca="1"/>
        <v>105.50833022701009</v>
      </c>
      <c r="E20" s="38">
        <f ca="1"/>
        <v>109.56654303500204</v>
      </c>
      <c r="F20" s="38">
        <f ca="1"/>
        <v>113.47843683602343</v>
      </c>
      <c r="G20" s="38">
        <f ca="1"/>
        <v>116.25422149327173</v>
      </c>
      <c r="H20" s="38">
        <f ca="1"/>
        <v>117.41911600253475</v>
      </c>
      <c r="I20" s="38">
        <f ca="1"/>
        <v>119.31934431729228</v>
      </c>
      <c r="J20" s="38">
        <f ca="1"/>
        <v>123.67669605248443</v>
      </c>
      <c r="K20" s="38">
        <f ca="1"/>
        <v>127.92597383233313</v>
      </c>
      <c r="L20" s="38">
        <f ca="1"/>
        <v>131.42286875163086</v>
      </c>
      <c r="M20" s="38">
        <f ca="1"/>
        <v>133.75679352890745</v>
      </c>
      <c r="N20" s="38">
        <f ca="1"/>
        <v>138.46615909345067</v>
      </c>
      <c r="O20" s="38">
        <f ca="1"/>
        <v>152.3810787639319</v>
      </c>
      <c r="P20" s="38">
        <f ca="1"/>
        <v>163.16685335858662</v>
      </c>
      <c r="Q20" s="38">
        <f ca="1"/>
        <v>166.02110621019384</v>
      </c>
      <c r="R20" s="38">
        <f ca="1"/>
        <v>167.67100667023456</v>
      </c>
      <c r="S20" s="38">
        <f ca="1"/>
        <v>169.97411406907042</v>
      </c>
      <c r="T20" s="38">
        <f ca="1"/>
        <v>174.13559965460658</v>
      </c>
      <c r="U20" s="38">
        <f ca="1"/>
        <v>179.02073118485751</v>
      </c>
    </row>
    <row r="21" spans="1:21" s="38" customFormat="1" x14ac:dyDescent="0.35">
      <c r="B21" s="49" t="s">
        <v>41</v>
      </c>
      <c r="C21" s="38" cm="1">
        <f t="array" aca="1" ref="C21:U21" ca="1">TRANSPOSE(LIST_Dynamic_Price_Real)</f>
        <v>100</v>
      </c>
      <c r="D21" s="38">
        <f ca="1"/>
        <v>103.31462242109389</v>
      </c>
      <c r="E21" s="38">
        <f ca="1"/>
        <v>105.75232312025182</v>
      </c>
      <c r="F21" s="38">
        <f ca="1"/>
        <v>107.18100709951882</v>
      </c>
      <c r="G21" s="38">
        <f ca="1"/>
        <v>108.40304135987743</v>
      </c>
      <c r="H21" s="38">
        <f ca="1"/>
        <v>108.72257495736989</v>
      </c>
      <c r="I21" s="38">
        <f ca="1"/>
        <v>108.49508219065082</v>
      </c>
      <c r="J21" s="38">
        <f ca="1"/>
        <v>110.44168338401076</v>
      </c>
      <c r="K21" s="38">
        <f ca="1"/>
        <v>112.28223079794773</v>
      </c>
      <c r="L21" s="38">
        <f ca="1"/>
        <v>112.9579556920267</v>
      </c>
      <c r="M21" s="38">
        <f ca="1"/>
        <v>108.27780931301716</v>
      </c>
      <c r="N21" s="38">
        <f ca="1"/>
        <v>112.32813944390831</v>
      </c>
      <c r="O21" s="38">
        <f ca="1"/>
        <v>117.62149725873326</v>
      </c>
      <c r="P21" s="38">
        <f ca="1"/>
        <v>122.41308293002049</v>
      </c>
      <c r="Q21" s="38">
        <f ca="1"/>
        <v>122.22004354232567</v>
      </c>
      <c r="R21" s="38">
        <f ca="1"/>
        <v>122.13352343578495</v>
      </c>
      <c r="S21" s="38">
        <f ca="1"/>
        <v>122.53707885368895</v>
      </c>
      <c r="T21" s="38">
        <f ca="1"/>
        <v>123.5484791159197</v>
      </c>
      <c r="U21" s="38">
        <f ca="1"/>
        <v>124.35565789289608</v>
      </c>
    </row>
    <row r="22" spans="1:21" s="38" customFormat="1" x14ac:dyDescent="0.35">
      <c r="B22" s="49" t="s">
        <v>42</v>
      </c>
      <c r="C22" s="38" cm="1">
        <f t="array" aca="1" ref="C22:U22" ca="1">TRANSPOSE(LIST_Dynamic_Price_Present)</f>
        <v>100</v>
      </c>
      <c r="D22" s="38">
        <f ca="1"/>
        <v>99.820891228110042</v>
      </c>
      <c r="E22" s="38">
        <f ca="1"/>
        <v>98.720925221360432</v>
      </c>
      <c r="F22" s="38">
        <f ca="1"/>
        <v>96.671127539563528</v>
      </c>
      <c r="G22" s="38">
        <f ca="1"/>
        <v>94.466987851952069</v>
      </c>
      <c r="H22" s="38">
        <f ca="1"/>
        <v>91.541490745869993</v>
      </c>
      <c r="I22" s="38">
        <f ca="1"/>
        <v>88.260819266317043</v>
      </c>
      <c r="J22" s="38">
        <f ca="1"/>
        <v>86.806164822536815</v>
      </c>
      <c r="K22" s="38">
        <f ca="1"/>
        <v>85.268423625701701</v>
      </c>
      <c r="L22" s="38">
        <f ca="1"/>
        <v>82.880750646462104</v>
      </c>
      <c r="M22" s="38">
        <f ca="1"/>
        <v>76.760176129277042</v>
      </c>
      <c r="N22" s="38">
        <f ca="1"/>
        <v>76.938677643286326</v>
      </c>
      <c r="O22" s="38">
        <f ca="1"/>
        <v>77.83994240559025</v>
      </c>
      <c r="P22" s="38">
        <f ca="1"/>
        <v>78.271433599197735</v>
      </c>
      <c r="Q22" s="38">
        <f ca="1"/>
        <v>75.5053173072709</v>
      </c>
      <c r="R22" s="38">
        <f ca="1"/>
        <v>72.900354358412798</v>
      </c>
      <c r="S22" s="38">
        <f ca="1"/>
        <v>70.667857779183493</v>
      </c>
      <c r="T22" s="38">
        <f ca="1"/>
        <v>68.841679506784402</v>
      </c>
      <c r="U22" s="38">
        <f ca="1"/>
        <v>66.948253692748821</v>
      </c>
    </row>
    <row r="24" spans="1:21" s="46" customFormat="1" x14ac:dyDescent="0.35">
      <c r="B24" s="46" t="s">
        <v>70</v>
      </c>
    </row>
    <row r="26" spans="1:21" x14ac:dyDescent="0.35">
      <c r="B26" s="101" t="s">
        <v>222</v>
      </c>
      <c r="C26" cm="1">
        <f t="array" aca="1" ref="C26:U26" ca="1">TRANSPOSE(LIST_Dynamic_Period)</f>
        <v>2010</v>
      </c>
      <c r="D26">
        <f ca="1"/>
        <v>2011</v>
      </c>
      <c r="E26">
        <f ca="1"/>
        <v>2012</v>
      </c>
      <c r="F26">
        <f ca="1"/>
        <v>2013</v>
      </c>
      <c r="G26">
        <f ca="1"/>
        <v>2014</v>
      </c>
      <c r="H26">
        <f ca="1"/>
        <v>2015</v>
      </c>
      <c r="I26">
        <f ca="1"/>
        <v>2016</v>
      </c>
      <c r="J26">
        <f ca="1"/>
        <v>2017</v>
      </c>
      <c r="K26">
        <f ca="1"/>
        <v>2018</v>
      </c>
      <c r="L26">
        <f ca="1"/>
        <v>2019</v>
      </c>
      <c r="M26">
        <f ca="1"/>
        <v>2020</v>
      </c>
      <c r="N26">
        <f ca="1"/>
        <v>2021</v>
      </c>
      <c r="O26">
        <f ca="1"/>
        <v>2022</v>
      </c>
      <c r="P26">
        <f ca="1"/>
        <v>2023</v>
      </c>
      <c r="Q26">
        <f ca="1"/>
        <v>2024</v>
      </c>
      <c r="R26">
        <f ca="1"/>
        <v>2025</v>
      </c>
      <c r="S26">
        <f ca="1"/>
        <v>2026</v>
      </c>
      <c r="T26">
        <f ca="1"/>
        <v>2027</v>
      </c>
      <c r="U26">
        <f ca="1"/>
        <v>2028</v>
      </c>
    </row>
    <row r="27" spans="1:21" s="48" customFormat="1" x14ac:dyDescent="0.35">
      <c r="A27" s="53"/>
      <c r="B27" s="51" t="s">
        <v>57</v>
      </c>
      <c r="C27" s="48" cm="1">
        <f t="array" aca="1" ref="C27:U27" ca="1">_xlfn.SEQUENCE(1,COUNTA(12:12)-1,COLUMN(C$12)-MATCH(INFLATION_PriceYear,$12:$12,0),1)</f>
        <v>0</v>
      </c>
      <c r="D27" s="48">
        <f ca="1"/>
        <v>1</v>
      </c>
      <c r="E27" s="48">
        <f ca="1"/>
        <v>2</v>
      </c>
      <c r="F27" s="48">
        <f ca="1"/>
        <v>3</v>
      </c>
      <c r="G27" s="48">
        <f ca="1"/>
        <v>4</v>
      </c>
      <c r="H27" s="48">
        <f ca="1"/>
        <v>5</v>
      </c>
      <c r="I27" s="48">
        <f ca="1"/>
        <v>6</v>
      </c>
      <c r="J27" s="48">
        <f ca="1"/>
        <v>7</v>
      </c>
      <c r="K27" s="48">
        <f ca="1"/>
        <v>8</v>
      </c>
      <c r="L27" s="48">
        <f ca="1"/>
        <v>9</v>
      </c>
      <c r="M27" s="48">
        <f ca="1"/>
        <v>10</v>
      </c>
      <c r="N27" s="48">
        <f ca="1"/>
        <v>11</v>
      </c>
      <c r="O27" s="48">
        <f ca="1"/>
        <v>12</v>
      </c>
      <c r="P27" s="48">
        <f ca="1"/>
        <v>13</v>
      </c>
      <c r="Q27" s="48">
        <f ca="1"/>
        <v>14</v>
      </c>
      <c r="R27" s="48">
        <f ca="1"/>
        <v>15</v>
      </c>
      <c r="S27" s="48">
        <f ca="1"/>
        <v>16</v>
      </c>
      <c r="T27" s="48">
        <f ca="1"/>
        <v>17</v>
      </c>
      <c r="U27" s="48">
        <f ca="1"/>
        <v>18</v>
      </c>
    </row>
    <row r="28" spans="1:21" s="48" customFormat="1" x14ac:dyDescent="0.35">
      <c r="B28" s="72" t="s">
        <v>58</v>
      </c>
      <c r="C28" s="48" cm="1">
        <f t="array" aca="1" ref="C28:U28" ca="1">_xlfn.SEQUENCE(1,COUNTA(12:12)-1,COLUMN(C$12)-MATCH(DEFLATOR_PriceYear,$12:$12,0),1)</f>
        <v>0</v>
      </c>
      <c r="D28" s="48">
        <f ca="1"/>
        <v>1</v>
      </c>
      <c r="E28" s="48">
        <f ca="1"/>
        <v>2</v>
      </c>
      <c r="F28" s="48">
        <f ca="1"/>
        <v>3</v>
      </c>
      <c r="G28" s="48">
        <f ca="1"/>
        <v>4</v>
      </c>
      <c r="H28" s="48">
        <f ca="1"/>
        <v>5</v>
      </c>
      <c r="I28" s="48">
        <f ca="1"/>
        <v>6</v>
      </c>
      <c r="J28" s="48">
        <f ca="1"/>
        <v>7</v>
      </c>
      <c r="K28" s="48">
        <f ca="1"/>
        <v>8</v>
      </c>
      <c r="L28" s="48">
        <f ca="1"/>
        <v>9</v>
      </c>
      <c r="M28" s="48">
        <f ca="1"/>
        <v>10</v>
      </c>
      <c r="N28" s="48">
        <f ca="1"/>
        <v>11</v>
      </c>
      <c r="O28" s="48">
        <f ca="1"/>
        <v>12</v>
      </c>
      <c r="P28" s="48">
        <f ca="1"/>
        <v>13</v>
      </c>
      <c r="Q28" s="48">
        <f ca="1"/>
        <v>14</v>
      </c>
      <c r="R28" s="48">
        <f ca="1"/>
        <v>15</v>
      </c>
      <c r="S28" s="48">
        <f ca="1"/>
        <v>16</v>
      </c>
      <c r="T28" s="48">
        <f ca="1"/>
        <v>17</v>
      </c>
      <c r="U28" s="48">
        <f ca="1"/>
        <v>18</v>
      </c>
    </row>
    <row r="29" spans="1:21" s="48" customFormat="1" x14ac:dyDescent="0.35">
      <c r="B29" s="51" t="s">
        <v>59</v>
      </c>
      <c r="C29" s="48" cm="1">
        <f t="array" aca="1" ref="C29:U29" ca="1">_xlfn.SEQUENCE(1,COUNTA(12:12)-1,COLUMN(C$12)-MATCH(DISCOUNT_PriceYear,$12:$12,0),1)</f>
        <v>0</v>
      </c>
      <c r="D29" s="48">
        <f ca="1"/>
        <v>1</v>
      </c>
      <c r="E29" s="48">
        <f ca="1"/>
        <v>2</v>
      </c>
      <c r="F29" s="48">
        <f ca="1"/>
        <v>3</v>
      </c>
      <c r="G29" s="48">
        <f ca="1"/>
        <v>4</v>
      </c>
      <c r="H29" s="48">
        <f ca="1"/>
        <v>5</v>
      </c>
      <c r="I29" s="48">
        <f ca="1"/>
        <v>6</v>
      </c>
      <c r="J29" s="48">
        <f ca="1"/>
        <v>7</v>
      </c>
      <c r="K29" s="48">
        <f ca="1"/>
        <v>8</v>
      </c>
      <c r="L29" s="48">
        <f ca="1"/>
        <v>9</v>
      </c>
      <c r="M29" s="48">
        <f ca="1"/>
        <v>10</v>
      </c>
      <c r="N29" s="48">
        <f ca="1"/>
        <v>11</v>
      </c>
      <c r="O29" s="48">
        <f ca="1"/>
        <v>12</v>
      </c>
      <c r="P29" s="48">
        <f ca="1"/>
        <v>13</v>
      </c>
      <c r="Q29" s="48">
        <f ca="1"/>
        <v>14</v>
      </c>
      <c r="R29" s="48">
        <f ca="1"/>
        <v>15</v>
      </c>
      <c r="S29" s="48">
        <f ca="1"/>
        <v>16</v>
      </c>
      <c r="T29" s="48">
        <f ca="1"/>
        <v>17</v>
      </c>
      <c r="U29" s="48">
        <f ca="1"/>
        <v>18</v>
      </c>
    </row>
    <row r="30" spans="1:21" x14ac:dyDescent="0.35">
      <c r="B30" s="40"/>
    </row>
    <row r="31" spans="1:21" x14ac:dyDescent="0.35">
      <c r="B31" s="102" t="s">
        <v>60</v>
      </c>
      <c r="C31" cm="1">
        <f t="array" aca="1" ref="C31:U31" ca="1">TRANSPOSE(LIST_Dynamic_Period)</f>
        <v>2010</v>
      </c>
      <c r="D31">
        <f ca="1"/>
        <v>2011</v>
      </c>
      <c r="E31">
        <f ca="1"/>
        <v>2012</v>
      </c>
      <c r="F31">
        <f ca="1"/>
        <v>2013</v>
      </c>
      <c r="G31">
        <f ca="1"/>
        <v>2014</v>
      </c>
      <c r="H31">
        <f ca="1"/>
        <v>2015</v>
      </c>
      <c r="I31">
        <f ca="1"/>
        <v>2016</v>
      </c>
      <c r="J31">
        <f ca="1"/>
        <v>2017</v>
      </c>
      <c r="K31">
        <f ca="1"/>
        <v>2018</v>
      </c>
      <c r="L31">
        <f ca="1"/>
        <v>2019</v>
      </c>
      <c r="M31">
        <f ca="1"/>
        <v>2020</v>
      </c>
      <c r="N31">
        <f ca="1"/>
        <v>2021</v>
      </c>
      <c r="O31">
        <f ca="1"/>
        <v>2022</v>
      </c>
      <c r="P31">
        <f ca="1"/>
        <v>2023</v>
      </c>
      <c r="Q31">
        <f ca="1"/>
        <v>2024</v>
      </c>
      <c r="R31">
        <f ca="1"/>
        <v>2025</v>
      </c>
      <c r="S31">
        <f ca="1"/>
        <v>2026</v>
      </c>
      <c r="T31">
        <f ca="1"/>
        <v>2027</v>
      </c>
      <c r="U31">
        <f ca="1"/>
        <v>2028</v>
      </c>
    </row>
    <row r="32" spans="1:21" s="36" customFormat="1" x14ac:dyDescent="0.35">
      <c r="B32" s="54" t="s">
        <v>36</v>
      </c>
      <c r="C32" s="36" cm="1">
        <f t="array" aca="1" ref="C32:U32" ca="1">TRANSPOSE(LIST_Dynamic_InflationRate)</f>
        <v>3.2981715757716801E-2</v>
      </c>
      <c r="D32" s="36">
        <f ca="1"/>
        <v>4.463693294069393E-2</v>
      </c>
      <c r="E32" s="36">
        <f ca="1"/>
        <v>2.8282420990937363E-2</v>
      </c>
      <c r="F32" s="36">
        <f ca="1"/>
        <v>2.5647988215320439E-2</v>
      </c>
      <c r="G32" s="36">
        <f ca="1"/>
        <v>1.4610314088342014E-2</v>
      </c>
      <c r="H32" s="36">
        <f ca="1"/>
        <v>4.0099373082536083E-4</v>
      </c>
      <c r="I32" s="36">
        <f ca="1"/>
        <v>6.596661169449014E-3</v>
      </c>
      <c r="J32" s="36">
        <f ca="1"/>
        <v>2.6831313740927509E-2</v>
      </c>
      <c r="K32" s="36">
        <f ca="1"/>
        <v>2.4780561900208831E-2</v>
      </c>
      <c r="L32" s="36">
        <f ca="1"/>
        <v>1.7910205867057716E-2</v>
      </c>
      <c r="M32" s="36">
        <f ca="1"/>
        <v>8.5065402820156955E-3</v>
      </c>
      <c r="N32" s="36">
        <f ca="1"/>
        <v>2.5882219500718229E-2</v>
      </c>
      <c r="O32" s="36">
        <f ca="1"/>
        <v>9.0667455547039033E-2</v>
      </c>
      <c r="P32" s="36">
        <f ca="1"/>
        <v>6.1305643823576617E-2</v>
      </c>
      <c r="Q32" s="36">
        <f ca="1"/>
        <v>8.5674714548986675E-3</v>
      </c>
      <c r="R32" s="36">
        <f ca="1"/>
        <v>1.1558271762361905E-3</v>
      </c>
      <c r="S32" s="36">
        <f ca="1"/>
        <v>4.9967691413774773E-3</v>
      </c>
      <c r="T32" s="36">
        <f ca="1"/>
        <v>1.5726789585521983E-2</v>
      </c>
      <c r="U32" s="36">
        <f ca="1"/>
        <v>1.9341287458633546E-2</v>
      </c>
    </row>
    <row r="33" spans="2:23" s="84" customFormat="1" x14ac:dyDescent="0.35">
      <c r="B33" s="82" t="s">
        <v>46</v>
      </c>
      <c r="C33" s="83" cm="1">
        <f t="array" aca="1" ref="C33:U33" ca="1">TRANSPOSE(LIST_Dynamic_Inflation_StartingFactor)</f>
        <v>1</v>
      </c>
      <c r="D33" s="83">
        <f ca="1"/>
        <v>1.0446369329406939</v>
      </c>
      <c r="E33" s="83">
        <f ca="1"/>
        <v>1.0741817944608043</v>
      </c>
      <c r="F33" s="83">
        <f ca="1"/>
        <v>1.1017323964662469</v>
      </c>
      <c r="G33" s="83">
        <f ca="1"/>
        <v>1.1178290528199204</v>
      </c>
      <c r="H33" s="83">
        <f ca="1"/>
        <v>1.1182772952622357</v>
      </c>
      <c r="I33" s="83">
        <f ca="1"/>
        <v>1.1256541916725686</v>
      </c>
      <c r="J33" s="83">
        <f ca="1"/>
        <v>1.1558569724531256</v>
      </c>
      <c r="K33" s="83">
        <f ca="1"/>
        <v>1.1844997577067882</v>
      </c>
      <c r="L33" s="83">
        <f ca="1"/>
        <v>1.2057143922167968</v>
      </c>
      <c r="M33" s="83">
        <f ca="1"/>
        <v>1.2159708502627951</v>
      </c>
      <c r="N33" s="83">
        <f ca="1"/>
        <v>1.2474428747157718</v>
      </c>
      <c r="O33" s="83">
        <f ca="1"/>
        <v>1.3605453461065347</v>
      </c>
      <c r="P33" s="83">
        <f ca="1"/>
        <v>1.4439544545007665</v>
      </c>
      <c r="Q33" s="83">
        <f ca="1"/>
        <v>1.4563254930718756</v>
      </c>
      <c r="R33" s="83">
        <f ca="1"/>
        <v>1.4580087536542137</v>
      </c>
      <c r="S33" s="83">
        <f ca="1"/>
        <v>1.4652940868023312</v>
      </c>
      <c r="T33" s="83">
        <f ca="1"/>
        <v>1.488338458586381</v>
      </c>
      <c r="U33" s="83">
        <f ca="1"/>
        <v>1.5171248405496398</v>
      </c>
      <c r="V33" s="83"/>
      <c r="W33" s="83"/>
    </row>
    <row r="34" spans="2:23" s="83" customFormat="1" x14ac:dyDescent="0.35">
      <c r="B34" s="85" t="s">
        <v>76</v>
      </c>
      <c r="C34" s="83" cm="1">
        <f t="array" aca="1" ref="C34:U34" ca="1">TRANSPOSE(LIST_Dynamic_Inflation_RebasedFactor)</f>
        <v>1</v>
      </c>
      <c r="D34" s="83">
        <f ca="1"/>
        <v>1.0446369329406939</v>
      </c>
      <c r="E34" s="83">
        <f ca="1"/>
        <v>1.0741817944608043</v>
      </c>
      <c r="F34" s="83">
        <f ca="1"/>
        <v>1.1017323964662469</v>
      </c>
      <c r="G34" s="83">
        <f ca="1"/>
        <v>1.1178290528199204</v>
      </c>
      <c r="H34" s="83">
        <f ca="1"/>
        <v>1.1182772952622357</v>
      </c>
      <c r="I34" s="83">
        <f ca="1"/>
        <v>1.1256541916725686</v>
      </c>
      <c r="J34" s="83">
        <f ca="1"/>
        <v>1.1558569724531256</v>
      </c>
      <c r="K34" s="83">
        <f ca="1"/>
        <v>1.1844997577067882</v>
      </c>
      <c r="L34" s="83">
        <f ca="1"/>
        <v>1.2057143922167968</v>
      </c>
      <c r="M34" s="83">
        <f ca="1"/>
        <v>1.2159708502627951</v>
      </c>
      <c r="N34" s="83">
        <f ca="1"/>
        <v>1.2474428747157718</v>
      </c>
      <c r="O34" s="83">
        <f ca="1"/>
        <v>1.3605453461065347</v>
      </c>
      <c r="P34" s="83">
        <f ca="1"/>
        <v>1.4439544545007665</v>
      </c>
      <c r="Q34" s="83">
        <f ca="1"/>
        <v>1.4563254930718756</v>
      </c>
      <c r="R34" s="83">
        <f ca="1"/>
        <v>1.4580087536542137</v>
      </c>
      <c r="S34" s="83">
        <f ca="1"/>
        <v>1.4652940868023312</v>
      </c>
      <c r="T34" s="83">
        <f ca="1"/>
        <v>1.488338458586381</v>
      </c>
      <c r="U34" s="83">
        <f ca="1"/>
        <v>1.5171248405496398</v>
      </c>
    </row>
    <row r="35" spans="2:23" s="38" customFormat="1" x14ac:dyDescent="0.35">
      <c r="B35" s="55" t="s">
        <v>75</v>
      </c>
      <c r="C35" s="38" cm="1">
        <f t="array" aca="1" ref="C35:U35" ca="1">TRANSPOSE(LIST_Dynamic_Price_Input)</f>
        <v>100</v>
      </c>
      <c r="D35" s="38">
        <f ca="1"/>
        <v>101</v>
      </c>
      <c r="E35" s="38">
        <f ca="1"/>
        <v>102</v>
      </c>
      <c r="F35" s="38">
        <f ca="1"/>
        <v>103</v>
      </c>
      <c r="G35" s="38">
        <f ca="1"/>
        <v>104</v>
      </c>
      <c r="H35" s="38">
        <f ca="1"/>
        <v>105</v>
      </c>
      <c r="I35" s="38">
        <f ca="1"/>
        <v>106</v>
      </c>
      <c r="J35" s="38">
        <f ca="1"/>
        <v>107</v>
      </c>
      <c r="K35" s="38">
        <f ca="1"/>
        <v>108</v>
      </c>
      <c r="L35" s="38">
        <f ca="1"/>
        <v>109</v>
      </c>
      <c r="M35" s="38">
        <f ca="1"/>
        <v>110</v>
      </c>
      <c r="N35" s="38">
        <f ca="1"/>
        <v>111</v>
      </c>
      <c r="O35" s="38">
        <f ca="1"/>
        <v>112</v>
      </c>
      <c r="P35" s="38">
        <f ca="1"/>
        <v>113</v>
      </c>
      <c r="Q35" s="38">
        <f ca="1"/>
        <v>114</v>
      </c>
      <c r="R35" s="38">
        <f ca="1"/>
        <v>115</v>
      </c>
      <c r="S35" s="38">
        <f ca="1"/>
        <v>116</v>
      </c>
      <c r="T35" s="38">
        <f ca="1"/>
        <v>117</v>
      </c>
      <c r="U35" s="38">
        <f ca="1"/>
        <v>118</v>
      </c>
    </row>
    <row r="36" spans="2:23" s="38" customFormat="1" x14ac:dyDescent="0.35">
      <c r="B36" s="74" t="s">
        <v>39</v>
      </c>
      <c r="C36" s="38" cm="1">
        <f t="array" aca="1" ref="C36:U36" ca="1">TRANSPOSE(LIST_Dynamic_Price_Nominal)</f>
        <v>100</v>
      </c>
      <c r="D36" s="38">
        <f ca="1"/>
        <v>105.50833022701009</v>
      </c>
      <c r="E36" s="38">
        <f ca="1"/>
        <v>109.56654303500204</v>
      </c>
      <c r="F36" s="38">
        <f ca="1"/>
        <v>113.47843683602343</v>
      </c>
      <c r="G36" s="38">
        <f ca="1"/>
        <v>116.25422149327173</v>
      </c>
      <c r="H36" s="38">
        <f ca="1"/>
        <v>117.41911600253475</v>
      </c>
      <c r="I36" s="38">
        <f ca="1"/>
        <v>119.31934431729228</v>
      </c>
      <c r="J36" s="38">
        <f ca="1"/>
        <v>123.67669605248443</v>
      </c>
      <c r="K36" s="38">
        <f ca="1"/>
        <v>127.92597383233313</v>
      </c>
      <c r="L36" s="38">
        <f ca="1"/>
        <v>131.42286875163086</v>
      </c>
      <c r="M36" s="38">
        <f ca="1"/>
        <v>133.75679352890745</v>
      </c>
      <c r="N36" s="38">
        <f ca="1"/>
        <v>138.46615909345067</v>
      </c>
      <c r="O36" s="38">
        <f ca="1"/>
        <v>152.3810787639319</v>
      </c>
      <c r="P36" s="38">
        <f ca="1"/>
        <v>163.16685335858662</v>
      </c>
      <c r="Q36" s="38">
        <f ca="1"/>
        <v>166.02110621019384</v>
      </c>
      <c r="R36" s="38">
        <f ca="1"/>
        <v>167.67100667023456</v>
      </c>
      <c r="S36" s="38">
        <f ca="1"/>
        <v>169.97411406907042</v>
      </c>
      <c r="T36" s="38">
        <f ca="1"/>
        <v>174.13559965460658</v>
      </c>
      <c r="U36" s="38">
        <f ca="1"/>
        <v>179.02073118485751</v>
      </c>
    </row>
    <row r="38" spans="2:23" x14ac:dyDescent="0.35">
      <c r="B38" s="102" t="s">
        <v>71</v>
      </c>
      <c r="C38" cm="1">
        <f t="array" aca="1" ref="C38:U38" ca="1">TRANSPOSE(LIST_Dynamic_Period)</f>
        <v>2010</v>
      </c>
      <c r="D38">
        <f ca="1"/>
        <v>2011</v>
      </c>
      <c r="E38">
        <f ca="1"/>
        <v>2012</v>
      </c>
      <c r="F38">
        <f ca="1"/>
        <v>2013</v>
      </c>
      <c r="G38">
        <f ca="1"/>
        <v>2014</v>
      </c>
      <c r="H38">
        <f ca="1"/>
        <v>2015</v>
      </c>
      <c r="I38">
        <f ca="1"/>
        <v>2016</v>
      </c>
      <c r="J38">
        <f ca="1"/>
        <v>2017</v>
      </c>
      <c r="K38">
        <f ca="1"/>
        <v>2018</v>
      </c>
      <c r="L38">
        <f ca="1"/>
        <v>2019</v>
      </c>
      <c r="M38">
        <f ca="1"/>
        <v>2020</v>
      </c>
      <c r="N38">
        <f ca="1"/>
        <v>2021</v>
      </c>
      <c r="O38">
        <f ca="1"/>
        <v>2022</v>
      </c>
      <c r="P38">
        <f ca="1"/>
        <v>2023</v>
      </c>
      <c r="Q38">
        <f ca="1"/>
        <v>2024</v>
      </c>
      <c r="R38">
        <f ca="1"/>
        <v>2025</v>
      </c>
      <c r="S38">
        <f ca="1"/>
        <v>2026</v>
      </c>
      <c r="T38">
        <f ca="1"/>
        <v>2027</v>
      </c>
      <c r="U38">
        <f ca="1"/>
        <v>2028</v>
      </c>
    </row>
    <row r="39" spans="2:23" s="36" customFormat="1" x14ac:dyDescent="0.35">
      <c r="B39" s="54" t="s">
        <v>36</v>
      </c>
      <c r="C39" s="36" cm="1">
        <f t="array" aca="1" ref="C39:U39" ca="1">TRANSPOSE(LIST_Dynamic_DeflatorRate)</f>
        <v>1.4458542342874026E-2</v>
      </c>
      <c r="D39" s="36">
        <f ca="1"/>
        <v>2.1233275159976861E-2</v>
      </c>
      <c r="E39" s="36">
        <f ca="1"/>
        <v>1.4525776132155999E-2</v>
      </c>
      <c r="F39" s="36">
        <f ca="1"/>
        <v>2.1897810218978186E-2</v>
      </c>
      <c r="G39" s="36">
        <f ca="1"/>
        <v>1.2912087912088088E-2</v>
      </c>
      <c r="H39" s="36">
        <f ca="1"/>
        <v>7.0518036343909518E-3</v>
      </c>
      <c r="I39" s="36">
        <f ca="1"/>
        <v>1.8314031780231721E-2</v>
      </c>
      <c r="J39" s="36">
        <f ca="1"/>
        <v>1.8249140439037248E-2</v>
      </c>
      <c r="K39" s="36">
        <f ca="1"/>
        <v>1.7402597402597308E-2</v>
      </c>
      <c r="L39" s="36">
        <f ca="1"/>
        <v>2.1189685984171591E-2</v>
      </c>
      <c r="M39" s="36">
        <f ca="1"/>
        <v>6.174999999999975E-2</v>
      </c>
      <c r="N39" s="36">
        <f ca="1"/>
        <v>-2.1191429244170612E-3</v>
      </c>
      <c r="O39" s="36">
        <f ca="1"/>
        <v>5.0967437470504917E-2</v>
      </c>
      <c r="P39" s="36">
        <f ca="1"/>
        <v>2.8868242624778384E-2</v>
      </c>
      <c r="Q39" s="36">
        <f ca="1"/>
        <v>1.909991756091789E-2</v>
      </c>
      <c r="R39" s="36">
        <f ca="1"/>
        <v>1.0653341782776993E-2</v>
      </c>
      <c r="S39" s="36">
        <f ca="1"/>
        <v>1.0397301580388651E-2</v>
      </c>
      <c r="T39" s="36">
        <f ca="1"/>
        <v>1.6096367957783686E-2</v>
      </c>
      <c r="U39" s="36">
        <f ca="1"/>
        <v>2.1380624269333359E-2</v>
      </c>
    </row>
    <row r="40" spans="2:23" s="84" customFormat="1" x14ac:dyDescent="0.35">
      <c r="B40" s="82" t="s">
        <v>46</v>
      </c>
      <c r="C40" s="83" cm="1">
        <f t="array" aca="1" ref="C40:U40" ca="1">TRANSPOSE(LIST_Dynamic_Deflator_StartingFactor)</f>
        <v>1</v>
      </c>
      <c r="D40" s="83">
        <f ca="1"/>
        <v>1.0212332751599769</v>
      </c>
      <c r="E40" s="83">
        <f ca="1"/>
        <v>1.0360674810936592</v>
      </c>
      <c r="F40" s="83">
        <f ca="1"/>
        <v>1.0587550901687028</v>
      </c>
      <c r="G40" s="83">
        <f ca="1"/>
        <v>1.0724258289703319</v>
      </c>
      <c r="H40" s="83">
        <f ca="1"/>
        <v>1.0799883653286797</v>
      </c>
      <c r="I40" s="83">
        <f ca="1"/>
        <v>1.0997673065735896</v>
      </c>
      <c r="J40" s="83">
        <f ca="1"/>
        <v>1.1198371146015127</v>
      </c>
      <c r="K40" s="83">
        <f ca="1"/>
        <v>1.1393251890634091</v>
      </c>
      <c r="L40" s="83">
        <f ca="1"/>
        <v>1.1634671320535197</v>
      </c>
      <c r="M40" s="83">
        <f ca="1"/>
        <v>1.2353112274578242</v>
      </c>
      <c r="N40" s="83">
        <f ca="1"/>
        <v>1.2326934264107039</v>
      </c>
      <c r="O40" s="83">
        <f ca="1"/>
        <v>1.2955206515415938</v>
      </c>
      <c r="P40" s="83">
        <f ca="1"/>
        <v>1.3329200560357075</v>
      </c>
      <c r="Q40" s="83">
        <f ca="1"/>
        <v>1.3583787192212835</v>
      </c>
      <c r="R40" s="83">
        <f ca="1"/>
        <v>1.3728499919875987</v>
      </c>
      <c r="S40" s="83">
        <f ca="1"/>
        <v>1.387123927378928</v>
      </c>
      <c r="T40" s="83">
        <f ca="1"/>
        <v>1.4094515845170652</v>
      </c>
      <c r="U40" s="83">
        <f ca="1"/>
        <v>1.4395865392714411</v>
      </c>
      <c r="V40" s="83"/>
      <c r="W40" s="83"/>
    </row>
    <row r="41" spans="2:23" s="83" customFormat="1" x14ac:dyDescent="0.35">
      <c r="B41" s="85" t="s">
        <v>47</v>
      </c>
      <c r="C41" s="83" cm="1">
        <f t="array" aca="1" ref="C41:U41" ca="1">TRANSPOSE(LIST_Dynamic_Deflator_RebasedFactor)</f>
        <v>1</v>
      </c>
      <c r="D41" s="83">
        <f ca="1"/>
        <v>0.97920820279122744</v>
      </c>
      <c r="E41" s="83">
        <f ca="1"/>
        <v>0.96518809657495774</v>
      </c>
      <c r="F41" s="83">
        <f ca="1"/>
        <v>0.94450549450549437</v>
      </c>
      <c r="G41" s="83">
        <f ca="1"/>
        <v>0.93246541903986957</v>
      </c>
      <c r="H41" s="83">
        <f ca="1"/>
        <v>0.92593590088876898</v>
      </c>
      <c r="I41" s="83">
        <f ca="1"/>
        <v>0.90928325839724922</v>
      </c>
      <c r="J41" s="83">
        <f ca="1"/>
        <v>0.89298701298701288</v>
      </c>
      <c r="K41" s="83">
        <f ca="1"/>
        <v>0.87771253510339542</v>
      </c>
      <c r="L41" s="83">
        <f ca="1"/>
        <v>0.85949999999999982</v>
      </c>
      <c r="M41" s="83">
        <f ca="1"/>
        <v>0.8095125971273841</v>
      </c>
      <c r="N41" s="83">
        <f ca="1"/>
        <v>0.81123171307220387</v>
      </c>
      <c r="O41" s="83">
        <f ca="1"/>
        <v>0.77189043556353854</v>
      </c>
      <c r="P41" s="83">
        <f ca="1"/>
        <v>0.75023254055771449</v>
      </c>
      <c r="Q41" s="83">
        <f ca="1"/>
        <v>0.73617172136888975</v>
      </c>
      <c r="R41" s="83">
        <f ca="1"/>
        <v>0.72841170254312337</v>
      </c>
      <c r="S41" s="83">
        <f ca="1"/>
        <v>0.72091612022695983</v>
      </c>
      <c r="T41" s="83">
        <f ca="1"/>
        <v>0.70949581453174937</v>
      </c>
      <c r="U41" s="83">
        <f ca="1"/>
        <v>0.6946438944240817</v>
      </c>
    </row>
    <row r="42" spans="2:23" s="38" customFormat="1" x14ac:dyDescent="0.35">
      <c r="B42" s="55" t="s">
        <v>39</v>
      </c>
      <c r="C42" s="38" cm="1">
        <f t="array" aca="1" ref="C42:U42" ca="1">TRANSPOSE(LIST_Dynamic_Price_Nominal)</f>
        <v>100</v>
      </c>
      <c r="D42" s="38">
        <f ca="1"/>
        <v>105.50833022701009</v>
      </c>
      <c r="E42" s="38">
        <f ca="1"/>
        <v>109.56654303500204</v>
      </c>
      <c r="F42" s="38">
        <f ca="1"/>
        <v>113.47843683602343</v>
      </c>
      <c r="G42" s="38">
        <f ca="1"/>
        <v>116.25422149327173</v>
      </c>
      <c r="H42" s="38">
        <f ca="1"/>
        <v>117.41911600253475</v>
      </c>
      <c r="I42" s="38">
        <f ca="1"/>
        <v>119.31934431729228</v>
      </c>
      <c r="J42" s="38">
        <f ca="1"/>
        <v>123.67669605248443</v>
      </c>
      <c r="K42" s="38">
        <f ca="1"/>
        <v>127.92597383233313</v>
      </c>
      <c r="L42" s="38">
        <f ca="1"/>
        <v>131.42286875163086</v>
      </c>
      <c r="M42" s="38">
        <f ca="1"/>
        <v>133.75679352890745</v>
      </c>
      <c r="N42" s="38">
        <f ca="1"/>
        <v>138.46615909345067</v>
      </c>
      <c r="O42" s="38">
        <f ca="1"/>
        <v>152.3810787639319</v>
      </c>
      <c r="P42" s="38">
        <f ca="1"/>
        <v>163.16685335858662</v>
      </c>
      <c r="Q42" s="38">
        <f ca="1"/>
        <v>166.02110621019384</v>
      </c>
      <c r="R42" s="38">
        <f ca="1"/>
        <v>167.67100667023456</v>
      </c>
      <c r="S42" s="38">
        <f ca="1"/>
        <v>169.97411406907042</v>
      </c>
      <c r="T42" s="38">
        <f ca="1"/>
        <v>174.13559965460658</v>
      </c>
      <c r="U42" s="38">
        <f ca="1"/>
        <v>179.02073118485751</v>
      </c>
    </row>
    <row r="43" spans="2:23" s="38" customFormat="1" x14ac:dyDescent="0.35">
      <c r="B43" s="74" t="s">
        <v>41</v>
      </c>
      <c r="C43" s="38" cm="1">
        <f t="array" aca="1" ref="C43:U43" ca="1">TRANSPOSE(LIST_Dynamic_Price_Real)</f>
        <v>100</v>
      </c>
      <c r="D43" s="38">
        <f ca="1"/>
        <v>103.31462242109389</v>
      </c>
      <c r="E43" s="38">
        <f ca="1"/>
        <v>105.75232312025182</v>
      </c>
      <c r="F43" s="38">
        <f ca="1"/>
        <v>107.18100709951882</v>
      </c>
      <c r="G43" s="38">
        <f ca="1"/>
        <v>108.40304135987743</v>
      </c>
      <c r="H43" s="38">
        <f ca="1"/>
        <v>108.72257495736989</v>
      </c>
      <c r="I43" s="38">
        <f ca="1"/>
        <v>108.49508219065082</v>
      </c>
      <c r="J43" s="38">
        <f ca="1"/>
        <v>110.44168338401076</v>
      </c>
      <c r="K43" s="38">
        <f ca="1"/>
        <v>112.28223079794773</v>
      </c>
      <c r="L43" s="38">
        <f ca="1"/>
        <v>112.9579556920267</v>
      </c>
      <c r="M43" s="38">
        <f ca="1"/>
        <v>108.27780931301716</v>
      </c>
      <c r="N43" s="38">
        <f ca="1"/>
        <v>112.32813944390831</v>
      </c>
      <c r="O43" s="38">
        <f ca="1"/>
        <v>117.62149725873326</v>
      </c>
      <c r="P43" s="38">
        <f ca="1"/>
        <v>122.41308293002049</v>
      </c>
      <c r="Q43" s="38">
        <f ca="1"/>
        <v>122.22004354232567</v>
      </c>
      <c r="R43" s="38">
        <f ca="1"/>
        <v>122.13352343578495</v>
      </c>
      <c r="S43" s="38">
        <f ca="1"/>
        <v>122.53707885368895</v>
      </c>
      <c r="T43" s="38">
        <f ca="1"/>
        <v>123.5484791159197</v>
      </c>
      <c r="U43" s="38">
        <f ca="1"/>
        <v>124.35565789289608</v>
      </c>
    </row>
    <row r="45" spans="2:23" x14ac:dyDescent="0.35">
      <c r="B45" s="102" t="s">
        <v>72</v>
      </c>
      <c r="C45" cm="1">
        <f t="array" aca="1" ref="C45:U45" ca="1">TRANSPOSE(LIST_Dynamic_Period)</f>
        <v>2010</v>
      </c>
      <c r="D45">
        <f ca="1"/>
        <v>2011</v>
      </c>
      <c r="E45">
        <f ca="1"/>
        <v>2012</v>
      </c>
      <c r="F45">
        <f ca="1"/>
        <v>2013</v>
      </c>
      <c r="G45">
        <f ca="1"/>
        <v>2014</v>
      </c>
      <c r="H45">
        <f ca="1"/>
        <v>2015</v>
      </c>
      <c r="I45">
        <f ca="1"/>
        <v>2016</v>
      </c>
      <c r="J45">
        <f ca="1"/>
        <v>2017</v>
      </c>
      <c r="K45">
        <f ca="1"/>
        <v>2018</v>
      </c>
      <c r="L45">
        <f ca="1"/>
        <v>2019</v>
      </c>
      <c r="M45">
        <f ca="1"/>
        <v>2020</v>
      </c>
      <c r="N45">
        <f ca="1"/>
        <v>2021</v>
      </c>
      <c r="O45">
        <f ca="1"/>
        <v>2022</v>
      </c>
      <c r="P45">
        <f ca="1"/>
        <v>2023</v>
      </c>
      <c r="Q45">
        <f ca="1"/>
        <v>2024</v>
      </c>
      <c r="R45">
        <f ca="1"/>
        <v>2025</v>
      </c>
      <c r="S45">
        <f ca="1"/>
        <v>2026</v>
      </c>
      <c r="T45">
        <f ca="1"/>
        <v>2027</v>
      </c>
      <c r="U45">
        <f ca="1"/>
        <v>2028</v>
      </c>
    </row>
    <row r="46" spans="2:23" s="36" customFormat="1" x14ac:dyDescent="0.35">
      <c r="B46" s="54" t="s">
        <v>36</v>
      </c>
      <c r="C46" s="36" cm="1">
        <f t="array" aca="1" ref="C46:U46" ca="1">TRANSPOSE(LIST_Dynamic_DiscountRate)</f>
        <v>0</v>
      </c>
      <c r="D46" s="36">
        <f ca="1"/>
        <v>3.5000000000000003E-2</v>
      </c>
      <c r="E46" s="36">
        <f ca="1"/>
        <v>3.5000000000000003E-2</v>
      </c>
      <c r="F46" s="36">
        <f ca="1"/>
        <v>3.5000000000000003E-2</v>
      </c>
      <c r="G46" s="36">
        <f ca="1"/>
        <v>3.5000000000000003E-2</v>
      </c>
      <c r="H46" s="36">
        <f ca="1"/>
        <v>3.5000000000000003E-2</v>
      </c>
      <c r="I46" s="36">
        <f ca="1"/>
        <v>3.5000000000000003E-2</v>
      </c>
      <c r="J46" s="36">
        <f ca="1"/>
        <v>3.5000000000000003E-2</v>
      </c>
      <c r="K46" s="36">
        <f ca="1"/>
        <v>3.5000000000000003E-2</v>
      </c>
      <c r="L46" s="36">
        <f ca="1"/>
        <v>3.5000000000000003E-2</v>
      </c>
      <c r="M46" s="36">
        <f ca="1"/>
        <v>3.5000000000000003E-2</v>
      </c>
      <c r="N46" s="36">
        <f ca="1"/>
        <v>3.5000000000000003E-2</v>
      </c>
      <c r="O46" s="36">
        <f ca="1"/>
        <v>3.5000000000000003E-2</v>
      </c>
      <c r="P46" s="36">
        <f ca="1"/>
        <v>3.5000000000000003E-2</v>
      </c>
      <c r="Q46" s="36">
        <f ca="1"/>
        <v>3.5000000000000003E-2</v>
      </c>
      <c r="R46" s="36">
        <f ca="1"/>
        <v>3.5000000000000003E-2</v>
      </c>
      <c r="S46" s="36">
        <f ca="1"/>
        <v>3.5000000000000003E-2</v>
      </c>
      <c r="T46" s="36">
        <f ca="1"/>
        <v>3.5000000000000003E-2</v>
      </c>
      <c r="U46" s="36">
        <f ca="1"/>
        <v>3.5000000000000003E-2</v>
      </c>
    </row>
    <row r="47" spans="2:23" s="83" customFormat="1" x14ac:dyDescent="0.35">
      <c r="B47" s="85" t="s">
        <v>11</v>
      </c>
      <c r="C47" s="83" cm="1">
        <f t="array" aca="1" ref="C47:U47" ca="1">TRANSPOSE(LIST_Dynamic_DiscountFactor)</f>
        <v>1</v>
      </c>
      <c r="D47" s="83">
        <f ca="1"/>
        <v>0.96618357487922713</v>
      </c>
      <c r="E47" s="83">
        <f ca="1"/>
        <v>0.93351070036640305</v>
      </c>
      <c r="F47" s="83">
        <f ca="1"/>
        <v>0.90194270566802237</v>
      </c>
      <c r="G47" s="83">
        <f ca="1"/>
        <v>0.87144222769857238</v>
      </c>
      <c r="H47" s="83">
        <f ca="1"/>
        <v>0.84197316685852408</v>
      </c>
      <c r="I47" s="83">
        <f ca="1"/>
        <v>0.81350064430775282</v>
      </c>
      <c r="J47" s="83">
        <f ca="1"/>
        <v>0.78599096068381924</v>
      </c>
      <c r="K47" s="83">
        <f ca="1"/>
        <v>0.75941155621625056</v>
      </c>
      <c r="L47" s="83">
        <f ca="1"/>
        <v>0.73373097218961414</v>
      </c>
      <c r="M47" s="83">
        <f ca="1"/>
        <v>0.70891881370977217</v>
      </c>
      <c r="N47" s="83">
        <f ca="1"/>
        <v>0.68494571372924851</v>
      </c>
      <c r="O47" s="83">
        <f ca="1"/>
        <v>0.66178329828912907</v>
      </c>
      <c r="P47" s="83">
        <f ca="1"/>
        <v>0.63940415293635666</v>
      </c>
      <c r="Q47" s="83">
        <f ca="1"/>
        <v>0.61778179027667313</v>
      </c>
      <c r="R47" s="83">
        <f ca="1"/>
        <v>0.59689061862480497</v>
      </c>
      <c r="S47" s="83">
        <f ca="1"/>
        <v>0.57670591171478747</v>
      </c>
      <c r="T47" s="83">
        <f ca="1"/>
        <v>0.55720377943457733</v>
      </c>
      <c r="U47" s="83">
        <f ca="1"/>
        <v>0.53836113955031628</v>
      </c>
    </row>
    <row r="48" spans="2:23" s="38" customFormat="1" x14ac:dyDescent="0.35">
      <c r="B48" s="55" t="s">
        <v>41</v>
      </c>
      <c r="C48" s="38" cm="1">
        <f t="array" aca="1" ref="C48:U48" ca="1">TRANSPOSE(LIST_Dynamic_Price_Real)</f>
        <v>100</v>
      </c>
      <c r="D48" s="38">
        <f ca="1"/>
        <v>103.31462242109389</v>
      </c>
      <c r="E48" s="38">
        <f ca="1"/>
        <v>105.75232312025182</v>
      </c>
      <c r="F48" s="38">
        <f ca="1"/>
        <v>107.18100709951882</v>
      </c>
      <c r="G48" s="38">
        <f ca="1"/>
        <v>108.40304135987743</v>
      </c>
      <c r="H48" s="38">
        <f ca="1"/>
        <v>108.72257495736989</v>
      </c>
      <c r="I48" s="38">
        <f ca="1"/>
        <v>108.49508219065082</v>
      </c>
      <c r="J48" s="38">
        <f ca="1"/>
        <v>110.44168338401076</v>
      </c>
      <c r="K48" s="38">
        <f ca="1"/>
        <v>112.28223079794773</v>
      </c>
      <c r="L48" s="38">
        <f ca="1"/>
        <v>112.9579556920267</v>
      </c>
      <c r="M48" s="38">
        <f ca="1"/>
        <v>108.27780931301716</v>
      </c>
      <c r="N48" s="38">
        <f ca="1"/>
        <v>112.32813944390831</v>
      </c>
      <c r="O48" s="38">
        <f ca="1"/>
        <v>117.62149725873326</v>
      </c>
      <c r="P48" s="38">
        <f ca="1"/>
        <v>122.41308293002049</v>
      </c>
      <c r="Q48" s="38">
        <f ca="1"/>
        <v>122.22004354232567</v>
      </c>
      <c r="R48" s="38">
        <f ca="1"/>
        <v>122.13352343578495</v>
      </c>
      <c r="S48" s="38">
        <f ca="1"/>
        <v>122.53707885368895</v>
      </c>
      <c r="T48" s="38">
        <f ca="1"/>
        <v>123.5484791159197</v>
      </c>
      <c r="U48" s="38">
        <f ca="1"/>
        <v>124.35565789289608</v>
      </c>
    </row>
    <row r="49" spans="2:21" s="38" customFormat="1" x14ac:dyDescent="0.35">
      <c r="B49" s="74" t="s">
        <v>42</v>
      </c>
      <c r="C49" s="38" cm="1">
        <f t="array" aca="1" ref="C49:U49" ca="1">TRANSPOSE(LIST_Dynamic_Price_Present)</f>
        <v>100</v>
      </c>
      <c r="D49" s="38">
        <f ca="1"/>
        <v>99.820891228110042</v>
      </c>
      <c r="E49" s="38">
        <f ca="1"/>
        <v>98.720925221360432</v>
      </c>
      <c r="F49" s="38">
        <f ca="1"/>
        <v>96.671127539563528</v>
      </c>
      <c r="G49" s="38">
        <f ca="1"/>
        <v>94.466987851952069</v>
      </c>
      <c r="H49" s="38">
        <f ca="1"/>
        <v>91.541490745869993</v>
      </c>
      <c r="I49" s="38">
        <f ca="1"/>
        <v>88.260819266317043</v>
      </c>
      <c r="J49" s="38">
        <f ca="1"/>
        <v>86.806164822536815</v>
      </c>
      <c r="K49" s="38">
        <f ca="1"/>
        <v>85.268423625701701</v>
      </c>
      <c r="L49" s="38">
        <f ca="1"/>
        <v>82.880750646462104</v>
      </c>
      <c r="M49" s="38">
        <f ca="1"/>
        <v>76.760176129277042</v>
      </c>
      <c r="N49" s="38">
        <f ca="1"/>
        <v>76.938677643286326</v>
      </c>
      <c r="O49" s="38">
        <f ca="1"/>
        <v>77.83994240559025</v>
      </c>
      <c r="P49" s="38">
        <f ca="1"/>
        <v>78.271433599197735</v>
      </c>
      <c r="Q49" s="38">
        <f ca="1"/>
        <v>75.5053173072709</v>
      </c>
      <c r="R49" s="38">
        <f ca="1"/>
        <v>72.900354358412798</v>
      </c>
      <c r="S49" s="38">
        <f ca="1"/>
        <v>70.667857779183493</v>
      </c>
      <c r="T49" s="38">
        <f ca="1"/>
        <v>68.841679506784402</v>
      </c>
      <c r="U49" s="38">
        <f ca="1"/>
        <v>66.948253692748821</v>
      </c>
    </row>
    <row r="51" spans="2:21" s="56" customFormat="1" x14ac:dyDescent="0.35">
      <c r="B51" s="56" t="s">
        <v>77</v>
      </c>
    </row>
  </sheetData>
  <mergeCells count="20">
    <mergeCell ref="C10:E10"/>
    <mergeCell ref="I7:K7"/>
    <mergeCell ref="I8:K8"/>
    <mergeCell ref="I6:K6"/>
    <mergeCell ref="I10:K10"/>
    <mergeCell ref="G6:H6"/>
    <mergeCell ref="G7:H7"/>
    <mergeCell ref="G8:H8"/>
    <mergeCell ref="G10:H10"/>
    <mergeCell ref="D6:E6"/>
    <mergeCell ref="D7:E7"/>
    <mergeCell ref="D8:E8"/>
    <mergeCell ref="B6:C6"/>
    <mergeCell ref="B7:C7"/>
    <mergeCell ref="B8:C8"/>
    <mergeCell ref="C4:E4"/>
    <mergeCell ref="I4:K4"/>
    <mergeCell ref="O4:Q4"/>
    <mergeCell ref="G4:H4"/>
    <mergeCell ref="M4:N4"/>
  </mergeCells>
  <conditionalFormatting sqref="A13:XFD13">
    <cfRule type="expression" dxfId="14" priority="31">
      <formula>OR(ISNUMBER(A$27),ISNUMBER(A$28),ISNUMBER(A$29))</formula>
    </cfRule>
  </conditionalFormatting>
  <conditionalFormatting sqref="A12:XFD12 A18:XFD18 A26:XFD26">
    <cfRule type="expression" dxfId="13" priority="37">
      <formula>OR(ISNUMBER(A$27),ISNUMBER(A$28),ISNUMBER(A$29))</formula>
    </cfRule>
  </conditionalFormatting>
  <conditionalFormatting sqref="A14:XFD14">
    <cfRule type="expression" dxfId="12" priority="12">
      <formula>AND(OR(ISNUMBER(A$27),ISNUMBER(A$28),ISNUMBER(A$29)),$C$10&lt;&gt;"Custom")</formula>
    </cfRule>
    <cfRule type="expression" dxfId="11" priority="38">
      <formula>AND(OR(ISNUMBER(A$27),ISNUMBER(A$28),ISNUMBER(A$29)),$C$10="Custom")</formula>
    </cfRule>
  </conditionalFormatting>
  <conditionalFormatting sqref="A31:XFD31 A38:XFD38 A45:XFD45">
    <cfRule type="notContainsBlanks" dxfId="10" priority="21">
      <formula>LEN(TRIM(A31))&gt;0</formula>
    </cfRule>
  </conditionalFormatting>
  <conditionalFormatting sqref="A19:XFD19">
    <cfRule type="expression" dxfId="9" priority="11">
      <formula>OR(ISNUMBER(A$27),ISNUMBER(A$28),ISNUMBER(A$29))</formula>
    </cfRule>
  </conditionalFormatting>
  <conditionalFormatting sqref="A21:XFD21 A43:XFD43">
    <cfRule type="expression" dxfId="8" priority="46">
      <formula>AND(ISNUMBER(A$28),$D$7="Yes")</formula>
    </cfRule>
  </conditionalFormatting>
  <conditionalFormatting sqref="A22:XFD22 A49:XFD49">
    <cfRule type="expression" dxfId="7" priority="48">
      <formula>AND(ISNUMBER(A$29),$D$8="Yes")</formula>
    </cfRule>
  </conditionalFormatting>
  <conditionalFormatting sqref="A20:XFD20 A27:XFD27 A32:XFD36">
    <cfRule type="expression" dxfId="6" priority="50">
      <formula>AND(ISNUMBER(A$27),$D$6="No")</formula>
    </cfRule>
  </conditionalFormatting>
  <conditionalFormatting sqref="A20:XFD20 A36:XFD36">
    <cfRule type="expression" dxfId="5" priority="53">
      <formula>AND(ISNUMBER(A$27),$D$6="Yes")</formula>
    </cfRule>
  </conditionalFormatting>
  <conditionalFormatting sqref="A21:XFD21 A28:XFD28 A39:XFD43">
    <cfRule type="expression" dxfId="4" priority="55">
      <formula>AND(ISNUMBER(A$28),$D$7="No")</formula>
    </cfRule>
  </conditionalFormatting>
  <conditionalFormatting sqref="A22:XFD22 A29:XFD29 A46:XFD49">
    <cfRule type="expression" dxfId="3" priority="58">
      <formula>AND(ISNUMBER(A$29),$D$8="No")</formula>
    </cfRule>
  </conditionalFormatting>
  <conditionalFormatting sqref="A27:XFD27 A32:XFD35">
    <cfRule type="expression" dxfId="2" priority="61">
      <formula>AND(ISNUMBER(A$27),$D$6="Yes")</formula>
    </cfRule>
  </conditionalFormatting>
  <conditionalFormatting sqref="A28:XFD28 A39:XFD42">
    <cfRule type="expression" dxfId="1" priority="63">
      <formula>AND(ISNUMBER(A$28),$D$7="Yes")</formula>
    </cfRule>
  </conditionalFormatting>
  <conditionalFormatting sqref="A29:XFD29 A46:XFD48">
    <cfRule type="expression" dxfId="0" priority="65">
      <formula>AND(ISNUMBER(A$29),$D$8="Yes")</formula>
    </cfRule>
  </conditionalFormatting>
  <dataValidations count="5">
    <dataValidation type="list" allowBlank="1" showInputMessage="1" showErrorMessage="1" sqref="C10:E10" xr:uid="{D1BAFDA0-7D3E-4C81-B55F-60ABA668282F}">
      <formula1>LIST_Dynamic_Indices</formula1>
    </dataValidation>
    <dataValidation type="list" allowBlank="1" showInputMessage="1" showErrorMessage="1" sqref="I4:K4" xr:uid="{5C0B5142-9E17-41BB-A361-C5E32D8F5107}">
      <formula1>IF(SETUP_Frequency="Financial Year", Dynamic_Period_FY, IF(SETUP_Frequency="Calendar Year",Dynamic_Period_CAL,Dynamic_Period_QTR))</formula1>
    </dataValidation>
    <dataValidation type="list" allowBlank="1" showInputMessage="1" showErrorMessage="1" sqref="I10:K10" xr:uid="{529DA664-6EF3-45E0-8AF0-5B9B78EBB770}">
      <formula1>LIST_DiscountTypes</formula1>
    </dataValidation>
    <dataValidation type="list" allowBlank="1" showInputMessage="1" showErrorMessage="1" sqref="I6:K8" xr:uid="{3189166A-0C78-4DB1-8113-5BFDAF074810}">
      <formula1>LIST_Dynamic_Period</formula1>
    </dataValidation>
    <dataValidation type="list" allowBlank="1" showInputMessage="1" showErrorMessage="1" sqref="D6:D8" xr:uid="{73F3AB56-73CC-4956-A312-84AFD67F0123}">
      <formula1>"Yes,No"</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EBCE97D-1BA0-43CD-9F38-77613301F555}">
          <x14:formula1>
            <xm:f>LISTS_!$B$3:$B$4</xm:f>
          </x14:formula1>
          <xm:sqref>C4:E4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A6BDC-69D1-4690-803A-310AE2532946}">
  <sheetPr>
    <tabColor theme="7" tint="0.79998168889431442"/>
  </sheetPr>
  <dimension ref="B2:U116"/>
  <sheetViews>
    <sheetView workbookViewId="0">
      <selection activeCell="I14" sqref="I14"/>
    </sheetView>
  </sheetViews>
  <sheetFormatPr defaultColWidth="8.81640625" defaultRowHeight="14.5" x14ac:dyDescent="0.35"/>
  <cols>
    <col min="1" max="1" width="2.6328125" style="2" customWidth="1"/>
    <col min="2" max="2" width="12.6328125" style="23" customWidth="1"/>
    <col min="3" max="7" width="12.6328125" style="2" customWidth="1"/>
    <col min="8" max="8" width="10.54296875" style="2" customWidth="1"/>
    <col min="9" max="9" width="12.6328125" style="23" customWidth="1"/>
    <col min="10" max="14" width="12.6328125" style="2" customWidth="1"/>
    <col min="15" max="15" width="10.54296875" style="2" customWidth="1"/>
    <col min="16" max="16" width="12.6328125" style="23" customWidth="1"/>
    <col min="17" max="21" width="12.6328125" style="2" customWidth="1"/>
    <col min="22" max="16384" width="8.81640625" style="2"/>
  </cols>
  <sheetData>
    <row r="2" spans="2:21" x14ac:dyDescent="0.35">
      <c r="B2" s="88" t="s">
        <v>19</v>
      </c>
      <c r="C2" s="89"/>
      <c r="I2" s="2"/>
      <c r="P2" s="16"/>
    </row>
    <row r="3" spans="2:21" x14ac:dyDescent="0.35">
      <c r="B3" s="16" t="s">
        <v>20</v>
      </c>
      <c r="C3" s="16" t="s">
        <v>17</v>
      </c>
      <c r="I3" s="2"/>
      <c r="P3" s="16"/>
    </row>
    <row r="4" spans="2:21" x14ac:dyDescent="0.35">
      <c r="B4" s="2"/>
      <c r="C4" s="14" t="s">
        <v>21</v>
      </c>
      <c r="I4" s="2"/>
      <c r="P4" s="16"/>
    </row>
    <row r="5" spans="2:21" x14ac:dyDescent="0.35">
      <c r="B5" s="10"/>
      <c r="C5" s="14" t="s">
        <v>150</v>
      </c>
      <c r="I5" s="2"/>
      <c r="P5" s="16"/>
    </row>
    <row r="6" spans="2:21" x14ac:dyDescent="0.35">
      <c r="B6" s="7"/>
      <c r="C6" s="15" t="s">
        <v>151</v>
      </c>
      <c r="I6" s="2"/>
      <c r="P6" s="16"/>
    </row>
    <row r="7" spans="2:21" x14ac:dyDescent="0.35">
      <c r="B7" s="9"/>
      <c r="C7" s="14" t="s">
        <v>169</v>
      </c>
      <c r="I7" s="2"/>
      <c r="P7" s="16"/>
    </row>
    <row r="9" spans="2:21" x14ac:dyDescent="0.35">
      <c r="B9" s="163" t="s">
        <v>0</v>
      </c>
      <c r="C9" s="163"/>
      <c r="D9" s="163"/>
      <c r="E9" s="163"/>
      <c r="F9" s="163"/>
      <c r="G9" s="163"/>
      <c r="I9" s="163" t="s">
        <v>5</v>
      </c>
      <c r="J9" s="163"/>
      <c r="K9" s="163"/>
      <c r="L9" s="163"/>
      <c r="M9" s="163"/>
      <c r="N9" s="163"/>
      <c r="P9" s="163" t="s">
        <v>6</v>
      </c>
      <c r="Q9" s="163"/>
      <c r="R9" s="163"/>
      <c r="S9" s="163"/>
      <c r="T9" s="163"/>
      <c r="U9" s="163"/>
    </row>
    <row r="10" spans="2:21" x14ac:dyDescent="0.35">
      <c r="B10" s="17" t="s">
        <v>2</v>
      </c>
      <c r="C10" s="35" t="s">
        <v>29</v>
      </c>
      <c r="D10" s="35" t="s">
        <v>30</v>
      </c>
      <c r="E10" s="35" t="s">
        <v>1</v>
      </c>
      <c r="F10" s="35" t="s">
        <v>31</v>
      </c>
      <c r="G10" s="35" t="s">
        <v>35</v>
      </c>
      <c r="I10" s="17" t="s">
        <v>2</v>
      </c>
      <c r="J10" s="35" t="s">
        <v>29</v>
      </c>
      <c r="K10" s="35" t="s">
        <v>30</v>
      </c>
      <c r="L10" s="35" t="s">
        <v>1</v>
      </c>
      <c r="M10" s="35" t="s">
        <v>31</v>
      </c>
      <c r="N10" s="35" t="s">
        <v>35</v>
      </c>
      <c r="P10" s="17" t="s">
        <v>2</v>
      </c>
      <c r="Q10" s="35" t="s">
        <v>29</v>
      </c>
      <c r="R10" s="35" t="s">
        <v>30</v>
      </c>
      <c r="S10" s="35" t="s">
        <v>1</v>
      </c>
      <c r="T10" s="35" t="s">
        <v>31</v>
      </c>
      <c r="U10" s="35" t="s">
        <v>35</v>
      </c>
    </row>
    <row r="11" spans="2:21" x14ac:dyDescent="0.35">
      <c r="B11" s="18" t="s">
        <v>3</v>
      </c>
      <c r="C11" s="3">
        <v>3.769224768583479</v>
      </c>
      <c r="D11" s="3">
        <v>-0.10738448307168191</v>
      </c>
      <c r="E11" s="3">
        <v>3.6111111111110983</v>
      </c>
      <c r="F11" s="3">
        <v>2.9765472052419195</v>
      </c>
      <c r="G11" s="3">
        <v>3.9667782323044465</v>
      </c>
      <c r="I11" s="22">
        <v>2008</v>
      </c>
      <c r="J11" s="3">
        <v>3.6177519616834797</v>
      </c>
      <c r="K11" s="3">
        <v>1.2762287132330075</v>
      </c>
      <c r="L11" s="3">
        <v>3.3550792171481936</v>
      </c>
      <c r="M11" s="3">
        <v>4.0062938755749178</v>
      </c>
      <c r="N11" s="3">
        <v>4.2552304742852431</v>
      </c>
      <c r="P11" s="22" t="s">
        <v>7</v>
      </c>
      <c r="Q11" s="3">
        <v>2.3757201646090742</v>
      </c>
      <c r="R11" s="3">
        <v>2.4906683535923291</v>
      </c>
      <c r="S11" s="3">
        <v>2.6448362720402852</v>
      </c>
      <c r="T11" s="3">
        <v>3.9901477832512189</v>
      </c>
      <c r="U11" s="3">
        <v>3.4989858012170361</v>
      </c>
    </row>
    <row r="12" spans="2:21" x14ac:dyDescent="0.35">
      <c r="B12" s="18" t="str">
        <f>((LEFT(B11,2)&amp;MID(B11,3,2))+1)&amp;"/"&amp;TEXT(RIGHT(B11,2)+1,"00")</f>
        <v>2009/10</v>
      </c>
      <c r="C12" s="3">
        <v>2.2387476837343101</v>
      </c>
      <c r="D12" s="3">
        <v>1.880264631386197</v>
      </c>
      <c r="E12" s="3">
        <v>1.3106940720881921</v>
      </c>
      <c r="F12" s="3">
        <v>0.45782571583767862</v>
      </c>
      <c r="G12" s="3">
        <v>2.5197726640435514</v>
      </c>
      <c r="I12" s="22">
        <f>I11+1</f>
        <v>2009</v>
      </c>
      <c r="J12" s="3">
        <v>2.1653204511010493</v>
      </c>
      <c r="K12" s="3">
        <v>0.25827792807866512</v>
      </c>
      <c r="L12" s="3">
        <v>1.8635407273820181</v>
      </c>
      <c r="M12" s="3">
        <v>-0.5314403196400086</v>
      </c>
      <c r="N12" s="3">
        <v>1.9788127123725685</v>
      </c>
      <c r="P12" s="22" t="str">
        <f>IF(_xlfn.NUMBERVALUE(RIGHT(P11,1))=4,(LEFT(P11,4)+1)&amp;"Q1",(LEFT(P11,4)&amp;"Q"&amp;(RIGHT(P11,1)+1)))</f>
        <v>2008Q2</v>
      </c>
      <c r="Q12" s="3">
        <v>3.4197229013855024</v>
      </c>
      <c r="R12" s="3">
        <v>2.402543875345553</v>
      </c>
      <c r="S12" s="3">
        <v>2.2277227722772297</v>
      </c>
      <c r="T12" s="3">
        <v>4.3625787687833428</v>
      </c>
      <c r="U12" s="3">
        <v>4.3833333333333169</v>
      </c>
    </row>
    <row r="13" spans="2:21" x14ac:dyDescent="0.35">
      <c r="B13" s="18" t="str">
        <f>((LEFT(B12,2)&amp;MID(B12,3,2))+1)&amp;"/"&amp;TEXT(RIGHT(B12,2)+1,0)</f>
        <v>2010/11</v>
      </c>
      <c r="C13" s="3">
        <v>3.5112379668241767</v>
      </c>
      <c r="D13" s="3">
        <v>0.74542883860495568</v>
      </c>
      <c r="E13" s="3">
        <v>1.6759776536312776</v>
      </c>
      <c r="F13" s="3">
        <v>4.9629229105515149</v>
      </c>
      <c r="G13" s="3">
        <v>4.9622019771273562</v>
      </c>
      <c r="I13" s="22">
        <f t="shared" ref="I13:I33" si="0">I12+1</f>
        <v>2010</v>
      </c>
      <c r="J13" s="3">
        <v>3.2981715757716801</v>
      </c>
      <c r="K13" s="3">
        <v>1.0183727417997224</v>
      </c>
      <c r="L13" s="3">
        <v>1.4458542342874026</v>
      </c>
      <c r="M13" s="3">
        <v>4.6213243896731981</v>
      </c>
      <c r="N13" s="3">
        <v>4.7628381027048139</v>
      </c>
      <c r="P13" s="22" t="str">
        <f t="shared" ref="P13:P14" si="1">IF(_xlfn.NUMBERVALUE(RIGHT(P12,1))=4,(LEFT(P12,4)+1)&amp;"Q1",(LEFT(P12,4)&amp;"Q"&amp;(RIGHT(P12,1)+1)))</f>
        <v>2008Q3</v>
      </c>
      <c r="Q13" s="2">
        <v>4.8388412892696575</v>
      </c>
      <c r="R13" s="2">
        <v>0.50761794909139901</v>
      </c>
      <c r="S13" s="2">
        <v>3.7082818294190245</v>
      </c>
      <c r="T13" s="2">
        <v>4.9573474971833287</v>
      </c>
      <c r="U13" s="2">
        <v>5.3473263368316148</v>
      </c>
    </row>
    <row r="14" spans="2:21" x14ac:dyDescent="0.35">
      <c r="B14" s="18" t="str">
        <f t="shared" ref="B14:B33" si="2">((LEFT(B13,2)&amp;MID(B13,3,2))+1)&amp;"/"&amp;TEXT(RIGHT(B13,2)+1,0)</f>
        <v>2011/12</v>
      </c>
      <c r="C14" s="3">
        <v>4.3005445677453125</v>
      </c>
      <c r="D14" s="3">
        <v>1.7263904866673396</v>
      </c>
      <c r="E14" s="3">
        <v>1.7929438982070556</v>
      </c>
      <c r="F14" s="3">
        <v>4.7981749273282581</v>
      </c>
      <c r="G14" s="3">
        <v>4.9012003693444051</v>
      </c>
      <c r="I14" s="22">
        <f t="shared" si="0"/>
        <v>2011</v>
      </c>
      <c r="J14" s="3">
        <v>4.463693294069393</v>
      </c>
      <c r="K14" s="3">
        <v>2.1764789843062182</v>
      </c>
      <c r="L14" s="3">
        <v>2.1233275159976861</v>
      </c>
      <c r="M14" s="3">
        <v>5.1999850896484734</v>
      </c>
      <c r="N14" s="3">
        <v>5.2871842843779326</v>
      </c>
      <c r="P14" s="22" t="str">
        <f t="shared" si="1"/>
        <v>2008Q4</v>
      </c>
      <c r="Q14" s="2">
        <v>3.8240516545601455</v>
      </c>
      <c r="R14" s="2">
        <v>-0.254687701565115</v>
      </c>
      <c r="S14" s="2">
        <v>4.8267326732673421</v>
      </c>
      <c r="T14" s="2">
        <v>2.7327613600254264</v>
      </c>
      <c r="U14" s="2">
        <v>3.7860082304526532</v>
      </c>
    </row>
    <row r="15" spans="2:21" x14ac:dyDescent="0.35">
      <c r="B15" s="18" t="str">
        <f t="shared" si="2"/>
        <v>2012/13</v>
      </c>
      <c r="C15" s="3">
        <v>2.6538215242226437</v>
      </c>
      <c r="D15" s="3">
        <v>0.63087902297620513</v>
      </c>
      <c r="E15" s="3">
        <v>1.7045454545454586</v>
      </c>
      <c r="F15" s="3">
        <v>3.0897791510129613</v>
      </c>
      <c r="G15" s="3">
        <v>3.0737272023096951</v>
      </c>
      <c r="I15" s="22">
        <f t="shared" si="0"/>
        <v>2012</v>
      </c>
      <c r="J15" s="3">
        <v>2.8282420990937363</v>
      </c>
      <c r="K15" s="3">
        <v>0.67775475352362946</v>
      </c>
      <c r="L15" s="3">
        <v>1.4525776132155999</v>
      </c>
      <c r="M15" s="3">
        <v>3.2067181631351582</v>
      </c>
      <c r="N15" s="3">
        <v>3.216291136541316</v>
      </c>
      <c r="P15" s="22" t="str">
        <f>IF(_xlfn.NUMBERVALUE(RIGHT(P14,1))=4,(LEFT(P14,4)+1)&amp;"Q1",(LEFT(P14,4)&amp;"Q"&amp;(RIGHT(P14,1)+1)))</f>
        <v>2009Q1</v>
      </c>
      <c r="Q15" s="2">
        <v>3.0055512455129607</v>
      </c>
      <c r="R15" s="2">
        <v>-2.9865868763597425</v>
      </c>
      <c r="S15" s="2">
        <v>3.6809815950920255</v>
      </c>
      <c r="T15" s="2">
        <v>-7.89515237644145E-2</v>
      </c>
      <c r="U15" s="2">
        <v>2.3844520659807245</v>
      </c>
    </row>
    <row r="16" spans="2:21" x14ac:dyDescent="0.35">
      <c r="B16" s="18" t="str">
        <f t="shared" si="2"/>
        <v>2013/14</v>
      </c>
      <c r="C16" s="3">
        <v>2.3043253489574145</v>
      </c>
      <c r="D16" s="3">
        <v>4.8175421075422387</v>
      </c>
      <c r="E16" s="3">
        <v>2.0949720670391025</v>
      </c>
      <c r="F16" s="3">
        <v>2.8847791287762492</v>
      </c>
      <c r="G16" s="3">
        <v>2.9137489325362864</v>
      </c>
      <c r="I16" s="22">
        <f t="shared" si="0"/>
        <v>2013</v>
      </c>
      <c r="J16" s="3">
        <v>2.5647988215320439</v>
      </c>
      <c r="K16" s="3">
        <v>3.4711930580107575</v>
      </c>
      <c r="L16" s="3">
        <v>2.1897810218978186</v>
      </c>
      <c r="M16" s="3">
        <v>3.0418512033508316</v>
      </c>
      <c r="N16" s="3">
        <v>3.0540922081052191</v>
      </c>
      <c r="P16" s="22" t="str">
        <f t="shared" ref="P16:P79" si="3">IF(_xlfn.NUMBERVALUE(RIGHT(P15,1))=4,(LEFT(P15,4)+1)&amp;"Q1",(LEFT(P15,4)&amp;"Q"&amp;(RIGHT(P15,1)+1)))</f>
        <v>2009Q2</v>
      </c>
      <c r="Q16" s="2">
        <v>2.0887183205144266</v>
      </c>
      <c r="R16" s="2">
        <v>0.9974749699579899</v>
      </c>
      <c r="S16" s="2">
        <v>2.5423728813559476</v>
      </c>
      <c r="T16" s="2">
        <v>-1.2695463694070375</v>
      </c>
      <c r="U16" s="2">
        <v>1.4370110170844663</v>
      </c>
    </row>
    <row r="17" spans="2:21" x14ac:dyDescent="0.35">
      <c r="B17" s="18" t="str">
        <f t="shared" si="2"/>
        <v>2014/15</v>
      </c>
      <c r="C17" s="3">
        <v>1.0507485614952516</v>
      </c>
      <c r="D17" s="3">
        <v>0.53229871525115602</v>
      </c>
      <c r="E17" s="3">
        <v>1.1217510259917907</v>
      </c>
      <c r="F17" s="3">
        <v>1.9597457627118731</v>
      </c>
      <c r="G17" s="3">
        <v>2.0280138077535703</v>
      </c>
      <c r="I17" s="22">
        <f t="shared" si="0"/>
        <v>2014</v>
      </c>
      <c r="J17" s="3">
        <v>1.4610314088342014</v>
      </c>
      <c r="K17" s="3">
        <v>2.0094729505470088</v>
      </c>
      <c r="L17" s="3">
        <v>1.2912087912088088</v>
      </c>
      <c r="M17" s="3">
        <v>2.3689734448405719</v>
      </c>
      <c r="N17" s="3">
        <v>2.4423655195455973</v>
      </c>
      <c r="P17" s="22" t="str">
        <f t="shared" si="3"/>
        <v>2009Q3</v>
      </c>
      <c r="Q17" s="2">
        <v>1.4897260273972979</v>
      </c>
      <c r="R17" s="2">
        <v>1.1878851399471646</v>
      </c>
      <c r="S17" s="2">
        <v>1.5494636471990342</v>
      </c>
      <c r="T17" s="2">
        <v>-1.3801564177273407</v>
      </c>
      <c r="U17" s="2">
        <v>1.3124604680581742</v>
      </c>
    </row>
    <row r="18" spans="2:21" x14ac:dyDescent="0.35">
      <c r="B18" s="18" t="str">
        <f t="shared" si="2"/>
        <v>2015/16</v>
      </c>
      <c r="C18" s="3">
        <v>0.10134853561365453</v>
      </c>
      <c r="D18" s="3">
        <v>2.128712616569417</v>
      </c>
      <c r="E18" s="3">
        <v>0.7575757575757569</v>
      </c>
      <c r="F18" s="3">
        <v>1.0779220779220777</v>
      </c>
      <c r="G18" s="3">
        <v>1.1386186928657338</v>
      </c>
      <c r="I18" s="22">
        <f t="shared" si="0"/>
        <v>2015</v>
      </c>
      <c r="J18" s="3">
        <v>4.0099373082536083E-2</v>
      </c>
      <c r="K18" s="3">
        <v>1.3997156163946478</v>
      </c>
      <c r="L18" s="3">
        <v>0.70518036343909518</v>
      </c>
      <c r="M18" s="3">
        <v>0.97969014451242398</v>
      </c>
      <c r="N18" s="3">
        <v>1.0273637519976564</v>
      </c>
      <c r="P18" s="22" t="str">
        <f t="shared" si="3"/>
        <v>2009Q4</v>
      </c>
      <c r="Q18" s="2">
        <v>2.1031887933581128</v>
      </c>
      <c r="R18" s="2">
        <v>1.9116794467981313</v>
      </c>
      <c r="S18" s="2">
        <v>-0.23612750885478873</v>
      </c>
      <c r="T18" s="2">
        <v>0.61862047633776118</v>
      </c>
      <c r="U18" s="2">
        <v>2.7914353687549687</v>
      </c>
    </row>
    <row r="19" spans="2:21" x14ac:dyDescent="0.35">
      <c r="B19" s="18" t="str">
        <f t="shared" si="2"/>
        <v>2016/17</v>
      </c>
      <c r="C19" s="3">
        <v>1.1074605590506881</v>
      </c>
      <c r="D19" s="3">
        <v>2.2424576839437549</v>
      </c>
      <c r="E19" s="3">
        <v>2.0408163265306367</v>
      </c>
      <c r="F19" s="3">
        <v>2.1424900102787969</v>
      </c>
      <c r="G19" s="3">
        <v>2.3191482517932682</v>
      </c>
      <c r="I19" s="22">
        <f t="shared" si="0"/>
        <v>2016</v>
      </c>
      <c r="J19" s="3">
        <v>0.6596661169449014</v>
      </c>
      <c r="K19" s="3">
        <v>2.4025526066234315</v>
      </c>
      <c r="L19" s="3">
        <v>1.8314031780231721</v>
      </c>
      <c r="M19" s="3">
        <v>1.7437550362610521</v>
      </c>
      <c r="N19" s="3">
        <v>1.8724173553718915</v>
      </c>
      <c r="P19" s="22" t="str">
        <f t="shared" si="3"/>
        <v>2010Q1</v>
      </c>
      <c r="Q19" s="2">
        <v>3.2745365853658281</v>
      </c>
      <c r="R19" s="2">
        <v>3.4712456469827124</v>
      </c>
      <c r="S19" s="2">
        <v>1.4201183431952646</v>
      </c>
      <c r="T19" s="2">
        <v>3.9506953223767516</v>
      </c>
      <c r="U19" s="2">
        <v>4.5461796139735222</v>
      </c>
    </row>
    <row r="20" spans="2:21" x14ac:dyDescent="0.35">
      <c r="B20" s="18" t="str">
        <f t="shared" si="2"/>
        <v>2017/18</v>
      </c>
      <c r="C20" s="3">
        <v>2.824915982960241</v>
      </c>
      <c r="D20" s="3">
        <v>3.1113987470656967</v>
      </c>
      <c r="E20" s="3">
        <v>1.6842105263157769</v>
      </c>
      <c r="F20" s="3">
        <v>3.7422560469644539</v>
      </c>
      <c r="G20" s="3">
        <v>3.9075762338887099</v>
      </c>
      <c r="I20" s="22">
        <f t="shared" si="0"/>
        <v>2017</v>
      </c>
      <c r="J20" s="3">
        <v>2.6831313740927509</v>
      </c>
      <c r="K20" s="3">
        <v>2.7168643184202423</v>
      </c>
      <c r="L20" s="3">
        <v>1.8249140439037248</v>
      </c>
      <c r="M20" s="3">
        <v>3.582968922258134</v>
      </c>
      <c r="N20" s="3">
        <v>3.8059323108125209</v>
      </c>
      <c r="P20" s="22" t="str">
        <f t="shared" si="3"/>
        <v>2010Q2</v>
      </c>
      <c r="Q20" s="2">
        <v>3.4566738584214773</v>
      </c>
      <c r="R20" s="2">
        <v>-0.28033698876299695</v>
      </c>
      <c r="S20" s="2">
        <v>1.4167650531286879</v>
      </c>
      <c r="T20" s="2">
        <v>5.1434843970519006</v>
      </c>
      <c r="U20" s="2">
        <v>5.1629151581929822</v>
      </c>
    </row>
    <row r="21" spans="2:21" x14ac:dyDescent="0.35">
      <c r="B21" s="18" t="str">
        <f t="shared" si="2"/>
        <v>2018/19</v>
      </c>
      <c r="C21" s="3">
        <v>2.2675853187585693</v>
      </c>
      <c r="D21" s="3">
        <v>2.9942267263461719</v>
      </c>
      <c r="E21" s="3">
        <v>1.8115942028985588</v>
      </c>
      <c r="F21" s="3">
        <v>3.0555639767970044</v>
      </c>
      <c r="G21" s="3">
        <v>3.0314948718724644</v>
      </c>
      <c r="I21" s="22">
        <f t="shared" si="0"/>
        <v>2018</v>
      </c>
      <c r="J21" s="3">
        <v>2.4780561900208831</v>
      </c>
      <c r="K21" s="3">
        <v>2.9919900934683996</v>
      </c>
      <c r="L21" s="3">
        <v>1.7402597402597308</v>
      </c>
      <c r="M21" s="3">
        <v>3.3428143897080709</v>
      </c>
      <c r="N21" s="3">
        <v>3.3397441768171943</v>
      </c>
      <c r="P21" s="22" t="str">
        <f t="shared" si="3"/>
        <v>2010Q3</v>
      </c>
      <c r="Q21" s="2">
        <v>3.0852646594168531</v>
      </c>
      <c r="R21" s="2">
        <v>0.35044749057226987</v>
      </c>
      <c r="S21" s="2">
        <v>0.8215962441314506</v>
      </c>
      <c r="T21" s="2">
        <v>4.7115534131550341</v>
      </c>
      <c r="U21" s="2">
        <v>4.6823786483533469</v>
      </c>
    </row>
    <row r="22" spans="2:21" x14ac:dyDescent="0.35">
      <c r="B22" s="18" t="str">
        <f t="shared" si="2"/>
        <v>2019/20</v>
      </c>
      <c r="C22" s="3">
        <v>1.7392938670509173</v>
      </c>
      <c r="D22" s="3">
        <v>2.5378549426178676</v>
      </c>
      <c r="E22" s="3">
        <v>2.5927808845958467</v>
      </c>
      <c r="F22" s="3">
        <v>2.5884636593194843</v>
      </c>
      <c r="G22" s="3">
        <v>2.6016737630303988</v>
      </c>
      <c r="I22" s="22">
        <f t="shared" si="0"/>
        <v>2019</v>
      </c>
      <c r="J22" s="3">
        <v>1.7910205867057716</v>
      </c>
      <c r="K22" s="3">
        <v>3.2200338220908176</v>
      </c>
      <c r="L22" s="3">
        <v>2.1189685984171591</v>
      </c>
      <c r="M22" s="3">
        <v>2.5628884588821732</v>
      </c>
      <c r="N22" s="3">
        <v>2.5464535759652351</v>
      </c>
      <c r="P22" s="22" t="str">
        <f t="shared" si="3"/>
        <v>2010Q4</v>
      </c>
      <c r="Q22" s="2">
        <v>3.3762614822964165</v>
      </c>
      <c r="R22" s="2">
        <v>0.57515728130506094</v>
      </c>
      <c r="S22" s="2">
        <v>2.130177514792897</v>
      </c>
      <c r="T22" s="2">
        <v>4.6726098985551801</v>
      </c>
      <c r="U22" s="2">
        <v>4.659774726122512</v>
      </c>
    </row>
    <row r="23" spans="2:21" x14ac:dyDescent="0.35">
      <c r="B23" s="18" t="str">
        <f t="shared" si="2"/>
        <v>2020/21</v>
      </c>
      <c r="C23" s="3">
        <v>0.5890706723164385</v>
      </c>
      <c r="D23" s="3">
        <v>1.0702706457133004E-2</v>
      </c>
      <c r="E23" s="3">
        <v>6.268582755203167</v>
      </c>
      <c r="F23" s="3">
        <v>1.2128336733163936</v>
      </c>
      <c r="G23" s="3">
        <v>1.4195357889012827</v>
      </c>
      <c r="I23" s="22">
        <f t="shared" si="0"/>
        <v>2020</v>
      </c>
      <c r="J23" s="3">
        <v>0.85065402820156955</v>
      </c>
      <c r="K23" s="3">
        <v>-0.3200767116402492</v>
      </c>
      <c r="L23" s="3">
        <v>6.174999999999975</v>
      </c>
      <c r="M23" s="3">
        <v>1.5033471260387898</v>
      </c>
      <c r="N23" s="3">
        <v>1.6823668366318101</v>
      </c>
      <c r="P23" s="22" t="str">
        <f t="shared" si="3"/>
        <v>2011Q1</v>
      </c>
      <c r="Q23" s="2">
        <v>4.1184094679206806</v>
      </c>
      <c r="R23" s="2">
        <v>2.3150110183326689</v>
      </c>
      <c r="S23" s="2">
        <v>2.3337222870478458</v>
      </c>
      <c r="T23" s="2">
        <v>5.3207661903313941</v>
      </c>
      <c r="U23" s="2">
        <v>5.3402502288678821</v>
      </c>
    </row>
    <row r="24" spans="2:21" x14ac:dyDescent="0.35">
      <c r="B24" s="18" t="str">
        <f t="shared" si="2"/>
        <v>2021/22</v>
      </c>
      <c r="C24" s="3">
        <v>3.9909153378664852</v>
      </c>
      <c r="D24" s="3">
        <v>6.8485335442592277</v>
      </c>
      <c r="E24" s="3">
        <v>-0.74609466076007713</v>
      </c>
      <c r="F24" s="3">
        <v>5.7762040825927619</v>
      </c>
      <c r="G24" s="3">
        <v>5.9118999915342751</v>
      </c>
      <c r="I24" s="22">
        <f t="shared" si="0"/>
        <v>2021</v>
      </c>
      <c r="J24" s="3">
        <v>2.5882219500718229</v>
      </c>
      <c r="K24" s="3">
        <v>5.5389607787573736</v>
      </c>
      <c r="L24" s="3">
        <v>-0.21191429244170612</v>
      </c>
      <c r="M24" s="3">
        <v>4.0452569031158125</v>
      </c>
      <c r="N24" s="3">
        <v>4.1901578037793819</v>
      </c>
      <c r="P24" s="22" t="str">
        <f t="shared" si="3"/>
        <v>2011Q2</v>
      </c>
      <c r="Q24" s="2">
        <v>4.3771847684565213</v>
      </c>
      <c r="R24" s="2">
        <v>2.5398948478277283</v>
      </c>
      <c r="S24" s="2">
        <v>1.5133876600698537</v>
      </c>
      <c r="T24" s="2">
        <v>5.1155853840417542</v>
      </c>
      <c r="U24" s="2">
        <v>5.1788654393055022</v>
      </c>
    </row>
    <row r="25" spans="2:21" x14ac:dyDescent="0.35">
      <c r="B25" s="19" t="str">
        <f t="shared" si="2"/>
        <v>2022/23</v>
      </c>
      <c r="C25" s="6">
        <v>9.9024091624871247</v>
      </c>
      <c r="D25" s="6">
        <v>5.7714101579086741</v>
      </c>
      <c r="E25" s="6">
        <v>5.683492112408195</v>
      </c>
      <c r="F25" s="6">
        <v>12.701480322075319</v>
      </c>
      <c r="G25" s="6">
        <v>12.353289975863824</v>
      </c>
      <c r="I25" s="24">
        <f t="shared" si="0"/>
        <v>2022</v>
      </c>
      <c r="J25" s="6">
        <v>9.0667455547039033</v>
      </c>
      <c r="K25" s="6">
        <v>6.1546729363779473</v>
      </c>
      <c r="L25" s="6">
        <v>5.0967437470504917</v>
      </c>
      <c r="M25" s="6">
        <v>11.584699426229506</v>
      </c>
      <c r="N25" s="6">
        <v>11.504785729823785</v>
      </c>
      <c r="P25" s="22" t="str">
        <f t="shared" si="3"/>
        <v>2011Q3</v>
      </c>
      <c r="Q25" s="2">
        <v>4.7058779767440218</v>
      </c>
      <c r="R25" s="2">
        <v>2.2540688685093624</v>
      </c>
      <c r="S25" s="2">
        <v>2.3282887077997749</v>
      </c>
      <c r="T25" s="2">
        <v>5.2420552420552324</v>
      </c>
      <c r="U25" s="2">
        <v>5.3526166691516552</v>
      </c>
    </row>
    <row r="26" spans="2:21" x14ac:dyDescent="0.35">
      <c r="B26" s="19" t="str">
        <f t="shared" si="2"/>
        <v>2023/24</v>
      </c>
      <c r="C26" s="6">
        <v>4.1361427354311697</v>
      </c>
      <c r="D26" s="6">
        <v>4.1088201732308205</v>
      </c>
      <c r="E26" s="6">
        <v>2.5246453029121874</v>
      </c>
      <c r="F26" s="6">
        <v>6.362778514847256</v>
      </c>
      <c r="G26" s="6">
        <v>5.0854191932880877</v>
      </c>
      <c r="I26" s="24">
        <f t="shared" si="0"/>
        <v>2023</v>
      </c>
      <c r="J26" s="6">
        <v>6.1305643823576617</v>
      </c>
      <c r="K26" s="6">
        <v>5.0373768252465867</v>
      </c>
      <c r="L26" s="6">
        <v>2.8868242624778384</v>
      </c>
      <c r="M26" s="6">
        <v>8.8846248062890876</v>
      </c>
      <c r="N26" s="6">
        <v>7.6692078519693174</v>
      </c>
      <c r="P26" s="22" t="str">
        <f t="shared" si="3"/>
        <v>2011Q4</v>
      </c>
      <c r="Q26" s="2">
        <v>4.6458189102800196</v>
      </c>
      <c r="R26" s="2">
        <v>1.6047999469073648</v>
      </c>
      <c r="S26" s="2">
        <v>2.3174971031286296</v>
      </c>
      <c r="T26" s="2">
        <v>5.1248164464023471</v>
      </c>
      <c r="U26" s="2">
        <v>5.2779006339378043</v>
      </c>
    </row>
    <row r="27" spans="2:21" x14ac:dyDescent="0.35">
      <c r="B27" s="19" t="str">
        <f t="shared" si="2"/>
        <v>2024/25</v>
      </c>
      <c r="C27" s="6">
        <v>0.60915819839344465</v>
      </c>
      <c r="D27" s="6">
        <v>1.6617664015033951</v>
      </c>
      <c r="E27" s="6">
        <v>1.5695080374966475</v>
      </c>
      <c r="F27" s="6">
        <v>1.233990442841848</v>
      </c>
      <c r="G27" s="6">
        <v>0.74187999024417639</v>
      </c>
      <c r="I27" s="24">
        <f t="shared" si="0"/>
        <v>2024</v>
      </c>
      <c r="J27" s="6">
        <v>0.85674714548986675</v>
      </c>
      <c r="K27" s="6">
        <v>1.7740727176807969</v>
      </c>
      <c r="L27" s="6">
        <v>1.909991756091789</v>
      </c>
      <c r="M27" s="6">
        <v>1.6221975828076385</v>
      </c>
      <c r="N27" s="6">
        <v>0.87349533311031902</v>
      </c>
      <c r="P27" s="22" t="str">
        <f t="shared" si="3"/>
        <v>2012Q1</v>
      </c>
      <c r="Q27" s="2">
        <v>3.490237352108605</v>
      </c>
      <c r="R27" s="2">
        <v>0.55696092085746329</v>
      </c>
      <c r="S27" s="2">
        <v>1.0262257696693089</v>
      </c>
      <c r="T27" s="2">
        <v>3.7384526558891684</v>
      </c>
      <c r="U27" s="2">
        <v>3.8238702201622177</v>
      </c>
    </row>
    <row r="28" spans="2:21" x14ac:dyDescent="0.35">
      <c r="B28" s="19" t="str">
        <f t="shared" si="2"/>
        <v>2025/26</v>
      </c>
      <c r="C28" s="6">
        <v>-2.2221369385422296E-2</v>
      </c>
      <c r="D28" s="6">
        <v>1.6646687620700096</v>
      </c>
      <c r="E28" s="6">
        <v>0.96366577262581021</v>
      </c>
      <c r="F28" s="6">
        <v>0.99762142113406505</v>
      </c>
      <c r="G28" s="6">
        <v>0.80892346219285649</v>
      </c>
      <c r="I28" s="24">
        <f t="shared" si="0"/>
        <v>2025</v>
      </c>
      <c r="J28" s="6">
        <v>0.11558271762361905</v>
      </c>
      <c r="K28" s="6">
        <v>1.672872951029869</v>
      </c>
      <c r="L28" s="6">
        <v>1.0653341782776993</v>
      </c>
      <c r="M28" s="6">
        <v>0.97252567884198449</v>
      </c>
      <c r="N28" s="6">
        <v>0.80176082250880132</v>
      </c>
      <c r="P28" s="22" t="str">
        <f t="shared" si="3"/>
        <v>2012Q2</v>
      </c>
      <c r="Q28" s="2">
        <v>2.7553595299197431</v>
      </c>
      <c r="R28" s="2">
        <v>0.67393100163450903</v>
      </c>
      <c r="S28" s="2">
        <v>1.9495412844036775</v>
      </c>
      <c r="T28" s="2">
        <v>3.1072644721907183</v>
      </c>
      <c r="U28" s="2">
        <v>3.1450120962003503</v>
      </c>
    </row>
    <row r="29" spans="2:21" x14ac:dyDescent="0.35">
      <c r="B29" s="19" t="str">
        <f t="shared" si="2"/>
        <v>2026/27</v>
      </c>
      <c r="C29" s="6">
        <v>0.8398414871114035</v>
      </c>
      <c r="D29" s="6">
        <v>2.0589282905965289</v>
      </c>
      <c r="E29" s="6">
        <v>1.1972804966309036</v>
      </c>
      <c r="F29" s="6">
        <v>2.0760610940397495</v>
      </c>
      <c r="G29" s="6">
        <v>1.9336290016781721</v>
      </c>
      <c r="I29" s="24">
        <f t="shared" si="0"/>
        <v>2026</v>
      </c>
      <c r="J29" s="6">
        <v>0.49967691413774773</v>
      </c>
      <c r="K29" s="6">
        <v>1.859450816441921</v>
      </c>
      <c r="L29" s="6">
        <v>1.0397301580388651</v>
      </c>
      <c r="M29" s="6">
        <v>1.7286034129330607</v>
      </c>
      <c r="N29" s="6">
        <v>1.5657945741847534</v>
      </c>
      <c r="P29" s="22" t="str">
        <f t="shared" si="3"/>
        <v>2012Q3</v>
      </c>
      <c r="Q29" s="2">
        <v>2.4125619482387783</v>
      </c>
      <c r="R29" s="2">
        <v>0.69298633191015035</v>
      </c>
      <c r="S29" s="2">
        <v>1.4789533560864543</v>
      </c>
      <c r="T29" s="2">
        <v>2.9067306335543996</v>
      </c>
      <c r="U29" s="2">
        <v>2.9012170959524353</v>
      </c>
    </row>
    <row r="30" spans="2:21" s="5" customFormat="1" x14ac:dyDescent="0.35">
      <c r="B30" s="19" t="str">
        <f t="shared" si="2"/>
        <v>2027/28</v>
      </c>
      <c r="C30" s="6">
        <v>1.7365149834534188</v>
      </c>
      <c r="D30" s="6">
        <v>2.476451549737213</v>
      </c>
      <c r="E30" s="6">
        <v>1.6522497077333442</v>
      </c>
      <c r="F30" s="6">
        <v>2.9249298249886202</v>
      </c>
      <c r="G30" s="6">
        <v>2.8691959022842717</v>
      </c>
      <c r="H30" s="2"/>
      <c r="I30" s="24">
        <f t="shared" si="0"/>
        <v>2027</v>
      </c>
      <c r="J30" s="6">
        <v>1.5726789585521983</v>
      </c>
      <c r="K30" s="6">
        <v>2.4901321496682227</v>
      </c>
      <c r="L30" s="6">
        <v>1.6096367957783686</v>
      </c>
      <c r="M30" s="6">
        <v>2.802018348263724</v>
      </c>
      <c r="N30" s="6">
        <v>2.7015506612994011</v>
      </c>
      <c r="P30" s="22" t="str">
        <f t="shared" si="3"/>
        <v>2012Q4</v>
      </c>
      <c r="Q30" s="5">
        <v>2.6698619146150904</v>
      </c>
      <c r="R30" s="5">
        <v>0.78568725536698469</v>
      </c>
      <c r="S30" s="5">
        <v>1.3590033975084959</v>
      </c>
      <c r="T30" s="5">
        <v>3.0870233272803471</v>
      </c>
      <c r="U30" s="5">
        <v>3.0107828035289108</v>
      </c>
    </row>
    <row r="31" spans="2:21" s="5" customFormat="1" x14ac:dyDescent="0.35">
      <c r="B31" s="20" t="str">
        <f>((LEFT(B30,2)&amp;MID(B30,3,2))+1)&amp;"/"&amp;TEXT(RIGHT(B30,2)+1,0)</f>
        <v>2028/29</v>
      </c>
      <c r="C31" s="4">
        <v>2</v>
      </c>
      <c r="D31" s="7">
        <v>3.4940237576239781</v>
      </c>
      <c r="E31" s="4">
        <v>2.2999999999999998</v>
      </c>
      <c r="F31" s="7">
        <v>3.1126611465688154</v>
      </c>
      <c r="G31" s="7">
        <v>3.0528132044968075</v>
      </c>
      <c r="I31" s="25">
        <f>I30+1</f>
        <v>2028</v>
      </c>
      <c r="J31" s="4">
        <f>((C31/4)*3)+(C30/4)</f>
        <v>1.9341287458633547</v>
      </c>
      <c r="K31" s="4">
        <f t="shared" ref="K31:N33" si="4">((D31/4)*3)+(D30/4)</f>
        <v>3.2396307056522868</v>
      </c>
      <c r="L31" s="4">
        <f t="shared" si="4"/>
        <v>2.1380624269333359</v>
      </c>
      <c r="M31" s="4">
        <f t="shared" si="4"/>
        <v>3.0657283161737667</v>
      </c>
      <c r="N31" s="4">
        <f t="shared" si="4"/>
        <v>3.0069088789436735</v>
      </c>
      <c r="P31" s="22" t="str">
        <f t="shared" si="3"/>
        <v>2013Q1</v>
      </c>
      <c r="Q31" s="5">
        <v>2.7763653005186795</v>
      </c>
      <c r="R31" s="5">
        <v>0.36708939862737378</v>
      </c>
      <c r="S31" s="5">
        <v>2.0316027088036259</v>
      </c>
      <c r="T31" s="5">
        <v>3.2558786698204889</v>
      </c>
      <c r="U31" s="5">
        <v>3.2366071428571397</v>
      </c>
    </row>
    <row r="32" spans="2:21" s="5" customFormat="1" x14ac:dyDescent="0.35">
      <c r="B32" s="20" t="str">
        <f t="shared" si="2"/>
        <v>2029/30</v>
      </c>
      <c r="C32" s="4">
        <v>2</v>
      </c>
      <c r="D32" s="7">
        <v>3.5963237576239777</v>
      </c>
      <c r="E32" s="4">
        <v>2.2999999999999998</v>
      </c>
      <c r="F32" s="7">
        <v>3.1233229638261362</v>
      </c>
      <c r="G32" s="7">
        <v>3.0621541475446135</v>
      </c>
      <c r="I32" s="25">
        <f t="shared" si="0"/>
        <v>2029</v>
      </c>
      <c r="J32" s="4">
        <f t="shared" ref="J32:J33" si="5">((C32/4)*3)+(C31/4)</f>
        <v>2</v>
      </c>
      <c r="K32" s="4">
        <f>((D32/4)*3)+(D31/4)</f>
        <v>3.5707487576239778</v>
      </c>
      <c r="L32" s="4">
        <f t="shared" si="4"/>
        <v>2.2999999999999998</v>
      </c>
      <c r="M32" s="4">
        <f t="shared" si="4"/>
        <v>3.1206575095118056</v>
      </c>
      <c r="N32" s="4">
        <f t="shared" si="4"/>
        <v>3.0598189117826617</v>
      </c>
      <c r="P32" s="22" t="str">
        <f t="shared" si="3"/>
        <v>2013Q2</v>
      </c>
      <c r="Q32" s="5">
        <v>2.6793882243270062</v>
      </c>
      <c r="R32" s="5">
        <v>4.0282236957616346</v>
      </c>
      <c r="S32" s="5">
        <v>2.0247469066366763</v>
      </c>
      <c r="T32" s="5">
        <v>3.0961882482454905</v>
      </c>
      <c r="U32" s="5">
        <v>3.06291390728477</v>
      </c>
    </row>
    <row r="33" spans="2:21" s="5" customFormat="1" x14ac:dyDescent="0.35">
      <c r="B33" s="20" t="str">
        <f t="shared" si="2"/>
        <v>2030/31</v>
      </c>
      <c r="C33" s="4">
        <v>2</v>
      </c>
      <c r="D33" s="7">
        <v>3.6986237576239773</v>
      </c>
      <c r="E33" s="4">
        <v>2.2999999999999998</v>
      </c>
      <c r="F33" s="7">
        <v>2</v>
      </c>
      <c r="G33" s="7">
        <v>2</v>
      </c>
      <c r="I33" s="25">
        <f t="shared" si="0"/>
        <v>2030</v>
      </c>
      <c r="J33" s="4">
        <f t="shared" si="5"/>
        <v>2</v>
      </c>
      <c r="K33" s="4">
        <f t="shared" si="4"/>
        <v>3.6730487576239774</v>
      </c>
      <c r="L33" s="4">
        <f t="shared" si="4"/>
        <v>2.2999999999999998</v>
      </c>
      <c r="M33" s="4">
        <f t="shared" si="4"/>
        <v>2.2808307409565343</v>
      </c>
      <c r="N33" s="4">
        <f t="shared" si="4"/>
        <v>2.2655385368861536</v>
      </c>
      <c r="P33" s="22" t="str">
        <f t="shared" si="3"/>
        <v>2013Q3</v>
      </c>
      <c r="Q33" s="5">
        <v>2.7088623402572232</v>
      </c>
      <c r="R33" s="5">
        <v>3.845013080513926</v>
      </c>
      <c r="S33" s="5">
        <v>2.5784753363228718</v>
      </c>
      <c r="T33" s="5">
        <v>3.1948443713149643</v>
      </c>
      <c r="U33" s="5">
        <v>3.2182643377802078</v>
      </c>
    </row>
    <row r="34" spans="2:21" x14ac:dyDescent="0.35">
      <c r="B34" s="21" t="s">
        <v>4</v>
      </c>
      <c r="C34" s="8">
        <v>2</v>
      </c>
      <c r="D34" s="9">
        <v>3.7096560381015138</v>
      </c>
      <c r="E34" s="8">
        <v>2.2999999999999998</v>
      </c>
      <c r="F34" s="9">
        <v>2</v>
      </c>
      <c r="G34" s="9">
        <v>2</v>
      </c>
      <c r="H34" s="5"/>
      <c r="I34" s="26" t="s">
        <v>4</v>
      </c>
      <c r="J34" s="8">
        <v>2</v>
      </c>
      <c r="K34" s="8">
        <v>3.7096560381015138</v>
      </c>
      <c r="L34" s="8">
        <v>2.2999999999999998</v>
      </c>
      <c r="M34" s="8">
        <v>2</v>
      </c>
      <c r="N34" s="8">
        <v>2</v>
      </c>
      <c r="P34" s="22" t="str">
        <f t="shared" si="3"/>
        <v>2013Q4</v>
      </c>
      <c r="Q34" s="2">
        <v>2.1027628967744016</v>
      </c>
      <c r="R34" s="2">
        <v>5.6243005602461649</v>
      </c>
      <c r="S34" s="2">
        <v>2.1229050279329753</v>
      </c>
      <c r="T34" s="2">
        <v>2.6287262872628725</v>
      </c>
      <c r="U34" s="2">
        <v>2.7052746057640187</v>
      </c>
    </row>
    <row r="35" spans="2:21" x14ac:dyDescent="0.35">
      <c r="P35" s="22" t="str">
        <f t="shared" si="3"/>
        <v>2014Q1</v>
      </c>
      <c r="Q35" s="2">
        <v>1.7391512041327273</v>
      </c>
      <c r="R35" s="2">
        <v>5.760088948644837</v>
      </c>
      <c r="S35" s="2">
        <v>1.6592920353982299</v>
      </c>
      <c r="T35" s="2">
        <v>2.6276782104837526</v>
      </c>
      <c r="U35" s="2">
        <v>2.6756756756756817</v>
      </c>
    </row>
    <row r="36" spans="2:21" x14ac:dyDescent="0.35">
      <c r="B36" s="11" t="s">
        <v>8</v>
      </c>
      <c r="P36" s="22" t="str">
        <f t="shared" si="3"/>
        <v>2014Q2</v>
      </c>
      <c r="Q36" s="2">
        <v>1.7205634260859082</v>
      </c>
      <c r="R36" s="2">
        <v>1.9860608680202896</v>
      </c>
      <c r="S36" s="2">
        <v>0.99228224917309316</v>
      </c>
      <c r="T36" s="2">
        <v>2.4959957287773671</v>
      </c>
      <c r="U36" s="2">
        <v>2.5970548862115139</v>
      </c>
    </row>
    <row r="37" spans="2:21" x14ac:dyDescent="0.35">
      <c r="P37" s="22" t="str">
        <f t="shared" si="3"/>
        <v>2014Q3</v>
      </c>
      <c r="Q37" s="2">
        <v>1.456000810578062</v>
      </c>
      <c r="R37" s="2">
        <v>0.6927668130314979</v>
      </c>
      <c r="S37" s="2">
        <v>1.2021857923497192</v>
      </c>
      <c r="T37" s="2">
        <v>2.3917087430241901</v>
      </c>
      <c r="U37" s="2">
        <v>2.4783477681545873</v>
      </c>
    </row>
    <row r="38" spans="2:21" x14ac:dyDescent="0.35">
      <c r="P38" s="22" t="str">
        <f t="shared" si="3"/>
        <v>2014Q4</v>
      </c>
      <c r="Q38" s="2">
        <v>0.93523199527349998</v>
      </c>
      <c r="R38" s="2">
        <v>-0.20321069803900249</v>
      </c>
      <c r="S38" s="2">
        <v>1.3129102844638751</v>
      </c>
      <c r="T38" s="2">
        <v>1.9672564034856288</v>
      </c>
      <c r="U38" s="2">
        <v>2.0251489080079343</v>
      </c>
    </row>
    <row r="39" spans="2:21" x14ac:dyDescent="0.35">
      <c r="P39" s="22" t="str">
        <f t="shared" si="3"/>
        <v>2015Q1</v>
      </c>
      <c r="Q39" s="2">
        <v>0.10061340640104</v>
      </c>
      <c r="R39" s="2">
        <v>-0.30533436501581912</v>
      </c>
      <c r="S39" s="2">
        <v>0.97932535364526618</v>
      </c>
      <c r="T39" s="2">
        <v>0.99789915966388421</v>
      </c>
      <c r="U39" s="2">
        <v>1.0265859436694003</v>
      </c>
    </row>
    <row r="40" spans="2:21" x14ac:dyDescent="0.35">
      <c r="P40" s="22" t="str">
        <f t="shared" si="3"/>
        <v>2015Q2</v>
      </c>
      <c r="Q40" s="2">
        <v>-1.6651513789101013E-2</v>
      </c>
      <c r="R40" s="2">
        <v>1.0644288329226148</v>
      </c>
      <c r="S40" s="2">
        <v>0.8733624454148492</v>
      </c>
      <c r="T40" s="2">
        <v>0.97668967313451205</v>
      </c>
      <c r="U40" s="2">
        <v>1.0046972860125347</v>
      </c>
    </row>
    <row r="41" spans="2:21" x14ac:dyDescent="0.35">
      <c r="P41" s="22" t="str">
        <f t="shared" si="3"/>
        <v>2015Q3</v>
      </c>
      <c r="Q41" s="2">
        <v>9.6539234876180657E-3</v>
      </c>
      <c r="R41" s="2">
        <v>2.6548099208188569</v>
      </c>
      <c r="S41" s="2">
        <v>0.21598272138230179</v>
      </c>
      <c r="T41" s="2">
        <v>0.96029068258500772</v>
      </c>
      <c r="U41" s="2">
        <v>1.0271746196853337</v>
      </c>
    </row>
    <row r="42" spans="2:21" x14ac:dyDescent="0.35">
      <c r="P42" s="22" t="str">
        <f t="shared" si="3"/>
        <v>2015Q4</v>
      </c>
      <c r="Q42" s="2">
        <v>6.7181056272436201E-2</v>
      </c>
      <c r="R42" s="2">
        <v>2.1872822461412866</v>
      </c>
      <c r="S42" s="2">
        <v>0.75593952483801186</v>
      </c>
      <c r="T42" s="2">
        <v>0.98407354654925783</v>
      </c>
      <c r="U42" s="2">
        <v>1.0508562532433485</v>
      </c>
    </row>
    <row r="43" spans="2:21" x14ac:dyDescent="0.35">
      <c r="P43" s="22" t="str">
        <f t="shared" si="3"/>
        <v>2016Q1</v>
      </c>
      <c r="Q43" s="2">
        <v>0.34676735763272681</v>
      </c>
      <c r="R43" s="2">
        <v>2.6070963761037236</v>
      </c>
      <c r="S43" s="2">
        <v>1.18534482758621</v>
      </c>
      <c r="T43" s="2">
        <v>1.3910556422256581</v>
      </c>
      <c r="U43" s="2">
        <v>1.4721208963001331</v>
      </c>
    </row>
    <row r="44" spans="2:21" x14ac:dyDescent="0.35">
      <c r="P44" s="22" t="str">
        <f t="shared" si="3"/>
        <v>2016Q2</v>
      </c>
      <c r="Q44" s="2">
        <v>0.35140545527823086</v>
      </c>
      <c r="R44" s="2">
        <v>2.4721721691053355</v>
      </c>
      <c r="S44" s="2">
        <v>1.7316017316017174</v>
      </c>
      <c r="T44" s="2">
        <v>1.4444157854010875</v>
      </c>
      <c r="U44" s="2">
        <v>1.5243508590621069</v>
      </c>
    </row>
    <row r="45" spans="2:21" x14ac:dyDescent="0.35">
      <c r="P45" s="22" t="str">
        <f t="shared" si="3"/>
        <v>2016Q3</v>
      </c>
      <c r="Q45" s="2">
        <v>0.72630440209706659</v>
      </c>
      <c r="R45" s="2">
        <v>2.4296523115703073</v>
      </c>
      <c r="S45" s="2">
        <v>2.155172413793105</v>
      </c>
      <c r="T45" s="2">
        <v>1.8894601542416067</v>
      </c>
      <c r="U45" s="2">
        <v>2.0077220077220126</v>
      </c>
    </row>
    <row r="46" spans="2:21" x14ac:dyDescent="0.35">
      <c r="P46" s="22" t="str">
        <f t="shared" si="3"/>
        <v>2016Q4</v>
      </c>
      <c r="Q46" s="2">
        <v>1.2111060149826436</v>
      </c>
      <c r="R46" s="2">
        <v>2.1082440257045088</v>
      </c>
      <c r="S46" s="2">
        <v>2.2508038585209</v>
      </c>
      <c r="T46" s="2">
        <v>2.2438774201820832</v>
      </c>
      <c r="U46" s="2">
        <v>2.4778533829760141</v>
      </c>
    </row>
    <row r="47" spans="2:21" x14ac:dyDescent="0.35">
      <c r="P47" s="22" t="str">
        <f t="shared" si="3"/>
        <v>2017Q1</v>
      </c>
      <c r="Q47" s="2">
        <v>2.1435296788712144</v>
      </c>
      <c r="R47" s="2">
        <v>1.9686672772630365</v>
      </c>
      <c r="S47" s="2">
        <v>2.0234291799786863</v>
      </c>
      <c r="T47" s="2">
        <v>2.9875623797922968</v>
      </c>
      <c r="U47" s="2">
        <v>3.2610091154192</v>
      </c>
    </row>
    <row r="48" spans="2:21" x14ac:dyDescent="0.35">
      <c r="P48" s="22" t="str">
        <f t="shared" si="3"/>
        <v>2017Q2</v>
      </c>
      <c r="Q48" s="2">
        <v>2.7429815651988987</v>
      </c>
      <c r="R48" s="2">
        <v>2.71539460699044</v>
      </c>
      <c r="S48" s="2">
        <v>2.1276595744680771</v>
      </c>
      <c r="T48" s="2">
        <v>3.5596235697940681</v>
      </c>
      <c r="U48" s="2">
        <v>3.8300038172795592</v>
      </c>
    </row>
    <row r="49" spans="16:21" x14ac:dyDescent="0.35">
      <c r="P49" s="22" t="str">
        <f t="shared" si="3"/>
        <v>2017Q3</v>
      </c>
      <c r="Q49" s="2">
        <v>2.816854864560292</v>
      </c>
      <c r="R49" s="2">
        <v>2.8299644906946142</v>
      </c>
      <c r="S49" s="2">
        <v>1.476793248945163</v>
      </c>
      <c r="T49" s="2">
        <v>3.7845337454270433</v>
      </c>
      <c r="U49" s="2">
        <v>4.0247287408528898</v>
      </c>
    </row>
    <row r="50" spans="16:21" x14ac:dyDescent="0.35">
      <c r="P50" s="22" t="str">
        <f t="shared" si="3"/>
        <v>2017Q4</v>
      </c>
      <c r="Q50" s="2">
        <v>3.0217452696978064</v>
      </c>
      <c r="R50" s="2">
        <v>3.3390685698715172</v>
      </c>
      <c r="S50" s="2">
        <v>1.6771488469601525</v>
      </c>
      <c r="T50" s="2">
        <v>3.9879608728367044</v>
      </c>
      <c r="U50" s="2">
        <v>4.0967176146329054</v>
      </c>
    </row>
    <row r="51" spans="16:21" x14ac:dyDescent="0.35">
      <c r="P51" s="22" t="str">
        <f t="shared" si="3"/>
        <v>2018Q1</v>
      </c>
      <c r="Q51" s="2">
        <v>2.7176506736923622</v>
      </c>
      <c r="R51" s="2">
        <v>3.547015522068131</v>
      </c>
      <c r="S51" s="2">
        <v>1.4613778705636848</v>
      </c>
      <c r="T51" s="2">
        <v>3.6354584208608598</v>
      </c>
      <c r="U51" s="2">
        <v>3.6802188238219902</v>
      </c>
    </row>
    <row r="52" spans="16:21" x14ac:dyDescent="0.35">
      <c r="P52" s="22" t="str">
        <f t="shared" si="3"/>
        <v>2018Q2</v>
      </c>
      <c r="Q52" s="2">
        <v>2.4164733703342822</v>
      </c>
      <c r="R52" s="2">
        <v>1.7816600452458253</v>
      </c>
      <c r="S52" s="2">
        <v>1.7708333333333437</v>
      </c>
      <c r="T52" s="2">
        <v>3.3513380841533547</v>
      </c>
      <c r="U52" s="2">
        <v>3.3823529411764586</v>
      </c>
    </row>
    <row r="53" spans="16:21" x14ac:dyDescent="0.35">
      <c r="P53" s="22" t="str">
        <f t="shared" si="3"/>
        <v>2018Q3</v>
      </c>
      <c r="Q53" s="2">
        <v>2.5153391979584327</v>
      </c>
      <c r="R53" s="2">
        <v>2.8445753332418056</v>
      </c>
      <c r="S53" s="2">
        <v>1.8711018711018657</v>
      </c>
      <c r="T53" s="2">
        <v>3.3183420485211279</v>
      </c>
      <c r="U53" s="2">
        <v>3.2989690721649811</v>
      </c>
    </row>
    <row r="54" spans="16:21" x14ac:dyDescent="0.35">
      <c r="P54" s="22" t="str">
        <f t="shared" si="3"/>
        <v>2018Q4</v>
      </c>
      <c r="Q54" s="2">
        <v>2.2682068543451672</v>
      </c>
      <c r="R54" s="2">
        <v>3.7948633284774047</v>
      </c>
      <c r="S54" s="2">
        <v>1.8556701030927769</v>
      </c>
      <c r="T54" s="2">
        <v>3.0752532561505008</v>
      </c>
      <c r="U54" s="2">
        <v>3.0087856541100244</v>
      </c>
    </row>
    <row r="55" spans="16:21" x14ac:dyDescent="0.35">
      <c r="P55" s="22" t="str">
        <f t="shared" si="3"/>
        <v>2019Q1</v>
      </c>
      <c r="Q55" s="2">
        <v>1.8750000000000044</v>
      </c>
      <c r="R55" s="2">
        <v>3.5381761476438678</v>
      </c>
      <c r="S55" s="2">
        <v>1.7489711934156382</v>
      </c>
      <c r="T55" s="2">
        <v>2.4867851964358811</v>
      </c>
      <c r="U55" s="2">
        <v>2.4463364911859742</v>
      </c>
    </row>
    <row r="56" spans="16:21" x14ac:dyDescent="0.35">
      <c r="P56" s="22" t="str">
        <f t="shared" si="3"/>
        <v>2019Q2</v>
      </c>
      <c r="Q56" s="2">
        <v>2.0478074076877739</v>
      </c>
      <c r="R56" s="2">
        <v>4.9075254986155947</v>
      </c>
      <c r="S56" s="2">
        <v>2.0470829068577334</v>
      </c>
      <c r="T56" s="2">
        <v>2.9813518267981287</v>
      </c>
      <c r="U56" s="2">
        <v>2.9397818871502945</v>
      </c>
    </row>
    <row r="57" spans="16:21" x14ac:dyDescent="0.35">
      <c r="P57" s="22" t="str">
        <f t="shared" si="3"/>
        <v>2019Q3</v>
      </c>
      <c r="Q57" s="2">
        <v>1.8328489420204042</v>
      </c>
      <c r="R57" s="2">
        <v>3.3478094019695925</v>
      </c>
      <c r="S57" s="2">
        <v>2.3469387755101989</v>
      </c>
      <c r="T57" s="2">
        <v>2.6117647089550333</v>
      </c>
      <c r="U57" s="2">
        <v>2.583069155806017</v>
      </c>
    </row>
    <row r="58" spans="16:21" x14ac:dyDescent="0.35">
      <c r="P58" s="22" t="str">
        <f t="shared" si="3"/>
        <v>2019Q4</v>
      </c>
      <c r="Q58" s="2">
        <v>1.4134595005672601</v>
      </c>
      <c r="R58" s="2">
        <v>1.1580347846864569</v>
      </c>
      <c r="S58" s="2">
        <v>2.3279352226720729</v>
      </c>
      <c r="T58" s="2">
        <v>2.1762021762022021</v>
      </c>
      <c r="U58" s="2">
        <v>2.2198855006425822</v>
      </c>
    </row>
    <row r="59" spans="16:21" x14ac:dyDescent="0.35">
      <c r="P59" s="22" t="str">
        <f t="shared" si="3"/>
        <v>2020Q1</v>
      </c>
      <c r="Q59" s="2">
        <v>1.6671248110154524</v>
      </c>
      <c r="R59" s="2">
        <v>0.84547016862703828</v>
      </c>
      <c r="S59" s="2">
        <v>3.6400404448938328</v>
      </c>
      <c r="T59" s="2">
        <v>2.5905518666152316</v>
      </c>
      <c r="U59" s="2">
        <v>2.6688516914432858</v>
      </c>
    </row>
    <row r="60" spans="16:21" x14ac:dyDescent="0.35">
      <c r="P60" s="22" t="str">
        <f t="shared" si="3"/>
        <v>2020Q2</v>
      </c>
      <c r="Q60" s="2">
        <v>0.61666573934977542</v>
      </c>
      <c r="R60" s="2">
        <v>-3.0208794224074964</v>
      </c>
      <c r="S60" s="2">
        <v>10.531594784353061</v>
      </c>
      <c r="T60" s="2">
        <v>1.211072664359869</v>
      </c>
      <c r="U60" s="2">
        <v>1.381851681252888</v>
      </c>
    </row>
    <row r="61" spans="16:21" x14ac:dyDescent="0.35">
      <c r="P61" s="22" t="str">
        <f t="shared" si="3"/>
        <v>2020Q3</v>
      </c>
      <c r="Q61" s="2">
        <v>0.59666936573858909</v>
      </c>
      <c r="R61" s="2">
        <v>-1.3484969749127829</v>
      </c>
      <c r="S61" s="2">
        <v>5.7826520438683859</v>
      </c>
      <c r="T61" s="2">
        <v>1.1006649863571027</v>
      </c>
      <c r="U61" s="2">
        <v>1.3391324253176018</v>
      </c>
    </row>
    <row r="62" spans="16:21" x14ac:dyDescent="0.35">
      <c r="P62" s="22" t="str">
        <f t="shared" si="3"/>
        <v>2020Q4</v>
      </c>
      <c r="Q62" s="2">
        <v>0.53353166614931169</v>
      </c>
      <c r="R62" s="2">
        <v>2.2761998269192452</v>
      </c>
      <c r="S62" s="2">
        <v>4.7477744807121747</v>
      </c>
      <c r="T62" s="2">
        <v>1.1336310546203876</v>
      </c>
      <c r="U62" s="2">
        <v>1.3601554463367416</v>
      </c>
    </row>
    <row r="63" spans="16:21" x14ac:dyDescent="0.35">
      <c r="P63" s="22" t="str">
        <f t="shared" si="3"/>
        <v>2021Q1</v>
      </c>
      <c r="Q63" s="2">
        <v>0.60958186493951239</v>
      </c>
      <c r="R63" s="2">
        <v>2.1574893336603118</v>
      </c>
      <c r="S63" s="2">
        <v>4.0975609756097597</v>
      </c>
      <c r="T63" s="2">
        <v>1.4053930546222393</v>
      </c>
      <c r="U63" s="2">
        <v>1.5961691939345934</v>
      </c>
    </row>
    <row r="64" spans="16:21" x14ac:dyDescent="0.35">
      <c r="P64" s="22" t="str">
        <f t="shared" si="3"/>
        <v>2021Q2</v>
      </c>
      <c r="Q64" s="2">
        <v>2.0518633893379157</v>
      </c>
      <c r="R64" s="2">
        <v>7.7688292950243598</v>
      </c>
      <c r="S64" s="2">
        <v>-4.9909255898366585</v>
      </c>
      <c r="T64" s="2">
        <v>3.3618232478632493</v>
      </c>
      <c r="U64" s="2">
        <v>3.5097682871422231</v>
      </c>
    </row>
    <row r="65" spans="16:21" x14ac:dyDescent="0.35">
      <c r="P65" s="22" t="str">
        <f t="shared" si="3"/>
        <v>2021Q3</v>
      </c>
      <c r="Q65" s="2">
        <v>2.7716142143165756</v>
      </c>
      <c r="R65" s="2">
        <v>6.6919173701760704</v>
      </c>
      <c r="S65" s="2">
        <v>-0.47125353440150564</v>
      </c>
      <c r="T65" s="2">
        <v>4.5021549155161766</v>
      </c>
      <c r="U65" s="2">
        <v>4.596792410210071</v>
      </c>
    </row>
    <row r="66" spans="16:21" x14ac:dyDescent="0.35">
      <c r="P66" s="22" t="str">
        <f t="shared" si="3"/>
        <v>2021Q4</v>
      </c>
      <c r="Q66" s="2">
        <v>4.9074484508506266</v>
      </c>
      <c r="R66" s="2">
        <v>5.5551217936171238</v>
      </c>
      <c r="S66" s="2">
        <v>0.84985835694049161</v>
      </c>
      <c r="T66" s="2">
        <v>6.884058084239153</v>
      </c>
      <c r="U66" s="2">
        <v>7.0252593594948065</v>
      </c>
    </row>
    <row r="67" spans="16:21" x14ac:dyDescent="0.35">
      <c r="P67" s="24" t="str">
        <f t="shared" si="3"/>
        <v>2022Q1</v>
      </c>
      <c r="Q67" s="10">
        <v>6.2195185263228314</v>
      </c>
      <c r="R67" s="10">
        <v>7.3828199507333103</v>
      </c>
      <c r="S67" s="10">
        <v>1.7806935332708385</v>
      </c>
      <c r="T67" s="10">
        <v>8.3267607981146519</v>
      </c>
      <c r="U67" s="10">
        <v>8.4838963079340033</v>
      </c>
    </row>
    <row r="68" spans="16:21" x14ac:dyDescent="0.35">
      <c r="P68" s="24" t="str">
        <f t="shared" si="3"/>
        <v>2022Q2</v>
      </c>
      <c r="Q68" s="10">
        <v>9.169205389719103</v>
      </c>
      <c r="R68" s="10">
        <v>5.0606771026225239</v>
      </c>
      <c r="S68" s="10">
        <v>5.5396370582617038</v>
      </c>
      <c r="T68" s="10">
        <v>11.543550178107576</v>
      </c>
      <c r="U68" s="10">
        <v>11.631734884231303</v>
      </c>
    </row>
    <row r="69" spans="16:21" x14ac:dyDescent="0.35">
      <c r="P69" s="24" t="str">
        <f t="shared" si="3"/>
        <v>2022Q3</v>
      </c>
      <c r="Q69" s="10">
        <v>10.022126463309643</v>
      </c>
      <c r="R69" s="10">
        <v>6.2090807581323348</v>
      </c>
      <c r="S69" s="10">
        <v>6.4393939393939448</v>
      </c>
      <c r="T69" s="10">
        <v>12.425393149836772</v>
      </c>
      <c r="U69" s="10">
        <v>12.320483749055189</v>
      </c>
    </row>
    <row r="70" spans="16:21" x14ac:dyDescent="0.35">
      <c r="P70" s="24" t="str">
        <f t="shared" si="3"/>
        <v>2022Q4</v>
      </c>
      <c r="Q70" s="10">
        <v>10.749545412159645</v>
      </c>
      <c r="R70" s="10">
        <v>6.0490682450531796</v>
      </c>
      <c r="S70" s="10">
        <v>6.6479400749063666</v>
      </c>
      <c r="T70" s="10">
        <v>13.866525303107501</v>
      </c>
      <c r="U70" s="10">
        <v>13.423243072384361</v>
      </c>
    </row>
    <row r="71" spans="16:21" x14ac:dyDescent="0.35">
      <c r="P71" s="24" t="str">
        <f t="shared" si="3"/>
        <v>2023Q1</v>
      </c>
      <c r="Q71" s="10">
        <v>9.6512748997710229</v>
      </c>
      <c r="R71" s="10">
        <v>5.7888722804284587</v>
      </c>
      <c r="S71" s="10">
        <v>4.138697902874533</v>
      </c>
      <c r="T71" s="10">
        <v>12.914559691164396</v>
      </c>
      <c r="U71" s="10">
        <v>12.014449092181835</v>
      </c>
    </row>
    <row r="72" spans="16:21" x14ac:dyDescent="0.35">
      <c r="P72" s="24" t="str">
        <f t="shared" si="3"/>
        <v>2023Q2</v>
      </c>
      <c r="Q72" s="10">
        <v>6.8901284101487104</v>
      </c>
      <c r="R72" s="10">
        <v>6.2136420935696268</v>
      </c>
      <c r="S72" s="10">
        <v>3.5537067634930697</v>
      </c>
      <c r="T72" s="10">
        <v>10.104642591780788</v>
      </c>
      <c r="U72" s="10">
        <v>8.9150530312499079</v>
      </c>
    </row>
    <row r="73" spans="16:21" x14ac:dyDescent="0.35">
      <c r="P73" s="24" t="str">
        <f t="shared" si="3"/>
        <v>2023Q3</v>
      </c>
      <c r="Q73" s="10">
        <v>5.412091288458365</v>
      </c>
      <c r="R73" s="10">
        <v>4.6826302713460999</v>
      </c>
      <c r="S73" s="10">
        <v>2.3847295163877291</v>
      </c>
      <c r="T73" s="10">
        <v>8.1033350464317913</v>
      </c>
      <c r="U73" s="10">
        <v>6.7087326342420317</v>
      </c>
    </row>
    <row r="74" spans="16:21" x14ac:dyDescent="0.35">
      <c r="P74" s="24" t="str">
        <f t="shared" si="3"/>
        <v>2023Q4</v>
      </c>
      <c r="Q74" s="10">
        <v>2.8821489488085827</v>
      </c>
      <c r="R74" s="10">
        <v>3.5347906676173935</v>
      </c>
      <c r="S74" s="10">
        <v>1.5417097387838918</v>
      </c>
      <c r="T74" s="10">
        <v>4.8849455763326777</v>
      </c>
      <c r="U74" s="10">
        <v>3.5179243533018267</v>
      </c>
    </row>
    <row r="75" spans="16:21" x14ac:dyDescent="0.35">
      <c r="P75" s="24" t="str">
        <f t="shared" si="3"/>
        <v>2024Q1</v>
      </c>
      <c r="Q75" s="10">
        <v>1.5310894064057168</v>
      </c>
      <c r="R75" s="10">
        <v>2.1198153445765922</v>
      </c>
      <c r="S75" s="10">
        <v>2.6481843628047397</v>
      </c>
      <c r="T75" s="10">
        <v>2.6777351341879641</v>
      </c>
      <c r="U75" s="10">
        <v>1.4865165782346423</v>
      </c>
    </row>
    <row r="76" spans="16:21" x14ac:dyDescent="0.35">
      <c r="P76" s="24" t="str">
        <f t="shared" si="3"/>
        <v>2024Q2</v>
      </c>
      <c r="Q76" s="10">
        <v>0.79756623499340762</v>
      </c>
      <c r="R76" s="10">
        <v>1.8094881526404372</v>
      </c>
      <c r="S76" s="10">
        <v>1.9296632074110365</v>
      </c>
      <c r="T76" s="10">
        <v>1.5873685190046727</v>
      </c>
      <c r="U76" s="10">
        <v>0.67873034374767993</v>
      </c>
    </row>
    <row r="77" spans="16:21" x14ac:dyDescent="0.35">
      <c r="P77" s="24" t="str">
        <f t="shared" si="3"/>
        <v>2024Q3</v>
      </c>
      <c r="Q77" s="10">
        <v>0.56851495083050096</v>
      </c>
      <c r="R77" s="10">
        <v>1.5877085335627594</v>
      </c>
      <c r="S77" s="10">
        <v>1.6847997598394837</v>
      </c>
      <c r="T77" s="10">
        <v>1.1888051664423971</v>
      </c>
      <c r="U77" s="10">
        <v>0.59333830715662117</v>
      </c>
    </row>
    <row r="78" spans="16:21" x14ac:dyDescent="0.35">
      <c r="P78" s="24" t="str">
        <f t="shared" si="3"/>
        <v>2024Q4</v>
      </c>
      <c r="Q78" s="10">
        <v>0.54474907448365251</v>
      </c>
      <c r="R78" s="10">
        <v>1.5794630871410753</v>
      </c>
      <c r="S78" s="10">
        <v>1.3927564901791367</v>
      </c>
      <c r="T78" s="10">
        <v>1.070778192262356</v>
      </c>
      <c r="U78" s="10">
        <v>0.75052178815371295</v>
      </c>
    </row>
    <row r="79" spans="16:21" x14ac:dyDescent="0.35">
      <c r="P79" s="24" t="str">
        <f t="shared" si="3"/>
        <v>2025Q1</v>
      </c>
      <c r="Q79" s="10">
        <v>0.52646694248803527</v>
      </c>
      <c r="R79" s="10">
        <v>1.666950225425623</v>
      </c>
      <c r="S79" s="10">
        <v>1.2763132173643887</v>
      </c>
      <c r="T79" s="10">
        <v>1.0913188905279148</v>
      </c>
      <c r="U79" s="10">
        <v>0.94682116139079842</v>
      </c>
    </row>
    <row r="80" spans="16:21" x14ac:dyDescent="0.35">
      <c r="P80" s="24" t="str">
        <f t="shared" ref="P80:P103" si="6">IF(_xlfn.NUMBERVALUE(RIGHT(P79,1))=4,(LEFT(P79,4)+1)&amp;"Q1",(LEFT(P79,4)&amp;"Q"&amp;(RIGHT(P79,1)+1)))</f>
        <v>2025Q2</v>
      </c>
      <c r="Q80" s="10">
        <v>5.1620719964562412E-3</v>
      </c>
      <c r="R80" s="10">
        <v>1.683232287823877</v>
      </c>
      <c r="S80" s="10">
        <v>1.0150539166997596</v>
      </c>
      <c r="T80" s="10">
        <v>0.75385997037933361</v>
      </c>
      <c r="U80" s="10">
        <v>0.61428006579347105</v>
      </c>
    </row>
    <row r="81" spans="16:21" x14ac:dyDescent="0.35">
      <c r="P81" s="24" t="str">
        <f t="shared" si="6"/>
        <v>2025Q3</v>
      </c>
      <c r="Q81" s="10">
        <v>1.7006719811463178E-2</v>
      </c>
      <c r="R81" s="10">
        <v>1.6823497182670621</v>
      </c>
      <c r="S81" s="10">
        <v>1.0112230833611235</v>
      </c>
      <c r="T81" s="10">
        <v>0.96784300802905676</v>
      </c>
      <c r="U81" s="10">
        <v>0.80549739910491525</v>
      </c>
    </row>
    <row r="82" spans="16:21" x14ac:dyDescent="0.35">
      <c r="P82" s="24" t="str">
        <f t="shared" si="6"/>
        <v>2025Q4</v>
      </c>
      <c r="Q82" s="10">
        <v>-8.1174175702458662E-2</v>
      </c>
      <c r="R82" s="10">
        <v>1.6588307627749321</v>
      </c>
      <c r="S82" s="10">
        <v>0.96047934856462458</v>
      </c>
      <c r="T82" s="10">
        <v>1.0781359504688393</v>
      </c>
      <c r="U82" s="10">
        <v>0.84233359820036213</v>
      </c>
    </row>
    <row r="83" spans="16:21" x14ac:dyDescent="0.35">
      <c r="P83" s="24" t="str">
        <f t="shared" si="6"/>
        <v>2026Q1</v>
      </c>
      <c r="Q83" s="10">
        <v>-2.9637196992748915E-2</v>
      </c>
      <c r="R83" s="10">
        <v>1.6349833850553663</v>
      </c>
      <c r="S83" s="10">
        <v>0.86853100780515113</v>
      </c>
      <c r="T83" s="10">
        <v>1.1909534361289165</v>
      </c>
      <c r="U83" s="10">
        <v>0.97428405801156526</v>
      </c>
    </row>
    <row r="84" spans="16:21" x14ac:dyDescent="0.35">
      <c r="P84" s="24" t="str">
        <f t="shared" si="6"/>
        <v>2026Q2</v>
      </c>
      <c r="Q84" s="10">
        <v>0.30346243815986274</v>
      </c>
      <c r="R84" s="10">
        <v>1.6981927610039804</v>
      </c>
      <c r="S84" s="10">
        <v>0.97545364546351987</v>
      </c>
      <c r="T84" s="10">
        <v>1.5454049109490331</v>
      </c>
      <c r="U84" s="10">
        <v>1.3606363671013089</v>
      </c>
    </row>
    <row r="85" spans="16:21" x14ac:dyDescent="0.35">
      <c r="P85" s="24" t="str">
        <f t="shared" si="6"/>
        <v>2026Q3</v>
      </c>
      <c r="Q85" s="10">
        <v>0.65973473087446166</v>
      </c>
      <c r="R85" s="10">
        <v>1.9384235306821429</v>
      </c>
      <c r="S85" s="10">
        <v>1.0546398797896872</v>
      </c>
      <c r="T85" s="10">
        <v>1.8827960500995999</v>
      </c>
      <c r="U85" s="10">
        <v>1.7454772290108833</v>
      </c>
    </row>
    <row r="86" spans="16:21" x14ac:dyDescent="0.35">
      <c r="P86" s="24" t="str">
        <f t="shared" si="6"/>
        <v>2026Q4</v>
      </c>
      <c r="Q86" s="10">
        <v>1.0597656440502812</v>
      </c>
      <c r="R86" s="10">
        <v>2.1620566409294995</v>
      </c>
      <c r="S86" s="10">
        <v>1.2588198081470603</v>
      </c>
      <c r="T86" s="10">
        <v>2.2827616131630979</v>
      </c>
      <c r="U86" s="10">
        <v>2.1701161398003377</v>
      </c>
    </row>
    <row r="87" spans="16:21" x14ac:dyDescent="0.35">
      <c r="P87" s="24" t="str">
        <f t="shared" si="6"/>
        <v>2027Q1</v>
      </c>
      <c r="Q87" s="10">
        <v>1.3377192078441569</v>
      </c>
      <c r="R87" s="10">
        <v>2.4313813491688263</v>
      </c>
      <c r="S87" s="10">
        <v>1.498396274481717</v>
      </c>
      <c r="T87" s="10">
        <v>2.5918357689235227</v>
      </c>
      <c r="U87" s="10">
        <v>2.4577851880974944</v>
      </c>
    </row>
    <row r="88" spans="16:21" x14ac:dyDescent="0.35">
      <c r="P88" s="24" t="str">
        <f t="shared" si="6"/>
        <v>2027Q2</v>
      </c>
      <c r="Q88" s="10">
        <v>1.4557028679833328</v>
      </c>
      <c r="R88" s="10">
        <v>2.5556822013192537</v>
      </c>
      <c r="S88" s="10">
        <v>1.5734141044164041</v>
      </c>
      <c r="T88" s="10">
        <v>2.7227035191515814</v>
      </c>
      <c r="U88" s="10">
        <v>2.5824645653261147</v>
      </c>
    </row>
    <row r="89" spans="16:21" x14ac:dyDescent="0.35">
      <c r="P89" s="24" t="str">
        <f t="shared" si="6"/>
        <v>2027Q3</v>
      </c>
      <c r="Q89" s="10">
        <v>1.6615027387518078</v>
      </c>
      <c r="R89" s="10">
        <v>2.4984869359893747</v>
      </c>
      <c r="S89" s="10">
        <v>1.6544459977295034</v>
      </c>
      <c r="T89" s="10">
        <v>2.9087854081159881</v>
      </c>
      <c r="U89" s="10">
        <v>2.7942622248376958</v>
      </c>
    </row>
    <row r="90" spans="16:21" x14ac:dyDescent="0.35">
      <c r="P90" s="24" t="str">
        <f t="shared" si="6"/>
        <v>2027Q4</v>
      </c>
      <c r="Q90" s="10">
        <v>1.8302635432181136</v>
      </c>
      <c r="R90" s="10">
        <v>2.4753247867993711</v>
      </c>
      <c r="S90" s="10">
        <v>1.7109784995504862</v>
      </c>
      <c r="T90" s="10">
        <v>2.9777432032353834</v>
      </c>
      <c r="U90" s="10">
        <v>2.9629332530066055</v>
      </c>
    </row>
    <row r="91" spans="16:21" x14ac:dyDescent="0.35">
      <c r="P91" s="24" t="str">
        <f t="shared" si="6"/>
        <v>2028Q1</v>
      </c>
      <c r="Q91" s="10">
        <v>1.9962305973249217</v>
      </c>
      <c r="R91" s="10">
        <v>2.378857131359724</v>
      </c>
      <c r="S91" s="10">
        <v>1.669496303488871</v>
      </c>
      <c r="T91" s="10">
        <v>3.0879825390188742</v>
      </c>
      <c r="U91" s="10">
        <v>3.1337104559177043</v>
      </c>
    </row>
    <row r="92" spans="16:21" x14ac:dyDescent="0.35">
      <c r="P92" s="25" t="str">
        <f>IF(_xlfn.NUMBERVALUE(RIGHT(P91,1))=4,(LEFT(P91,4)+1)&amp;"Q1",(LEFT(P91,4)&amp;"Q"&amp;(RIGHT(P91,1)+1)))</f>
        <v>2028Q2</v>
      </c>
      <c r="Q92" s="7">
        <f>C$31</f>
        <v>2</v>
      </c>
      <c r="R92" s="7">
        <f t="shared" ref="R92:U95" si="7">D$31</f>
        <v>3.4940237576239781</v>
      </c>
      <c r="S92" s="7">
        <f t="shared" si="7"/>
        <v>2.2999999999999998</v>
      </c>
      <c r="T92" s="7">
        <f t="shared" si="7"/>
        <v>3.1126611465688154</v>
      </c>
      <c r="U92" s="7">
        <f t="shared" si="7"/>
        <v>3.0528132044968075</v>
      </c>
    </row>
    <row r="93" spans="16:21" x14ac:dyDescent="0.35">
      <c r="P93" s="25" t="str">
        <f t="shared" si="6"/>
        <v>2028Q3</v>
      </c>
      <c r="Q93" s="7">
        <f t="shared" ref="Q93:Q95" si="8">C$31</f>
        <v>2</v>
      </c>
      <c r="R93" s="7">
        <f t="shared" si="7"/>
        <v>3.4940237576239781</v>
      </c>
      <c r="S93" s="7">
        <f t="shared" si="7"/>
        <v>2.2999999999999998</v>
      </c>
      <c r="T93" s="7">
        <f t="shared" si="7"/>
        <v>3.1126611465688154</v>
      </c>
      <c r="U93" s="7">
        <f t="shared" si="7"/>
        <v>3.0528132044968075</v>
      </c>
    </row>
    <row r="94" spans="16:21" x14ac:dyDescent="0.35">
      <c r="P94" s="25" t="str">
        <f t="shared" si="6"/>
        <v>2028Q4</v>
      </c>
      <c r="Q94" s="7">
        <f t="shared" si="8"/>
        <v>2</v>
      </c>
      <c r="R94" s="7">
        <f t="shared" si="7"/>
        <v>3.4940237576239781</v>
      </c>
      <c r="S94" s="7">
        <f t="shared" si="7"/>
        <v>2.2999999999999998</v>
      </c>
      <c r="T94" s="7">
        <f t="shared" si="7"/>
        <v>3.1126611465688154</v>
      </c>
      <c r="U94" s="7">
        <f t="shared" si="7"/>
        <v>3.0528132044968075</v>
      </c>
    </row>
    <row r="95" spans="16:21" x14ac:dyDescent="0.35">
      <c r="P95" s="25" t="str">
        <f t="shared" si="6"/>
        <v>2029Q1</v>
      </c>
      <c r="Q95" s="7">
        <f t="shared" si="8"/>
        <v>2</v>
      </c>
      <c r="R95" s="7">
        <f t="shared" si="7"/>
        <v>3.4940237576239781</v>
      </c>
      <c r="S95" s="7">
        <f t="shared" si="7"/>
        <v>2.2999999999999998</v>
      </c>
      <c r="T95" s="7">
        <f t="shared" si="7"/>
        <v>3.1126611465688154</v>
      </c>
      <c r="U95" s="7">
        <f t="shared" si="7"/>
        <v>3.0528132044968075</v>
      </c>
    </row>
    <row r="96" spans="16:21" x14ac:dyDescent="0.35">
      <c r="P96" s="25" t="str">
        <f t="shared" si="6"/>
        <v>2029Q2</v>
      </c>
      <c r="Q96" s="7">
        <f>C$32</f>
        <v>2</v>
      </c>
      <c r="R96" s="7">
        <f t="shared" ref="R96:U99" si="9">D$32</f>
        <v>3.5963237576239777</v>
      </c>
      <c r="S96" s="7">
        <f t="shared" si="9"/>
        <v>2.2999999999999998</v>
      </c>
      <c r="T96" s="7">
        <f t="shared" si="9"/>
        <v>3.1233229638261362</v>
      </c>
      <c r="U96" s="7">
        <f t="shared" si="9"/>
        <v>3.0621541475446135</v>
      </c>
    </row>
    <row r="97" spans="16:21" x14ac:dyDescent="0.35">
      <c r="P97" s="25" t="str">
        <f t="shared" si="6"/>
        <v>2029Q3</v>
      </c>
      <c r="Q97" s="7">
        <f t="shared" ref="Q97:Q99" si="10">C$32</f>
        <v>2</v>
      </c>
      <c r="R97" s="7">
        <f t="shared" si="9"/>
        <v>3.5963237576239777</v>
      </c>
      <c r="S97" s="7">
        <f t="shared" si="9"/>
        <v>2.2999999999999998</v>
      </c>
      <c r="T97" s="7">
        <f t="shared" si="9"/>
        <v>3.1233229638261362</v>
      </c>
      <c r="U97" s="7">
        <f t="shared" si="9"/>
        <v>3.0621541475446135</v>
      </c>
    </row>
    <row r="98" spans="16:21" x14ac:dyDescent="0.35">
      <c r="P98" s="25" t="str">
        <f t="shared" si="6"/>
        <v>2029Q4</v>
      </c>
      <c r="Q98" s="7">
        <f t="shared" si="10"/>
        <v>2</v>
      </c>
      <c r="R98" s="7">
        <f t="shared" si="9"/>
        <v>3.5963237576239777</v>
      </c>
      <c r="S98" s="7">
        <f t="shared" si="9"/>
        <v>2.2999999999999998</v>
      </c>
      <c r="T98" s="7">
        <f t="shared" si="9"/>
        <v>3.1233229638261362</v>
      </c>
      <c r="U98" s="7">
        <f t="shared" si="9"/>
        <v>3.0621541475446135</v>
      </c>
    </row>
    <row r="99" spans="16:21" x14ac:dyDescent="0.35">
      <c r="P99" s="25" t="str">
        <f t="shared" si="6"/>
        <v>2030Q1</v>
      </c>
      <c r="Q99" s="7">
        <f t="shared" si="10"/>
        <v>2</v>
      </c>
      <c r="R99" s="7">
        <f t="shared" si="9"/>
        <v>3.5963237576239777</v>
      </c>
      <c r="S99" s="7">
        <f t="shared" si="9"/>
        <v>2.2999999999999998</v>
      </c>
      <c r="T99" s="7">
        <f t="shared" si="9"/>
        <v>3.1233229638261362</v>
      </c>
      <c r="U99" s="7">
        <f t="shared" si="9"/>
        <v>3.0621541475446135</v>
      </c>
    </row>
    <row r="100" spans="16:21" x14ac:dyDescent="0.35">
      <c r="P100" s="25" t="str">
        <f t="shared" si="6"/>
        <v>2030Q2</v>
      </c>
      <c r="Q100" s="7">
        <f>C$33</f>
        <v>2</v>
      </c>
      <c r="R100" s="7">
        <f t="shared" ref="R100:U103" si="11">D$33</f>
        <v>3.6986237576239773</v>
      </c>
      <c r="S100" s="7">
        <f t="shared" si="11"/>
        <v>2.2999999999999998</v>
      </c>
      <c r="T100" s="7">
        <f t="shared" si="11"/>
        <v>2</v>
      </c>
      <c r="U100" s="7">
        <f t="shared" si="11"/>
        <v>2</v>
      </c>
    </row>
    <row r="101" spans="16:21" x14ac:dyDescent="0.35">
      <c r="P101" s="25" t="str">
        <f t="shared" si="6"/>
        <v>2030Q3</v>
      </c>
      <c r="Q101" s="7">
        <f t="shared" ref="Q101:Q103" si="12">C$33</f>
        <v>2</v>
      </c>
      <c r="R101" s="7">
        <f t="shared" si="11"/>
        <v>3.6986237576239773</v>
      </c>
      <c r="S101" s="7">
        <f t="shared" si="11"/>
        <v>2.2999999999999998</v>
      </c>
      <c r="T101" s="7">
        <f t="shared" si="11"/>
        <v>2</v>
      </c>
      <c r="U101" s="7">
        <f t="shared" si="11"/>
        <v>2</v>
      </c>
    </row>
    <row r="102" spans="16:21" x14ac:dyDescent="0.35">
      <c r="P102" s="25" t="str">
        <f t="shared" si="6"/>
        <v>2030Q4</v>
      </c>
      <c r="Q102" s="7">
        <f t="shared" si="12"/>
        <v>2</v>
      </c>
      <c r="R102" s="7">
        <f t="shared" si="11"/>
        <v>3.6986237576239773</v>
      </c>
      <c r="S102" s="7">
        <f t="shared" si="11"/>
        <v>2.2999999999999998</v>
      </c>
      <c r="T102" s="7">
        <f t="shared" si="11"/>
        <v>2</v>
      </c>
      <c r="U102" s="7">
        <f t="shared" si="11"/>
        <v>2</v>
      </c>
    </row>
    <row r="103" spans="16:21" x14ac:dyDescent="0.35">
      <c r="P103" s="25" t="str">
        <f t="shared" si="6"/>
        <v>2031Q1</v>
      </c>
      <c r="Q103" s="7">
        <f t="shared" si="12"/>
        <v>2</v>
      </c>
      <c r="R103" s="7">
        <f t="shared" si="11"/>
        <v>3.6986237576239773</v>
      </c>
      <c r="S103" s="7">
        <f t="shared" si="11"/>
        <v>2.2999999999999998</v>
      </c>
      <c r="T103" s="7">
        <f t="shared" si="11"/>
        <v>2</v>
      </c>
      <c r="U103" s="7">
        <f t="shared" si="11"/>
        <v>2</v>
      </c>
    </row>
    <row r="104" spans="16:21" x14ac:dyDescent="0.35">
      <c r="P104" s="26" t="s">
        <v>4</v>
      </c>
      <c r="Q104" s="8">
        <v>2</v>
      </c>
      <c r="R104" s="8">
        <v>3.7096560381015138</v>
      </c>
      <c r="S104" s="8">
        <v>2.2999999999999998</v>
      </c>
      <c r="T104" s="8">
        <v>2</v>
      </c>
      <c r="U104" s="8">
        <v>2</v>
      </c>
    </row>
    <row r="105" spans="16:21" x14ac:dyDescent="0.35">
      <c r="P105" s="22"/>
    </row>
    <row r="106" spans="16:21" x14ac:dyDescent="0.35">
      <c r="P106" s="22"/>
    </row>
    <row r="107" spans="16:21" x14ac:dyDescent="0.35">
      <c r="P107" s="22"/>
    </row>
    <row r="108" spans="16:21" x14ac:dyDescent="0.35">
      <c r="P108" s="22"/>
    </row>
    <row r="109" spans="16:21" x14ac:dyDescent="0.35">
      <c r="P109" s="22"/>
    </row>
    <row r="110" spans="16:21" x14ac:dyDescent="0.35">
      <c r="P110" s="22"/>
    </row>
    <row r="111" spans="16:21" x14ac:dyDescent="0.35">
      <c r="P111" s="22"/>
    </row>
    <row r="112" spans="16:21" x14ac:dyDescent="0.35">
      <c r="P112" s="22"/>
    </row>
    <row r="113" spans="16:16" x14ac:dyDescent="0.35">
      <c r="P113" s="22"/>
    </row>
    <row r="114" spans="16:16" x14ac:dyDescent="0.35">
      <c r="P114" s="22"/>
    </row>
    <row r="115" spans="16:16" x14ac:dyDescent="0.35">
      <c r="P115" s="22"/>
    </row>
    <row r="116" spans="16:16" x14ac:dyDescent="0.35">
      <c r="P116" s="22"/>
    </row>
  </sheetData>
  <mergeCells count="3">
    <mergeCell ref="B9:G9"/>
    <mergeCell ref="I9:N9"/>
    <mergeCell ref="P9:U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86B6D-7785-47C1-A87A-07E965199703}">
  <sheetPr>
    <tabColor theme="7" tint="0.79998168889431442"/>
  </sheetPr>
  <dimension ref="B2:Q139"/>
  <sheetViews>
    <sheetView workbookViewId="0">
      <selection activeCell="L7" sqref="L7"/>
    </sheetView>
  </sheetViews>
  <sheetFormatPr defaultRowHeight="14.5" x14ac:dyDescent="0.35"/>
  <cols>
    <col min="1" max="1" width="2.6328125" customWidth="1"/>
    <col min="2" max="2" width="5.1796875" customWidth="1"/>
    <col min="3" max="5" width="14.6328125" style="1" customWidth="1"/>
    <col min="6" max="6" width="14.6328125" customWidth="1"/>
    <col min="7" max="9" width="14.6328125" style="1" customWidth="1"/>
    <col min="10" max="10" width="14.6328125" customWidth="1"/>
    <col min="11" max="13" width="14.6328125" style="1" customWidth="1"/>
    <col min="14" max="14" width="14.6328125" customWidth="1"/>
    <col min="15" max="17" width="14.6328125" style="1" customWidth="1"/>
  </cols>
  <sheetData>
    <row r="2" spans="2:17" x14ac:dyDescent="0.35">
      <c r="C2" s="165" t="s">
        <v>18</v>
      </c>
      <c r="D2" s="165"/>
      <c r="E2" s="165"/>
      <c r="F2" s="165"/>
      <c r="G2" s="165"/>
      <c r="H2" s="165"/>
      <c r="I2" s="165"/>
      <c r="J2" s="165"/>
      <c r="K2"/>
      <c r="L2"/>
      <c r="M2"/>
      <c r="O2"/>
      <c r="P2"/>
      <c r="Q2"/>
    </row>
    <row r="3" spans="2:17" x14ac:dyDescent="0.35">
      <c r="C3" s="170" t="s">
        <v>17</v>
      </c>
      <c r="D3" s="170"/>
      <c r="E3" s="170"/>
      <c r="F3" s="170"/>
      <c r="G3" s="166" t="s">
        <v>16</v>
      </c>
      <c r="H3" s="167"/>
      <c r="I3" s="167"/>
      <c r="J3" s="167"/>
      <c r="K3"/>
      <c r="L3"/>
      <c r="M3"/>
      <c r="O3"/>
      <c r="P3"/>
      <c r="Q3"/>
    </row>
    <row r="4" spans="2:17" x14ac:dyDescent="0.35">
      <c r="C4" s="171"/>
      <c r="D4" s="171"/>
      <c r="E4" s="171"/>
      <c r="F4" s="171"/>
      <c r="G4" s="31" t="s">
        <v>15</v>
      </c>
      <c r="H4" s="29" t="s">
        <v>14</v>
      </c>
      <c r="I4" s="29" t="s">
        <v>12</v>
      </c>
      <c r="J4" s="29" t="s">
        <v>13</v>
      </c>
      <c r="K4"/>
      <c r="L4"/>
      <c r="M4"/>
      <c r="O4"/>
      <c r="P4"/>
      <c r="Q4"/>
    </row>
    <row r="5" spans="2:17" x14ac:dyDescent="0.35">
      <c r="C5" s="168" t="s">
        <v>22</v>
      </c>
      <c r="D5" s="168"/>
      <c r="E5" s="168"/>
      <c r="F5" s="169"/>
      <c r="G5" s="32">
        <v>0</v>
      </c>
      <c r="H5" s="30">
        <v>3.5000000000000003E-2</v>
      </c>
      <c r="I5" s="30">
        <v>0.03</v>
      </c>
      <c r="J5" s="30">
        <v>2.5000000000000001E-2</v>
      </c>
      <c r="K5"/>
      <c r="L5"/>
      <c r="M5"/>
      <c r="O5"/>
      <c r="P5"/>
      <c r="Q5"/>
    </row>
    <row r="6" spans="2:17" x14ac:dyDescent="0.35">
      <c r="C6" s="159" t="s">
        <v>24</v>
      </c>
      <c r="D6" s="159"/>
      <c r="E6" s="159"/>
      <c r="F6" s="160"/>
      <c r="G6" s="32">
        <v>0</v>
      </c>
      <c r="H6" s="30">
        <v>0.03</v>
      </c>
      <c r="I6" s="30">
        <v>2.5700000000000001E-2</v>
      </c>
      <c r="J6" s="30">
        <v>2.1399999999999999E-2</v>
      </c>
      <c r="K6"/>
      <c r="L6"/>
      <c r="M6"/>
      <c r="O6"/>
      <c r="P6"/>
      <c r="Q6"/>
    </row>
    <row r="7" spans="2:17" x14ac:dyDescent="0.35">
      <c r="C7" s="159" t="s">
        <v>23</v>
      </c>
      <c r="D7" s="159"/>
      <c r="E7" s="159"/>
      <c r="F7" s="160"/>
      <c r="G7" s="32">
        <v>0</v>
      </c>
      <c r="H7" s="30">
        <v>1.4999999999999999E-2</v>
      </c>
      <c r="I7" s="30">
        <v>1.29E-2</v>
      </c>
      <c r="J7" s="30">
        <v>1.0699999999999999E-2</v>
      </c>
      <c r="K7"/>
      <c r="L7"/>
      <c r="M7"/>
      <c r="O7"/>
      <c r="P7"/>
      <c r="Q7"/>
    </row>
    <row r="8" spans="2:17" x14ac:dyDescent="0.35">
      <c r="C8" s="159" t="s">
        <v>25</v>
      </c>
      <c r="D8" s="159"/>
      <c r="E8" s="159"/>
      <c r="F8" s="160"/>
      <c r="G8" s="32">
        <v>0</v>
      </c>
      <c r="H8" s="30">
        <v>0.01</v>
      </c>
      <c r="I8" s="30">
        <v>8.6E-3</v>
      </c>
      <c r="J8" s="30">
        <v>7.1000000000000004E-3</v>
      </c>
      <c r="K8"/>
      <c r="L8"/>
      <c r="M8"/>
      <c r="O8"/>
      <c r="P8"/>
      <c r="Q8"/>
    </row>
    <row r="9" spans="2:17" x14ac:dyDescent="0.35">
      <c r="C9" s="34" t="s">
        <v>26</v>
      </c>
      <c r="D9" s="28"/>
      <c r="E9" s="28"/>
      <c r="F9" s="28"/>
      <c r="G9" s="28"/>
      <c r="H9"/>
      <c r="I9"/>
      <c r="K9"/>
      <c r="L9"/>
      <c r="M9"/>
      <c r="O9"/>
      <c r="P9"/>
      <c r="Q9"/>
    </row>
    <row r="11" spans="2:17" x14ac:dyDescent="0.35">
      <c r="C11" s="164" t="s">
        <v>22</v>
      </c>
      <c r="D11" s="164"/>
      <c r="E11" s="164"/>
      <c r="G11" s="164" t="s">
        <v>55</v>
      </c>
      <c r="H11" s="164"/>
      <c r="I11" s="164"/>
      <c r="K11" s="164" t="s">
        <v>23</v>
      </c>
      <c r="L11" s="164"/>
      <c r="M11" s="164"/>
      <c r="O11" s="164" t="s">
        <v>54</v>
      </c>
      <c r="P11" s="164"/>
      <c r="Q11" s="164"/>
    </row>
    <row r="12" spans="2:17" x14ac:dyDescent="0.35">
      <c r="B12" t="s">
        <v>74</v>
      </c>
      <c r="C12" s="27" t="s">
        <v>2</v>
      </c>
      <c r="D12" s="27" t="s">
        <v>10</v>
      </c>
      <c r="E12" s="27" t="s">
        <v>11</v>
      </c>
      <c r="G12" s="27" t="s">
        <v>2</v>
      </c>
      <c r="H12" s="27" t="s">
        <v>10</v>
      </c>
      <c r="I12" s="27" t="s">
        <v>11</v>
      </c>
      <c r="K12" s="27" t="s">
        <v>2</v>
      </c>
      <c r="L12" s="27" t="s">
        <v>10</v>
      </c>
      <c r="M12" s="27" t="s">
        <v>11</v>
      </c>
      <c r="O12" s="27" t="s">
        <v>2</v>
      </c>
      <c r="P12" s="27" t="s">
        <v>10</v>
      </c>
      <c r="Q12" s="27" t="s">
        <v>11</v>
      </c>
    </row>
    <row r="13" spans="2:17" x14ac:dyDescent="0.35">
      <c r="B13">
        <f>_xlfn.NUMBERVALUE(TRIM(RIGHT(C13,LEN(C13)-FIND(" ",C13,1))))</f>
        <v>0</v>
      </c>
      <c r="C13" s="1" t="s">
        <v>9</v>
      </c>
      <c r="D13" s="12">
        <f>IF(C13="Year 0",Discounting!$G$5,
IF(_xlfn.NUMBERVALUE(RIGHT(C13,LEN(C13)-FIND(" ",C13,1)))&lt;=30,Discounting!$H$5,
IF(_xlfn.NUMBERVALUE(RIGHT(C13,LEN(C13)-FIND(" ",C13,1)))&lt;=75,Discounting!$I$5,
IF(_xlfn.NUMBERVALUE(RIGHT(C13,LEN(C13)-FIND(" ",C13,1)))&lt;=125,Discounting!$J$5,
"Seek Guidance"))))</f>
        <v>0</v>
      </c>
      <c r="E13" s="13">
        <v>1</v>
      </c>
      <c r="G13" s="1" t="s">
        <v>9</v>
      </c>
      <c r="H13" s="12">
        <f>IF(G13="Year 0",Discounting!$G$6,
IF(_xlfn.NUMBERVALUE(RIGHT(G13,LEN(G13)-FIND(" ",G13,1)))&lt;=30,Discounting!$H$6,
IF(_xlfn.NUMBERVALUE(RIGHT(G13,LEN(G13)-FIND(" ",G13,1)))&lt;=75,Discounting!$I$6,
IF(_xlfn.NUMBERVALUE(RIGHT(G13,LEN(G13)-FIND(" ",G13,1)))&lt;=125,Discounting!$J$6,
"Seek Guidance"))))</f>
        <v>0</v>
      </c>
      <c r="I13" s="13">
        <v>1</v>
      </c>
      <c r="K13" s="1" t="s">
        <v>9</v>
      </c>
      <c r="L13" s="12">
        <f>IF(K13="Year 0",Discounting!$G$7,
IF(_xlfn.NUMBERVALUE(RIGHT(K13,LEN(K13)-FIND(" ",K13,1)))&lt;=30,Discounting!$H$7,
IF(_xlfn.NUMBERVALUE(RIGHT(K13,LEN(K13)-FIND(" ",K13,1)))&lt;=75,Discounting!$I$7,
IF(_xlfn.NUMBERVALUE(RIGHT(K13,LEN(K13)-FIND(" ",K13,1)))&lt;=125,Discounting!$J$7,
"Seek Guidance"))))</f>
        <v>0</v>
      </c>
      <c r="M13" s="13">
        <v>1</v>
      </c>
      <c r="O13" s="1" t="s">
        <v>9</v>
      </c>
      <c r="P13" s="12">
        <f>IF(O13="Year 0",Discounting!$G$8,
IF(_xlfn.NUMBERVALUE(RIGHT(O13,LEN(O13)-FIND(" ",O13,1)))&lt;=30,Discounting!$H$8,
IF(_xlfn.NUMBERVALUE(RIGHT(O13,LEN(O13)-FIND(" ",O13,1)))&lt;=75,Discounting!$I$8,
IF(_xlfn.NUMBERVALUE(RIGHT(O13,LEN(O13)-FIND(" ",O13,1)))&lt;=125,Discounting!$J$8,
"Seek Guidance"))))</f>
        <v>0</v>
      </c>
      <c r="Q13" s="13">
        <v>1</v>
      </c>
    </row>
    <row r="14" spans="2:17" x14ac:dyDescent="0.35">
      <c r="B14">
        <f t="shared" ref="B14:B77" si="0">_xlfn.NUMBERVALUE(TRIM(RIGHT(C14,LEN(C14)-FIND(" ",C14,1))))</f>
        <v>1</v>
      </c>
      <c r="C14" s="1" t="str">
        <f>"Year "&amp;((RIGHT(C13,LEN(C13)-FIND(" ",C13,1)))+1)</f>
        <v>Year 1</v>
      </c>
      <c r="D14" s="12">
        <f>IF(C14="Year 0",Discounting!$G$5,
IF(_xlfn.NUMBERVALUE(RIGHT(C14,LEN(C14)-FIND(" ",C14,1)))&lt;=30,Discounting!$H$5,
IF(_xlfn.NUMBERVALUE(RIGHT(C14,LEN(C14)-FIND(" ",C14,1)))&lt;=75,Discounting!$I$5,
IF(_xlfn.NUMBERVALUE(RIGHT(C14,LEN(C14)-FIND(" ",C14,1)))&lt;=125,Discounting!$J$5,
"Seek Guidance"))))</f>
        <v>3.5000000000000003E-2</v>
      </c>
      <c r="E14" s="13">
        <f>E13/(1+D14)</f>
        <v>0.96618357487922713</v>
      </c>
      <c r="G14" s="1" t="str">
        <f>"Year "&amp;((RIGHT(G13,LEN(G13)-FIND(" ",G13,1)))+1)</f>
        <v>Year 1</v>
      </c>
      <c r="H14" s="12">
        <f>IF(G14="Year 0",Discounting!$G$6,
IF(_xlfn.NUMBERVALUE(RIGHT(G14,LEN(G14)-FIND(" ",G14,1)))&lt;=30,Discounting!$H$6,
IF(_xlfn.NUMBERVALUE(RIGHT(G14,LEN(G14)-FIND(" ",G14,1)))&lt;=75,Discounting!$I$6,
IF(_xlfn.NUMBERVALUE(RIGHT(G14,LEN(G14)-FIND(" ",G14,1)))&lt;=125,Discounting!$J$6,
"Seek Guidance"))))</f>
        <v>0.03</v>
      </c>
      <c r="I14" s="13">
        <f>I13/(1+H14)</f>
        <v>0.970873786407767</v>
      </c>
      <c r="K14" s="1" t="str">
        <f>"Year "&amp;((RIGHT(K13,LEN(K13)-FIND(" ",K13,1)))+1)</f>
        <v>Year 1</v>
      </c>
      <c r="L14" s="12">
        <f>IF(K14="Year 0",Discounting!$G$7,
IF(_xlfn.NUMBERVALUE(RIGHT(K14,LEN(K14)-FIND(" ",K14,1)))&lt;=30,Discounting!$H$7,
IF(_xlfn.NUMBERVALUE(RIGHT(K14,LEN(K14)-FIND(" ",K14,1)))&lt;=75,Discounting!$I$7,
IF(_xlfn.NUMBERVALUE(RIGHT(K14,LEN(K14)-FIND(" ",K14,1)))&lt;=125,Discounting!$J$7,
"Seek Guidance"))))</f>
        <v>1.4999999999999999E-2</v>
      </c>
      <c r="M14" s="13">
        <f>M13/(1+L14)</f>
        <v>0.98522167487684742</v>
      </c>
      <c r="O14" s="1" t="str">
        <f>"Year "&amp;((RIGHT(O13,LEN(O13)-FIND(" ",O13,1)))+1)</f>
        <v>Year 1</v>
      </c>
      <c r="P14" s="12">
        <f>IF(O14="Year 0",Discounting!$G$8,
IF(_xlfn.NUMBERVALUE(RIGHT(O14,LEN(O14)-FIND(" ",O14,1)))&lt;=30,Discounting!$H$8,
IF(_xlfn.NUMBERVALUE(RIGHT(O14,LEN(O14)-FIND(" ",O14,1)))&lt;=75,Discounting!$I$8,
IF(_xlfn.NUMBERVALUE(RIGHT(O14,LEN(O14)-FIND(" ",O14,1)))&lt;=125,Discounting!$J$8,
"Seek Guidance"))))</f>
        <v>0.01</v>
      </c>
      <c r="Q14" s="13">
        <f>Q13/(1+P14)</f>
        <v>0.99009900990099009</v>
      </c>
    </row>
    <row r="15" spans="2:17" x14ac:dyDescent="0.35">
      <c r="B15">
        <f t="shared" si="0"/>
        <v>2</v>
      </c>
      <c r="C15" s="1" t="str">
        <f t="shared" ref="C15:C44" si="1">"Year "&amp;((RIGHT(C14,LEN(C14)-FIND(" ",C14,1)))+1)</f>
        <v>Year 2</v>
      </c>
      <c r="D15" s="12">
        <f>IF(C15="Year 0",Discounting!$G$5,
IF(_xlfn.NUMBERVALUE(RIGHT(C15,LEN(C15)-FIND(" ",C15,1)))&lt;=30,Discounting!$H$5,
IF(_xlfn.NUMBERVALUE(RIGHT(C15,LEN(C15)-FIND(" ",C15,1)))&lt;=75,Discounting!$I$5,
IF(_xlfn.NUMBERVALUE(RIGHT(C15,LEN(C15)-FIND(" ",C15,1)))&lt;=125,Discounting!$J$5,
"Seek Guidance"))))</f>
        <v>3.5000000000000003E-2</v>
      </c>
      <c r="E15" s="13">
        <f t="shared" ref="E15:E78" si="2">E14/(1+D15)</f>
        <v>0.93351070036640305</v>
      </c>
      <c r="G15" s="1" t="str">
        <f t="shared" ref="G15:G78" si="3">"Year "&amp;((RIGHT(G14,LEN(G14)-FIND(" ",G14,1)))+1)</f>
        <v>Year 2</v>
      </c>
      <c r="H15" s="12">
        <f>IF(G15="Year 0",Discounting!$G$6,
IF(_xlfn.NUMBERVALUE(RIGHT(G15,LEN(G15)-FIND(" ",G15,1)))&lt;=30,Discounting!$H$6,
IF(_xlfn.NUMBERVALUE(RIGHT(G15,LEN(G15)-FIND(" ",G15,1)))&lt;=75,Discounting!$I$6,
IF(_xlfn.NUMBERVALUE(RIGHT(G15,LEN(G15)-FIND(" ",G15,1)))&lt;=125,Discounting!$J$6,
"Seek Guidance"))))</f>
        <v>0.03</v>
      </c>
      <c r="I15" s="13">
        <f t="shared" ref="I15:I78" si="4">I14/(1+H15)</f>
        <v>0.94259590913375435</v>
      </c>
      <c r="K15" s="1" t="str">
        <f t="shared" ref="K15:K78" si="5">"Year "&amp;((RIGHT(K14,LEN(K14)-FIND(" ",K14,1)))+1)</f>
        <v>Year 2</v>
      </c>
      <c r="L15" s="12">
        <f>IF(K15="Year 0",Discounting!$G$7,
IF(_xlfn.NUMBERVALUE(RIGHT(K15,LEN(K15)-FIND(" ",K15,1)))&lt;=30,Discounting!$H$7,
IF(_xlfn.NUMBERVALUE(RIGHT(K15,LEN(K15)-FIND(" ",K15,1)))&lt;=75,Discounting!$I$7,
IF(_xlfn.NUMBERVALUE(RIGHT(K15,LEN(K15)-FIND(" ",K15,1)))&lt;=125,Discounting!$J$7,
"Seek Guidance"))))</f>
        <v>1.4999999999999999E-2</v>
      </c>
      <c r="M15" s="13">
        <f t="shared" ref="M15:M78" si="6">M14/(1+L15)</f>
        <v>0.97066174864714039</v>
      </c>
      <c r="O15" s="1" t="str">
        <f t="shared" ref="O15:O78" si="7">"Year "&amp;((RIGHT(O14,LEN(O14)-FIND(" ",O14,1)))+1)</f>
        <v>Year 2</v>
      </c>
      <c r="P15" s="12">
        <f>IF(O15="Year 0",Discounting!$G$8,
IF(_xlfn.NUMBERVALUE(RIGHT(O15,LEN(O15)-FIND(" ",O15,1)))&lt;=30,Discounting!$H$8,
IF(_xlfn.NUMBERVALUE(RIGHT(O15,LEN(O15)-FIND(" ",O15,1)))&lt;=75,Discounting!$I$8,
IF(_xlfn.NUMBERVALUE(RIGHT(O15,LEN(O15)-FIND(" ",O15,1)))&lt;=125,Discounting!$J$8,
"Seek Guidance"))))</f>
        <v>0.01</v>
      </c>
      <c r="Q15" s="13">
        <f t="shared" ref="Q15:Q78" si="8">Q14/(1+P15)</f>
        <v>0.98029604940692083</v>
      </c>
    </row>
    <row r="16" spans="2:17" x14ac:dyDescent="0.35">
      <c r="B16">
        <f t="shared" si="0"/>
        <v>3</v>
      </c>
      <c r="C16" s="1" t="str">
        <f t="shared" si="1"/>
        <v>Year 3</v>
      </c>
      <c r="D16" s="12">
        <f>IF(C16="Year 0",Discounting!$G$5,
IF(_xlfn.NUMBERVALUE(RIGHT(C16,LEN(C16)-FIND(" ",C16,1)))&lt;=30,Discounting!$H$5,
IF(_xlfn.NUMBERVALUE(RIGHT(C16,LEN(C16)-FIND(" ",C16,1)))&lt;=75,Discounting!$I$5,
IF(_xlfn.NUMBERVALUE(RIGHT(C16,LEN(C16)-FIND(" ",C16,1)))&lt;=125,Discounting!$J$5,
"Seek Guidance"))))</f>
        <v>3.5000000000000003E-2</v>
      </c>
      <c r="E16" s="13">
        <f t="shared" si="2"/>
        <v>0.90194270566802237</v>
      </c>
      <c r="G16" s="1" t="str">
        <f t="shared" si="3"/>
        <v>Year 3</v>
      </c>
      <c r="H16" s="12">
        <f>IF(G16="Year 0",Discounting!$G$6,
IF(_xlfn.NUMBERVALUE(RIGHT(G16,LEN(G16)-FIND(" ",G16,1)))&lt;=30,Discounting!$H$6,
IF(_xlfn.NUMBERVALUE(RIGHT(G16,LEN(G16)-FIND(" ",G16,1)))&lt;=75,Discounting!$I$6,
IF(_xlfn.NUMBERVALUE(RIGHT(G16,LEN(G16)-FIND(" ",G16,1)))&lt;=125,Discounting!$J$6,
"Seek Guidance"))))</f>
        <v>0.03</v>
      </c>
      <c r="I16" s="13">
        <f t="shared" si="4"/>
        <v>0.9151416593531595</v>
      </c>
      <c r="K16" s="1" t="str">
        <f t="shared" si="5"/>
        <v>Year 3</v>
      </c>
      <c r="L16" s="12">
        <f>IF(K16="Year 0",Discounting!$G$7,
IF(_xlfn.NUMBERVALUE(RIGHT(K16,LEN(K16)-FIND(" ",K16,1)))&lt;=30,Discounting!$H$7,
IF(_xlfn.NUMBERVALUE(RIGHT(K16,LEN(K16)-FIND(" ",K16,1)))&lt;=75,Discounting!$I$7,
IF(_xlfn.NUMBERVALUE(RIGHT(K16,LEN(K16)-FIND(" ",K16,1)))&lt;=125,Discounting!$J$7,
"Seek Guidance"))))</f>
        <v>1.4999999999999999E-2</v>
      </c>
      <c r="M16" s="13">
        <f t="shared" si="6"/>
        <v>0.95631699374102508</v>
      </c>
      <c r="O16" s="1" t="str">
        <f t="shared" si="7"/>
        <v>Year 3</v>
      </c>
      <c r="P16" s="12">
        <f>IF(O16="Year 0",Discounting!$G$8,
IF(_xlfn.NUMBERVALUE(RIGHT(O16,LEN(O16)-FIND(" ",O16,1)))&lt;=30,Discounting!$H$8,
IF(_xlfn.NUMBERVALUE(RIGHT(O16,LEN(O16)-FIND(" ",O16,1)))&lt;=75,Discounting!$I$8,
IF(_xlfn.NUMBERVALUE(RIGHT(O16,LEN(O16)-FIND(" ",O16,1)))&lt;=125,Discounting!$J$8,
"Seek Guidance"))))</f>
        <v>0.01</v>
      </c>
      <c r="Q16" s="13">
        <f t="shared" si="8"/>
        <v>0.97059014792764442</v>
      </c>
    </row>
    <row r="17" spans="2:17" x14ac:dyDescent="0.35">
      <c r="B17">
        <f t="shared" si="0"/>
        <v>4</v>
      </c>
      <c r="C17" s="1" t="str">
        <f t="shared" si="1"/>
        <v>Year 4</v>
      </c>
      <c r="D17" s="12">
        <f>IF(C17="Year 0",Discounting!$G$5,
IF(_xlfn.NUMBERVALUE(RIGHT(C17,LEN(C17)-FIND(" ",C17,1)))&lt;=30,Discounting!$H$5,
IF(_xlfn.NUMBERVALUE(RIGHT(C17,LEN(C17)-FIND(" ",C17,1)))&lt;=75,Discounting!$I$5,
IF(_xlfn.NUMBERVALUE(RIGHT(C17,LEN(C17)-FIND(" ",C17,1)))&lt;=125,Discounting!$J$5,
"Seek Guidance"))))</f>
        <v>3.5000000000000003E-2</v>
      </c>
      <c r="E17" s="13">
        <f t="shared" si="2"/>
        <v>0.87144222769857238</v>
      </c>
      <c r="G17" s="1" t="str">
        <f t="shared" si="3"/>
        <v>Year 4</v>
      </c>
      <c r="H17" s="12">
        <f>IF(G17="Year 0",Discounting!$G$6,
IF(_xlfn.NUMBERVALUE(RIGHT(G17,LEN(G17)-FIND(" ",G17,1)))&lt;=30,Discounting!$H$6,
IF(_xlfn.NUMBERVALUE(RIGHT(G17,LEN(G17)-FIND(" ",G17,1)))&lt;=75,Discounting!$I$6,
IF(_xlfn.NUMBERVALUE(RIGHT(G17,LEN(G17)-FIND(" ",G17,1)))&lt;=125,Discounting!$J$6,
"Seek Guidance"))))</f>
        <v>0.03</v>
      </c>
      <c r="I17" s="13">
        <f t="shared" si="4"/>
        <v>0.88848704791568878</v>
      </c>
      <c r="K17" s="1" t="str">
        <f t="shared" si="5"/>
        <v>Year 4</v>
      </c>
      <c r="L17" s="12">
        <f>IF(K17="Year 0",Discounting!$G$7,
IF(_xlfn.NUMBERVALUE(RIGHT(K17,LEN(K17)-FIND(" ",K17,1)))&lt;=30,Discounting!$H$7,
IF(_xlfn.NUMBERVALUE(RIGHT(K17,LEN(K17)-FIND(" ",K17,1)))&lt;=75,Discounting!$I$7,
IF(_xlfn.NUMBERVALUE(RIGHT(K17,LEN(K17)-FIND(" ",K17,1)))&lt;=125,Discounting!$J$7,
"Seek Guidance"))))</f>
        <v>1.4999999999999999E-2</v>
      </c>
      <c r="M17" s="13">
        <f t="shared" si="6"/>
        <v>0.94218423028672427</v>
      </c>
      <c r="O17" s="1" t="str">
        <f t="shared" si="7"/>
        <v>Year 4</v>
      </c>
      <c r="P17" s="12">
        <f>IF(O17="Year 0",Discounting!$G$8,
IF(_xlfn.NUMBERVALUE(RIGHT(O17,LEN(O17)-FIND(" ",O17,1)))&lt;=30,Discounting!$H$8,
IF(_xlfn.NUMBERVALUE(RIGHT(O17,LEN(O17)-FIND(" ",O17,1)))&lt;=75,Discounting!$I$8,
IF(_xlfn.NUMBERVALUE(RIGHT(O17,LEN(O17)-FIND(" ",O17,1)))&lt;=125,Discounting!$J$8,
"Seek Guidance"))))</f>
        <v>0.01</v>
      </c>
      <c r="Q17" s="13">
        <f t="shared" si="8"/>
        <v>0.96098034448281622</v>
      </c>
    </row>
    <row r="18" spans="2:17" x14ac:dyDescent="0.35">
      <c r="B18">
        <f t="shared" si="0"/>
        <v>5</v>
      </c>
      <c r="C18" s="1" t="str">
        <f t="shared" si="1"/>
        <v>Year 5</v>
      </c>
      <c r="D18" s="12">
        <f>IF(C18="Year 0",Discounting!$G$5,
IF(_xlfn.NUMBERVALUE(RIGHT(C18,LEN(C18)-FIND(" ",C18,1)))&lt;=30,Discounting!$H$5,
IF(_xlfn.NUMBERVALUE(RIGHT(C18,LEN(C18)-FIND(" ",C18,1)))&lt;=75,Discounting!$I$5,
IF(_xlfn.NUMBERVALUE(RIGHT(C18,LEN(C18)-FIND(" ",C18,1)))&lt;=125,Discounting!$J$5,
"Seek Guidance"))))</f>
        <v>3.5000000000000003E-2</v>
      </c>
      <c r="E18" s="13">
        <f t="shared" si="2"/>
        <v>0.84197316685852408</v>
      </c>
      <c r="G18" s="1" t="str">
        <f t="shared" si="3"/>
        <v>Year 5</v>
      </c>
      <c r="H18" s="12">
        <f>IF(G18="Year 0",Discounting!$G$6,
IF(_xlfn.NUMBERVALUE(RIGHT(G18,LEN(G18)-FIND(" ",G18,1)))&lt;=30,Discounting!$H$6,
IF(_xlfn.NUMBERVALUE(RIGHT(G18,LEN(G18)-FIND(" ",G18,1)))&lt;=75,Discounting!$I$6,
IF(_xlfn.NUMBERVALUE(RIGHT(G18,LEN(G18)-FIND(" ",G18,1)))&lt;=125,Discounting!$J$6,
"Seek Guidance"))))</f>
        <v>0.03</v>
      </c>
      <c r="I18" s="13">
        <f t="shared" si="4"/>
        <v>0.86260878438416388</v>
      </c>
      <c r="K18" s="1" t="str">
        <f t="shared" si="5"/>
        <v>Year 5</v>
      </c>
      <c r="L18" s="12">
        <f>IF(K18="Year 0",Discounting!$G$7,
IF(_xlfn.NUMBERVALUE(RIGHT(K18,LEN(K18)-FIND(" ",K18,1)))&lt;=30,Discounting!$H$7,
IF(_xlfn.NUMBERVALUE(RIGHT(K18,LEN(K18)-FIND(" ",K18,1)))&lt;=75,Discounting!$I$7,
IF(_xlfn.NUMBERVALUE(RIGHT(K18,LEN(K18)-FIND(" ",K18,1)))&lt;=125,Discounting!$J$7,
"Seek Guidance"))))</f>
        <v>1.4999999999999999E-2</v>
      </c>
      <c r="M18" s="13">
        <f t="shared" si="6"/>
        <v>0.92826032540563974</v>
      </c>
      <c r="O18" s="1" t="str">
        <f t="shared" si="7"/>
        <v>Year 5</v>
      </c>
      <c r="P18" s="12">
        <f>IF(O18="Year 0",Discounting!$G$8,
IF(_xlfn.NUMBERVALUE(RIGHT(O18,LEN(O18)-FIND(" ",O18,1)))&lt;=30,Discounting!$H$8,
IF(_xlfn.NUMBERVALUE(RIGHT(O18,LEN(O18)-FIND(" ",O18,1)))&lt;=75,Discounting!$I$8,
IF(_xlfn.NUMBERVALUE(RIGHT(O18,LEN(O18)-FIND(" ",O18,1)))&lt;=125,Discounting!$J$8,
"Seek Guidance"))))</f>
        <v>0.01</v>
      </c>
      <c r="Q18" s="13">
        <f t="shared" si="8"/>
        <v>0.95146568760674877</v>
      </c>
    </row>
    <row r="19" spans="2:17" x14ac:dyDescent="0.35">
      <c r="B19">
        <f t="shared" si="0"/>
        <v>6</v>
      </c>
      <c r="C19" s="1" t="str">
        <f t="shared" si="1"/>
        <v>Year 6</v>
      </c>
      <c r="D19" s="12">
        <f>IF(C19="Year 0",Discounting!$G$5,
IF(_xlfn.NUMBERVALUE(RIGHT(C19,LEN(C19)-FIND(" ",C19,1)))&lt;=30,Discounting!$H$5,
IF(_xlfn.NUMBERVALUE(RIGHT(C19,LEN(C19)-FIND(" ",C19,1)))&lt;=75,Discounting!$I$5,
IF(_xlfn.NUMBERVALUE(RIGHT(C19,LEN(C19)-FIND(" ",C19,1)))&lt;=125,Discounting!$J$5,
"Seek Guidance"))))</f>
        <v>3.5000000000000003E-2</v>
      </c>
      <c r="E19" s="13">
        <f t="shared" si="2"/>
        <v>0.81350064430775282</v>
      </c>
      <c r="G19" s="1" t="str">
        <f t="shared" si="3"/>
        <v>Year 6</v>
      </c>
      <c r="H19" s="12">
        <f>IF(G19="Year 0",Discounting!$G$6,
IF(_xlfn.NUMBERVALUE(RIGHT(G19,LEN(G19)-FIND(" ",G19,1)))&lt;=30,Discounting!$H$6,
IF(_xlfn.NUMBERVALUE(RIGHT(G19,LEN(G19)-FIND(" ",G19,1)))&lt;=75,Discounting!$I$6,
IF(_xlfn.NUMBERVALUE(RIGHT(G19,LEN(G19)-FIND(" ",G19,1)))&lt;=125,Discounting!$J$6,
"Seek Guidance"))))</f>
        <v>0.03</v>
      </c>
      <c r="I19" s="13">
        <f t="shared" si="4"/>
        <v>0.83748425668365423</v>
      </c>
      <c r="K19" s="1" t="str">
        <f t="shared" si="5"/>
        <v>Year 6</v>
      </c>
      <c r="L19" s="12">
        <f>IF(K19="Year 0",Discounting!$G$7,
IF(_xlfn.NUMBERVALUE(RIGHT(K19,LEN(K19)-FIND(" ",K19,1)))&lt;=30,Discounting!$H$7,
IF(_xlfn.NUMBERVALUE(RIGHT(K19,LEN(K19)-FIND(" ",K19,1)))&lt;=75,Discounting!$I$7,
IF(_xlfn.NUMBERVALUE(RIGHT(K19,LEN(K19)-FIND(" ",K19,1)))&lt;=125,Discounting!$J$7,
"Seek Guidance"))))</f>
        <v>1.4999999999999999E-2</v>
      </c>
      <c r="M19" s="13">
        <f t="shared" si="6"/>
        <v>0.91454219251787172</v>
      </c>
      <c r="O19" s="1" t="str">
        <f t="shared" si="7"/>
        <v>Year 6</v>
      </c>
      <c r="P19" s="12">
        <f>IF(O19="Year 0",Discounting!$G$8,
IF(_xlfn.NUMBERVALUE(RIGHT(O19,LEN(O19)-FIND(" ",O19,1)))&lt;=30,Discounting!$H$8,
IF(_xlfn.NUMBERVALUE(RIGHT(O19,LEN(O19)-FIND(" ",O19,1)))&lt;=75,Discounting!$I$8,
IF(_xlfn.NUMBERVALUE(RIGHT(O19,LEN(O19)-FIND(" ",O19,1)))&lt;=125,Discounting!$J$8,
"Seek Guidance"))))</f>
        <v>0.01</v>
      </c>
      <c r="Q19" s="13">
        <f t="shared" si="8"/>
        <v>0.94204523525420669</v>
      </c>
    </row>
    <row r="20" spans="2:17" x14ac:dyDescent="0.35">
      <c r="B20">
        <f t="shared" si="0"/>
        <v>7</v>
      </c>
      <c r="C20" s="1" t="str">
        <f t="shared" si="1"/>
        <v>Year 7</v>
      </c>
      <c r="D20" s="12">
        <f>IF(C20="Year 0",Discounting!$G$5,
IF(_xlfn.NUMBERVALUE(RIGHT(C20,LEN(C20)-FIND(" ",C20,1)))&lt;=30,Discounting!$H$5,
IF(_xlfn.NUMBERVALUE(RIGHT(C20,LEN(C20)-FIND(" ",C20,1)))&lt;=75,Discounting!$I$5,
IF(_xlfn.NUMBERVALUE(RIGHT(C20,LEN(C20)-FIND(" ",C20,1)))&lt;=125,Discounting!$J$5,
"Seek Guidance"))))</f>
        <v>3.5000000000000003E-2</v>
      </c>
      <c r="E20" s="13">
        <f t="shared" si="2"/>
        <v>0.78599096068381924</v>
      </c>
      <c r="G20" s="1" t="str">
        <f t="shared" si="3"/>
        <v>Year 7</v>
      </c>
      <c r="H20" s="12">
        <f>IF(G20="Year 0",Discounting!$G$6,
IF(_xlfn.NUMBERVALUE(RIGHT(G20,LEN(G20)-FIND(" ",G20,1)))&lt;=30,Discounting!$H$6,
IF(_xlfn.NUMBERVALUE(RIGHT(G20,LEN(G20)-FIND(" ",G20,1)))&lt;=75,Discounting!$I$6,
IF(_xlfn.NUMBERVALUE(RIGHT(G20,LEN(G20)-FIND(" ",G20,1)))&lt;=125,Discounting!$J$6,
"Seek Guidance"))))</f>
        <v>0.03</v>
      </c>
      <c r="I20" s="13">
        <f t="shared" si="4"/>
        <v>0.81309151134335356</v>
      </c>
      <c r="K20" s="1" t="str">
        <f t="shared" si="5"/>
        <v>Year 7</v>
      </c>
      <c r="L20" s="12">
        <f>IF(K20="Year 0",Discounting!$G$7,
IF(_xlfn.NUMBERVALUE(RIGHT(K20,LEN(K20)-FIND(" ",K20,1)))&lt;=30,Discounting!$H$7,
IF(_xlfn.NUMBERVALUE(RIGHT(K20,LEN(K20)-FIND(" ",K20,1)))&lt;=75,Discounting!$I$7,
IF(_xlfn.NUMBERVALUE(RIGHT(K20,LEN(K20)-FIND(" ",K20,1)))&lt;=125,Discounting!$J$7,
"Seek Guidance"))))</f>
        <v>1.4999999999999999E-2</v>
      </c>
      <c r="M20" s="13">
        <f t="shared" si="6"/>
        <v>0.90102679065800173</v>
      </c>
      <c r="O20" s="1" t="str">
        <f t="shared" si="7"/>
        <v>Year 7</v>
      </c>
      <c r="P20" s="12">
        <f>IF(O20="Year 0",Discounting!$G$8,
IF(_xlfn.NUMBERVALUE(RIGHT(O20,LEN(O20)-FIND(" ",O20,1)))&lt;=30,Discounting!$H$8,
IF(_xlfn.NUMBERVALUE(RIGHT(O20,LEN(O20)-FIND(" ",O20,1)))&lt;=75,Discounting!$I$8,
IF(_xlfn.NUMBERVALUE(RIGHT(O20,LEN(O20)-FIND(" ",O20,1)))&lt;=125,Discounting!$J$8,
"Seek Guidance"))))</f>
        <v>0.01</v>
      </c>
      <c r="Q20" s="13">
        <f t="shared" si="8"/>
        <v>0.93271805470713531</v>
      </c>
    </row>
    <row r="21" spans="2:17" x14ac:dyDescent="0.35">
      <c r="B21">
        <f t="shared" si="0"/>
        <v>8</v>
      </c>
      <c r="C21" s="1" t="str">
        <f t="shared" si="1"/>
        <v>Year 8</v>
      </c>
      <c r="D21" s="12">
        <f>IF(C21="Year 0",Discounting!$G$5,
IF(_xlfn.NUMBERVALUE(RIGHT(C21,LEN(C21)-FIND(" ",C21,1)))&lt;=30,Discounting!$H$5,
IF(_xlfn.NUMBERVALUE(RIGHT(C21,LEN(C21)-FIND(" ",C21,1)))&lt;=75,Discounting!$I$5,
IF(_xlfn.NUMBERVALUE(RIGHT(C21,LEN(C21)-FIND(" ",C21,1)))&lt;=125,Discounting!$J$5,
"Seek Guidance"))))</f>
        <v>3.5000000000000003E-2</v>
      </c>
      <c r="E21" s="13">
        <f t="shared" si="2"/>
        <v>0.75941155621625056</v>
      </c>
      <c r="G21" s="1" t="str">
        <f t="shared" si="3"/>
        <v>Year 8</v>
      </c>
      <c r="H21" s="12">
        <f>IF(G21="Year 0",Discounting!$G$6,
IF(_xlfn.NUMBERVALUE(RIGHT(G21,LEN(G21)-FIND(" ",G21,1)))&lt;=30,Discounting!$H$6,
IF(_xlfn.NUMBERVALUE(RIGHT(G21,LEN(G21)-FIND(" ",G21,1)))&lt;=75,Discounting!$I$6,
IF(_xlfn.NUMBERVALUE(RIGHT(G21,LEN(G21)-FIND(" ",G21,1)))&lt;=125,Discounting!$J$6,
"Seek Guidance"))))</f>
        <v>0.03</v>
      </c>
      <c r="I21" s="13">
        <f t="shared" si="4"/>
        <v>0.7894092343139355</v>
      </c>
      <c r="K21" s="1" t="str">
        <f t="shared" si="5"/>
        <v>Year 8</v>
      </c>
      <c r="L21" s="12">
        <f>IF(K21="Year 0",Discounting!$G$7,
IF(_xlfn.NUMBERVALUE(RIGHT(K21,LEN(K21)-FIND(" ",K21,1)))&lt;=30,Discounting!$H$7,
IF(_xlfn.NUMBERVALUE(RIGHT(K21,LEN(K21)-FIND(" ",K21,1)))&lt;=75,Discounting!$I$7,
IF(_xlfn.NUMBERVALUE(RIGHT(K21,LEN(K21)-FIND(" ",K21,1)))&lt;=125,Discounting!$J$7,
"Seek Guidance"))))</f>
        <v>1.4999999999999999E-2</v>
      </c>
      <c r="M21" s="13">
        <f t="shared" si="6"/>
        <v>0.88771112380098705</v>
      </c>
      <c r="O21" s="1" t="str">
        <f t="shared" si="7"/>
        <v>Year 8</v>
      </c>
      <c r="P21" s="12">
        <f>IF(O21="Year 0",Discounting!$G$8,
IF(_xlfn.NUMBERVALUE(RIGHT(O21,LEN(O21)-FIND(" ",O21,1)))&lt;=30,Discounting!$H$8,
IF(_xlfn.NUMBERVALUE(RIGHT(O21,LEN(O21)-FIND(" ",O21,1)))&lt;=75,Discounting!$I$8,
IF(_xlfn.NUMBERVALUE(RIGHT(O21,LEN(O21)-FIND(" ",O21,1)))&lt;=125,Discounting!$J$8,
"Seek Guidance"))))</f>
        <v>0.01</v>
      </c>
      <c r="Q21" s="13">
        <f t="shared" si="8"/>
        <v>0.92348322248231218</v>
      </c>
    </row>
    <row r="22" spans="2:17" x14ac:dyDescent="0.35">
      <c r="B22">
        <f t="shared" si="0"/>
        <v>9</v>
      </c>
      <c r="C22" s="1" t="str">
        <f t="shared" si="1"/>
        <v>Year 9</v>
      </c>
      <c r="D22" s="12">
        <f>IF(C22="Year 0",Discounting!$G$5,
IF(_xlfn.NUMBERVALUE(RIGHT(C22,LEN(C22)-FIND(" ",C22,1)))&lt;=30,Discounting!$H$5,
IF(_xlfn.NUMBERVALUE(RIGHT(C22,LEN(C22)-FIND(" ",C22,1)))&lt;=75,Discounting!$I$5,
IF(_xlfn.NUMBERVALUE(RIGHT(C22,LEN(C22)-FIND(" ",C22,1)))&lt;=125,Discounting!$J$5,
"Seek Guidance"))))</f>
        <v>3.5000000000000003E-2</v>
      </c>
      <c r="E22" s="13">
        <f t="shared" si="2"/>
        <v>0.73373097218961414</v>
      </c>
      <c r="G22" s="1" t="str">
        <f t="shared" si="3"/>
        <v>Year 9</v>
      </c>
      <c r="H22" s="12">
        <f>IF(G22="Year 0",Discounting!$G$6,
IF(_xlfn.NUMBERVALUE(RIGHT(G22,LEN(G22)-FIND(" ",G22,1)))&lt;=30,Discounting!$H$6,
IF(_xlfn.NUMBERVALUE(RIGHT(G22,LEN(G22)-FIND(" ",G22,1)))&lt;=75,Discounting!$I$6,
IF(_xlfn.NUMBERVALUE(RIGHT(G22,LEN(G22)-FIND(" ",G22,1)))&lt;=125,Discounting!$J$6,
"Seek Guidance"))))</f>
        <v>0.03</v>
      </c>
      <c r="I22" s="13">
        <f t="shared" si="4"/>
        <v>0.76641673234362673</v>
      </c>
      <c r="K22" s="1" t="str">
        <f t="shared" si="5"/>
        <v>Year 9</v>
      </c>
      <c r="L22" s="12">
        <f>IF(K22="Year 0",Discounting!$G$7,
IF(_xlfn.NUMBERVALUE(RIGHT(K22,LEN(K22)-FIND(" ",K22,1)))&lt;=30,Discounting!$H$7,
IF(_xlfn.NUMBERVALUE(RIGHT(K22,LEN(K22)-FIND(" ",K22,1)))&lt;=75,Discounting!$I$7,
IF(_xlfn.NUMBERVALUE(RIGHT(K22,LEN(K22)-FIND(" ",K22,1)))&lt;=125,Discounting!$J$7,
"Seek Guidance"))))</f>
        <v>1.4999999999999999E-2</v>
      </c>
      <c r="M22" s="13">
        <f t="shared" si="6"/>
        <v>0.87459224019801685</v>
      </c>
      <c r="O22" s="1" t="str">
        <f t="shared" si="7"/>
        <v>Year 9</v>
      </c>
      <c r="P22" s="12">
        <f>IF(O22="Year 0",Discounting!$G$8,
IF(_xlfn.NUMBERVALUE(RIGHT(O22,LEN(O22)-FIND(" ",O22,1)))&lt;=30,Discounting!$H$8,
IF(_xlfn.NUMBERVALUE(RIGHT(O22,LEN(O22)-FIND(" ",O22,1)))&lt;=75,Discounting!$I$8,
IF(_xlfn.NUMBERVALUE(RIGHT(O22,LEN(O22)-FIND(" ",O22,1)))&lt;=125,Discounting!$J$8,
"Seek Guidance"))))</f>
        <v>0.01</v>
      </c>
      <c r="Q22" s="13">
        <f t="shared" si="8"/>
        <v>0.914339824239913</v>
      </c>
    </row>
    <row r="23" spans="2:17" x14ac:dyDescent="0.35">
      <c r="B23">
        <f t="shared" si="0"/>
        <v>10</v>
      </c>
      <c r="C23" s="1" t="str">
        <f t="shared" si="1"/>
        <v>Year 10</v>
      </c>
      <c r="D23" s="12">
        <f>IF(C23="Year 0",Discounting!$G$5,
IF(_xlfn.NUMBERVALUE(RIGHT(C23,LEN(C23)-FIND(" ",C23,1)))&lt;=30,Discounting!$H$5,
IF(_xlfn.NUMBERVALUE(RIGHT(C23,LEN(C23)-FIND(" ",C23,1)))&lt;=75,Discounting!$I$5,
IF(_xlfn.NUMBERVALUE(RIGHT(C23,LEN(C23)-FIND(" ",C23,1)))&lt;=125,Discounting!$J$5,
"Seek Guidance"))))</f>
        <v>3.5000000000000003E-2</v>
      </c>
      <c r="E23" s="13">
        <f t="shared" si="2"/>
        <v>0.70891881370977217</v>
      </c>
      <c r="G23" s="1" t="str">
        <f t="shared" si="3"/>
        <v>Year 10</v>
      </c>
      <c r="H23" s="12">
        <f>IF(G23="Year 0",Discounting!$G$6,
IF(_xlfn.NUMBERVALUE(RIGHT(G23,LEN(G23)-FIND(" ",G23,1)))&lt;=30,Discounting!$H$6,
IF(_xlfn.NUMBERVALUE(RIGHT(G23,LEN(G23)-FIND(" ",G23,1)))&lt;=75,Discounting!$I$6,
IF(_xlfn.NUMBERVALUE(RIGHT(G23,LEN(G23)-FIND(" ",G23,1)))&lt;=125,Discounting!$J$6,
"Seek Guidance"))))</f>
        <v>0.03</v>
      </c>
      <c r="I23" s="13">
        <f t="shared" si="4"/>
        <v>0.74409391489672494</v>
      </c>
      <c r="K23" s="1" t="str">
        <f t="shared" si="5"/>
        <v>Year 10</v>
      </c>
      <c r="L23" s="12">
        <f>IF(K23="Year 0",Discounting!$G$7,
IF(_xlfn.NUMBERVALUE(RIGHT(K23,LEN(K23)-FIND(" ",K23,1)))&lt;=30,Discounting!$H$7,
IF(_xlfn.NUMBERVALUE(RIGHT(K23,LEN(K23)-FIND(" ",K23,1)))&lt;=75,Discounting!$I$7,
IF(_xlfn.NUMBERVALUE(RIGHT(K23,LEN(K23)-FIND(" ",K23,1)))&lt;=125,Discounting!$J$7,
"Seek Guidance"))))</f>
        <v>1.4999999999999999E-2</v>
      </c>
      <c r="M23" s="13">
        <f t="shared" si="6"/>
        <v>0.86166723172218418</v>
      </c>
      <c r="O23" s="1" t="str">
        <f t="shared" si="7"/>
        <v>Year 10</v>
      </c>
      <c r="P23" s="12">
        <f>IF(O23="Year 0",Discounting!$G$8,
IF(_xlfn.NUMBERVALUE(RIGHT(O23,LEN(O23)-FIND(" ",O23,1)))&lt;=30,Discounting!$H$8,
IF(_xlfn.NUMBERVALUE(RIGHT(O23,LEN(O23)-FIND(" ",O23,1)))&lt;=75,Discounting!$I$8,
IF(_xlfn.NUMBERVALUE(RIGHT(O23,LEN(O23)-FIND(" ",O23,1)))&lt;=125,Discounting!$J$8,
"Seek Guidance"))))</f>
        <v>0.01</v>
      </c>
      <c r="Q23" s="13">
        <f t="shared" si="8"/>
        <v>0.90528695469298315</v>
      </c>
    </row>
    <row r="24" spans="2:17" x14ac:dyDescent="0.35">
      <c r="B24">
        <f t="shared" si="0"/>
        <v>11</v>
      </c>
      <c r="C24" s="1" t="str">
        <f t="shared" si="1"/>
        <v>Year 11</v>
      </c>
      <c r="D24" s="12">
        <f>IF(C24="Year 0",Discounting!$G$5,
IF(_xlfn.NUMBERVALUE(RIGHT(C24,LEN(C24)-FIND(" ",C24,1)))&lt;=30,Discounting!$H$5,
IF(_xlfn.NUMBERVALUE(RIGHT(C24,LEN(C24)-FIND(" ",C24,1)))&lt;=75,Discounting!$I$5,
IF(_xlfn.NUMBERVALUE(RIGHT(C24,LEN(C24)-FIND(" ",C24,1)))&lt;=125,Discounting!$J$5,
"Seek Guidance"))))</f>
        <v>3.5000000000000003E-2</v>
      </c>
      <c r="E24" s="13">
        <f t="shared" si="2"/>
        <v>0.68494571372924851</v>
      </c>
      <c r="G24" s="1" t="str">
        <f t="shared" si="3"/>
        <v>Year 11</v>
      </c>
      <c r="H24" s="12">
        <f>IF(G24="Year 0",Discounting!$G$6,
IF(_xlfn.NUMBERVALUE(RIGHT(G24,LEN(G24)-FIND(" ",G24,1)))&lt;=30,Discounting!$H$6,
IF(_xlfn.NUMBERVALUE(RIGHT(G24,LEN(G24)-FIND(" ",G24,1)))&lt;=75,Discounting!$I$6,
IF(_xlfn.NUMBERVALUE(RIGHT(G24,LEN(G24)-FIND(" ",G24,1)))&lt;=125,Discounting!$J$6,
"Seek Guidance"))))</f>
        <v>0.03</v>
      </c>
      <c r="I24" s="13">
        <f t="shared" si="4"/>
        <v>0.7224212765987621</v>
      </c>
      <c r="K24" s="1" t="str">
        <f t="shared" si="5"/>
        <v>Year 11</v>
      </c>
      <c r="L24" s="12">
        <f>IF(K24="Year 0",Discounting!$G$7,
IF(_xlfn.NUMBERVALUE(RIGHT(K24,LEN(K24)-FIND(" ",K24,1)))&lt;=30,Discounting!$H$7,
IF(_xlfn.NUMBERVALUE(RIGHT(K24,LEN(K24)-FIND(" ",K24,1)))&lt;=75,Discounting!$I$7,
IF(_xlfn.NUMBERVALUE(RIGHT(K24,LEN(K24)-FIND(" ",K24,1)))&lt;=125,Discounting!$J$7,
"Seek Guidance"))))</f>
        <v>1.4999999999999999E-2</v>
      </c>
      <c r="M24" s="13">
        <f t="shared" si="6"/>
        <v>0.84893323322382686</v>
      </c>
      <c r="O24" s="1" t="str">
        <f t="shared" si="7"/>
        <v>Year 11</v>
      </c>
      <c r="P24" s="12">
        <f>IF(O24="Year 0",Discounting!$G$8,
IF(_xlfn.NUMBERVALUE(RIGHT(O24,LEN(O24)-FIND(" ",O24,1)))&lt;=30,Discounting!$H$8,
IF(_xlfn.NUMBERVALUE(RIGHT(O24,LEN(O24)-FIND(" ",O24,1)))&lt;=75,Discounting!$I$8,
IF(_xlfn.NUMBERVALUE(RIGHT(O24,LEN(O24)-FIND(" ",O24,1)))&lt;=125,Discounting!$J$8,
"Seek Guidance"))))</f>
        <v>0.01</v>
      </c>
      <c r="Q24" s="13">
        <f t="shared" si="8"/>
        <v>0.89632371751780504</v>
      </c>
    </row>
    <row r="25" spans="2:17" x14ac:dyDescent="0.35">
      <c r="B25">
        <f t="shared" si="0"/>
        <v>12</v>
      </c>
      <c r="C25" s="1" t="str">
        <f t="shared" si="1"/>
        <v>Year 12</v>
      </c>
      <c r="D25" s="12">
        <f>IF(C25="Year 0",Discounting!$G$5,
IF(_xlfn.NUMBERVALUE(RIGHT(C25,LEN(C25)-FIND(" ",C25,1)))&lt;=30,Discounting!$H$5,
IF(_xlfn.NUMBERVALUE(RIGHT(C25,LEN(C25)-FIND(" ",C25,1)))&lt;=75,Discounting!$I$5,
IF(_xlfn.NUMBERVALUE(RIGHT(C25,LEN(C25)-FIND(" ",C25,1)))&lt;=125,Discounting!$J$5,
"Seek Guidance"))))</f>
        <v>3.5000000000000003E-2</v>
      </c>
      <c r="E25" s="13">
        <f t="shared" si="2"/>
        <v>0.66178329828912907</v>
      </c>
      <c r="G25" s="1" t="str">
        <f t="shared" si="3"/>
        <v>Year 12</v>
      </c>
      <c r="H25" s="12">
        <f>IF(G25="Year 0",Discounting!$G$6,
IF(_xlfn.NUMBERVALUE(RIGHT(G25,LEN(G25)-FIND(" ",G25,1)))&lt;=30,Discounting!$H$6,
IF(_xlfn.NUMBERVALUE(RIGHT(G25,LEN(G25)-FIND(" ",G25,1)))&lt;=75,Discounting!$I$6,
IF(_xlfn.NUMBERVALUE(RIGHT(G25,LEN(G25)-FIND(" ",G25,1)))&lt;=125,Discounting!$J$6,
"Seek Guidance"))))</f>
        <v>0.03</v>
      </c>
      <c r="I25" s="13">
        <f t="shared" si="4"/>
        <v>0.70137988019297293</v>
      </c>
      <c r="K25" s="1" t="str">
        <f t="shared" si="5"/>
        <v>Year 12</v>
      </c>
      <c r="L25" s="12">
        <f>IF(K25="Year 0",Discounting!$G$7,
IF(_xlfn.NUMBERVALUE(RIGHT(K25,LEN(K25)-FIND(" ",K25,1)))&lt;=30,Discounting!$H$7,
IF(_xlfn.NUMBERVALUE(RIGHT(K25,LEN(K25)-FIND(" ",K25,1)))&lt;=75,Discounting!$I$7,
IF(_xlfn.NUMBERVALUE(RIGHT(K25,LEN(K25)-FIND(" ",K25,1)))&lt;=125,Discounting!$J$7,
"Seek Guidance"))))</f>
        <v>1.4999999999999999E-2</v>
      </c>
      <c r="M25" s="13">
        <f t="shared" si="6"/>
        <v>0.83638742189539594</v>
      </c>
      <c r="O25" s="1" t="str">
        <f t="shared" si="7"/>
        <v>Year 12</v>
      </c>
      <c r="P25" s="12">
        <f>IF(O25="Year 0",Discounting!$G$8,
IF(_xlfn.NUMBERVALUE(RIGHT(O25,LEN(O25)-FIND(" ",O25,1)))&lt;=30,Discounting!$H$8,
IF(_xlfn.NUMBERVALUE(RIGHT(O25,LEN(O25)-FIND(" ",O25,1)))&lt;=75,Discounting!$I$8,
IF(_xlfn.NUMBERVALUE(RIGHT(O25,LEN(O25)-FIND(" ",O25,1)))&lt;=125,Discounting!$J$8,
"Seek Guidance"))))</f>
        <v>0.01</v>
      </c>
      <c r="Q25" s="13">
        <f t="shared" si="8"/>
        <v>0.88744922526515346</v>
      </c>
    </row>
    <row r="26" spans="2:17" x14ac:dyDescent="0.35">
      <c r="B26">
        <f t="shared" si="0"/>
        <v>13</v>
      </c>
      <c r="C26" s="1" t="str">
        <f t="shared" si="1"/>
        <v>Year 13</v>
      </c>
      <c r="D26" s="12">
        <f>IF(C26="Year 0",Discounting!$G$5,
IF(_xlfn.NUMBERVALUE(RIGHT(C26,LEN(C26)-FIND(" ",C26,1)))&lt;=30,Discounting!$H$5,
IF(_xlfn.NUMBERVALUE(RIGHT(C26,LEN(C26)-FIND(" ",C26,1)))&lt;=75,Discounting!$I$5,
IF(_xlfn.NUMBERVALUE(RIGHT(C26,LEN(C26)-FIND(" ",C26,1)))&lt;=125,Discounting!$J$5,
"Seek Guidance"))))</f>
        <v>3.5000000000000003E-2</v>
      </c>
      <c r="E26" s="13">
        <f t="shared" si="2"/>
        <v>0.63940415293635666</v>
      </c>
      <c r="G26" s="1" t="str">
        <f t="shared" si="3"/>
        <v>Year 13</v>
      </c>
      <c r="H26" s="12">
        <f>IF(G26="Year 0",Discounting!$G$6,
IF(_xlfn.NUMBERVALUE(RIGHT(G26,LEN(G26)-FIND(" ",G26,1)))&lt;=30,Discounting!$H$6,
IF(_xlfn.NUMBERVALUE(RIGHT(G26,LEN(G26)-FIND(" ",G26,1)))&lt;=75,Discounting!$I$6,
IF(_xlfn.NUMBERVALUE(RIGHT(G26,LEN(G26)-FIND(" ",G26,1)))&lt;=125,Discounting!$J$6,
"Seek Guidance"))))</f>
        <v>0.03</v>
      </c>
      <c r="I26" s="13">
        <f t="shared" si="4"/>
        <v>0.68095133999317758</v>
      </c>
      <c r="K26" s="1" t="str">
        <f t="shared" si="5"/>
        <v>Year 13</v>
      </c>
      <c r="L26" s="12">
        <f>IF(K26="Year 0",Discounting!$G$7,
IF(_xlfn.NUMBERVALUE(RIGHT(K26,LEN(K26)-FIND(" ",K26,1)))&lt;=30,Discounting!$H$7,
IF(_xlfn.NUMBERVALUE(RIGHT(K26,LEN(K26)-FIND(" ",K26,1)))&lt;=75,Discounting!$I$7,
IF(_xlfn.NUMBERVALUE(RIGHT(K26,LEN(K26)-FIND(" ",K26,1)))&lt;=125,Discounting!$J$7,
"Seek Guidance"))))</f>
        <v>1.4999999999999999E-2</v>
      </c>
      <c r="M26" s="13">
        <f t="shared" si="6"/>
        <v>0.82402701664571032</v>
      </c>
      <c r="O26" s="1" t="str">
        <f t="shared" si="7"/>
        <v>Year 13</v>
      </c>
      <c r="P26" s="12">
        <f>IF(O26="Year 0",Discounting!$G$8,
IF(_xlfn.NUMBERVALUE(RIGHT(O26,LEN(O26)-FIND(" ",O26,1)))&lt;=30,Discounting!$H$8,
IF(_xlfn.NUMBERVALUE(RIGHT(O26,LEN(O26)-FIND(" ",O26,1)))&lt;=75,Discounting!$I$8,
IF(_xlfn.NUMBERVALUE(RIGHT(O26,LEN(O26)-FIND(" ",O26,1)))&lt;=125,Discounting!$J$8,
"Seek Guidance"))))</f>
        <v>0.01</v>
      </c>
      <c r="Q26" s="13">
        <f t="shared" si="8"/>
        <v>0.87866259927242918</v>
      </c>
    </row>
    <row r="27" spans="2:17" x14ac:dyDescent="0.35">
      <c r="B27">
        <f t="shared" si="0"/>
        <v>14</v>
      </c>
      <c r="C27" s="1" t="str">
        <f t="shared" si="1"/>
        <v>Year 14</v>
      </c>
      <c r="D27" s="12">
        <f>IF(C27="Year 0",Discounting!$G$5,
IF(_xlfn.NUMBERVALUE(RIGHT(C27,LEN(C27)-FIND(" ",C27,1)))&lt;=30,Discounting!$H$5,
IF(_xlfn.NUMBERVALUE(RIGHT(C27,LEN(C27)-FIND(" ",C27,1)))&lt;=75,Discounting!$I$5,
IF(_xlfn.NUMBERVALUE(RIGHT(C27,LEN(C27)-FIND(" ",C27,1)))&lt;=125,Discounting!$J$5,
"Seek Guidance"))))</f>
        <v>3.5000000000000003E-2</v>
      </c>
      <c r="E27" s="13">
        <f t="shared" si="2"/>
        <v>0.61778179027667313</v>
      </c>
      <c r="G27" s="1" t="str">
        <f t="shared" si="3"/>
        <v>Year 14</v>
      </c>
      <c r="H27" s="12">
        <f>IF(G27="Year 0",Discounting!$G$6,
IF(_xlfn.NUMBERVALUE(RIGHT(G27,LEN(G27)-FIND(" ",G27,1)))&lt;=30,Discounting!$H$6,
IF(_xlfn.NUMBERVALUE(RIGHT(G27,LEN(G27)-FIND(" ",G27,1)))&lt;=75,Discounting!$I$6,
IF(_xlfn.NUMBERVALUE(RIGHT(G27,LEN(G27)-FIND(" ",G27,1)))&lt;=125,Discounting!$J$6,
"Seek Guidance"))))</f>
        <v>0.03</v>
      </c>
      <c r="I27" s="13">
        <f t="shared" si="4"/>
        <v>0.66111780581861901</v>
      </c>
      <c r="K27" s="1" t="str">
        <f t="shared" si="5"/>
        <v>Year 14</v>
      </c>
      <c r="L27" s="12">
        <f>IF(K27="Year 0",Discounting!$G$7,
IF(_xlfn.NUMBERVALUE(RIGHT(K27,LEN(K27)-FIND(" ",K27,1)))&lt;=30,Discounting!$H$7,
IF(_xlfn.NUMBERVALUE(RIGHT(K27,LEN(K27)-FIND(" ",K27,1)))&lt;=75,Discounting!$I$7,
IF(_xlfn.NUMBERVALUE(RIGHT(K27,LEN(K27)-FIND(" ",K27,1)))&lt;=125,Discounting!$J$7,
"Seek Guidance"))))</f>
        <v>1.4999999999999999E-2</v>
      </c>
      <c r="M27" s="13">
        <f t="shared" si="6"/>
        <v>0.81184927748345848</v>
      </c>
      <c r="O27" s="1" t="str">
        <f t="shared" si="7"/>
        <v>Year 14</v>
      </c>
      <c r="P27" s="12">
        <f>IF(O27="Year 0",Discounting!$G$8,
IF(_xlfn.NUMBERVALUE(RIGHT(O27,LEN(O27)-FIND(" ",O27,1)))&lt;=30,Discounting!$H$8,
IF(_xlfn.NUMBERVALUE(RIGHT(O27,LEN(O27)-FIND(" ",O27,1)))&lt;=75,Discounting!$I$8,
IF(_xlfn.NUMBERVALUE(RIGHT(O27,LEN(O27)-FIND(" ",O27,1)))&lt;=125,Discounting!$J$8,
"Seek Guidance"))))</f>
        <v>0.01</v>
      </c>
      <c r="Q27" s="13">
        <f t="shared" si="8"/>
        <v>0.86996296957666253</v>
      </c>
    </row>
    <row r="28" spans="2:17" x14ac:dyDescent="0.35">
      <c r="B28">
        <f t="shared" si="0"/>
        <v>15</v>
      </c>
      <c r="C28" s="1" t="str">
        <f t="shared" si="1"/>
        <v>Year 15</v>
      </c>
      <c r="D28" s="12">
        <f>IF(C28="Year 0",Discounting!$G$5,
IF(_xlfn.NUMBERVALUE(RIGHT(C28,LEN(C28)-FIND(" ",C28,1)))&lt;=30,Discounting!$H$5,
IF(_xlfn.NUMBERVALUE(RIGHT(C28,LEN(C28)-FIND(" ",C28,1)))&lt;=75,Discounting!$I$5,
IF(_xlfn.NUMBERVALUE(RIGHT(C28,LEN(C28)-FIND(" ",C28,1)))&lt;=125,Discounting!$J$5,
"Seek Guidance"))))</f>
        <v>3.5000000000000003E-2</v>
      </c>
      <c r="E28" s="13">
        <f t="shared" si="2"/>
        <v>0.59689061862480497</v>
      </c>
      <c r="G28" s="1" t="str">
        <f t="shared" si="3"/>
        <v>Year 15</v>
      </c>
      <c r="H28" s="12">
        <f>IF(G28="Year 0",Discounting!$G$6,
IF(_xlfn.NUMBERVALUE(RIGHT(G28,LEN(G28)-FIND(" ",G28,1)))&lt;=30,Discounting!$H$6,
IF(_xlfn.NUMBERVALUE(RIGHT(G28,LEN(G28)-FIND(" ",G28,1)))&lt;=75,Discounting!$I$6,
IF(_xlfn.NUMBERVALUE(RIGHT(G28,LEN(G28)-FIND(" ",G28,1)))&lt;=125,Discounting!$J$6,
"Seek Guidance"))))</f>
        <v>0.03</v>
      </c>
      <c r="I28" s="13">
        <f t="shared" si="4"/>
        <v>0.64186194739671742</v>
      </c>
      <c r="K28" s="1" t="str">
        <f t="shared" si="5"/>
        <v>Year 15</v>
      </c>
      <c r="L28" s="12">
        <f>IF(K28="Year 0",Discounting!$G$7,
IF(_xlfn.NUMBERVALUE(RIGHT(K28,LEN(K28)-FIND(" ",K28,1)))&lt;=30,Discounting!$H$7,
IF(_xlfn.NUMBERVALUE(RIGHT(K28,LEN(K28)-FIND(" ",K28,1)))&lt;=75,Discounting!$I$7,
IF(_xlfn.NUMBERVALUE(RIGHT(K28,LEN(K28)-FIND(" ",K28,1)))&lt;=125,Discounting!$J$7,
"Seek Guidance"))))</f>
        <v>1.4999999999999999E-2</v>
      </c>
      <c r="M28" s="13">
        <f t="shared" si="6"/>
        <v>0.79985150490981138</v>
      </c>
      <c r="O28" s="1" t="str">
        <f t="shared" si="7"/>
        <v>Year 15</v>
      </c>
      <c r="P28" s="12">
        <f>IF(O28="Year 0",Discounting!$G$8,
IF(_xlfn.NUMBERVALUE(RIGHT(O28,LEN(O28)-FIND(" ",O28,1)))&lt;=30,Discounting!$H$8,
IF(_xlfn.NUMBERVALUE(RIGHT(O28,LEN(O28)-FIND(" ",O28,1)))&lt;=75,Discounting!$I$8,
IF(_xlfn.NUMBERVALUE(RIGHT(O28,LEN(O28)-FIND(" ",O28,1)))&lt;=125,Discounting!$J$8,
"Seek Guidance"))))</f>
        <v>0.01</v>
      </c>
      <c r="Q28" s="13">
        <f t="shared" si="8"/>
        <v>0.86134947482837876</v>
      </c>
    </row>
    <row r="29" spans="2:17" x14ac:dyDescent="0.35">
      <c r="B29">
        <f t="shared" si="0"/>
        <v>16</v>
      </c>
      <c r="C29" s="1" t="str">
        <f t="shared" si="1"/>
        <v>Year 16</v>
      </c>
      <c r="D29" s="12">
        <f>IF(C29="Year 0",Discounting!$G$5,
IF(_xlfn.NUMBERVALUE(RIGHT(C29,LEN(C29)-FIND(" ",C29,1)))&lt;=30,Discounting!$H$5,
IF(_xlfn.NUMBERVALUE(RIGHT(C29,LEN(C29)-FIND(" ",C29,1)))&lt;=75,Discounting!$I$5,
IF(_xlfn.NUMBERVALUE(RIGHT(C29,LEN(C29)-FIND(" ",C29,1)))&lt;=125,Discounting!$J$5,
"Seek Guidance"))))</f>
        <v>3.5000000000000003E-2</v>
      </c>
      <c r="E29" s="13">
        <f t="shared" si="2"/>
        <v>0.57670591171478747</v>
      </c>
      <c r="G29" s="1" t="str">
        <f t="shared" si="3"/>
        <v>Year 16</v>
      </c>
      <c r="H29" s="12">
        <f>IF(G29="Year 0",Discounting!$G$6,
IF(_xlfn.NUMBERVALUE(RIGHT(G29,LEN(G29)-FIND(" ",G29,1)))&lt;=30,Discounting!$H$6,
IF(_xlfn.NUMBERVALUE(RIGHT(G29,LEN(G29)-FIND(" ",G29,1)))&lt;=75,Discounting!$I$6,
IF(_xlfn.NUMBERVALUE(RIGHT(G29,LEN(G29)-FIND(" ",G29,1)))&lt;=125,Discounting!$J$6,
"Seek Guidance"))))</f>
        <v>0.03</v>
      </c>
      <c r="I29" s="13">
        <f t="shared" si="4"/>
        <v>0.62316693922011401</v>
      </c>
      <c r="K29" s="1" t="str">
        <f t="shared" si="5"/>
        <v>Year 16</v>
      </c>
      <c r="L29" s="12">
        <f>IF(K29="Year 0",Discounting!$G$7,
IF(_xlfn.NUMBERVALUE(RIGHT(K29,LEN(K29)-FIND(" ",K29,1)))&lt;=30,Discounting!$H$7,
IF(_xlfn.NUMBERVALUE(RIGHT(K29,LEN(K29)-FIND(" ",K29,1)))&lt;=75,Discounting!$I$7,
IF(_xlfn.NUMBERVALUE(RIGHT(K29,LEN(K29)-FIND(" ",K29,1)))&lt;=125,Discounting!$J$7,
"Seek Guidance"))))</f>
        <v>1.4999999999999999E-2</v>
      </c>
      <c r="M29" s="13">
        <f t="shared" si="6"/>
        <v>0.78803103932001128</v>
      </c>
      <c r="O29" s="1" t="str">
        <f t="shared" si="7"/>
        <v>Year 16</v>
      </c>
      <c r="P29" s="12">
        <f>IF(O29="Year 0",Discounting!$G$8,
IF(_xlfn.NUMBERVALUE(RIGHT(O29,LEN(O29)-FIND(" ",O29,1)))&lt;=30,Discounting!$H$8,
IF(_xlfn.NUMBERVALUE(RIGHT(O29,LEN(O29)-FIND(" ",O29,1)))&lt;=75,Discounting!$I$8,
IF(_xlfn.NUMBERVALUE(RIGHT(O29,LEN(O29)-FIND(" ",O29,1)))&lt;=125,Discounting!$J$8,
"Seek Guidance"))))</f>
        <v>0.01</v>
      </c>
      <c r="Q29" s="13">
        <f t="shared" si="8"/>
        <v>0.8528212622063156</v>
      </c>
    </row>
    <row r="30" spans="2:17" x14ac:dyDescent="0.35">
      <c r="B30">
        <f t="shared" si="0"/>
        <v>17</v>
      </c>
      <c r="C30" s="1" t="str">
        <f t="shared" si="1"/>
        <v>Year 17</v>
      </c>
      <c r="D30" s="12">
        <f>IF(C30="Year 0",Discounting!$G$5,
IF(_xlfn.NUMBERVALUE(RIGHT(C30,LEN(C30)-FIND(" ",C30,1)))&lt;=30,Discounting!$H$5,
IF(_xlfn.NUMBERVALUE(RIGHT(C30,LEN(C30)-FIND(" ",C30,1)))&lt;=75,Discounting!$I$5,
IF(_xlfn.NUMBERVALUE(RIGHT(C30,LEN(C30)-FIND(" ",C30,1)))&lt;=125,Discounting!$J$5,
"Seek Guidance"))))</f>
        <v>3.5000000000000003E-2</v>
      </c>
      <c r="E30" s="13">
        <f t="shared" si="2"/>
        <v>0.55720377943457733</v>
      </c>
      <c r="G30" s="1" t="str">
        <f t="shared" si="3"/>
        <v>Year 17</v>
      </c>
      <c r="H30" s="12">
        <f>IF(G30="Year 0",Discounting!$G$6,
IF(_xlfn.NUMBERVALUE(RIGHT(G30,LEN(G30)-FIND(" ",G30,1)))&lt;=30,Discounting!$H$6,
IF(_xlfn.NUMBERVALUE(RIGHT(G30,LEN(G30)-FIND(" ",G30,1)))&lt;=75,Discounting!$I$6,
IF(_xlfn.NUMBERVALUE(RIGHT(G30,LEN(G30)-FIND(" ",G30,1)))&lt;=125,Discounting!$J$6,
"Seek Guidance"))))</f>
        <v>0.03</v>
      </c>
      <c r="I30" s="13">
        <f t="shared" si="4"/>
        <v>0.60501644584477088</v>
      </c>
      <c r="K30" s="1" t="str">
        <f t="shared" si="5"/>
        <v>Year 17</v>
      </c>
      <c r="L30" s="12">
        <f>IF(K30="Year 0",Discounting!$G$7,
IF(_xlfn.NUMBERVALUE(RIGHT(K30,LEN(K30)-FIND(" ",K30,1)))&lt;=30,Discounting!$H$7,
IF(_xlfn.NUMBERVALUE(RIGHT(K30,LEN(K30)-FIND(" ",K30,1)))&lt;=75,Discounting!$I$7,
IF(_xlfn.NUMBERVALUE(RIGHT(K30,LEN(K30)-FIND(" ",K30,1)))&lt;=125,Discounting!$J$7,
"Seek Guidance"))))</f>
        <v>1.4999999999999999E-2</v>
      </c>
      <c r="M30" s="13">
        <f t="shared" si="6"/>
        <v>0.77638526041380429</v>
      </c>
      <c r="O30" s="1" t="str">
        <f t="shared" si="7"/>
        <v>Year 17</v>
      </c>
      <c r="P30" s="12">
        <f>IF(O30="Year 0",Discounting!$G$8,
IF(_xlfn.NUMBERVALUE(RIGHT(O30,LEN(O30)-FIND(" ",O30,1)))&lt;=30,Discounting!$H$8,
IF(_xlfn.NUMBERVALUE(RIGHT(O30,LEN(O30)-FIND(" ",O30,1)))&lt;=75,Discounting!$I$8,
IF(_xlfn.NUMBERVALUE(RIGHT(O30,LEN(O30)-FIND(" ",O30,1)))&lt;=125,Discounting!$J$8,
"Seek Guidance"))))</f>
        <v>0.01</v>
      </c>
      <c r="Q30" s="13">
        <f t="shared" si="8"/>
        <v>0.84437748733298579</v>
      </c>
    </row>
    <row r="31" spans="2:17" x14ac:dyDescent="0.35">
      <c r="B31">
        <f t="shared" si="0"/>
        <v>18</v>
      </c>
      <c r="C31" s="1" t="str">
        <f t="shared" si="1"/>
        <v>Year 18</v>
      </c>
      <c r="D31" s="12">
        <f>IF(C31="Year 0",Discounting!$G$5,
IF(_xlfn.NUMBERVALUE(RIGHT(C31,LEN(C31)-FIND(" ",C31,1)))&lt;=30,Discounting!$H$5,
IF(_xlfn.NUMBERVALUE(RIGHT(C31,LEN(C31)-FIND(" ",C31,1)))&lt;=75,Discounting!$I$5,
IF(_xlfn.NUMBERVALUE(RIGHT(C31,LEN(C31)-FIND(" ",C31,1)))&lt;=125,Discounting!$J$5,
"Seek Guidance"))))</f>
        <v>3.5000000000000003E-2</v>
      </c>
      <c r="E31" s="13">
        <f t="shared" si="2"/>
        <v>0.53836113955031628</v>
      </c>
      <c r="G31" s="1" t="str">
        <f t="shared" si="3"/>
        <v>Year 18</v>
      </c>
      <c r="H31" s="12">
        <f>IF(G31="Year 0",Discounting!$G$6,
IF(_xlfn.NUMBERVALUE(RIGHT(G31,LEN(G31)-FIND(" ",G31,1)))&lt;=30,Discounting!$H$6,
IF(_xlfn.NUMBERVALUE(RIGHT(G31,LEN(G31)-FIND(" ",G31,1)))&lt;=75,Discounting!$I$6,
IF(_xlfn.NUMBERVALUE(RIGHT(G31,LEN(G31)-FIND(" ",G31,1)))&lt;=125,Discounting!$J$6,
"Seek Guidance"))))</f>
        <v>0.03</v>
      </c>
      <c r="I31" s="13">
        <f t="shared" si="4"/>
        <v>0.58739460761628237</v>
      </c>
      <c r="K31" s="1" t="str">
        <f t="shared" si="5"/>
        <v>Year 18</v>
      </c>
      <c r="L31" s="12">
        <f>IF(K31="Year 0",Discounting!$G$7,
IF(_xlfn.NUMBERVALUE(RIGHT(K31,LEN(K31)-FIND(" ",K31,1)))&lt;=30,Discounting!$H$7,
IF(_xlfn.NUMBERVALUE(RIGHT(K31,LEN(K31)-FIND(" ",K31,1)))&lt;=75,Discounting!$I$7,
IF(_xlfn.NUMBERVALUE(RIGHT(K31,LEN(K31)-FIND(" ",K31,1)))&lt;=125,Discounting!$J$7,
"Seek Guidance"))))</f>
        <v>1.4999999999999999E-2</v>
      </c>
      <c r="M31" s="13">
        <f t="shared" si="6"/>
        <v>0.76491158661458558</v>
      </c>
      <c r="O31" s="1" t="str">
        <f t="shared" si="7"/>
        <v>Year 18</v>
      </c>
      <c r="P31" s="12">
        <f>IF(O31="Year 0",Discounting!$G$8,
IF(_xlfn.NUMBERVALUE(RIGHT(O31,LEN(O31)-FIND(" ",O31,1)))&lt;=30,Discounting!$H$8,
IF(_xlfn.NUMBERVALUE(RIGHT(O31,LEN(O31)-FIND(" ",O31,1)))&lt;=75,Discounting!$I$8,
IF(_xlfn.NUMBERVALUE(RIGHT(O31,LEN(O31)-FIND(" ",O31,1)))&lt;=125,Discounting!$J$8,
"Seek Guidance"))))</f>
        <v>0.01</v>
      </c>
      <c r="Q31" s="13">
        <f t="shared" si="8"/>
        <v>0.83601731419107506</v>
      </c>
    </row>
    <row r="32" spans="2:17" x14ac:dyDescent="0.35">
      <c r="B32">
        <f t="shared" si="0"/>
        <v>19</v>
      </c>
      <c r="C32" s="1" t="str">
        <f t="shared" si="1"/>
        <v>Year 19</v>
      </c>
      <c r="D32" s="12">
        <f>IF(C32="Year 0",Discounting!$G$5,
IF(_xlfn.NUMBERVALUE(RIGHT(C32,LEN(C32)-FIND(" ",C32,1)))&lt;=30,Discounting!$H$5,
IF(_xlfn.NUMBERVALUE(RIGHT(C32,LEN(C32)-FIND(" ",C32,1)))&lt;=75,Discounting!$I$5,
IF(_xlfn.NUMBERVALUE(RIGHT(C32,LEN(C32)-FIND(" ",C32,1)))&lt;=125,Discounting!$J$5,
"Seek Guidance"))))</f>
        <v>3.5000000000000003E-2</v>
      </c>
      <c r="E32" s="13">
        <f t="shared" si="2"/>
        <v>0.520155690386779</v>
      </c>
      <c r="G32" s="1" t="str">
        <f t="shared" si="3"/>
        <v>Year 19</v>
      </c>
      <c r="H32" s="12">
        <f>IF(G32="Year 0",Discounting!$G$6,
IF(_xlfn.NUMBERVALUE(RIGHT(G32,LEN(G32)-FIND(" ",G32,1)))&lt;=30,Discounting!$H$6,
IF(_xlfn.NUMBERVALUE(RIGHT(G32,LEN(G32)-FIND(" ",G32,1)))&lt;=75,Discounting!$I$6,
IF(_xlfn.NUMBERVALUE(RIGHT(G32,LEN(G32)-FIND(" ",G32,1)))&lt;=125,Discounting!$J$6,
"Seek Guidance"))))</f>
        <v>0.03</v>
      </c>
      <c r="I32" s="13">
        <f t="shared" si="4"/>
        <v>0.57028602681192464</v>
      </c>
      <c r="K32" s="1" t="str">
        <f t="shared" si="5"/>
        <v>Year 19</v>
      </c>
      <c r="L32" s="12">
        <f>IF(K32="Year 0",Discounting!$G$7,
IF(_xlfn.NUMBERVALUE(RIGHT(K32,LEN(K32)-FIND(" ",K32,1)))&lt;=30,Discounting!$H$7,
IF(_xlfn.NUMBERVALUE(RIGHT(K32,LEN(K32)-FIND(" ",K32,1)))&lt;=75,Discounting!$I$7,
IF(_xlfn.NUMBERVALUE(RIGHT(K32,LEN(K32)-FIND(" ",K32,1)))&lt;=125,Discounting!$J$7,
"Seek Guidance"))))</f>
        <v>1.4999999999999999E-2</v>
      </c>
      <c r="M32" s="13">
        <f t="shared" si="6"/>
        <v>0.75360747449712873</v>
      </c>
      <c r="O32" s="1" t="str">
        <f t="shared" si="7"/>
        <v>Year 19</v>
      </c>
      <c r="P32" s="12">
        <f>IF(O32="Year 0",Discounting!$G$8,
IF(_xlfn.NUMBERVALUE(RIGHT(O32,LEN(O32)-FIND(" ",O32,1)))&lt;=30,Discounting!$H$8,
IF(_xlfn.NUMBERVALUE(RIGHT(O32,LEN(O32)-FIND(" ",O32,1)))&lt;=75,Discounting!$I$8,
IF(_xlfn.NUMBERVALUE(RIGHT(O32,LEN(O32)-FIND(" ",O32,1)))&lt;=125,Discounting!$J$8,
"Seek Guidance"))))</f>
        <v>0.01</v>
      </c>
      <c r="Q32" s="13">
        <f t="shared" si="8"/>
        <v>0.82773991504066835</v>
      </c>
    </row>
    <row r="33" spans="2:17" x14ac:dyDescent="0.35">
      <c r="B33">
        <f t="shared" si="0"/>
        <v>20</v>
      </c>
      <c r="C33" s="1" t="str">
        <f t="shared" si="1"/>
        <v>Year 20</v>
      </c>
      <c r="D33" s="12">
        <f>IF(C33="Year 0",Discounting!$G$5,
IF(_xlfn.NUMBERVALUE(RIGHT(C33,LEN(C33)-FIND(" ",C33,1)))&lt;=30,Discounting!$H$5,
IF(_xlfn.NUMBERVALUE(RIGHT(C33,LEN(C33)-FIND(" ",C33,1)))&lt;=75,Discounting!$I$5,
IF(_xlfn.NUMBERVALUE(RIGHT(C33,LEN(C33)-FIND(" ",C33,1)))&lt;=125,Discounting!$J$5,
"Seek Guidance"))))</f>
        <v>3.5000000000000003E-2</v>
      </c>
      <c r="E33" s="13">
        <f t="shared" si="2"/>
        <v>0.50256588443167061</v>
      </c>
      <c r="G33" s="1" t="str">
        <f t="shared" si="3"/>
        <v>Year 20</v>
      </c>
      <c r="H33" s="12">
        <f>IF(G33="Year 0",Discounting!$G$6,
IF(_xlfn.NUMBERVALUE(RIGHT(G33,LEN(G33)-FIND(" ",G33,1)))&lt;=30,Discounting!$H$6,
IF(_xlfn.NUMBERVALUE(RIGHT(G33,LEN(G33)-FIND(" ",G33,1)))&lt;=75,Discounting!$I$6,
IF(_xlfn.NUMBERVALUE(RIGHT(G33,LEN(G33)-FIND(" ",G33,1)))&lt;=125,Discounting!$J$6,
"Seek Guidance"))))</f>
        <v>0.03</v>
      </c>
      <c r="I33" s="13">
        <f t="shared" si="4"/>
        <v>0.55367575418633463</v>
      </c>
      <c r="K33" s="1" t="str">
        <f t="shared" si="5"/>
        <v>Year 20</v>
      </c>
      <c r="L33" s="12">
        <f>IF(K33="Year 0",Discounting!$G$7,
IF(_xlfn.NUMBERVALUE(RIGHT(K33,LEN(K33)-FIND(" ",K33,1)))&lt;=30,Discounting!$H$7,
IF(_xlfn.NUMBERVALUE(RIGHT(K33,LEN(K33)-FIND(" ",K33,1)))&lt;=75,Discounting!$I$7,
IF(_xlfn.NUMBERVALUE(RIGHT(K33,LEN(K33)-FIND(" ",K33,1)))&lt;=125,Discounting!$J$7,
"Seek Guidance"))))</f>
        <v>1.4999999999999999E-2</v>
      </c>
      <c r="M33" s="13">
        <f t="shared" si="6"/>
        <v>0.74247041822377224</v>
      </c>
      <c r="O33" s="1" t="str">
        <f t="shared" si="7"/>
        <v>Year 20</v>
      </c>
      <c r="P33" s="12">
        <f>IF(O33="Year 0",Discounting!$G$8,
IF(_xlfn.NUMBERVALUE(RIGHT(O33,LEN(O33)-FIND(" ",O33,1)))&lt;=30,Discounting!$H$8,
IF(_xlfn.NUMBERVALUE(RIGHT(O33,LEN(O33)-FIND(" ",O33,1)))&lt;=75,Discounting!$I$8,
IF(_xlfn.NUMBERVALUE(RIGHT(O33,LEN(O33)-FIND(" ",O33,1)))&lt;=125,Discounting!$J$8,
"Seek Guidance"))))</f>
        <v>0.01</v>
      </c>
      <c r="Q33" s="13">
        <f t="shared" si="8"/>
        <v>0.81954447033729538</v>
      </c>
    </row>
    <row r="34" spans="2:17" x14ac:dyDescent="0.35">
      <c r="B34">
        <f t="shared" si="0"/>
        <v>21</v>
      </c>
      <c r="C34" s="1" t="str">
        <f t="shared" si="1"/>
        <v>Year 21</v>
      </c>
      <c r="D34" s="12">
        <f>IF(C34="Year 0",Discounting!$G$5,
IF(_xlfn.NUMBERVALUE(RIGHT(C34,LEN(C34)-FIND(" ",C34,1)))&lt;=30,Discounting!$H$5,
IF(_xlfn.NUMBERVALUE(RIGHT(C34,LEN(C34)-FIND(" ",C34,1)))&lt;=75,Discounting!$I$5,
IF(_xlfn.NUMBERVALUE(RIGHT(C34,LEN(C34)-FIND(" ",C34,1)))&lt;=125,Discounting!$J$5,
"Seek Guidance"))))</f>
        <v>3.5000000000000003E-2</v>
      </c>
      <c r="E34" s="13">
        <f t="shared" si="2"/>
        <v>0.48557090283253201</v>
      </c>
      <c r="G34" s="1" t="str">
        <f t="shared" si="3"/>
        <v>Year 21</v>
      </c>
      <c r="H34" s="12">
        <f>IF(G34="Year 0",Discounting!$G$6,
IF(_xlfn.NUMBERVALUE(RIGHT(G34,LEN(G34)-FIND(" ",G34,1)))&lt;=30,Discounting!$H$6,
IF(_xlfn.NUMBERVALUE(RIGHT(G34,LEN(G34)-FIND(" ",G34,1)))&lt;=75,Discounting!$I$6,
IF(_xlfn.NUMBERVALUE(RIGHT(G34,LEN(G34)-FIND(" ",G34,1)))&lt;=125,Discounting!$J$6,
"Seek Guidance"))))</f>
        <v>0.03</v>
      </c>
      <c r="I34" s="13">
        <f t="shared" si="4"/>
        <v>0.53754927590906276</v>
      </c>
      <c r="K34" s="1" t="str">
        <f t="shared" si="5"/>
        <v>Year 21</v>
      </c>
      <c r="L34" s="12">
        <f>IF(K34="Year 0",Discounting!$G$7,
IF(_xlfn.NUMBERVALUE(RIGHT(K34,LEN(K34)-FIND(" ",K34,1)))&lt;=30,Discounting!$H$7,
IF(_xlfn.NUMBERVALUE(RIGHT(K34,LEN(K34)-FIND(" ",K34,1)))&lt;=75,Discounting!$I$7,
IF(_xlfn.NUMBERVALUE(RIGHT(K34,LEN(K34)-FIND(" ",K34,1)))&lt;=125,Discounting!$J$7,
"Seek Guidance"))))</f>
        <v>1.4999999999999999E-2</v>
      </c>
      <c r="M34" s="13">
        <f t="shared" si="6"/>
        <v>0.73149794898893827</v>
      </c>
      <c r="O34" s="1" t="str">
        <f t="shared" si="7"/>
        <v>Year 21</v>
      </c>
      <c r="P34" s="12">
        <f>IF(O34="Year 0",Discounting!$G$8,
IF(_xlfn.NUMBERVALUE(RIGHT(O34,LEN(O34)-FIND(" ",O34,1)))&lt;=30,Discounting!$H$8,
IF(_xlfn.NUMBERVALUE(RIGHT(O34,LEN(O34)-FIND(" ",O34,1)))&lt;=75,Discounting!$I$8,
IF(_xlfn.NUMBERVALUE(RIGHT(O34,LEN(O34)-FIND(" ",O34,1)))&lt;=125,Discounting!$J$8,
"Seek Guidance"))))</f>
        <v>0.01</v>
      </c>
      <c r="Q34" s="13">
        <f t="shared" si="8"/>
        <v>0.81143016865078754</v>
      </c>
    </row>
    <row r="35" spans="2:17" x14ac:dyDescent="0.35">
      <c r="B35">
        <f t="shared" si="0"/>
        <v>22</v>
      </c>
      <c r="C35" s="1" t="str">
        <f t="shared" si="1"/>
        <v>Year 22</v>
      </c>
      <c r="D35" s="12">
        <f>IF(C35="Year 0",Discounting!$G$5,
IF(_xlfn.NUMBERVALUE(RIGHT(C35,LEN(C35)-FIND(" ",C35,1)))&lt;=30,Discounting!$H$5,
IF(_xlfn.NUMBERVALUE(RIGHT(C35,LEN(C35)-FIND(" ",C35,1)))&lt;=75,Discounting!$I$5,
IF(_xlfn.NUMBERVALUE(RIGHT(C35,LEN(C35)-FIND(" ",C35,1)))&lt;=125,Discounting!$J$5,
"Seek Guidance"))))</f>
        <v>3.5000000000000003E-2</v>
      </c>
      <c r="E35" s="13">
        <f t="shared" si="2"/>
        <v>0.46915063075606961</v>
      </c>
      <c r="G35" s="1" t="str">
        <f t="shared" si="3"/>
        <v>Year 22</v>
      </c>
      <c r="H35" s="12">
        <f>IF(G35="Year 0",Discounting!$G$6,
IF(_xlfn.NUMBERVALUE(RIGHT(G35,LEN(G35)-FIND(" ",G35,1)))&lt;=30,Discounting!$H$6,
IF(_xlfn.NUMBERVALUE(RIGHT(G35,LEN(G35)-FIND(" ",G35,1)))&lt;=75,Discounting!$I$6,
IF(_xlfn.NUMBERVALUE(RIGHT(G35,LEN(G35)-FIND(" ",G35,1)))&lt;=125,Discounting!$J$6,
"Seek Guidance"))))</f>
        <v>0.03</v>
      </c>
      <c r="I35" s="13">
        <f t="shared" si="4"/>
        <v>0.52189250088258521</v>
      </c>
      <c r="K35" s="1" t="str">
        <f t="shared" si="5"/>
        <v>Year 22</v>
      </c>
      <c r="L35" s="12">
        <f>IF(K35="Year 0",Discounting!$G$7,
IF(_xlfn.NUMBERVALUE(RIGHT(K35,LEN(K35)-FIND(" ",K35,1)))&lt;=30,Discounting!$H$7,
IF(_xlfn.NUMBERVALUE(RIGHT(K35,LEN(K35)-FIND(" ",K35,1)))&lt;=75,Discounting!$I$7,
IF(_xlfn.NUMBERVALUE(RIGHT(K35,LEN(K35)-FIND(" ",K35,1)))&lt;=125,Discounting!$J$7,
"Seek Guidance"))))</f>
        <v>1.4999999999999999E-2</v>
      </c>
      <c r="M35" s="13">
        <f t="shared" si="6"/>
        <v>0.72068763447186046</v>
      </c>
      <c r="O35" s="1" t="str">
        <f t="shared" si="7"/>
        <v>Year 22</v>
      </c>
      <c r="P35" s="12">
        <f>IF(O35="Year 0",Discounting!$G$8,
IF(_xlfn.NUMBERVALUE(RIGHT(O35,LEN(O35)-FIND(" ",O35,1)))&lt;=30,Discounting!$H$8,
IF(_xlfn.NUMBERVALUE(RIGHT(O35,LEN(O35)-FIND(" ",O35,1)))&lt;=75,Discounting!$I$8,
IF(_xlfn.NUMBERVALUE(RIGHT(O35,LEN(O35)-FIND(" ",O35,1)))&lt;=125,Discounting!$J$8,
"Seek Guidance"))))</f>
        <v>0.01</v>
      </c>
      <c r="Q35" s="13">
        <f t="shared" si="8"/>
        <v>0.80339620658493816</v>
      </c>
    </row>
    <row r="36" spans="2:17" x14ac:dyDescent="0.35">
      <c r="B36">
        <f t="shared" si="0"/>
        <v>23</v>
      </c>
      <c r="C36" s="1" t="str">
        <f t="shared" si="1"/>
        <v>Year 23</v>
      </c>
      <c r="D36" s="12">
        <f>IF(C36="Year 0",Discounting!$G$5,
IF(_xlfn.NUMBERVALUE(RIGHT(C36,LEN(C36)-FIND(" ",C36,1)))&lt;=30,Discounting!$H$5,
IF(_xlfn.NUMBERVALUE(RIGHT(C36,LEN(C36)-FIND(" ",C36,1)))&lt;=75,Discounting!$I$5,
IF(_xlfn.NUMBERVALUE(RIGHT(C36,LEN(C36)-FIND(" ",C36,1)))&lt;=125,Discounting!$J$5,
"Seek Guidance"))))</f>
        <v>3.5000000000000003E-2</v>
      </c>
      <c r="E36" s="13">
        <f t="shared" si="2"/>
        <v>0.45328563358074364</v>
      </c>
      <c r="G36" s="1" t="str">
        <f t="shared" si="3"/>
        <v>Year 23</v>
      </c>
      <c r="H36" s="12">
        <f>IF(G36="Year 0",Discounting!$G$6,
IF(_xlfn.NUMBERVALUE(RIGHT(G36,LEN(G36)-FIND(" ",G36,1)))&lt;=30,Discounting!$H$6,
IF(_xlfn.NUMBERVALUE(RIGHT(G36,LEN(G36)-FIND(" ",G36,1)))&lt;=75,Discounting!$I$6,
IF(_xlfn.NUMBERVALUE(RIGHT(G36,LEN(G36)-FIND(" ",G36,1)))&lt;=125,Discounting!$J$6,
"Seek Guidance"))))</f>
        <v>0.03</v>
      </c>
      <c r="I36" s="13">
        <f t="shared" si="4"/>
        <v>0.50669174842969433</v>
      </c>
      <c r="K36" s="1" t="str">
        <f t="shared" si="5"/>
        <v>Year 23</v>
      </c>
      <c r="L36" s="12">
        <f>IF(K36="Year 0",Discounting!$G$7,
IF(_xlfn.NUMBERVALUE(RIGHT(K36,LEN(K36)-FIND(" ",K36,1)))&lt;=30,Discounting!$H$7,
IF(_xlfn.NUMBERVALUE(RIGHT(K36,LEN(K36)-FIND(" ",K36,1)))&lt;=75,Discounting!$I$7,
IF(_xlfn.NUMBERVALUE(RIGHT(K36,LEN(K36)-FIND(" ",K36,1)))&lt;=125,Discounting!$J$7,
"Seek Guidance"))))</f>
        <v>1.4999999999999999E-2</v>
      </c>
      <c r="M36" s="13">
        <f t="shared" si="6"/>
        <v>0.71003707829739948</v>
      </c>
      <c r="O36" s="1" t="str">
        <f t="shared" si="7"/>
        <v>Year 23</v>
      </c>
      <c r="P36" s="12">
        <f>IF(O36="Year 0",Discounting!$G$8,
IF(_xlfn.NUMBERVALUE(RIGHT(O36,LEN(O36)-FIND(" ",O36,1)))&lt;=30,Discounting!$H$8,
IF(_xlfn.NUMBERVALUE(RIGHT(O36,LEN(O36)-FIND(" ",O36,1)))&lt;=75,Discounting!$I$8,
IF(_xlfn.NUMBERVALUE(RIGHT(O36,LEN(O36)-FIND(" ",O36,1)))&lt;=125,Discounting!$J$8,
"Seek Guidance"))))</f>
        <v>0.01</v>
      </c>
      <c r="Q36" s="13">
        <f t="shared" si="8"/>
        <v>0.79544178869795856</v>
      </c>
    </row>
    <row r="37" spans="2:17" x14ac:dyDescent="0.35">
      <c r="B37">
        <f t="shared" si="0"/>
        <v>24</v>
      </c>
      <c r="C37" s="1" t="str">
        <f t="shared" si="1"/>
        <v>Year 24</v>
      </c>
      <c r="D37" s="12">
        <f>IF(C37="Year 0",Discounting!$G$5,
IF(_xlfn.NUMBERVALUE(RIGHT(C37,LEN(C37)-FIND(" ",C37,1)))&lt;=30,Discounting!$H$5,
IF(_xlfn.NUMBERVALUE(RIGHT(C37,LEN(C37)-FIND(" ",C37,1)))&lt;=75,Discounting!$I$5,
IF(_xlfn.NUMBERVALUE(RIGHT(C37,LEN(C37)-FIND(" ",C37,1)))&lt;=125,Discounting!$J$5,
"Seek Guidance"))))</f>
        <v>3.5000000000000003E-2</v>
      </c>
      <c r="E37" s="13">
        <f t="shared" si="2"/>
        <v>0.43795713389443836</v>
      </c>
      <c r="G37" s="1" t="str">
        <f t="shared" si="3"/>
        <v>Year 24</v>
      </c>
      <c r="H37" s="12">
        <f>IF(G37="Year 0",Discounting!$G$6,
IF(_xlfn.NUMBERVALUE(RIGHT(G37,LEN(G37)-FIND(" ",G37,1)))&lt;=30,Discounting!$H$6,
IF(_xlfn.NUMBERVALUE(RIGHT(G37,LEN(G37)-FIND(" ",G37,1)))&lt;=75,Discounting!$I$6,
IF(_xlfn.NUMBERVALUE(RIGHT(G37,LEN(G37)-FIND(" ",G37,1)))&lt;=125,Discounting!$J$6,
"Seek Guidance"))))</f>
        <v>0.03</v>
      </c>
      <c r="I37" s="13">
        <f t="shared" si="4"/>
        <v>0.49193373633950904</v>
      </c>
      <c r="K37" s="1" t="str">
        <f t="shared" si="5"/>
        <v>Year 24</v>
      </c>
      <c r="L37" s="12">
        <f>IF(K37="Year 0",Discounting!$G$7,
IF(_xlfn.NUMBERVALUE(RIGHT(K37,LEN(K37)-FIND(" ",K37,1)))&lt;=30,Discounting!$H$7,
IF(_xlfn.NUMBERVALUE(RIGHT(K37,LEN(K37)-FIND(" ",K37,1)))&lt;=75,Discounting!$I$7,
IF(_xlfn.NUMBERVALUE(RIGHT(K37,LEN(K37)-FIND(" ",K37,1)))&lt;=125,Discounting!$J$7,
"Seek Guidance"))))</f>
        <v>1.4999999999999999E-2</v>
      </c>
      <c r="M37" s="13">
        <f t="shared" si="6"/>
        <v>0.69954391950482719</v>
      </c>
      <c r="O37" s="1" t="str">
        <f t="shared" si="7"/>
        <v>Year 24</v>
      </c>
      <c r="P37" s="12">
        <f>IF(O37="Year 0",Discounting!$G$8,
IF(_xlfn.NUMBERVALUE(RIGHT(O37,LEN(O37)-FIND(" ",O37,1)))&lt;=30,Discounting!$H$8,
IF(_xlfn.NUMBERVALUE(RIGHT(O37,LEN(O37)-FIND(" ",O37,1)))&lt;=75,Discounting!$I$8,
IF(_xlfn.NUMBERVALUE(RIGHT(O37,LEN(O37)-FIND(" ",O37,1)))&lt;=125,Discounting!$J$8,
"Seek Guidance"))))</f>
        <v>0.01</v>
      </c>
      <c r="Q37" s="13">
        <f t="shared" si="8"/>
        <v>0.78756612742372134</v>
      </c>
    </row>
    <row r="38" spans="2:17" x14ac:dyDescent="0.35">
      <c r="B38">
        <f t="shared" si="0"/>
        <v>25</v>
      </c>
      <c r="C38" s="1" t="str">
        <f t="shared" si="1"/>
        <v>Year 25</v>
      </c>
      <c r="D38" s="12">
        <f>IF(C38="Year 0",Discounting!$G$5,
IF(_xlfn.NUMBERVALUE(RIGHT(C38,LEN(C38)-FIND(" ",C38,1)))&lt;=30,Discounting!$H$5,
IF(_xlfn.NUMBERVALUE(RIGHT(C38,LEN(C38)-FIND(" ",C38,1)))&lt;=75,Discounting!$I$5,
IF(_xlfn.NUMBERVALUE(RIGHT(C38,LEN(C38)-FIND(" ",C38,1)))&lt;=125,Discounting!$J$5,
"Seek Guidance"))))</f>
        <v>3.5000000000000003E-2</v>
      </c>
      <c r="E38" s="13">
        <f t="shared" si="2"/>
        <v>0.42314698926998878</v>
      </c>
      <c r="G38" s="1" t="str">
        <f t="shared" si="3"/>
        <v>Year 25</v>
      </c>
      <c r="H38" s="12">
        <f>IF(G38="Year 0",Discounting!$G$6,
IF(_xlfn.NUMBERVALUE(RIGHT(G38,LEN(G38)-FIND(" ",G38,1)))&lt;=30,Discounting!$H$6,
IF(_xlfn.NUMBERVALUE(RIGHT(G38,LEN(G38)-FIND(" ",G38,1)))&lt;=75,Discounting!$I$6,
IF(_xlfn.NUMBERVALUE(RIGHT(G38,LEN(G38)-FIND(" ",G38,1)))&lt;=125,Discounting!$J$6,
"Seek Guidance"))))</f>
        <v>0.03</v>
      </c>
      <c r="I38" s="13">
        <f t="shared" si="4"/>
        <v>0.47760556926165926</v>
      </c>
      <c r="K38" s="1" t="str">
        <f t="shared" si="5"/>
        <v>Year 25</v>
      </c>
      <c r="L38" s="12">
        <f>IF(K38="Year 0",Discounting!$G$7,
IF(_xlfn.NUMBERVALUE(RIGHT(K38,LEN(K38)-FIND(" ",K38,1)))&lt;=30,Discounting!$H$7,
IF(_xlfn.NUMBERVALUE(RIGHT(K38,LEN(K38)-FIND(" ",K38,1)))&lt;=75,Discounting!$I$7,
IF(_xlfn.NUMBERVALUE(RIGHT(K38,LEN(K38)-FIND(" ",K38,1)))&lt;=125,Discounting!$J$7,
"Seek Guidance"))))</f>
        <v>1.4999999999999999E-2</v>
      </c>
      <c r="M38" s="13">
        <f t="shared" si="6"/>
        <v>0.6892058320244604</v>
      </c>
      <c r="O38" s="1" t="str">
        <f t="shared" si="7"/>
        <v>Year 25</v>
      </c>
      <c r="P38" s="12">
        <f>IF(O38="Year 0",Discounting!$G$8,
IF(_xlfn.NUMBERVALUE(RIGHT(O38,LEN(O38)-FIND(" ",O38,1)))&lt;=30,Discounting!$H$8,
IF(_xlfn.NUMBERVALUE(RIGHT(O38,LEN(O38)-FIND(" ",O38,1)))&lt;=75,Discounting!$I$8,
IF(_xlfn.NUMBERVALUE(RIGHT(O38,LEN(O38)-FIND(" ",O38,1)))&lt;=125,Discounting!$J$8,
"Seek Guidance"))))</f>
        <v>0.01</v>
      </c>
      <c r="Q38" s="13">
        <f t="shared" si="8"/>
        <v>0.77976844299378345</v>
      </c>
    </row>
    <row r="39" spans="2:17" x14ac:dyDescent="0.35">
      <c r="B39">
        <f t="shared" si="0"/>
        <v>26</v>
      </c>
      <c r="C39" s="1" t="str">
        <f t="shared" si="1"/>
        <v>Year 26</v>
      </c>
      <c r="D39" s="12">
        <f>IF(C39="Year 0",Discounting!$G$5,
IF(_xlfn.NUMBERVALUE(RIGHT(C39,LEN(C39)-FIND(" ",C39,1)))&lt;=30,Discounting!$H$5,
IF(_xlfn.NUMBERVALUE(RIGHT(C39,LEN(C39)-FIND(" ",C39,1)))&lt;=75,Discounting!$I$5,
IF(_xlfn.NUMBERVALUE(RIGHT(C39,LEN(C39)-FIND(" ",C39,1)))&lt;=125,Discounting!$J$5,
"Seek Guidance"))))</f>
        <v>3.5000000000000003E-2</v>
      </c>
      <c r="E39" s="13">
        <f t="shared" si="2"/>
        <v>0.40883767079225974</v>
      </c>
      <c r="G39" s="1" t="str">
        <f t="shared" si="3"/>
        <v>Year 26</v>
      </c>
      <c r="H39" s="12">
        <f>IF(G39="Year 0",Discounting!$G$6,
IF(_xlfn.NUMBERVALUE(RIGHT(G39,LEN(G39)-FIND(" ",G39,1)))&lt;=30,Discounting!$H$6,
IF(_xlfn.NUMBERVALUE(RIGHT(G39,LEN(G39)-FIND(" ",G39,1)))&lt;=75,Discounting!$I$6,
IF(_xlfn.NUMBERVALUE(RIGHT(G39,LEN(G39)-FIND(" ",G39,1)))&lt;=125,Discounting!$J$6,
"Seek Guidance"))))</f>
        <v>0.03</v>
      </c>
      <c r="I39" s="13">
        <f t="shared" si="4"/>
        <v>0.4636947274385041</v>
      </c>
      <c r="K39" s="1" t="str">
        <f t="shared" si="5"/>
        <v>Year 26</v>
      </c>
      <c r="L39" s="12">
        <f>IF(K39="Year 0",Discounting!$G$7,
IF(_xlfn.NUMBERVALUE(RIGHT(K39,LEN(K39)-FIND(" ",K39,1)))&lt;=30,Discounting!$H$7,
IF(_xlfn.NUMBERVALUE(RIGHT(K39,LEN(K39)-FIND(" ",K39,1)))&lt;=75,Discounting!$I$7,
IF(_xlfn.NUMBERVALUE(RIGHT(K39,LEN(K39)-FIND(" ",K39,1)))&lt;=125,Discounting!$J$7,
"Seek Guidance"))))</f>
        <v>1.4999999999999999E-2</v>
      </c>
      <c r="M39" s="13">
        <f t="shared" si="6"/>
        <v>0.67902052416202996</v>
      </c>
      <c r="O39" s="1" t="str">
        <f t="shared" si="7"/>
        <v>Year 26</v>
      </c>
      <c r="P39" s="12">
        <f>IF(O39="Year 0",Discounting!$G$8,
IF(_xlfn.NUMBERVALUE(RIGHT(O39,LEN(O39)-FIND(" ",O39,1)))&lt;=30,Discounting!$H$8,
IF(_xlfn.NUMBERVALUE(RIGHT(O39,LEN(O39)-FIND(" ",O39,1)))&lt;=75,Discounting!$I$8,
IF(_xlfn.NUMBERVALUE(RIGHT(O39,LEN(O39)-FIND(" ",O39,1)))&lt;=125,Discounting!$J$8,
"Seek Guidance"))))</f>
        <v>0.01</v>
      </c>
      <c r="Q39" s="13">
        <f t="shared" si="8"/>
        <v>0.77204796336018167</v>
      </c>
    </row>
    <row r="40" spans="2:17" x14ac:dyDescent="0.35">
      <c r="B40">
        <f t="shared" si="0"/>
        <v>27</v>
      </c>
      <c r="C40" s="1" t="str">
        <f t="shared" si="1"/>
        <v>Year 27</v>
      </c>
      <c r="D40" s="12">
        <f>IF(C40="Year 0",Discounting!$G$5,
IF(_xlfn.NUMBERVALUE(RIGHT(C40,LEN(C40)-FIND(" ",C40,1)))&lt;=30,Discounting!$H$5,
IF(_xlfn.NUMBERVALUE(RIGHT(C40,LEN(C40)-FIND(" ",C40,1)))&lt;=75,Discounting!$I$5,
IF(_xlfn.NUMBERVALUE(RIGHT(C40,LEN(C40)-FIND(" ",C40,1)))&lt;=125,Discounting!$J$5,
"Seek Guidance"))))</f>
        <v>3.5000000000000003E-2</v>
      </c>
      <c r="E40" s="13">
        <f t="shared" si="2"/>
        <v>0.39501224231136212</v>
      </c>
      <c r="G40" s="1" t="str">
        <f t="shared" si="3"/>
        <v>Year 27</v>
      </c>
      <c r="H40" s="12">
        <f>IF(G40="Year 0",Discounting!$G$6,
IF(_xlfn.NUMBERVALUE(RIGHT(G40,LEN(G40)-FIND(" ",G40,1)))&lt;=30,Discounting!$H$6,
IF(_xlfn.NUMBERVALUE(RIGHT(G40,LEN(G40)-FIND(" ",G40,1)))&lt;=75,Discounting!$I$6,
IF(_xlfn.NUMBERVALUE(RIGHT(G40,LEN(G40)-FIND(" ",G40,1)))&lt;=125,Discounting!$J$6,
"Seek Guidance"))))</f>
        <v>0.03</v>
      </c>
      <c r="I40" s="13">
        <f t="shared" si="4"/>
        <v>0.45018905576553797</v>
      </c>
      <c r="K40" s="1" t="str">
        <f t="shared" si="5"/>
        <v>Year 27</v>
      </c>
      <c r="L40" s="12">
        <f>IF(K40="Year 0",Discounting!$G$7,
IF(_xlfn.NUMBERVALUE(RIGHT(K40,LEN(K40)-FIND(" ",K40,1)))&lt;=30,Discounting!$H$7,
IF(_xlfn.NUMBERVALUE(RIGHT(K40,LEN(K40)-FIND(" ",K40,1)))&lt;=75,Discounting!$I$7,
IF(_xlfn.NUMBERVALUE(RIGHT(K40,LEN(K40)-FIND(" ",K40,1)))&lt;=125,Discounting!$J$7,
"Seek Guidance"))))</f>
        <v>1.4999999999999999E-2</v>
      </c>
      <c r="M40" s="13">
        <f t="shared" si="6"/>
        <v>0.66898573809066997</v>
      </c>
      <c r="O40" s="1" t="str">
        <f t="shared" si="7"/>
        <v>Year 27</v>
      </c>
      <c r="P40" s="12">
        <f>IF(O40="Year 0",Discounting!$G$8,
IF(_xlfn.NUMBERVALUE(RIGHT(O40,LEN(O40)-FIND(" ",O40,1)))&lt;=30,Discounting!$H$8,
IF(_xlfn.NUMBERVALUE(RIGHT(O40,LEN(O40)-FIND(" ",O40,1)))&lt;=75,Discounting!$I$8,
IF(_xlfn.NUMBERVALUE(RIGHT(O40,LEN(O40)-FIND(" ",O40,1)))&lt;=125,Discounting!$J$8,
"Seek Guidance"))))</f>
        <v>0.01</v>
      </c>
      <c r="Q40" s="13">
        <f t="shared" si="8"/>
        <v>0.76440392411899172</v>
      </c>
    </row>
    <row r="41" spans="2:17" x14ac:dyDescent="0.35">
      <c r="B41">
        <f t="shared" si="0"/>
        <v>28</v>
      </c>
      <c r="C41" s="1" t="str">
        <f t="shared" si="1"/>
        <v>Year 28</v>
      </c>
      <c r="D41" s="12">
        <f>IF(C41="Year 0",Discounting!$G$5,
IF(_xlfn.NUMBERVALUE(RIGHT(C41,LEN(C41)-FIND(" ",C41,1)))&lt;=30,Discounting!$H$5,
IF(_xlfn.NUMBERVALUE(RIGHT(C41,LEN(C41)-FIND(" ",C41,1)))&lt;=75,Discounting!$I$5,
IF(_xlfn.NUMBERVALUE(RIGHT(C41,LEN(C41)-FIND(" ",C41,1)))&lt;=125,Discounting!$J$5,
"Seek Guidance"))))</f>
        <v>3.5000000000000003E-2</v>
      </c>
      <c r="E41" s="13">
        <f t="shared" si="2"/>
        <v>0.38165434039745133</v>
      </c>
      <c r="G41" s="1" t="str">
        <f t="shared" si="3"/>
        <v>Year 28</v>
      </c>
      <c r="H41" s="12">
        <f>IF(G41="Year 0",Discounting!$G$6,
IF(_xlfn.NUMBERVALUE(RIGHT(G41,LEN(G41)-FIND(" ",G41,1)))&lt;=30,Discounting!$H$6,
IF(_xlfn.NUMBERVALUE(RIGHT(G41,LEN(G41)-FIND(" ",G41,1)))&lt;=75,Discounting!$I$6,
IF(_xlfn.NUMBERVALUE(RIGHT(G41,LEN(G41)-FIND(" ",G41,1)))&lt;=125,Discounting!$J$6,
"Seek Guidance"))))</f>
        <v>0.03</v>
      </c>
      <c r="I41" s="13">
        <f t="shared" si="4"/>
        <v>0.43707675317042521</v>
      </c>
      <c r="K41" s="1" t="str">
        <f t="shared" si="5"/>
        <v>Year 28</v>
      </c>
      <c r="L41" s="12">
        <f>IF(K41="Year 0",Discounting!$G$7,
IF(_xlfn.NUMBERVALUE(RIGHT(K41,LEN(K41)-FIND(" ",K41,1)))&lt;=30,Discounting!$H$7,
IF(_xlfn.NUMBERVALUE(RIGHT(K41,LEN(K41)-FIND(" ",K41,1)))&lt;=75,Discounting!$I$7,
IF(_xlfn.NUMBERVALUE(RIGHT(K41,LEN(K41)-FIND(" ",K41,1)))&lt;=125,Discounting!$J$7,
"Seek Guidance"))))</f>
        <v>1.4999999999999999E-2</v>
      </c>
      <c r="M41" s="13">
        <f t="shared" si="6"/>
        <v>0.65909924935041386</v>
      </c>
      <c r="O41" s="1" t="str">
        <f t="shared" si="7"/>
        <v>Year 28</v>
      </c>
      <c r="P41" s="12">
        <f>IF(O41="Year 0",Discounting!$G$8,
IF(_xlfn.NUMBERVALUE(RIGHT(O41,LEN(O41)-FIND(" ",O41,1)))&lt;=30,Discounting!$H$8,
IF(_xlfn.NUMBERVALUE(RIGHT(O41,LEN(O41)-FIND(" ",O41,1)))&lt;=75,Discounting!$I$8,
IF(_xlfn.NUMBERVALUE(RIGHT(O41,LEN(O41)-FIND(" ",O41,1)))&lt;=125,Discounting!$J$8,
"Seek Guidance"))))</f>
        <v>0.01</v>
      </c>
      <c r="Q41" s="13">
        <f t="shared" si="8"/>
        <v>0.75683556843464528</v>
      </c>
    </row>
    <row r="42" spans="2:17" x14ac:dyDescent="0.35">
      <c r="B42">
        <f t="shared" si="0"/>
        <v>29</v>
      </c>
      <c r="C42" s="1" t="str">
        <f t="shared" si="1"/>
        <v>Year 29</v>
      </c>
      <c r="D42" s="12">
        <f>IF(C42="Year 0",Discounting!$G$5,
IF(_xlfn.NUMBERVALUE(RIGHT(C42,LEN(C42)-FIND(" ",C42,1)))&lt;=30,Discounting!$H$5,
IF(_xlfn.NUMBERVALUE(RIGHT(C42,LEN(C42)-FIND(" ",C42,1)))&lt;=75,Discounting!$I$5,
IF(_xlfn.NUMBERVALUE(RIGHT(C42,LEN(C42)-FIND(" ",C42,1)))&lt;=125,Discounting!$J$5,
"Seek Guidance"))))</f>
        <v>3.5000000000000003E-2</v>
      </c>
      <c r="E42" s="13">
        <f t="shared" si="2"/>
        <v>0.36874815497338298</v>
      </c>
      <c r="G42" s="1" t="str">
        <f t="shared" si="3"/>
        <v>Year 29</v>
      </c>
      <c r="H42" s="12">
        <f>IF(G42="Year 0",Discounting!$G$6,
IF(_xlfn.NUMBERVALUE(RIGHT(G42,LEN(G42)-FIND(" ",G42,1)))&lt;=30,Discounting!$H$6,
IF(_xlfn.NUMBERVALUE(RIGHT(G42,LEN(G42)-FIND(" ",G42,1)))&lt;=75,Discounting!$I$6,
IF(_xlfn.NUMBERVALUE(RIGHT(G42,LEN(G42)-FIND(" ",G42,1)))&lt;=125,Discounting!$J$6,
"Seek Guidance"))))</f>
        <v>0.03</v>
      </c>
      <c r="I42" s="13">
        <f t="shared" si="4"/>
        <v>0.42434636230138367</v>
      </c>
      <c r="K42" s="1" t="str">
        <f t="shared" si="5"/>
        <v>Year 29</v>
      </c>
      <c r="L42" s="12">
        <f>IF(K42="Year 0",Discounting!$G$7,
IF(_xlfn.NUMBERVALUE(RIGHT(K42,LEN(K42)-FIND(" ",K42,1)))&lt;=30,Discounting!$H$7,
IF(_xlfn.NUMBERVALUE(RIGHT(K42,LEN(K42)-FIND(" ",K42,1)))&lt;=75,Discounting!$I$7,
IF(_xlfn.NUMBERVALUE(RIGHT(K42,LEN(K42)-FIND(" ",K42,1)))&lt;=125,Discounting!$J$7,
"Seek Guidance"))))</f>
        <v>1.4999999999999999E-2</v>
      </c>
      <c r="M42" s="13">
        <f t="shared" si="6"/>
        <v>0.64935886635508766</v>
      </c>
      <c r="O42" s="1" t="str">
        <f t="shared" si="7"/>
        <v>Year 29</v>
      </c>
      <c r="P42" s="12">
        <f>IF(O42="Year 0",Discounting!$G$8,
IF(_xlfn.NUMBERVALUE(RIGHT(O42,LEN(O42)-FIND(" ",O42,1)))&lt;=30,Discounting!$H$8,
IF(_xlfn.NUMBERVALUE(RIGHT(O42,LEN(O42)-FIND(" ",O42,1)))&lt;=75,Discounting!$I$8,
IF(_xlfn.NUMBERVALUE(RIGHT(O42,LEN(O42)-FIND(" ",O42,1)))&lt;=125,Discounting!$J$8,
"Seek Guidance"))))</f>
        <v>0.01</v>
      </c>
      <c r="Q42" s="13">
        <f t="shared" si="8"/>
        <v>0.74934214696499535</v>
      </c>
    </row>
    <row r="43" spans="2:17" x14ac:dyDescent="0.35">
      <c r="B43">
        <f t="shared" si="0"/>
        <v>30</v>
      </c>
      <c r="C43" s="1" t="str">
        <f t="shared" si="1"/>
        <v>Year 30</v>
      </c>
      <c r="D43" s="12">
        <f>IF(C43="Year 0",Discounting!$G$5,
IF(_xlfn.NUMBERVALUE(RIGHT(C43,LEN(C43)-FIND(" ",C43,1)))&lt;=30,Discounting!$H$5,
IF(_xlfn.NUMBERVALUE(RIGHT(C43,LEN(C43)-FIND(" ",C43,1)))&lt;=75,Discounting!$I$5,
IF(_xlfn.NUMBERVALUE(RIGHT(C43,LEN(C43)-FIND(" ",C43,1)))&lt;=125,Discounting!$J$5,
"Seek Guidance"))))</f>
        <v>3.5000000000000003E-2</v>
      </c>
      <c r="E43" s="13">
        <f t="shared" si="2"/>
        <v>0.35627841060230242</v>
      </c>
      <c r="G43" s="1" t="str">
        <f t="shared" si="3"/>
        <v>Year 30</v>
      </c>
      <c r="H43" s="12">
        <f>IF(G43="Year 0",Discounting!$G$6,
IF(_xlfn.NUMBERVALUE(RIGHT(G43,LEN(G43)-FIND(" ",G43,1)))&lt;=30,Discounting!$H$6,
IF(_xlfn.NUMBERVALUE(RIGHT(G43,LEN(G43)-FIND(" ",G43,1)))&lt;=75,Discounting!$I$6,
IF(_xlfn.NUMBERVALUE(RIGHT(G43,LEN(G43)-FIND(" ",G43,1)))&lt;=125,Discounting!$J$6,
"Seek Guidance"))))</f>
        <v>0.03</v>
      </c>
      <c r="I43" s="13">
        <f t="shared" si="4"/>
        <v>0.41198675951590646</v>
      </c>
      <c r="K43" s="1" t="str">
        <f t="shared" si="5"/>
        <v>Year 30</v>
      </c>
      <c r="L43" s="12">
        <f>IF(K43="Year 0",Discounting!$G$7,
IF(_xlfn.NUMBERVALUE(RIGHT(K43,LEN(K43)-FIND(" ",K43,1)))&lt;=30,Discounting!$H$7,
IF(_xlfn.NUMBERVALUE(RIGHT(K43,LEN(K43)-FIND(" ",K43,1)))&lt;=75,Discounting!$I$7,
IF(_xlfn.NUMBERVALUE(RIGHT(K43,LEN(K43)-FIND(" ",K43,1)))&lt;=125,Discounting!$J$7,
"Seek Guidance"))))</f>
        <v>1.4999999999999999E-2</v>
      </c>
      <c r="M43" s="13">
        <f t="shared" si="6"/>
        <v>0.63976242990649035</v>
      </c>
      <c r="O43" s="1" t="str">
        <f t="shared" si="7"/>
        <v>Year 30</v>
      </c>
      <c r="P43" s="12">
        <f>IF(O43="Year 0",Discounting!$G$8,
IF(_xlfn.NUMBERVALUE(RIGHT(O43,LEN(O43)-FIND(" ",O43,1)))&lt;=30,Discounting!$H$8,
IF(_xlfn.NUMBERVALUE(RIGHT(O43,LEN(O43)-FIND(" ",O43,1)))&lt;=75,Discounting!$I$8,
IF(_xlfn.NUMBERVALUE(RIGHT(O43,LEN(O43)-FIND(" ",O43,1)))&lt;=125,Discounting!$J$8,
"Seek Guidance"))))</f>
        <v>0.01</v>
      </c>
      <c r="Q43" s="13">
        <f t="shared" si="8"/>
        <v>0.74192291778712405</v>
      </c>
    </row>
    <row r="44" spans="2:17" x14ac:dyDescent="0.35">
      <c r="B44">
        <f t="shared" si="0"/>
        <v>31</v>
      </c>
      <c r="C44" s="1" t="str">
        <f t="shared" si="1"/>
        <v>Year 31</v>
      </c>
      <c r="D44" s="12">
        <f>IF(C44="Year 0",Discounting!$G$5,
IF(_xlfn.NUMBERVALUE(RIGHT(C44,LEN(C44)-FIND(" ",C44,1)))&lt;=30,Discounting!$H$5,
IF(_xlfn.NUMBERVALUE(RIGHT(C44,LEN(C44)-FIND(" ",C44,1)))&lt;=75,Discounting!$I$5,
IF(_xlfn.NUMBERVALUE(RIGHT(C44,LEN(C44)-FIND(" ",C44,1)))&lt;=125,Discounting!$J$5,
"Seek Guidance"))))</f>
        <v>0.03</v>
      </c>
      <c r="E44" s="13">
        <f t="shared" si="2"/>
        <v>0.34590136951679845</v>
      </c>
      <c r="G44" s="1" t="str">
        <f t="shared" si="3"/>
        <v>Year 31</v>
      </c>
      <c r="H44" s="12">
        <f>IF(G44="Year 0",Discounting!$G$6,
IF(_xlfn.NUMBERVALUE(RIGHT(G44,LEN(G44)-FIND(" ",G44,1)))&lt;=30,Discounting!$H$6,
IF(_xlfn.NUMBERVALUE(RIGHT(G44,LEN(G44)-FIND(" ",G44,1)))&lt;=75,Discounting!$I$6,
IF(_xlfn.NUMBERVALUE(RIGHT(G44,LEN(G44)-FIND(" ",G44,1)))&lt;=125,Discounting!$J$6,
"Seek Guidance"))))</f>
        <v>2.5700000000000001E-2</v>
      </c>
      <c r="I44" s="13">
        <f t="shared" si="4"/>
        <v>0.40166399484830501</v>
      </c>
      <c r="K44" s="1" t="str">
        <f t="shared" si="5"/>
        <v>Year 31</v>
      </c>
      <c r="L44" s="12">
        <f>IF(K44="Year 0",Discounting!$G$7,
IF(_xlfn.NUMBERVALUE(RIGHT(K44,LEN(K44)-FIND(" ",K44,1)))&lt;=30,Discounting!$H$7,
IF(_xlfn.NUMBERVALUE(RIGHT(K44,LEN(K44)-FIND(" ",K44,1)))&lt;=75,Discounting!$I$7,
IF(_xlfn.NUMBERVALUE(RIGHT(K44,LEN(K44)-FIND(" ",K44,1)))&lt;=125,Discounting!$J$7,
"Seek Guidance"))))</f>
        <v>1.29E-2</v>
      </c>
      <c r="M44" s="13">
        <f t="shared" si="6"/>
        <v>0.63161460154654003</v>
      </c>
      <c r="O44" s="1" t="str">
        <f t="shared" si="7"/>
        <v>Year 31</v>
      </c>
      <c r="P44" s="12">
        <f>IF(O44="Year 0",Discounting!$G$8,
IF(_xlfn.NUMBERVALUE(RIGHT(O44,LEN(O44)-FIND(" ",O44,1)))&lt;=30,Discounting!$H$8,
IF(_xlfn.NUMBERVALUE(RIGHT(O44,LEN(O44)-FIND(" ",O44,1)))&lt;=75,Discounting!$I$8,
IF(_xlfn.NUMBERVALUE(RIGHT(O44,LEN(O44)-FIND(" ",O44,1)))&lt;=125,Discounting!$J$8,
"Seek Guidance"))))</f>
        <v>8.6E-3</v>
      </c>
      <c r="Q44" s="13">
        <f t="shared" si="8"/>
        <v>0.73559678543240536</v>
      </c>
    </row>
    <row r="45" spans="2:17" x14ac:dyDescent="0.35">
      <c r="B45">
        <f t="shared" si="0"/>
        <v>32</v>
      </c>
      <c r="C45" s="1" t="str">
        <f t="shared" ref="C45:C108" si="9">"Year "&amp;((RIGHT(C44,LEN(C44)-FIND(" ",C44,1)))+1)</f>
        <v>Year 32</v>
      </c>
      <c r="D45" s="12">
        <f>IF(C45="Year 0",Discounting!$G$5,
IF(_xlfn.NUMBERVALUE(RIGHT(C45,LEN(C45)-FIND(" ",C45,1)))&lt;=30,Discounting!$H$5,
IF(_xlfn.NUMBERVALUE(RIGHT(C45,LEN(C45)-FIND(" ",C45,1)))&lt;=75,Discounting!$I$5,
IF(_xlfn.NUMBERVALUE(RIGHT(C45,LEN(C45)-FIND(" ",C45,1)))&lt;=125,Discounting!$J$5,
"Seek Guidance"))))</f>
        <v>0.03</v>
      </c>
      <c r="E45" s="13">
        <f t="shared" si="2"/>
        <v>0.33582657234640628</v>
      </c>
      <c r="G45" s="1" t="str">
        <f t="shared" si="3"/>
        <v>Year 32</v>
      </c>
      <c r="H45" s="12">
        <f>IF(G45="Year 0",Discounting!$G$6,
IF(_xlfn.NUMBERVALUE(RIGHT(G45,LEN(G45)-FIND(" ",G45,1)))&lt;=30,Discounting!$H$6,
IF(_xlfn.NUMBERVALUE(RIGHT(G45,LEN(G45)-FIND(" ",G45,1)))&lt;=75,Discounting!$I$6,
IF(_xlfn.NUMBERVALUE(RIGHT(G45,LEN(G45)-FIND(" ",G45,1)))&lt;=125,Discounting!$J$6,
"Seek Guidance"))))</f>
        <v>2.5700000000000001E-2</v>
      </c>
      <c r="I45" s="13">
        <f t="shared" si="4"/>
        <v>0.39159987798411328</v>
      </c>
      <c r="K45" s="1" t="str">
        <f t="shared" si="5"/>
        <v>Year 32</v>
      </c>
      <c r="L45" s="12">
        <f>IF(K45="Year 0",Discounting!$G$7,
IF(_xlfn.NUMBERVALUE(RIGHT(K45,LEN(K45)-FIND(" ",K45,1)))&lt;=30,Discounting!$H$7,
IF(_xlfn.NUMBERVALUE(RIGHT(K45,LEN(K45)-FIND(" ",K45,1)))&lt;=75,Discounting!$I$7,
IF(_xlfn.NUMBERVALUE(RIGHT(K45,LEN(K45)-FIND(" ",K45,1)))&lt;=125,Discounting!$J$7,
"Seek Guidance"))))</f>
        <v>1.29E-2</v>
      </c>
      <c r="M45" s="13">
        <f t="shared" si="6"/>
        <v>0.62357054156041081</v>
      </c>
      <c r="O45" s="1" t="str">
        <f t="shared" si="7"/>
        <v>Year 32</v>
      </c>
      <c r="P45" s="12">
        <f>IF(O45="Year 0",Discounting!$G$8,
IF(_xlfn.NUMBERVALUE(RIGHT(O45,LEN(O45)-FIND(" ",O45,1)))&lt;=30,Discounting!$H$8,
IF(_xlfn.NUMBERVALUE(RIGHT(O45,LEN(O45)-FIND(" ",O45,1)))&lt;=75,Discounting!$I$8,
IF(_xlfn.NUMBERVALUE(RIGHT(O45,LEN(O45)-FIND(" ",O45,1)))&lt;=125,Discounting!$J$8,
"Seek Guidance"))))</f>
        <v>8.6E-3</v>
      </c>
      <c r="Q45" s="13">
        <f t="shared" si="8"/>
        <v>0.72932459392465343</v>
      </c>
    </row>
    <row r="46" spans="2:17" x14ac:dyDescent="0.35">
      <c r="B46">
        <f t="shared" si="0"/>
        <v>33</v>
      </c>
      <c r="C46" s="1" t="str">
        <f t="shared" si="9"/>
        <v>Year 33</v>
      </c>
      <c r="D46" s="12">
        <f>IF(C46="Year 0",Discounting!$G$5,
IF(_xlfn.NUMBERVALUE(RIGHT(C46,LEN(C46)-FIND(" ",C46,1)))&lt;=30,Discounting!$H$5,
IF(_xlfn.NUMBERVALUE(RIGHT(C46,LEN(C46)-FIND(" ",C46,1)))&lt;=75,Discounting!$I$5,
IF(_xlfn.NUMBERVALUE(RIGHT(C46,LEN(C46)-FIND(" ",C46,1)))&lt;=125,Discounting!$J$5,
"Seek Guidance"))))</f>
        <v>0.03</v>
      </c>
      <c r="E46" s="13">
        <f t="shared" si="2"/>
        <v>0.32604521587029733</v>
      </c>
      <c r="G46" s="1" t="str">
        <f t="shared" si="3"/>
        <v>Year 33</v>
      </c>
      <c r="H46" s="12">
        <f>IF(G46="Year 0",Discounting!$G$6,
IF(_xlfn.NUMBERVALUE(RIGHT(G46,LEN(G46)-FIND(" ",G46,1)))&lt;=30,Discounting!$H$6,
IF(_xlfn.NUMBERVALUE(RIGHT(G46,LEN(G46)-FIND(" ",G46,1)))&lt;=75,Discounting!$I$6,
IF(_xlfn.NUMBERVALUE(RIGHT(G46,LEN(G46)-FIND(" ",G46,1)))&lt;=125,Discounting!$J$6,
"Seek Guidance"))))</f>
        <v>2.5700000000000001E-2</v>
      </c>
      <c r="I46" s="13">
        <f t="shared" si="4"/>
        <v>0.38178792822863727</v>
      </c>
      <c r="K46" s="1" t="str">
        <f t="shared" si="5"/>
        <v>Year 33</v>
      </c>
      <c r="L46" s="12">
        <f>IF(K46="Year 0",Discounting!$G$7,
IF(_xlfn.NUMBERVALUE(RIGHT(K46,LEN(K46)-FIND(" ",K46,1)))&lt;=30,Discounting!$H$7,
IF(_xlfn.NUMBERVALUE(RIGHT(K46,LEN(K46)-FIND(" ",K46,1)))&lt;=75,Discounting!$I$7,
IF(_xlfn.NUMBERVALUE(RIGHT(K46,LEN(K46)-FIND(" ",K46,1)))&lt;=125,Discounting!$J$7,
"Seek Guidance"))))</f>
        <v>1.29E-2</v>
      </c>
      <c r="M46" s="13">
        <f t="shared" si="6"/>
        <v>0.61562892838425398</v>
      </c>
      <c r="O46" s="1" t="str">
        <f t="shared" si="7"/>
        <v>Year 33</v>
      </c>
      <c r="P46" s="12">
        <f>IF(O46="Year 0",Discounting!$G$8,
IF(_xlfn.NUMBERVALUE(RIGHT(O46,LEN(O46)-FIND(" ",O46,1)))&lt;=30,Discounting!$H$8,
IF(_xlfn.NUMBERVALUE(RIGHT(O46,LEN(O46)-FIND(" ",O46,1)))&lt;=75,Discounting!$I$8,
IF(_xlfn.NUMBERVALUE(RIGHT(O46,LEN(O46)-FIND(" ",O46,1)))&lt;=125,Discounting!$J$8,
"Seek Guidance"))))</f>
        <v>8.6E-3</v>
      </c>
      <c r="Q46" s="13">
        <f t="shared" si="8"/>
        <v>0.72310588332803238</v>
      </c>
    </row>
    <row r="47" spans="2:17" x14ac:dyDescent="0.35">
      <c r="B47">
        <f t="shared" si="0"/>
        <v>34</v>
      </c>
      <c r="C47" s="1" t="str">
        <f t="shared" si="9"/>
        <v>Year 34</v>
      </c>
      <c r="D47" s="12">
        <f>IF(C47="Year 0",Discounting!$G$5,
IF(_xlfn.NUMBERVALUE(RIGHT(C47,LEN(C47)-FIND(" ",C47,1)))&lt;=30,Discounting!$H$5,
IF(_xlfn.NUMBERVALUE(RIGHT(C47,LEN(C47)-FIND(" ",C47,1)))&lt;=75,Discounting!$I$5,
IF(_xlfn.NUMBERVALUE(RIGHT(C47,LEN(C47)-FIND(" ",C47,1)))&lt;=125,Discounting!$J$5,
"Seek Guidance"))))</f>
        <v>0.03</v>
      </c>
      <c r="E47" s="13">
        <f t="shared" si="2"/>
        <v>0.31654875327213333</v>
      </c>
      <c r="G47" s="1" t="str">
        <f t="shared" si="3"/>
        <v>Year 34</v>
      </c>
      <c r="H47" s="12">
        <f>IF(G47="Year 0",Discounting!$G$6,
IF(_xlfn.NUMBERVALUE(RIGHT(G47,LEN(G47)-FIND(" ",G47,1)))&lt;=30,Discounting!$H$6,
IF(_xlfn.NUMBERVALUE(RIGHT(G47,LEN(G47)-FIND(" ",G47,1)))&lt;=75,Discounting!$I$6,
IF(_xlfn.NUMBERVALUE(RIGHT(G47,LEN(G47)-FIND(" ",G47,1)))&lt;=125,Discounting!$J$6,
"Seek Guidance"))))</f>
        <v>2.5700000000000001E-2</v>
      </c>
      <c r="I47" s="13">
        <f t="shared" si="4"/>
        <v>0.37222182726785341</v>
      </c>
      <c r="K47" s="1" t="str">
        <f t="shared" si="5"/>
        <v>Year 34</v>
      </c>
      <c r="L47" s="12">
        <f>IF(K47="Year 0",Discounting!$G$7,
IF(_xlfn.NUMBERVALUE(RIGHT(K47,LEN(K47)-FIND(" ",K47,1)))&lt;=30,Discounting!$H$7,
IF(_xlfn.NUMBERVALUE(RIGHT(K47,LEN(K47)-FIND(" ",K47,1)))&lt;=75,Discounting!$I$7,
IF(_xlfn.NUMBERVALUE(RIGHT(K47,LEN(K47)-FIND(" ",K47,1)))&lt;=125,Discounting!$J$7,
"Seek Guidance"))))</f>
        <v>1.29E-2</v>
      </c>
      <c r="M47" s="13">
        <f t="shared" si="6"/>
        <v>0.60778845728527398</v>
      </c>
      <c r="O47" s="1" t="str">
        <f t="shared" si="7"/>
        <v>Year 34</v>
      </c>
      <c r="P47" s="12">
        <f>IF(O47="Year 0",Discounting!$G$8,
IF(_xlfn.NUMBERVALUE(RIGHT(O47,LEN(O47)-FIND(" ",O47,1)))&lt;=30,Discounting!$H$8,
IF(_xlfn.NUMBERVALUE(RIGHT(O47,LEN(O47)-FIND(" ",O47,1)))&lt;=75,Discounting!$I$8,
IF(_xlfn.NUMBERVALUE(RIGHT(O47,LEN(O47)-FIND(" ",O47,1)))&lt;=125,Discounting!$J$8,
"Seek Guidance"))))</f>
        <v>8.6E-3</v>
      </c>
      <c r="Q47" s="13">
        <f t="shared" si="8"/>
        <v>0.71694019762842798</v>
      </c>
    </row>
    <row r="48" spans="2:17" x14ac:dyDescent="0.35">
      <c r="B48">
        <f t="shared" si="0"/>
        <v>35</v>
      </c>
      <c r="C48" s="1" t="str">
        <f t="shared" si="9"/>
        <v>Year 35</v>
      </c>
      <c r="D48" s="12">
        <f>IF(C48="Year 0",Discounting!$G$5,
IF(_xlfn.NUMBERVALUE(RIGHT(C48,LEN(C48)-FIND(" ",C48,1)))&lt;=30,Discounting!$H$5,
IF(_xlfn.NUMBERVALUE(RIGHT(C48,LEN(C48)-FIND(" ",C48,1)))&lt;=75,Discounting!$I$5,
IF(_xlfn.NUMBERVALUE(RIGHT(C48,LEN(C48)-FIND(" ",C48,1)))&lt;=125,Discounting!$J$5,
"Seek Guidance"))))</f>
        <v>0.03</v>
      </c>
      <c r="E48" s="13">
        <f t="shared" si="2"/>
        <v>0.30732888667197411</v>
      </c>
      <c r="G48" s="1" t="str">
        <f t="shared" si="3"/>
        <v>Year 35</v>
      </c>
      <c r="H48" s="12">
        <f>IF(G48="Year 0",Discounting!$G$6,
IF(_xlfn.NUMBERVALUE(RIGHT(G48,LEN(G48)-FIND(" ",G48,1)))&lt;=30,Discounting!$H$6,
IF(_xlfn.NUMBERVALUE(RIGHT(G48,LEN(G48)-FIND(" ",G48,1)))&lt;=75,Discounting!$I$6,
IF(_xlfn.NUMBERVALUE(RIGHT(G48,LEN(G48)-FIND(" ",G48,1)))&lt;=125,Discounting!$J$6,
"Seek Guidance"))))</f>
        <v>2.5700000000000001E-2</v>
      </c>
      <c r="I48" s="13">
        <f t="shared" si="4"/>
        <v>0.36289541509978884</v>
      </c>
      <c r="K48" s="1" t="str">
        <f t="shared" si="5"/>
        <v>Year 35</v>
      </c>
      <c r="L48" s="12">
        <f>IF(K48="Year 0",Discounting!$G$7,
IF(_xlfn.NUMBERVALUE(RIGHT(K48,LEN(K48)-FIND(" ",K48,1)))&lt;=30,Discounting!$H$7,
IF(_xlfn.NUMBERVALUE(RIGHT(K48,LEN(K48)-FIND(" ",K48,1)))&lt;=75,Discounting!$I$7,
IF(_xlfn.NUMBERVALUE(RIGHT(K48,LEN(K48)-FIND(" ",K48,1)))&lt;=125,Discounting!$J$7,
"Seek Guidance"))))</f>
        <v>1.29E-2</v>
      </c>
      <c r="M48" s="13">
        <f t="shared" si="6"/>
        <v>0.60004784014737289</v>
      </c>
      <c r="O48" s="1" t="str">
        <f t="shared" si="7"/>
        <v>Year 35</v>
      </c>
      <c r="P48" s="12">
        <f>IF(O48="Year 0",Discounting!$G$8,
IF(_xlfn.NUMBERVALUE(RIGHT(O48,LEN(O48)-FIND(" ",O48,1)))&lt;=30,Discounting!$H$8,
IF(_xlfn.NUMBERVALUE(RIGHT(O48,LEN(O48)-FIND(" ",O48,1)))&lt;=75,Discounting!$I$8,
IF(_xlfn.NUMBERVALUE(RIGHT(O48,LEN(O48)-FIND(" ",O48,1)))&lt;=125,Discounting!$J$8,
"Seek Guidance"))))</f>
        <v>8.6E-3</v>
      </c>
      <c r="Q48" s="13">
        <f t="shared" si="8"/>
        <v>0.71082708470000799</v>
      </c>
    </row>
    <row r="49" spans="2:17" x14ac:dyDescent="0.35">
      <c r="B49">
        <f t="shared" si="0"/>
        <v>36</v>
      </c>
      <c r="C49" s="1" t="str">
        <f t="shared" si="9"/>
        <v>Year 36</v>
      </c>
      <c r="D49" s="12">
        <f>IF(C49="Year 0",Discounting!$G$5,
IF(_xlfn.NUMBERVALUE(RIGHT(C49,LEN(C49)-FIND(" ",C49,1)))&lt;=30,Discounting!$H$5,
IF(_xlfn.NUMBERVALUE(RIGHT(C49,LEN(C49)-FIND(" ",C49,1)))&lt;=75,Discounting!$I$5,
IF(_xlfn.NUMBERVALUE(RIGHT(C49,LEN(C49)-FIND(" ",C49,1)))&lt;=125,Discounting!$J$5,
"Seek Guidance"))))</f>
        <v>0.03</v>
      </c>
      <c r="E49" s="13">
        <f t="shared" si="2"/>
        <v>0.29837755987570302</v>
      </c>
      <c r="G49" s="1" t="str">
        <f t="shared" si="3"/>
        <v>Year 36</v>
      </c>
      <c r="H49" s="12">
        <f>IF(G49="Year 0",Discounting!$G$6,
IF(_xlfn.NUMBERVALUE(RIGHT(G49,LEN(G49)-FIND(" ",G49,1)))&lt;=30,Discounting!$H$6,
IF(_xlfn.NUMBERVALUE(RIGHT(G49,LEN(G49)-FIND(" ",G49,1)))&lt;=75,Discounting!$I$6,
IF(_xlfn.NUMBERVALUE(RIGHT(G49,LEN(G49)-FIND(" ",G49,1)))&lt;=125,Discounting!$J$6,
"Seek Guidance"))))</f>
        <v>2.5700000000000001E-2</v>
      </c>
      <c r="I49" s="13">
        <f t="shared" si="4"/>
        <v>0.35380268606784521</v>
      </c>
      <c r="K49" s="1" t="str">
        <f t="shared" si="5"/>
        <v>Year 36</v>
      </c>
      <c r="L49" s="12">
        <f>IF(K49="Year 0",Discounting!$G$7,
IF(_xlfn.NUMBERVALUE(RIGHT(K49,LEN(K49)-FIND(" ",K49,1)))&lt;=30,Discounting!$H$7,
IF(_xlfn.NUMBERVALUE(RIGHT(K49,LEN(K49)-FIND(" ",K49,1)))&lt;=75,Discounting!$I$7,
IF(_xlfn.NUMBERVALUE(RIGHT(K49,LEN(K49)-FIND(" ",K49,1)))&lt;=125,Discounting!$J$7,
"Seek Guidance"))))</f>
        <v>1.29E-2</v>
      </c>
      <c r="M49" s="13">
        <f t="shared" si="6"/>
        <v>0.59240580525952502</v>
      </c>
      <c r="O49" s="1" t="str">
        <f t="shared" si="7"/>
        <v>Year 36</v>
      </c>
      <c r="P49" s="12">
        <f>IF(O49="Year 0",Discounting!$G$8,
IF(_xlfn.NUMBERVALUE(RIGHT(O49,LEN(O49)-FIND(" ",O49,1)))&lt;=30,Discounting!$H$8,
IF(_xlfn.NUMBERVALUE(RIGHT(O49,LEN(O49)-FIND(" ",O49,1)))&lt;=75,Discounting!$I$8,
IF(_xlfn.NUMBERVALUE(RIGHT(O49,LEN(O49)-FIND(" ",O49,1)))&lt;=125,Discounting!$J$8,
"Seek Guidance"))))</f>
        <v>8.6E-3</v>
      </c>
      <c r="Q49" s="13">
        <f t="shared" si="8"/>
        <v>0.70476609627206821</v>
      </c>
    </row>
    <row r="50" spans="2:17" x14ac:dyDescent="0.35">
      <c r="B50">
        <f t="shared" si="0"/>
        <v>37</v>
      </c>
      <c r="C50" s="1" t="str">
        <f t="shared" si="9"/>
        <v>Year 37</v>
      </c>
      <c r="D50" s="12">
        <f>IF(C50="Year 0",Discounting!$G$5,
IF(_xlfn.NUMBERVALUE(RIGHT(C50,LEN(C50)-FIND(" ",C50,1)))&lt;=30,Discounting!$H$5,
IF(_xlfn.NUMBERVALUE(RIGHT(C50,LEN(C50)-FIND(" ",C50,1)))&lt;=75,Discounting!$I$5,
IF(_xlfn.NUMBERVALUE(RIGHT(C50,LEN(C50)-FIND(" ",C50,1)))&lt;=125,Discounting!$J$5,
"Seek Guidance"))))</f>
        <v>0.03</v>
      </c>
      <c r="E50" s="13">
        <f t="shared" si="2"/>
        <v>0.28968695133563399</v>
      </c>
      <c r="G50" s="1" t="str">
        <f t="shared" si="3"/>
        <v>Year 37</v>
      </c>
      <c r="H50" s="12">
        <f>IF(G50="Year 0",Discounting!$G$6,
IF(_xlfn.NUMBERVALUE(RIGHT(G50,LEN(G50)-FIND(" ",G50,1)))&lt;=30,Discounting!$H$6,
IF(_xlfn.NUMBERVALUE(RIGHT(G50,LEN(G50)-FIND(" ",G50,1)))&lt;=75,Discounting!$I$6,
IF(_xlfn.NUMBERVALUE(RIGHT(G50,LEN(G50)-FIND(" ",G50,1)))&lt;=125,Discounting!$J$6,
"Seek Guidance"))))</f>
        <v>2.5700000000000001E-2</v>
      </c>
      <c r="I50" s="13">
        <f t="shared" si="4"/>
        <v>0.34493778499351191</v>
      </c>
      <c r="K50" s="1" t="str">
        <f t="shared" si="5"/>
        <v>Year 37</v>
      </c>
      <c r="L50" s="12">
        <f>IF(K50="Year 0",Discounting!$G$7,
IF(_xlfn.NUMBERVALUE(RIGHT(K50,LEN(K50)-FIND(" ",K50,1)))&lt;=30,Discounting!$H$7,
IF(_xlfn.NUMBERVALUE(RIGHT(K50,LEN(K50)-FIND(" ",K50,1)))&lt;=75,Discounting!$I$7,
IF(_xlfn.NUMBERVALUE(RIGHT(K50,LEN(K50)-FIND(" ",K50,1)))&lt;=125,Discounting!$J$7,
"Seek Guidance"))))</f>
        <v>1.29E-2</v>
      </c>
      <c r="M50" s="13">
        <f t="shared" si="6"/>
        <v>0.58486109710684675</v>
      </c>
      <c r="O50" s="1" t="str">
        <f t="shared" si="7"/>
        <v>Year 37</v>
      </c>
      <c r="P50" s="12">
        <f>IF(O50="Year 0",Discounting!$G$8,
IF(_xlfn.NUMBERVALUE(RIGHT(O50,LEN(O50)-FIND(" ",O50,1)))&lt;=30,Discounting!$H$8,
IF(_xlfn.NUMBERVALUE(RIGHT(O50,LEN(O50)-FIND(" ",O50,1)))&lt;=75,Discounting!$I$8,
IF(_xlfn.NUMBERVALUE(RIGHT(O50,LEN(O50)-FIND(" ",O50,1)))&lt;=125,Discounting!$J$8,
"Seek Guidance"))))</f>
        <v>8.6E-3</v>
      </c>
      <c r="Q50" s="13">
        <f t="shared" si="8"/>
        <v>0.69875678789616125</v>
      </c>
    </row>
    <row r="51" spans="2:17" x14ac:dyDescent="0.35">
      <c r="B51">
        <f t="shared" si="0"/>
        <v>38</v>
      </c>
      <c r="C51" s="1" t="str">
        <f t="shared" si="9"/>
        <v>Year 38</v>
      </c>
      <c r="D51" s="12">
        <f>IF(C51="Year 0",Discounting!$G$5,
IF(_xlfn.NUMBERVALUE(RIGHT(C51,LEN(C51)-FIND(" ",C51,1)))&lt;=30,Discounting!$H$5,
IF(_xlfn.NUMBERVALUE(RIGHT(C51,LEN(C51)-FIND(" ",C51,1)))&lt;=75,Discounting!$I$5,
IF(_xlfn.NUMBERVALUE(RIGHT(C51,LEN(C51)-FIND(" ",C51,1)))&lt;=125,Discounting!$J$5,
"Seek Guidance"))))</f>
        <v>0.03</v>
      </c>
      <c r="E51" s="13">
        <f t="shared" si="2"/>
        <v>0.28124946731614953</v>
      </c>
      <c r="G51" s="1" t="str">
        <f t="shared" si="3"/>
        <v>Year 38</v>
      </c>
      <c r="H51" s="12">
        <f>IF(G51="Year 0",Discounting!$G$6,
IF(_xlfn.NUMBERVALUE(RIGHT(G51,LEN(G51)-FIND(" ",G51,1)))&lt;=30,Discounting!$H$6,
IF(_xlfn.NUMBERVALUE(RIGHT(G51,LEN(G51)-FIND(" ",G51,1)))&lt;=75,Discounting!$I$6,
IF(_xlfn.NUMBERVALUE(RIGHT(G51,LEN(G51)-FIND(" ",G51,1)))&lt;=125,Discounting!$J$6,
"Seek Guidance"))))</f>
        <v>2.5700000000000001E-2</v>
      </c>
      <c r="I51" s="13">
        <f t="shared" si="4"/>
        <v>0.33629500340597823</v>
      </c>
      <c r="K51" s="1" t="str">
        <f t="shared" si="5"/>
        <v>Year 38</v>
      </c>
      <c r="L51" s="12">
        <f>IF(K51="Year 0",Discounting!$G$7,
IF(_xlfn.NUMBERVALUE(RIGHT(K51,LEN(K51)-FIND(" ",K51,1)))&lt;=30,Discounting!$H$7,
IF(_xlfn.NUMBERVALUE(RIGHT(K51,LEN(K51)-FIND(" ",K51,1)))&lt;=75,Discounting!$I$7,
IF(_xlfn.NUMBERVALUE(RIGHT(K51,LEN(K51)-FIND(" ",K51,1)))&lt;=125,Discounting!$J$7,
"Seek Guidance"))))</f>
        <v>1.29E-2</v>
      </c>
      <c r="M51" s="13">
        <f t="shared" si="6"/>
        <v>0.577412476164327</v>
      </c>
      <c r="O51" s="1" t="str">
        <f t="shared" si="7"/>
        <v>Year 38</v>
      </c>
      <c r="P51" s="12">
        <f>IF(O51="Year 0",Discounting!$G$8,
IF(_xlfn.NUMBERVALUE(RIGHT(O51,LEN(O51)-FIND(" ",O51,1)))&lt;=30,Discounting!$H$8,
IF(_xlfn.NUMBERVALUE(RIGHT(O51,LEN(O51)-FIND(" ",O51,1)))&lt;=75,Discounting!$I$8,
IF(_xlfn.NUMBERVALUE(RIGHT(O51,LEN(O51)-FIND(" ",O51,1)))&lt;=125,Discounting!$J$8,
"Seek Guidance"))))</f>
        <v>8.6E-3</v>
      </c>
      <c r="Q51" s="13">
        <f t="shared" si="8"/>
        <v>0.6927987189135052</v>
      </c>
    </row>
    <row r="52" spans="2:17" x14ac:dyDescent="0.35">
      <c r="B52">
        <f t="shared" si="0"/>
        <v>39</v>
      </c>
      <c r="C52" s="1" t="str">
        <f t="shared" si="9"/>
        <v>Year 39</v>
      </c>
      <c r="D52" s="12">
        <f>IF(C52="Year 0",Discounting!$G$5,
IF(_xlfn.NUMBERVALUE(RIGHT(C52,LEN(C52)-FIND(" ",C52,1)))&lt;=30,Discounting!$H$5,
IF(_xlfn.NUMBERVALUE(RIGHT(C52,LEN(C52)-FIND(" ",C52,1)))&lt;=75,Discounting!$I$5,
IF(_xlfn.NUMBERVALUE(RIGHT(C52,LEN(C52)-FIND(" ",C52,1)))&lt;=125,Discounting!$J$5,
"Seek Guidance"))))</f>
        <v>0.03</v>
      </c>
      <c r="E52" s="13">
        <f t="shared" si="2"/>
        <v>0.2730577352583976</v>
      </c>
      <c r="G52" s="1" t="str">
        <f t="shared" si="3"/>
        <v>Year 39</v>
      </c>
      <c r="H52" s="12">
        <f>IF(G52="Year 0",Discounting!$G$6,
IF(_xlfn.NUMBERVALUE(RIGHT(G52,LEN(G52)-FIND(" ",G52,1)))&lt;=30,Discounting!$H$6,
IF(_xlfn.NUMBERVALUE(RIGHT(G52,LEN(G52)-FIND(" ",G52,1)))&lt;=75,Discounting!$I$6,
IF(_xlfn.NUMBERVALUE(RIGHT(G52,LEN(G52)-FIND(" ",G52,1)))&lt;=125,Discounting!$J$6,
"Seek Guidance"))))</f>
        <v>2.5700000000000001E-2</v>
      </c>
      <c r="I52" s="13">
        <f t="shared" si="4"/>
        <v>0.32786877586621643</v>
      </c>
      <c r="K52" s="1" t="str">
        <f t="shared" si="5"/>
        <v>Year 39</v>
      </c>
      <c r="L52" s="12">
        <f>IF(K52="Year 0",Discounting!$G$7,
IF(_xlfn.NUMBERVALUE(RIGHT(K52,LEN(K52)-FIND(" ",K52,1)))&lt;=30,Discounting!$H$7,
IF(_xlfn.NUMBERVALUE(RIGHT(K52,LEN(K52)-FIND(" ",K52,1)))&lt;=75,Discounting!$I$7,
IF(_xlfn.NUMBERVALUE(RIGHT(K52,LEN(K52)-FIND(" ",K52,1)))&lt;=125,Discounting!$J$7,
"Seek Guidance"))))</f>
        <v>1.29E-2</v>
      </c>
      <c r="M52" s="13">
        <f t="shared" si="6"/>
        <v>0.57005871869318492</v>
      </c>
      <c r="O52" s="1" t="str">
        <f t="shared" si="7"/>
        <v>Year 39</v>
      </c>
      <c r="P52" s="12">
        <f>IF(O52="Year 0",Discounting!$G$8,
IF(_xlfn.NUMBERVALUE(RIGHT(O52,LEN(O52)-FIND(" ",O52,1)))&lt;=30,Discounting!$H$8,
IF(_xlfn.NUMBERVALUE(RIGHT(O52,LEN(O52)-FIND(" ",O52,1)))&lt;=75,Discounting!$I$8,
IF(_xlfn.NUMBERVALUE(RIGHT(O52,LEN(O52)-FIND(" ",O52,1)))&lt;=125,Discounting!$J$8,
"Seek Guidance"))))</f>
        <v>8.6E-3</v>
      </c>
      <c r="Q52" s="13">
        <f t="shared" si="8"/>
        <v>0.68689145242267025</v>
      </c>
    </row>
    <row r="53" spans="2:17" x14ac:dyDescent="0.35">
      <c r="B53">
        <f t="shared" si="0"/>
        <v>40</v>
      </c>
      <c r="C53" s="1" t="str">
        <f t="shared" si="9"/>
        <v>Year 40</v>
      </c>
      <c r="D53" s="12">
        <f>IF(C53="Year 0",Discounting!$G$5,
IF(_xlfn.NUMBERVALUE(RIGHT(C53,LEN(C53)-FIND(" ",C53,1)))&lt;=30,Discounting!$H$5,
IF(_xlfn.NUMBERVALUE(RIGHT(C53,LEN(C53)-FIND(" ",C53,1)))&lt;=75,Discounting!$I$5,
IF(_xlfn.NUMBERVALUE(RIGHT(C53,LEN(C53)-FIND(" ",C53,1)))&lt;=125,Discounting!$J$5,
"Seek Guidance"))))</f>
        <v>0.03</v>
      </c>
      <c r="E53" s="13">
        <f t="shared" si="2"/>
        <v>0.26510459733825009</v>
      </c>
      <c r="G53" s="1" t="str">
        <f t="shared" si="3"/>
        <v>Year 40</v>
      </c>
      <c r="H53" s="12">
        <f>IF(G53="Year 0",Discounting!$G$6,
IF(_xlfn.NUMBERVALUE(RIGHT(G53,LEN(G53)-FIND(" ",G53,1)))&lt;=30,Discounting!$H$6,
IF(_xlfn.NUMBERVALUE(RIGHT(G53,LEN(G53)-FIND(" ",G53,1)))&lt;=75,Discounting!$I$6,
IF(_xlfn.NUMBERVALUE(RIGHT(G53,LEN(G53)-FIND(" ",G53,1)))&lt;=125,Discounting!$J$6,
"Seek Guidance"))))</f>
        <v>2.5700000000000001E-2</v>
      </c>
      <c r="I53" s="13">
        <f t="shared" si="4"/>
        <v>0.31965367638316899</v>
      </c>
      <c r="K53" s="1" t="str">
        <f t="shared" si="5"/>
        <v>Year 40</v>
      </c>
      <c r="L53" s="12">
        <f>IF(K53="Year 0",Discounting!$G$7,
IF(_xlfn.NUMBERVALUE(RIGHT(K53,LEN(K53)-FIND(" ",K53,1)))&lt;=30,Discounting!$H$7,
IF(_xlfn.NUMBERVALUE(RIGHT(K53,LEN(K53)-FIND(" ",K53,1)))&lt;=75,Discounting!$I$7,
IF(_xlfn.NUMBERVALUE(RIGHT(K53,LEN(K53)-FIND(" ",K53,1)))&lt;=125,Discounting!$J$7,
"Seek Guidance"))))</f>
        <v>1.29E-2</v>
      </c>
      <c r="M53" s="13">
        <f t="shared" si="6"/>
        <v>0.56279861653982133</v>
      </c>
      <c r="O53" s="1" t="str">
        <f t="shared" si="7"/>
        <v>Year 40</v>
      </c>
      <c r="P53" s="12">
        <f>IF(O53="Year 0",Discounting!$G$8,
IF(_xlfn.NUMBERVALUE(RIGHT(O53,LEN(O53)-FIND(" ",O53,1)))&lt;=30,Discounting!$H$8,
IF(_xlfn.NUMBERVALUE(RIGHT(O53,LEN(O53)-FIND(" ",O53,1)))&lt;=75,Discounting!$I$8,
IF(_xlfn.NUMBERVALUE(RIGHT(O53,LEN(O53)-FIND(" ",O53,1)))&lt;=125,Discounting!$J$8,
"Seek Guidance"))))</f>
        <v>8.6E-3</v>
      </c>
      <c r="Q53" s="13">
        <f t="shared" si="8"/>
        <v>0.68103455524754142</v>
      </c>
    </row>
    <row r="54" spans="2:17" x14ac:dyDescent="0.35">
      <c r="B54">
        <f t="shared" si="0"/>
        <v>41</v>
      </c>
      <c r="C54" s="1" t="str">
        <f t="shared" si="9"/>
        <v>Year 41</v>
      </c>
      <c r="D54" s="12">
        <f>IF(C54="Year 0",Discounting!$G$5,
IF(_xlfn.NUMBERVALUE(RIGHT(C54,LEN(C54)-FIND(" ",C54,1)))&lt;=30,Discounting!$H$5,
IF(_xlfn.NUMBERVALUE(RIGHT(C54,LEN(C54)-FIND(" ",C54,1)))&lt;=75,Discounting!$I$5,
IF(_xlfn.NUMBERVALUE(RIGHT(C54,LEN(C54)-FIND(" ",C54,1)))&lt;=125,Discounting!$J$5,
"Seek Guidance"))))</f>
        <v>0.03</v>
      </c>
      <c r="E54" s="13">
        <f t="shared" si="2"/>
        <v>0.25738310421189331</v>
      </c>
      <c r="G54" s="1" t="str">
        <f t="shared" si="3"/>
        <v>Year 41</v>
      </c>
      <c r="H54" s="12">
        <f>IF(G54="Year 0",Discounting!$G$6,
IF(_xlfn.NUMBERVALUE(RIGHT(G54,LEN(G54)-FIND(" ",G54,1)))&lt;=30,Discounting!$H$6,
IF(_xlfn.NUMBERVALUE(RIGHT(G54,LEN(G54)-FIND(" ",G54,1)))&lt;=75,Discounting!$I$6,
IF(_xlfn.NUMBERVALUE(RIGHT(G54,LEN(G54)-FIND(" ",G54,1)))&lt;=125,Discounting!$J$6,
"Seek Guidance"))))</f>
        <v>2.5700000000000001E-2</v>
      </c>
      <c r="I54" s="13">
        <f t="shared" si="4"/>
        <v>0.31164441491973188</v>
      </c>
      <c r="K54" s="1" t="str">
        <f t="shared" si="5"/>
        <v>Year 41</v>
      </c>
      <c r="L54" s="12">
        <f>IF(K54="Year 0",Discounting!$G$7,
IF(_xlfn.NUMBERVALUE(RIGHT(K54,LEN(K54)-FIND(" ",K54,1)))&lt;=30,Discounting!$H$7,
IF(_xlfn.NUMBERVALUE(RIGHT(K54,LEN(K54)-FIND(" ",K54,1)))&lt;=75,Discounting!$I$7,
IF(_xlfn.NUMBERVALUE(RIGHT(K54,LEN(K54)-FIND(" ",K54,1)))&lt;=125,Discounting!$J$7,
"Seek Guidance"))))</f>
        <v>1.29E-2</v>
      </c>
      <c r="M54" s="13">
        <f t="shared" si="6"/>
        <v>0.55563097693732977</v>
      </c>
      <c r="O54" s="1" t="str">
        <f t="shared" si="7"/>
        <v>Year 41</v>
      </c>
      <c r="P54" s="12">
        <f>IF(O54="Year 0",Discounting!$G$8,
IF(_xlfn.NUMBERVALUE(RIGHT(O54,LEN(O54)-FIND(" ",O54,1)))&lt;=30,Discounting!$H$8,
IF(_xlfn.NUMBERVALUE(RIGHT(O54,LEN(O54)-FIND(" ",O54,1)))&lt;=75,Discounting!$I$8,
IF(_xlfn.NUMBERVALUE(RIGHT(O54,LEN(O54)-FIND(" ",O54,1)))&lt;=125,Discounting!$J$8,
"Seek Guidance"))))</f>
        <v>8.6E-3</v>
      </c>
      <c r="Q54" s="13">
        <f t="shared" si="8"/>
        <v>0.67522759790555364</v>
      </c>
    </row>
    <row r="55" spans="2:17" x14ac:dyDescent="0.35">
      <c r="B55">
        <f t="shared" si="0"/>
        <v>42</v>
      </c>
      <c r="C55" s="1" t="str">
        <f t="shared" si="9"/>
        <v>Year 42</v>
      </c>
      <c r="D55" s="12">
        <f>IF(C55="Year 0",Discounting!$G$5,
IF(_xlfn.NUMBERVALUE(RIGHT(C55,LEN(C55)-FIND(" ",C55,1)))&lt;=30,Discounting!$H$5,
IF(_xlfn.NUMBERVALUE(RIGHT(C55,LEN(C55)-FIND(" ",C55,1)))&lt;=75,Discounting!$I$5,
IF(_xlfn.NUMBERVALUE(RIGHT(C55,LEN(C55)-FIND(" ",C55,1)))&lt;=125,Discounting!$J$5,
"Seek Guidance"))))</f>
        <v>0.03</v>
      </c>
      <c r="E55" s="13">
        <f t="shared" si="2"/>
        <v>0.24988650894358574</v>
      </c>
      <c r="G55" s="1" t="str">
        <f t="shared" si="3"/>
        <v>Year 42</v>
      </c>
      <c r="H55" s="12">
        <f>IF(G55="Year 0",Discounting!$G$6,
IF(_xlfn.NUMBERVALUE(RIGHT(G55,LEN(G55)-FIND(" ",G55,1)))&lt;=30,Discounting!$H$6,
IF(_xlfn.NUMBERVALUE(RIGHT(G55,LEN(G55)-FIND(" ",G55,1)))&lt;=75,Discounting!$I$6,
IF(_xlfn.NUMBERVALUE(RIGHT(G55,LEN(G55)-FIND(" ",G55,1)))&lt;=125,Discounting!$J$6,
"Seek Guidance"))))</f>
        <v>2.5700000000000001E-2</v>
      </c>
      <c r="I55" s="13">
        <f t="shared" si="4"/>
        <v>0.30383583398628433</v>
      </c>
      <c r="K55" s="1" t="str">
        <f t="shared" si="5"/>
        <v>Year 42</v>
      </c>
      <c r="L55" s="12">
        <f>IF(K55="Year 0",Discounting!$G$7,
IF(_xlfn.NUMBERVALUE(RIGHT(K55,LEN(K55)-FIND(" ",K55,1)))&lt;=30,Discounting!$H$7,
IF(_xlfn.NUMBERVALUE(RIGHT(K55,LEN(K55)-FIND(" ",K55,1)))&lt;=75,Discounting!$I$7,
IF(_xlfn.NUMBERVALUE(RIGHT(K55,LEN(K55)-FIND(" ",K55,1)))&lt;=125,Discounting!$J$7,
"Seek Guidance"))))</f>
        <v>1.29E-2</v>
      </c>
      <c r="M55" s="13">
        <f t="shared" si="6"/>
        <v>0.54855462230953678</v>
      </c>
      <c r="O55" s="1" t="str">
        <f t="shared" si="7"/>
        <v>Year 42</v>
      </c>
      <c r="P55" s="12">
        <f>IF(O55="Year 0",Discounting!$G$8,
IF(_xlfn.NUMBERVALUE(RIGHT(O55,LEN(O55)-FIND(" ",O55,1)))&lt;=30,Discounting!$H$8,
IF(_xlfn.NUMBERVALUE(RIGHT(O55,LEN(O55)-FIND(" ",O55,1)))&lt;=75,Discounting!$I$8,
IF(_xlfn.NUMBERVALUE(RIGHT(O55,LEN(O55)-FIND(" ",O55,1)))&lt;=125,Discounting!$J$8,
"Seek Guidance"))))</f>
        <v>8.6E-3</v>
      </c>
      <c r="Q55" s="13">
        <f t="shared" si="8"/>
        <v>0.66947015457619841</v>
      </c>
    </row>
    <row r="56" spans="2:17" x14ac:dyDescent="0.35">
      <c r="B56">
        <f t="shared" si="0"/>
        <v>43</v>
      </c>
      <c r="C56" s="1" t="str">
        <f t="shared" si="9"/>
        <v>Year 43</v>
      </c>
      <c r="D56" s="12">
        <f>IF(C56="Year 0",Discounting!$G$5,
IF(_xlfn.NUMBERVALUE(RIGHT(C56,LEN(C56)-FIND(" ",C56,1)))&lt;=30,Discounting!$H$5,
IF(_xlfn.NUMBERVALUE(RIGHT(C56,LEN(C56)-FIND(" ",C56,1)))&lt;=75,Discounting!$I$5,
IF(_xlfn.NUMBERVALUE(RIGHT(C56,LEN(C56)-FIND(" ",C56,1)))&lt;=125,Discounting!$J$5,
"Seek Guidance"))))</f>
        <v>0.03</v>
      </c>
      <c r="E56" s="13">
        <f t="shared" si="2"/>
        <v>0.24260826111027742</v>
      </c>
      <c r="G56" s="1" t="str">
        <f t="shared" si="3"/>
        <v>Year 43</v>
      </c>
      <c r="H56" s="12">
        <f>IF(G56="Year 0",Discounting!$G$6,
IF(_xlfn.NUMBERVALUE(RIGHT(G56,LEN(G56)-FIND(" ",G56,1)))&lt;=30,Discounting!$H$6,
IF(_xlfn.NUMBERVALUE(RIGHT(G56,LEN(G56)-FIND(" ",G56,1)))&lt;=75,Discounting!$I$6,
IF(_xlfn.NUMBERVALUE(RIGHT(G56,LEN(G56)-FIND(" ",G56,1)))&lt;=125,Discounting!$J$6,
"Seek Guidance"))))</f>
        <v>2.5700000000000001E-2</v>
      </c>
      <c r="I56" s="13">
        <f t="shared" si="4"/>
        <v>0.29622290531957135</v>
      </c>
      <c r="K56" s="1" t="str">
        <f t="shared" si="5"/>
        <v>Year 43</v>
      </c>
      <c r="L56" s="12">
        <f>IF(K56="Year 0",Discounting!$G$7,
IF(_xlfn.NUMBERVALUE(RIGHT(K56,LEN(K56)-FIND(" ",K56,1)))&lt;=30,Discounting!$H$7,
IF(_xlfn.NUMBERVALUE(RIGHT(K56,LEN(K56)-FIND(" ",K56,1)))&lt;=75,Discounting!$I$7,
IF(_xlfn.NUMBERVALUE(RIGHT(K56,LEN(K56)-FIND(" ",K56,1)))&lt;=125,Discounting!$J$7,
"Seek Guidance"))))</f>
        <v>1.29E-2</v>
      </c>
      <c r="M56" s="13">
        <f t="shared" si="6"/>
        <v>0.54156839007753665</v>
      </c>
      <c r="O56" s="1" t="str">
        <f t="shared" si="7"/>
        <v>Year 43</v>
      </c>
      <c r="P56" s="12">
        <f>IF(O56="Year 0",Discounting!$G$8,
IF(_xlfn.NUMBERVALUE(RIGHT(O56,LEN(O56)-FIND(" ",O56,1)))&lt;=30,Discounting!$H$8,
IF(_xlfn.NUMBERVALUE(RIGHT(O56,LEN(O56)-FIND(" ",O56,1)))&lt;=75,Discounting!$I$8,
IF(_xlfn.NUMBERVALUE(RIGHT(O56,LEN(O56)-FIND(" ",O56,1)))&lt;=125,Discounting!$J$8,
"Seek Guidance"))))</f>
        <v>8.6E-3</v>
      </c>
      <c r="Q56" s="13">
        <f t="shared" si="8"/>
        <v>0.66376180306979815</v>
      </c>
    </row>
    <row r="57" spans="2:17" x14ac:dyDescent="0.35">
      <c r="B57">
        <f t="shared" si="0"/>
        <v>44</v>
      </c>
      <c r="C57" s="1" t="str">
        <f t="shared" si="9"/>
        <v>Year 44</v>
      </c>
      <c r="D57" s="12">
        <f>IF(C57="Year 0",Discounting!$G$5,
IF(_xlfn.NUMBERVALUE(RIGHT(C57,LEN(C57)-FIND(" ",C57,1)))&lt;=30,Discounting!$H$5,
IF(_xlfn.NUMBERVALUE(RIGHT(C57,LEN(C57)-FIND(" ",C57,1)))&lt;=75,Discounting!$I$5,
IF(_xlfn.NUMBERVALUE(RIGHT(C57,LEN(C57)-FIND(" ",C57,1)))&lt;=125,Discounting!$J$5,
"Seek Guidance"))))</f>
        <v>0.03</v>
      </c>
      <c r="E57" s="13">
        <f t="shared" si="2"/>
        <v>0.23554200107793924</v>
      </c>
      <c r="G57" s="1" t="str">
        <f t="shared" si="3"/>
        <v>Year 44</v>
      </c>
      <c r="H57" s="12">
        <f>IF(G57="Year 0",Discounting!$G$6,
IF(_xlfn.NUMBERVALUE(RIGHT(G57,LEN(G57)-FIND(" ",G57,1)))&lt;=30,Discounting!$H$6,
IF(_xlfn.NUMBERVALUE(RIGHT(G57,LEN(G57)-FIND(" ",G57,1)))&lt;=75,Discounting!$I$6,
IF(_xlfn.NUMBERVALUE(RIGHT(G57,LEN(G57)-FIND(" ",G57,1)))&lt;=125,Discounting!$J$6,
"Seek Guidance"))))</f>
        <v>2.5700000000000001E-2</v>
      </c>
      <c r="I57" s="13">
        <f t="shared" si="4"/>
        <v>0.2888007266448</v>
      </c>
      <c r="K57" s="1" t="str">
        <f t="shared" si="5"/>
        <v>Year 44</v>
      </c>
      <c r="L57" s="12">
        <f>IF(K57="Year 0",Discounting!$G$7,
IF(_xlfn.NUMBERVALUE(RIGHT(K57,LEN(K57)-FIND(" ",K57,1)))&lt;=30,Discounting!$H$7,
IF(_xlfn.NUMBERVALUE(RIGHT(K57,LEN(K57)-FIND(" ",K57,1)))&lt;=75,Discounting!$I$7,
IF(_xlfn.NUMBERVALUE(RIGHT(K57,LEN(K57)-FIND(" ",K57,1)))&lt;=125,Discounting!$J$7,
"Seek Guidance"))))</f>
        <v>1.29E-2</v>
      </c>
      <c r="M57" s="13">
        <f t="shared" si="6"/>
        <v>0.53467113246869058</v>
      </c>
      <c r="O57" s="1" t="str">
        <f t="shared" si="7"/>
        <v>Year 44</v>
      </c>
      <c r="P57" s="12">
        <f>IF(O57="Year 0",Discounting!$G$8,
IF(_xlfn.NUMBERVALUE(RIGHT(O57,LEN(O57)-FIND(" ",O57,1)))&lt;=30,Discounting!$H$8,
IF(_xlfn.NUMBERVALUE(RIGHT(O57,LEN(O57)-FIND(" ",O57,1)))&lt;=75,Discounting!$I$8,
IF(_xlfn.NUMBERVALUE(RIGHT(O57,LEN(O57)-FIND(" ",O57,1)))&lt;=125,Discounting!$J$8,
"Seek Guidance"))))</f>
        <v>8.6E-3</v>
      </c>
      <c r="Q57" s="13">
        <f t="shared" si="8"/>
        <v>0.65810212479654784</v>
      </c>
    </row>
    <row r="58" spans="2:17" x14ac:dyDescent="0.35">
      <c r="B58">
        <f t="shared" si="0"/>
        <v>45</v>
      </c>
      <c r="C58" s="1" t="str">
        <f t="shared" si="9"/>
        <v>Year 45</v>
      </c>
      <c r="D58" s="12">
        <f>IF(C58="Year 0",Discounting!$G$5,
IF(_xlfn.NUMBERVALUE(RIGHT(C58,LEN(C58)-FIND(" ",C58,1)))&lt;=30,Discounting!$H$5,
IF(_xlfn.NUMBERVALUE(RIGHT(C58,LEN(C58)-FIND(" ",C58,1)))&lt;=75,Discounting!$I$5,
IF(_xlfn.NUMBERVALUE(RIGHT(C58,LEN(C58)-FIND(" ",C58,1)))&lt;=125,Discounting!$J$5,
"Seek Guidance"))))</f>
        <v>0.03</v>
      </c>
      <c r="E58" s="13">
        <f t="shared" si="2"/>
        <v>0.2286815544446012</v>
      </c>
      <c r="G58" s="1" t="str">
        <f t="shared" si="3"/>
        <v>Year 45</v>
      </c>
      <c r="H58" s="12">
        <f>IF(G58="Year 0",Discounting!$G$6,
IF(_xlfn.NUMBERVALUE(RIGHT(G58,LEN(G58)-FIND(" ",G58,1)))&lt;=30,Discounting!$H$6,
IF(_xlfn.NUMBERVALUE(RIGHT(G58,LEN(G58)-FIND(" ",G58,1)))&lt;=75,Discounting!$I$6,
IF(_xlfn.NUMBERVALUE(RIGHT(G58,LEN(G58)-FIND(" ",G58,1)))&lt;=125,Discounting!$J$6,
"Seek Guidance"))))</f>
        <v>2.5700000000000001E-2</v>
      </c>
      <c r="I58" s="13">
        <f t="shared" si="4"/>
        <v>0.28156451851886516</v>
      </c>
      <c r="K58" s="1" t="str">
        <f t="shared" si="5"/>
        <v>Year 45</v>
      </c>
      <c r="L58" s="12">
        <f>IF(K58="Year 0",Discounting!$G$7,
IF(_xlfn.NUMBERVALUE(RIGHT(K58,LEN(K58)-FIND(" ",K58,1)))&lt;=30,Discounting!$H$7,
IF(_xlfn.NUMBERVALUE(RIGHT(K58,LEN(K58)-FIND(" ",K58,1)))&lt;=75,Discounting!$I$7,
IF(_xlfn.NUMBERVALUE(RIGHT(K58,LEN(K58)-FIND(" ",K58,1)))&lt;=125,Discounting!$J$7,
"Seek Guidance"))))</f>
        <v>1.29E-2</v>
      </c>
      <c r="M58" s="13">
        <f t="shared" si="6"/>
        <v>0.52786171632805867</v>
      </c>
      <c r="O58" s="1" t="str">
        <f t="shared" si="7"/>
        <v>Year 45</v>
      </c>
      <c r="P58" s="12">
        <f>IF(O58="Year 0",Discounting!$G$8,
IF(_xlfn.NUMBERVALUE(RIGHT(O58,LEN(O58)-FIND(" ",O58,1)))&lt;=30,Discounting!$H$8,
IF(_xlfn.NUMBERVALUE(RIGHT(O58,LEN(O58)-FIND(" ",O58,1)))&lt;=75,Discounting!$I$8,
IF(_xlfn.NUMBERVALUE(RIGHT(O58,LEN(O58)-FIND(" ",O58,1)))&lt;=125,Discounting!$J$8,
"Seek Guidance"))))</f>
        <v>8.6E-3</v>
      </c>
      <c r="Q58" s="13">
        <f t="shared" si="8"/>
        <v>0.65249070473581983</v>
      </c>
    </row>
    <row r="59" spans="2:17" x14ac:dyDescent="0.35">
      <c r="B59">
        <f t="shared" si="0"/>
        <v>46</v>
      </c>
      <c r="C59" s="1" t="str">
        <f t="shared" si="9"/>
        <v>Year 46</v>
      </c>
      <c r="D59" s="12">
        <f>IF(C59="Year 0",Discounting!$G$5,
IF(_xlfn.NUMBERVALUE(RIGHT(C59,LEN(C59)-FIND(" ",C59,1)))&lt;=30,Discounting!$H$5,
IF(_xlfn.NUMBERVALUE(RIGHT(C59,LEN(C59)-FIND(" ",C59,1)))&lt;=75,Discounting!$I$5,
IF(_xlfn.NUMBERVALUE(RIGHT(C59,LEN(C59)-FIND(" ",C59,1)))&lt;=125,Discounting!$J$5,
"Seek Guidance"))))</f>
        <v>0.03</v>
      </c>
      <c r="E59" s="13">
        <f t="shared" si="2"/>
        <v>0.22202092664524387</v>
      </c>
      <c r="G59" s="1" t="str">
        <f t="shared" si="3"/>
        <v>Year 46</v>
      </c>
      <c r="H59" s="12">
        <f>IF(G59="Year 0",Discounting!$G$6,
IF(_xlfn.NUMBERVALUE(RIGHT(G59,LEN(G59)-FIND(" ",G59,1)))&lt;=30,Discounting!$H$6,
IF(_xlfn.NUMBERVALUE(RIGHT(G59,LEN(G59)-FIND(" ",G59,1)))&lt;=75,Discounting!$I$6,
IF(_xlfn.NUMBERVALUE(RIGHT(G59,LEN(G59)-FIND(" ",G59,1)))&lt;=125,Discounting!$J$6,
"Seek Guidance"))))</f>
        <v>2.5700000000000001E-2</v>
      </c>
      <c r="I59" s="13">
        <f t="shared" si="4"/>
        <v>0.27450962125267148</v>
      </c>
      <c r="K59" s="1" t="str">
        <f t="shared" si="5"/>
        <v>Year 46</v>
      </c>
      <c r="L59" s="12">
        <f>IF(K59="Year 0",Discounting!$G$7,
IF(_xlfn.NUMBERVALUE(RIGHT(K59,LEN(K59)-FIND(" ",K59,1)))&lt;=30,Discounting!$H$7,
IF(_xlfn.NUMBERVALUE(RIGHT(K59,LEN(K59)-FIND(" ",K59,1)))&lt;=75,Discounting!$I$7,
IF(_xlfn.NUMBERVALUE(RIGHT(K59,LEN(K59)-FIND(" ",K59,1)))&lt;=125,Discounting!$J$7,
"Seek Guidance"))))</f>
        <v>1.29E-2</v>
      </c>
      <c r="M59" s="13">
        <f t="shared" si="6"/>
        <v>0.52113902293223291</v>
      </c>
      <c r="O59" s="1" t="str">
        <f t="shared" si="7"/>
        <v>Year 46</v>
      </c>
      <c r="P59" s="12">
        <f>IF(O59="Year 0",Discounting!$G$8,
IF(_xlfn.NUMBERVALUE(RIGHT(O59,LEN(O59)-FIND(" ",O59,1)))&lt;=30,Discounting!$H$8,
IF(_xlfn.NUMBERVALUE(RIGHT(O59,LEN(O59)-FIND(" ",O59,1)))&lt;=75,Discounting!$I$8,
IF(_xlfn.NUMBERVALUE(RIGHT(O59,LEN(O59)-FIND(" ",O59,1)))&lt;=125,Discounting!$J$8,
"Seek Guidance"))))</f>
        <v>8.6E-3</v>
      </c>
      <c r="Q59" s="13">
        <f t="shared" si="8"/>
        <v>0.64692713140573055</v>
      </c>
    </row>
    <row r="60" spans="2:17" x14ac:dyDescent="0.35">
      <c r="B60">
        <f t="shared" si="0"/>
        <v>47</v>
      </c>
      <c r="C60" s="1" t="str">
        <f t="shared" si="9"/>
        <v>Year 47</v>
      </c>
      <c r="D60" s="12">
        <f>IF(C60="Year 0",Discounting!$G$5,
IF(_xlfn.NUMBERVALUE(RIGHT(C60,LEN(C60)-FIND(" ",C60,1)))&lt;=30,Discounting!$H$5,
IF(_xlfn.NUMBERVALUE(RIGHT(C60,LEN(C60)-FIND(" ",C60,1)))&lt;=75,Discounting!$I$5,
IF(_xlfn.NUMBERVALUE(RIGHT(C60,LEN(C60)-FIND(" ",C60,1)))&lt;=125,Discounting!$J$5,
"Seek Guidance"))))</f>
        <v>0.03</v>
      </c>
      <c r="E60" s="13">
        <f t="shared" si="2"/>
        <v>0.215554297713829</v>
      </c>
      <c r="G60" s="1" t="str">
        <f t="shared" si="3"/>
        <v>Year 47</v>
      </c>
      <c r="H60" s="12">
        <f>IF(G60="Year 0",Discounting!$G$6,
IF(_xlfn.NUMBERVALUE(RIGHT(G60,LEN(G60)-FIND(" ",G60,1)))&lt;=30,Discounting!$H$6,
IF(_xlfn.NUMBERVALUE(RIGHT(G60,LEN(G60)-FIND(" ",G60,1)))&lt;=75,Discounting!$I$6,
IF(_xlfn.NUMBERVALUE(RIGHT(G60,LEN(G60)-FIND(" ",G60,1)))&lt;=125,Discounting!$J$6,
"Seek Guidance"))))</f>
        <v>2.5700000000000001E-2</v>
      </c>
      <c r="I60" s="13">
        <f t="shared" si="4"/>
        <v>0.26763149191056984</v>
      </c>
      <c r="K60" s="1" t="str">
        <f t="shared" si="5"/>
        <v>Year 47</v>
      </c>
      <c r="L60" s="12">
        <f>IF(K60="Year 0",Discounting!$G$7,
IF(_xlfn.NUMBERVALUE(RIGHT(K60,LEN(K60)-FIND(" ",K60,1)))&lt;=30,Discounting!$H$7,
IF(_xlfn.NUMBERVALUE(RIGHT(K60,LEN(K60)-FIND(" ",K60,1)))&lt;=75,Discounting!$I$7,
IF(_xlfn.NUMBERVALUE(RIGHT(K60,LEN(K60)-FIND(" ",K60,1)))&lt;=125,Discounting!$J$7,
"Seek Guidance"))))</f>
        <v>1.29E-2</v>
      </c>
      <c r="M60" s="13">
        <f t="shared" si="6"/>
        <v>0.51450194780554148</v>
      </c>
      <c r="O60" s="1" t="str">
        <f t="shared" si="7"/>
        <v>Year 47</v>
      </c>
      <c r="P60" s="12">
        <f>IF(O60="Year 0",Discounting!$G$8,
IF(_xlfn.NUMBERVALUE(RIGHT(O60,LEN(O60)-FIND(" ",O60,1)))&lt;=30,Discounting!$H$8,
IF(_xlfn.NUMBERVALUE(RIGHT(O60,LEN(O60)-FIND(" ",O60,1)))&lt;=75,Discounting!$I$8,
IF(_xlfn.NUMBERVALUE(RIGHT(O60,LEN(O60)-FIND(" ",O60,1)))&lt;=125,Discounting!$J$8,
"Seek Guidance"))))</f>
        <v>8.6E-3</v>
      </c>
      <c r="Q60" s="13">
        <f t="shared" si="8"/>
        <v>0.6414109968329671</v>
      </c>
    </row>
    <row r="61" spans="2:17" x14ac:dyDescent="0.35">
      <c r="B61">
        <f t="shared" si="0"/>
        <v>48</v>
      </c>
      <c r="C61" s="1" t="str">
        <f t="shared" si="9"/>
        <v>Year 48</v>
      </c>
      <c r="D61" s="12">
        <f>IF(C61="Year 0",Discounting!$G$5,
IF(_xlfn.NUMBERVALUE(RIGHT(C61,LEN(C61)-FIND(" ",C61,1)))&lt;=30,Discounting!$H$5,
IF(_xlfn.NUMBERVALUE(RIGHT(C61,LEN(C61)-FIND(" ",C61,1)))&lt;=75,Discounting!$I$5,
IF(_xlfn.NUMBERVALUE(RIGHT(C61,LEN(C61)-FIND(" ",C61,1)))&lt;=125,Discounting!$J$5,
"Seek Guidance"))))</f>
        <v>0.03</v>
      </c>
      <c r="E61" s="13">
        <f t="shared" si="2"/>
        <v>0.20927601719789224</v>
      </c>
      <c r="G61" s="1" t="str">
        <f t="shared" si="3"/>
        <v>Year 48</v>
      </c>
      <c r="H61" s="12">
        <f>IF(G61="Year 0",Discounting!$G$6,
IF(_xlfn.NUMBERVALUE(RIGHT(G61,LEN(G61)-FIND(" ",G61,1)))&lt;=30,Discounting!$H$6,
IF(_xlfn.NUMBERVALUE(RIGHT(G61,LEN(G61)-FIND(" ",G61,1)))&lt;=75,Discounting!$I$6,
IF(_xlfn.NUMBERVALUE(RIGHT(G61,LEN(G61)-FIND(" ",G61,1)))&lt;=125,Discounting!$J$6,
"Seek Guidance"))))</f>
        <v>2.5700000000000001E-2</v>
      </c>
      <c r="I61" s="13">
        <f t="shared" si="4"/>
        <v>0.26092570138497595</v>
      </c>
      <c r="K61" s="1" t="str">
        <f t="shared" si="5"/>
        <v>Year 48</v>
      </c>
      <c r="L61" s="12">
        <f>IF(K61="Year 0",Discounting!$G$7,
IF(_xlfn.NUMBERVALUE(RIGHT(K61,LEN(K61)-FIND(" ",K61,1)))&lt;=30,Discounting!$H$7,
IF(_xlfn.NUMBERVALUE(RIGHT(K61,LEN(K61)-FIND(" ",K61,1)))&lt;=75,Discounting!$I$7,
IF(_xlfn.NUMBERVALUE(RIGHT(K61,LEN(K61)-FIND(" ",K61,1)))&lt;=125,Discounting!$J$7,
"Seek Guidance"))))</f>
        <v>1.29E-2</v>
      </c>
      <c r="M61" s="13">
        <f t="shared" si="6"/>
        <v>0.50794940053859372</v>
      </c>
      <c r="O61" s="1" t="str">
        <f t="shared" si="7"/>
        <v>Year 48</v>
      </c>
      <c r="P61" s="12">
        <f>IF(O61="Year 0",Discounting!$G$8,
IF(_xlfn.NUMBERVALUE(RIGHT(O61,LEN(O61)-FIND(" ",O61,1)))&lt;=30,Discounting!$H$8,
IF(_xlfn.NUMBERVALUE(RIGHT(O61,LEN(O61)-FIND(" ",O61,1)))&lt;=75,Discounting!$I$8,
IF(_xlfn.NUMBERVALUE(RIGHT(O61,LEN(O61)-FIND(" ",O61,1)))&lt;=125,Discounting!$J$8,
"Seek Guidance"))))</f>
        <v>8.6E-3</v>
      </c>
      <c r="Q61" s="13">
        <f t="shared" si="8"/>
        <v>0.63594189652287048</v>
      </c>
    </row>
    <row r="62" spans="2:17" x14ac:dyDescent="0.35">
      <c r="B62">
        <f t="shared" si="0"/>
        <v>49</v>
      </c>
      <c r="C62" s="1" t="str">
        <f t="shared" si="9"/>
        <v>Year 49</v>
      </c>
      <c r="D62" s="12">
        <f>IF(C62="Year 0",Discounting!$G$5,
IF(_xlfn.NUMBERVALUE(RIGHT(C62,LEN(C62)-FIND(" ",C62,1)))&lt;=30,Discounting!$H$5,
IF(_xlfn.NUMBERVALUE(RIGHT(C62,LEN(C62)-FIND(" ",C62,1)))&lt;=75,Discounting!$I$5,
IF(_xlfn.NUMBERVALUE(RIGHT(C62,LEN(C62)-FIND(" ",C62,1)))&lt;=125,Discounting!$J$5,
"Seek Guidance"))))</f>
        <v>0.03</v>
      </c>
      <c r="E62" s="13">
        <f t="shared" si="2"/>
        <v>0.20318059922125459</v>
      </c>
      <c r="G62" s="1" t="str">
        <f t="shared" si="3"/>
        <v>Year 49</v>
      </c>
      <c r="H62" s="12">
        <f>IF(G62="Year 0",Discounting!$G$6,
IF(_xlfn.NUMBERVALUE(RIGHT(G62,LEN(G62)-FIND(" ",G62,1)))&lt;=30,Discounting!$H$6,
IF(_xlfn.NUMBERVALUE(RIGHT(G62,LEN(G62)-FIND(" ",G62,1)))&lt;=75,Discounting!$I$6,
IF(_xlfn.NUMBERVALUE(RIGHT(G62,LEN(G62)-FIND(" ",G62,1)))&lt;=125,Discounting!$J$6,
"Seek Guidance"))))</f>
        <v>2.5700000000000001E-2</v>
      </c>
      <c r="I62" s="13">
        <f t="shared" si="4"/>
        <v>0.25438793154428774</v>
      </c>
      <c r="K62" s="1" t="str">
        <f t="shared" si="5"/>
        <v>Year 49</v>
      </c>
      <c r="L62" s="12">
        <f>IF(K62="Year 0",Discounting!$G$7,
IF(_xlfn.NUMBERVALUE(RIGHT(K62,LEN(K62)-FIND(" ",K62,1)))&lt;=30,Discounting!$H$7,
IF(_xlfn.NUMBERVALUE(RIGHT(K62,LEN(K62)-FIND(" ",K62,1)))&lt;=75,Discounting!$I$7,
IF(_xlfn.NUMBERVALUE(RIGHT(K62,LEN(K62)-FIND(" ",K62,1)))&lt;=125,Discounting!$J$7,
"Seek Guidance"))))</f>
        <v>1.29E-2</v>
      </c>
      <c r="M62" s="13">
        <f t="shared" si="6"/>
        <v>0.50148030460913595</v>
      </c>
      <c r="O62" s="1" t="str">
        <f t="shared" si="7"/>
        <v>Year 49</v>
      </c>
      <c r="P62" s="12">
        <f>IF(O62="Year 0",Discounting!$G$8,
IF(_xlfn.NUMBERVALUE(RIGHT(O62,LEN(O62)-FIND(" ",O62,1)))&lt;=30,Discounting!$H$8,
IF(_xlfn.NUMBERVALUE(RIGHT(O62,LEN(O62)-FIND(" ",O62,1)))&lt;=75,Discounting!$I$8,
IF(_xlfn.NUMBERVALUE(RIGHT(O62,LEN(O62)-FIND(" ",O62,1)))&lt;=125,Discounting!$J$8,
"Seek Guidance"))))</f>
        <v>8.6E-3</v>
      </c>
      <c r="Q62" s="13">
        <f t="shared" si="8"/>
        <v>0.63051942942977446</v>
      </c>
    </row>
    <row r="63" spans="2:17" x14ac:dyDescent="0.35">
      <c r="B63">
        <f t="shared" si="0"/>
        <v>50</v>
      </c>
      <c r="C63" s="1" t="str">
        <f t="shared" si="9"/>
        <v>Year 50</v>
      </c>
      <c r="D63" s="12">
        <f>IF(C63="Year 0",Discounting!$G$5,
IF(_xlfn.NUMBERVALUE(RIGHT(C63,LEN(C63)-FIND(" ",C63,1)))&lt;=30,Discounting!$H$5,
IF(_xlfn.NUMBERVALUE(RIGHT(C63,LEN(C63)-FIND(" ",C63,1)))&lt;=75,Discounting!$I$5,
IF(_xlfn.NUMBERVALUE(RIGHT(C63,LEN(C63)-FIND(" ",C63,1)))&lt;=125,Discounting!$J$5,
"Seek Guidance"))))</f>
        <v>0.03</v>
      </c>
      <c r="E63" s="13">
        <f t="shared" si="2"/>
        <v>0.19726271769053844</v>
      </c>
      <c r="G63" s="1" t="str">
        <f t="shared" si="3"/>
        <v>Year 50</v>
      </c>
      <c r="H63" s="12">
        <f>IF(G63="Year 0",Discounting!$G$6,
IF(_xlfn.NUMBERVALUE(RIGHT(G63,LEN(G63)-FIND(" ",G63,1)))&lt;=30,Discounting!$H$6,
IF(_xlfn.NUMBERVALUE(RIGHT(G63,LEN(G63)-FIND(" ",G63,1)))&lt;=75,Discounting!$I$6,
IF(_xlfn.NUMBERVALUE(RIGHT(G63,LEN(G63)-FIND(" ",G63,1)))&lt;=125,Discounting!$J$6,
"Seek Guidance"))))</f>
        <v>2.5700000000000001E-2</v>
      </c>
      <c r="I63" s="13">
        <f t="shared" si="4"/>
        <v>0.24801397245226453</v>
      </c>
      <c r="K63" s="1" t="str">
        <f t="shared" si="5"/>
        <v>Year 50</v>
      </c>
      <c r="L63" s="12">
        <f>IF(K63="Year 0",Discounting!$G$7,
IF(_xlfn.NUMBERVALUE(RIGHT(K63,LEN(K63)-FIND(" ",K63,1)))&lt;=30,Discounting!$H$7,
IF(_xlfn.NUMBERVALUE(RIGHT(K63,LEN(K63)-FIND(" ",K63,1)))&lt;=75,Discounting!$I$7,
IF(_xlfn.NUMBERVALUE(RIGHT(K63,LEN(K63)-FIND(" ",K63,1)))&lt;=125,Discounting!$J$7,
"Seek Guidance"))))</f>
        <v>1.29E-2</v>
      </c>
      <c r="M63" s="13">
        <f t="shared" si="6"/>
        <v>0.49509359720518908</v>
      </c>
      <c r="O63" s="1" t="str">
        <f t="shared" si="7"/>
        <v>Year 50</v>
      </c>
      <c r="P63" s="12">
        <f>IF(O63="Year 0",Discounting!$G$8,
IF(_xlfn.NUMBERVALUE(RIGHT(O63,LEN(O63)-FIND(" ",O63,1)))&lt;=30,Discounting!$H$8,
IF(_xlfn.NUMBERVALUE(RIGHT(O63,LEN(O63)-FIND(" ",O63,1)))&lt;=75,Discounting!$I$8,
IF(_xlfn.NUMBERVALUE(RIGHT(O63,LEN(O63)-FIND(" ",O63,1)))&lt;=125,Discounting!$J$8,
"Seek Guidance"))))</f>
        <v>8.6E-3</v>
      </c>
      <c r="Q63" s="13">
        <f t="shared" si="8"/>
        <v>0.62514319792759721</v>
      </c>
    </row>
    <row r="64" spans="2:17" x14ac:dyDescent="0.35">
      <c r="B64">
        <f t="shared" si="0"/>
        <v>51</v>
      </c>
      <c r="C64" s="1" t="str">
        <f t="shared" si="9"/>
        <v>Year 51</v>
      </c>
      <c r="D64" s="12">
        <f>IF(C64="Year 0",Discounting!$G$5,
IF(_xlfn.NUMBERVALUE(RIGHT(C64,LEN(C64)-FIND(" ",C64,1)))&lt;=30,Discounting!$H$5,
IF(_xlfn.NUMBERVALUE(RIGHT(C64,LEN(C64)-FIND(" ",C64,1)))&lt;=75,Discounting!$I$5,
IF(_xlfn.NUMBERVALUE(RIGHT(C64,LEN(C64)-FIND(" ",C64,1)))&lt;=125,Discounting!$J$5,
"Seek Guidance"))))</f>
        <v>0.03</v>
      </c>
      <c r="E64" s="13">
        <f t="shared" si="2"/>
        <v>0.19151720164129946</v>
      </c>
      <c r="G64" s="1" t="str">
        <f t="shared" si="3"/>
        <v>Year 51</v>
      </c>
      <c r="H64" s="12">
        <f>IF(G64="Year 0",Discounting!$G$6,
IF(_xlfn.NUMBERVALUE(RIGHT(G64,LEN(G64)-FIND(" ",G64,1)))&lt;=30,Discounting!$H$6,
IF(_xlfn.NUMBERVALUE(RIGHT(G64,LEN(G64)-FIND(" ",G64,1)))&lt;=75,Discounting!$I$6,
IF(_xlfn.NUMBERVALUE(RIGHT(G64,LEN(G64)-FIND(" ",G64,1)))&lt;=125,Discounting!$J$6,
"Seek Guidance"))))</f>
        <v>2.5700000000000001E-2</v>
      </c>
      <c r="I64" s="13">
        <f t="shared" si="4"/>
        <v>0.24179971965707761</v>
      </c>
      <c r="K64" s="1" t="str">
        <f t="shared" si="5"/>
        <v>Year 51</v>
      </c>
      <c r="L64" s="12">
        <f>IF(K64="Year 0",Discounting!$G$7,
IF(_xlfn.NUMBERVALUE(RIGHT(K64,LEN(K64)-FIND(" ",K64,1)))&lt;=30,Discounting!$H$7,
IF(_xlfn.NUMBERVALUE(RIGHT(K64,LEN(K64)-FIND(" ",K64,1)))&lt;=75,Discounting!$I$7,
IF(_xlfn.NUMBERVALUE(RIGHT(K64,LEN(K64)-FIND(" ",K64,1)))&lt;=125,Discounting!$J$7,
"Seek Guidance"))))</f>
        <v>1.29E-2</v>
      </c>
      <c r="M64" s="13">
        <f t="shared" si="6"/>
        <v>0.48878822905043845</v>
      </c>
      <c r="O64" s="1" t="str">
        <f t="shared" si="7"/>
        <v>Year 51</v>
      </c>
      <c r="P64" s="12">
        <f>IF(O64="Year 0",Discounting!$G$8,
IF(_xlfn.NUMBERVALUE(RIGHT(O64,LEN(O64)-FIND(" ",O64,1)))&lt;=30,Discounting!$H$8,
IF(_xlfn.NUMBERVALUE(RIGHT(O64,LEN(O64)-FIND(" ",O64,1)))&lt;=75,Discounting!$I$8,
IF(_xlfn.NUMBERVALUE(RIGHT(O64,LEN(O64)-FIND(" ",O64,1)))&lt;=125,Discounting!$J$8,
"Seek Guidance"))))</f>
        <v>8.6E-3</v>
      </c>
      <c r="Q64" s="13">
        <f t="shared" si="8"/>
        <v>0.61981280778068337</v>
      </c>
    </row>
    <row r="65" spans="2:17" x14ac:dyDescent="0.35">
      <c r="B65">
        <f t="shared" si="0"/>
        <v>52</v>
      </c>
      <c r="C65" s="1" t="str">
        <f t="shared" si="9"/>
        <v>Year 52</v>
      </c>
      <c r="D65" s="12">
        <f>IF(C65="Year 0",Discounting!$G$5,
IF(_xlfn.NUMBERVALUE(RIGHT(C65,LEN(C65)-FIND(" ",C65,1)))&lt;=30,Discounting!$H$5,
IF(_xlfn.NUMBERVALUE(RIGHT(C65,LEN(C65)-FIND(" ",C65,1)))&lt;=75,Discounting!$I$5,
IF(_xlfn.NUMBERVALUE(RIGHT(C65,LEN(C65)-FIND(" ",C65,1)))&lt;=125,Discounting!$J$5,
"Seek Guidance"))))</f>
        <v>0.03</v>
      </c>
      <c r="E65" s="13">
        <f t="shared" si="2"/>
        <v>0.18593903071970821</v>
      </c>
      <c r="G65" s="1" t="str">
        <f t="shared" si="3"/>
        <v>Year 52</v>
      </c>
      <c r="H65" s="12">
        <f>IF(G65="Year 0",Discounting!$G$6,
IF(_xlfn.NUMBERVALUE(RIGHT(G65,LEN(G65)-FIND(" ",G65,1)))&lt;=30,Discounting!$H$6,
IF(_xlfn.NUMBERVALUE(RIGHT(G65,LEN(G65)-FIND(" ",G65,1)))&lt;=75,Discounting!$I$6,
IF(_xlfn.NUMBERVALUE(RIGHT(G65,LEN(G65)-FIND(" ",G65,1)))&lt;=125,Discounting!$J$6,
"Seek Guidance"))))</f>
        <v>2.5700000000000001E-2</v>
      </c>
      <c r="I65" s="13">
        <f t="shared" si="4"/>
        <v>0.23574117154828664</v>
      </c>
      <c r="K65" s="1" t="str">
        <f t="shared" si="5"/>
        <v>Year 52</v>
      </c>
      <c r="L65" s="12">
        <f>IF(K65="Year 0",Discounting!$G$7,
IF(_xlfn.NUMBERVALUE(RIGHT(K65,LEN(K65)-FIND(" ",K65,1)))&lt;=30,Discounting!$H$7,
IF(_xlfn.NUMBERVALUE(RIGHT(K65,LEN(K65)-FIND(" ",K65,1)))&lt;=75,Discounting!$I$7,
IF(_xlfn.NUMBERVALUE(RIGHT(K65,LEN(K65)-FIND(" ",K65,1)))&lt;=125,Discounting!$J$7,
"Seek Guidance"))))</f>
        <v>1.29E-2</v>
      </c>
      <c r="M65" s="13">
        <f t="shared" si="6"/>
        <v>0.48256316423184764</v>
      </c>
      <c r="O65" s="1" t="str">
        <f t="shared" si="7"/>
        <v>Year 52</v>
      </c>
      <c r="P65" s="12">
        <f>IF(O65="Year 0",Discounting!$G$8,
IF(_xlfn.NUMBERVALUE(RIGHT(O65,LEN(O65)-FIND(" ",O65,1)))&lt;=30,Discounting!$H$8,
IF(_xlfn.NUMBERVALUE(RIGHT(O65,LEN(O65)-FIND(" ",O65,1)))&lt;=75,Discounting!$I$8,
IF(_xlfn.NUMBERVALUE(RIGHT(O65,LEN(O65)-FIND(" ",O65,1)))&lt;=125,Discounting!$J$8,
"Seek Guidance"))))</f>
        <v>8.6E-3</v>
      </c>
      <c r="Q65" s="13">
        <f t="shared" si="8"/>
        <v>0.61452786811489535</v>
      </c>
    </row>
    <row r="66" spans="2:17" x14ac:dyDescent="0.35">
      <c r="B66">
        <f t="shared" si="0"/>
        <v>53</v>
      </c>
      <c r="C66" s="1" t="str">
        <f t="shared" si="9"/>
        <v>Year 53</v>
      </c>
      <c r="D66" s="12">
        <f>IF(C66="Year 0",Discounting!$G$5,
IF(_xlfn.NUMBERVALUE(RIGHT(C66,LEN(C66)-FIND(" ",C66,1)))&lt;=30,Discounting!$H$5,
IF(_xlfn.NUMBERVALUE(RIGHT(C66,LEN(C66)-FIND(" ",C66,1)))&lt;=75,Discounting!$I$5,
IF(_xlfn.NUMBERVALUE(RIGHT(C66,LEN(C66)-FIND(" ",C66,1)))&lt;=125,Discounting!$J$5,
"Seek Guidance"))))</f>
        <v>0.03</v>
      </c>
      <c r="E66" s="13">
        <f t="shared" si="2"/>
        <v>0.18052333079583321</v>
      </c>
      <c r="G66" s="1" t="str">
        <f t="shared" si="3"/>
        <v>Year 53</v>
      </c>
      <c r="H66" s="12">
        <f>IF(G66="Year 0",Discounting!$G$6,
IF(_xlfn.NUMBERVALUE(RIGHT(G66,LEN(G66)-FIND(" ",G66,1)))&lt;=30,Discounting!$H$6,
IF(_xlfn.NUMBERVALUE(RIGHT(G66,LEN(G66)-FIND(" ",G66,1)))&lt;=75,Discounting!$I$6,
IF(_xlfn.NUMBERVALUE(RIGHT(G66,LEN(G66)-FIND(" ",G66,1)))&lt;=125,Discounting!$J$6,
"Seek Guidance"))))</f>
        <v>2.5700000000000001E-2</v>
      </c>
      <c r="I66" s="13">
        <f t="shared" si="4"/>
        <v>0.2298344267800396</v>
      </c>
      <c r="K66" s="1" t="str">
        <f t="shared" si="5"/>
        <v>Year 53</v>
      </c>
      <c r="L66" s="12">
        <f>IF(K66="Year 0",Discounting!$G$7,
IF(_xlfn.NUMBERVALUE(RIGHT(K66,LEN(K66)-FIND(" ",K66,1)))&lt;=30,Discounting!$H$7,
IF(_xlfn.NUMBERVALUE(RIGHT(K66,LEN(K66)-FIND(" ",K66,1)))&lt;=75,Discounting!$I$7,
IF(_xlfn.NUMBERVALUE(RIGHT(K66,LEN(K66)-FIND(" ",K66,1)))&lt;=125,Discounting!$J$7,
"Seek Guidance"))))</f>
        <v>1.29E-2</v>
      </c>
      <c r="M66" s="13">
        <f t="shared" si="6"/>
        <v>0.47641738002946754</v>
      </c>
      <c r="O66" s="1" t="str">
        <f t="shared" si="7"/>
        <v>Year 53</v>
      </c>
      <c r="P66" s="12">
        <f>IF(O66="Year 0",Discounting!$G$8,
IF(_xlfn.NUMBERVALUE(RIGHT(O66,LEN(O66)-FIND(" ",O66,1)))&lt;=30,Discounting!$H$8,
IF(_xlfn.NUMBERVALUE(RIGHT(O66,LEN(O66)-FIND(" ",O66,1)))&lt;=75,Discounting!$I$8,
IF(_xlfn.NUMBERVALUE(RIGHT(O66,LEN(O66)-FIND(" ",O66,1)))&lt;=125,Discounting!$J$8,
"Seek Guidance"))))</f>
        <v>8.6E-3</v>
      </c>
      <c r="Q66" s="13">
        <f t="shared" si="8"/>
        <v>0.6092879913889504</v>
      </c>
    </row>
    <row r="67" spans="2:17" x14ac:dyDescent="0.35">
      <c r="B67">
        <f t="shared" si="0"/>
        <v>54</v>
      </c>
      <c r="C67" s="1" t="str">
        <f t="shared" si="9"/>
        <v>Year 54</v>
      </c>
      <c r="D67" s="12">
        <f>IF(C67="Year 0",Discounting!$G$5,
IF(_xlfn.NUMBERVALUE(RIGHT(C67,LEN(C67)-FIND(" ",C67,1)))&lt;=30,Discounting!$H$5,
IF(_xlfn.NUMBERVALUE(RIGHT(C67,LEN(C67)-FIND(" ",C67,1)))&lt;=75,Discounting!$I$5,
IF(_xlfn.NUMBERVALUE(RIGHT(C67,LEN(C67)-FIND(" ",C67,1)))&lt;=125,Discounting!$J$5,
"Seek Guidance"))))</f>
        <v>0.03</v>
      </c>
      <c r="E67" s="13">
        <f t="shared" si="2"/>
        <v>0.17526536970469245</v>
      </c>
      <c r="G67" s="1" t="str">
        <f t="shared" si="3"/>
        <v>Year 54</v>
      </c>
      <c r="H67" s="12">
        <f>IF(G67="Year 0",Discounting!$G$6,
IF(_xlfn.NUMBERVALUE(RIGHT(G67,LEN(G67)-FIND(" ",G67,1)))&lt;=30,Discounting!$H$6,
IF(_xlfn.NUMBERVALUE(RIGHT(G67,LEN(G67)-FIND(" ",G67,1)))&lt;=75,Discounting!$I$6,
IF(_xlfn.NUMBERVALUE(RIGHT(G67,LEN(G67)-FIND(" ",G67,1)))&lt;=125,Discounting!$J$6,
"Seek Guidance"))))</f>
        <v>2.5700000000000001E-2</v>
      </c>
      <c r="I67" s="13">
        <f t="shared" si="4"/>
        <v>0.22407568175883746</v>
      </c>
      <c r="K67" s="1" t="str">
        <f t="shared" si="5"/>
        <v>Year 54</v>
      </c>
      <c r="L67" s="12">
        <f>IF(K67="Year 0",Discounting!$G$7,
IF(_xlfn.NUMBERVALUE(RIGHT(K67,LEN(K67)-FIND(" ",K67,1)))&lt;=30,Discounting!$H$7,
IF(_xlfn.NUMBERVALUE(RIGHT(K67,LEN(K67)-FIND(" ",K67,1)))&lt;=75,Discounting!$I$7,
IF(_xlfn.NUMBERVALUE(RIGHT(K67,LEN(K67)-FIND(" ",K67,1)))&lt;=125,Discounting!$J$7,
"Seek Guidance"))))</f>
        <v>1.29E-2</v>
      </c>
      <c r="M67" s="13">
        <f t="shared" si="6"/>
        <v>0.47034986674841306</v>
      </c>
      <c r="O67" s="1" t="str">
        <f t="shared" si="7"/>
        <v>Year 54</v>
      </c>
      <c r="P67" s="12">
        <f>IF(O67="Year 0",Discounting!$G$8,
IF(_xlfn.NUMBERVALUE(RIGHT(O67,LEN(O67)-FIND(" ",O67,1)))&lt;=30,Discounting!$H$8,
IF(_xlfn.NUMBERVALUE(RIGHT(O67,LEN(O67)-FIND(" ",O67,1)))&lt;=75,Discounting!$I$8,
IF(_xlfn.NUMBERVALUE(RIGHT(O67,LEN(O67)-FIND(" ",O67,1)))&lt;=125,Discounting!$J$8,
"Seek Guidance"))))</f>
        <v>8.6E-3</v>
      </c>
      <c r="Q67" s="13">
        <f t="shared" si="8"/>
        <v>0.60409279336600286</v>
      </c>
    </row>
    <row r="68" spans="2:17" x14ac:dyDescent="0.35">
      <c r="B68">
        <f t="shared" si="0"/>
        <v>55</v>
      </c>
      <c r="C68" s="1" t="str">
        <f t="shared" si="9"/>
        <v>Year 55</v>
      </c>
      <c r="D68" s="12">
        <f>IF(C68="Year 0",Discounting!$G$5,
IF(_xlfn.NUMBERVALUE(RIGHT(C68,LEN(C68)-FIND(" ",C68,1)))&lt;=30,Discounting!$H$5,
IF(_xlfn.NUMBERVALUE(RIGHT(C68,LEN(C68)-FIND(" ",C68,1)))&lt;=75,Discounting!$I$5,
IF(_xlfn.NUMBERVALUE(RIGHT(C68,LEN(C68)-FIND(" ",C68,1)))&lt;=125,Discounting!$J$5,
"Seek Guidance"))))</f>
        <v>0.03</v>
      </c>
      <c r="E68" s="13">
        <f t="shared" si="2"/>
        <v>0.17016055311135189</v>
      </c>
      <c r="G68" s="1" t="str">
        <f t="shared" si="3"/>
        <v>Year 55</v>
      </c>
      <c r="H68" s="12">
        <f>IF(G68="Year 0",Discounting!$G$6,
IF(_xlfn.NUMBERVALUE(RIGHT(G68,LEN(G68)-FIND(" ",G68,1)))&lt;=30,Discounting!$H$6,
IF(_xlfn.NUMBERVALUE(RIGHT(G68,LEN(G68)-FIND(" ",G68,1)))&lt;=75,Discounting!$I$6,
IF(_xlfn.NUMBERVALUE(RIGHT(G68,LEN(G68)-FIND(" ",G68,1)))&lt;=125,Discounting!$J$6,
"Seek Guidance"))))</f>
        <v>2.5700000000000001E-2</v>
      </c>
      <c r="I68" s="13">
        <f t="shared" si="4"/>
        <v>0.21846122819424535</v>
      </c>
      <c r="K68" s="1" t="str">
        <f t="shared" si="5"/>
        <v>Year 55</v>
      </c>
      <c r="L68" s="12">
        <f>IF(K68="Year 0",Discounting!$G$7,
IF(_xlfn.NUMBERVALUE(RIGHT(K68,LEN(K68)-FIND(" ",K68,1)))&lt;=30,Discounting!$H$7,
IF(_xlfn.NUMBERVALUE(RIGHT(K68,LEN(K68)-FIND(" ",K68,1)))&lt;=75,Discounting!$I$7,
IF(_xlfn.NUMBERVALUE(RIGHT(K68,LEN(K68)-FIND(" ",K68,1)))&lt;=125,Discounting!$J$7,
"Seek Guidance"))))</f>
        <v>1.29E-2</v>
      </c>
      <c r="M68" s="13">
        <f t="shared" si="6"/>
        <v>0.46435962755297966</v>
      </c>
      <c r="O68" s="1" t="str">
        <f t="shared" si="7"/>
        <v>Year 55</v>
      </c>
      <c r="P68" s="12">
        <f>IF(O68="Year 0",Discounting!$G$8,
IF(_xlfn.NUMBERVALUE(RIGHT(O68,LEN(O68)-FIND(" ",O68,1)))&lt;=30,Discounting!$H$8,
IF(_xlfn.NUMBERVALUE(RIGHT(O68,LEN(O68)-FIND(" ",O68,1)))&lt;=75,Discounting!$I$8,
IF(_xlfn.NUMBERVALUE(RIGHT(O68,LEN(O68)-FIND(" ",O68,1)))&lt;=125,Discounting!$J$8,
"Seek Guidance"))))</f>
        <v>8.6E-3</v>
      </c>
      <c r="Q68" s="13">
        <f t="shared" si="8"/>
        <v>0.59894189308546786</v>
      </c>
    </row>
    <row r="69" spans="2:17" x14ac:dyDescent="0.35">
      <c r="B69">
        <f t="shared" si="0"/>
        <v>56</v>
      </c>
      <c r="C69" s="1" t="str">
        <f t="shared" si="9"/>
        <v>Year 56</v>
      </c>
      <c r="D69" s="12">
        <f>IF(C69="Year 0",Discounting!$G$5,
IF(_xlfn.NUMBERVALUE(RIGHT(C69,LEN(C69)-FIND(" ",C69,1)))&lt;=30,Discounting!$H$5,
IF(_xlfn.NUMBERVALUE(RIGHT(C69,LEN(C69)-FIND(" ",C69,1)))&lt;=75,Discounting!$I$5,
IF(_xlfn.NUMBERVALUE(RIGHT(C69,LEN(C69)-FIND(" ",C69,1)))&lt;=125,Discounting!$J$5,
"Seek Guidance"))))</f>
        <v>0.03</v>
      </c>
      <c r="E69" s="13">
        <f t="shared" si="2"/>
        <v>0.16520442049645814</v>
      </c>
      <c r="G69" s="1" t="str">
        <f t="shared" si="3"/>
        <v>Year 56</v>
      </c>
      <c r="H69" s="12">
        <f>IF(G69="Year 0",Discounting!$G$6,
IF(_xlfn.NUMBERVALUE(RIGHT(G69,LEN(G69)-FIND(" ",G69,1)))&lt;=30,Discounting!$H$6,
IF(_xlfn.NUMBERVALUE(RIGHT(G69,LEN(G69)-FIND(" ",G69,1)))&lt;=75,Discounting!$I$6,
IF(_xlfn.NUMBERVALUE(RIGHT(G69,LEN(G69)-FIND(" ",G69,1)))&lt;=125,Discounting!$J$6,
"Seek Guidance"))))</f>
        <v>2.5700000000000001E-2</v>
      </c>
      <c r="I69" s="13">
        <f t="shared" si="4"/>
        <v>0.21298745071097333</v>
      </c>
      <c r="K69" s="1" t="str">
        <f t="shared" si="5"/>
        <v>Year 56</v>
      </c>
      <c r="L69" s="12">
        <f>IF(K69="Year 0",Discounting!$G$7,
IF(_xlfn.NUMBERVALUE(RIGHT(K69,LEN(K69)-FIND(" ",K69,1)))&lt;=30,Discounting!$H$7,
IF(_xlfn.NUMBERVALUE(RIGHT(K69,LEN(K69)-FIND(" ",K69,1)))&lt;=75,Discounting!$I$7,
IF(_xlfn.NUMBERVALUE(RIGHT(K69,LEN(K69)-FIND(" ",K69,1)))&lt;=125,Discounting!$J$7,
"Seek Guidance"))))</f>
        <v>1.29E-2</v>
      </c>
      <c r="M69" s="13">
        <f t="shared" si="6"/>
        <v>0.45844567830287264</v>
      </c>
      <c r="O69" s="1" t="str">
        <f t="shared" si="7"/>
        <v>Year 56</v>
      </c>
      <c r="P69" s="12">
        <f>IF(O69="Year 0",Discounting!$G$8,
IF(_xlfn.NUMBERVALUE(RIGHT(O69,LEN(O69)-FIND(" ",O69,1)))&lt;=30,Discounting!$H$8,
IF(_xlfn.NUMBERVALUE(RIGHT(O69,LEN(O69)-FIND(" ",O69,1)))&lt;=75,Discounting!$I$8,
IF(_xlfn.NUMBERVALUE(RIGHT(O69,LEN(O69)-FIND(" ",O69,1)))&lt;=125,Discounting!$J$8,
"Seek Guidance"))))</f>
        <v>8.6E-3</v>
      </c>
      <c r="Q69" s="13">
        <f t="shared" si="8"/>
        <v>0.59383491283508616</v>
      </c>
    </row>
    <row r="70" spans="2:17" x14ac:dyDescent="0.35">
      <c r="B70">
        <f t="shared" si="0"/>
        <v>57</v>
      </c>
      <c r="C70" s="1" t="str">
        <f t="shared" si="9"/>
        <v>Year 57</v>
      </c>
      <c r="D70" s="12">
        <f>IF(C70="Year 0",Discounting!$G$5,
IF(_xlfn.NUMBERVALUE(RIGHT(C70,LEN(C70)-FIND(" ",C70,1)))&lt;=30,Discounting!$H$5,
IF(_xlfn.NUMBERVALUE(RIGHT(C70,LEN(C70)-FIND(" ",C70,1)))&lt;=75,Discounting!$I$5,
IF(_xlfn.NUMBERVALUE(RIGHT(C70,LEN(C70)-FIND(" ",C70,1)))&lt;=125,Discounting!$J$5,
"Seek Guidance"))))</f>
        <v>0.03</v>
      </c>
      <c r="E70" s="13">
        <f t="shared" si="2"/>
        <v>0.16039264125869723</v>
      </c>
      <c r="G70" s="1" t="str">
        <f t="shared" si="3"/>
        <v>Year 57</v>
      </c>
      <c r="H70" s="12">
        <f>IF(G70="Year 0",Discounting!$G$6,
IF(_xlfn.NUMBERVALUE(RIGHT(G70,LEN(G70)-FIND(" ",G70,1)))&lt;=30,Discounting!$H$6,
IF(_xlfn.NUMBERVALUE(RIGHT(G70,LEN(G70)-FIND(" ",G70,1)))&lt;=75,Discounting!$I$6,
IF(_xlfn.NUMBERVALUE(RIGHT(G70,LEN(G70)-FIND(" ",G70,1)))&lt;=125,Discounting!$J$6,
"Seek Guidance"))))</f>
        <v>2.5700000000000001E-2</v>
      </c>
      <c r="I70" s="13">
        <f t="shared" si="4"/>
        <v>0.20765082452078903</v>
      </c>
      <c r="K70" s="1" t="str">
        <f t="shared" si="5"/>
        <v>Year 57</v>
      </c>
      <c r="L70" s="12">
        <f>IF(K70="Year 0",Discounting!$G$7,
IF(_xlfn.NUMBERVALUE(RIGHT(K70,LEN(K70)-FIND(" ",K70,1)))&lt;=30,Discounting!$H$7,
IF(_xlfn.NUMBERVALUE(RIGHT(K70,LEN(K70)-FIND(" ",K70,1)))&lt;=75,Discounting!$I$7,
IF(_xlfn.NUMBERVALUE(RIGHT(K70,LEN(K70)-FIND(" ",K70,1)))&lt;=125,Discounting!$J$7,
"Seek Guidance"))))</f>
        <v>1.29E-2</v>
      </c>
      <c r="M70" s="13">
        <f t="shared" si="6"/>
        <v>0.45260704739152202</v>
      </c>
      <c r="O70" s="1" t="str">
        <f t="shared" si="7"/>
        <v>Year 57</v>
      </c>
      <c r="P70" s="12">
        <f>IF(O70="Year 0",Discounting!$G$8,
IF(_xlfn.NUMBERVALUE(RIGHT(O70,LEN(O70)-FIND(" ",O70,1)))&lt;=30,Discounting!$H$8,
IF(_xlfn.NUMBERVALUE(RIGHT(O70,LEN(O70)-FIND(" ",O70,1)))&lt;=75,Discounting!$I$8,
IF(_xlfn.NUMBERVALUE(RIGHT(O70,LEN(O70)-FIND(" ",O70,1)))&lt;=125,Discounting!$J$8,
"Seek Guidance"))))</f>
        <v>8.6E-3</v>
      </c>
      <c r="Q70" s="13">
        <f t="shared" si="8"/>
        <v>0.5887714781232265</v>
      </c>
    </row>
    <row r="71" spans="2:17" x14ac:dyDescent="0.35">
      <c r="B71">
        <f t="shared" si="0"/>
        <v>58</v>
      </c>
      <c r="C71" s="1" t="str">
        <f t="shared" si="9"/>
        <v>Year 58</v>
      </c>
      <c r="D71" s="12">
        <f>IF(C71="Year 0",Discounting!$G$5,
IF(_xlfn.NUMBERVALUE(RIGHT(C71,LEN(C71)-FIND(" ",C71,1)))&lt;=30,Discounting!$H$5,
IF(_xlfn.NUMBERVALUE(RIGHT(C71,LEN(C71)-FIND(" ",C71,1)))&lt;=75,Discounting!$I$5,
IF(_xlfn.NUMBERVALUE(RIGHT(C71,LEN(C71)-FIND(" ",C71,1)))&lt;=125,Discounting!$J$5,
"Seek Guidance"))))</f>
        <v>0.03</v>
      </c>
      <c r="E71" s="13">
        <f t="shared" si="2"/>
        <v>0.15572101093077401</v>
      </c>
      <c r="G71" s="1" t="str">
        <f t="shared" si="3"/>
        <v>Year 58</v>
      </c>
      <c r="H71" s="12">
        <f>IF(G71="Year 0",Discounting!$G$6,
IF(_xlfn.NUMBERVALUE(RIGHT(G71,LEN(G71)-FIND(" ",G71,1)))&lt;=30,Discounting!$H$6,
IF(_xlfn.NUMBERVALUE(RIGHT(G71,LEN(G71)-FIND(" ",G71,1)))&lt;=75,Discounting!$I$6,
IF(_xlfn.NUMBERVALUE(RIGHT(G71,LEN(G71)-FIND(" ",G71,1)))&lt;=125,Discounting!$J$6,
"Seek Guidance"))))</f>
        <v>2.5700000000000001E-2</v>
      </c>
      <c r="I71" s="13">
        <f t="shared" si="4"/>
        <v>0.202447913152763</v>
      </c>
      <c r="K71" s="1" t="str">
        <f t="shared" si="5"/>
        <v>Year 58</v>
      </c>
      <c r="L71" s="12">
        <f>IF(K71="Year 0",Discounting!$G$7,
IF(_xlfn.NUMBERVALUE(RIGHT(K71,LEN(K71)-FIND(" ",K71,1)))&lt;=30,Discounting!$H$7,
IF(_xlfn.NUMBERVALUE(RIGHT(K71,LEN(K71)-FIND(" ",K71,1)))&lt;=75,Discounting!$I$7,
IF(_xlfn.NUMBERVALUE(RIGHT(K71,LEN(K71)-FIND(" ",K71,1)))&lt;=125,Discounting!$J$7,
"Seek Guidance"))))</f>
        <v>1.29E-2</v>
      </c>
      <c r="M71" s="13">
        <f t="shared" si="6"/>
        <v>0.44684277558645674</v>
      </c>
      <c r="O71" s="1" t="str">
        <f t="shared" si="7"/>
        <v>Year 58</v>
      </c>
      <c r="P71" s="12">
        <f>IF(O71="Year 0",Discounting!$G$8,
IF(_xlfn.NUMBERVALUE(RIGHT(O71,LEN(O71)-FIND(" ",O71,1)))&lt;=30,Discounting!$H$8,
IF(_xlfn.NUMBERVALUE(RIGHT(O71,LEN(O71)-FIND(" ",O71,1)))&lt;=75,Discounting!$I$8,
IF(_xlfn.NUMBERVALUE(RIGHT(O71,LEN(O71)-FIND(" ",O71,1)))&lt;=125,Discounting!$J$8,
"Seek Guidance"))))</f>
        <v>8.6E-3</v>
      </c>
      <c r="Q71" s="13">
        <f t="shared" si="8"/>
        <v>0.58375121765142424</v>
      </c>
    </row>
    <row r="72" spans="2:17" x14ac:dyDescent="0.35">
      <c r="B72">
        <f t="shared" si="0"/>
        <v>59</v>
      </c>
      <c r="C72" s="1" t="str">
        <f t="shared" si="9"/>
        <v>Year 59</v>
      </c>
      <c r="D72" s="12">
        <f>IF(C72="Year 0",Discounting!$G$5,
IF(_xlfn.NUMBERVALUE(RIGHT(C72,LEN(C72)-FIND(" ",C72,1)))&lt;=30,Discounting!$H$5,
IF(_xlfn.NUMBERVALUE(RIGHT(C72,LEN(C72)-FIND(" ",C72,1)))&lt;=75,Discounting!$I$5,
IF(_xlfn.NUMBERVALUE(RIGHT(C72,LEN(C72)-FIND(" ",C72,1)))&lt;=125,Discounting!$J$5,
"Seek Guidance"))))</f>
        <v>0.03</v>
      </c>
      <c r="E72" s="13">
        <f t="shared" si="2"/>
        <v>0.15118544750560584</v>
      </c>
      <c r="G72" s="1" t="str">
        <f t="shared" si="3"/>
        <v>Year 59</v>
      </c>
      <c r="H72" s="12">
        <f>IF(G72="Year 0",Discounting!$G$6,
IF(_xlfn.NUMBERVALUE(RIGHT(G72,LEN(G72)-FIND(" ",G72,1)))&lt;=30,Discounting!$H$6,
IF(_xlfn.NUMBERVALUE(RIGHT(G72,LEN(G72)-FIND(" ",G72,1)))&lt;=75,Discounting!$I$6,
IF(_xlfn.NUMBERVALUE(RIGHT(G72,LEN(G72)-FIND(" ",G72,1)))&lt;=125,Discounting!$J$6,
"Seek Guidance"))))</f>
        <v>2.5700000000000001E-2</v>
      </c>
      <c r="I72" s="13">
        <f t="shared" si="4"/>
        <v>0.1973753662403851</v>
      </c>
      <c r="K72" s="1" t="str">
        <f t="shared" si="5"/>
        <v>Year 59</v>
      </c>
      <c r="L72" s="12">
        <f>IF(K72="Year 0",Discounting!$G$7,
IF(_xlfn.NUMBERVALUE(RIGHT(K72,LEN(K72)-FIND(" ",K72,1)))&lt;=30,Discounting!$H$7,
IF(_xlfn.NUMBERVALUE(RIGHT(K72,LEN(K72)-FIND(" ",K72,1)))&lt;=75,Discounting!$I$7,
IF(_xlfn.NUMBERVALUE(RIGHT(K72,LEN(K72)-FIND(" ",K72,1)))&lt;=125,Discounting!$J$7,
"Seek Guidance"))))</f>
        <v>1.29E-2</v>
      </c>
      <c r="M72" s="13">
        <f t="shared" si="6"/>
        <v>0.44115191587171171</v>
      </c>
      <c r="O72" s="1" t="str">
        <f t="shared" si="7"/>
        <v>Year 59</v>
      </c>
      <c r="P72" s="12">
        <f>IF(O72="Year 0",Discounting!$G$8,
IF(_xlfn.NUMBERVALUE(RIGHT(O72,LEN(O72)-FIND(" ",O72,1)))&lt;=30,Discounting!$H$8,
IF(_xlfn.NUMBERVALUE(RIGHT(O72,LEN(O72)-FIND(" ",O72,1)))&lt;=75,Discounting!$I$8,
IF(_xlfn.NUMBERVALUE(RIGHT(O72,LEN(O72)-FIND(" ",O72,1)))&lt;=125,Discounting!$J$8,
"Seek Guidance"))))</f>
        <v>8.6E-3</v>
      </c>
      <c r="Q72" s="13">
        <f t="shared" si="8"/>
        <v>0.57877376328715469</v>
      </c>
    </row>
    <row r="73" spans="2:17" x14ac:dyDescent="0.35">
      <c r="B73">
        <f t="shared" si="0"/>
        <v>60</v>
      </c>
      <c r="C73" s="1" t="str">
        <f t="shared" si="9"/>
        <v>Year 60</v>
      </c>
      <c r="D73" s="12">
        <f>IF(C73="Year 0",Discounting!$G$5,
IF(_xlfn.NUMBERVALUE(RIGHT(C73,LEN(C73)-FIND(" ",C73,1)))&lt;=30,Discounting!$H$5,
IF(_xlfn.NUMBERVALUE(RIGHT(C73,LEN(C73)-FIND(" ",C73,1)))&lt;=75,Discounting!$I$5,
IF(_xlfn.NUMBERVALUE(RIGHT(C73,LEN(C73)-FIND(" ",C73,1)))&lt;=125,Discounting!$J$5,
"Seek Guidance"))))</f>
        <v>0.03</v>
      </c>
      <c r="E73" s="13">
        <f t="shared" si="2"/>
        <v>0.14678198786952024</v>
      </c>
      <c r="G73" s="1" t="str">
        <f t="shared" si="3"/>
        <v>Year 60</v>
      </c>
      <c r="H73" s="12">
        <f>IF(G73="Year 0",Discounting!$G$6,
IF(_xlfn.NUMBERVALUE(RIGHT(G73,LEN(G73)-FIND(" ",G73,1)))&lt;=30,Discounting!$H$6,
IF(_xlfn.NUMBERVALUE(RIGHT(G73,LEN(G73)-FIND(" ",G73,1)))&lt;=75,Discounting!$I$6,
IF(_xlfn.NUMBERVALUE(RIGHT(G73,LEN(G73)-FIND(" ",G73,1)))&lt;=125,Discounting!$J$6,
"Seek Guidance"))))</f>
        <v>2.5700000000000001E-2</v>
      </c>
      <c r="I73" s="13">
        <f t="shared" si="4"/>
        <v>0.19242991736412701</v>
      </c>
      <c r="K73" s="1" t="str">
        <f t="shared" si="5"/>
        <v>Year 60</v>
      </c>
      <c r="L73" s="12">
        <f>IF(K73="Year 0",Discounting!$G$7,
IF(_xlfn.NUMBERVALUE(RIGHT(K73,LEN(K73)-FIND(" ",K73,1)))&lt;=30,Discounting!$H$7,
IF(_xlfn.NUMBERVALUE(RIGHT(K73,LEN(K73)-FIND(" ",K73,1)))&lt;=75,Discounting!$I$7,
IF(_xlfn.NUMBERVALUE(RIGHT(K73,LEN(K73)-FIND(" ",K73,1)))&lt;=125,Discounting!$J$7,
"Seek Guidance"))))</f>
        <v>1.29E-2</v>
      </c>
      <c r="M73" s="13">
        <f t="shared" si="6"/>
        <v>0.43553353329224181</v>
      </c>
      <c r="O73" s="1" t="str">
        <f t="shared" si="7"/>
        <v>Year 60</v>
      </c>
      <c r="P73" s="12">
        <f>IF(O73="Year 0",Discounting!$G$8,
IF(_xlfn.NUMBERVALUE(RIGHT(O73,LEN(O73)-FIND(" ",O73,1)))&lt;=30,Discounting!$H$8,
IF(_xlfn.NUMBERVALUE(RIGHT(O73,LEN(O73)-FIND(" ",O73,1)))&lt;=75,Discounting!$I$8,
IF(_xlfn.NUMBERVALUE(RIGHT(O73,LEN(O73)-FIND(" ",O73,1)))&lt;=125,Discounting!$J$8,
"Seek Guidance"))))</f>
        <v>8.6E-3</v>
      </c>
      <c r="Q73" s="13">
        <f t="shared" si="8"/>
        <v>0.57383875003683793</v>
      </c>
    </row>
    <row r="74" spans="2:17" x14ac:dyDescent="0.35">
      <c r="B74">
        <f t="shared" si="0"/>
        <v>61</v>
      </c>
      <c r="C74" s="1" t="str">
        <f t="shared" si="9"/>
        <v>Year 61</v>
      </c>
      <c r="D74" s="12">
        <f>IF(C74="Year 0",Discounting!$G$5,
IF(_xlfn.NUMBERVALUE(RIGHT(C74,LEN(C74)-FIND(" ",C74,1)))&lt;=30,Discounting!$H$5,
IF(_xlfn.NUMBERVALUE(RIGHT(C74,LEN(C74)-FIND(" ",C74,1)))&lt;=75,Discounting!$I$5,
IF(_xlfn.NUMBERVALUE(RIGHT(C74,LEN(C74)-FIND(" ",C74,1)))&lt;=125,Discounting!$J$5,
"Seek Guidance"))))</f>
        <v>0.03</v>
      </c>
      <c r="E74" s="13">
        <f t="shared" si="2"/>
        <v>0.14250678433934003</v>
      </c>
      <c r="G74" s="1" t="str">
        <f t="shared" si="3"/>
        <v>Year 61</v>
      </c>
      <c r="H74" s="12">
        <f>IF(G74="Year 0",Discounting!$G$6,
IF(_xlfn.NUMBERVALUE(RIGHT(G74,LEN(G74)-FIND(" ",G74,1)))&lt;=30,Discounting!$H$6,
IF(_xlfn.NUMBERVALUE(RIGHT(G74,LEN(G74)-FIND(" ",G74,1)))&lt;=75,Discounting!$I$6,
IF(_xlfn.NUMBERVALUE(RIGHT(G74,LEN(G74)-FIND(" ",G74,1)))&lt;=125,Discounting!$J$6,
"Seek Guidance"))))</f>
        <v>2.5700000000000001E-2</v>
      </c>
      <c r="I74" s="13">
        <f t="shared" si="4"/>
        <v>0.18760838194806181</v>
      </c>
      <c r="K74" s="1" t="str">
        <f t="shared" si="5"/>
        <v>Year 61</v>
      </c>
      <c r="L74" s="12">
        <f>IF(K74="Year 0",Discounting!$G$7,
IF(_xlfn.NUMBERVALUE(RIGHT(K74,LEN(K74)-FIND(" ",K74,1)))&lt;=30,Discounting!$H$7,
IF(_xlfn.NUMBERVALUE(RIGHT(K74,LEN(K74)-FIND(" ",K74,1)))&lt;=75,Discounting!$I$7,
IF(_xlfn.NUMBERVALUE(RIGHT(K74,LEN(K74)-FIND(" ",K74,1)))&lt;=125,Discounting!$J$7,
"Seek Guidance"))))</f>
        <v>1.29E-2</v>
      </c>
      <c r="M74" s="13">
        <f t="shared" si="6"/>
        <v>0.42998670480031775</v>
      </c>
      <c r="O74" s="1" t="str">
        <f t="shared" si="7"/>
        <v>Year 61</v>
      </c>
      <c r="P74" s="12">
        <f>IF(O74="Year 0",Discounting!$G$8,
IF(_xlfn.NUMBERVALUE(RIGHT(O74,LEN(O74)-FIND(" ",O74,1)))&lt;=30,Discounting!$H$8,
IF(_xlfn.NUMBERVALUE(RIGHT(O74,LEN(O74)-FIND(" ",O74,1)))&lt;=75,Discounting!$I$8,
IF(_xlfn.NUMBERVALUE(RIGHT(O74,LEN(O74)-FIND(" ",O74,1)))&lt;=125,Discounting!$J$8,
"Seek Guidance"))))</f>
        <v>8.6E-3</v>
      </c>
      <c r="Q74" s="13">
        <f t="shared" si="8"/>
        <v>0.5689458160190739</v>
      </c>
    </row>
    <row r="75" spans="2:17" x14ac:dyDescent="0.35">
      <c r="B75">
        <f t="shared" si="0"/>
        <v>62</v>
      </c>
      <c r="C75" s="1" t="str">
        <f t="shared" si="9"/>
        <v>Year 62</v>
      </c>
      <c r="D75" s="12">
        <f>IF(C75="Year 0",Discounting!$G$5,
IF(_xlfn.NUMBERVALUE(RIGHT(C75,LEN(C75)-FIND(" ",C75,1)))&lt;=30,Discounting!$H$5,
IF(_xlfn.NUMBERVALUE(RIGHT(C75,LEN(C75)-FIND(" ",C75,1)))&lt;=75,Discounting!$I$5,
IF(_xlfn.NUMBERVALUE(RIGHT(C75,LEN(C75)-FIND(" ",C75,1)))&lt;=125,Discounting!$J$5,
"Seek Guidance"))))</f>
        <v>0.03</v>
      </c>
      <c r="E75" s="13">
        <f t="shared" si="2"/>
        <v>0.13835610130033013</v>
      </c>
      <c r="G75" s="1" t="str">
        <f t="shared" si="3"/>
        <v>Year 62</v>
      </c>
      <c r="H75" s="12">
        <f>IF(G75="Year 0",Discounting!$G$6,
IF(_xlfn.NUMBERVALUE(RIGHT(G75,LEN(G75)-FIND(" ",G75,1)))&lt;=30,Discounting!$H$6,
IF(_xlfn.NUMBERVALUE(RIGHT(G75,LEN(G75)-FIND(" ",G75,1)))&lt;=75,Discounting!$I$6,
IF(_xlfn.NUMBERVALUE(RIGHT(G75,LEN(G75)-FIND(" ",G75,1)))&lt;=125,Discounting!$J$6,
"Seek Guidance"))))</f>
        <v>2.5700000000000001E-2</v>
      </c>
      <c r="I75" s="13">
        <f t="shared" si="4"/>
        <v>0.18290765520918573</v>
      </c>
      <c r="K75" s="1" t="str">
        <f t="shared" si="5"/>
        <v>Year 62</v>
      </c>
      <c r="L75" s="12">
        <f>IF(K75="Year 0",Discounting!$G$7,
IF(_xlfn.NUMBERVALUE(RIGHT(K75,LEN(K75)-FIND(" ",K75,1)))&lt;=30,Discounting!$H$7,
IF(_xlfn.NUMBERVALUE(RIGHT(K75,LEN(K75)-FIND(" ",K75,1)))&lt;=75,Discounting!$I$7,
IF(_xlfn.NUMBERVALUE(RIGHT(K75,LEN(K75)-FIND(" ",K75,1)))&lt;=125,Discounting!$J$7,
"Seek Guidance"))))</f>
        <v>1.29E-2</v>
      </c>
      <c r="M75" s="13">
        <f t="shared" si="6"/>
        <v>0.42451051910387777</v>
      </c>
      <c r="O75" s="1" t="str">
        <f t="shared" si="7"/>
        <v>Year 62</v>
      </c>
      <c r="P75" s="12">
        <f>IF(O75="Year 0",Discounting!$G$8,
IF(_xlfn.NUMBERVALUE(RIGHT(O75,LEN(O75)-FIND(" ",O75,1)))&lt;=30,Discounting!$H$8,
IF(_xlfn.NUMBERVALUE(RIGHT(O75,LEN(O75)-FIND(" ",O75,1)))&lt;=75,Discounting!$I$8,
IF(_xlfn.NUMBERVALUE(RIGHT(O75,LEN(O75)-FIND(" ",O75,1)))&lt;=125,Discounting!$J$8,
"Seek Guidance"))))</f>
        <v>8.6E-3</v>
      </c>
      <c r="Q75" s="13">
        <f t="shared" si="8"/>
        <v>0.56409460243810627</v>
      </c>
    </row>
    <row r="76" spans="2:17" x14ac:dyDescent="0.35">
      <c r="B76">
        <f t="shared" si="0"/>
        <v>63</v>
      </c>
      <c r="C76" s="1" t="str">
        <f t="shared" si="9"/>
        <v>Year 63</v>
      </c>
      <c r="D76" s="12">
        <f>IF(C76="Year 0",Discounting!$G$5,
IF(_xlfn.NUMBERVALUE(RIGHT(C76,LEN(C76)-FIND(" ",C76,1)))&lt;=30,Discounting!$H$5,
IF(_xlfn.NUMBERVALUE(RIGHT(C76,LEN(C76)-FIND(" ",C76,1)))&lt;=75,Discounting!$I$5,
IF(_xlfn.NUMBERVALUE(RIGHT(C76,LEN(C76)-FIND(" ",C76,1)))&lt;=125,Discounting!$J$5,
"Seek Guidance"))))</f>
        <v>0.03</v>
      </c>
      <c r="E76" s="13">
        <f t="shared" si="2"/>
        <v>0.13432631194206809</v>
      </c>
      <c r="G76" s="1" t="str">
        <f t="shared" si="3"/>
        <v>Year 63</v>
      </c>
      <c r="H76" s="12">
        <f>IF(G76="Year 0",Discounting!$G$6,
IF(_xlfn.NUMBERVALUE(RIGHT(G76,LEN(G76)-FIND(" ",G76,1)))&lt;=30,Discounting!$H$6,
IF(_xlfn.NUMBERVALUE(RIGHT(G76,LEN(G76)-FIND(" ",G76,1)))&lt;=75,Discounting!$I$6,
IF(_xlfn.NUMBERVALUE(RIGHT(G76,LEN(G76)-FIND(" ",G76,1)))&lt;=125,Discounting!$J$6,
"Seek Guidance"))))</f>
        <v>2.5700000000000001E-2</v>
      </c>
      <c r="I76" s="13">
        <f t="shared" si="4"/>
        <v>0.17832471015812199</v>
      </c>
      <c r="K76" s="1" t="str">
        <f t="shared" si="5"/>
        <v>Year 63</v>
      </c>
      <c r="L76" s="12">
        <f>IF(K76="Year 0",Discounting!$G$7,
IF(_xlfn.NUMBERVALUE(RIGHT(K76,LEN(K76)-FIND(" ",K76,1)))&lt;=30,Discounting!$H$7,
IF(_xlfn.NUMBERVALUE(RIGHT(K76,LEN(K76)-FIND(" ",K76,1)))&lt;=75,Discounting!$I$7,
IF(_xlfn.NUMBERVALUE(RIGHT(K76,LEN(K76)-FIND(" ",K76,1)))&lt;=125,Discounting!$J$7,
"Seek Guidance"))))</f>
        <v>1.29E-2</v>
      </c>
      <c r="M76" s="13">
        <f t="shared" si="6"/>
        <v>0.41910407651681092</v>
      </c>
      <c r="O76" s="1" t="str">
        <f t="shared" si="7"/>
        <v>Year 63</v>
      </c>
      <c r="P76" s="12">
        <f>IF(O76="Year 0",Discounting!$G$8,
IF(_xlfn.NUMBERVALUE(RIGHT(O76,LEN(O76)-FIND(" ",O76,1)))&lt;=30,Discounting!$H$8,
IF(_xlfn.NUMBERVALUE(RIGHT(O76,LEN(O76)-FIND(" ",O76,1)))&lt;=75,Discounting!$I$8,
IF(_xlfn.NUMBERVALUE(RIGHT(O76,LEN(O76)-FIND(" ",O76,1)))&lt;=125,Discounting!$J$8,
"Seek Guidance"))))</f>
        <v>8.6E-3</v>
      </c>
      <c r="Q76" s="13">
        <f t="shared" si="8"/>
        <v>0.55928475355751173</v>
      </c>
    </row>
    <row r="77" spans="2:17" x14ac:dyDescent="0.35">
      <c r="B77">
        <f t="shared" si="0"/>
        <v>64</v>
      </c>
      <c r="C77" s="1" t="str">
        <f t="shared" si="9"/>
        <v>Year 64</v>
      </c>
      <c r="D77" s="12">
        <f>IF(C77="Year 0",Discounting!$G$5,
IF(_xlfn.NUMBERVALUE(RIGHT(C77,LEN(C77)-FIND(" ",C77,1)))&lt;=30,Discounting!$H$5,
IF(_xlfn.NUMBERVALUE(RIGHT(C77,LEN(C77)-FIND(" ",C77,1)))&lt;=75,Discounting!$I$5,
IF(_xlfn.NUMBERVALUE(RIGHT(C77,LEN(C77)-FIND(" ",C77,1)))&lt;=125,Discounting!$J$5,
"Seek Guidance"))))</f>
        <v>0.03</v>
      </c>
      <c r="E77" s="13">
        <f t="shared" si="2"/>
        <v>0.1304138950893865</v>
      </c>
      <c r="G77" s="1" t="str">
        <f t="shared" si="3"/>
        <v>Year 64</v>
      </c>
      <c r="H77" s="12">
        <f>IF(G77="Year 0",Discounting!$G$6,
IF(_xlfn.NUMBERVALUE(RIGHT(G77,LEN(G77)-FIND(" ",G77,1)))&lt;=30,Discounting!$H$6,
IF(_xlfn.NUMBERVALUE(RIGHT(G77,LEN(G77)-FIND(" ",G77,1)))&lt;=75,Discounting!$I$6,
IF(_xlfn.NUMBERVALUE(RIGHT(G77,LEN(G77)-FIND(" ",G77,1)))&lt;=125,Discounting!$J$6,
"Seek Guidance"))))</f>
        <v>2.5700000000000001E-2</v>
      </c>
      <c r="I77" s="13">
        <f t="shared" si="4"/>
        <v>0.17385659564991907</v>
      </c>
      <c r="K77" s="1" t="str">
        <f t="shared" si="5"/>
        <v>Year 64</v>
      </c>
      <c r="L77" s="12">
        <f>IF(K77="Year 0",Discounting!$G$7,
IF(_xlfn.NUMBERVALUE(RIGHT(K77,LEN(K77)-FIND(" ",K77,1)))&lt;=30,Discounting!$H$7,
IF(_xlfn.NUMBERVALUE(RIGHT(K77,LEN(K77)-FIND(" ",K77,1)))&lt;=75,Discounting!$I$7,
IF(_xlfn.NUMBERVALUE(RIGHT(K77,LEN(K77)-FIND(" ",K77,1)))&lt;=125,Discounting!$J$7,
"Seek Guidance"))))</f>
        <v>1.29E-2</v>
      </c>
      <c r="M77" s="13">
        <f t="shared" si="6"/>
        <v>0.41376648881114714</v>
      </c>
      <c r="O77" s="1" t="str">
        <f t="shared" si="7"/>
        <v>Year 64</v>
      </c>
      <c r="P77" s="12">
        <f>IF(O77="Year 0",Discounting!$G$8,
IF(_xlfn.NUMBERVALUE(RIGHT(O77,LEN(O77)-FIND(" ",O77,1)))&lt;=30,Discounting!$H$8,
IF(_xlfn.NUMBERVALUE(RIGHT(O77,LEN(O77)-FIND(" ",O77,1)))&lt;=75,Discounting!$I$8,
IF(_xlfn.NUMBERVALUE(RIGHT(O77,LEN(O77)-FIND(" ",O77,1)))&lt;=125,Discounting!$J$8,
"Seek Guidance"))))</f>
        <v>8.6E-3</v>
      </c>
      <c r="Q77" s="13">
        <f t="shared" si="8"/>
        <v>0.55451591667411437</v>
      </c>
    </row>
    <row r="78" spans="2:17" x14ac:dyDescent="0.35">
      <c r="B78">
        <f t="shared" ref="B78:B138" si="10">_xlfn.NUMBERVALUE(TRIM(RIGHT(C78,LEN(C78)-FIND(" ",C78,1))))</f>
        <v>65</v>
      </c>
      <c r="C78" s="1" t="str">
        <f t="shared" si="9"/>
        <v>Year 65</v>
      </c>
      <c r="D78" s="12">
        <f>IF(C78="Year 0",Discounting!$G$5,
IF(_xlfn.NUMBERVALUE(RIGHT(C78,LEN(C78)-FIND(" ",C78,1)))&lt;=30,Discounting!$H$5,
IF(_xlfn.NUMBERVALUE(RIGHT(C78,LEN(C78)-FIND(" ",C78,1)))&lt;=75,Discounting!$I$5,
IF(_xlfn.NUMBERVALUE(RIGHT(C78,LEN(C78)-FIND(" ",C78,1)))&lt;=125,Discounting!$J$5,
"Seek Guidance"))))</f>
        <v>0.03</v>
      </c>
      <c r="E78" s="13">
        <f t="shared" si="2"/>
        <v>0.12661543212561796</v>
      </c>
      <c r="G78" s="1" t="str">
        <f t="shared" si="3"/>
        <v>Year 65</v>
      </c>
      <c r="H78" s="12">
        <f>IF(G78="Year 0",Discounting!$G$6,
IF(_xlfn.NUMBERVALUE(RIGHT(G78,LEN(G78)-FIND(" ",G78,1)))&lt;=30,Discounting!$H$6,
IF(_xlfn.NUMBERVALUE(RIGHT(G78,LEN(G78)-FIND(" ",G78,1)))&lt;=75,Discounting!$I$6,
IF(_xlfn.NUMBERVALUE(RIGHT(G78,LEN(G78)-FIND(" ",G78,1)))&lt;=125,Discounting!$J$6,
"Seek Guidance"))))</f>
        <v>2.5700000000000001E-2</v>
      </c>
      <c r="I78" s="13">
        <f t="shared" si="4"/>
        <v>0.16950043448368826</v>
      </c>
      <c r="K78" s="1" t="str">
        <f t="shared" si="5"/>
        <v>Year 65</v>
      </c>
      <c r="L78" s="12">
        <f>IF(K78="Year 0",Discounting!$G$7,
IF(_xlfn.NUMBERVALUE(RIGHT(K78,LEN(K78)-FIND(" ",K78,1)))&lt;=30,Discounting!$H$7,
IF(_xlfn.NUMBERVALUE(RIGHT(K78,LEN(K78)-FIND(" ",K78,1)))&lt;=75,Discounting!$I$7,
IF(_xlfn.NUMBERVALUE(RIGHT(K78,LEN(K78)-FIND(" ",K78,1)))&lt;=125,Discounting!$J$7,
"Seek Guidance"))))</f>
        <v>1.29E-2</v>
      </c>
      <c r="M78" s="13">
        <f t="shared" si="6"/>
        <v>0.40849687907112958</v>
      </c>
      <c r="O78" s="1" t="str">
        <f t="shared" si="7"/>
        <v>Year 65</v>
      </c>
      <c r="P78" s="12">
        <f>IF(O78="Year 0",Discounting!$G$8,
IF(_xlfn.NUMBERVALUE(RIGHT(O78,LEN(O78)-FIND(" ",O78,1)))&lt;=30,Discounting!$H$8,
IF(_xlfn.NUMBERVALUE(RIGHT(O78,LEN(O78)-FIND(" ",O78,1)))&lt;=75,Discounting!$I$8,
IF(_xlfn.NUMBERVALUE(RIGHT(O78,LEN(O78)-FIND(" ",O78,1)))&lt;=125,Discounting!$J$8,
"Seek Guidance"))))</f>
        <v>8.6E-3</v>
      </c>
      <c r="Q78" s="13">
        <f t="shared" si="8"/>
        <v>0.54978774209212211</v>
      </c>
    </row>
    <row r="79" spans="2:17" x14ac:dyDescent="0.35">
      <c r="B79">
        <f t="shared" si="10"/>
        <v>66</v>
      </c>
      <c r="C79" s="1" t="str">
        <f t="shared" si="9"/>
        <v>Year 66</v>
      </c>
      <c r="D79" s="12">
        <f>IF(C79="Year 0",Discounting!$G$5,
IF(_xlfn.NUMBERVALUE(RIGHT(C79,LEN(C79)-FIND(" ",C79,1)))&lt;=30,Discounting!$H$5,
IF(_xlfn.NUMBERVALUE(RIGHT(C79,LEN(C79)-FIND(" ",C79,1)))&lt;=75,Discounting!$I$5,
IF(_xlfn.NUMBERVALUE(RIGHT(C79,LEN(C79)-FIND(" ",C79,1)))&lt;=125,Discounting!$J$5,
"Seek Guidance"))))</f>
        <v>0.03</v>
      </c>
      <c r="E79" s="13">
        <f t="shared" ref="E79:E138" si="11">E78/(1+D79)</f>
        <v>0.12292760400545433</v>
      </c>
      <c r="G79" s="1" t="str">
        <f t="shared" ref="G79:G138" si="12">"Year "&amp;((RIGHT(G78,LEN(G78)-FIND(" ",G78,1)))+1)</f>
        <v>Year 66</v>
      </c>
      <c r="H79" s="12">
        <f>IF(G79="Year 0",Discounting!$G$6,
IF(_xlfn.NUMBERVALUE(RIGHT(G79,LEN(G79)-FIND(" ",G79,1)))&lt;=30,Discounting!$H$6,
IF(_xlfn.NUMBERVALUE(RIGHT(G79,LEN(G79)-FIND(" ",G79,1)))&lt;=75,Discounting!$I$6,
IF(_xlfn.NUMBERVALUE(RIGHT(G79,LEN(G79)-FIND(" ",G79,1)))&lt;=125,Discounting!$J$6,
"Seek Guidance"))))</f>
        <v>2.5700000000000001E-2</v>
      </c>
      <c r="I79" s="13">
        <f t="shared" ref="I79:I138" si="13">I78/(1+H79)</f>
        <v>0.16525342154985692</v>
      </c>
      <c r="K79" s="1" t="str">
        <f t="shared" ref="K79:K138" si="14">"Year "&amp;((RIGHT(K78,LEN(K78)-FIND(" ",K78,1)))+1)</f>
        <v>Year 66</v>
      </c>
      <c r="L79" s="12">
        <f>IF(K79="Year 0",Discounting!$G$7,
IF(_xlfn.NUMBERVALUE(RIGHT(K79,LEN(K79)-FIND(" ",K79,1)))&lt;=30,Discounting!$H$7,
IF(_xlfn.NUMBERVALUE(RIGHT(K79,LEN(K79)-FIND(" ",K79,1)))&lt;=75,Discounting!$I$7,
IF(_xlfn.NUMBERVALUE(RIGHT(K79,LEN(K79)-FIND(" ",K79,1)))&lt;=125,Discounting!$J$7,
"Seek Guidance"))))</f>
        <v>1.29E-2</v>
      </c>
      <c r="M79" s="13">
        <f t="shared" ref="M79:M138" si="15">M78/(1+L79)</f>
        <v>0.40329438154914565</v>
      </c>
      <c r="O79" s="1" t="str">
        <f t="shared" ref="O79:O138" si="16">"Year "&amp;((RIGHT(O78,LEN(O78)-FIND(" ",O78,1)))+1)</f>
        <v>Year 66</v>
      </c>
      <c r="P79" s="12">
        <f>IF(O79="Year 0",Discounting!$G$8,
IF(_xlfn.NUMBERVALUE(RIGHT(O79,LEN(O79)-FIND(" ",O79,1)))&lt;=30,Discounting!$H$8,
IF(_xlfn.NUMBERVALUE(RIGHT(O79,LEN(O79)-FIND(" ",O79,1)))&lt;=75,Discounting!$I$8,
IF(_xlfn.NUMBERVALUE(RIGHT(O79,LEN(O79)-FIND(" ",O79,1)))&lt;=125,Discounting!$J$8,
"Seek Guidance"))))</f>
        <v>8.6E-3</v>
      </c>
      <c r="Q79" s="13">
        <f t="shared" ref="Q79:Q138" si="17">Q78/(1+P79)</f>
        <v>0.54509988309748381</v>
      </c>
    </row>
    <row r="80" spans="2:17" x14ac:dyDescent="0.35">
      <c r="B80">
        <f t="shared" si="10"/>
        <v>67</v>
      </c>
      <c r="C80" s="1" t="str">
        <f t="shared" si="9"/>
        <v>Year 67</v>
      </c>
      <c r="D80" s="12">
        <f>IF(C80="Year 0",Discounting!$G$5,
IF(_xlfn.NUMBERVALUE(RIGHT(C80,LEN(C80)-FIND(" ",C80,1)))&lt;=30,Discounting!$H$5,
IF(_xlfn.NUMBERVALUE(RIGHT(C80,LEN(C80)-FIND(" ",C80,1)))&lt;=75,Discounting!$I$5,
IF(_xlfn.NUMBERVALUE(RIGHT(C80,LEN(C80)-FIND(" ",C80,1)))&lt;=125,Discounting!$J$5,
"Seek Guidance"))))</f>
        <v>0.03</v>
      </c>
      <c r="E80" s="13">
        <f t="shared" si="11"/>
        <v>0.11934718835481002</v>
      </c>
      <c r="G80" s="1" t="str">
        <f t="shared" si="12"/>
        <v>Year 67</v>
      </c>
      <c r="H80" s="12">
        <f>IF(G80="Year 0",Discounting!$G$6,
IF(_xlfn.NUMBERVALUE(RIGHT(G80,LEN(G80)-FIND(" ",G80,1)))&lt;=30,Discounting!$H$6,
IF(_xlfn.NUMBERVALUE(RIGHT(G80,LEN(G80)-FIND(" ",G80,1)))&lt;=75,Discounting!$I$6,
IF(_xlfn.NUMBERVALUE(RIGHT(G80,LEN(G80)-FIND(" ",G80,1)))&lt;=125,Discounting!$J$6,
"Seek Guidance"))))</f>
        <v>2.5700000000000001E-2</v>
      </c>
      <c r="I80" s="13">
        <f t="shared" si="13"/>
        <v>0.16111282202384411</v>
      </c>
      <c r="K80" s="1" t="str">
        <f t="shared" si="14"/>
        <v>Year 67</v>
      </c>
      <c r="L80" s="12">
        <f>IF(K80="Year 0",Discounting!$G$7,
IF(_xlfn.NUMBERVALUE(RIGHT(K80,LEN(K80)-FIND(" ",K80,1)))&lt;=30,Discounting!$H$7,
IF(_xlfn.NUMBERVALUE(RIGHT(K80,LEN(K80)-FIND(" ",K80,1)))&lt;=75,Discounting!$I$7,
IF(_xlfn.NUMBERVALUE(RIGHT(K80,LEN(K80)-FIND(" ",K80,1)))&lt;=125,Discounting!$J$7,
"Seek Guidance"))))</f>
        <v>1.29E-2</v>
      </c>
      <c r="M80" s="13">
        <f t="shared" si="15"/>
        <v>0.39815814152349266</v>
      </c>
      <c r="O80" s="1" t="str">
        <f t="shared" si="16"/>
        <v>Year 67</v>
      </c>
      <c r="P80" s="12">
        <f>IF(O80="Year 0",Discounting!$G$8,
IF(_xlfn.NUMBERVALUE(RIGHT(O80,LEN(O80)-FIND(" ",O80,1)))&lt;=30,Discounting!$H$8,
IF(_xlfn.NUMBERVALUE(RIGHT(O80,LEN(O80)-FIND(" ",O80,1)))&lt;=75,Discounting!$I$8,
IF(_xlfn.NUMBERVALUE(RIGHT(O80,LEN(O80)-FIND(" ",O80,1)))&lt;=125,Discounting!$J$8,
"Seek Guidance"))))</f>
        <v>8.6E-3</v>
      </c>
      <c r="Q80" s="13">
        <f t="shared" si="17"/>
        <v>0.54045199593246462</v>
      </c>
    </row>
    <row r="81" spans="2:17" x14ac:dyDescent="0.35">
      <c r="B81">
        <f t="shared" si="10"/>
        <v>68</v>
      </c>
      <c r="C81" s="1" t="str">
        <f t="shared" si="9"/>
        <v>Year 68</v>
      </c>
      <c r="D81" s="12">
        <f>IF(C81="Year 0",Discounting!$G$5,
IF(_xlfn.NUMBERVALUE(RIGHT(C81,LEN(C81)-FIND(" ",C81,1)))&lt;=30,Discounting!$H$5,
IF(_xlfn.NUMBERVALUE(RIGHT(C81,LEN(C81)-FIND(" ",C81,1)))&lt;=75,Discounting!$I$5,
IF(_xlfn.NUMBERVALUE(RIGHT(C81,LEN(C81)-FIND(" ",C81,1)))&lt;=125,Discounting!$J$5,
"Seek Guidance"))))</f>
        <v>0.03</v>
      </c>
      <c r="E81" s="13">
        <f t="shared" si="11"/>
        <v>0.11587105665515536</v>
      </c>
      <c r="G81" s="1" t="str">
        <f t="shared" si="12"/>
        <v>Year 68</v>
      </c>
      <c r="H81" s="12">
        <f>IF(G81="Year 0",Discounting!$G$6,
IF(_xlfn.NUMBERVALUE(RIGHT(G81,LEN(G81)-FIND(" ",G81,1)))&lt;=30,Discounting!$H$6,
IF(_xlfn.NUMBERVALUE(RIGHT(G81,LEN(G81)-FIND(" ",G81,1)))&lt;=75,Discounting!$I$6,
IF(_xlfn.NUMBERVALUE(RIGHT(G81,LEN(G81)-FIND(" ",G81,1)))&lt;=125,Discounting!$J$6,
"Seek Guidance"))))</f>
        <v>2.5700000000000001E-2</v>
      </c>
      <c r="I81" s="13">
        <f t="shared" si="13"/>
        <v>0.1570759696049957</v>
      </c>
      <c r="K81" s="1" t="str">
        <f t="shared" si="14"/>
        <v>Year 68</v>
      </c>
      <c r="L81" s="12">
        <f>IF(K81="Year 0",Discounting!$G$7,
IF(_xlfn.NUMBERVALUE(RIGHT(K81,LEN(K81)-FIND(" ",K81,1)))&lt;=30,Discounting!$H$7,
IF(_xlfn.NUMBERVALUE(RIGHT(K81,LEN(K81)-FIND(" ",K81,1)))&lt;=75,Discounting!$I$7,
IF(_xlfn.NUMBERVALUE(RIGHT(K81,LEN(K81)-FIND(" ",K81,1)))&lt;=125,Discounting!$J$7,
"Seek Guidance"))))</f>
        <v>1.29E-2</v>
      </c>
      <c r="M81" s="13">
        <f t="shared" si="15"/>
        <v>0.39308731515795509</v>
      </c>
      <c r="O81" s="1" t="str">
        <f t="shared" si="16"/>
        <v>Year 68</v>
      </c>
      <c r="P81" s="12">
        <f>IF(O81="Year 0",Discounting!$G$8,
IF(_xlfn.NUMBERVALUE(RIGHT(O81,LEN(O81)-FIND(" ",O81,1)))&lt;=30,Discounting!$H$8,
IF(_xlfn.NUMBERVALUE(RIGHT(O81,LEN(O81)-FIND(" ",O81,1)))&lt;=75,Discounting!$I$8,
IF(_xlfn.NUMBERVALUE(RIGHT(O81,LEN(O81)-FIND(" ",O81,1)))&lt;=125,Discounting!$J$8,
"Seek Guidance"))))</f>
        <v>8.6E-3</v>
      </c>
      <c r="Q81" s="13">
        <f t="shared" si="17"/>
        <v>0.53584373977043886</v>
      </c>
    </row>
    <row r="82" spans="2:17" x14ac:dyDescent="0.35">
      <c r="B82">
        <f t="shared" si="10"/>
        <v>69</v>
      </c>
      <c r="C82" s="1" t="str">
        <f t="shared" si="9"/>
        <v>Year 69</v>
      </c>
      <c r="D82" s="12">
        <f>IF(C82="Year 0",Discounting!$G$5,
IF(_xlfn.NUMBERVALUE(RIGHT(C82,LEN(C82)-FIND(" ",C82,1)))&lt;=30,Discounting!$H$5,
IF(_xlfn.NUMBERVALUE(RIGHT(C82,LEN(C82)-FIND(" ",C82,1)))&lt;=75,Discounting!$I$5,
IF(_xlfn.NUMBERVALUE(RIGHT(C82,LEN(C82)-FIND(" ",C82,1)))&lt;=125,Discounting!$J$5,
"Seek Guidance"))))</f>
        <v>0.03</v>
      </c>
      <c r="E82" s="13">
        <f t="shared" si="11"/>
        <v>0.11249617150985958</v>
      </c>
      <c r="G82" s="1" t="str">
        <f t="shared" si="12"/>
        <v>Year 69</v>
      </c>
      <c r="H82" s="12">
        <f>IF(G82="Year 0",Discounting!$G$6,
IF(_xlfn.NUMBERVALUE(RIGHT(G82,LEN(G82)-FIND(" ",G82,1)))&lt;=30,Discounting!$H$6,
IF(_xlfn.NUMBERVALUE(RIGHT(G82,LEN(G82)-FIND(" ",G82,1)))&lt;=75,Discounting!$I$6,
IF(_xlfn.NUMBERVALUE(RIGHT(G82,LEN(G82)-FIND(" ",G82,1)))&lt;=125,Discounting!$J$6,
"Seek Guidance"))))</f>
        <v>2.5700000000000001E-2</v>
      </c>
      <c r="I82" s="13">
        <f t="shared" si="13"/>
        <v>0.15314026479964482</v>
      </c>
      <c r="K82" s="1" t="str">
        <f t="shared" si="14"/>
        <v>Year 69</v>
      </c>
      <c r="L82" s="12">
        <f>IF(K82="Year 0",Discounting!$G$7,
IF(_xlfn.NUMBERVALUE(RIGHT(K82,LEN(K82)-FIND(" ",K82,1)))&lt;=30,Discounting!$H$7,
IF(_xlfn.NUMBERVALUE(RIGHT(K82,LEN(K82)-FIND(" ",K82,1)))&lt;=75,Discounting!$I$7,
IF(_xlfn.NUMBERVALUE(RIGHT(K82,LEN(K82)-FIND(" ",K82,1)))&lt;=125,Discounting!$J$7,
"Seek Guidance"))))</f>
        <v>1.29E-2</v>
      </c>
      <c r="M82" s="13">
        <f t="shared" si="15"/>
        <v>0.38808106936317022</v>
      </c>
      <c r="O82" s="1" t="str">
        <f t="shared" si="16"/>
        <v>Year 69</v>
      </c>
      <c r="P82" s="12">
        <f>IF(O82="Year 0",Discounting!$G$8,
IF(_xlfn.NUMBERVALUE(RIGHT(O82,LEN(O82)-FIND(" ",O82,1)))&lt;=30,Discounting!$H$8,
IF(_xlfn.NUMBERVALUE(RIGHT(O82,LEN(O82)-FIND(" ",O82,1)))&lt;=75,Discounting!$I$8,
IF(_xlfn.NUMBERVALUE(RIGHT(O82,LEN(O82)-FIND(" ",O82,1)))&lt;=125,Discounting!$J$8,
"Seek Guidance"))))</f>
        <v>8.6E-3</v>
      </c>
      <c r="Q82" s="13">
        <f t="shared" si="17"/>
        <v>0.53127477669089718</v>
      </c>
    </row>
    <row r="83" spans="2:17" x14ac:dyDescent="0.35">
      <c r="B83">
        <f t="shared" si="10"/>
        <v>70</v>
      </c>
      <c r="C83" s="1" t="str">
        <f t="shared" si="9"/>
        <v>Year 70</v>
      </c>
      <c r="D83" s="12">
        <f>IF(C83="Year 0",Discounting!$G$5,
IF(_xlfn.NUMBERVALUE(RIGHT(C83,LEN(C83)-FIND(" ",C83,1)))&lt;=30,Discounting!$H$5,
IF(_xlfn.NUMBERVALUE(RIGHT(C83,LEN(C83)-FIND(" ",C83,1)))&lt;=75,Discounting!$I$5,
IF(_xlfn.NUMBERVALUE(RIGHT(C83,LEN(C83)-FIND(" ",C83,1)))&lt;=125,Discounting!$J$5,
"Seek Guidance"))))</f>
        <v>0.03</v>
      </c>
      <c r="E83" s="13">
        <f t="shared" si="11"/>
        <v>0.10921958399015493</v>
      </c>
      <c r="G83" s="1" t="str">
        <f t="shared" si="12"/>
        <v>Year 70</v>
      </c>
      <c r="H83" s="12">
        <f>IF(G83="Year 0",Discounting!$G$6,
IF(_xlfn.NUMBERVALUE(RIGHT(G83,LEN(G83)-FIND(" ",G83,1)))&lt;=30,Discounting!$H$6,
IF(_xlfn.NUMBERVALUE(RIGHT(G83,LEN(G83)-FIND(" ",G83,1)))&lt;=75,Discounting!$I$6,
IF(_xlfn.NUMBERVALUE(RIGHT(G83,LEN(G83)-FIND(" ",G83,1)))&lt;=125,Discounting!$J$6,
"Seek Guidance"))))</f>
        <v>2.5700000000000001E-2</v>
      </c>
      <c r="I83" s="13">
        <f t="shared" si="13"/>
        <v>0.14930317324719197</v>
      </c>
      <c r="K83" s="1" t="str">
        <f t="shared" si="14"/>
        <v>Year 70</v>
      </c>
      <c r="L83" s="12">
        <f>IF(K83="Year 0",Discounting!$G$7,
IF(_xlfn.NUMBERVALUE(RIGHT(K83,LEN(K83)-FIND(" ",K83,1)))&lt;=30,Discounting!$H$7,
IF(_xlfn.NUMBERVALUE(RIGHT(K83,LEN(K83)-FIND(" ",K83,1)))&lt;=75,Discounting!$I$7,
IF(_xlfn.NUMBERVALUE(RIGHT(K83,LEN(K83)-FIND(" ",K83,1)))&lt;=125,Discounting!$J$7,
"Seek Guidance"))))</f>
        <v>1.29E-2</v>
      </c>
      <c r="M83" s="13">
        <f t="shared" si="15"/>
        <v>0.38313858165975934</v>
      </c>
      <c r="O83" s="1" t="str">
        <f t="shared" si="16"/>
        <v>Year 70</v>
      </c>
      <c r="P83" s="12">
        <f>IF(O83="Year 0",Discounting!$G$8,
IF(_xlfn.NUMBERVALUE(RIGHT(O83,LEN(O83)-FIND(" ",O83,1)))&lt;=30,Discounting!$H$8,
IF(_xlfn.NUMBERVALUE(RIGHT(O83,LEN(O83)-FIND(" ",O83,1)))&lt;=75,Discounting!$I$8,
IF(_xlfn.NUMBERVALUE(RIGHT(O83,LEN(O83)-FIND(" ",O83,1)))&lt;=125,Discounting!$J$8,
"Seek Guidance"))))</f>
        <v>8.6E-3</v>
      </c>
      <c r="Q83" s="13">
        <f t="shared" si="17"/>
        <v>0.52674477165466704</v>
      </c>
    </row>
    <row r="84" spans="2:17" x14ac:dyDescent="0.35">
      <c r="B84">
        <f t="shared" si="10"/>
        <v>71</v>
      </c>
      <c r="C84" s="1" t="str">
        <f t="shared" si="9"/>
        <v>Year 71</v>
      </c>
      <c r="D84" s="12">
        <f>IF(C84="Year 0",Discounting!$G$5,
IF(_xlfn.NUMBERVALUE(RIGHT(C84,LEN(C84)-FIND(" ",C84,1)))&lt;=30,Discounting!$H$5,
IF(_xlfn.NUMBERVALUE(RIGHT(C84,LEN(C84)-FIND(" ",C84,1)))&lt;=75,Discounting!$I$5,
IF(_xlfn.NUMBERVALUE(RIGHT(C84,LEN(C84)-FIND(" ",C84,1)))&lt;=125,Discounting!$J$5,
"Seek Guidance"))))</f>
        <v>0.03</v>
      </c>
      <c r="E84" s="13">
        <f t="shared" si="11"/>
        <v>0.10603843105840284</v>
      </c>
      <c r="G84" s="1" t="str">
        <f t="shared" si="12"/>
        <v>Year 71</v>
      </c>
      <c r="H84" s="12">
        <f>IF(G84="Year 0",Discounting!$G$6,
IF(_xlfn.NUMBERVALUE(RIGHT(G84,LEN(G84)-FIND(" ",G84,1)))&lt;=30,Discounting!$H$6,
IF(_xlfn.NUMBERVALUE(RIGHT(G84,LEN(G84)-FIND(" ",G84,1)))&lt;=75,Discounting!$I$6,
IF(_xlfn.NUMBERVALUE(RIGHT(G84,LEN(G84)-FIND(" ",G84,1)))&lt;=125,Discounting!$J$6,
"Seek Guidance"))))</f>
        <v>2.5700000000000001E-2</v>
      </c>
      <c r="I84" s="13">
        <f t="shared" si="13"/>
        <v>0.14556222408812711</v>
      </c>
      <c r="K84" s="1" t="str">
        <f t="shared" si="14"/>
        <v>Year 71</v>
      </c>
      <c r="L84" s="12">
        <f>IF(K84="Year 0",Discounting!$G$7,
IF(_xlfn.NUMBERVALUE(RIGHT(K84,LEN(K84)-FIND(" ",K84,1)))&lt;=30,Discounting!$H$7,
IF(_xlfn.NUMBERVALUE(RIGHT(K84,LEN(K84)-FIND(" ",K84,1)))&lt;=75,Discounting!$I$7,
IF(_xlfn.NUMBERVALUE(RIGHT(K84,LEN(K84)-FIND(" ",K84,1)))&lt;=125,Discounting!$J$7,
"Seek Guidance"))))</f>
        <v>1.29E-2</v>
      </c>
      <c r="M84" s="13">
        <f t="shared" si="15"/>
        <v>0.37825904004320204</v>
      </c>
      <c r="O84" s="1" t="str">
        <f t="shared" si="16"/>
        <v>Year 71</v>
      </c>
      <c r="P84" s="12">
        <f>IF(O84="Year 0",Discounting!$G$8,
IF(_xlfn.NUMBERVALUE(RIGHT(O84,LEN(O84)-FIND(" ",O84,1)))&lt;=30,Discounting!$H$8,
IF(_xlfn.NUMBERVALUE(RIGHT(O84,LEN(O84)-FIND(" ",O84,1)))&lt;=75,Discounting!$I$8,
IF(_xlfn.NUMBERVALUE(RIGHT(O84,LEN(O84)-FIND(" ",O84,1)))&lt;=125,Discounting!$J$8,
"Seek Guidance"))))</f>
        <v>8.6E-3</v>
      </c>
      <c r="Q84" s="13">
        <f t="shared" si="17"/>
        <v>0.52225339247934466</v>
      </c>
    </row>
    <row r="85" spans="2:17" x14ac:dyDescent="0.35">
      <c r="B85">
        <f t="shared" si="10"/>
        <v>72</v>
      </c>
      <c r="C85" s="1" t="str">
        <f t="shared" si="9"/>
        <v>Year 72</v>
      </c>
      <c r="D85" s="12">
        <f>IF(C85="Year 0",Discounting!$G$5,
IF(_xlfn.NUMBERVALUE(RIGHT(C85,LEN(C85)-FIND(" ",C85,1)))&lt;=30,Discounting!$H$5,
IF(_xlfn.NUMBERVALUE(RIGHT(C85,LEN(C85)-FIND(" ",C85,1)))&lt;=75,Discounting!$I$5,
IF(_xlfn.NUMBERVALUE(RIGHT(C85,LEN(C85)-FIND(" ",C85,1)))&lt;=125,Discounting!$J$5,
"Seek Guidance"))))</f>
        <v>0.03</v>
      </c>
      <c r="E85" s="13">
        <f t="shared" si="11"/>
        <v>0.10294993306641052</v>
      </c>
      <c r="G85" s="1" t="str">
        <f t="shared" si="12"/>
        <v>Year 72</v>
      </c>
      <c r="H85" s="12">
        <f>IF(G85="Year 0",Discounting!$G$6,
IF(_xlfn.NUMBERVALUE(RIGHT(G85,LEN(G85)-FIND(" ",G85,1)))&lt;=30,Discounting!$H$6,
IF(_xlfn.NUMBERVALUE(RIGHT(G85,LEN(G85)-FIND(" ",G85,1)))&lt;=75,Discounting!$I$6,
IF(_xlfn.NUMBERVALUE(RIGHT(G85,LEN(G85)-FIND(" ",G85,1)))&lt;=125,Discounting!$J$6,
"Seek Guidance"))))</f>
        <v>2.5700000000000001E-2</v>
      </c>
      <c r="I85" s="13">
        <f t="shared" si="13"/>
        <v>0.14191500837294246</v>
      </c>
      <c r="K85" s="1" t="str">
        <f t="shared" si="14"/>
        <v>Year 72</v>
      </c>
      <c r="L85" s="12">
        <f>IF(K85="Year 0",Discounting!$G$7,
IF(_xlfn.NUMBERVALUE(RIGHT(K85,LEN(K85)-FIND(" ",K85,1)))&lt;=30,Discounting!$H$7,
IF(_xlfn.NUMBERVALUE(RIGHT(K85,LEN(K85)-FIND(" ",K85,1)))&lt;=75,Discounting!$I$7,
IF(_xlfn.NUMBERVALUE(RIGHT(K85,LEN(K85)-FIND(" ",K85,1)))&lt;=125,Discounting!$J$7,
"Seek Guidance"))))</f>
        <v>1.29E-2</v>
      </c>
      <c r="M85" s="13">
        <f t="shared" si="15"/>
        <v>0.37344164285043152</v>
      </c>
      <c r="O85" s="1" t="str">
        <f t="shared" si="16"/>
        <v>Year 72</v>
      </c>
      <c r="P85" s="12">
        <f>IF(O85="Year 0",Discounting!$G$8,
IF(_xlfn.NUMBERVALUE(RIGHT(O85,LEN(O85)-FIND(" ",O85,1)))&lt;=30,Discounting!$H$8,
IF(_xlfn.NUMBERVALUE(RIGHT(O85,LEN(O85)-FIND(" ",O85,1)))&lt;=75,Discounting!$I$8,
IF(_xlfn.NUMBERVALUE(RIGHT(O85,LEN(O85)-FIND(" ",O85,1)))&lt;=125,Discounting!$J$8,
"Seek Guidance"))))</f>
        <v>8.6E-3</v>
      </c>
      <c r="Q85" s="13">
        <f t="shared" si="17"/>
        <v>0.51780030981493619</v>
      </c>
    </row>
    <row r="86" spans="2:17" x14ac:dyDescent="0.35">
      <c r="B86">
        <f t="shared" si="10"/>
        <v>73</v>
      </c>
      <c r="C86" s="1" t="str">
        <f t="shared" si="9"/>
        <v>Year 73</v>
      </c>
      <c r="D86" s="12">
        <f>IF(C86="Year 0",Discounting!$G$5,
IF(_xlfn.NUMBERVALUE(RIGHT(C86,LEN(C86)-FIND(" ",C86,1)))&lt;=30,Discounting!$H$5,
IF(_xlfn.NUMBERVALUE(RIGHT(C86,LEN(C86)-FIND(" ",C86,1)))&lt;=75,Discounting!$I$5,
IF(_xlfn.NUMBERVALUE(RIGHT(C86,LEN(C86)-FIND(" ",C86,1)))&lt;=125,Discounting!$J$5,
"Seek Guidance"))))</f>
        <v>0.03</v>
      </c>
      <c r="E86" s="13">
        <f t="shared" si="11"/>
        <v>9.9951391326612155E-2</v>
      </c>
      <c r="G86" s="1" t="str">
        <f t="shared" si="12"/>
        <v>Year 73</v>
      </c>
      <c r="H86" s="12">
        <f>IF(G86="Year 0",Discounting!$G$6,
IF(_xlfn.NUMBERVALUE(RIGHT(G86,LEN(G86)-FIND(" ",G86,1)))&lt;=30,Discounting!$H$6,
IF(_xlfn.NUMBERVALUE(RIGHT(G86,LEN(G86)-FIND(" ",G86,1)))&lt;=75,Discounting!$I$6,
IF(_xlfn.NUMBERVALUE(RIGHT(G86,LEN(G86)-FIND(" ",G86,1)))&lt;=125,Discounting!$J$6,
"Seek Guidance"))))</f>
        <v>2.5700000000000001E-2</v>
      </c>
      <c r="I86" s="13">
        <f t="shared" si="13"/>
        <v>0.13835917751091201</v>
      </c>
      <c r="K86" s="1" t="str">
        <f t="shared" si="14"/>
        <v>Year 73</v>
      </c>
      <c r="L86" s="12">
        <f>IF(K86="Year 0",Discounting!$G$7,
IF(_xlfn.NUMBERVALUE(RIGHT(K86,LEN(K86)-FIND(" ",K86,1)))&lt;=30,Discounting!$H$7,
IF(_xlfn.NUMBERVALUE(RIGHT(K86,LEN(K86)-FIND(" ",K86,1)))&lt;=75,Discounting!$I$7,
IF(_xlfn.NUMBERVALUE(RIGHT(K86,LEN(K86)-FIND(" ",K86,1)))&lt;=125,Discounting!$J$7,
"Seek Guidance"))))</f>
        <v>1.29E-2</v>
      </c>
      <c r="M86" s="13">
        <f t="shared" si="15"/>
        <v>0.36868559862812872</v>
      </c>
      <c r="O86" s="1" t="str">
        <f t="shared" si="16"/>
        <v>Year 73</v>
      </c>
      <c r="P86" s="12">
        <f>IF(O86="Year 0",Discounting!$G$8,
IF(_xlfn.NUMBERVALUE(RIGHT(O86,LEN(O86)-FIND(" ",O86,1)))&lt;=30,Discounting!$H$8,
IF(_xlfn.NUMBERVALUE(RIGHT(O86,LEN(O86)-FIND(" ",O86,1)))&lt;=75,Discounting!$I$8,
IF(_xlfn.NUMBERVALUE(RIGHT(O86,LEN(O86)-FIND(" ",O86,1)))&lt;=125,Discounting!$J$8,
"Seek Guidance"))))</f>
        <v>8.6E-3</v>
      </c>
      <c r="Q86" s="13">
        <f t="shared" si="17"/>
        <v>0.51338519711970676</v>
      </c>
    </row>
    <row r="87" spans="2:17" x14ac:dyDescent="0.35">
      <c r="B87">
        <f t="shared" si="10"/>
        <v>74</v>
      </c>
      <c r="C87" s="1" t="str">
        <f t="shared" si="9"/>
        <v>Year 74</v>
      </c>
      <c r="D87" s="12">
        <f>IF(C87="Year 0",Discounting!$G$5,
IF(_xlfn.NUMBERVALUE(RIGHT(C87,LEN(C87)-FIND(" ",C87,1)))&lt;=30,Discounting!$H$5,
IF(_xlfn.NUMBERVALUE(RIGHT(C87,LEN(C87)-FIND(" ",C87,1)))&lt;=75,Discounting!$I$5,
IF(_xlfn.NUMBERVALUE(RIGHT(C87,LEN(C87)-FIND(" ",C87,1)))&lt;=125,Discounting!$J$5,
"Seek Guidance"))))</f>
        <v>0.03</v>
      </c>
      <c r="E87" s="13">
        <f t="shared" si="11"/>
        <v>9.7040185753992383E-2</v>
      </c>
      <c r="G87" s="1" t="str">
        <f t="shared" si="12"/>
        <v>Year 74</v>
      </c>
      <c r="H87" s="12">
        <f>IF(G87="Year 0",Discounting!$G$6,
IF(_xlfn.NUMBERVALUE(RIGHT(G87,LEN(G87)-FIND(" ",G87,1)))&lt;=30,Discounting!$H$6,
IF(_xlfn.NUMBERVALUE(RIGHT(G87,LEN(G87)-FIND(" ",G87,1)))&lt;=75,Discounting!$I$6,
IF(_xlfn.NUMBERVALUE(RIGHT(G87,LEN(G87)-FIND(" ",G87,1)))&lt;=125,Discounting!$J$6,
"Seek Guidance"))))</f>
        <v>2.5700000000000001E-2</v>
      </c>
      <c r="I87" s="13">
        <f t="shared" si="13"/>
        <v>0.13489244175773812</v>
      </c>
      <c r="K87" s="1" t="str">
        <f t="shared" si="14"/>
        <v>Year 74</v>
      </c>
      <c r="L87" s="12">
        <f>IF(K87="Year 0",Discounting!$G$7,
IF(_xlfn.NUMBERVALUE(RIGHT(K87,LEN(K87)-FIND(" ",K87,1)))&lt;=30,Discounting!$H$7,
IF(_xlfn.NUMBERVALUE(RIGHT(K87,LEN(K87)-FIND(" ",K87,1)))&lt;=75,Discounting!$I$7,
IF(_xlfn.NUMBERVALUE(RIGHT(K87,LEN(K87)-FIND(" ",K87,1)))&lt;=125,Discounting!$J$7,
"Seek Guidance"))))</f>
        <v>1.29E-2</v>
      </c>
      <c r="M87" s="13">
        <f t="shared" si="15"/>
        <v>0.36399012600269398</v>
      </c>
      <c r="O87" s="1" t="str">
        <f t="shared" si="16"/>
        <v>Year 74</v>
      </c>
      <c r="P87" s="12">
        <f>IF(O87="Year 0",Discounting!$G$8,
IF(_xlfn.NUMBERVALUE(RIGHT(O87,LEN(O87)-FIND(" ",O87,1)))&lt;=30,Discounting!$H$8,
IF(_xlfn.NUMBERVALUE(RIGHT(O87,LEN(O87)-FIND(" ",O87,1)))&lt;=75,Discounting!$I$8,
IF(_xlfn.NUMBERVALUE(RIGHT(O87,LEN(O87)-FIND(" ",O87,1)))&lt;=125,Discounting!$J$8,
"Seek Guidance"))))</f>
        <v>8.6E-3</v>
      </c>
      <c r="Q87" s="13">
        <f t="shared" si="17"/>
        <v>0.50900773063623517</v>
      </c>
    </row>
    <row r="88" spans="2:17" x14ac:dyDescent="0.35">
      <c r="B88">
        <f t="shared" si="10"/>
        <v>75</v>
      </c>
      <c r="C88" s="1" t="str">
        <f t="shared" si="9"/>
        <v>Year 75</v>
      </c>
      <c r="D88" s="12">
        <f>IF(C88="Year 0",Discounting!$G$5,
IF(_xlfn.NUMBERVALUE(RIGHT(C88,LEN(C88)-FIND(" ",C88,1)))&lt;=30,Discounting!$H$5,
IF(_xlfn.NUMBERVALUE(RIGHT(C88,LEN(C88)-FIND(" ",C88,1)))&lt;=75,Discounting!$I$5,
IF(_xlfn.NUMBERVALUE(RIGHT(C88,LEN(C88)-FIND(" ",C88,1)))&lt;=125,Discounting!$J$5,
"Seek Guidance"))))</f>
        <v>0.03</v>
      </c>
      <c r="E88" s="13">
        <f t="shared" si="11"/>
        <v>9.4213772576691626E-2</v>
      </c>
      <c r="G88" s="1" t="str">
        <f t="shared" si="12"/>
        <v>Year 75</v>
      </c>
      <c r="H88" s="12">
        <f>IF(G88="Year 0",Discounting!$G$6,
IF(_xlfn.NUMBERVALUE(RIGHT(G88,LEN(G88)-FIND(" ",G88,1)))&lt;=30,Discounting!$H$6,
IF(_xlfn.NUMBERVALUE(RIGHT(G88,LEN(G88)-FIND(" ",G88,1)))&lt;=75,Discounting!$I$6,
IF(_xlfn.NUMBERVALUE(RIGHT(G88,LEN(G88)-FIND(" ",G88,1)))&lt;=125,Discounting!$J$6,
"Seek Guidance"))))</f>
        <v>2.5700000000000001E-2</v>
      </c>
      <c r="I88" s="13">
        <f t="shared" si="13"/>
        <v>0.13151256874109205</v>
      </c>
      <c r="K88" s="1" t="str">
        <f t="shared" si="14"/>
        <v>Year 75</v>
      </c>
      <c r="L88" s="12">
        <f>IF(K88="Year 0",Discounting!$G$7,
IF(_xlfn.NUMBERVALUE(RIGHT(K88,LEN(K88)-FIND(" ",K88,1)))&lt;=30,Discounting!$H$7,
IF(_xlfn.NUMBERVALUE(RIGHT(K88,LEN(K88)-FIND(" ",K88,1)))&lt;=75,Discounting!$I$7,
IF(_xlfn.NUMBERVALUE(RIGHT(K88,LEN(K88)-FIND(" ",K88,1)))&lt;=125,Discounting!$J$7,
"Seek Guidance"))))</f>
        <v>1.29E-2</v>
      </c>
      <c r="M88" s="13">
        <f t="shared" si="15"/>
        <v>0.35935445355187484</v>
      </c>
      <c r="O88" s="1" t="str">
        <f t="shared" si="16"/>
        <v>Year 75</v>
      </c>
      <c r="P88" s="12">
        <f>IF(O88="Year 0",Discounting!$G$8,
IF(_xlfn.NUMBERVALUE(RIGHT(O88,LEN(O88)-FIND(" ",O88,1)))&lt;=30,Discounting!$H$8,
IF(_xlfn.NUMBERVALUE(RIGHT(O88,LEN(O88)-FIND(" ",O88,1)))&lt;=75,Discounting!$I$8,
IF(_xlfn.NUMBERVALUE(RIGHT(O88,LEN(O88)-FIND(" ",O88,1)))&lt;=125,Discounting!$J$8,
"Seek Guidance"))))</f>
        <v>8.6E-3</v>
      </c>
      <c r="Q88" s="13">
        <f t="shared" si="17"/>
        <v>0.5046675893676732</v>
      </c>
    </row>
    <row r="89" spans="2:17" x14ac:dyDescent="0.35">
      <c r="B89">
        <f t="shared" si="10"/>
        <v>76</v>
      </c>
      <c r="C89" s="1" t="str">
        <f t="shared" si="9"/>
        <v>Year 76</v>
      </c>
      <c r="D89" s="12">
        <f>IF(C89="Year 0",Discounting!$G$5,
IF(_xlfn.NUMBERVALUE(RIGHT(C89,LEN(C89)-FIND(" ",C89,1)))&lt;=30,Discounting!$H$5,
IF(_xlfn.NUMBERVALUE(RIGHT(C89,LEN(C89)-FIND(" ",C89,1)))&lt;=75,Discounting!$I$5,
IF(_xlfn.NUMBERVALUE(RIGHT(C89,LEN(C89)-FIND(" ",C89,1)))&lt;=125,Discounting!$J$5,
"Seek Guidance"))))</f>
        <v>2.5000000000000001E-2</v>
      </c>
      <c r="E89" s="13">
        <f t="shared" si="11"/>
        <v>9.1915875684577208E-2</v>
      </c>
      <c r="G89" s="1" t="str">
        <f t="shared" si="12"/>
        <v>Year 76</v>
      </c>
      <c r="H89" s="12">
        <f>IF(G89="Year 0",Discounting!$G$6,
IF(_xlfn.NUMBERVALUE(RIGHT(G89,LEN(G89)-FIND(" ",G89,1)))&lt;=30,Discounting!$H$6,
IF(_xlfn.NUMBERVALUE(RIGHT(G89,LEN(G89)-FIND(" ",G89,1)))&lt;=75,Discounting!$I$6,
IF(_xlfn.NUMBERVALUE(RIGHT(G89,LEN(G89)-FIND(" ",G89,1)))&lt;=125,Discounting!$J$6,
"Seek Guidance"))))</f>
        <v>2.1399999999999999E-2</v>
      </c>
      <c r="I89" s="13">
        <f t="shared" si="13"/>
        <v>0.12875716540149992</v>
      </c>
      <c r="K89" s="1" t="str">
        <f t="shared" si="14"/>
        <v>Year 76</v>
      </c>
      <c r="L89" s="12">
        <f>IF(K89="Year 0",Discounting!$G$7,
IF(_xlfn.NUMBERVALUE(RIGHT(K89,LEN(K89)-FIND(" ",K89,1)))&lt;=30,Discounting!$H$7,
IF(_xlfn.NUMBERVALUE(RIGHT(K89,LEN(K89)-FIND(" ",K89,1)))&lt;=75,Discounting!$I$7,
IF(_xlfn.NUMBERVALUE(RIGHT(K89,LEN(K89)-FIND(" ",K89,1)))&lt;=125,Discounting!$J$7,
"Seek Guidance"))))</f>
        <v>1.0699999999999999E-2</v>
      </c>
      <c r="M89" s="13">
        <f t="shared" si="15"/>
        <v>0.35555006782613524</v>
      </c>
      <c r="O89" s="1" t="str">
        <f t="shared" si="16"/>
        <v>Year 76</v>
      </c>
      <c r="P89" s="12">
        <f>IF(O89="Year 0",Discounting!$G$8,
IF(_xlfn.NUMBERVALUE(RIGHT(O89,LEN(O89)-FIND(" ",O89,1)))&lt;=30,Discounting!$H$8,
IF(_xlfn.NUMBERVALUE(RIGHT(O89,LEN(O89)-FIND(" ",O89,1)))&lt;=75,Discounting!$I$8,
IF(_xlfn.NUMBERVALUE(RIGHT(O89,LEN(O89)-FIND(" ",O89,1)))&lt;=125,Discounting!$J$8,
"Seek Guidance"))))</f>
        <v>7.1000000000000004E-3</v>
      </c>
      <c r="Q89" s="13">
        <f t="shared" si="17"/>
        <v>0.50110971042366514</v>
      </c>
    </row>
    <row r="90" spans="2:17" x14ac:dyDescent="0.35">
      <c r="B90">
        <f t="shared" si="10"/>
        <v>77</v>
      </c>
      <c r="C90" s="1" t="str">
        <f t="shared" si="9"/>
        <v>Year 77</v>
      </c>
      <c r="D90" s="12">
        <f>IF(C90="Year 0",Discounting!$G$5,
IF(_xlfn.NUMBERVALUE(RIGHT(C90,LEN(C90)-FIND(" ",C90,1)))&lt;=30,Discounting!$H$5,
IF(_xlfn.NUMBERVALUE(RIGHT(C90,LEN(C90)-FIND(" ",C90,1)))&lt;=75,Discounting!$I$5,
IF(_xlfn.NUMBERVALUE(RIGHT(C90,LEN(C90)-FIND(" ",C90,1)))&lt;=125,Discounting!$J$5,
"Seek Guidance"))))</f>
        <v>2.5000000000000001E-2</v>
      </c>
      <c r="E90" s="13">
        <f t="shared" si="11"/>
        <v>8.9674025058124107E-2</v>
      </c>
      <c r="G90" s="1" t="str">
        <f t="shared" si="12"/>
        <v>Year 77</v>
      </c>
      <c r="H90" s="12">
        <f>IF(G90="Year 0",Discounting!$G$6,
IF(_xlfn.NUMBERVALUE(RIGHT(G90,LEN(G90)-FIND(" ",G90,1)))&lt;=30,Discounting!$H$6,
IF(_xlfn.NUMBERVALUE(RIGHT(G90,LEN(G90)-FIND(" ",G90,1)))&lt;=75,Discounting!$I$6,
IF(_xlfn.NUMBERVALUE(RIGHT(G90,LEN(G90)-FIND(" ",G90,1)))&lt;=125,Discounting!$J$6,
"Seek Guidance"))))</f>
        <v>2.1399999999999999E-2</v>
      </c>
      <c r="I90" s="13">
        <f t="shared" si="13"/>
        <v>0.1260594922669864</v>
      </c>
      <c r="K90" s="1" t="str">
        <f t="shared" si="14"/>
        <v>Year 77</v>
      </c>
      <c r="L90" s="12">
        <f>IF(K90="Year 0",Discounting!$G$7,
IF(_xlfn.NUMBERVALUE(RIGHT(K90,LEN(K90)-FIND(" ",K90,1)))&lt;=30,Discounting!$H$7,
IF(_xlfn.NUMBERVALUE(RIGHT(K90,LEN(K90)-FIND(" ",K90,1)))&lt;=75,Discounting!$I$7,
IF(_xlfn.NUMBERVALUE(RIGHT(K90,LEN(K90)-FIND(" ",K90,1)))&lt;=125,Discounting!$J$7,
"Seek Guidance"))))</f>
        <v>1.0699999999999999E-2</v>
      </c>
      <c r="M90" s="13">
        <f t="shared" si="15"/>
        <v>0.35178595807473562</v>
      </c>
      <c r="O90" s="1" t="str">
        <f t="shared" si="16"/>
        <v>Year 77</v>
      </c>
      <c r="P90" s="12">
        <f>IF(O90="Year 0",Discounting!$G$8,
IF(_xlfn.NUMBERVALUE(RIGHT(O90,LEN(O90)-FIND(" ",O90,1)))&lt;=30,Discounting!$H$8,
IF(_xlfn.NUMBERVALUE(RIGHT(O90,LEN(O90)-FIND(" ",O90,1)))&lt;=75,Discounting!$I$8,
IF(_xlfn.NUMBERVALUE(RIGHT(O90,LEN(O90)-FIND(" ",O90,1)))&lt;=125,Discounting!$J$8,
"Seek Guidance"))))</f>
        <v>7.1000000000000004E-3</v>
      </c>
      <c r="Q90" s="13">
        <f t="shared" si="17"/>
        <v>0.49757691433190854</v>
      </c>
    </row>
    <row r="91" spans="2:17" x14ac:dyDescent="0.35">
      <c r="B91">
        <f t="shared" si="10"/>
        <v>78</v>
      </c>
      <c r="C91" s="1" t="str">
        <f t="shared" si="9"/>
        <v>Year 78</v>
      </c>
      <c r="D91" s="12">
        <f>IF(C91="Year 0",Discounting!$G$5,
IF(_xlfn.NUMBERVALUE(RIGHT(C91,LEN(C91)-FIND(" ",C91,1)))&lt;=30,Discounting!$H$5,
IF(_xlfn.NUMBERVALUE(RIGHT(C91,LEN(C91)-FIND(" ",C91,1)))&lt;=75,Discounting!$I$5,
IF(_xlfn.NUMBERVALUE(RIGHT(C91,LEN(C91)-FIND(" ",C91,1)))&lt;=125,Discounting!$J$5,
"Seek Guidance"))))</f>
        <v>2.5000000000000001E-2</v>
      </c>
      <c r="E91" s="13">
        <f t="shared" si="11"/>
        <v>8.7486853715243035E-2</v>
      </c>
      <c r="G91" s="1" t="str">
        <f t="shared" si="12"/>
        <v>Year 78</v>
      </c>
      <c r="H91" s="12">
        <f>IF(G91="Year 0",Discounting!$G$6,
IF(_xlfn.NUMBERVALUE(RIGHT(G91,LEN(G91)-FIND(" ",G91,1)))&lt;=30,Discounting!$H$6,
IF(_xlfn.NUMBERVALUE(RIGHT(G91,LEN(G91)-FIND(" ",G91,1)))&lt;=75,Discounting!$I$6,
IF(_xlfn.NUMBERVALUE(RIGHT(G91,LEN(G91)-FIND(" ",G91,1)))&lt;=125,Discounting!$J$6,
"Seek Guidance"))))</f>
        <v>2.1399999999999999E-2</v>
      </c>
      <c r="I91" s="13">
        <f t="shared" si="13"/>
        <v>0.12341833979536557</v>
      </c>
      <c r="K91" s="1" t="str">
        <f t="shared" si="14"/>
        <v>Year 78</v>
      </c>
      <c r="L91" s="12">
        <f>IF(K91="Year 0",Discounting!$G$7,
IF(_xlfn.NUMBERVALUE(RIGHT(K91,LEN(K91)-FIND(" ",K91,1)))&lt;=30,Discounting!$H$7,
IF(_xlfn.NUMBERVALUE(RIGHT(K91,LEN(K91)-FIND(" ",K91,1)))&lt;=75,Discounting!$I$7,
IF(_xlfn.NUMBERVALUE(RIGHT(K91,LEN(K91)-FIND(" ",K91,1)))&lt;=125,Discounting!$J$7,
"Seek Guidance"))))</f>
        <v>1.0699999999999999E-2</v>
      </c>
      <c r="M91" s="13">
        <f t="shared" si="15"/>
        <v>0.34806169790712937</v>
      </c>
      <c r="O91" s="1" t="str">
        <f t="shared" si="16"/>
        <v>Year 78</v>
      </c>
      <c r="P91" s="12">
        <f>IF(O91="Year 0",Discounting!$G$8,
IF(_xlfn.NUMBERVALUE(RIGHT(O91,LEN(O91)-FIND(" ",O91,1)))&lt;=30,Discounting!$H$8,
IF(_xlfn.NUMBERVALUE(RIGHT(O91,LEN(O91)-FIND(" ",O91,1)))&lt;=75,Discounting!$I$8,
IF(_xlfn.NUMBERVALUE(RIGHT(O91,LEN(O91)-FIND(" ",O91,1)))&lt;=125,Discounting!$J$8,
"Seek Guidance"))))</f>
        <v>7.1000000000000004E-3</v>
      </c>
      <c r="Q91" s="13">
        <f t="shared" si="17"/>
        <v>0.49406902425966487</v>
      </c>
    </row>
    <row r="92" spans="2:17" x14ac:dyDescent="0.35">
      <c r="B92">
        <f t="shared" si="10"/>
        <v>79</v>
      </c>
      <c r="C92" s="1" t="str">
        <f t="shared" si="9"/>
        <v>Year 79</v>
      </c>
      <c r="D92" s="12">
        <f>IF(C92="Year 0",Discounting!$G$5,
IF(_xlfn.NUMBERVALUE(RIGHT(C92,LEN(C92)-FIND(" ",C92,1)))&lt;=30,Discounting!$H$5,
IF(_xlfn.NUMBERVALUE(RIGHT(C92,LEN(C92)-FIND(" ",C92,1)))&lt;=75,Discounting!$I$5,
IF(_xlfn.NUMBERVALUE(RIGHT(C92,LEN(C92)-FIND(" ",C92,1)))&lt;=125,Discounting!$J$5,
"Seek Guidance"))))</f>
        <v>2.5000000000000001E-2</v>
      </c>
      <c r="E92" s="13">
        <f t="shared" si="11"/>
        <v>8.5353028014871254E-2</v>
      </c>
      <c r="G92" s="1" t="str">
        <f t="shared" si="12"/>
        <v>Year 79</v>
      </c>
      <c r="H92" s="12">
        <f>IF(G92="Year 0",Discounting!$G$6,
IF(_xlfn.NUMBERVALUE(RIGHT(G92,LEN(G92)-FIND(" ",G92,1)))&lt;=30,Discounting!$H$6,
IF(_xlfn.NUMBERVALUE(RIGHT(G92,LEN(G92)-FIND(" ",G92,1)))&lt;=75,Discounting!$I$6,
IF(_xlfn.NUMBERVALUE(RIGHT(G92,LEN(G92)-FIND(" ",G92,1)))&lt;=125,Discounting!$J$6,
"Seek Guidance"))))</f>
        <v>2.1399999999999999E-2</v>
      </c>
      <c r="I92" s="13">
        <f t="shared" si="13"/>
        <v>0.12083252378633792</v>
      </c>
      <c r="K92" s="1" t="str">
        <f t="shared" si="14"/>
        <v>Year 79</v>
      </c>
      <c r="L92" s="12">
        <f>IF(K92="Year 0",Discounting!$G$7,
IF(_xlfn.NUMBERVALUE(RIGHT(K92,LEN(K92)-FIND(" ",K92,1)))&lt;=30,Discounting!$H$7,
IF(_xlfn.NUMBERVALUE(RIGHT(K92,LEN(K92)-FIND(" ",K92,1)))&lt;=75,Discounting!$I$7,
IF(_xlfn.NUMBERVALUE(RIGHT(K92,LEN(K92)-FIND(" ",K92,1)))&lt;=125,Discounting!$J$7,
"Seek Guidance"))))</f>
        <v>1.0699999999999999E-2</v>
      </c>
      <c r="M92" s="13">
        <f t="shared" si="15"/>
        <v>0.34437686544684815</v>
      </c>
      <c r="O92" s="1" t="str">
        <f t="shared" si="16"/>
        <v>Year 79</v>
      </c>
      <c r="P92" s="12">
        <f>IF(O92="Year 0",Discounting!$G$8,
IF(_xlfn.NUMBERVALUE(RIGHT(O92,LEN(O92)-FIND(" ",O92,1)))&lt;=30,Discounting!$H$8,
IF(_xlfn.NUMBERVALUE(RIGHT(O92,LEN(O92)-FIND(" ",O92,1)))&lt;=75,Discounting!$I$8,
IF(_xlfn.NUMBERVALUE(RIGHT(O92,LEN(O92)-FIND(" ",O92,1)))&lt;=125,Discounting!$J$8,
"Seek Guidance"))))</f>
        <v>7.1000000000000004E-3</v>
      </c>
      <c r="Q92" s="13">
        <f t="shared" si="17"/>
        <v>0.49058586462085674</v>
      </c>
    </row>
    <row r="93" spans="2:17" x14ac:dyDescent="0.35">
      <c r="B93">
        <f t="shared" si="10"/>
        <v>80</v>
      </c>
      <c r="C93" s="1" t="str">
        <f t="shared" si="9"/>
        <v>Year 80</v>
      </c>
      <c r="D93" s="12">
        <f>IF(C93="Year 0",Discounting!$G$5,
IF(_xlfn.NUMBERVALUE(RIGHT(C93,LEN(C93)-FIND(" ",C93,1)))&lt;=30,Discounting!$H$5,
IF(_xlfn.NUMBERVALUE(RIGHT(C93,LEN(C93)-FIND(" ",C93,1)))&lt;=75,Discounting!$I$5,
IF(_xlfn.NUMBERVALUE(RIGHT(C93,LEN(C93)-FIND(" ",C93,1)))&lt;=125,Discounting!$J$5,
"Seek Guidance"))))</f>
        <v>2.5000000000000001E-2</v>
      </c>
      <c r="E93" s="13">
        <f t="shared" si="11"/>
        <v>8.3271246843776847E-2</v>
      </c>
      <c r="G93" s="1" t="str">
        <f t="shared" si="12"/>
        <v>Year 80</v>
      </c>
      <c r="H93" s="12">
        <f>IF(G93="Year 0",Discounting!$G$6,
IF(_xlfn.NUMBERVALUE(RIGHT(G93,LEN(G93)-FIND(" ",G93,1)))&lt;=30,Discounting!$H$6,
IF(_xlfn.NUMBERVALUE(RIGHT(G93,LEN(G93)-FIND(" ",G93,1)))&lt;=75,Discounting!$I$6,
IF(_xlfn.NUMBERVALUE(RIGHT(G93,LEN(G93)-FIND(" ",G93,1)))&lt;=125,Discounting!$J$6,
"Seek Guidance"))))</f>
        <v>2.1399999999999999E-2</v>
      </c>
      <c r="I93" s="13">
        <f t="shared" si="13"/>
        <v>0.11830088485053643</v>
      </c>
      <c r="K93" s="1" t="str">
        <f t="shared" si="14"/>
        <v>Year 80</v>
      </c>
      <c r="L93" s="12">
        <f>IF(K93="Year 0",Discounting!$G$7,
IF(_xlfn.NUMBERVALUE(RIGHT(K93,LEN(K93)-FIND(" ",K93,1)))&lt;=30,Discounting!$H$7,
IF(_xlfn.NUMBERVALUE(RIGHT(K93,LEN(K93)-FIND(" ",K93,1)))&lt;=75,Discounting!$I$7,
IF(_xlfn.NUMBERVALUE(RIGHT(K93,LEN(K93)-FIND(" ",K93,1)))&lt;=125,Discounting!$J$7,
"Seek Guidance"))))</f>
        <v>1.0699999999999999E-2</v>
      </c>
      <c r="M93" s="13">
        <f t="shared" si="15"/>
        <v>0.34073104328371245</v>
      </c>
      <c r="O93" s="1" t="str">
        <f t="shared" si="16"/>
        <v>Year 80</v>
      </c>
      <c r="P93" s="12">
        <f>IF(O93="Year 0",Discounting!$G$8,
IF(_xlfn.NUMBERVALUE(RIGHT(O93,LEN(O93)-FIND(" ",O93,1)))&lt;=30,Discounting!$H$8,
IF(_xlfn.NUMBERVALUE(RIGHT(O93,LEN(O93)-FIND(" ",O93,1)))&lt;=75,Discounting!$I$8,
IF(_xlfn.NUMBERVALUE(RIGHT(O93,LEN(O93)-FIND(" ",O93,1)))&lt;=125,Discounting!$J$8,
"Seek Guidance"))))</f>
        <v>7.1000000000000004E-3</v>
      </c>
      <c r="Q93" s="13">
        <f t="shared" si="17"/>
        <v>0.48712726106727899</v>
      </c>
    </row>
    <row r="94" spans="2:17" x14ac:dyDescent="0.35">
      <c r="B94">
        <f t="shared" si="10"/>
        <v>81</v>
      </c>
      <c r="C94" s="1" t="str">
        <f t="shared" si="9"/>
        <v>Year 81</v>
      </c>
      <c r="D94" s="12">
        <f>IF(C94="Year 0",Discounting!$G$5,
IF(_xlfn.NUMBERVALUE(RIGHT(C94,LEN(C94)-FIND(" ",C94,1)))&lt;=30,Discounting!$H$5,
IF(_xlfn.NUMBERVALUE(RIGHT(C94,LEN(C94)-FIND(" ",C94,1)))&lt;=75,Discounting!$I$5,
IF(_xlfn.NUMBERVALUE(RIGHT(C94,LEN(C94)-FIND(" ",C94,1)))&lt;=125,Discounting!$J$5,
"Seek Guidance"))))</f>
        <v>2.5000000000000001E-2</v>
      </c>
      <c r="E94" s="13">
        <f t="shared" si="11"/>
        <v>8.1240240823196933E-2</v>
      </c>
      <c r="G94" s="1" t="str">
        <f t="shared" si="12"/>
        <v>Year 81</v>
      </c>
      <c r="H94" s="12">
        <f>IF(G94="Year 0",Discounting!$G$6,
IF(_xlfn.NUMBERVALUE(RIGHT(G94,LEN(G94)-FIND(" ",G94,1)))&lt;=30,Discounting!$H$6,
IF(_xlfn.NUMBERVALUE(RIGHT(G94,LEN(G94)-FIND(" ",G94,1)))&lt;=75,Discounting!$I$6,
IF(_xlfn.NUMBERVALUE(RIGHT(G94,LEN(G94)-FIND(" ",G94,1)))&lt;=125,Discounting!$J$6,
"Seek Guidance"))))</f>
        <v>2.1399999999999999E-2</v>
      </c>
      <c r="I94" s="13">
        <f t="shared" si="13"/>
        <v>0.11582228788969691</v>
      </c>
      <c r="K94" s="1" t="str">
        <f t="shared" si="14"/>
        <v>Year 81</v>
      </c>
      <c r="L94" s="12">
        <f>IF(K94="Year 0",Discounting!$G$7,
IF(_xlfn.NUMBERVALUE(RIGHT(K94,LEN(K94)-FIND(" ",K94,1)))&lt;=30,Discounting!$H$7,
IF(_xlfn.NUMBERVALUE(RIGHT(K94,LEN(K94)-FIND(" ",K94,1)))&lt;=75,Discounting!$I$7,
IF(_xlfn.NUMBERVALUE(RIGHT(K94,LEN(K94)-FIND(" ",K94,1)))&lt;=125,Discounting!$J$7,
"Seek Guidance"))))</f>
        <v>1.0699999999999999E-2</v>
      </c>
      <c r="M94" s="13">
        <f t="shared" si="15"/>
        <v>0.33712381842654843</v>
      </c>
      <c r="O94" s="1" t="str">
        <f t="shared" si="16"/>
        <v>Year 81</v>
      </c>
      <c r="P94" s="12">
        <f>IF(O94="Year 0",Discounting!$G$8,
IF(_xlfn.NUMBERVALUE(RIGHT(O94,LEN(O94)-FIND(" ",O94,1)))&lt;=30,Discounting!$H$8,
IF(_xlfn.NUMBERVALUE(RIGHT(O94,LEN(O94)-FIND(" ",O94,1)))&lt;=75,Discounting!$I$8,
IF(_xlfn.NUMBERVALUE(RIGHT(O94,LEN(O94)-FIND(" ",O94,1)))&lt;=125,Discounting!$J$8,
"Seek Guidance"))))</f>
        <v>7.1000000000000004E-3</v>
      </c>
      <c r="Q94" s="13">
        <f t="shared" si="17"/>
        <v>0.48369304047987183</v>
      </c>
    </row>
    <row r="95" spans="2:17" x14ac:dyDescent="0.35">
      <c r="B95">
        <f t="shared" si="10"/>
        <v>82</v>
      </c>
      <c r="C95" s="1" t="str">
        <f t="shared" si="9"/>
        <v>Year 82</v>
      </c>
      <c r="D95" s="12">
        <f>IF(C95="Year 0",Discounting!$G$5,
IF(_xlfn.NUMBERVALUE(RIGHT(C95,LEN(C95)-FIND(" ",C95,1)))&lt;=30,Discounting!$H$5,
IF(_xlfn.NUMBERVALUE(RIGHT(C95,LEN(C95)-FIND(" ",C95,1)))&lt;=75,Discounting!$I$5,
IF(_xlfn.NUMBERVALUE(RIGHT(C95,LEN(C95)-FIND(" ",C95,1)))&lt;=125,Discounting!$J$5,
"Seek Guidance"))))</f>
        <v>2.5000000000000001E-2</v>
      </c>
      <c r="E95" s="13">
        <f t="shared" si="11"/>
        <v>7.9258771534826286E-2</v>
      </c>
      <c r="G95" s="1" t="str">
        <f t="shared" si="12"/>
        <v>Year 82</v>
      </c>
      <c r="H95" s="12">
        <f>IF(G95="Year 0",Discounting!$G$6,
IF(_xlfn.NUMBERVALUE(RIGHT(G95,LEN(G95)-FIND(" ",G95,1)))&lt;=30,Discounting!$H$6,
IF(_xlfn.NUMBERVALUE(RIGHT(G95,LEN(G95)-FIND(" ",G95,1)))&lt;=75,Discounting!$I$6,
IF(_xlfn.NUMBERVALUE(RIGHT(G95,LEN(G95)-FIND(" ",G95,1)))&lt;=125,Discounting!$J$6,
"Seek Guidance"))))</f>
        <v>2.1399999999999999E-2</v>
      </c>
      <c r="I95" s="13">
        <f t="shared" si="13"/>
        <v>0.11339562158771969</v>
      </c>
      <c r="K95" s="1" t="str">
        <f t="shared" si="14"/>
        <v>Year 82</v>
      </c>
      <c r="L95" s="12">
        <f>IF(K95="Year 0",Discounting!$G$7,
IF(_xlfn.NUMBERVALUE(RIGHT(K95,LEN(K95)-FIND(" ",K95,1)))&lt;=30,Discounting!$H$7,
IF(_xlfn.NUMBERVALUE(RIGHT(K95,LEN(K95)-FIND(" ",K95,1)))&lt;=75,Discounting!$I$7,
IF(_xlfn.NUMBERVALUE(RIGHT(K95,LEN(K95)-FIND(" ",K95,1)))&lt;=125,Discounting!$J$7,
"Seek Guidance"))))</f>
        <v>1.0699999999999999E-2</v>
      </c>
      <c r="M95" s="13">
        <f t="shared" si="15"/>
        <v>0.33355478225640489</v>
      </c>
      <c r="O95" s="1" t="str">
        <f t="shared" si="16"/>
        <v>Year 82</v>
      </c>
      <c r="P95" s="12">
        <f>IF(O95="Year 0",Discounting!$G$8,
IF(_xlfn.NUMBERVALUE(RIGHT(O95,LEN(O95)-FIND(" ",O95,1)))&lt;=30,Discounting!$H$8,
IF(_xlfn.NUMBERVALUE(RIGHT(O95,LEN(O95)-FIND(" ",O95,1)))&lt;=75,Discounting!$I$8,
IF(_xlfn.NUMBERVALUE(RIGHT(O95,LEN(O95)-FIND(" ",O95,1)))&lt;=125,Discounting!$J$8,
"Seek Guidance"))))</f>
        <v>7.1000000000000004E-3</v>
      </c>
      <c r="Q95" s="13">
        <f t="shared" si="17"/>
        <v>0.48028303096005537</v>
      </c>
    </row>
    <row r="96" spans="2:17" x14ac:dyDescent="0.35">
      <c r="B96">
        <f t="shared" si="10"/>
        <v>83</v>
      </c>
      <c r="C96" s="1" t="str">
        <f t="shared" si="9"/>
        <v>Year 83</v>
      </c>
      <c r="D96" s="12">
        <f>IF(C96="Year 0",Discounting!$G$5,
IF(_xlfn.NUMBERVALUE(RIGHT(C96,LEN(C96)-FIND(" ",C96,1)))&lt;=30,Discounting!$H$5,
IF(_xlfn.NUMBERVALUE(RIGHT(C96,LEN(C96)-FIND(" ",C96,1)))&lt;=75,Discounting!$I$5,
IF(_xlfn.NUMBERVALUE(RIGHT(C96,LEN(C96)-FIND(" ",C96,1)))&lt;=125,Discounting!$J$5,
"Seek Guidance"))))</f>
        <v>2.5000000000000001E-2</v>
      </c>
      <c r="E96" s="13">
        <f t="shared" si="11"/>
        <v>7.7325630765684189E-2</v>
      </c>
      <c r="G96" s="1" t="str">
        <f t="shared" si="12"/>
        <v>Year 83</v>
      </c>
      <c r="H96" s="12">
        <f>IF(G96="Year 0",Discounting!$G$6,
IF(_xlfn.NUMBERVALUE(RIGHT(G96,LEN(G96)-FIND(" ",G96,1)))&lt;=30,Discounting!$H$6,
IF(_xlfn.NUMBERVALUE(RIGHT(G96,LEN(G96)-FIND(" ",G96,1)))&lt;=75,Discounting!$I$6,
IF(_xlfn.NUMBERVALUE(RIGHT(G96,LEN(G96)-FIND(" ",G96,1)))&lt;=125,Discounting!$J$6,
"Seek Guidance"))))</f>
        <v>2.1399999999999999E-2</v>
      </c>
      <c r="I96" s="13">
        <f t="shared" si="13"/>
        <v>0.11101979791239444</v>
      </c>
      <c r="K96" s="1" t="str">
        <f t="shared" si="14"/>
        <v>Year 83</v>
      </c>
      <c r="L96" s="12">
        <f>IF(K96="Year 0",Discounting!$G$7,
IF(_xlfn.NUMBERVALUE(RIGHT(K96,LEN(K96)-FIND(" ",K96,1)))&lt;=30,Discounting!$H$7,
IF(_xlfn.NUMBERVALUE(RIGHT(K96,LEN(K96)-FIND(" ",K96,1)))&lt;=75,Discounting!$I$7,
IF(_xlfn.NUMBERVALUE(RIGHT(K96,LEN(K96)-FIND(" ",K96,1)))&lt;=125,Discounting!$J$7,
"Seek Guidance"))))</f>
        <v>1.0699999999999999E-2</v>
      </c>
      <c r="M96" s="13">
        <f t="shared" si="15"/>
        <v>0.33002353048026606</v>
      </c>
      <c r="O96" s="1" t="str">
        <f t="shared" si="16"/>
        <v>Year 83</v>
      </c>
      <c r="P96" s="12">
        <f>IF(O96="Year 0",Discounting!$G$8,
IF(_xlfn.NUMBERVALUE(RIGHT(O96,LEN(O96)-FIND(" ",O96,1)))&lt;=30,Discounting!$H$8,
IF(_xlfn.NUMBERVALUE(RIGHT(O96,LEN(O96)-FIND(" ",O96,1)))&lt;=75,Discounting!$I$8,
IF(_xlfn.NUMBERVALUE(RIGHT(O96,LEN(O96)-FIND(" ",O96,1)))&lt;=125,Discounting!$J$8,
"Seek Guidance"))))</f>
        <v>7.1000000000000004E-3</v>
      </c>
      <c r="Q96" s="13">
        <f t="shared" si="17"/>
        <v>0.47689706182112535</v>
      </c>
    </row>
    <row r="97" spans="2:17" x14ac:dyDescent="0.35">
      <c r="B97">
        <f t="shared" si="10"/>
        <v>84</v>
      </c>
      <c r="C97" s="1" t="str">
        <f t="shared" si="9"/>
        <v>Year 84</v>
      </c>
      <c r="D97" s="12">
        <f>IF(C97="Year 0",Discounting!$G$5,
IF(_xlfn.NUMBERVALUE(RIGHT(C97,LEN(C97)-FIND(" ",C97,1)))&lt;=30,Discounting!$H$5,
IF(_xlfn.NUMBERVALUE(RIGHT(C97,LEN(C97)-FIND(" ",C97,1)))&lt;=75,Discounting!$I$5,
IF(_xlfn.NUMBERVALUE(RIGHT(C97,LEN(C97)-FIND(" ",C97,1)))&lt;=125,Discounting!$J$5,
"Seek Guidance"))))</f>
        <v>2.5000000000000001E-2</v>
      </c>
      <c r="E97" s="13">
        <f t="shared" si="11"/>
        <v>7.5439639771399211E-2</v>
      </c>
      <c r="G97" s="1" t="str">
        <f t="shared" si="12"/>
        <v>Year 84</v>
      </c>
      <c r="H97" s="12">
        <f>IF(G97="Year 0",Discounting!$G$6,
IF(_xlfn.NUMBERVALUE(RIGHT(G97,LEN(G97)-FIND(" ",G97,1)))&lt;=30,Discounting!$H$6,
IF(_xlfn.NUMBERVALUE(RIGHT(G97,LEN(G97)-FIND(" ",G97,1)))&lt;=75,Discounting!$I$6,
IF(_xlfn.NUMBERVALUE(RIGHT(G97,LEN(G97)-FIND(" ",G97,1)))&lt;=125,Discounting!$J$6,
"Seek Guidance"))))</f>
        <v>2.1399999999999999E-2</v>
      </c>
      <c r="I97" s="13">
        <f t="shared" si="13"/>
        <v>0.10869375162756455</v>
      </c>
      <c r="K97" s="1" t="str">
        <f t="shared" si="14"/>
        <v>Year 84</v>
      </c>
      <c r="L97" s="12">
        <f>IF(K97="Year 0",Discounting!$G$7,
IF(_xlfn.NUMBERVALUE(RIGHT(K97,LEN(K97)-FIND(" ",K97,1)))&lt;=30,Discounting!$H$7,
IF(_xlfn.NUMBERVALUE(RIGHT(K97,LEN(K97)-FIND(" ",K97,1)))&lt;=75,Discounting!$I$7,
IF(_xlfn.NUMBERVALUE(RIGHT(K97,LEN(K97)-FIND(" ",K97,1)))&lt;=125,Discounting!$J$7,
"Seek Guidance"))))</f>
        <v>1.0699999999999999E-2</v>
      </c>
      <c r="M97" s="13">
        <f t="shared" si="15"/>
        <v>0.32652966308525389</v>
      </c>
      <c r="O97" s="1" t="str">
        <f t="shared" si="16"/>
        <v>Year 84</v>
      </c>
      <c r="P97" s="12">
        <f>IF(O97="Year 0",Discounting!$G$8,
IF(_xlfn.NUMBERVALUE(RIGHT(O97,LEN(O97)-FIND(" ",O97,1)))&lt;=30,Discounting!$H$8,
IF(_xlfn.NUMBERVALUE(RIGHT(O97,LEN(O97)-FIND(" ",O97,1)))&lt;=75,Discounting!$I$8,
IF(_xlfn.NUMBERVALUE(RIGHT(O97,LEN(O97)-FIND(" ",O97,1)))&lt;=125,Discounting!$J$8,
"Seek Guidance"))))</f>
        <v>7.1000000000000004E-3</v>
      </c>
      <c r="Q97" s="13">
        <f t="shared" si="17"/>
        <v>0.47353496357970937</v>
      </c>
    </row>
    <row r="98" spans="2:17" x14ac:dyDescent="0.35">
      <c r="B98">
        <f t="shared" si="10"/>
        <v>85</v>
      </c>
      <c r="C98" s="1" t="str">
        <f t="shared" si="9"/>
        <v>Year 85</v>
      </c>
      <c r="D98" s="12">
        <f>IF(C98="Year 0",Discounting!$G$5,
IF(_xlfn.NUMBERVALUE(RIGHT(C98,LEN(C98)-FIND(" ",C98,1)))&lt;=30,Discounting!$H$5,
IF(_xlfn.NUMBERVALUE(RIGHT(C98,LEN(C98)-FIND(" ",C98,1)))&lt;=75,Discounting!$I$5,
IF(_xlfn.NUMBERVALUE(RIGHT(C98,LEN(C98)-FIND(" ",C98,1)))&lt;=125,Discounting!$J$5,
"Seek Guidance"))))</f>
        <v>2.5000000000000001E-2</v>
      </c>
      <c r="E98" s="13">
        <f t="shared" si="11"/>
        <v>7.3599648557462649E-2</v>
      </c>
      <c r="G98" s="1" t="str">
        <f t="shared" si="12"/>
        <v>Year 85</v>
      </c>
      <c r="H98" s="12">
        <f>IF(G98="Year 0",Discounting!$G$6,
IF(_xlfn.NUMBERVALUE(RIGHT(G98,LEN(G98)-FIND(" ",G98,1)))&lt;=30,Discounting!$H$6,
IF(_xlfn.NUMBERVALUE(RIGHT(G98,LEN(G98)-FIND(" ",G98,1)))&lt;=75,Discounting!$I$6,
IF(_xlfn.NUMBERVALUE(RIGHT(G98,LEN(G98)-FIND(" ",G98,1)))&lt;=125,Discounting!$J$6,
"Seek Guidance"))))</f>
        <v>2.1399999999999999E-2</v>
      </c>
      <c r="I98" s="13">
        <f t="shared" si="13"/>
        <v>0.10641643981551258</v>
      </c>
      <c r="K98" s="1" t="str">
        <f t="shared" si="14"/>
        <v>Year 85</v>
      </c>
      <c r="L98" s="12">
        <f>IF(K98="Year 0",Discounting!$G$7,
IF(_xlfn.NUMBERVALUE(RIGHT(K98,LEN(K98)-FIND(" ",K98,1)))&lt;=30,Discounting!$H$7,
IF(_xlfn.NUMBERVALUE(RIGHT(K98,LEN(K98)-FIND(" ",K98,1)))&lt;=75,Discounting!$I$7,
IF(_xlfn.NUMBERVALUE(RIGHT(K98,LEN(K98)-FIND(" ",K98,1)))&lt;=125,Discounting!$J$7,
"Seek Guidance"))))</f>
        <v>1.0699999999999999E-2</v>
      </c>
      <c r="M98" s="13">
        <f t="shared" si="15"/>
        <v>0.32307278429331543</v>
      </c>
      <c r="O98" s="1" t="str">
        <f t="shared" si="16"/>
        <v>Year 85</v>
      </c>
      <c r="P98" s="12">
        <f>IF(O98="Year 0",Discounting!$G$8,
IF(_xlfn.NUMBERVALUE(RIGHT(O98,LEN(O98)-FIND(" ",O98,1)))&lt;=30,Discounting!$H$8,
IF(_xlfn.NUMBERVALUE(RIGHT(O98,LEN(O98)-FIND(" ",O98,1)))&lt;=75,Discounting!$I$8,
IF(_xlfn.NUMBERVALUE(RIGHT(O98,LEN(O98)-FIND(" ",O98,1)))&lt;=125,Discounting!$J$8,
"Seek Guidance"))))</f>
        <v>7.1000000000000004E-3</v>
      </c>
      <c r="Q98" s="13">
        <f t="shared" si="17"/>
        <v>0.47019656794728359</v>
      </c>
    </row>
    <row r="99" spans="2:17" x14ac:dyDescent="0.35">
      <c r="B99">
        <f t="shared" si="10"/>
        <v>86</v>
      </c>
      <c r="C99" s="1" t="str">
        <f t="shared" si="9"/>
        <v>Year 86</v>
      </c>
      <c r="D99" s="12">
        <f>IF(C99="Year 0",Discounting!$G$5,
IF(_xlfn.NUMBERVALUE(RIGHT(C99,LEN(C99)-FIND(" ",C99,1)))&lt;=30,Discounting!$H$5,
IF(_xlfn.NUMBERVALUE(RIGHT(C99,LEN(C99)-FIND(" ",C99,1)))&lt;=75,Discounting!$I$5,
IF(_xlfn.NUMBERVALUE(RIGHT(C99,LEN(C99)-FIND(" ",C99,1)))&lt;=125,Discounting!$J$5,
"Seek Guidance"))))</f>
        <v>2.5000000000000001E-2</v>
      </c>
      <c r="E99" s="13">
        <f t="shared" si="11"/>
        <v>7.1804535178012344E-2</v>
      </c>
      <c r="G99" s="1" t="str">
        <f t="shared" si="12"/>
        <v>Year 86</v>
      </c>
      <c r="H99" s="12">
        <f>IF(G99="Year 0",Discounting!$G$6,
IF(_xlfn.NUMBERVALUE(RIGHT(G99,LEN(G99)-FIND(" ",G99,1)))&lt;=30,Discounting!$H$6,
IF(_xlfn.NUMBERVALUE(RIGHT(G99,LEN(G99)-FIND(" ",G99,1)))&lt;=75,Discounting!$I$6,
IF(_xlfn.NUMBERVALUE(RIGHT(G99,LEN(G99)-FIND(" ",G99,1)))&lt;=125,Discounting!$J$6,
"Seek Guidance"))))</f>
        <v>2.1399999999999999E-2</v>
      </c>
      <c r="I99" s="13">
        <f t="shared" si="13"/>
        <v>0.10418684140935243</v>
      </c>
      <c r="K99" s="1" t="str">
        <f t="shared" si="14"/>
        <v>Year 86</v>
      </c>
      <c r="L99" s="12">
        <f>IF(K99="Year 0",Discounting!$G$7,
IF(_xlfn.NUMBERVALUE(RIGHT(K99,LEN(K99)-FIND(" ",K99,1)))&lt;=30,Discounting!$H$7,
IF(_xlfn.NUMBERVALUE(RIGHT(K99,LEN(K99)-FIND(" ",K99,1)))&lt;=75,Discounting!$I$7,
IF(_xlfn.NUMBERVALUE(RIGHT(K99,LEN(K99)-FIND(" ",K99,1)))&lt;=125,Discounting!$J$7,
"Seek Guidance"))))</f>
        <v>1.0699999999999999E-2</v>
      </c>
      <c r="M99" s="13">
        <f t="shared" si="15"/>
        <v>0.3196525025163901</v>
      </c>
      <c r="O99" s="1" t="str">
        <f t="shared" si="16"/>
        <v>Year 86</v>
      </c>
      <c r="P99" s="12">
        <f>IF(O99="Year 0",Discounting!$G$8,
IF(_xlfn.NUMBERVALUE(RIGHT(O99,LEN(O99)-FIND(" ",O99,1)))&lt;=30,Discounting!$H$8,
IF(_xlfn.NUMBERVALUE(RIGHT(O99,LEN(O99)-FIND(" ",O99,1)))&lt;=75,Discounting!$I$8,
IF(_xlfn.NUMBERVALUE(RIGHT(O99,LEN(O99)-FIND(" ",O99,1)))&lt;=125,Discounting!$J$8,
"Seek Guidance"))))</f>
        <v>7.1000000000000004E-3</v>
      </c>
      <c r="Q99" s="13">
        <f t="shared" si="17"/>
        <v>0.46688170782174915</v>
      </c>
    </row>
    <row r="100" spans="2:17" x14ac:dyDescent="0.35">
      <c r="B100">
        <f t="shared" si="10"/>
        <v>87</v>
      </c>
      <c r="C100" s="1" t="str">
        <f t="shared" si="9"/>
        <v>Year 87</v>
      </c>
      <c r="D100" s="12">
        <f>IF(C100="Year 0",Discounting!$G$5,
IF(_xlfn.NUMBERVALUE(RIGHT(C100,LEN(C100)-FIND(" ",C100,1)))&lt;=30,Discounting!$H$5,
IF(_xlfn.NUMBERVALUE(RIGHT(C100,LEN(C100)-FIND(" ",C100,1)))&lt;=75,Discounting!$I$5,
IF(_xlfn.NUMBERVALUE(RIGHT(C100,LEN(C100)-FIND(" ",C100,1)))&lt;=125,Discounting!$J$5,
"Seek Guidance"))))</f>
        <v>2.5000000000000001E-2</v>
      </c>
      <c r="E100" s="13">
        <f t="shared" si="11"/>
        <v>7.0053205051719372E-2</v>
      </c>
      <c r="G100" s="1" t="str">
        <f t="shared" si="12"/>
        <v>Year 87</v>
      </c>
      <c r="H100" s="12">
        <f>IF(G100="Year 0",Discounting!$G$6,
IF(_xlfn.NUMBERVALUE(RIGHT(G100,LEN(G100)-FIND(" ",G100,1)))&lt;=30,Discounting!$H$6,
IF(_xlfn.NUMBERVALUE(RIGHT(G100,LEN(G100)-FIND(" ",G100,1)))&lt;=75,Discounting!$I$6,
IF(_xlfn.NUMBERVALUE(RIGHT(G100,LEN(G100)-FIND(" ",G100,1)))&lt;=125,Discounting!$J$6,
"Seek Guidance"))))</f>
        <v>2.1399999999999999E-2</v>
      </c>
      <c r="I100" s="13">
        <f t="shared" si="13"/>
        <v>0.10200395673521874</v>
      </c>
      <c r="K100" s="1" t="str">
        <f t="shared" si="14"/>
        <v>Year 87</v>
      </c>
      <c r="L100" s="12">
        <f>IF(K100="Year 0",Discounting!$G$7,
IF(_xlfn.NUMBERVALUE(RIGHT(K100,LEN(K100)-FIND(" ",K100,1)))&lt;=30,Discounting!$H$7,
IF(_xlfn.NUMBERVALUE(RIGHT(K100,LEN(K100)-FIND(" ",K100,1)))&lt;=75,Discounting!$I$7,
IF(_xlfn.NUMBERVALUE(RIGHT(K100,LEN(K100)-FIND(" ",K100,1)))&lt;=125,Discounting!$J$7,
"Seek Guidance"))))</f>
        <v>1.0699999999999999E-2</v>
      </c>
      <c r="M100" s="13">
        <f t="shared" si="15"/>
        <v>0.31626843031205115</v>
      </c>
      <c r="O100" s="1" t="str">
        <f t="shared" si="16"/>
        <v>Year 87</v>
      </c>
      <c r="P100" s="12">
        <f>IF(O100="Year 0",Discounting!$G$8,
IF(_xlfn.NUMBERVALUE(RIGHT(O100,LEN(O100)-FIND(" ",O100,1)))&lt;=30,Discounting!$H$8,
IF(_xlfn.NUMBERVALUE(RIGHT(O100,LEN(O100)-FIND(" ",O100,1)))&lt;=75,Discounting!$I$8,
IF(_xlfn.NUMBERVALUE(RIGHT(O100,LEN(O100)-FIND(" ",O100,1)))&lt;=125,Discounting!$J$8,
"Seek Guidance"))))</f>
        <v>7.1000000000000004E-3</v>
      </c>
      <c r="Q100" s="13">
        <f t="shared" si="17"/>
        <v>0.46359021727906774</v>
      </c>
    </row>
    <row r="101" spans="2:17" x14ac:dyDescent="0.35">
      <c r="B101">
        <f t="shared" si="10"/>
        <v>88</v>
      </c>
      <c r="C101" s="1" t="str">
        <f t="shared" si="9"/>
        <v>Year 88</v>
      </c>
      <c r="D101" s="12">
        <f>IF(C101="Year 0",Discounting!$G$5,
IF(_xlfn.NUMBERVALUE(RIGHT(C101,LEN(C101)-FIND(" ",C101,1)))&lt;=30,Discounting!$H$5,
IF(_xlfn.NUMBERVALUE(RIGHT(C101,LEN(C101)-FIND(" ",C101,1)))&lt;=75,Discounting!$I$5,
IF(_xlfn.NUMBERVALUE(RIGHT(C101,LEN(C101)-FIND(" ",C101,1)))&lt;=125,Discounting!$J$5,
"Seek Guidance"))))</f>
        <v>2.5000000000000001E-2</v>
      </c>
      <c r="E101" s="13">
        <f t="shared" si="11"/>
        <v>6.8344590294360366E-2</v>
      </c>
      <c r="G101" s="1" t="str">
        <f t="shared" si="12"/>
        <v>Year 88</v>
      </c>
      <c r="H101" s="12">
        <f>IF(G101="Year 0",Discounting!$G$6,
IF(_xlfn.NUMBERVALUE(RIGHT(G101,LEN(G101)-FIND(" ",G101,1)))&lt;=30,Discounting!$H$6,
IF(_xlfn.NUMBERVALUE(RIGHT(G101,LEN(G101)-FIND(" ",G101,1)))&lt;=75,Discounting!$I$6,
IF(_xlfn.NUMBERVALUE(RIGHT(G101,LEN(G101)-FIND(" ",G101,1)))&lt;=125,Discounting!$J$6,
"Seek Guidance"))))</f>
        <v>2.1399999999999999E-2</v>
      </c>
      <c r="I101" s="13">
        <f t="shared" si="13"/>
        <v>9.9866807064048102E-2</v>
      </c>
      <c r="K101" s="1" t="str">
        <f t="shared" si="14"/>
        <v>Year 88</v>
      </c>
      <c r="L101" s="12">
        <f>IF(K101="Year 0",Discounting!$G$7,
IF(_xlfn.NUMBERVALUE(RIGHT(K101,LEN(K101)-FIND(" ",K101,1)))&lt;=30,Discounting!$H$7,
IF(_xlfn.NUMBERVALUE(RIGHT(K101,LEN(K101)-FIND(" ",K101,1)))&lt;=75,Discounting!$I$7,
IF(_xlfn.NUMBERVALUE(RIGHT(K101,LEN(K101)-FIND(" ",K101,1)))&lt;=125,Discounting!$J$7,
"Seek Guidance"))))</f>
        <v>1.0699999999999999E-2</v>
      </c>
      <c r="M101" s="13">
        <f t="shared" si="15"/>
        <v>0.31292018433961727</v>
      </c>
      <c r="O101" s="1" t="str">
        <f t="shared" si="16"/>
        <v>Year 88</v>
      </c>
      <c r="P101" s="12">
        <f>IF(O101="Year 0",Discounting!$G$8,
IF(_xlfn.NUMBERVALUE(RIGHT(O101,LEN(O101)-FIND(" ",O101,1)))&lt;=30,Discounting!$H$8,
IF(_xlfn.NUMBERVALUE(RIGHT(O101,LEN(O101)-FIND(" ",O101,1)))&lt;=75,Discounting!$I$8,
IF(_xlfn.NUMBERVALUE(RIGHT(O101,LEN(O101)-FIND(" ",O101,1)))&lt;=125,Discounting!$J$8,
"Seek Guidance"))))</f>
        <v>7.1000000000000004E-3</v>
      </c>
      <c r="Q101" s="13">
        <f t="shared" si="17"/>
        <v>0.46032193156495649</v>
      </c>
    </row>
    <row r="102" spans="2:17" x14ac:dyDescent="0.35">
      <c r="B102">
        <f t="shared" si="10"/>
        <v>89</v>
      </c>
      <c r="C102" s="1" t="str">
        <f t="shared" si="9"/>
        <v>Year 89</v>
      </c>
      <c r="D102" s="12">
        <f>IF(C102="Year 0",Discounting!$G$5,
IF(_xlfn.NUMBERVALUE(RIGHT(C102,LEN(C102)-FIND(" ",C102,1)))&lt;=30,Discounting!$H$5,
IF(_xlfn.NUMBERVALUE(RIGHT(C102,LEN(C102)-FIND(" ",C102,1)))&lt;=75,Discounting!$I$5,
IF(_xlfn.NUMBERVALUE(RIGHT(C102,LEN(C102)-FIND(" ",C102,1)))&lt;=125,Discounting!$J$5,
"Seek Guidance"))))</f>
        <v>2.5000000000000001E-2</v>
      </c>
      <c r="E102" s="13">
        <f t="shared" si="11"/>
        <v>6.6677649067668654E-2</v>
      </c>
      <c r="G102" s="1" t="str">
        <f t="shared" si="12"/>
        <v>Year 89</v>
      </c>
      <c r="H102" s="12">
        <f>IF(G102="Year 0",Discounting!$G$6,
IF(_xlfn.NUMBERVALUE(RIGHT(G102,LEN(G102)-FIND(" ",G102,1)))&lt;=30,Discounting!$H$6,
IF(_xlfn.NUMBERVALUE(RIGHT(G102,LEN(G102)-FIND(" ",G102,1)))&lt;=75,Discounting!$I$6,
IF(_xlfn.NUMBERVALUE(RIGHT(G102,LEN(G102)-FIND(" ",G102,1)))&lt;=125,Discounting!$J$6,
"Seek Guidance"))))</f>
        <v>2.1399999999999999E-2</v>
      </c>
      <c r="I102" s="13">
        <f t="shared" si="13"/>
        <v>9.7774434172751223E-2</v>
      </c>
      <c r="K102" s="1" t="str">
        <f t="shared" si="14"/>
        <v>Year 89</v>
      </c>
      <c r="L102" s="12">
        <f>IF(K102="Year 0",Discounting!$G$7,
IF(_xlfn.NUMBERVALUE(RIGHT(K102,LEN(K102)-FIND(" ",K102,1)))&lt;=30,Discounting!$H$7,
IF(_xlfn.NUMBERVALUE(RIGHT(K102,LEN(K102)-FIND(" ",K102,1)))&lt;=75,Discounting!$I$7,
IF(_xlfn.NUMBERVALUE(RIGHT(K102,LEN(K102)-FIND(" ",K102,1)))&lt;=125,Discounting!$J$7,
"Seek Guidance"))))</f>
        <v>1.0699999999999999E-2</v>
      </c>
      <c r="M102" s="13">
        <f t="shared" si="15"/>
        <v>0.30960738531672832</v>
      </c>
      <c r="O102" s="1" t="str">
        <f t="shared" si="16"/>
        <v>Year 89</v>
      </c>
      <c r="P102" s="12">
        <f>IF(O102="Year 0",Discounting!$G$8,
IF(_xlfn.NUMBERVALUE(RIGHT(O102,LEN(O102)-FIND(" ",O102,1)))&lt;=30,Discounting!$H$8,
IF(_xlfn.NUMBERVALUE(RIGHT(O102,LEN(O102)-FIND(" ",O102,1)))&lt;=75,Discounting!$I$8,
IF(_xlfn.NUMBERVALUE(RIGHT(O102,LEN(O102)-FIND(" ",O102,1)))&lt;=125,Discounting!$J$8,
"Seek Guidance"))))</f>
        <v>7.1000000000000004E-3</v>
      </c>
      <c r="Q102" s="13">
        <f t="shared" si="17"/>
        <v>0.45707668708664129</v>
      </c>
    </row>
    <row r="103" spans="2:17" x14ac:dyDescent="0.35">
      <c r="B103">
        <f t="shared" si="10"/>
        <v>90</v>
      </c>
      <c r="C103" s="1" t="str">
        <f t="shared" si="9"/>
        <v>Year 90</v>
      </c>
      <c r="D103" s="12">
        <f>IF(C103="Year 0",Discounting!$G$5,
IF(_xlfn.NUMBERVALUE(RIGHT(C103,LEN(C103)-FIND(" ",C103,1)))&lt;=30,Discounting!$H$5,
IF(_xlfn.NUMBERVALUE(RIGHT(C103,LEN(C103)-FIND(" ",C103,1)))&lt;=75,Discounting!$I$5,
IF(_xlfn.NUMBERVALUE(RIGHT(C103,LEN(C103)-FIND(" ",C103,1)))&lt;=125,Discounting!$J$5,
"Seek Guidance"))))</f>
        <v>2.5000000000000001E-2</v>
      </c>
      <c r="E103" s="13">
        <f t="shared" si="11"/>
        <v>6.5051364944066992E-2</v>
      </c>
      <c r="G103" s="1" t="str">
        <f t="shared" si="12"/>
        <v>Year 90</v>
      </c>
      <c r="H103" s="12">
        <f>IF(G103="Year 0",Discounting!$G$6,
IF(_xlfn.NUMBERVALUE(RIGHT(G103,LEN(G103)-FIND(" ",G103,1)))&lt;=30,Discounting!$H$6,
IF(_xlfn.NUMBERVALUE(RIGHT(G103,LEN(G103)-FIND(" ",G103,1)))&lt;=75,Discounting!$I$6,
IF(_xlfn.NUMBERVALUE(RIGHT(G103,LEN(G103)-FIND(" ",G103,1)))&lt;=125,Discounting!$J$6,
"Seek Guidance"))))</f>
        <v>2.1399999999999999E-2</v>
      </c>
      <c r="I103" s="13">
        <f t="shared" si="13"/>
        <v>9.5725899914579221E-2</v>
      </c>
      <c r="K103" s="1" t="str">
        <f t="shared" si="14"/>
        <v>Year 90</v>
      </c>
      <c r="L103" s="12">
        <f>IF(K103="Year 0",Discounting!$G$7,
IF(_xlfn.NUMBERVALUE(RIGHT(K103,LEN(K103)-FIND(" ",K103,1)))&lt;=30,Discounting!$H$7,
IF(_xlfn.NUMBERVALUE(RIGHT(K103,LEN(K103)-FIND(" ",K103,1)))&lt;=75,Discounting!$I$7,
IF(_xlfn.NUMBERVALUE(RIGHT(K103,LEN(K103)-FIND(" ",K103,1)))&lt;=125,Discounting!$J$7,
"Seek Guidance"))))</f>
        <v>1.0699999999999999E-2</v>
      </c>
      <c r="M103" s="13">
        <f t="shared" si="15"/>
        <v>0.30632965797638106</v>
      </c>
      <c r="O103" s="1" t="str">
        <f t="shared" si="16"/>
        <v>Year 90</v>
      </c>
      <c r="P103" s="12">
        <f>IF(O103="Year 0",Discounting!$G$8,
IF(_xlfn.NUMBERVALUE(RIGHT(O103,LEN(O103)-FIND(" ",O103,1)))&lt;=30,Discounting!$H$8,
IF(_xlfn.NUMBERVALUE(RIGHT(O103,LEN(O103)-FIND(" ",O103,1)))&lt;=75,Discounting!$I$8,
IF(_xlfn.NUMBERVALUE(RIGHT(O103,LEN(O103)-FIND(" ",O103,1)))&lt;=125,Discounting!$J$8,
"Seek Guidance"))))</f>
        <v>7.1000000000000004E-3</v>
      </c>
      <c r="Q103" s="13">
        <f t="shared" si="17"/>
        <v>0.45385432140466808</v>
      </c>
    </row>
    <row r="104" spans="2:17" x14ac:dyDescent="0.35">
      <c r="B104">
        <f t="shared" si="10"/>
        <v>91</v>
      </c>
      <c r="C104" s="1" t="str">
        <f t="shared" si="9"/>
        <v>Year 91</v>
      </c>
      <c r="D104" s="12">
        <f>IF(C104="Year 0",Discounting!$G$5,
IF(_xlfn.NUMBERVALUE(RIGHT(C104,LEN(C104)-FIND(" ",C104,1)))&lt;=30,Discounting!$H$5,
IF(_xlfn.NUMBERVALUE(RIGHT(C104,LEN(C104)-FIND(" ",C104,1)))&lt;=75,Discounting!$I$5,
IF(_xlfn.NUMBERVALUE(RIGHT(C104,LEN(C104)-FIND(" ",C104,1)))&lt;=125,Discounting!$J$5,
"Seek Guidance"))))</f>
        <v>2.5000000000000001E-2</v>
      </c>
      <c r="E104" s="13">
        <f t="shared" si="11"/>
        <v>6.3464746286894635E-2</v>
      </c>
      <c r="G104" s="1" t="str">
        <f t="shared" si="12"/>
        <v>Year 91</v>
      </c>
      <c r="H104" s="12">
        <f>IF(G104="Year 0",Discounting!$G$6,
IF(_xlfn.NUMBERVALUE(RIGHT(G104,LEN(G104)-FIND(" ",G104,1)))&lt;=30,Discounting!$H$6,
IF(_xlfn.NUMBERVALUE(RIGHT(G104,LEN(G104)-FIND(" ",G104,1)))&lt;=75,Discounting!$I$6,
IF(_xlfn.NUMBERVALUE(RIGHT(G104,LEN(G104)-FIND(" ",G104,1)))&lt;=125,Discounting!$J$6,
"Seek Guidance"))))</f>
        <v>2.1399999999999999E-2</v>
      </c>
      <c r="I104" s="13">
        <f t="shared" si="13"/>
        <v>9.3720285798491496E-2</v>
      </c>
      <c r="K104" s="1" t="str">
        <f t="shared" si="14"/>
        <v>Year 91</v>
      </c>
      <c r="L104" s="12">
        <f>IF(K104="Year 0",Discounting!$G$7,
IF(_xlfn.NUMBERVALUE(RIGHT(K104,LEN(K104)-FIND(" ",K104,1)))&lt;=30,Discounting!$H$7,
IF(_xlfn.NUMBERVALUE(RIGHT(K104,LEN(K104)-FIND(" ",K104,1)))&lt;=75,Discounting!$I$7,
IF(_xlfn.NUMBERVALUE(RIGHT(K104,LEN(K104)-FIND(" ",K104,1)))&lt;=125,Discounting!$J$7,
"Seek Guidance"))))</f>
        <v>1.0699999999999999E-2</v>
      </c>
      <c r="M104" s="13">
        <f t="shared" si="15"/>
        <v>0.30308663102441979</v>
      </c>
      <c r="O104" s="1" t="str">
        <f t="shared" si="16"/>
        <v>Year 91</v>
      </c>
      <c r="P104" s="12">
        <f>IF(O104="Year 0",Discounting!$G$8,
IF(_xlfn.NUMBERVALUE(RIGHT(O104,LEN(O104)-FIND(" ",O104,1)))&lt;=30,Discounting!$H$8,
IF(_xlfn.NUMBERVALUE(RIGHT(O104,LEN(O104)-FIND(" ",O104,1)))&lt;=75,Discounting!$I$8,
IF(_xlfn.NUMBERVALUE(RIGHT(O104,LEN(O104)-FIND(" ",O104,1)))&lt;=125,Discounting!$J$8,
"Seek Guidance"))))</f>
        <v>7.1000000000000004E-3</v>
      </c>
      <c r="Q104" s="13">
        <f t="shared" si="17"/>
        <v>0.45065467322477215</v>
      </c>
    </row>
    <row r="105" spans="2:17" x14ac:dyDescent="0.35">
      <c r="B105">
        <f t="shared" si="10"/>
        <v>92</v>
      </c>
      <c r="C105" s="1" t="str">
        <f t="shared" si="9"/>
        <v>Year 92</v>
      </c>
      <c r="D105" s="12">
        <f>IF(C105="Year 0",Discounting!$G$5,
IF(_xlfn.NUMBERVALUE(RIGHT(C105,LEN(C105)-FIND(" ",C105,1)))&lt;=30,Discounting!$H$5,
IF(_xlfn.NUMBERVALUE(RIGHT(C105,LEN(C105)-FIND(" ",C105,1)))&lt;=75,Discounting!$I$5,
IF(_xlfn.NUMBERVALUE(RIGHT(C105,LEN(C105)-FIND(" ",C105,1)))&lt;=125,Discounting!$J$5,
"Seek Guidance"))))</f>
        <v>2.5000000000000001E-2</v>
      </c>
      <c r="E105" s="13">
        <f t="shared" si="11"/>
        <v>6.1916825645750871E-2</v>
      </c>
      <c r="G105" s="1" t="str">
        <f t="shared" si="12"/>
        <v>Year 92</v>
      </c>
      <c r="H105" s="12">
        <f>IF(G105="Year 0",Discounting!$G$6,
IF(_xlfn.NUMBERVALUE(RIGHT(G105,LEN(G105)-FIND(" ",G105,1)))&lt;=30,Discounting!$H$6,
IF(_xlfn.NUMBERVALUE(RIGHT(G105,LEN(G105)-FIND(" ",G105,1)))&lt;=75,Discounting!$I$6,
IF(_xlfn.NUMBERVALUE(RIGHT(G105,LEN(G105)-FIND(" ",G105,1)))&lt;=125,Discounting!$J$6,
"Seek Guidance"))))</f>
        <v>2.1399999999999999E-2</v>
      </c>
      <c r="I105" s="13">
        <f t="shared" si="13"/>
        <v>9.1756692577336485E-2</v>
      </c>
      <c r="K105" s="1" t="str">
        <f t="shared" si="14"/>
        <v>Year 92</v>
      </c>
      <c r="L105" s="12">
        <f>IF(K105="Year 0",Discounting!$G$7,
IF(_xlfn.NUMBERVALUE(RIGHT(K105,LEN(K105)-FIND(" ",K105,1)))&lt;=30,Discounting!$H$7,
IF(_xlfn.NUMBERVALUE(RIGHT(K105,LEN(K105)-FIND(" ",K105,1)))&lt;=75,Discounting!$I$7,
IF(_xlfn.NUMBERVALUE(RIGHT(K105,LEN(K105)-FIND(" ",K105,1)))&lt;=125,Discounting!$J$7,
"Seek Guidance"))))</f>
        <v>1.0699999999999999E-2</v>
      </c>
      <c r="M105" s="13">
        <f t="shared" si="15"/>
        <v>0.29987793709747679</v>
      </c>
      <c r="O105" s="1" t="str">
        <f t="shared" si="16"/>
        <v>Year 92</v>
      </c>
      <c r="P105" s="12">
        <f>IF(O105="Year 0",Discounting!$G$8,
IF(_xlfn.NUMBERVALUE(RIGHT(O105,LEN(O105)-FIND(" ",O105,1)))&lt;=30,Discounting!$H$8,
IF(_xlfn.NUMBERVALUE(RIGHT(O105,LEN(O105)-FIND(" ",O105,1)))&lt;=75,Discounting!$I$8,
IF(_xlfn.NUMBERVALUE(RIGHT(O105,LEN(O105)-FIND(" ",O105,1)))&lt;=125,Discounting!$J$8,
"Seek Guidance"))))</f>
        <v>7.1000000000000004E-3</v>
      </c>
      <c r="Q105" s="13">
        <f t="shared" si="17"/>
        <v>0.44747758238980451</v>
      </c>
    </row>
    <row r="106" spans="2:17" x14ac:dyDescent="0.35">
      <c r="B106">
        <f t="shared" si="10"/>
        <v>93</v>
      </c>
      <c r="C106" s="1" t="str">
        <f t="shared" si="9"/>
        <v>Year 93</v>
      </c>
      <c r="D106" s="12">
        <f>IF(C106="Year 0",Discounting!$G$5,
IF(_xlfn.NUMBERVALUE(RIGHT(C106,LEN(C106)-FIND(" ",C106,1)))&lt;=30,Discounting!$H$5,
IF(_xlfn.NUMBERVALUE(RIGHT(C106,LEN(C106)-FIND(" ",C106,1)))&lt;=75,Discounting!$I$5,
IF(_xlfn.NUMBERVALUE(RIGHT(C106,LEN(C106)-FIND(" ",C106,1)))&lt;=125,Discounting!$J$5,
"Seek Guidance"))))</f>
        <v>2.5000000000000001E-2</v>
      </c>
      <c r="E106" s="13">
        <f t="shared" si="11"/>
        <v>6.0406659166586218E-2</v>
      </c>
      <c r="G106" s="1" t="str">
        <f t="shared" si="12"/>
        <v>Year 93</v>
      </c>
      <c r="H106" s="12">
        <f>IF(G106="Year 0",Discounting!$G$6,
IF(_xlfn.NUMBERVALUE(RIGHT(G106,LEN(G106)-FIND(" ",G106,1)))&lt;=30,Discounting!$H$6,
IF(_xlfn.NUMBERVALUE(RIGHT(G106,LEN(G106)-FIND(" ",G106,1)))&lt;=75,Discounting!$I$6,
IF(_xlfn.NUMBERVALUE(RIGHT(G106,LEN(G106)-FIND(" ",G106,1)))&lt;=125,Discounting!$J$6,
"Seek Guidance"))))</f>
        <v>2.1399999999999999E-2</v>
      </c>
      <c r="I106" s="13">
        <f t="shared" si="13"/>
        <v>8.983423984466074E-2</v>
      </c>
      <c r="K106" s="1" t="str">
        <f t="shared" si="14"/>
        <v>Year 93</v>
      </c>
      <c r="L106" s="12">
        <f>IF(K106="Year 0",Discounting!$G$7,
IF(_xlfn.NUMBERVALUE(RIGHT(K106,LEN(K106)-FIND(" ",K106,1)))&lt;=30,Discounting!$H$7,
IF(_xlfn.NUMBERVALUE(RIGHT(K106,LEN(K106)-FIND(" ",K106,1)))&lt;=75,Discounting!$I$7,
IF(_xlfn.NUMBERVALUE(RIGHT(K106,LEN(K106)-FIND(" ",K106,1)))&lt;=125,Discounting!$J$7,
"Seek Guidance"))))</f>
        <v>1.0699999999999999E-2</v>
      </c>
      <c r="M106" s="13">
        <f t="shared" si="15"/>
        <v>0.2967032127213583</v>
      </c>
      <c r="O106" s="1" t="str">
        <f t="shared" si="16"/>
        <v>Year 93</v>
      </c>
      <c r="P106" s="12">
        <f>IF(O106="Year 0",Discounting!$G$8,
IF(_xlfn.NUMBERVALUE(RIGHT(O106,LEN(O106)-FIND(" ",O106,1)))&lt;=30,Discounting!$H$8,
IF(_xlfn.NUMBERVALUE(RIGHT(O106,LEN(O106)-FIND(" ",O106,1)))&lt;=75,Discounting!$I$8,
IF(_xlfn.NUMBERVALUE(RIGHT(O106,LEN(O106)-FIND(" ",O106,1)))&lt;=125,Discounting!$J$8,
"Seek Guidance"))))</f>
        <v>7.1000000000000004E-3</v>
      </c>
      <c r="Q106" s="13">
        <f t="shared" si="17"/>
        <v>0.44432288987171525</v>
      </c>
    </row>
    <row r="107" spans="2:17" x14ac:dyDescent="0.35">
      <c r="B107">
        <f t="shared" si="10"/>
        <v>94</v>
      </c>
      <c r="C107" s="1" t="str">
        <f t="shared" si="9"/>
        <v>Year 94</v>
      </c>
      <c r="D107" s="12">
        <f>IF(C107="Year 0",Discounting!$G$5,
IF(_xlfn.NUMBERVALUE(RIGHT(C107,LEN(C107)-FIND(" ",C107,1)))&lt;=30,Discounting!$H$5,
IF(_xlfn.NUMBERVALUE(RIGHT(C107,LEN(C107)-FIND(" ",C107,1)))&lt;=75,Discounting!$I$5,
IF(_xlfn.NUMBERVALUE(RIGHT(C107,LEN(C107)-FIND(" ",C107,1)))&lt;=125,Discounting!$J$5,
"Seek Guidance"))))</f>
        <v>2.5000000000000001E-2</v>
      </c>
      <c r="E107" s="13">
        <f t="shared" si="11"/>
        <v>5.8933326016181682E-2</v>
      </c>
      <c r="G107" s="1" t="str">
        <f t="shared" si="12"/>
        <v>Year 94</v>
      </c>
      <c r="H107" s="12">
        <f>IF(G107="Year 0",Discounting!$G$6,
IF(_xlfn.NUMBERVALUE(RIGHT(G107,LEN(G107)-FIND(" ",G107,1)))&lt;=30,Discounting!$H$6,
IF(_xlfn.NUMBERVALUE(RIGHT(G107,LEN(G107)-FIND(" ",G107,1)))&lt;=75,Discounting!$I$6,
IF(_xlfn.NUMBERVALUE(RIGHT(G107,LEN(G107)-FIND(" ",G107,1)))&lt;=125,Discounting!$J$6,
"Seek Guidance"))))</f>
        <v>2.1399999999999999E-2</v>
      </c>
      <c r="I107" s="13">
        <f t="shared" si="13"/>
        <v>8.7952065639965465E-2</v>
      </c>
      <c r="K107" s="1" t="str">
        <f t="shared" si="14"/>
        <v>Year 94</v>
      </c>
      <c r="L107" s="12">
        <f>IF(K107="Year 0",Discounting!$G$7,
IF(_xlfn.NUMBERVALUE(RIGHT(K107,LEN(K107)-FIND(" ",K107,1)))&lt;=30,Discounting!$H$7,
IF(_xlfn.NUMBERVALUE(RIGHT(K107,LEN(K107)-FIND(" ",K107,1)))&lt;=75,Discounting!$I$7,
IF(_xlfn.NUMBERVALUE(RIGHT(K107,LEN(K107)-FIND(" ",K107,1)))&lt;=125,Discounting!$J$7,
"Seek Guidance"))))</f>
        <v>1.0699999999999999E-2</v>
      </c>
      <c r="M107" s="13">
        <f t="shared" si="15"/>
        <v>0.29356209826987073</v>
      </c>
      <c r="O107" s="1" t="str">
        <f t="shared" si="16"/>
        <v>Year 94</v>
      </c>
      <c r="P107" s="12">
        <f>IF(O107="Year 0",Discounting!$G$8,
IF(_xlfn.NUMBERVALUE(RIGHT(O107,LEN(O107)-FIND(" ",O107,1)))&lt;=30,Discounting!$H$8,
IF(_xlfn.NUMBERVALUE(RIGHT(O107,LEN(O107)-FIND(" ",O107,1)))&lt;=75,Discounting!$I$8,
IF(_xlfn.NUMBERVALUE(RIGHT(O107,LEN(O107)-FIND(" ",O107,1)))&lt;=125,Discounting!$J$8,
"Seek Guidance"))))</f>
        <v>7.1000000000000004E-3</v>
      </c>
      <c r="Q107" s="13">
        <f t="shared" si="17"/>
        <v>0.44119043776359368</v>
      </c>
    </row>
    <row r="108" spans="2:17" x14ac:dyDescent="0.35">
      <c r="B108">
        <f t="shared" si="10"/>
        <v>95</v>
      </c>
      <c r="C108" s="1" t="str">
        <f t="shared" si="9"/>
        <v>Year 95</v>
      </c>
      <c r="D108" s="12">
        <f>IF(C108="Year 0",Discounting!$G$5,
IF(_xlfn.NUMBERVALUE(RIGHT(C108,LEN(C108)-FIND(" ",C108,1)))&lt;=30,Discounting!$H$5,
IF(_xlfn.NUMBERVALUE(RIGHT(C108,LEN(C108)-FIND(" ",C108,1)))&lt;=75,Discounting!$I$5,
IF(_xlfn.NUMBERVALUE(RIGHT(C108,LEN(C108)-FIND(" ",C108,1)))&lt;=125,Discounting!$J$5,
"Seek Guidance"))))</f>
        <v>2.5000000000000001E-2</v>
      </c>
      <c r="E108" s="13">
        <f t="shared" si="11"/>
        <v>5.7495927820665059E-2</v>
      </c>
      <c r="G108" s="1" t="str">
        <f t="shared" si="12"/>
        <v>Year 95</v>
      </c>
      <c r="H108" s="12">
        <f>IF(G108="Year 0",Discounting!$G$6,
IF(_xlfn.NUMBERVALUE(RIGHT(G108,LEN(G108)-FIND(" ",G108,1)))&lt;=30,Discounting!$H$6,
IF(_xlfn.NUMBERVALUE(RIGHT(G108,LEN(G108)-FIND(" ",G108,1)))&lt;=75,Discounting!$I$6,
IF(_xlfn.NUMBERVALUE(RIGHT(G108,LEN(G108)-FIND(" ",G108,1)))&lt;=125,Discounting!$J$6,
"Seek Guidance"))))</f>
        <v>2.1399999999999999E-2</v>
      </c>
      <c r="I108" s="13">
        <f t="shared" si="13"/>
        <v>8.6109326062233663E-2</v>
      </c>
      <c r="K108" s="1" t="str">
        <f t="shared" si="14"/>
        <v>Year 95</v>
      </c>
      <c r="L108" s="12">
        <f>IF(K108="Year 0",Discounting!$G$7,
IF(_xlfn.NUMBERVALUE(RIGHT(K108,LEN(K108)-FIND(" ",K108,1)))&lt;=30,Discounting!$H$7,
IF(_xlfn.NUMBERVALUE(RIGHT(K108,LEN(K108)-FIND(" ",K108,1)))&lt;=75,Discounting!$I$7,
IF(_xlfn.NUMBERVALUE(RIGHT(K108,LEN(K108)-FIND(" ",K108,1)))&lt;=125,Discounting!$J$7,
"Seek Guidance"))))</f>
        <v>1.0699999999999999E-2</v>
      </c>
      <c r="M108" s="13">
        <f t="shared" si="15"/>
        <v>0.29045423792408304</v>
      </c>
      <c r="O108" s="1" t="str">
        <f t="shared" si="16"/>
        <v>Year 95</v>
      </c>
      <c r="P108" s="12">
        <f>IF(O108="Year 0",Discounting!$G$8,
IF(_xlfn.NUMBERVALUE(RIGHT(O108,LEN(O108)-FIND(" ",O108,1)))&lt;=30,Discounting!$H$8,
IF(_xlfn.NUMBERVALUE(RIGHT(O108,LEN(O108)-FIND(" ",O108,1)))&lt;=75,Discounting!$I$8,
IF(_xlfn.NUMBERVALUE(RIGHT(O108,LEN(O108)-FIND(" ",O108,1)))&lt;=125,Discounting!$J$8,
"Seek Guidance"))))</f>
        <v>7.1000000000000004E-3</v>
      </c>
      <c r="Q108" s="13">
        <f t="shared" si="17"/>
        <v>0.43808006927176413</v>
      </c>
    </row>
    <row r="109" spans="2:17" x14ac:dyDescent="0.35">
      <c r="B109">
        <f t="shared" si="10"/>
        <v>96</v>
      </c>
      <c r="C109" s="1" t="str">
        <f t="shared" ref="C109:C138" si="18">"Year "&amp;((RIGHT(C108,LEN(C108)-FIND(" ",C108,1)))+1)</f>
        <v>Year 96</v>
      </c>
      <c r="D109" s="12">
        <f>IF(C109="Year 0",Discounting!$G$5,
IF(_xlfn.NUMBERVALUE(RIGHT(C109,LEN(C109)-FIND(" ",C109,1)))&lt;=30,Discounting!$H$5,
IF(_xlfn.NUMBERVALUE(RIGHT(C109,LEN(C109)-FIND(" ",C109,1)))&lt;=75,Discounting!$I$5,
IF(_xlfn.NUMBERVALUE(RIGHT(C109,LEN(C109)-FIND(" ",C109,1)))&lt;=125,Discounting!$J$5,
"Seek Guidance"))))</f>
        <v>2.5000000000000001E-2</v>
      </c>
      <c r="E109" s="13">
        <f t="shared" si="11"/>
        <v>5.6093588117722012E-2</v>
      </c>
      <c r="G109" s="1" t="str">
        <f t="shared" si="12"/>
        <v>Year 96</v>
      </c>
      <c r="H109" s="12">
        <f>IF(G109="Year 0",Discounting!$G$6,
IF(_xlfn.NUMBERVALUE(RIGHT(G109,LEN(G109)-FIND(" ",G109,1)))&lt;=30,Discounting!$H$6,
IF(_xlfn.NUMBERVALUE(RIGHT(G109,LEN(G109)-FIND(" ",G109,1)))&lt;=75,Discounting!$I$6,
IF(_xlfn.NUMBERVALUE(RIGHT(G109,LEN(G109)-FIND(" ",G109,1)))&lt;=125,Discounting!$J$6,
"Seek Guidance"))))</f>
        <v>2.1399999999999999E-2</v>
      </c>
      <c r="I109" s="13">
        <f t="shared" si="13"/>
        <v>8.4305194891554386E-2</v>
      </c>
      <c r="K109" s="1" t="str">
        <f t="shared" si="14"/>
        <v>Year 96</v>
      </c>
      <c r="L109" s="12">
        <f>IF(K109="Year 0",Discounting!$G$7,
IF(_xlfn.NUMBERVALUE(RIGHT(K109,LEN(K109)-FIND(" ",K109,1)))&lt;=30,Discounting!$H$7,
IF(_xlfn.NUMBERVALUE(RIGHT(K109,LEN(K109)-FIND(" ",K109,1)))&lt;=75,Discounting!$I$7,
IF(_xlfn.NUMBERVALUE(RIGHT(K109,LEN(K109)-FIND(" ",K109,1)))&lt;=125,Discounting!$J$7,
"Seek Guidance"))))</f>
        <v>1.0699999999999999E-2</v>
      </c>
      <c r="M109" s="13">
        <f t="shared" si="15"/>
        <v>0.28737927963202042</v>
      </c>
      <c r="O109" s="1" t="str">
        <f t="shared" si="16"/>
        <v>Year 96</v>
      </c>
      <c r="P109" s="12">
        <f>IF(O109="Year 0",Discounting!$G$8,
IF(_xlfn.NUMBERVALUE(RIGHT(O109,LEN(O109)-FIND(" ",O109,1)))&lt;=30,Discounting!$H$8,
IF(_xlfn.NUMBERVALUE(RIGHT(O109,LEN(O109)-FIND(" ",O109,1)))&lt;=75,Discounting!$I$8,
IF(_xlfn.NUMBERVALUE(RIGHT(O109,LEN(O109)-FIND(" ",O109,1)))&lt;=125,Discounting!$J$8,
"Seek Guidance"))))</f>
        <v>7.1000000000000004E-3</v>
      </c>
      <c r="Q109" s="13">
        <f t="shared" si="17"/>
        <v>0.43499162870793773</v>
      </c>
    </row>
    <row r="110" spans="2:17" x14ac:dyDescent="0.35">
      <c r="B110">
        <f t="shared" si="10"/>
        <v>97</v>
      </c>
      <c r="C110" s="1" t="str">
        <f t="shared" si="18"/>
        <v>Year 97</v>
      </c>
      <c r="D110" s="12">
        <f>IF(C110="Year 0",Discounting!$G$5,
IF(_xlfn.NUMBERVALUE(RIGHT(C110,LEN(C110)-FIND(" ",C110,1)))&lt;=30,Discounting!$H$5,
IF(_xlfn.NUMBERVALUE(RIGHT(C110,LEN(C110)-FIND(" ",C110,1)))&lt;=75,Discounting!$I$5,
IF(_xlfn.NUMBERVALUE(RIGHT(C110,LEN(C110)-FIND(" ",C110,1)))&lt;=125,Discounting!$J$5,
"Seek Guidance"))))</f>
        <v>2.5000000000000001E-2</v>
      </c>
      <c r="E110" s="13">
        <f t="shared" si="11"/>
        <v>5.4725451822167821E-2</v>
      </c>
      <c r="G110" s="1" t="str">
        <f t="shared" si="12"/>
        <v>Year 97</v>
      </c>
      <c r="H110" s="12">
        <f>IF(G110="Year 0",Discounting!$G$6,
IF(_xlfn.NUMBERVALUE(RIGHT(G110,LEN(G110)-FIND(" ",G110,1)))&lt;=30,Discounting!$H$6,
IF(_xlfn.NUMBERVALUE(RIGHT(G110,LEN(G110)-FIND(" ",G110,1)))&lt;=75,Discounting!$I$6,
IF(_xlfn.NUMBERVALUE(RIGHT(G110,LEN(G110)-FIND(" ",G110,1)))&lt;=125,Discounting!$J$6,
"Seek Guidance"))))</f>
        <v>2.1399999999999999E-2</v>
      </c>
      <c r="I110" s="13">
        <f t="shared" si="13"/>
        <v>8.2538863218674735E-2</v>
      </c>
      <c r="K110" s="1" t="str">
        <f t="shared" si="14"/>
        <v>Year 97</v>
      </c>
      <c r="L110" s="12">
        <f>IF(K110="Year 0",Discounting!$G$7,
IF(_xlfn.NUMBERVALUE(RIGHT(K110,LEN(K110)-FIND(" ",K110,1)))&lt;=30,Discounting!$H$7,
IF(_xlfn.NUMBERVALUE(RIGHT(K110,LEN(K110)-FIND(" ",K110,1)))&lt;=75,Discounting!$I$7,
IF(_xlfn.NUMBERVALUE(RIGHT(K110,LEN(K110)-FIND(" ",K110,1)))&lt;=125,Discounting!$J$7,
"Seek Guidance"))))</f>
        <v>1.0699999999999999E-2</v>
      </c>
      <c r="M110" s="13">
        <f t="shared" si="15"/>
        <v>0.28433687506878447</v>
      </c>
      <c r="O110" s="1" t="str">
        <f t="shared" si="16"/>
        <v>Year 97</v>
      </c>
      <c r="P110" s="12">
        <f>IF(O110="Year 0",Discounting!$G$8,
IF(_xlfn.NUMBERVALUE(RIGHT(O110,LEN(O110)-FIND(" ",O110,1)))&lt;=30,Discounting!$H$8,
IF(_xlfn.NUMBERVALUE(RIGHT(O110,LEN(O110)-FIND(" ",O110,1)))&lt;=75,Discounting!$I$8,
IF(_xlfn.NUMBERVALUE(RIGHT(O110,LEN(O110)-FIND(" ",O110,1)))&lt;=125,Discounting!$J$8,
"Seek Guidance"))))</f>
        <v>7.1000000000000004E-3</v>
      </c>
      <c r="Q110" s="13">
        <f t="shared" si="17"/>
        <v>0.43192496148141962</v>
      </c>
    </row>
    <row r="111" spans="2:17" x14ac:dyDescent="0.35">
      <c r="B111">
        <f t="shared" si="10"/>
        <v>98</v>
      </c>
      <c r="C111" s="1" t="str">
        <f t="shared" si="18"/>
        <v>Year 98</v>
      </c>
      <c r="D111" s="12">
        <f>IF(C111="Year 0",Discounting!$G$5,
IF(_xlfn.NUMBERVALUE(RIGHT(C111,LEN(C111)-FIND(" ",C111,1)))&lt;=30,Discounting!$H$5,
IF(_xlfn.NUMBERVALUE(RIGHT(C111,LEN(C111)-FIND(" ",C111,1)))&lt;=75,Discounting!$I$5,
IF(_xlfn.NUMBERVALUE(RIGHT(C111,LEN(C111)-FIND(" ",C111,1)))&lt;=125,Discounting!$J$5,
"Seek Guidance"))))</f>
        <v>2.5000000000000001E-2</v>
      </c>
      <c r="E111" s="13">
        <f t="shared" si="11"/>
        <v>5.3390684704553978E-2</v>
      </c>
      <c r="G111" s="1" t="str">
        <f t="shared" si="12"/>
        <v>Year 98</v>
      </c>
      <c r="H111" s="12">
        <f>IF(G111="Year 0",Discounting!$G$6,
IF(_xlfn.NUMBERVALUE(RIGHT(G111,LEN(G111)-FIND(" ",G111,1)))&lt;=30,Discounting!$H$6,
IF(_xlfn.NUMBERVALUE(RIGHT(G111,LEN(G111)-FIND(" ",G111,1)))&lt;=75,Discounting!$I$6,
IF(_xlfn.NUMBERVALUE(RIGHT(G111,LEN(G111)-FIND(" ",G111,1)))&lt;=125,Discounting!$J$6,
"Seek Guidance"))))</f>
        <v>2.1399999999999999E-2</v>
      </c>
      <c r="I111" s="13">
        <f t="shared" si="13"/>
        <v>8.0809539082313225E-2</v>
      </c>
      <c r="K111" s="1" t="str">
        <f t="shared" si="14"/>
        <v>Year 98</v>
      </c>
      <c r="L111" s="12">
        <f>IF(K111="Year 0",Discounting!$G$7,
IF(_xlfn.NUMBERVALUE(RIGHT(K111,LEN(K111)-FIND(" ",K111,1)))&lt;=30,Discounting!$H$7,
IF(_xlfn.NUMBERVALUE(RIGHT(K111,LEN(K111)-FIND(" ",K111,1)))&lt;=75,Discounting!$I$7,
IF(_xlfn.NUMBERVALUE(RIGHT(K111,LEN(K111)-FIND(" ",K111,1)))&lt;=125,Discounting!$J$7,
"Seek Guidance"))))</f>
        <v>1.0699999999999999E-2</v>
      </c>
      <c r="M111" s="13">
        <f t="shared" si="15"/>
        <v>0.28132667959709556</v>
      </c>
      <c r="O111" s="1" t="str">
        <f t="shared" si="16"/>
        <v>Year 98</v>
      </c>
      <c r="P111" s="12">
        <f>IF(O111="Year 0",Discounting!$G$8,
IF(_xlfn.NUMBERVALUE(RIGHT(O111,LEN(O111)-FIND(" ",O111,1)))&lt;=30,Discounting!$H$8,
IF(_xlfn.NUMBERVALUE(RIGHT(O111,LEN(O111)-FIND(" ",O111,1)))&lt;=75,Discounting!$I$8,
IF(_xlfn.NUMBERVALUE(RIGHT(O111,LEN(O111)-FIND(" ",O111,1)))&lt;=125,Discounting!$J$8,
"Seek Guidance"))))</f>
        <v>7.1000000000000004E-3</v>
      </c>
      <c r="Q111" s="13">
        <f t="shared" si="17"/>
        <v>0.42887991409137083</v>
      </c>
    </row>
    <row r="112" spans="2:17" x14ac:dyDescent="0.35">
      <c r="B112">
        <f t="shared" si="10"/>
        <v>99</v>
      </c>
      <c r="C112" s="1" t="str">
        <f t="shared" si="18"/>
        <v>Year 99</v>
      </c>
      <c r="D112" s="12">
        <f>IF(C112="Year 0",Discounting!$G$5,
IF(_xlfn.NUMBERVALUE(RIGHT(C112,LEN(C112)-FIND(" ",C112,1)))&lt;=30,Discounting!$H$5,
IF(_xlfn.NUMBERVALUE(RIGHT(C112,LEN(C112)-FIND(" ",C112,1)))&lt;=75,Discounting!$I$5,
IF(_xlfn.NUMBERVALUE(RIGHT(C112,LEN(C112)-FIND(" ",C112,1)))&lt;=125,Discounting!$J$5,
"Seek Guidance"))))</f>
        <v>2.5000000000000001E-2</v>
      </c>
      <c r="E112" s="13">
        <f t="shared" si="11"/>
        <v>5.2088472882491688E-2</v>
      </c>
      <c r="G112" s="1" t="str">
        <f t="shared" si="12"/>
        <v>Year 99</v>
      </c>
      <c r="H112" s="12">
        <f>IF(G112="Year 0",Discounting!$G$6,
IF(_xlfn.NUMBERVALUE(RIGHT(G112,LEN(G112)-FIND(" ",G112,1)))&lt;=30,Discounting!$H$6,
IF(_xlfn.NUMBERVALUE(RIGHT(G112,LEN(G112)-FIND(" ",G112,1)))&lt;=75,Discounting!$I$6,
IF(_xlfn.NUMBERVALUE(RIGHT(G112,LEN(G112)-FIND(" ",G112,1)))&lt;=125,Discounting!$J$6,
"Seek Guidance"))))</f>
        <v>2.1399999999999999E-2</v>
      </c>
      <c r="I112" s="13">
        <f t="shared" si="13"/>
        <v>7.9116447114072078E-2</v>
      </c>
      <c r="K112" s="1" t="str">
        <f t="shared" si="14"/>
        <v>Year 99</v>
      </c>
      <c r="L112" s="12">
        <f>IF(K112="Year 0",Discounting!$G$7,
IF(_xlfn.NUMBERVALUE(RIGHT(K112,LEN(K112)-FIND(" ",K112,1)))&lt;=30,Discounting!$H$7,
IF(_xlfn.NUMBERVALUE(RIGHT(K112,LEN(K112)-FIND(" ",K112,1)))&lt;=75,Discounting!$I$7,
IF(_xlfn.NUMBERVALUE(RIGHT(K112,LEN(K112)-FIND(" ",K112,1)))&lt;=125,Discounting!$J$7,
"Seek Guidance"))))</f>
        <v>1.0699999999999999E-2</v>
      </c>
      <c r="M112" s="13">
        <f t="shared" si="15"/>
        <v>0.27834835222825327</v>
      </c>
      <c r="O112" s="1" t="str">
        <f t="shared" si="16"/>
        <v>Year 99</v>
      </c>
      <c r="P112" s="12">
        <f>IF(O112="Year 0",Discounting!$G$8,
IF(_xlfn.NUMBERVALUE(RIGHT(O112,LEN(O112)-FIND(" ",O112,1)))&lt;=30,Discounting!$H$8,
IF(_xlfn.NUMBERVALUE(RIGHT(O112,LEN(O112)-FIND(" ",O112,1)))&lt;=75,Discounting!$I$8,
IF(_xlfn.NUMBERVALUE(RIGHT(O112,LEN(O112)-FIND(" ",O112,1)))&lt;=125,Discounting!$J$8,
"Seek Guidance"))))</f>
        <v>7.1000000000000004E-3</v>
      </c>
      <c r="Q112" s="13">
        <f t="shared" si="17"/>
        <v>0.42585633411912499</v>
      </c>
    </row>
    <row r="113" spans="2:17" x14ac:dyDescent="0.35">
      <c r="B113">
        <f t="shared" si="10"/>
        <v>100</v>
      </c>
      <c r="C113" s="1" t="str">
        <f t="shared" si="18"/>
        <v>Year 100</v>
      </c>
      <c r="D113" s="12">
        <f>IF(C113="Year 0",Discounting!$G$5,
IF(_xlfn.NUMBERVALUE(RIGHT(C113,LEN(C113)-FIND(" ",C113,1)))&lt;=30,Discounting!$H$5,
IF(_xlfn.NUMBERVALUE(RIGHT(C113,LEN(C113)-FIND(" ",C113,1)))&lt;=75,Discounting!$I$5,
IF(_xlfn.NUMBERVALUE(RIGHT(C113,LEN(C113)-FIND(" ",C113,1)))&lt;=125,Discounting!$J$5,
"Seek Guidance"))))</f>
        <v>2.5000000000000001E-2</v>
      </c>
      <c r="E113" s="13">
        <f t="shared" si="11"/>
        <v>5.0818022324382137E-2</v>
      </c>
      <c r="G113" s="1" t="str">
        <f t="shared" si="12"/>
        <v>Year 100</v>
      </c>
      <c r="H113" s="12">
        <f>IF(G113="Year 0",Discounting!$G$6,
IF(_xlfn.NUMBERVALUE(RIGHT(G113,LEN(G113)-FIND(" ",G113,1)))&lt;=30,Discounting!$H$6,
IF(_xlfn.NUMBERVALUE(RIGHT(G113,LEN(G113)-FIND(" ",G113,1)))&lt;=75,Discounting!$I$6,
IF(_xlfn.NUMBERVALUE(RIGHT(G113,LEN(G113)-FIND(" ",G113,1)))&lt;=125,Discounting!$J$6,
"Seek Guidance"))))</f>
        <v>2.1399999999999999E-2</v>
      </c>
      <c r="I113" s="13">
        <f t="shared" si="13"/>
        <v>7.7458828190789183E-2</v>
      </c>
      <c r="K113" s="1" t="str">
        <f t="shared" si="14"/>
        <v>Year 100</v>
      </c>
      <c r="L113" s="12">
        <f>IF(K113="Year 0",Discounting!$G$7,
IF(_xlfn.NUMBERVALUE(RIGHT(K113,LEN(K113)-FIND(" ",K113,1)))&lt;=30,Discounting!$H$7,
IF(_xlfn.NUMBERVALUE(RIGHT(K113,LEN(K113)-FIND(" ",K113,1)))&lt;=75,Discounting!$I$7,
IF(_xlfn.NUMBERVALUE(RIGHT(K113,LEN(K113)-FIND(" ",K113,1)))&lt;=125,Discounting!$J$7,
"Seek Guidance"))))</f>
        <v>1.0699999999999999E-2</v>
      </c>
      <c r="M113" s="13">
        <f t="shared" si="15"/>
        <v>0.27540155558350976</v>
      </c>
      <c r="O113" s="1" t="str">
        <f t="shared" si="16"/>
        <v>Year 100</v>
      </c>
      <c r="P113" s="12">
        <f>IF(O113="Year 0",Discounting!$G$8,
IF(_xlfn.NUMBERVALUE(RIGHT(O113,LEN(O113)-FIND(" ",O113,1)))&lt;=30,Discounting!$H$8,
IF(_xlfn.NUMBERVALUE(RIGHT(O113,LEN(O113)-FIND(" ",O113,1)))&lt;=75,Discounting!$I$8,
IF(_xlfn.NUMBERVALUE(RIGHT(O113,LEN(O113)-FIND(" ",O113,1)))&lt;=125,Discounting!$J$8,
"Seek Guidance"))))</f>
        <v>7.1000000000000004E-3</v>
      </c>
      <c r="Q113" s="13">
        <f t="shared" si="17"/>
        <v>0.42285407022055899</v>
      </c>
    </row>
    <row r="114" spans="2:17" x14ac:dyDescent="0.35">
      <c r="B114">
        <f t="shared" si="10"/>
        <v>101</v>
      </c>
      <c r="C114" s="1" t="str">
        <f t="shared" si="18"/>
        <v>Year 101</v>
      </c>
      <c r="D114" s="12">
        <f>IF(C114="Year 0",Discounting!$G$5,
IF(_xlfn.NUMBERVALUE(RIGHT(C114,LEN(C114)-FIND(" ",C114,1)))&lt;=30,Discounting!$H$5,
IF(_xlfn.NUMBERVALUE(RIGHT(C114,LEN(C114)-FIND(" ",C114,1)))&lt;=75,Discounting!$I$5,
IF(_xlfn.NUMBERVALUE(RIGHT(C114,LEN(C114)-FIND(" ",C114,1)))&lt;=125,Discounting!$J$5,
"Seek Guidance"))))</f>
        <v>2.5000000000000001E-2</v>
      </c>
      <c r="E114" s="13">
        <f t="shared" si="11"/>
        <v>4.9578558365250866E-2</v>
      </c>
      <c r="G114" s="1" t="str">
        <f t="shared" si="12"/>
        <v>Year 101</v>
      </c>
      <c r="H114" s="12">
        <f>IF(G114="Year 0",Discounting!$G$6,
IF(_xlfn.NUMBERVALUE(RIGHT(G114,LEN(G114)-FIND(" ",G114,1)))&lt;=30,Discounting!$H$6,
IF(_xlfn.NUMBERVALUE(RIGHT(G114,LEN(G114)-FIND(" ",G114,1)))&lt;=75,Discounting!$I$6,
IF(_xlfn.NUMBERVALUE(RIGHT(G114,LEN(G114)-FIND(" ",G114,1)))&lt;=125,Discounting!$J$6,
"Seek Guidance"))))</f>
        <v>2.1399999999999999E-2</v>
      </c>
      <c r="I114" s="13">
        <f t="shared" si="13"/>
        <v>7.5835939094173854E-2</v>
      </c>
      <c r="K114" s="1" t="str">
        <f t="shared" si="14"/>
        <v>Year 101</v>
      </c>
      <c r="L114" s="12">
        <f>IF(K114="Year 0",Discounting!$G$7,
IF(_xlfn.NUMBERVALUE(RIGHT(K114,LEN(K114)-FIND(" ",K114,1)))&lt;=30,Discounting!$H$7,
IF(_xlfn.NUMBERVALUE(RIGHT(K114,LEN(K114)-FIND(" ",K114,1)))&lt;=75,Discounting!$I$7,
IF(_xlfn.NUMBERVALUE(RIGHT(K114,LEN(K114)-FIND(" ",K114,1)))&lt;=125,Discounting!$J$7,
"Seek Guidance"))))</f>
        <v>1.0699999999999999E-2</v>
      </c>
      <c r="M114" s="13">
        <f t="shared" si="15"/>
        <v>0.27248595585585217</v>
      </c>
      <c r="O114" s="1" t="str">
        <f t="shared" si="16"/>
        <v>Year 101</v>
      </c>
      <c r="P114" s="12">
        <f>IF(O114="Year 0",Discounting!$G$8,
IF(_xlfn.NUMBERVALUE(RIGHT(O114,LEN(O114)-FIND(" ",O114,1)))&lt;=30,Discounting!$H$8,
IF(_xlfn.NUMBERVALUE(RIGHT(O114,LEN(O114)-FIND(" ",O114,1)))&lt;=75,Discounting!$I$8,
IF(_xlfn.NUMBERVALUE(RIGHT(O114,LEN(O114)-FIND(" ",O114,1)))&lt;=125,Discounting!$J$8,
"Seek Guidance"))))</f>
        <v>7.1000000000000004E-3</v>
      </c>
      <c r="Q114" s="13">
        <f t="shared" si="17"/>
        <v>0.41987297211851748</v>
      </c>
    </row>
    <row r="115" spans="2:17" x14ac:dyDescent="0.35">
      <c r="B115">
        <f t="shared" si="10"/>
        <v>102</v>
      </c>
      <c r="C115" s="1" t="str">
        <f t="shared" si="18"/>
        <v>Year 102</v>
      </c>
      <c r="D115" s="12">
        <f>IF(C115="Year 0",Discounting!$G$5,
IF(_xlfn.NUMBERVALUE(RIGHT(C115,LEN(C115)-FIND(" ",C115,1)))&lt;=30,Discounting!$H$5,
IF(_xlfn.NUMBERVALUE(RIGHT(C115,LEN(C115)-FIND(" ",C115,1)))&lt;=75,Discounting!$I$5,
IF(_xlfn.NUMBERVALUE(RIGHT(C115,LEN(C115)-FIND(" ",C115,1)))&lt;=125,Discounting!$J$5,
"Seek Guidance"))))</f>
        <v>2.5000000000000001E-2</v>
      </c>
      <c r="E115" s="13">
        <f t="shared" si="11"/>
        <v>4.8369325234391095E-2</v>
      </c>
      <c r="G115" s="1" t="str">
        <f t="shared" si="12"/>
        <v>Year 102</v>
      </c>
      <c r="H115" s="12">
        <f>IF(G115="Year 0",Discounting!$G$6,
IF(_xlfn.NUMBERVALUE(RIGHT(G115,LEN(G115)-FIND(" ",G115,1)))&lt;=30,Discounting!$H$6,
IF(_xlfn.NUMBERVALUE(RIGHT(G115,LEN(G115)-FIND(" ",G115,1)))&lt;=75,Discounting!$I$6,
IF(_xlfn.NUMBERVALUE(RIGHT(G115,LEN(G115)-FIND(" ",G115,1)))&lt;=125,Discounting!$J$6,
"Seek Guidance"))))</f>
        <v>2.1399999999999999E-2</v>
      </c>
      <c r="I115" s="13">
        <f t="shared" si="13"/>
        <v>7.4247052177573769E-2</v>
      </c>
      <c r="K115" s="1" t="str">
        <f t="shared" si="14"/>
        <v>Year 102</v>
      </c>
      <c r="L115" s="12">
        <f>IF(K115="Year 0",Discounting!$G$7,
IF(_xlfn.NUMBERVALUE(RIGHT(K115,LEN(K115)-FIND(" ",K115,1)))&lt;=30,Discounting!$H$7,
IF(_xlfn.NUMBERVALUE(RIGHT(K115,LEN(K115)-FIND(" ",K115,1)))&lt;=75,Discounting!$I$7,
IF(_xlfn.NUMBERVALUE(RIGHT(K115,LEN(K115)-FIND(" ",K115,1)))&lt;=125,Discounting!$J$7,
"Seek Guidance"))))</f>
        <v>1.0699999999999999E-2</v>
      </c>
      <c r="M115" s="13">
        <f t="shared" si="15"/>
        <v>0.26960122277218973</v>
      </c>
      <c r="O115" s="1" t="str">
        <f t="shared" si="16"/>
        <v>Year 102</v>
      </c>
      <c r="P115" s="12">
        <f>IF(O115="Year 0",Discounting!$G$8,
IF(_xlfn.NUMBERVALUE(RIGHT(O115,LEN(O115)-FIND(" ",O115,1)))&lt;=30,Discounting!$H$8,
IF(_xlfn.NUMBERVALUE(RIGHT(O115,LEN(O115)-FIND(" ",O115,1)))&lt;=75,Discounting!$I$8,
IF(_xlfn.NUMBERVALUE(RIGHT(O115,LEN(O115)-FIND(" ",O115,1)))&lt;=125,Discounting!$J$8,
"Seek Guidance"))))</f>
        <v>7.1000000000000004E-3</v>
      </c>
      <c r="Q115" s="13">
        <f t="shared" si="17"/>
        <v>0.41691289059529085</v>
      </c>
    </row>
    <row r="116" spans="2:17" x14ac:dyDescent="0.35">
      <c r="B116">
        <f t="shared" si="10"/>
        <v>103</v>
      </c>
      <c r="C116" s="1" t="str">
        <f t="shared" si="18"/>
        <v>Year 103</v>
      </c>
      <c r="D116" s="12">
        <f>IF(C116="Year 0",Discounting!$G$5,
IF(_xlfn.NUMBERVALUE(RIGHT(C116,LEN(C116)-FIND(" ",C116,1)))&lt;=30,Discounting!$H$5,
IF(_xlfn.NUMBERVALUE(RIGHT(C116,LEN(C116)-FIND(" ",C116,1)))&lt;=75,Discounting!$I$5,
IF(_xlfn.NUMBERVALUE(RIGHT(C116,LEN(C116)-FIND(" ",C116,1)))&lt;=125,Discounting!$J$5,
"Seek Guidance"))))</f>
        <v>2.5000000000000001E-2</v>
      </c>
      <c r="E116" s="13">
        <f t="shared" si="11"/>
        <v>4.7189585594527898E-2</v>
      </c>
      <c r="G116" s="1" t="str">
        <f t="shared" si="12"/>
        <v>Year 103</v>
      </c>
      <c r="H116" s="12">
        <f>IF(G116="Year 0",Discounting!$G$6,
IF(_xlfn.NUMBERVALUE(RIGHT(G116,LEN(G116)-FIND(" ",G116,1)))&lt;=30,Discounting!$H$6,
IF(_xlfn.NUMBERVALUE(RIGHT(G116,LEN(G116)-FIND(" ",G116,1)))&lt;=75,Discounting!$I$6,
IF(_xlfn.NUMBERVALUE(RIGHT(G116,LEN(G116)-FIND(" ",G116,1)))&lt;=125,Discounting!$J$6,
"Seek Guidance"))))</f>
        <v>2.1399999999999999E-2</v>
      </c>
      <c r="I116" s="13">
        <f t="shared" si="13"/>
        <v>7.2691455039723671E-2</v>
      </c>
      <c r="K116" s="1" t="str">
        <f t="shared" si="14"/>
        <v>Year 103</v>
      </c>
      <c r="L116" s="12">
        <f>IF(K116="Year 0",Discounting!$G$7,
IF(_xlfn.NUMBERVALUE(RIGHT(K116,LEN(K116)-FIND(" ",K116,1)))&lt;=30,Discounting!$H$7,
IF(_xlfn.NUMBERVALUE(RIGHT(K116,LEN(K116)-FIND(" ",K116,1)))&lt;=75,Discounting!$I$7,
IF(_xlfn.NUMBERVALUE(RIGHT(K116,LEN(K116)-FIND(" ",K116,1)))&lt;=125,Discounting!$J$7,
"Seek Guidance"))))</f>
        <v>1.0699999999999999E-2</v>
      </c>
      <c r="M116" s="13">
        <f t="shared" si="15"/>
        <v>0.26674702955594115</v>
      </c>
      <c r="O116" s="1" t="str">
        <f t="shared" si="16"/>
        <v>Year 103</v>
      </c>
      <c r="P116" s="12">
        <f>IF(O116="Year 0",Discounting!$G$8,
IF(_xlfn.NUMBERVALUE(RIGHT(O116,LEN(O116)-FIND(" ",O116,1)))&lt;=30,Discounting!$H$8,
IF(_xlfn.NUMBERVALUE(RIGHT(O116,LEN(O116)-FIND(" ",O116,1)))&lt;=75,Discounting!$I$8,
IF(_xlfn.NUMBERVALUE(RIGHT(O116,LEN(O116)-FIND(" ",O116,1)))&lt;=125,Discounting!$J$8,
"Seek Guidance"))))</f>
        <v>7.1000000000000004E-3</v>
      </c>
      <c r="Q116" s="13">
        <f t="shared" si="17"/>
        <v>0.4139736774851463</v>
      </c>
    </row>
    <row r="117" spans="2:17" x14ac:dyDescent="0.35">
      <c r="B117">
        <f t="shared" si="10"/>
        <v>104</v>
      </c>
      <c r="C117" s="1" t="str">
        <f t="shared" si="18"/>
        <v>Year 104</v>
      </c>
      <c r="D117" s="12">
        <f>IF(C117="Year 0",Discounting!$G$5,
IF(_xlfn.NUMBERVALUE(RIGHT(C117,LEN(C117)-FIND(" ",C117,1)))&lt;=30,Discounting!$H$5,
IF(_xlfn.NUMBERVALUE(RIGHT(C117,LEN(C117)-FIND(" ",C117,1)))&lt;=75,Discounting!$I$5,
IF(_xlfn.NUMBERVALUE(RIGHT(C117,LEN(C117)-FIND(" ",C117,1)))&lt;=125,Discounting!$J$5,
"Seek Guidance"))))</f>
        <v>2.5000000000000001E-2</v>
      </c>
      <c r="E117" s="13">
        <f t="shared" si="11"/>
        <v>4.6038620092222343E-2</v>
      </c>
      <c r="G117" s="1" t="str">
        <f t="shared" si="12"/>
        <v>Year 104</v>
      </c>
      <c r="H117" s="12">
        <f>IF(G117="Year 0",Discounting!$G$6,
IF(_xlfn.NUMBERVALUE(RIGHT(G117,LEN(G117)-FIND(" ",G117,1)))&lt;=30,Discounting!$H$6,
IF(_xlfn.NUMBERVALUE(RIGHT(G117,LEN(G117)-FIND(" ",G117,1)))&lt;=75,Discounting!$I$6,
IF(_xlfn.NUMBERVALUE(RIGHT(G117,LEN(G117)-FIND(" ",G117,1)))&lt;=125,Discounting!$J$6,
"Seek Guidance"))))</f>
        <v>2.1399999999999999E-2</v>
      </c>
      <c r="I117" s="13">
        <f t="shared" si="13"/>
        <v>7.1168450205329609E-2</v>
      </c>
      <c r="K117" s="1" t="str">
        <f t="shared" si="14"/>
        <v>Year 104</v>
      </c>
      <c r="L117" s="12">
        <f>IF(K117="Year 0",Discounting!$G$7,
IF(_xlfn.NUMBERVALUE(RIGHT(K117,LEN(K117)-FIND(" ",K117,1)))&lt;=30,Discounting!$H$7,
IF(_xlfn.NUMBERVALUE(RIGHT(K117,LEN(K117)-FIND(" ",K117,1)))&lt;=75,Discounting!$I$7,
IF(_xlfn.NUMBERVALUE(RIGHT(K117,LEN(K117)-FIND(" ",K117,1)))&lt;=125,Discounting!$J$7,
"Seek Guidance"))))</f>
        <v>1.0699999999999999E-2</v>
      </c>
      <c r="M117" s="13">
        <f t="shared" si="15"/>
        <v>0.263923052890018</v>
      </c>
      <c r="O117" s="1" t="str">
        <f t="shared" si="16"/>
        <v>Year 104</v>
      </c>
      <c r="P117" s="12">
        <f>IF(O117="Year 0",Discounting!$G$8,
IF(_xlfn.NUMBERVALUE(RIGHT(O117,LEN(O117)-FIND(" ",O117,1)))&lt;=30,Discounting!$H$8,
IF(_xlfn.NUMBERVALUE(RIGHT(O117,LEN(O117)-FIND(" ",O117,1)))&lt;=75,Discounting!$I$8,
IF(_xlfn.NUMBERVALUE(RIGHT(O117,LEN(O117)-FIND(" ",O117,1)))&lt;=125,Discounting!$J$8,
"Seek Guidance"))))</f>
        <v>7.1000000000000004E-3</v>
      </c>
      <c r="Q117" s="13">
        <f t="shared" si="17"/>
        <v>0.41105518566691118</v>
      </c>
    </row>
    <row r="118" spans="2:17" x14ac:dyDescent="0.35">
      <c r="B118">
        <f t="shared" si="10"/>
        <v>105</v>
      </c>
      <c r="C118" s="1" t="str">
        <f t="shared" si="18"/>
        <v>Year 105</v>
      </c>
      <c r="D118" s="12">
        <f>IF(C118="Year 0",Discounting!$G$5,
IF(_xlfn.NUMBERVALUE(RIGHT(C118,LEN(C118)-FIND(" ",C118,1)))&lt;=30,Discounting!$H$5,
IF(_xlfn.NUMBERVALUE(RIGHT(C118,LEN(C118)-FIND(" ",C118,1)))&lt;=75,Discounting!$I$5,
IF(_xlfn.NUMBERVALUE(RIGHT(C118,LEN(C118)-FIND(" ",C118,1)))&lt;=125,Discounting!$J$5,
"Seek Guidance"))))</f>
        <v>2.5000000000000001E-2</v>
      </c>
      <c r="E118" s="13">
        <f t="shared" si="11"/>
        <v>4.4915726919241311E-2</v>
      </c>
      <c r="G118" s="1" t="str">
        <f t="shared" si="12"/>
        <v>Year 105</v>
      </c>
      <c r="H118" s="12">
        <f>IF(G118="Year 0",Discounting!$G$6,
IF(_xlfn.NUMBERVALUE(RIGHT(G118,LEN(G118)-FIND(" ",G118,1)))&lt;=30,Discounting!$H$6,
IF(_xlfn.NUMBERVALUE(RIGHT(G118,LEN(G118)-FIND(" ",G118,1)))&lt;=75,Discounting!$I$6,
IF(_xlfn.NUMBERVALUE(RIGHT(G118,LEN(G118)-FIND(" ",G118,1)))&lt;=125,Discounting!$J$6,
"Seek Guidance"))))</f>
        <v>2.1399999999999999E-2</v>
      </c>
      <c r="I118" s="13">
        <f t="shared" si="13"/>
        <v>6.967735481234541E-2</v>
      </c>
      <c r="K118" s="1" t="str">
        <f t="shared" si="14"/>
        <v>Year 105</v>
      </c>
      <c r="L118" s="12">
        <f>IF(K118="Year 0",Discounting!$G$7,
IF(_xlfn.NUMBERVALUE(RIGHT(K118,LEN(K118)-FIND(" ",K118,1)))&lt;=30,Discounting!$H$7,
IF(_xlfn.NUMBERVALUE(RIGHT(K118,LEN(K118)-FIND(" ",K118,1)))&lt;=75,Discounting!$I$7,
IF(_xlfn.NUMBERVALUE(RIGHT(K118,LEN(K118)-FIND(" ",K118,1)))&lt;=125,Discounting!$J$7,
"Seek Guidance"))))</f>
        <v>1.0699999999999999E-2</v>
      </c>
      <c r="M118" s="13">
        <f t="shared" si="15"/>
        <v>0.26112897288019987</v>
      </c>
      <c r="O118" s="1" t="str">
        <f t="shared" si="16"/>
        <v>Year 105</v>
      </c>
      <c r="P118" s="12">
        <f>IF(O118="Year 0",Discounting!$G$8,
IF(_xlfn.NUMBERVALUE(RIGHT(O118,LEN(O118)-FIND(" ",O118,1)))&lt;=30,Discounting!$H$8,
IF(_xlfn.NUMBERVALUE(RIGHT(O118,LEN(O118)-FIND(" ",O118,1)))&lt;=75,Discounting!$I$8,
IF(_xlfn.NUMBERVALUE(RIGHT(O118,LEN(O118)-FIND(" ",O118,1)))&lt;=125,Discounting!$J$8,
"Seek Guidance"))))</f>
        <v>7.1000000000000004E-3</v>
      </c>
      <c r="Q118" s="13">
        <f t="shared" si="17"/>
        <v>0.40815726905660921</v>
      </c>
    </row>
    <row r="119" spans="2:17" x14ac:dyDescent="0.35">
      <c r="B119">
        <f t="shared" si="10"/>
        <v>106</v>
      </c>
      <c r="C119" s="1" t="str">
        <f t="shared" si="18"/>
        <v>Year 106</v>
      </c>
      <c r="D119" s="12">
        <f>IF(C119="Year 0",Discounting!$G$5,
IF(_xlfn.NUMBERVALUE(RIGHT(C119,LEN(C119)-FIND(" ",C119,1)))&lt;=30,Discounting!$H$5,
IF(_xlfn.NUMBERVALUE(RIGHT(C119,LEN(C119)-FIND(" ",C119,1)))&lt;=75,Discounting!$I$5,
IF(_xlfn.NUMBERVALUE(RIGHT(C119,LEN(C119)-FIND(" ",C119,1)))&lt;=125,Discounting!$J$5,
"Seek Guidance"))))</f>
        <v>2.5000000000000001E-2</v>
      </c>
      <c r="E119" s="13">
        <f t="shared" si="11"/>
        <v>4.3820221384625671E-2</v>
      </c>
      <c r="G119" s="1" t="str">
        <f t="shared" si="12"/>
        <v>Year 106</v>
      </c>
      <c r="H119" s="12">
        <f>IF(G119="Year 0",Discounting!$G$6,
IF(_xlfn.NUMBERVALUE(RIGHT(G119,LEN(G119)-FIND(" ",G119,1)))&lt;=30,Discounting!$H$6,
IF(_xlfn.NUMBERVALUE(RIGHT(G119,LEN(G119)-FIND(" ",G119,1)))&lt;=75,Discounting!$I$6,
IF(_xlfn.NUMBERVALUE(RIGHT(G119,LEN(G119)-FIND(" ",G119,1)))&lt;=125,Discounting!$J$6,
"Seek Guidance"))))</f>
        <v>2.1399999999999999E-2</v>
      </c>
      <c r="I119" s="13">
        <f t="shared" si="13"/>
        <v>6.821750030580126E-2</v>
      </c>
      <c r="K119" s="1" t="str">
        <f t="shared" si="14"/>
        <v>Year 106</v>
      </c>
      <c r="L119" s="12">
        <f>IF(K119="Year 0",Discounting!$G$7,
IF(_xlfn.NUMBERVALUE(RIGHT(K119,LEN(K119)-FIND(" ",K119,1)))&lt;=30,Discounting!$H$7,
IF(_xlfn.NUMBERVALUE(RIGHT(K119,LEN(K119)-FIND(" ",K119,1)))&lt;=75,Discounting!$I$7,
IF(_xlfn.NUMBERVALUE(RIGHT(K119,LEN(K119)-FIND(" ",K119,1)))&lt;=125,Discounting!$J$7,
"Seek Guidance"))))</f>
        <v>1.0699999999999999E-2</v>
      </c>
      <c r="M119" s="13">
        <f t="shared" si="15"/>
        <v>0.2583644730188977</v>
      </c>
      <c r="O119" s="1" t="str">
        <f t="shared" si="16"/>
        <v>Year 106</v>
      </c>
      <c r="P119" s="12">
        <f>IF(O119="Year 0",Discounting!$G$8,
IF(_xlfn.NUMBERVALUE(RIGHT(O119,LEN(O119)-FIND(" ",O119,1)))&lt;=30,Discounting!$H$8,
IF(_xlfn.NUMBERVALUE(RIGHT(O119,LEN(O119)-FIND(" ",O119,1)))&lt;=75,Discounting!$I$8,
IF(_xlfn.NUMBERVALUE(RIGHT(O119,LEN(O119)-FIND(" ",O119,1)))&lt;=125,Discounting!$J$8,
"Seek Guidance"))))</f>
        <v>7.1000000000000004E-3</v>
      </c>
      <c r="Q119" s="13">
        <f t="shared" si="17"/>
        <v>0.40527978260014813</v>
      </c>
    </row>
    <row r="120" spans="2:17" x14ac:dyDescent="0.35">
      <c r="B120">
        <f t="shared" si="10"/>
        <v>107</v>
      </c>
      <c r="C120" s="1" t="str">
        <f t="shared" si="18"/>
        <v>Year 107</v>
      </c>
      <c r="D120" s="12">
        <f>IF(C120="Year 0",Discounting!$G$5,
IF(_xlfn.NUMBERVALUE(RIGHT(C120,LEN(C120)-FIND(" ",C120,1)))&lt;=30,Discounting!$H$5,
IF(_xlfn.NUMBERVALUE(RIGHT(C120,LEN(C120)-FIND(" ",C120,1)))&lt;=75,Discounting!$I$5,
IF(_xlfn.NUMBERVALUE(RIGHT(C120,LEN(C120)-FIND(" ",C120,1)))&lt;=125,Discounting!$J$5,
"Seek Guidance"))))</f>
        <v>2.5000000000000001E-2</v>
      </c>
      <c r="E120" s="13">
        <f t="shared" si="11"/>
        <v>4.2751435497195782E-2</v>
      </c>
      <c r="G120" s="1" t="str">
        <f t="shared" si="12"/>
        <v>Year 107</v>
      </c>
      <c r="H120" s="12">
        <f>IF(G120="Year 0",Discounting!$G$6,
IF(_xlfn.NUMBERVALUE(RIGHT(G120,LEN(G120)-FIND(" ",G120,1)))&lt;=30,Discounting!$H$6,
IF(_xlfn.NUMBERVALUE(RIGHT(G120,LEN(G120)-FIND(" ",G120,1)))&lt;=75,Discounting!$I$6,
IF(_xlfn.NUMBERVALUE(RIGHT(G120,LEN(G120)-FIND(" ",G120,1)))&lt;=125,Discounting!$J$6,
"Seek Guidance"))))</f>
        <v>2.1399999999999999E-2</v>
      </c>
      <c r="I120" s="13">
        <f t="shared" si="13"/>
        <v>6.6788232138047049E-2</v>
      </c>
      <c r="K120" s="1" t="str">
        <f t="shared" si="14"/>
        <v>Year 107</v>
      </c>
      <c r="L120" s="12">
        <f>IF(K120="Year 0",Discounting!$G$7,
IF(_xlfn.NUMBERVALUE(RIGHT(K120,LEN(K120)-FIND(" ",K120,1)))&lt;=30,Discounting!$H$7,
IF(_xlfn.NUMBERVALUE(RIGHT(K120,LEN(K120)-FIND(" ",K120,1)))&lt;=75,Discounting!$I$7,
IF(_xlfn.NUMBERVALUE(RIGHT(K120,LEN(K120)-FIND(" ",K120,1)))&lt;=125,Discounting!$J$7,
"Seek Guidance"))))</f>
        <v>1.0699999999999999E-2</v>
      </c>
      <c r="M120" s="13">
        <f t="shared" si="15"/>
        <v>0.25562924014930022</v>
      </c>
      <c r="O120" s="1" t="str">
        <f t="shared" si="16"/>
        <v>Year 107</v>
      </c>
      <c r="P120" s="12">
        <f>IF(O120="Year 0",Discounting!$G$8,
IF(_xlfn.NUMBERVALUE(RIGHT(O120,LEN(O120)-FIND(" ",O120,1)))&lt;=30,Discounting!$H$8,
IF(_xlfn.NUMBERVALUE(RIGHT(O120,LEN(O120)-FIND(" ",O120,1)))&lt;=75,Discounting!$I$8,
IF(_xlfn.NUMBERVALUE(RIGHT(O120,LEN(O120)-FIND(" ",O120,1)))&lt;=125,Discounting!$J$8,
"Seek Guidance"))))</f>
        <v>7.1000000000000004E-3</v>
      </c>
      <c r="Q120" s="13">
        <f t="shared" si="17"/>
        <v>0.40242258226605909</v>
      </c>
    </row>
    <row r="121" spans="2:17" x14ac:dyDescent="0.35">
      <c r="B121">
        <f t="shared" si="10"/>
        <v>108</v>
      </c>
      <c r="C121" s="1" t="str">
        <f t="shared" si="18"/>
        <v>Year 108</v>
      </c>
      <c r="D121" s="12">
        <f>IF(C121="Year 0",Discounting!$G$5,
IF(_xlfn.NUMBERVALUE(RIGHT(C121,LEN(C121)-FIND(" ",C121,1)))&lt;=30,Discounting!$H$5,
IF(_xlfn.NUMBERVALUE(RIGHT(C121,LEN(C121)-FIND(" ",C121,1)))&lt;=75,Discounting!$I$5,
IF(_xlfn.NUMBERVALUE(RIGHT(C121,LEN(C121)-FIND(" ",C121,1)))&lt;=125,Discounting!$J$5,
"Seek Guidance"))))</f>
        <v>2.5000000000000001E-2</v>
      </c>
      <c r="E121" s="13">
        <f t="shared" si="11"/>
        <v>4.1708717558239794E-2</v>
      </c>
      <c r="G121" s="1" t="str">
        <f t="shared" si="12"/>
        <v>Year 108</v>
      </c>
      <c r="H121" s="12">
        <f>IF(G121="Year 0",Discounting!$G$6,
IF(_xlfn.NUMBERVALUE(RIGHT(G121,LEN(G121)-FIND(" ",G121,1)))&lt;=30,Discounting!$H$6,
IF(_xlfn.NUMBERVALUE(RIGHT(G121,LEN(G121)-FIND(" ",G121,1)))&lt;=75,Discounting!$I$6,
IF(_xlfn.NUMBERVALUE(RIGHT(G121,LEN(G121)-FIND(" ",G121,1)))&lt;=125,Discounting!$J$6,
"Seek Guidance"))))</f>
        <v>2.1399999999999999E-2</v>
      </c>
      <c r="I121" s="13">
        <f t="shared" si="13"/>
        <v>6.5388909475276133E-2</v>
      </c>
      <c r="K121" s="1" t="str">
        <f t="shared" si="14"/>
        <v>Year 108</v>
      </c>
      <c r="L121" s="12">
        <f>IF(K121="Year 0",Discounting!$G$7,
IF(_xlfn.NUMBERVALUE(RIGHT(K121,LEN(K121)-FIND(" ",K121,1)))&lt;=30,Discounting!$H$7,
IF(_xlfn.NUMBERVALUE(RIGHT(K121,LEN(K121)-FIND(" ",K121,1)))&lt;=75,Discounting!$I$7,
IF(_xlfn.NUMBERVALUE(RIGHT(K121,LEN(K121)-FIND(" ",K121,1)))&lt;=125,Discounting!$J$7,
"Seek Guidance"))))</f>
        <v>1.0699999999999999E-2</v>
      </c>
      <c r="M121" s="13">
        <f t="shared" si="15"/>
        <v>0.25292296442990031</v>
      </c>
      <c r="O121" s="1" t="str">
        <f t="shared" si="16"/>
        <v>Year 108</v>
      </c>
      <c r="P121" s="12">
        <f>IF(O121="Year 0",Discounting!$G$8,
IF(_xlfn.NUMBERVALUE(RIGHT(O121,LEN(O121)-FIND(" ",O121,1)))&lt;=30,Discounting!$H$8,
IF(_xlfn.NUMBERVALUE(RIGHT(O121,LEN(O121)-FIND(" ",O121,1)))&lt;=75,Discounting!$I$8,
IF(_xlfn.NUMBERVALUE(RIGHT(O121,LEN(O121)-FIND(" ",O121,1)))&lt;=125,Discounting!$J$8,
"Seek Guidance"))))</f>
        <v>7.1000000000000004E-3</v>
      </c>
      <c r="Q121" s="13">
        <f t="shared" si="17"/>
        <v>0.3995855250382872</v>
      </c>
    </row>
    <row r="122" spans="2:17" x14ac:dyDescent="0.35">
      <c r="B122">
        <f t="shared" si="10"/>
        <v>109</v>
      </c>
      <c r="C122" s="1" t="str">
        <f t="shared" si="18"/>
        <v>Year 109</v>
      </c>
      <c r="D122" s="12">
        <f>IF(C122="Year 0",Discounting!$G$5,
IF(_xlfn.NUMBERVALUE(RIGHT(C122,LEN(C122)-FIND(" ",C122,1)))&lt;=30,Discounting!$H$5,
IF(_xlfn.NUMBERVALUE(RIGHT(C122,LEN(C122)-FIND(" ",C122,1)))&lt;=75,Discounting!$I$5,
IF(_xlfn.NUMBERVALUE(RIGHT(C122,LEN(C122)-FIND(" ",C122,1)))&lt;=125,Discounting!$J$5,
"Seek Guidance"))))</f>
        <v>2.5000000000000001E-2</v>
      </c>
      <c r="E122" s="13">
        <f t="shared" si="11"/>
        <v>4.0691431764136386E-2</v>
      </c>
      <c r="G122" s="1" t="str">
        <f t="shared" si="12"/>
        <v>Year 109</v>
      </c>
      <c r="H122" s="12">
        <f>IF(G122="Year 0",Discounting!$G$6,
IF(_xlfn.NUMBERVALUE(RIGHT(G122,LEN(G122)-FIND(" ",G122,1)))&lt;=30,Discounting!$H$6,
IF(_xlfn.NUMBERVALUE(RIGHT(G122,LEN(G122)-FIND(" ",G122,1)))&lt;=75,Discounting!$I$6,
IF(_xlfn.NUMBERVALUE(RIGHT(G122,LEN(G122)-FIND(" ",G122,1)))&lt;=125,Discounting!$J$6,
"Seek Guidance"))))</f>
        <v>2.1399999999999999E-2</v>
      </c>
      <c r="I122" s="13">
        <f t="shared" si="13"/>
        <v>6.4018904910197891E-2</v>
      </c>
      <c r="K122" s="1" t="str">
        <f t="shared" si="14"/>
        <v>Year 109</v>
      </c>
      <c r="L122" s="12">
        <f>IF(K122="Year 0",Discounting!$G$7,
IF(_xlfn.NUMBERVALUE(RIGHT(K122,LEN(K122)-FIND(" ",K122,1)))&lt;=30,Discounting!$H$7,
IF(_xlfn.NUMBERVALUE(RIGHT(K122,LEN(K122)-FIND(" ",K122,1)))&lt;=75,Discounting!$I$7,
IF(_xlfn.NUMBERVALUE(RIGHT(K122,LEN(K122)-FIND(" ",K122,1)))&lt;=125,Discounting!$J$7,
"Seek Guidance"))))</f>
        <v>1.0699999999999999E-2</v>
      </c>
      <c r="M122" s="13">
        <f t="shared" si="15"/>
        <v>0.2502453392993968</v>
      </c>
      <c r="O122" s="1" t="str">
        <f t="shared" si="16"/>
        <v>Year 109</v>
      </c>
      <c r="P122" s="12">
        <f>IF(O122="Year 0",Discounting!$G$8,
IF(_xlfn.NUMBERVALUE(RIGHT(O122,LEN(O122)-FIND(" ",O122,1)))&lt;=30,Discounting!$H$8,
IF(_xlfn.NUMBERVALUE(RIGHT(O122,LEN(O122)-FIND(" ",O122,1)))&lt;=75,Discounting!$I$8,
IF(_xlfn.NUMBERVALUE(RIGHT(O122,LEN(O122)-FIND(" ",O122,1)))&lt;=125,Discounting!$J$8,
"Seek Guidance"))))</f>
        <v>7.1000000000000004E-3</v>
      </c>
      <c r="Q122" s="13">
        <f t="shared" si="17"/>
        <v>0.396768468909033</v>
      </c>
    </row>
    <row r="123" spans="2:17" x14ac:dyDescent="0.35">
      <c r="B123">
        <f t="shared" si="10"/>
        <v>110</v>
      </c>
      <c r="C123" s="1" t="str">
        <f t="shared" si="18"/>
        <v>Year 110</v>
      </c>
      <c r="D123" s="12">
        <f>IF(C123="Year 0",Discounting!$G$5,
IF(_xlfn.NUMBERVALUE(RIGHT(C123,LEN(C123)-FIND(" ",C123,1)))&lt;=30,Discounting!$H$5,
IF(_xlfn.NUMBERVALUE(RIGHT(C123,LEN(C123)-FIND(" ",C123,1)))&lt;=75,Discounting!$I$5,
IF(_xlfn.NUMBERVALUE(RIGHT(C123,LEN(C123)-FIND(" ",C123,1)))&lt;=125,Discounting!$J$5,
"Seek Guidance"))))</f>
        <v>2.5000000000000001E-2</v>
      </c>
      <c r="E123" s="13">
        <f t="shared" si="11"/>
        <v>3.9698957818669646E-2</v>
      </c>
      <c r="G123" s="1" t="str">
        <f t="shared" si="12"/>
        <v>Year 110</v>
      </c>
      <c r="H123" s="12">
        <f>IF(G123="Year 0",Discounting!$G$6,
IF(_xlfn.NUMBERVALUE(RIGHT(G123,LEN(G123)-FIND(" ",G123,1)))&lt;=30,Discounting!$H$6,
IF(_xlfn.NUMBERVALUE(RIGHT(G123,LEN(G123)-FIND(" ",G123,1)))&lt;=75,Discounting!$I$6,
IF(_xlfn.NUMBERVALUE(RIGHT(G123,LEN(G123)-FIND(" ",G123,1)))&lt;=125,Discounting!$J$6,
"Seek Guidance"))))</f>
        <v>2.1399999999999999E-2</v>
      </c>
      <c r="I123" s="13">
        <f t="shared" si="13"/>
        <v>6.2677604180730262E-2</v>
      </c>
      <c r="K123" s="1" t="str">
        <f t="shared" si="14"/>
        <v>Year 110</v>
      </c>
      <c r="L123" s="12">
        <f>IF(K123="Year 0",Discounting!$G$7,
IF(_xlfn.NUMBERVALUE(RIGHT(K123,LEN(K123)-FIND(" ",K123,1)))&lt;=30,Discounting!$H$7,
IF(_xlfn.NUMBERVALUE(RIGHT(K123,LEN(K123)-FIND(" ",K123,1)))&lt;=75,Discounting!$I$7,
IF(_xlfn.NUMBERVALUE(RIGHT(K123,LEN(K123)-FIND(" ",K123,1)))&lt;=125,Discounting!$J$7,
"Seek Guidance"))))</f>
        <v>1.0699999999999999E-2</v>
      </c>
      <c r="M123" s="13">
        <f t="shared" si="15"/>
        <v>0.24759606144196775</v>
      </c>
      <c r="O123" s="1" t="str">
        <f t="shared" si="16"/>
        <v>Year 110</v>
      </c>
      <c r="P123" s="12">
        <f>IF(O123="Year 0",Discounting!$G$8,
IF(_xlfn.NUMBERVALUE(RIGHT(O123,LEN(O123)-FIND(" ",O123,1)))&lt;=30,Discounting!$H$8,
IF(_xlfn.NUMBERVALUE(RIGHT(O123,LEN(O123)-FIND(" ",O123,1)))&lt;=75,Discounting!$I$8,
IF(_xlfn.NUMBERVALUE(RIGHT(O123,LEN(O123)-FIND(" ",O123,1)))&lt;=125,Discounting!$J$8,
"Seek Guidance"))))</f>
        <v>7.1000000000000004E-3</v>
      </c>
      <c r="Q123" s="13">
        <f t="shared" si="17"/>
        <v>0.3939712728716443</v>
      </c>
    </row>
    <row r="124" spans="2:17" x14ac:dyDescent="0.35">
      <c r="B124">
        <f t="shared" si="10"/>
        <v>111</v>
      </c>
      <c r="C124" s="1" t="str">
        <f t="shared" si="18"/>
        <v>Year 111</v>
      </c>
      <c r="D124" s="12">
        <f>IF(C124="Year 0",Discounting!$G$5,
IF(_xlfn.NUMBERVALUE(RIGHT(C124,LEN(C124)-FIND(" ",C124,1)))&lt;=30,Discounting!$H$5,
IF(_xlfn.NUMBERVALUE(RIGHT(C124,LEN(C124)-FIND(" ",C124,1)))&lt;=75,Discounting!$I$5,
IF(_xlfn.NUMBERVALUE(RIGHT(C124,LEN(C124)-FIND(" ",C124,1)))&lt;=125,Discounting!$J$5,
"Seek Guidance"))))</f>
        <v>2.5000000000000001E-2</v>
      </c>
      <c r="E124" s="13">
        <f t="shared" si="11"/>
        <v>3.8730690554799656E-2</v>
      </c>
      <c r="G124" s="1" t="str">
        <f t="shared" si="12"/>
        <v>Year 111</v>
      </c>
      <c r="H124" s="12">
        <f>IF(G124="Year 0",Discounting!$G$6,
IF(_xlfn.NUMBERVALUE(RIGHT(G124,LEN(G124)-FIND(" ",G124,1)))&lt;=30,Discounting!$H$6,
IF(_xlfn.NUMBERVALUE(RIGHT(G124,LEN(G124)-FIND(" ",G124,1)))&lt;=75,Discounting!$I$6,
IF(_xlfn.NUMBERVALUE(RIGHT(G124,LEN(G124)-FIND(" ",G124,1)))&lt;=125,Discounting!$J$6,
"Seek Guidance"))))</f>
        <v>2.1399999999999999E-2</v>
      </c>
      <c r="I124" s="13">
        <f t="shared" si="13"/>
        <v>6.1364405894586117E-2</v>
      </c>
      <c r="K124" s="1" t="str">
        <f t="shared" si="14"/>
        <v>Year 111</v>
      </c>
      <c r="L124" s="12">
        <f>IF(K124="Year 0",Discounting!$G$7,
IF(_xlfn.NUMBERVALUE(RIGHT(K124,LEN(K124)-FIND(" ",K124,1)))&lt;=30,Discounting!$H$7,
IF(_xlfn.NUMBERVALUE(RIGHT(K124,LEN(K124)-FIND(" ",K124,1)))&lt;=75,Discounting!$I$7,
IF(_xlfn.NUMBERVALUE(RIGHT(K124,LEN(K124)-FIND(" ",K124,1)))&lt;=125,Discounting!$J$7,
"Seek Guidance"))))</f>
        <v>1.0699999999999999E-2</v>
      </c>
      <c r="M124" s="13">
        <f t="shared" si="15"/>
        <v>0.2449748307529116</v>
      </c>
      <c r="O124" s="1" t="str">
        <f t="shared" si="16"/>
        <v>Year 111</v>
      </c>
      <c r="P124" s="12">
        <f>IF(O124="Year 0",Discounting!$G$8,
IF(_xlfn.NUMBERVALUE(RIGHT(O124,LEN(O124)-FIND(" ",O124,1)))&lt;=30,Discounting!$H$8,
IF(_xlfn.NUMBERVALUE(RIGHT(O124,LEN(O124)-FIND(" ",O124,1)))&lt;=75,Discounting!$I$8,
IF(_xlfn.NUMBERVALUE(RIGHT(O124,LEN(O124)-FIND(" ",O124,1)))&lt;=125,Discounting!$J$8,
"Seek Guidance"))))</f>
        <v>7.1000000000000004E-3</v>
      </c>
      <c r="Q124" s="13">
        <f t="shared" si="17"/>
        <v>0.39119379691355799</v>
      </c>
    </row>
    <row r="125" spans="2:17" x14ac:dyDescent="0.35">
      <c r="B125">
        <f t="shared" si="10"/>
        <v>112</v>
      </c>
      <c r="C125" s="1" t="str">
        <f t="shared" si="18"/>
        <v>Year 112</v>
      </c>
      <c r="D125" s="12">
        <f>IF(C125="Year 0",Discounting!$G$5,
IF(_xlfn.NUMBERVALUE(RIGHT(C125,LEN(C125)-FIND(" ",C125,1)))&lt;=30,Discounting!$H$5,
IF(_xlfn.NUMBERVALUE(RIGHT(C125,LEN(C125)-FIND(" ",C125,1)))&lt;=75,Discounting!$I$5,
IF(_xlfn.NUMBERVALUE(RIGHT(C125,LEN(C125)-FIND(" ",C125,1)))&lt;=125,Discounting!$J$5,
"Seek Guidance"))))</f>
        <v>2.5000000000000001E-2</v>
      </c>
      <c r="E125" s="13">
        <f t="shared" si="11"/>
        <v>3.7786039565658201E-2</v>
      </c>
      <c r="G125" s="1" t="str">
        <f t="shared" si="12"/>
        <v>Year 112</v>
      </c>
      <c r="H125" s="12">
        <f>IF(G125="Year 0",Discounting!$G$6,
IF(_xlfn.NUMBERVALUE(RIGHT(G125,LEN(G125)-FIND(" ",G125,1)))&lt;=30,Discounting!$H$6,
IF(_xlfn.NUMBERVALUE(RIGHT(G125,LEN(G125)-FIND(" ",G125,1)))&lt;=75,Discounting!$I$6,
IF(_xlfn.NUMBERVALUE(RIGHT(G125,LEN(G125)-FIND(" ",G125,1)))&lt;=125,Discounting!$J$6,
"Seek Guidance"))))</f>
        <v>2.1399999999999999E-2</v>
      </c>
      <c r="I125" s="13">
        <f t="shared" si="13"/>
        <v>6.0078721259630027E-2</v>
      </c>
      <c r="K125" s="1" t="str">
        <f t="shared" si="14"/>
        <v>Year 112</v>
      </c>
      <c r="L125" s="12">
        <f>IF(K125="Year 0",Discounting!$G$7,
IF(_xlfn.NUMBERVALUE(RIGHT(K125,LEN(K125)-FIND(" ",K125,1)))&lt;=30,Discounting!$H$7,
IF(_xlfn.NUMBERVALUE(RIGHT(K125,LEN(K125)-FIND(" ",K125,1)))&lt;=75,Discounting!$I$7,
IF(_xlfn.NUMBERVALUE(RIGHT(K125,LEN(K125)-FIND(" ",K125,1)))&lt;=125,Discounting!$J$7,
"Seek Guidance"))))</f>
        <v>1.0699999999999999E-2</v>
      </c>
      <c r="M125" s="13">
        <f t="shared" si="15"/>
        <v>0.24238135030465183</v>
      </c>
      <c r="O125" s="1" t="str">
        <f t="shared" si="16"/>
        <v>Year 112</v>
      </c>
      <c r="P125" s="12">
        <f>IF(O125="Year 0",Discounting!$G$8,
IF(_xlfn.NUMBERVALUE(RIGHT(O125,LEN(O125)-FIND(" ",O125,1)))&lt;=30,Discounting!$H$8,
IF(_xlfn.NUMBERVALUE(RIGHT(O125,LEN(O125)-FIND(" ",O125,1)))&lt;=75,Discounting!$I$8,
IF(_xlfn.NUMBERVALUE(RIGHT(O125,LEN(O125)-FIND(" ",O125,1)))&lt;=125,Discounting!$J$8,
"Seek Guidance"))))</f>
        <v>7.1000000000000004E-3</v>
      </c>
      <c r="Q125" s="13">
        <f t="shared" si="17"/>
        <v>0.38843590200929196</v>
      </c>
    </row>
    <row r="126" spans="2:17" x14ac:dyDescent="0.35">
      <c r="B126">
        <f t="shared" si="10"/>
        <v>113</v>
      </c>
      <c r="C126" s="1" t="str">
        <f t="shared" si="18"/>
        <v>Year 113</v>
      </c>
      <c r="D126" s="12">
        <f>IF(C126="Year 0",Discounting!$G$5,
IF(_xlfn.NUMBERVALUE(RIGHT(C126,LEN(C126)-FIND(" ",C126,1)))&lt;=30,Discounting!$H$5,
IF(_xlfn.NUMBERVALUE(RIGHT(C126,LEN(C126)-FIND(" ",C126,1)))&lt;=75,Discounting!$I$5,
IF(_xlfn.NUMBERVALUE(RIGHT(C126,LEN(C126)-FIND(" ",C126,1)))&lt;=125,Discounting!$J$5,
"Seek Guidance"))))</f>
        <v>2.5000000000000001E-2</v>
      </c>
      <c r="E126" s="13">
        <f t="shared" si="11"/>
        <v>3.6864428844544592E-2</v>
      </c>
      <c r="G126" s="1" t="str">
        <f t="shared" si="12"/>
        <v>Year 113</v>
      </c>
      <c r="H126" s="12">
        <f>IF(G126="Year 0",Discounting!$G$6,
IF(_xlfn.NUMBERVALUE(RIGHT(G126,LEN(G126)-FIND(" ",G126,1)))&lt;=30,Discounting!$H$6,
IF(_xlfn.NUMBERVALUE(RIGHT(G126,LEN(G126)-FIND(" ",G126,1)))&lt;=75,Discounting!$I$6,
IF(_xlfn.NUMBERVALUE(RIGHT(G126,LEN(G126)-FIND(" ",G126,1)))&lt;=125,Discounting!$J$6,
"Seek Guidance"))))</f>
        <v>2.1399999999999999E-2</v>
      </c>
      <c r="I126" s="13">
        <f t="shared" si="13"/>
        <v>5.8819973819884491E-2</v>
      </c>
      <c r="K126" s="1" t="str">
        <f t="shared" si="14"/>
        <v>Year 113</v>
      </c>
      <c r="L126" s="12">
        <f>IF(K126="Year 0",Discounting!$G$7,
IF(_xlfn.NUMBERVALUE(RIGHT(K126,LEN(K126)-FIND(" ",K126,1)))&lt;=30,Discounting!$H$7,
IF(_xlfn.NUMBERVALUE(RIGHT(K126,LEN(K126)-FIND(" ",K126,1)))&lt;=75,Discounting!$I$7,
IF(_xlfn.NUMBERVALUE(RIGHT(K126,LEN(K126)-FIND(" ",K126,1)))&lt;=125,Discounting!$J$7,
"Seek Guidance"))))</f>
        <v>1.0699999999999999E-2</v>
      </c>
      <c r="M126" s="13">
        <f t="shared" si="15"/>
        <v>0.23981532631310165</v>
      </c>
      <c r="O126" s="1" t="str">
        <f t="shared" si="16"/>
        <v>Year 113</v>
      </c>
      <c r="P126" s="12">
        <f>IF(O126="Year 0",Discounting!$G$8,
IF(_xlfn.NUMBERVALUE(RIGHT(O126,LEN(O126)-FIND(" ",O126,1)))&lt;=30,Discounting!$H$8,
IF(_xlfn.NUMBERVALUE(RIGHT(O126,LEN(O126)-FIND(" ",O126,1)))&lt;=75,Discounting!$I$8,
IF(_xlfn.NUMBERVALUE(RIGHT(O126,LEN(O126)-FIND(" ",O126,1)))&lt;=125,Discounting!$J$8,
"Seek Guidance"))))</f>
        <v>7.1000000000000004E-3</v>
      </c>
      <c r="Q126" s="13">
        <f t="shared" si="17"/>
        <v>0.38569745011348616</v>
      </c>
    </row>
    <row r="127" spans="2:17" x14ac:dyDescent="0.35">
      <c r="B127">
        <f t="shared" si="10"/>
        <v>114</v>
      </c>
      <c r="C127" s="1" t="str">
        <f t="shared" si="18"/>
        <v>Year 114</v>
      </c>
      <c r="D127" s="12">
        <f>IF(C127="Year 0",Discounting!$G$5,
IF(_xlfn.NUMBERVALUE(RIGHT(C127,LEN(C127)-FIND(" ",C127,1)))&lt;=30,Discounting!$H$5,
IF(_xlfn.NUMBERVALUE(RIGHT(C127,LEN(C127)-FIND(" ",C127,1)))&lt;=75,Discounting!$I$5,
IF(_xlfn.NUMBERVALUE(RIGHT(C127,LEN(C127)-FIND(" ",C127,1)))&lt;=125,Discounting!$J$5,
"Seek Guidance"))))</f>
        <v>2.5000000000000001E-2</v>
      </c>
      <c r="E127" s="13">
        <f t="shared" si="11"/>
        <v>3.596529643370204E-2</v>
      </c>
      <c r="G127" s="1" t="str">
        <f t="shared" si="12"/>
        <v>Year 114</v>
      </c>
      <c r="H127" s="12">
        <f>IF(G127="Year 0",Discounting!$G$6,
IF(_xlfn.NUMBERVALUE(RIGHT(G127,LEN(G127)-FIND(" ",G127,1)))&lt;=30,Discounting!$H$6,
IF(_xlfn.NUMBERVALUE(RIGHT(G127,LEN(G127)-FIND(" ",G127,1)))&lt;=75,Discounting!$I$6,
IF(_xlfn.NUMBERVALUE(RIGHT(G127,LEN(G127)-FIND(" ",G127,1)))&lt;=125,Discounting!$J$6,
"Seek Guidance"))))</f>
        <v>2.1399999999999999E-2</v>
      </c>
      <c r="I127" s="13">
        <f t="shared" si="13"/>
        <v>5.7587599197067248E-2</v>
      </c>
      <c r="K127" s="1" t="str">
        <f t="shared" si="14"/>
        <v>Year 114</v>
      </c>
      <c r="L127" s="12">
        <f>IF(K127="Year 0",Discounting!$G$7,
IF(_xlfn.NUMBERVALUE(RIGHT(K127,LEN(K127)-FIND(" ",K127,1)))&lt;=30,Discounting!$H$7,
IF(_xlfn.NUMBERVALUE(RIGHT(K127,LEN(K127)-FIND(" ",K127,1)))&lt;=75,Discounting!$I$7,
IF(_xlfn.NUMBERVALUE(RIGHT(K127,LEN(K127)-FIND(" ",K127,1)))&lt;=125,Discounting!$J$7,
"Seek Guidance"))))</f>
        <v>1.0699999999999999E-2</v>
      </c>
      <c r="M127" s="13">
        <f t="shared" si="15"/>
        <v>0.23727646810438474</v>
      </c>
      <c r="O127" s="1" t="str">
        <f t="shared" si="16"/>
        <v>Year 114</v>
      </c>
      <c r="P127" s="12">
        <f>IF(O127="Year 0",Discounting!$G$8,
IF(_xlfn.NUMBERVALUE(RIGHT(O127,LEN(O127)-FIND(" ",O127,1)))&lt;=30,Discounting!$H$8,
IF(_xlfn.NUMBERVALUE(RIGHT(O127,LEN(O127)-FIND(" ",O127,1)))&lt;=75,Discounting!$I$8,
IF(_xlfn.NUMBERVALUE(RIGHT(O127,LEN(O127)-FIND(" ",O127,1)))&lt;=125,Discounting!$J$8,
"Seek Guidance"))))</f>
        <v>7.1000000000000004E-3</v>
      </c>
      <c r="Q127" s="13">
        <f t="shared" si="17"/>
        <v>0.38297830415399275</v>
      </c>
    </row>
    <row r="128" spans="2:17" x14ac:dyDescent="0.35">
      <c r="B128">
        <f t="shared" si="10"/>
        <v>115</v>
      </c>
      <c r="C128" s="1" t="str">
        <f t="shared" si="18"/>
        <v>Year 115</v>
      </c>
      <c r="D128" s="12">
        <f>IF(C128="Year 0",Discounting!$G$5,
IF(_xlfn.NUMBERVALUE(RIGHT(C128,LEN(C128)-FIND(" ",C128,1)))&lt;=30,Discounting!$H$5,
IF(_xlfn.NUMBERVALUE(RIGHT(C128,LEN(C128)-FIND(" ",C128,1)))&lt;=75,Discounting!$I$5,
IF(_xlfn.NUMBERVALUE(RIGHT(C128,LEN(C128)-FIND(" ",C128,1)))&lt;=125,Discounting!$J$5,
"Seek Guidance"))))</f>
        <v>2.5000000000000001E-2</v>
      </c>
      <c r="E128" s="13">
        <f t="shared" si="11"/>
        <v>3.5088094081660533E-2</v>
      </c>
      <c r="G128" s="1" t="str">
        <f t="shared" si="12"/>
        <v>Year 115</v>
      </c>
      <c r="H128" s="12">
        <f>IF(G128="Year 0",Discounting!$G$6,
IF(_xlfn.NUMBERVALUE(RIGHT(G128,LEN(G128)-FIND(" ",G128,1)))&lt;=30,Discounting!$H$6,
IF(_xlfn.NUMBERVALUE(RIGHT(G128,LEN(G128)-FIND(" ",G128,1)))&lt;=75,Discounting!$I$6,
IF(_xlfn.NUMBERVALUE(RIGHT(G128,LEN(G128)-FIND(" ",G128,1)))&lt;=125,Discounting!$J$6,
"Seek Guidance"))))</f>
        <v>2.1399999999999999E-2</v>
      </c>
      <c r="I128" s="13">
        <f t="shared" si="13"/>
        <v>5.6381044837543803E-2</v>
      </c>
      <c r="K128" s="1" t="str">
        <f t="shared" si="14"/>
        <v>Year 115</v>
      </c>
      <c r="L128" s="12">
        <f>IF(K128="Year 0",Discounting!$G$7,
IF(_xlfn.NUMBERVALUE(RIGHT(K128,LEN(K128)-FIND(" ",K128,1)))&lt;=30,Discounting!$H$7,
IF(_xlfn.NUMBERVALUE(RIGHT(K128,LEN(K128)-FIND(" ",K128,1)))&lt;=75,Discounting!$I$7,
IF(_xlfn.NUMBERVALUE(RIGHT(K128,LEN(K128)-FIND(" ",K128,1)))&lt;=125,Discounting!$J$7,
"Seek Guidance"))))</f>
        <v>1.0699999999999999E-2</v>
      </c>
      <c r="M128" s="13">
        <f t="shared" si="15"/>
        <v>0.23476448808190833</v>
      </c>
      <c r="O128" s="1" t="str">
        <f t="shared" si="16"/>
        <v>Year 115</v>
      </c>
      <c r="P128" s="12">
        <f>IF(O128="Year 0",Discounting!$G$8,
IF(_xlfn.NUMBERVALUE(RIGHT(O128,LEN(O128)-FIND(" ",O128,1)))&lt;=30,Discounting!$H$8,
IF(_xlfn.NUMBERVALUE(RIGHT(O128,LEN(O128)-FIND(" ",O128,1)))&lt;=75,Discounting!$I$8,
IF(_xlfn.NUMBERVALUE(RIGHT(O128,LEN(O128)-FIND(" ",O128,1)))&lt;=125,Discounting!$J$8,
"Seek Guidance"))))</f>
        <v>7.1000000000000004E-3</v>
      </c>
      <c r="Q128" s="13">
        <f t="shared" si="17"/>
        <v>0.3802783280250151</v>
      </c>
    </row>
    <row r="129" spans="2:17" x14ac:dyDescent="0.35">
      <c r="B129">
        <f t="shared" si="10"/>
        <v>116</v>
      </c>
      <c r="C129" s="1" t="str">
        <f t="shared" si="18"/>
        <v>Year 116</v>
      </c>
      <c r="D129" s="12">
        <f>IF(C129="Year 0",Discounting!$G$5,
IF(_xlfn.NUMBERVALUE(RIGHT(C129,LEN(C129)-FIND(" ",C129,1)))&lt;=30,Discounting!$H$5,
IF(_xlfn.NUMBERVALUE(RIGHT(C129,LEN(C129)-FIND(" ",C129,1)))&lt;=75,Discounting!$I$5,
IF(_xlfn.NUMBERVALUE(RIGHT(C129,LEN(C129)-FIND(" ",C129,1)))&lt;=125,Discounting!$J$5,
"Seek Guidance"))))</f>
        <v>2.5000000000000001E-2</v>
      </c>
      <c r="E129" s="13">
        <f t="shared" si="11"/>
        <v>3.4232286908937107E-2</v>
      </c>
      <c r="G129" s="1" t="str">
        <f t="shared" si="12"/>
        <v>Year 116</v>
      </c>
      <c r="H129" s="12">
        <f>IF(G129="Year 0",Discounting!$G$6,
IF(_xlfn.NUMBERVALUE(RIGHT(G129,LEN(G129)-FIND(" ",G129,1)))&lt;=30,Discounting!$H$6,
IF(_xlfn.NUMBERVALUE(RIGHT(G129,LEN(G129)-FIND(" ",G129,1)))&lt;=75,Discounting!$I$6,
IF(_xlfn.NUMBERVALUE(RIGHT(G129,LEN(G129)-FIND(" ",G129,1)))&lt;=125,Discounting!$J$6,
"Seek Guidance"))))</f>
        <v>2.1399999999999999E-2</v>
      </c>
      <c r="I129" s="13">
        <f t="shared" si="13"/>
        <v>5.5199769764581748E-2</v>
      </c>
      <c r="K129" s="1" t="str">
        <f t="shared" si="14"/>
        <v>Year 116</v>
      </c>
      <c r="L129" s="12">
        <f>IF(K129="Year 0",Discounting!$G$7,
IF(_xlfn.NUMBERVALUE(RIGHT(K129,LEN(K129)-FIND(" ",K129,1)))&lt;=30,Discounting!$H$7,
IF(_xlfn.NUMBERVALUE(RIGHT(K129,LEN(K129)-FIND(" ",K129,1)))&lt;=75,Discounting!$I$7,
IF(_xlfn.NUMBERVALUE(RIGHT(K129,LEN(K129)-FIND(" ",K129,1)))&lt;=125,Discounting!$J$7,
"Seek Guidance"))))</f>
        <v>1.0699999999999999E-2</v>
      </c>
      <c r="M129" s="13">
        <f t="shared" si="15"/>
        <v>0.23227910169378485</v>
      </c>
      <c r="O129" s="1" t="str">
        <f t="shared" si="16"/>
        <v>Year 116</v>
      </c>
      <c r="P129" s="12">
        <f>IF(O129="Year 0",Discounting!$G$8,
IF(_xlfn.NUMBERVALUE(RIGHT(O129,LEN(O129)-FIND(" ",O129,1)))&lt;=30,Discounting!$H$8,
IF(_xlfn.NUMBERVALUE(RIGHT(O129,LEN(O129)-FIND(" ",O129,1)))&lt;=75,Discounting!$I$8,
IF(_xlfn.NUMBERVALUE(RIGHT(O129,LEN(O129)-FIND(" ",O129,1)))&lt;=125,Discounting!$J$8,
"Seek Guidance"))))</f>
        <v>7.1000000000000004E-3</v>
      </c>
      <c r="Q129" s="13">
        <f t="shared" si="17"/>
        <v>0.37759738658029496</v>
      </c>
    </row>
    <row r="130" spans="2:17" x14ac:dyDescent="0.35">
      <c r="B130">
        <f t="shared" si="10"/>
        <v>117</v>
      </c>
      <c r="C130" s="1" t="str">
        <f t="shared" si="18"/>
        <v>Year 117</v>
      </c>
      <c r="D130" s="12">
        <f>IF(C130="Year 0",Discounting!$G$5,
IF(_xlfn.NUMBERVALUE(RIGHT(C130,LEN(C130)-FIND(" ",C130,1)))&lt;=30,Discounting!$H$5,
IF(_xlfn.NUMBERVALUE(RIGHT(C130,LEN(C130)-FIND(" ",C130,1)))&lt;=75,Discounting!$I$5,
IF(_xlfn.NUMBERVALUE(RIGHT(C130,LEN(C130)-FIND(" ",C130,1)))&lt;=125,Discounting!$J$5,
"Seek Guidance"))))</f>
        <v>2.5000000000000001E-2</v>
      </c>
      <c r="E130" s="13">
        <f t="shared" si="11"/>
        <v>3.3397353081889861E-2</v>
      </c>
      <c r="G130" s="1" t="str">
        <f t="shared" si="12"/>
        <v>Year 117</v>
      </c>
      <c r="H130" s="12">
        <f>IF(G130="Year 0",Discounting!$G$6,
IF(_xlfn.NUMBERVALUE(RIGHT(G130,LEN(G130)-FIND(" ",G130,1)))&lt;=30,Discounting!$H$6,
IF(_xlfn.NUMBERVALUE(RIGHT(G130,LEN(G130)-FIND(" ",G130,1)))&lt;=75,Discounting!$I$6,
IF(_xlfn.NUMBERVALUE(RIGHT(G130,LEN(G130)-FIND(" ",G130,1)))&lt;=125,Discounting!$J$6,
"Seek Guidance"))))</f>
        <v>2.1399999999999999E-2</v>
      </c>
      <c r="I130" s="13">
        <f t="shared" si="13"/>
        <v>5.4043244335795715E-2</v>
      </c>
      <c r="K130" s="1" t="str">
        <f t="shared" si="14"/>
        <v>Year 117</v>
      </c>
      <c r="L130" s="12">
        <f>IF(K130="Year 0",Discounting!$G$7,
IF(_xlfn.NUMBERVALUE(RIGHT(K130,LEN(K130)-FIND(" ",K130,1)))&lt;=30,Discounting!$H$7,
IF(_xlfn.NUMBERVALUE(RIGHT(K130,LEN(K130)-FIND(" ",K130,1)))&lt;=75,Discounting!$I$7,
IF(_xlfn.NUMBERVALUE(RIGHT(K130,LEN(K130)-FIND(" ",K130,1)))&lt;=125,Discounting!$J$7,
"Seek Guidance"))))</f>
        <v>1.0699999999999999E-2</v>
      </c>
      <c r="M130" s="13">
        <f t="shared" si="15"/>
        <v>0.22982002740059845</v>
      </c>
      <c r="O130" s="1" t="str">
        <f t="shared" si="16"/>
        <v>Year 117</v>
      </c>
      <c r="P130" s="12">
        <f>IF(O130="Year 0",Discounting!$G$8,
IF(_xlfn.NUMBERVALUE(RIGHT(O130,LEN(O130)-FIND(" ",O130,1)))&lt;=30,Discounting!$H$8,
IF(_xlfn.NUMBERVALUE(RIGHT(O130,LEN(O130)-FIND(" ",O130,1)))&lt;=75,Discounting!$I$8,
IF(_xlfn.NUMBERVALUE(RIGHT(O130,LEN(O130)-FIND(" ",O130,1)))&lt;=125,Discounting!$J$8,
"Seek Guidance"))))</f>
        <v>7.1000000000000004E-3</v>
      </c>
      <c r="Q130" s="13">
        <f t="shared" si="17"/>
        <v>0.37493534562634784</v>
      </c>
    </row>
    <row r="131" spans="2:17" x14ac:dyDescent="0.35">
      <c r="B131">
        <f t="shared" si="10"/>
        <v>118</v>
      </c>
      <c r="C131" s="1" t="str">
        <f t="shared" si="18"/>
        <v>Year 118</v>
      </c>
      <c r="D131" s="12">
        <f>IF(C131="Year 0",Discounting!$G$5,
IF(_xlfn.NUMBERVALUE(RIGHT(C131,LEN(C131)-FIND(" ",C131,1)))&lt;=30,Discounting!$H$5,
IF(_xlfn.NUMBERVALUE(RIGHT(C131,LEN(C131)-FIND(" ",C131,1)))&lt;=75,Discounting!$I$5,
IF(_xlfn.NUMBERVALUE(RIGHT(C131,LEN(C131)-FIND(" ",C131,1)))&lt;=125,Discounting!$J$5,
"Seek Guidance"))))</f>
        <v>2.5000000000000001E-2</v>
      </c>
      <c r="E131" s="13">
        <f t="shared" si="11"/>
        <v>3.2582783494526694E-2</v>
      </c>
      <c r="G131" s="1" t="str">
        <f t="shared" si="12"/>
        <v>Year 118</v>
      </c>
      <c r="H131" s="12">
        <f>IF(G131="Year 0",Discounting!$G$6,
IF(_xlfn.NUMBERVALUE(RIGHT(G131,LEN(G131)-FIND(" ",G131,1)))&lt;=30,Discounting!$H$6,
IF(_xlfn.NUMBERVALUE(RIGHT(G131,LEN(G131)-FIND(" ",G131,1)))&lt;=75,Discounting!$I$6,
IF(_xlfn.NUMBERVALUE(RIGHT(G131,LEN(G131)-FIND(" ",G131,1)))&lt;=125,Discounting!$J$6,
"Seek Guidance"))))</f>
        <v>2.1399999999999999E-2</v>
      </c>
      <c r="I131" s="13">
        <f t="shared" si="13"/>
        <v>5.2910950005674279E-2</v>
      </c>
      <c r="K131" s="1" t="str">
        <f t="shared" si="14"/>
        <v>Year 118</v>
      </c>
      <c r="L131" s="12">
        <f>IF(K131="Year 0",Discounting!$G$7,
IF(_xlfn.NUMBERVALUE(RIGHT(K131,LEN(K131)-FIND(" ",K131,1)))&lt;=30,Discounting!$H$7,
IF(_xlfn.NUMBERVALUE(RIGHT(K131,LEN(K131)-FIND(" ",K131,1)))&lt;=75,Discounting!$I$7,
IF(_xlfn.NUMBERVALUE(RIGHT(K131,LEN(K131)-FIND(" ",K131,1)))&lt;=125,Discounting!$J$7,
"Seek Guidance"))))</f>
        <v>1.0699999999999999E-2</v>
      </c>
      <c r="M131" s="13">
        <f t="shared" si="15"/>
        <v>0.22738698664351287</v>
      </c>
      <c r="O131" s="1" t="str">
        <f t="shared" si="16"/>
        <v>Year 118</v>
      </c>
      <c r="P131" s="12">
        <f>IF(O131="Year 0",Discounting!$G$8,
IF(_xlfn.NUMBERVALUE(RIGHT(O131,LEN(O131)-FIND(" ",O131,1)))&lt;=30,Discounting!$H$8,
IF(_xlfn.NUMBERVALUE(RIGHT(O131,LEN(O131)-FIND(" ",O131,1)))&lt;=75,Discounting!$I$8,
IF(_xlfn.NUMBERVALUE(RIGHT(O131,LEN(O131)-FIND(" ",O131,1)))&lt;=125,Discounting!$J$8,
"Seek Guidance"))))</f>
        <v>7.1000000000000004E-3</v>
      </c>
      <c r="Q131" s="13">
        <f t="shared" si="17"/>
        <v>0.37229207191574598</v>
      </c>
    </row>
    <row r="132" spans="2:17" x14ac:dyDescent="0.35">
      <c r="B132">
        <f t="shared" si="10"/>
        <v>119</v>
      </c>
      <c r="C132" s="1" t="str">
        <f t="shared" si="18"/>
        <v>Year 119</v>
      </c>
      <c r="D132" s="12">
        <f>IF(C132="Year 0",Discounting!$G$5,
IF(_xlfn.NUMBERVALUE(RIGHT(C132,LEN(C132)-FIND(" ",C132,1)))&lt;=30,Discounting!$H$5,
IF(_xlfn.NUMBERVALUE(RIGHT(C132,LEN(C132)-FIND(" ",C132,1)))&lt;=75,Discounting!$I$5,
IF(_xlfn.NUMBERVALUE(RIGHT(C132,LEN(C132)-FIND(" ",C132,1)))&lt;=125,Discounting!$J$5,
"Seek Guidance"))))</f>
        <v>2.5000000000000001E-2</v>
      </c>
      <c r="E132" s="13">
        <f t="shared" si="11"/>
        <v>3.1788081458074824E-2</v>
      </c>
      <c r="G132" s="1" t="str">
        <f t="shared" si="12"/>
        <v>Year 119</v>
      </c>
      <c r="H132" s="12">
        <f>IF(G132="Year 0",Discounting!$G$6,
IF(_xlfn.NUMBERVALUE(RIGHT(G132,LEN(G132)-FIND(" ",G132,1)))&lt;=30,Discounting!$H$6,
IF(_xlfn.NUMBERVALUE(RIGHT(G132,LEN(G132)-FIND(" ",G132,1)))&lt;=75,Discounting!$I$6,
IF(_xlfn.NUMBERVALUE(RIGHT(G132,LEN(G132)-FIND(" ",G132,1)))&lt;=125,Discounting!$J$6,
"Seek Guidance"))))</f>
        <v>2.1399999999999999E-2</v>
      </c>
      <c r="I132" s="13">
        <f t="shared" si="13"/>
        <v>5.1802379093082315E-2</v>
      </c>
      <c r="K132" s="1" t="str">
        <f t="shared" si="14"/>
        <v>Year 119</v>
      </c>
      <c r="L132" s="12">
        <f>IF(K132="Year 0",Discounting!$G$7,
IF(_xlfn.NUMBERVALUE(RIGHT(K132,LEN(K132)-FIND(" ",K132,1)))&lt;=30,Discounting!$H$7,
IF(_xlfn.NUMBERVALUE(RIGHT(K132,LEN(K132)-FIND(" ",K132,1)))&lt;=75,Discounting!$I$7,
IF(_xlfn.NUMBERVALUE(RIGHT(K132,LEN(K132)-FIND(" ",K132,1)))&lt;=125,Discounting!$J$7,
"Seek Guidance"))))</f>
        <v>1.0699999999999999E-2</v>
      </c>
      <c r="M132" s="13">
        <f t="shared" si="15"/>
        <v>0.22497970381271681</v>
      </c>
      <c r="O132" s="1" t="str">
        <f t="shared" si="16"/>
        <v>Year 119</v>
      </c>
      <c r="P132" s="12">
        <f>IF(O132="Year 0",Discounting!$G$8,
IF(_xlfn.NUMBERVALUE(RIGHT(O132,LEN(O132)-FIND(" ",O132,1)))&lt;=30,Discounting!$H$8,
IF(_xlfn.NUMBERVALUE(RIGHT(O132,LEN(O132)-FIND(" ",O132,1)))&lt;=75,Discounting!$I$8,
IF(_xlfn.NUMBERVALUE(RIGHT(O132,LEN(O132)-FIND(" ",O132,1)))&lt;=125,Discounting!$J$8,
"Seek Guidance"))))</f>
        <v>7.1000000000000004E-3</v>
      </c>
      <c r="Q132" s="13">
        <f t="shared" si="17"/>
        <v>0.36966743314044875</v>
      </c>
    </row>
    <row r="133" spans="2:17" x14ac:dyDescent="0.35">
      <c r="B133">
        <f t="shared" si="10"/>
        <v>120</v>
      </c>
      <c r="C133" s="1" t="str">
        <f t="shared" si="18"/>
        <v>Year 120</v>
      </c>
      <c r="D133" s="12">
        <f>IF(C133="Year 0",Discounting!$G$5,
IF(_xlfn.NUMBERVALUE(RIGHT(C133,LEN(C133)-FIND(" ",C133,1)))&lt;=30,Discounting!$H$5,
IF(_xlfn.NUMBERVALUE(RIGHT(C133,LEN(C133)-FIND(" ",C133,1)))&lt;=75,Discounting!$I$5,
IF(_xlfn.NUMBERVALUE(RIGHT(C133,LEN(C133)-FIND(" ",C133,1)))&lt;=125,Discounting!$J$5,
"Seek Guidance"))))</f>
        <v>2.5000000000000001E-2</v>
      </c>
      <c r="E133" s="13">
        <f t="shared" si="11"/>
        <v>3.1012762398121781E-2</v>
      </c>
      <c r="G133" s="1" t="str">
        <f t="shared" si="12"/>
        <v>Year 120</v>
      </c>
      <c r="H133" s="12">
        <f>IF(G133="Year 0",Discounting!$G$6,
IF(_xlfn.NUMBERVALUE(RIGHT(G133,LEN(G133)-FIND(" ",G133,1)))&lt;=30,Discounting!$H$6,
IF(_xlfn.NUMBERVALUE(RIGHT(G133,LEN(G133)-FIND(" ",G133,1)))&lt;=75,Discounting!$I$6,
IF(_xlfn.NUMBERVALUE(RIGHT(G133,LEN(G133)-FIND(" ",G133,1)))&lt;=125,Discounting!$J$6,
"Seek Guidance"))))</f>
        <v>2.1399999999999999E-2</v>
      </c>
      <c r="I133" s="13">
        <f t="shared" si="13"/>
        <v>5.0717034553634535E-2</v>
      </c>
      <c r="K133" s="1" t="str">
        <f t="shared" si="14"/>
        <v>Year 120</v>
      </c>
      <c r="L133" s="12">
        <f>IF(K133="Year 0",Discounting!$G$7,
IF(_xlfn.NUMBERVALUE(RIGHT(K133,LEN(K133)-FIND(" ",K133,1)))&lt;=30,Discounting!$H$7,
IF(_xlfn.NUMBERVALUE(RIGHT(K133,LEN(K133)-FIND(" ",K133,1)))&lt;=75,Discounting!$I$7,
IF(_xlfn.NUMBERVALUE(RIGHT(K133,LEN(K133)-FIND(" ",K133,1)))&lt;=125,Discounting!$J$7,
"Seek Guidance"))))</f>
        <v>1.0699999999999999E-2</v>
      </c>
      <c r="M133" s="13">
        <f t="shared" si="15"/>
        <v>0.22259790621620346</v>
      </c>
      <c r="O133" s="1" t="str">
        <f t="shared" si="16"/>
        <v>Year 120</v>
      </c>
      <c r="P133" s="12">
        <f>IF(O133="Year 0",Discounting!$G$8,
IF(_xlfn.NUMBERVALUE(RIGHT(O133,LEN(O133)-FIND(" ",O133,1)))&lt;=30,Discounting!$H$8,
IF(_xlfn.NUMBERVALUE(RIGHT(O133,LEN(O133)-FIND(" ",O133,1)))&lt;=75,Discounting!$I$8,
IF(_xlfn.NUMBERVALUE(RIGHT(O133,LEN(O133)-FIND(" ",O133,1)))&lt;=125,Discounting!$J$8,
"Seek Guidance"))))</f>
        <v>7.1000000000000004E-3</v>
      </c>
      <c r="Q133" s="13">
        <f t="shared" si="17"/>
        <v>0.36706129792517994</v>
      </c>
    </row>
    <row r="134" spans="2:17" x14ac:dyDescent="0.35">
      <c r="B134">
        <f t="shared" si="10"/>
        <v>121</v>
      </c>
      <c r="C134" s="1" t="str">
        <f t="shared" si="18"/>
        <v>Year 121</v>
      </c>
      <c r="D134" s="12">
        <f>IF(C134="Year 0",Discounting!$G$5,
IF(_xlfn.NUMBERVALUE(RIGHT(C134,LEN(C134)-FIND(" ",C134,1)))&lt;=30,Discounting!$H$5,
IF(_xlfn.NUMBERVALUE(RIGHT(C134,LEN(C134)-FIND(" ",C134,1)))&lt;=75,Discounting!$I$5,
IF(_xlfn.NUMBERVALUE(RIGHT(C134,LEN(C134)-FIND(" ",C134,1)))&lt;=125,Discounting!$J$5,
"Seek Guidance"))))</f>
        <v>2.5000000000000001E-2</v>
      </c>
      <c r="E134" s="13">
        <f t="shared" si="11"/>
        <v>3.0256353559143204E-2</v>
      </c>
      <c r="G134" s="1" t="str">
        <f t="shared" si="12"/>
        <v>Year 121</v>
      </c>
      <c r="H134" s="12">
        <f>IF(G134="Year 0",Discounting!$G$6,
IF(_xlfn.NUMBERVALUE(RIGHT(G134,LEN(G134)-FIND(" ",G134,1)))&lt;=30,Discounting!$H$6,
IF(_xlfn.NUMBERVALUE(RIGHT(G134,LEN(G134)-FIND(" ",G134,1)))&lt;=75,Discounting!$I$6,
IF(_xlfn.NUMBERVALUE(RIGHT(G134,LEN(G134)-FIND(" ",G134,1)))&lt;=125,Discounting!$J$6,
"Seek Guidance"))))</f>
        <v>2.1399999999999999E-2</v>
      </c>
      <c r="I134" s="13">
        <f t="shared" si="13"/>
        <v>4.9654429756838196E-2</v>
      </c>
      <c r="K134" s="1" t="str">
        <f t="shared" si="14"/>
        <v>Year 121</v>
      </c>
      <c r="L134" s="12">
        <f>IF(K134="Year 0",Discounting!$G$7,
IF(_xlfn.NUMBERVALUE(RIGHT(K134,LEN(K134)-FIND(" ",K134,1)))&lt;=30,Discounting!$H$7,
IF(_xlfn.NUMBERVALUE(RIGHT(K134,LEN(K134)-FIND(" ",K134,1)))&lt;=75,Discounting!$I$7,
IF(_xlfn.NUMBERVALUE(RIGHT(K134,LEN(K134)-FIND(" ",K134,1)))&lt;=125,Discounting!$J$7,
"Seek Guidance"))))</f>
        <v>1.0699999999999999E-2</v>
      </c>
      <c r="M134" s="13">
        <f t="shared" si="15"/>
        <v>0.22024132404888044</v>
      </c>
      <c r="O134" s="1" t="str">
        <f t="shared" si="16"/>
        <v>Year 121</v>
      </c>
      <c r="P134" s="12">
        <f>IF(O134="Year 0",Discounting!$G$8,
IF(_xlfn.NUMBERVALUE(RIGHT(O134,LEN(O134)-FIND(" ",O134,1)))&lt;=30,Discounting!$H$8,
IF(_xlfn.NUMBERVALUE(RIGHT(O134,LEN(O134)-FIND(" ",O134,1)))&lt;=75,Discounting!$I$8,
IF(_xlfn.NUMBERVALUE(RIGHT(O134,LEN(O134)-FIND(" ",O134,1)))&lt;=125,Discounting!$J$8,
"Seek Guidance"))))</f>
        <v>7.1000000000000004E-3</v>
      </c>
      <c r="Q134" s="13">
        <f t="shared" si="17"/>
        <v>0.36447353582085185</v>
      </c>
    </row>
    <row r="135" spans="2:17" x14ac:dyDescent="0.35">
      <c r="B135">
        <f t="shared" si="10"/>
        <v>122</v>
      </c>
      <c r="C135" s="1" t="str">
        <f t="shared" si="18"/>
        <v>Year 122</v>
      </c>
      <c r="D135" s="12">
        <f>IF(C135="Year 0",Discounting!$G$5,
IF(_xlfn.NUMBERVALUE(RIGHT(C135,LEN(C135)-FIND(" ",C135,1)))&lt;=30,Discounting!$H$5,
IF(_xlfn.NUMBERVALUE(RIGHT(C135,LEN(C135)-FIND(" ",C135,1)))&lt;=75,Discounting!$I$5,
IF(_xlfn.NUMBERVALUE(RIGHT(C135,LEN(C135)-FIND(" ",C135,1)))&lt;=125,Discounting!$J$5,
"Seek Guidance"))))</f>
        <v>2.5000000000000001E-2</v>
      </c>
      <c r="E135" s="13">
        <f t="shared" si="11"/>
        <v>2.9518393716237275E-2</v>
      </c>
      <c r="G135" s="1" t="str">
        <f t="shared" si="12"/>
        <v>Year 122</v>
      </c>
      <c r="H135" s="12">
        <f>IF(G135="Year 0",Discounting!$G$6,
IF(_xlfn.NUMBERVALUE(RIGHT(G135,LEN(G135)-FIND(" ",G135,1)))&lt;=30,Discounting!$H$6,
IF(_xlfn.NUMBERVALUE(RIGHT(G135,LEN(G135)-FIND(" ",G135,1)))&lt;=75,Discounting!$I$6,
IF(_xlfn.NUMBERVALUE(RIGHT(G135,LEN(G135)-FIND(" ",G135,1)))&lt;=125,Discounting!$J$6,
"Seek Guidance"))))</f>
        <v>2.1399999999999999E-2</v>
      </c>
      <c r="I135" s="13">
        <f t="shared" si="13"/>
        <v>4.8614088267905024E-2</v>
      </c>
      <c r="K135" s="1" t="str">
        <f t="shared" si="14"/>
        <v>Year 122</v>
      </c>
      <c r="L135" s="12">
        <f>IF(K135="Year 0",Discounting!$G$7,
IF(_xlfn.NUMBERVALUE(RIGHT(K135,LEN(K135)-FIND(" ",K135,1)))&lt;=30,Discounting!$H$7,
IF(_xlfn.NUMBERVALUE(RIGHT(K135,LEN(K135)-FIND(" ",K135,1)))&lt;=75,Discounting!$I$7,
IF(_xlfn.NUMBERVALUE(RIGHT(K135,LEN(K135)-FIND(" ",K135,1)))&lt;=125,Discounting!$J$7,
"Seek Guidance"))))</f>
        <v>1.0699999999999999E-2</v>
      </c>
      <c r="M135" s="13">
        <f t="shared" si="15"/>
        <v>0.217909690362007</v>
      </c>
      <c r="O135" s="1" t="str">
        <f t="shared" si="16"/>
        <v>Year 122</v>
      </c>
      <c r="P135" s="12">
        <f>IF(O135="Year 0",Discounting!$G$8,
IF(_xlfn.NUMBERVALUE(RIGHT(O135,LEN(O135)-FIND(" ",O135,1)))&lt;=30,Discounting!$H$8,
IF(_xlfn.NUMBERVALUE(RIGHT(O135,LEN(O135)-FIND(" ",O135,1)))&lt;=75,Discounting!$I$8,
IF(_xlfn.NUMBERVALUE(RIGHT(O135,LEN(O135)-FIND(" ",O135,1)))&lt;=125,Discounting!$J$8,
"Seek Guidance"))))</f>
        <v>7.1000000000000004E-3</v>
      </c>
      <c r="Q135" s="13">
        <f t="shared" si="17"/>
        <v>0.36190401729803573</v>
      </c>
    </row>
    <row r="136" spans="2:17" x14ac:dyDescent="0.35">
      <c r="B136">
        <f t="shared" si="10"/>
        <v>123</v>
      </c>
      <c r="C136" s="1" t="str">
        <f t="shared" si="18"/>
        <v>Year 123</v>
      </c>
      <c r="D136" s="12">
        <f>IF(C136="Year 0",Discounting!$G$5,
IF(_xlfn.NUMBERVALUE(RIGHT(C136,LEN(C136)-FIND(" ",C136,1)))&lt;=30,Discounting!$H$5,
IF(_xlfn.NUMBERVALUE(RIGHT(C136,LEN(C136)-FIND(" ",C136,1)))&lt;=75,Discounting!$I$5,
IF(_xlfn.NUMBERVALUE(RIGHT(C136,LEN(C136)-FIND(" ",C136,1)))&lt;=125,Discounting!$J$5,
"Seek Guidance"))))</f>
        <v>2.5000000000000001E-2</v>
      </c>
      <c r="E136" s="13">
        <f t="shared" si="11"/>
        <v>2.8798432893890027E-2</v>
      </c>
      <c r="G136" s="1" t="str">
        <f t="shared" si="12"/>
        <v>Year 123</v>
      </c>
      <c r="H136" s="12">
        <f>IF(G136="Year 0",Discounting!$G$6,
IF(_xlfn.NUMBERVALUE(RIGHT(G136,LEN(G136)-FIND(" ",G136,1)))&lt;=30,Discounting!$H$6,
IF(_xlfn.NUMBERVALUE(RIGHT(G136,LEN(G136)-FIND(" ",G136,1)))&lt;=75,Discounting!$I$6,
IF(_xlfn.NUMBERVALUE(RIGHT(G136,LEN(G136)-FIND(" ",G136,1)))&lt;=125,Discounting!$J$6,
"Seek Guidance"))))</f>
        <v>2.1399999999999999E-2</v>
      </c>
      <c r="I136" s="13">
        <f t="shared" si="13"/>
        <v>4.7595543634134541E-2</v>
      </c>
      <c r="K136" s="1" t="str">
        <f t="shared" si="14"/>
        <v>Year 123</v>
      </c>
      <c r="L136" s="12">
        <f>IF(K136="Year 0",Discounting!$G$7,
IF(_xlfn.NUMBERVALUE(RIGHT(K136,LEN(K136)-FIND(" ",K136,1)))&lt;=30,Discounting!$H$7,
IF(_xlfn.NUMBERVALUE(RIGHT(K136,LEN(K136)-FIND(" ",K136,1)))&lt;=75,Discounting!$I$7,
IF(_xlfn.NUMBERVALUE(RIGHT(K136,LEN(K136)-FIND(" ",K136,1)))&lt;=125,Discounting!$J$7,
"Seek Guidance"))))</f>
        <v>1.0699999999999999E-2</v>
      </c>
      <c r="M136" s="13">
        <f t="shared" si="15"/>
        <v>0.2156027410329544</v>
      </c>
      <c r="O136" s="1" t="str">
        <f t="shared" si="16"/>
        <v>Year 123</v>
      </c>
      <c r="P136" s="12">
        <f>IF(O136="Year 0",Discounting!$G$8,
IF(_xlfn.NUMBERVALUE(RIGHT(O136,LEN(O136)-FIND(" ",O136,1)))&lt;=30,Discounting!$H$8,
IF(_xlfn.NUMBERVALUE(RIGHT(O136,LEN(O136)-FIND(" ",O136,1)))&lt;=75,Discounting!$I$8,
IF(_xlfn.NUMBERVALUE(RIGHT(O136,LEN(O136)-FIND(" ",O136,1)))&lt;=125,Discounting!$J$8,
"Seek Guidance"))))</f>
        <v>7.1000000000000004E-3</v>
      </c>
      <c r="Q136" s="13">
        <f t="shared" si="17"/>
        <v>0.35935261374047828</v>
      </c>
    </row>
    <row r="137" spans="2:17" x14ac:dyDescent="0.35">
      <c r="B137">
        <f t="shared" si="10"/>
        <v>124</v>
      </c>
      <c r="C137" s="1" t="str">
        <f t="shared" si="18"/>
        <v>Year 124</v>
      </c>
      <c r="D137" s="12">
        <f>IF(C137="Year 0",Discounting!$G$5,
IF(_xlfn.NUMBERVALUE(RIGHT(C137,LEN(C137)-FIND(" ",C137,1)))&lt;=30,Discounting!$H$5,
IF(_xlfn.NUMBERVALUE(RIGHT(C137,LEN(C137)-FIND(" ",C137,1)))&lt;=75,Discounting!$I$5,
IF(_xlfn.NUMBERVALUE(RIGHT(C137,LEN(C137)-FIND(" ",C137,1)))&lt;=125,Discounting!$J$5,
"Seek Guidance"))))</f>
        <v>2.5000000000000001E-2</v>
      </c>
      <c r="E137" s="13">
        <f t="shared" si="11"/>
        <v>2.809603209160003E-2</v>
      </c>
      <c r="G137" s="1" t="str">
        <f t="shared" si="12"/>
        <v>Year 124</v>
      </c>
      <c r="H137" s="12">
        <f>IF(G137="Year 0",Discounting!$G$6,
IF(_xlfn.NUMBERVALUE(RIGHT(G137,LEN(G137)-FIND(" ",G137,1)))&lt;=30,Discounting!$H$6,
IF(_xlfn.NUMBERVALUE(RIGHT(G137,LEN(G137)-FIND(" ",G137,1)))&lt;=75,Discounting!$I$6,
IF(_xlfn.NUMBERVALUE(RIGHT(G137,LEN(G137)-FIND(" ",G137,1)))&lt;=125,Discounting!$J$6,
"Seek Guidance"))))</f>
        <v>2.1399999999999999E-2</v>
      </c>
      <c r="I137" s="13">
        <f t="shared" si="13"/>
        <v>4.6598339175772996E-2</v>
      </c>
      <c r="K137" s="1" t="str">
        <f t="shared" si="14"/>
        <v>Year 124</v>
      </c>
      <c r="L137" s="12">
        <f>IF(K137="Year 0",Discounting!$G$7,
IF(_xlfn.NUMBERVALUE(RIGHT(K137,LEN(K137)-FIND(" ",K137,1)))&lt;=30,Discounting!$H$7,
IF(_xlfn.NUMBERVALUE(RIGHT(K137,LEN(K137)-FIND(" ",K137,1)))&lt;=75,Discounting!$I$7,
IF(_xlfn.NUMBERVALUE(RIGHT(K137,LEN(K137)-FIND(" ",K137,1)))&lt;=125,Discounting!$J$7,
"Seek Guidance"))))</f>
        <v>1.0699999999999999E-2</v>
      </c>
      <c r="M137" s="13">
        <f t="shared" si="15"/>
        <v>0.21332021473528684</v>
      </c>
      <c r="O137" s="1" t="str">
        <f t="shared" si="16"/>
        <v>Year 124</v>
      </c>
      <c r="P137" s="12">
        <f>IF(O137="Year 0",Discounting!$G$8,
IF(_xlfn.NUMBERVALUE(RIGHT(O137,LEN(O137)-FIND(" ",O137,1)))&lt;=30,Discounting!$H$8,
IF(_xlfn.NUMBERVALUE(RIGHT(O137,LEN(O137)-FIND(" ",O137,1)))&lt;=75,Discounting!$I$8,
IF(_xlfn.NUMBERVALUE(RIGHT(O137,LEN(O137)-FIND(" ",O137,1)))&lt;=125,Discounting!$J$8,
"Seek Guidance"))))</f>
        <v>7.1000000000000004E-3</v>
      </c>
      <c r="Q137" s="13">
        <f t="shared" si="17"/>
        <v>0.35681919743866375</v>
      </c>
    </row>
    <row r="138" spans="2:17" x14ac:dyDescent="0.35">
      <c r="B138">
        <f t="shared" si="10"/>
        <v>125</v>
      </c>
      <c r="C138" s="1" t="str">
        <f t="shared" si="18"/>
        <v>Year 125</v>
      </c>
      <c r="D138" s="12">
        <f>IF(C138="Year 0",Discounting!$G$5,
IF(_xlfn.NUMBERVALUE(RIGHT(C138,LEN(C138)-FIND(" ",C138,1)))&lt;=30,Discounting!$H$5,
IF(_xlfn.NUMBERVALUE(RIGHT(C138,LEN(C138)-FIND(" ",C138,1)))&lt;=75,Discounting!$I$5,
IF(_xlfn.NUMBERVALUE(RIGHT(C138,LEN(C138)-FIND(" ",C138,1)))&lt;=125,Discounting!$J$5,
"Seek Guidance"))))</f>
        <v>2.5000000000000001E-2</v>
      </c>
      <c r="E138" s="13">
        <f t="shared" si="11"/>
        <v>2.7410763016195154E-2</v>
      </c>
      <c r="G138" s="1" t="str">
        <f t="shared" si="12"/>
        <v>Year 125</v>
      </c>
      <c r="H138" s="12">
        <f>IF(G138="Year 0",Discounting!$G$6,
IF(_xlfn.NUMBERVALUE(RIGHT(G138,LEN(G138)-FIND(" ",G138,1)))&lt;=30,Discounting!$H$6,
IF(_xlfn.NUMBERVALUE(RIGHT(G138,LEN(G138)-FIND(" ",G138,1)))&lt;=75,Discounting!$I$6,
IF(_xlfn.NUMBERVALUE(RIGHT(G138,LEN(G138)-FIND(" ",G138,1)))&lt;=125,Discounting!$J$6,
"Seek Guidance"))))</f>
        <v>2.1399999999999999E-2</v>
      </c>
      <c r="I138" s="13">
        <f t="shared" si="13"/>
        <v>4.5622027781254154E-2</v>
      </c>
      <c r="K138" s="1" t="str">
        <f t="shared" si="14"/>
        <v>Year 125</v>
      </c>
      <c r="L138" s="12">
        <f>IF(K138="Year 0",Discounting!$G$7,
IF(_xlfn.NUMBERVALUE(RIGHT(K138,LEN(K138)-FIND(" ",K138,1)))&lt;=30,Discounting!$H$7,
IF(_xlfn.NUMBERVALUE(RIGHT(K138,LEN(K138)-FIND(" ",K138,1)))&lt;=75,Discounting!$I$7,
IF(_xlfn.NUMBERVALUE(RIGHT(K138,LEN(K138)-FIND(" ",K138,1)))&lt;=125,Discounting!$J$7,
"Seek Guidance"))))</f>
        <v>1.0699999999999999E-2</v>
      </c>
      <c r="M138" s="13">
        <f t="shared" si="15"/>
        <v>0.21106185290915885</v>
      </c>
      <c r="O138" s="1" t="str">
        <f t="shared" si="16"/>
        <v>Year 125</v>
      </c>
      <c r="P138" s="12">
        <f>IF(O138="Year 0",Discounting!$G$8,
IF(_xlfn.NUMBERVALUE(RIGHT(O138,LEN(O138)-FIND(" ",O138,1)))&lt;=30,Discounting!$H$8,
IF(_xlfn.NUMBERVALUE(RIGHT(O138,LEN(O138)-FIND(" ",O138,1)))&lt;=75,Discounting!$I$8,
IF(_xlfn.NUMBERVALUE(RIGHT(O138,LEN(O138)-FIND(" ",O138,1)))&lt;=125,Discounting!$J$8,
"Seek Guidance"))))</f>
        <v>7.1000000000000004E-3</v>
      </c>
      <c r="Q138" s="13">
        <f t="shared" si="17"/>
        <v>0.35430364158342142</v>
      </c>
    </row>
    <row r="139" spans="2:17" x14ac:dyDescent="0.35">
      <c r="D139" s="12"/>
      <c r="H139" s="12"/>
      <c r="L139" s="12"/>
      <c r="P139" s="12"/>
    </row>
  </sheetData>
  <mergeCells count="11">
    <mergeCell ref="O11:Q11"/>
    <mergeCell ref="C2:J2"/>
    <mergeCell ref="G3:J3"/>
    <mergeCell ref="C11:E11"/>
    <mergeCell ref="G11:I11"/>
    <mergeCell ref="K11:M11"/>
    <mergeCell ref="C5:F5"/>
    <mergeCell ref="C6:F6"/>
    <mergeCell ref="C7:F7"/>
    <mergeCell ref="C8:F8"/>
    <mergeCell ref="C3:F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994A7-04D1-4906-BB00-0476E36E1468}">
  <sheetPr>
    <tabColor theme="8" tint="0.79998168889431442"/>
  </sheetPr>
  <dimension ref="B2:Y1000"/>
  <sheetViews>
    <sheetView topLeftCell="D1" workbookViewId="0">
      <selection activeCell="M13" sqref="M13"/>
    </sheetView>
  </sheetViews>
  <sheetFormatPr defaultRowHeight="14.5" x14ac:dyDescent="0.35"/>
  <cols>
    <col min="1" max="1" width="2.6328125" customWidth="1"/>
    <col min="2" max="2" width="22.6328125" customWidth="1"/>
    <col min="3" max="3" width="2.6328125" customWidth="1"/>
    <col min="4" max="4" width="22.6328125" style="33" customWidth="1"/>
    <col min="5" max="5" width="2.6328125" customWidth="1"/>
    <col min="6" max="6" width="30.6328125" style="33" customWidth="1"/>
    <col min="7" max="7" width="2.6328125" style="39" customWidth="1"/>
    <col min="8" max="8" width="22.6328125" style="33" customWidth="1"/>
    <col min="9" max="9" width="2.6328125" style="39" customWidth="1"/>
    <col min="10" max="10" width="28" style="43" bestFit="1" customWidth="1"/>
    <col min="11" max="11" width="24" style="79" bestFit="1" customWidth="1"/>
    <col min="12" max="13" width="24" style="79" customWidth="1"/>
    <col min="14" max="14" width="2.6328125" customWidth="1"/>
    <col min="15" max="15" width="25.6328125" style="80" customWidth="1"/>
    <col min="16" max="16" width="33.36328125" style="37" bestFit="1" customWidth="1"/>
    <col min="17" max="17" width="33.36328125" style="37" customWidth="1"/>
    <col min="18" max="18" width="2.6328125" customWidth="1"/>
    <col min="19" max="19" width="23.54296875" style="80" bestFit="1" customWidth="1"/>
    <col min="20" max="20" width="33.08984375" style="37" bestFit="1" customWidth="1"/>
    <col min="21" max="21" width="33.90625" style="2" bestFit="1" customWidth="1"/>
    <col min="22" max="22" width="2.6328125" style="33" customWidth="1"/>
    <col min="23" max="23" width="28.6328125" customWidth="1"/>
    <col min="24" max="24" width="28.6328125" style="36" customWidth="1"/>
    <col min="25" max="25" width="28.6328125" style="37" customWidth="1"/>
  </cols>
  <sheetData>
    <row r="2" spans="2:25" x14ac:dyDescent="0.35">
      <c r="B2" t="s">
        <v>56</v>
      </c>
      <c r="D2" s="33" t="s">
        <v>34</v>
      </c>
      <c r="F2" s="33" t="s">
        <v>51</v>
      </c>
      <c r="H2" s="33" t="s">
        <v>33</v>
      </c>
      <c r="J2" s="43" t="s">
        <v>65</v>
      </c>
      <c r="K2" s="43" t="s">
        <v>63</v>
      </c>
      <c r="L2" s="43" t="s">
        <v>64</v>
      </c>
      <c r="M2" s="43" t="s">
        <v>73</v>
      </c>
      <c r="N2" s="39"/>
      <c r="O2" s="80" t="s">
        <v>48</v>
      </c>
      <c r="P2" s="81" t="s">
        <v>61</v>
      </c>
      <c r="Q2" s="81" t="s">
        <v>62</v>
      </c>
      <c r="R2" s="39"/>
      <c r="S2" s="80" t="s">
        <v>49</v>
      </c>
      <c r="T2" s="37" t="s">
        <v>66</v>
      </c>
      <c r="U2" s="2" t="s">
        <v>67</v>
      </c>
      <c r="W2" t="s">
        <v>53</v>
      </c>
      <c r="X2" s="36" t="s">
        <v>50</v>
      </c>
      <c r="Y2" s="37" t="s">
        <v>52</v>
      </c>
    </row>
    <row r="3" spans="2:25" x14ac:dyDescent="0.35">
      <c r="B3" t="s">
        <v>0</v>
      </c>
      <c r="D3" s="33" t="s">
        <v>32</v>
      </c>
      <c r="F3" s="33" cm="1">
        <f t="array" ref="F3:F7">_xlfn.UNIQUE(TRANSPOSE(Discounting!11:11))</f>
        <v>0</v>
      </c>
      <c r="H3" s="33">
        <f>SETUP_Period_First</f>
        <v>2010</v>
      </c>
      <c r="J3" s="43">
        <f ca="1">OFFSET(Tool!$C$13,0,ROW($H3)-3)</f>
        <v>100</v>
      </c>
      <c r="K3" s="78">
        <f t="shared" ref="K3:K66" ca="1" si="0">J3*Q3</f>
        <v>100</v>
      </c>
      <c r="L3" s="78">
        <f ca="1">K3*U3</f>
        <v>100</v>
      </c>
      <c r="M3" s="78">
        <f ca="1">L3*Y3</f>
        <v>100</v>
      </c>
      <c r="N3" s="38"/>
      <c r="O3" s="36" cm="1">
        <f t="array" aca="1" ref="O3" ca="1">IF(OR(ISERROR($H3),$H3=FALSE),NA(),
IF(INFLATION_Index="Custom",_xlfn.XLOOKUP($H3,Tool!$12:$12,Tool!$14:$14)*100,
IF(SETUP_Frequency="Financial Year",
IFERROR(INDEX(Dynamic_Table_FY,_xlfn.XMATCH($H3,Dynamic_Period_FY),_xlfn.XMATCH(INFLATION_Index,Dynamic_Indices)),
INDEX(Dynamic_Table_FY,COUNTA(Dynamic_Table_FY)/COUNTA(Dynamic_Indices),_xlfn.XMATCH(INFLATION_Index,Dynamic_Indices))),
IF(SETUP_Frequency="Calendar Year",
IFERROR(INDEX(Dynamic_Table_CAL,_xlfn.XMATCH($H3,Dynamic_Period_CAL),_xlfn.XMATCH(INFLATION_Index,Dynamic_Indices)),
INDEX(Dynamic_Table_CAL,COUNTA(Dynamic_Table_CAL)/COUNTA(Dynamic_Indices),_xlfn.XMATCH(INFLATION_Index,Dynamic_Indices))),
IF(SETUP_Frequency="Quarterly",
IFERROR(INDEX(Dynamic_Table_QTR,_xlfn.XMATCH($H3,Dynamic_Period_QTR),_xlfn.XMATCH(INFLATION_Index,Dynamic_Indices)),
INDEX(Dynamic_Table_QTR,COUNTA(Dynamic_Table_QTR)/COUNTA(Dynamic_Indices),_xlfn.XMATCH(INFLATION_Index,Dynamic_Indices))),"err")))))
/100</f>
        <v>3.2981715757716801E-2</v>
      </c>
      <c r="P3" s="37">
        <f t="shared" ref="P3:P34" si="1">IF(INFLATION_YN="No",1,
IF(ISERROR($H3),NA(),
IF(ISTEXT($O2),1,
P2*(1+$O3)
)))</f>
        <v>1</v>
      </c>
      <c r="Q3" s="37">
        <f ca="1">IF(ISERROR($H3),NA(),
$P3/_xlfn.XLOOKUP(0,Tool!$27:$27,Tool!$33:$33)
)</f>
        <v>1</v>
      </c>
      <c r="R3" s="2"/>
      <c r="S3" s="36" cm="1">
        <f t="array" aca="1" ref="S3" ca="1">IF(OR(ISERROR($H3),$H3=FALSE),NA(),
IF(SETUP_Frequency="Financial Year",
IFERROR(INDEX(Dynamic_Table_FY,_xlfn.XMATCH($H3,Dynamic_Period_FY),_xlfn.XMATCH("GDP Deflator",Dynamic_Indices)),
INDEX(Dynamic_Table_FY,COUNTA(Dynamic_Table_FY)/COUNTA(Dynamic_Indices),_xlfn.XMATCH("GDP Deflator",Dynamic_Indices))),
IF(SETUP_Frequency="Calendar Year",
IFERROR(INDEX(Dynamic_Table_CAL,_xlfn.XMATCH($H3,Dynamic_Period_CAL),_xlfn.XMATCH("GDP Deflator",Dynamic_Indices)),
INDEX(Dynamic_Table_CAL,COUNTA(Dynamic_Table_CAL)/COUNTA(Dynamic_Indices),_xlfn.XMATCH("GDP Deflator",Dynamic_Indices))),
IF(SETUP_Frequency="Quarterly",
IFERROR(INDEX(Dynamic_Table_QTR,_xlfn.XMATCH($H3,Dynamic_Period_QTR),_xlfn.XMATCH("GDP Deflator",Dynamic_Indices)),
INDEX(Dynamic_Table_QTR,COUNTA(Dynamic_Table_QTR)/COUNTA(Dynamic_Indices),_xlfn.XMATCH("GDP Deflator",Dynamic_Indices))),"err"))))
/100</f>
        <v>1.4458542342874026E-2</v>
      </c>
      <c r="T3" s="37">
        <f t="shared" ref="T3:T66" si="2">IF(DEFLATOR_YN="No",1,
IF(ISERROR($H3),NA(),
IF(ISTEXT($S2),1,
T2*(1+$S3)
)))</f>
        <v>1</v>
      </c>
      <c r="U3" s="2">
        <f ca="1">IF(ISERROR($H3),NA(),
_xlfn.XLOOKUP(0,Tool!$28:$28,Tool!$40:$40)/$T3
)</f>
        <v>1</v>
      </c>
      <c r="W3">
        <f ca="1">IF(MAX($W$1:$W2)=MAX(Tool!$29:$29),NA(),IF(AND(MIN($W$1:$W2)=MIN(Tool!$29:$29),ISNUMBER(W2)),$W2+1,MIN(Tool!$29:$29)))</f>
        <v>0</v>
      </c>
      <c r="X3" s="36" cm="1">
        <f t="array" aca="1" ref="X3" ca="1">IF(OR(DISCOUNT_YN="No",$W3&lt;0),0,
IF(DISCOUNT_Type="Standard Discount Rate",_xlfn.XLOOKUP($W3,Dynamic_Discount_REF,Dynamic_Discount_Standard_Rate),
IF(DISCOUNT_Type="Reduced Standard Discount Rate",_xlfn.XLOOKUP($W3,Dynamic_Discount_REF,Dynamic_Discount_StandardReduced_Rate),
IF(DISCOUNT_Type="Health Discount Rate",_xlfn.XLOOKUP($W3,Dynamic_Discount_REF,Dynamic_Discount_Health_Rate),
IF(DISCOUNT_Type="Reduced Health Discount Rate",_xlfn.XLOOKUP($W3,Dynamic_Discount_REF,Dynamic_Discount_HealthReduced_Rate),NA())))))</f>
        <v>0</v>
      </c>
      <c r="Y3" s="37" cm="1">
        <f t="array" aca="1" ref="Y3" ca="1">IF(OR(DISCOUNT_YN="No",$W3&lt;0),1,
IF(DISCOUNT_Type="Standard Discount Rate",_xlfn.XLOOKUP($W3,Dynamic_Discount_REF,Dynamic_Discount_Standard_Factor),
IF(DISCOUNT_Type="Reduced Standard Discount Rate",_xlfn.XLOOKUP($W3,Dynamic_Discount_REF,Dynamic_Discount_StandardReduced_Factor),
IF(DISCOUNT_Type="Health Discount Rate",_xlfn.XLOOKUP($W3,Dynamic_Discount_REF,Dynamic_Discount_Health_Factor),
IF(DISCOUNT_Type="Reduced Health Discount Rate",_xlfn.XLOOKUP($W3,Dynamic_Discount_REF,Dynamic_Discount_HealthReduced_Factor),NA())))))</f>
        <v>1</v>
      </c>
    </row>
    <row r="4" spans="2:25" x14ac:dyDescent="0.35">
      <c r="B4" t="s">
        <v>5</v>
      </c>
      <c r="D4" s="33" t="str" cm="1">
        <f t="array" aca="1" ref="D4:D8" ca="1">TRANSPOSE(Dynamic_Indices)</f>
        <v>Consumer Price Index</v>
      </c>
      <c r="F4" s="33" t="str">
        <v>Standard Discount Rate</v>
      </c>
      <c r="H4" s="33">
        <f>IF(SETUP_Frequency="Calendar Year",IF(COUNTA(H$3:H3)&lt;=SETUP_Period_Final-SETUP_Period_First,H3+1),
IF(SETUP_Frequency="Financial Year", IF(COUNTA(H$3:H3)&lt;=LEFT(SETUP_Period_Final,4)-LEFT(SETUP_Period_First,4),((LEFT(H3,2)&amp;MID(H3,3,2))+1)&amp;"/"&amp;TEXT(RIGHT(TEXT(RIGHT(H3,2)+1,"00"),2),"00"),NA()),
IF(SETUP_Frequency="Quarterly",IF(COUNTA(H$3:H3)&lt;=((LEFT(SETUP_Period_Final,4)-LEFT(SETUP_Period_First,4))*4)+RIGHT(SETUP_Period_Final,1)-RIGHT(SETUP_Period_First,1),IF(_xlfn.NUMBERVALUE(RIGHT(H3,1))=4,(LEFT(H3,4)+1)&amp;"Q1",(LEFT(H3,4)&amp;"Q"&amp;(RIGHT(H3,1)+1))),NA()),NA())))</f>
        <v>2011</v>
      </c>
      <c r="J4" s="43">
        <f ca="1">OFFSET(Tool!$C$13,0,ROW($H4)-3)</f>
        <v>101</v>
      </c>
      <c r="K4" s="78">
        <f t="shared" ca="1" si="0"/>
        <v>105.50833022701009</v>
      </c>
      <c r="L4" s="78">
        <f t="shared" ref="L4:L67" ca="1" si="3">K4*U4</f>
        <v>103.31462242109389</v>
      </c>
      <c r="M4" s="78">
        <f t="shared" ref="M4:M67" ca="1" si="4">L4*Y4</f>
        <v>99.820891228110042</v>
      </c>
      <c r="N4" s="38"/>
      <c r="O4" s="36" cm="1">
        <f t="array" aca="1" ref="O4" ca="1">IF(OR(ISERROR($H4),$H4=FALSE),NA(),
IF(INFLATION_Index="Custom",_xlfn.XLOOKUP($H4,Tool!$12:$12,Tool!$14:$14)*100,
IF(SETUP_Frequency="Financial Year",
IFERROR(INDEX(Dynamic_Table_FY,_xlfn.XMATCH($H4,Dynamic_Period_FY),_xlfn.XMATCH(INFLATION_Index,Dynamic_Indices)),
INDEX(Dynamic_Table_FY,COUNTA(Dynamic_Table_FY)/COUNTA(Dynamic_Indices),_xlfn.XMATCH(INFLATION_Index,Dynamic_Indices))),
IF(SETUP_Frequency="Calendar Year",
IFERROR(INDEX(Dynamic_Table_CAL,_xlfn.XMATCH($H4,Dynamic_Period_CAL),_xlfn.XMATCH(INFLATION_Index,Dynamic_Indices)),
INDEX(Dynamic_Table_CAL,COUNTA(Dynamic_Table_CAL)/COUNTA(Dynamic_Indices),_xlfn.XMATCH(INFLATION_Index,Dynamic_Indices))),
IF(SETUP_Frequency="Quarterly",
IFERROR(INDEX(Dynamic_Table_QTR,_xlfn.XMATCH($H4,Dynamic_Period_QTR),_xlfn.XMATCH(INFLATION_Index,Dynamic_Indices)),
INDEX(Dynamic_Table_QTR,COUNTA(Dynamic_Table_QTR)/COUNTA(Dynamic_Indices),_xlfn.XMATCH(INFLATION_Index,Dynamic_Indices))),"err")))))
/100</f>
        <v>4.463693294069393E-2</v>
      </c>
      <c r="P4" s="37">
        <f t="shared" ca="1" si="1"/>
        <v>1.0446369329406939</v>
      </c>
      <c r="Q4" s="37">
        <f ca="1">IF(ISERROR($H4),NA(),
$P4/_xlfn.XLOOKUP(0,Tool!$27:$27,Tool!$33:$33)
)</f>
        <v>1.0446369329406939</v>
      </c>
      <c r="R4" s="2"/>
      <c r="S4" s="36" cm="1">
        <f t="array" aca="1" ref="S4" ca="1">IF(OR(ISERROR($H4),$H4=FALSE),NA(),
IF(SETUP_Frequency="Financial Year",
IFERROR(INDEX(Dynamic_Table_FY,_xlfn.XMATCH($H4,Dynamic_Period_FY),_xlfn.XMATCH("GDP Deflator",Dynamic_Indices)),
INDEX(Dynamic_Table_FY,COUNTA(Dynamic_Table_FY)/COUNTA(Dynamic_Indices),_xlfn.XMATCH("GDP Deflator",Dynamic_Indices))),
IF(SETUP_Frequency="Calendar Year",
IFERROR(INDEX(Dynamic_Table_CAL,_xlfn.XMATCH($H4,Dynamic_Period_CAL),_xlfn.XMATCH("GDP Deflator",Dynamic_Indices)),
INDEX(Dynamic_Table_CAL,COUNTA(Dynamic_Table_CAL)/COUNTA(Dynamic_Indices),_xlfn.XMATCH("GDP Deflator",Dynamic_Indices))),
IF(SETUP_Frequency="Quarterly",
IFERROR(INDEX(Dynamic_Table_QTR,_xlfn.XMATCH($H4,Dynamic_Period_QTR),_xlfn.XMATCH("GDP Deflator",Dynamic_Indices)),
INDEX(Dynamic_Table_QTR,COUNTA(Dynamic_Table_QTR)/COUNTA(Dynamic_Indices),_xlfn.XMATCH("GDP Deflator",Dynamic_Indices))),"err"))))
/100</f>
        <v>2.1233275159976861E-2</v>
      </c>
      <c r="T4" s="37">
        <f t="shared" ca="1" si="2"/>
        <v>1.0212332751599769</v>
      </c>
      <c r="U4" s="2">
        <f ca="1">IF(ISERROR($H4),NA(),
_xlfn.XLOOKUP(0,Tool!$28:$28,Tool!$40:$40)/$T4
)</f>
        <v>0.97920820279122744</v>
      </c>
      <c r="W4">
        <f ca="1">IF(MAX($W$1:$W3)=MAX(Tool!$29:$29),NA(),IF(AND(MIN($W$1:$W3)=MIN(Tool!$29:$29),ISNUMBER(W3)),$W3+1,MIN(Tool!$29:$29)))</f>
        <v>1</v>
      </c>
      <c r="X4" s="36" cm="1">
        <f t="array" aca="1" ref="X4" ca="1">IF(OR(DISCOUNT_YN="No",$W4&lt;0),0,
IF(DISCOUNT_Type="Standard Discount Rate",_xlfn.XLOOKUP($W4,Dynamic_Discount_REF,Dynamic_Discount_Standard_Rate),
IF(DISCOUNT_Type="Reduced Standard Discount Rate",_xlfn.XLOOKUP($W4,Dynamic_Discount_REF,Dynamic_Discount_StandardReduced_Rate),
IF(DISCOUNT_Type="Health Discount Rate",_xlfn.XLOOKUP($W4,Dynamic_Discount_REF,Dynamic_Discount_Health_Rate),
IF(DISCOUNT_Type="Reduced Health Discount Rate",_xlfn.XLOOKUP($W4,Dynamic_Discount_REF,Dynamic_Discount_HealthReduced_Rate),NA())))))</f>
        <v>3.5000000000000003E-2</v>
      </c>
      <c r="Y4" s="37" cm="1">
        <f t="array" aca="1" ref="Y4" ca="1">IF(OR(DISCOUNT_YN="No",$W4&lt;0),1,
IF(DISCOUNT_Type="Standard Discount Rate",_xlfn.XLOOKUP($W4,Dynamic_Discount_REF,Dynamic_Discount_Standard_Factor),
IF(DISCOUNT_Type="Reduced Standard Discount Rate",_xlfn.XLOOKUP($W4,Dynamic_Discount_REF,Dynamic_Discount_StandardReduced_Factor),
IF(DISCOUNT_Type="Health Discount Rate",_xlfn.XLOOKUP($W4,Dynamic_Discount_REF,Dynamic_Discount_Health_Factor),
IF(DISCOUNT_Type="Reduced Health Discount Rate",_xlfn.XLOOKUP($W4,Dynamic_Discount_REF,Dynamic_Discount_HealthReduced_Factor),NA())))))</f>
        <v>0.96618357487922713</v>
      </c>
    </row>
    <row r="5" spans="2:25" x14ac:dyDescent="0.35">
      <c r="D5" s="33" t="str">
        <f ca="1"/>
        <v>Average Weekly Earnings</v>
      </c>
      <c r="F5" s="33" t="str">
        <v>Reduced Standard Discount Rate</v>
      </c>
      <c r="H5" s="33">
        <f>IF(SETUP_Frequency="Calendar Year",IF(COUNTA(H$3:H4)&lt;=SETUP_Period_Final-SETUP_Period_First,H4+1),
IF(SETUP_Frequency="Financial Year", IF(COUNTA(H$3:H4)&lt;=LEFT(SETUP_Period_Final,4)-LEFT(SETUP_Period_First,4),((LEFT(H4,2)&amp;MID(H4,3,2))+1)&amp;"/"&amp;TEXT(RIGHT(TEXT(RIGHT(H4,2)+1,"00"),2),"00"),NA()),
IF(SETUP_Frequency="Quarterly",IF(COUNTA(H$3:H4)&lt;=((LEFT(SETUP_Period_Final,4)-LEFT(SETUP_Period_First,4))*4)+RIGHT(SETUP_Period_Final,1)-RIGHT(SETUP_Period_First,1),IF(_xlfn.NUMBERVALUE(RIGHT(H4,1))=4,(LEFT(H4,4)+1)&amp;"Q1",(LEFT(H4,4)&amp;"Q"&amp;(RIGHT(H4,1)+1))),NA()),NA())))</f>
        <v>2012</v>
      </c>
      <c r="J5" s="43">
        <f ca="1">OFFSET(Tool!$C$13,0,ROW($H5)-3)</f>
        <v>102</v>
      </c>
      <c r="K5" s="78">
        <f t="shared" ca="1" si="0"/>
        <v>109.56654303500204</v>
      </c>
      <c r="L5" s="78">
        <f t="shared" ca="1" si="3"/>
        <v>105.75232312025182</v>
      </c>
      <c r="M5" s="78">
        <f t="shared" ca="1" si="4"/>
        <v>98.720925221360432</v>
      </c>
      <c r="N5" s="38"/>
      <c r="O5" s="36" cm="1">
        <f t="array" aca="1" ref="O5" ca="1">IF(OR(ISERROR($H5),$H5=FALSE),NA(),
IF(INFLATION_Index="Custom",_xlfn.XLOOKUP($H5,Tool!$12:$12,Tool!$14:$14)*100,
IF(SETUP_Frequency="Financial Year",
IFERROR(INDEX(Dynamic_Table_FY,_xlfn.XMATCH($H5,Dynamic_Period_FY),_xlfn.XMATCH(INFLATION_Index,Dynamic_Indices)),
INDEX(Dynamic_Table_FY,COUNTA(Dynamic_Table_FY)/COUNTA(Dynamic_Indices),_xlfn.XMATCH(INFLATION_Index,Dynamic_Indices))),
IF(SETUP_Frequency="Calendar Year",
IFERROR(INDEX(Dynamic_Table_CAL,_xlfn.XMATCH($H5,Dynamic_Period_CAL),_xlfn.XMATCH(INFLATION_Index,Dynamic_Indices)),
INDEX(Dynamic_Table_CAL,COUNTA(Dynamic_Table_CAL)/COUNTA(Dynamic_Indices),_xlfn.XMATCH(INFLATION_Index,Dynamic_Indices))),
IF(SETUP_Frequency="Quarterly",
IFERROR(INDEX(Dynamic_Table_QTR,_xlfn.XMATCH($H5,Dynamic_Period_QTR),_xlfn.XMATCH(INFLATION_Index,Dynamic_Indices)),
INDEX(Dynamic_Table_QTR,COUNTA(Dynamic_Table_QTR)/COUNTA(Dynamic_Indices),_xlfn.XMATCH(INFLATION_Index,Dynamic_Indices))),"err")))))
/100</f>
        <v>2.8282420990937363E-2</v>
      </c>
      <c r="P5" s="37">
        <f t="shared" ca="1" si="1"/>
        <v>1.0741817944608043</v>
      </c>
      <c r="Q5" s="37">
        <f ca="1">IF(ISERROR($H5),NA(),
$P5/_xlfn.XLOOKUP(0,Tool!$27:$27,Tool!$33:$33)
)</f>
        <v>1.0741817944608043</v>
      </c>
      <c r="R5" s="2"/>
      <c r="S5" s="36" cm="1">
        <f t="array" aca="1" ref="S5" ca="1">IF(OR(ISERROR($H5),$H5=FALSE),NA(),
IF(SETUP_Frequency="Financial Year",
IFERROR(INDEX(Dynamic_Table_FY,_xlfn.XMATCH($H5,Dynamic_Period_FY),_xlfn.XMATCH("GDP Deflator",Dynamic_Indices)),
INDEX(Dynamic_Table_FY,COUNTA(Dynamic_Table_FY)/COUNTA(Dynamic_Indices),_xlfn.XMATCH("GDP Deflator",Dynamic_Indices))),
IF(SETUP_Frequency="Calendar Year",
IFERROR(INDEX(Dynamic_Table_CAL,_xlfn.XMATCH($H5,Dynamic_Period_CAL),_xlfn.XMATCH("GDP Deflator",Dynamic_Indices)),
INDEX(Dynamic_Table_CAL,COUNTA(Dynamic_Table_CAL)/COUNTA(Dynamic_Indices),_xlfn.XMATCH("GDP Deflator",Dynamic_Indices))),
IF(SETUP_Frequency="Quarterly",
IFERROR(INDEX(Dynamic_Table_QTR,_xlfn.XMATCH($H5,Dynamic_Period_QTR),_xlfn.XMATCH("GDP Deflator",Dynamic_Indices)),
INDEX(Dynamic_Table_QTR,COUNTA(Dynamic_Table_QTR)/COUNTA(Dynamic_Indices),_xlfn.XMATCH("GDP Deflator",Dynamic_Indices))),"err"))))
/100</f>
        <v>1.4525776132155999E-2</v>
      </c>
      <c r="T5" s="37">
        <f t="shared" ca="1" si="2"/>
        <v>1.0360674810936592</v>
      </c>
      <c r="U5" s="2">
        <f ca="1">IF(ISERROR($H5),NA(),
_xlfn.XLOOKUP(0,Tool!$28:$28,Tool!$40:$40)/$T5
)</f>
        <v>0.96518809657495774</v>
      </c>
      <c r="W5">
        <f ca="1">IF(MAX($W$1:$W4)=MAX(Tool!$29:$29),NA(),IF(AND(MIN($W$1:$W4)=MIN(Tool!$29:$29),ISNUMBER(W4)),$W4+1,MIN(Tool!$29:$29)))</f>
        <v>2</v>
      </c>
      <c r="X5" s="36" cm="1">
        <f t="array" aca="1" ref="X5" ca="1">IF(OR(DISCOUNT_YN="No",$W5&lt;0),0,
IF(DISCOUNT_Type="Standard Discount Rate",_xlfn.XLOOKUP($W5,Dynamic_Discount_REF,Dynamic_Discount_Standard_Rate),
IF(DISCOUNT_Type="Reduced Standard Discount Rate",_xlfn.XLOOKUP($W5,Dynamic_Discount_REF,Dynamic_Discount_StandardReduced_Rate),
IF(DISCOUNT_Type="Health Discount Rate",_xlfn.XLOOKUP($W5,Dynamic_Discount_REF,Dynamic_Discount_Health_Rate),
IF(DISCOUNT_Type="Reduced Health Discount Rate",_xlfn.XLOOKUP($W5,Dynamic_Discount_REF,Dynamic_Discount_HealthReduced_Rate),NA())))))</f>
        <v>3.5000000000000003E-2</v>
      </c>
      <c r="Y5" s="37" cm="1">
        <f t="array" aca="1" ref="Y5" ca="1">IF(OR(DISCOUNT_YN="No",$W5&lt;0),1,
IF(DISCOUNT_Type="Standard Discount Rate",_xlfn.XLOOKUP($W5,Dynamic_Discount_REF,Dynamic_Discount_Standard_Factor),
IF(DISCOUNT_Type="Reduced Standard Discount Rate",_xlfn.XLOOKUP($W5,Dynamic_Discount_REF,Dynamic_Discount_StandardReduced_Factor),
IF(DISCOUNT_Type="Health Discount Rate",_xlfn.XLOOKUP($W5,Dynamic_Discount_REF,Dynamic_Discount_Health_Factor),
IF(DISCOUNT_Type="Reduced Health Discount Rate",_xlfn.XLOOKUP($W5,Dynamic_Discount_REF,Dynamic_Discount_HealthReduced_Factor),NA())))))</f>
        <v>0.93351070036640305</v>
      </c>
    </row>
    <row r="6" spans="2:25" x14ac:dyDescent="0.35">
      <c r="D6" s="33" t="str">
        <f ca="1"/>
        <v>GDP Deflator</v>
      </c>
      <c r="F6" s="33" t="str">
        <v>Health Discount Rate</v>
      </c>
      <c r="H6" s="33">
        <f>IF(SETUP_Frequency="Calendar Year",IF(COUNTA(H$3:H5)&lt;=SETUP_Period_Final-SETUP_Period_First,H5+1),
IF(SETUP_Frequency="Financial Year", IF(COUNTA(H$3:H5)&lt;=LEFT(SETUP_Period_Final,4)-LEFT(SETUP_Period_First,4),((LEFT(H5,2)&amp;MID(H5,3,2))+1)&amp;"/"&amp;TEXT(RIGHT(TEXT(RIGHT(H5,2)+1,"00"),2),"00"),NA()),
IF(SETUP_Frequency="Quarterly",IF(COUNTA(H$3:H5)&lt;=((LEFT(SETUP_Period_Final,4)-LEFT(SETUP_Period_First,4))*4)+RIGHT(SETUP_Period_Final,1)-RIGHT(SETUP_Period_First,1),IF(_xlfn.NUMBERVALUE(RIGHT(H5,1))=4,(LEFT(H5,4)+1)&amp;"Q1",(LEFT(H5,4)&amp;"Q"&amp;(RIGHT(H5,1)+1))),NA()),NA())))</f>
        <v>2013</v>
      </c>
      <c r="J6" s="43">
        <f ca="1">OFFSET(Tool!$C$13,0,ROW($H6)-3)</f>
        <v>103</v>
      </c>
      <c r="K6" s="78">
        <f t="shared" ca="1" si="0"/>
        <v>113.47843683602343</v>
      </c>
      <c r="L6" s="78">
        <f t="shared" ca="1" si="3"/>
        <v>107.18100709951882</v>
      </c>
      <c r="M6" s="78">
        <f t="shared" ca="1" si="4"/>
        <v>96.671127539563528</v>
      </c>
      <c r="N6" s="38"/>
      <c r="O6" s="36" cm="1">
        <f t="array" aca="1" ref="O6" ca="1">IF(OR(ISERROR($H6),$H6=FALSE),NA(),
IF(INFLATION_Index="Custom",_xlfn.XLOOKUP($H6,Tool!$12:$12,Tool!$14:$14)*100,
IF(SETUP_Frequency="Financial Year",
IFERROR(INDEX(Dynamic_Table_FY,_xlfn.XMATCH($H6,Dynamic_Period_FY),_xlfn.XMATCH(INFLATION_Index,Dynamic_Indices)),
INDEX(Dynamic_Table_FY,COUNTA(Dynamic_Table_FY)/COUNTA(Dynamic_Indices),_xlfn.XMATCH(INFLATION_Index,Dynamic_Indices))),
IF(SETUP_Frequency="Calendar Year",
IFERROR(INDEX(Dynamic_Table_CAL,_xlfn.XMATCH($H6,Dynamic_Period_CAL),_xlfn.XMATCH(INFLATION_Index,Dynamic_Indices)),
INDEX(Dynamic_Table_CAL,COUNTA(Dynamic_Table_CAL)/COUNTA(Dynamic_Indices),_xlfn.XMATCH(INFLATION_Index,Dynamic_Indices))),
IF(SETUP_Frequency="Quarterly",
IFERROR(INDEX(Dynamic_Table_QTR,_xlfn.XMATCH($H6,Dynamic_Period_QTR),_xlfn.XMATCH(INFLATION_Index,Dynamic_Indices)),
INDEX(Dynamic_Table_QTR,COUNTA(Dynamic_Table_QTR)/COUNTA(Dynamic_Indices),_xlfn.XMATCH(INFLATION_Index,Dynamic_Indices))),"err")))))
/100</f>
        <v>2.5647988215320439E-2</v>
      </c>
      <c r="P6" s="37">
        <f t="shared" ca="1" si="1"/>
        <v>1.1017323964662469</v>
      </c>
      <c r="Q6" s="37">
        <f ca="1">IF(ISERROR($H6),NA(),
$P6/_xlfn.XLOOKUP(0,Tool!$27:$27,Tool!$33:$33)
)</f>
        <v>1.1017323964662469</v>
      </c>
      <c r="R6" s="2"/>
      <c r="S6" s="36" cm="1">
        <f t="array" aca="1" ref="S6" ca="1">IF(OR(ISERROR($H6),$H6=FALSE),NA(),
IF(SETUP_Frequency="Financial Year",
IFERROR(INDEX(Dynamic_Table_FY,_xlfn.XMATCH($H6,Dynamic_Period_FY),_xlfn.XMATCH("GDP Deflator",Dynamic_Indices)),
INDEX(Dynamic_Table_FY,COUNTA(Dynamic_Table_FY)/COUNTA(Dynamic_Indices),_xlfn.XMATCH("GDP Deflator",Dynamic_Indices))),
IF(SETUP_Frequency="Calendar Year",
IFERROR(INDEX(Dynamic_Table_CAL,_xlfn.XMATCH($H6,Dynamic_Period_CAL),_xlfn.XMATCH("GDP Deflator",Dynamic_Indices)),
INDEX(Dynamic_Table_CAL,COUNTA(Dynamic_Table_CAL)/COUNTA(Dynamic_Indices),_xlfn.XMATCH("GDP Deflator",Dynamic_Indices))),
IF(SETUP_Frequency="Quarterly",
IFERROR(INDEX(Dynamic_Table_QTR,_xlfn.XMATCH($H6,Dynamic_Period_QTR),_xlfn.XMATCH("GDP Deflator",Dynamic_Indices)),
INDEX(Dynamic_Table_QTR,COUNTA(Dynamic_Table_QTR)/COUNTA(Dynamic_Indices),_xlfn.XMATCH("GDP Deflator",Dynamic_Indices))),"err"))))
/100</f>
        <v>2.1897810218978186E-2</v>
      </c>
      <c r="T6" s="37">
        <f t="shared" ca="1" si="2"/>
        <v>1.0587550901687028</v>
      </c>
      <c r="U6" s="2">
        <f ca="1">IF(ISERROR($H6),NA(),
_xlfn.XLOOKUP(0,Tool!$28:$28,Tool!$40:$40)/$T6
)</f>
        <v>0.94450549450549437</v>
      </c>
      <c r="W6">
        <f ca="1">IF(MAX($W$1:$W5)=MAX(Tool!$29:$29),NA(),IF(AND(MIN($W$1:$W5)=MIN(Tool!$29:$29),ISNUMBER(W5)),$W5+1,MIN(Tool!$29:$29)))</f>
        <v>3</v>
      </c>
      <c r="X6" s="36" cm="1">
        <f t="array" aca="1" ref="X6" ca="1">IF(OR(DISCOUNT_YN="No",$W6&lt;0),0,
IF(DISCOUNT_Type="Standard Discount Rate",_xlfn.XLOOKUP($W6,Dynamic_Discount_REF,Dynamic_Discount_Standard_Rate),
IF(DISCOUNT_Type="Reduced Standard Discount Rate",_xlfn.XLOOKUP($W6,Dynamic_Discount_REF,Dynamic_Discount_StandardReduced_Rate),
IF(DISCOUNT_Type="Health Discount Rate",_xlfn.XLOOKUP($W6,Dynamic_Discount_REF,Dynamic_Discount_Health_Rate),
IF(DISCOUNT_Type="Reduced Health Discount Rate",_xlfn.XLOOKUP($W6,Dynamic_Discount_REF,Dynamic_Discount_HealthReduced_Rate),NA())))))</f>
        <v>3.5000000000000003E-2</v>
      </c>
      <c r="Y6" s="37" cm="1">
        <f t="array" aca="1" ref="Y6" ca="1">IF(OR(DISCOUNT_YN="No",$W6&lt;0),1,
IF(DISCOUNT_Type="Standard Discount Rate",_xlfn.XLOOKUP($W6,Dynamic_Discount_REF,Dynamic_Discount_Standard_Factor),
IF(DISCOUNT_Type="Reduced Standard Discount Rate",_xlfn.XLOOKUP($W6,Dynamic_Discount_REF,Dynamic_Discount_StandardReduced_Factor),
IF(DISCOUNT_Type="Health Discount Rate",_xlfn.XLOOKUP($W6,Dynamic_Discount_REF,Dynamic_Discount_Health_Factor),
IF(DISCOUNT_Type="Reduced Health Discount Rate",_xlfn.XLOOKUP($W6,Dynamic_Discount_REF,Dynamic_Discount_HealthReduced_Factor),NA())))))</f>
        <v>0.90194270566802237</v>
      </c>
    </row>
    <row r="7" spans="2:25" x14ac:dyDescent="0.35">
      <c r="D7" s="33" t="str">
        <f ca="1"/>
        <v>Retail Price Index</v>
      </c>
      <c r="F7" s="33" t="str">
        <v>Reduced Health Discount Rate</v>
      </c>
      <c r="H7" s="33">
        <f>IF(SETUP_Frequency="Calendar Year",IF(COUNTA(H$3:H6)&lt;=SETUP_Period_Final-SETUP_Period_First,H6+1),
IF(SETUP_Frequency="Financial Year", IF(COUNTA(H$3:H6)&lt;=LEFT(SETUP_Period_Final,4)-LEFT(SETUP_Period_First,4),((LEFT(H6,2)&amp;MID(H6,3,2))+1)&amp;"/"&amp;TEXT(RIGHT(TEXT(RIGHT(H6,2)+1,"00"),2),"00"),NA()),
IF(SETUP_Frequency="Quarterly",IF(COUNTA(H$3:H6)&lt;=((LEFT(SETUP_Period_Final,4)-LEFT(SETUP_Period_First,4))*4)+RIGHT(SETUP_Period_Final,1)-RIGHT(SETUP_Period_First,1),IF(_xlfn.NUMBERVALUE(RIGHT(H6,1))=4,(LEFT(H6,4)+1)&amp;"Q1",(LEFT(H6,4)&amp;"Q"&amp;(RIGHT(H6,1)+1))),NA()),NA())))</f>
        <v>2014</v>
      </c>
      <c r="J7" s="43">
        <f ca="1">OFFSET(Tool!$C$13,0,ROW($H7)-3)</f>
        <v>104</v>
      </c>
      <c r="K7" s="78">
        <f t="shared" ca="1" si="0"/>
        <v>116.25422149327173</v>
      </c>
      <c r="L7" s="78">
        <f t="shared" ca="1" si="3"/>
        <v>108.40304135987743</v>
      </c>
      <c r="M7" s="78">
        <f t="shared" ca="1" si="4"/>
        <v>94.466987851952069</v>
      </c>
      <c r="N7" s="38"/>
      <c r="O7" s="36" cm="1">
        <f t="array" aca="1" ref="O7" ca="1">IF(OR(ISERROR($H7),$H7=FALSE),NA(),
IF(INFLATION_Index="Custom",_xlfn.XLOOKUP($H7,Tool!$12:$12,Tool!$14:$14)*100,
IF(SETUP_Frequency="Financial Year",
IFERROR(INDEX(Dynamic_Table_FY,_xlfn.XMATCH($H7,Dynamic_Period_FY),_xlfn.XMATCH(INFLATION_Index,Dynamic_Indices)),
INDEX(Dynamic_Table_FY,COUNTA(Dynamic_Table_FY)/COUNTA(Dynamic_Indices),_xlfn.XMATCH(INFLATION_Index,Dynamic_Indices))),
IF(SETUP_Frequency="Calendar Year",
IFERROR(INDEX(Dynamic_Table_CAL,_xlfn.XMATCH($H7,Dynamic_Period_CAL),_xlfn.XMATCH(INFLATION_Index,Dynamic_Indices)),
INDEX(Dynamic_Table_CAL,COUNTA(Dynamic_Table_CAL)/COUNTA(Dynamic_Indices),_xlfn.XMATCH(INFLATION_Index,Dynamic_Indices))),
IF(SETUP_Frequency="Quarterly",
IFERROR(INDEX(Dynamic_Table_QTR,_xlfn.XMATCH($H7,Dynamic_Period_QTR),_xlfn.XMATCH(INFLATION_Index,Dynamic_Indices)),
INDEX(Dynamic_Table_QTR,COUNTA(Dynamic_Table_QTR)/COUNTA(Dynamic_Indices),_xlfn.XMATCH(INFLATION_Index,Dynamic_Indices))),"err")))))
/100</f>
        <v>1.4610314088342014E-2</v>
      </c>
      <c r="P7" s="37">
        <f t="shared" ca="1" si="1"/>
        <v>1.1178290528199204</v>
      </c>
      <c r="Q7" s="37">
        <f ca="1">IF(ISERROR($H7),NA(),
$P7/_xlfn.XLOOKUP(0,Tool!$27:$27,Tool!$33:$33)
)</f>
        <v>1.1178290528199204</v>
      </c>
      <c r="R7" s="2"/>
      <c r="S7" s="36" cm="1">
        <f t="array" aca="1" ref="S7" ca="1">IF(OR(ISERROR($H7),$H7=FALSE),NA(),
IF(SETUP_Frequency="Financial Year",
IFERROR(INDEX(Dynamic_Table_FY,_xlfn.XMATCH($H7,Dynamic_Period_FY),_xlfn.XMATCH("GDP Deflator",Dynamic_Indices)),
INDEX(Dynamic_Table_FY,COUNTA(Dynamic_Table_FY)/COUNTA(Dynamic_Indices),_xlfn.XMATCH("GDP Deflator",Dynamic_Indices))),
IF(SETUP_Frequency="Calendar Year",
IFERROR(INDEX(Dynamic_Table_CAL,_xlfn.XMATCH($H7,Dynamic_Period_CAL),_xlfn.XMATCH("GDP Deflator",Dynamic_Indices)),
INDEX(Dynamic_Table_CAL,COUNTA(Dynamic_Table_CAL)/COUNTA(Dynamic_Indices),_xlfn.XMATCH("GDP Deflator",Dynamic_Indices))),
IF(SETUP_Frequency="Quarterly",
IFERROR(INDEX(Dynamic_Table_QTR,_xlfn.XMATCH($H7,Dynamic_Period_QTR),_xlfn.XMATCH("GDP Deflator",Dynamic_Indices)),
INDEX(Dynamic_Table_QTR,COUNTA(Dynamic_Table_QTR)/COUNTA(Dynamic_Indices),_xlfn.XMATCH("GDP Deflator",Dynamic_Indices))),"err"))))
/100</f>
        <v>1.2912087912088088E-2</v>
      </c>
      <c r="T7" s="37">
        <f t="shared" ca="1" si="2"/>
        <v>1.0724258289703319</v>
      </c>
      <c r="U7" s="2">
        <f ca="1">IF(ISERROR($H7),NA(),
_xlfn.XLOOKUP(0,Tool!$28:$28,Tool!$40:$40)/$T7
)</f>
        <v>0.93246541903986957</v>
      </c>
      <c r="W7">
        <f ca="1">IF(MAX($W$1:$W6)=MAX(Tool!$29:$29),NA(),IF(AND(MIN($W$1:$W6)=MIN(Tool!$29:$29),ISNUMBER(W6)),$W6+1,MIN(Tool!$29:$29)))</f>
        <v>4</v>
      </c>
      <c r="X7" s="36" cm="1">
        <f t="array" aca="1" ref="X7" ca="1">IF(OR(DISCOUNT_YN="No",$W7&lt;0),0,
IF(DISCOUNT_Type="Standard Discount Rate",_xlfn.XLOOKUP($W7,Dynamic_Discount_REF,Dynamic_Discount_Standard_Rate),
IF(DISCOUNT_Type="Reduced Standard Discount Rate",_xlfn.XLOOKUP($W7,Dynamic_Discount_REF,Dynamic_Discount_StandardReduced_Rate),
IF(DISCOUNT_Type="Health Discount Rate",_xlfn.XLOOKUP($W7,Dynamic_Discount_REF,Dynamic_Discount_Health_Rate),
IF(DISCOUNT_Type="Reduced Health Discount Rate",_xlfn.XLOOKUP($W7,Dynamic_Discount_REF,Dynamic_Discount_HealthReduced_Rate),NA())))))</f>
        <v>3.5000000000000003E-2</v>
      </c>
      <c r="Y7" s="37" cm="1">
        <f t="array" aca="1" ref="Y7" ca="1">IF(OR(DISCOUNT_YN="No",$W7&lt;0),1,
IF(DISCOUNT_Type="Standard Discount Rate",_xlfn.XLOOKUP($W7,Dynamic_Discount_REF,Dynamic_Discount_Standard_Factor),
IF(DISCOUNT_Type="Reduced Standard Discount Rate",_xlfn.XLOOKUP($W7,Dynamic_Discount_REF,Dynamic_Discount_StandardReduced_Factor),
IF(DISCOUNT_Type="Health Discount Rate",_xlfn.XLOOKUP($W7,Dynamic_Discount_REF,Dynamic_Discount_Health_Factor),
IF(DISCOUNT_Type="Reduced Health Discount Rate",_xlfn.XLOOKUP($W7,Dynamic_Discount_REF,Dynamic_Discount_HealthReduced_Factor),NA())))))</f>
        <v>0.87144222769857238</v>
      </c>
    </row>
    <row r="8" spans="2:25" x14ac:dyDescent="0.35">
      <c r="D8" s="33" t="str">
        <f ca="1"/>
        <v>Retail Price Index (X)</v>
      </c>
      <c r="H8" s="33">
        <f>IF(SETUP_Frequency="Calendar Year",IF(COUNTA(H$3:H7)&lt;=SETUP_Period_Final-SETUP_Period_First,H7+1),
IF(SETUP_Frequency="Financial Year", IF(COUNTA(H$3:H7)&lt;=LEFT(SETUP_Period_Final,4)-LEFT(SETUP_Period_First,4),((LEFT(H7,2)&amp;MID(H7,3,2))+1)&amp;"/"&amp;TEXT(RIGHT(TEXT(RIGHT(H7,2)+1,"00"),2),"00"),NA()),
IF(SETUP_Frequency="Quarterly",IF(COUNTA(H$3:H7)&lt;=((LEFT(SETUP_Period_Final,4)-LEFT(SETUP_Period_First,4))*4)+RIGHT(SETUP_Period_Final,1)-RIGHT(SETUP_Period_First,1),IF(_xlfn.NUMBERVALUE(RIGHT(H7,1))=4,(LEFT(H7,4)+1)&amp;"Q1",(LEFT(H7,4)&amp;"Q"&amp;(RIGHT(H7,1)+1))),NA()),NA())))</f>
        <v>2015</v>
      </c>
      <c r="J8" s="43">
        <f ca="1">OFFSET(Tool!$C$13,0,ROW($H8)-3)</f>
        <v>105</v>
      </c>
      <c r="K8" s="78">
        <f t="shared" ca="1" si="0"/>
        <v>117.41911600253475</v>
      </c>
      <c r="L8" s="78">
        <f t="shared" ca="1" si="3"/>
        <v>108.72257495736989</v>
      </c>
      <c r="M8" s="78">
        <f t="shared" ca="1" si="4"/>
        <v>91.541490745869993</v>
      </c>
      <c r="N8" s="38"/>
      <c r="O8" s="36" cm="1">
        <f t="array" aca="1" ref="O8" ca="1">IF(OR(ISERROR($H8),$H8=FALSE),NA(),
IF(INFLATION_Index="Custom",_xlfn.XLOOKUP($H8,Tool!$12:$12,Tool!$14:$14)*100,
IF(SETUP_Frequency="Financial Year",
IFERROR(INDEX(Dynamic_Table_FY,_xlfn.XMATCH($H8,Dynamic_Period_FY),_xlfn.XMATCH(INFLATION_Index,Dynamic_Indices)),
INDEX(Dynamic_Table_FY,COUNTA(Dynamic_Table_FY)/COUNTA(Dynamic_Indices),_xlfn.XMATCH(INFLATION_Index,Dynamic_Indices))),
IF(SETUP_Frequency="Calendar Year",
IFERROR(INDEX(Dynamic_Table_CAL,_xlfn.XMATCH($H8,Dynamic_Period_CAL),_xlfn.XMATCH(INFLATION_Index,Dynamic_Indices)),
INDEX(Dynamic_Table_CAL,COUNTA(Dynamic_Table_CAL)/COUNTA(Dynamic_Indices),_xlfn.XMATCH(INFLATION_Index,Dynamic_Indices))),
IF(SETUP_Frequency="Quarterly",
IFERROR(INDEX(Dynamic_Table_QTR,_xlfn.XMATCH($H8,Dynamic_Period_QTR),_xlfn.XMATCH(INFLATION_Index,Dynamic_Indices)),
INDEX(Dynamic_Table_QTR,COUNTA(Dynamic_Table_QTR)/COUNTA(Dynamic_Indices),_xlfn.XMATCH(INFLATION_Index,Dynamic_Indices))),"err")))))
/100</f>
        <v>4.0099373082536083E-4</v>
      </c>
      <c r="P8" s="37">
        <f t="shared" ca="1" si="1"/>
        <v>1.1182772952622357</v>
      </c>
      <c r="Q8" s="37">
        <f ca="1">IF(ISERROR($H8),NA(),
$P8/_xlfn.XLOOKUP(0,Tool!$27:$27,Tool!$33:$33)
)</f>
        <v>1.1182772952622357</v>
      </c>
      <c r="R8" s="2"/>
      <c r="S8" s="36" cm="1">
        <f t="array" aca="1" ref="S8" ca="1">IF(OR(ISERROR($H8),$H8=FALSE),NA(),
IF(SETUP_Frequency="Financial Year",
IFERROR(INDEX(Dynamic_Table_FY,_xlfn.XMATCH($H8,Dynamic_Period_FY),_xlfn.XMATCH("GDP Deflator",Dynamic_Indices)),
INDEX(Dynamic_Table_FY,COUNTA(Dynamic_Table_FY)/COUNTA(Dynamic_Indices),_xlfn.XMATCH("GDP Deflator",Dynamic_Indices))),
IF(SETUP_Frequency="Calendar Year",
IFERROR(INDEX(Dynamic_Table_CAL,_xlfn.XMATCH($H8,Dynamic_Period_CAL),_xlfn.XMATCH("GDP Deflator",Dynamic_Indices)),
INDEX(Dynamic_Table_CAL,COUNTA(Dynamic_Table_CAL)/COUNTA(Dynamic_Indices),_xlfn.XMATCH("GDP Deflator",Dynamic_Indices))),
IF(SETUP_Frequency="Quarterly",
IFERROR(INDEX(Dynamic_Table_QTR,_xlfn.XMATCH($H8,Dynamic_Period_QTR),_xlfn.XMATCH("GDP Deflator",Dynamic_Indices)),
INDEX(Dynamic_Table_QTR,COUNTA(Dynamic_Table_QTR)/COUNTA(Dynamic_Indices),_xlfn.XMATCH("GDP Deflator",Dynamic_Indices))),"err"))))
/100</f>
        <v>7.0518036343909518E-3</v>
      </c>
      <c r="T8" s="37">
        <f t="shared" ca="1" si="2"/>
        <v>1.0799883653286797</v>
      </c>
      <c r="U8" s="2">
        <f ca="1">IF(ISERROR($H8),NA(),
_xlfn.XLOOKUP(0,Tool!$28:$28,Tool!$40:$40)/$T8
)</f>
        <v>0.92593590088876898</v>
      </c>
      <c r="W8">
        <f ca="1">IF(MAX($W$1:$W7)=MAX(Tool!$29:$29),NA(),IF(AND(MIN($W$1:$W7)=MIN(Tool!$29:$29),ISNUMBER(W7)),$W7+1,MIN(Tool!$29:$29)))</f>
        <v>5</v>
      </c>
      <c r="X8" s="36" cm="1">
        <f t="array" aca="1" ref="X8" ca="1">IF(OR(DISCOUNT_YN="No",$W8&lt;0),0,
IF(DISCOUNT_Type="Standard Discount Rate",_xlfn.XLOOKUP($W8,Dynamic_Discount_REF,Dynamic_Discount_Standard_Rate),
IF(DISCOUNT_Type="Reduced Standard Discount Rate",_xlfn.XLOOKUP($W8,Dynamic_Discount_REF,Dynamic_Discount_StandardReduced_Rate),
IF(DISCOUNT_Type="Health Discount Rate",_xlfn.XLOOKUP($W8,Dynamic_Discount_REF,Dynamic_Discount_Health_Rate),
IF(DISCOUNT_Type="Reduced Health Discount Rate",_xlfn.XLOOKUP($W8,Dynamic_Discount_REF,Dynamic_Discount_HealthReduced_Rate),NA())))))</f>
        <v>3.5000000000000003E-2</v>
      </c>
      <c r="Y8" s="37" cm="1">
        <f t="array" aca="1" ref="Y8" ca="1">IF(OR(DISCOUNT_YN="No",$W8&lt;0),1,
IF(DISCOUNT_Type="Standard Discount Rate",_xlfn.XLOOKUP($W8,Dynamic_Discount_REF,Dynamic_Discount_Standard_Factor),
IF(DISCOUNT_Type="Reduced Standard Discount Rate",_xlfn.XLOOKUP($W8,Dynamic_Discount_REF,Dynamic_Discount_StandardReduced_Factor),
IF(DISCOUNT_Type="Health Discount Rate",_xlfn.XLOOKUP($W8,Dynamic_Discount_REF,Dynamic_Discount_Health_Factor),
IF(DISCOUNT_Type="Reduced Health Discount Rate",_xlfn.XLOOKUP($W8,Dynamic_Discount_REF,Dynamic_Discount_HealthReduced_Factor),NA())))))</f>
        <v>0.84197316685852408</v>
      </c>
    </row>
    <row r="9" spans="2:25" x14ac:dyDescent="0.35">
      <c r="H9" s="33">
        <f>IF(SETUP_Frequency="Calendar Year",IF(COUNTA(H$3:H8)&lt;=SETUP_Period_Final-SETUP_Period_First,H8+1),
IF(SETUP_Frequency="Financial Year", IF(COUNTA(H$3:H8)&lt;=LEFT(SETUP_Period_Final,4)-LEFT(SETUP_Period_First,4),((LEFT(H8,2)&amp;MID(H8,3,2))+1)&amp;"/"&amp;TEXT(RIGHT(TEXT(RIGHT(H8,2)+1,"00"),2),"00"),NA()),
IF(SETUP_Frequency="Quarterly",IF(COUNTA(H$3:H8)&lt;=((LEFT(SETUP_Period_Final,4)-LEFT(SETUP_Period_First,4))*4)+RIGHT(SETUP_Period_Final,1)-RIGHT(SETUP_Period_First,1),IF(_xlfn.NUMBERVALUE(RIGHT(H8,1))=4,(LEFT(H8,4)+1)&amp;"Q1",(LEFT(H8,4)&amp;"Q"&amp;(RIGHT(H8,1)+1))),NA()),NA())))</f>
        <v>2016</v>
      </c>
      <c r="J9" s="43">
        <f ca="1">OFFSET(Tool!$C$13,0,ROW($H9)-3)</f>
        <v>106</v>
      </c>
      <c r="K9" s="78">
        <f t="shared" ca="1" si="0"/>
        <v>119.31934431729228</v>
      </c>
      <c r="L9" s="78">
        <f t="shared" ca="1" si="3"/>
        <v>108.49508219065082</v>
      </c>
      <c r="M9" s="78">
        <f t="shared" ca="1" si="4"/>
        <v>88.260819266317043</v>
      </c>
      <c r="N9" s="38"/>
      <c r="O9" s="36" cm="1">
        <f t="array" aca="1" ref="O9" ca="1">IF(OR(ISERROR($H9),$H9=FALSE),NA(),
IF(INFLATION_Index="Custom",_xlfn.XLOOKUP($H9,Tool!$12:$12,Tool!$14:$14)*100,
IF(SETUP_Frequency="Financial Year",
IFERROR(INDEX(Dynamic_Table_FY,_xlfn.XMATCH($H9,Dynamic_Period_FY),_xlfn.XMATCH(INFLATION_Index,Dynamic_Indices)),
INDEX(Dynamic_Table_FY,COUNTA(Dynamic_Table_FY)/COUNTA(Dynamic_Indices),_xlfn.XMATCH(INFLATION_Index,Dynamic_Indices))),
IF(SETUP_Frequency="Calendar Year",
IFERROR(INDEX(Dynamic_Table_CAL,_xlfn.XMATCH($H9,Dynamic_Period_CAL),_xlfn.XMATCH(INFLATION_Index,Dynamic_Indices)),
INDEX(Dynamic_Table_CAL,COUNTA(Dynamic_Table_CAL)/COUNTA(Dynamic_Indices),_xlfn.XMATCH(INFLATION_Index,Dynamic_Indices))),
IF(SETUP_Frequency="Quarterly",
IFERROR(INDEX(Dynamic_Table_QTR,_xlfn.XMATCH($H9,Dynamic_Period_QTR),_xlfn.XMATCH(INFLATION_Index,Dynamic_Indices)),
INDEX(Dynamic_Table_QTR,COUNTA(Dynamic_Table_QTR)/COUNTA(Dynamic_Indices),_xlfn.XMATCH(INFLATION_Index,Dynamic_Indices))),"err")))))
/100</f>
        <v>6.596661169449014E-3</v>
      </c>
      <c r="P9" s="37">
        <f t="shared" ca="1" si="1"/>
        <v>1.1256541916725686</v>
      </c>
      <c r="Q9" s="37">
        <f ca="1">IF(ISERROR($H9),NA(),
$P9/_xlfn.XLOOKUP(0,Tool!$27:$27,Tool!$33:$33)
)</f>
        <v>1.1256541916725686</v>
      </c>
      <c r="R9" s="2"/>
      <c r="S9" s="36" cm="1">
        <f t="array" aca="1" ref="S9" ca="1">IF(OR(ISERROR($H9),$H9=FALSE),NA(),
IF(SETUP_Frequency="Financial Year",
IFERROR(INDEX(Dynamic_Table_FY,_xlfn.XMATCH($H9,Dynamic_Period_FY),_xlfn.XMATCH("GDP Deflator",Dynamic_Indices)),
INDEX(Dynamic_Table_FY,COUNTA(Dynamic_Table_FY)/COUNTA(Dynamic_Indices),_xlfn.XMATCH("GDP Deflator",Dynamic_Indices))),
IF(SETUP_Frequency="Calendar Year",
IFERROR(INDEX(Dynamic_Table_CAL,_xlfn.XMATCH($H9,Dynamic_Period_CAL),_xlfn.XMATCH("GDP Deflator",Dynamic_Indices)),
INDEX(Dynamic_Table_CAL,COUNTA(Dynamic_Table_CAL)/COUNTA(Dynamic_Indices),_xlfn.XMATCH("GDP Deflator",Dynamic_Indices))),
IF(SETUP_Frequency="Quarterly",
IFERROR(INDEX(Dynamic_Table_QTR,_xlfn.XMATCH($H9,Dynamic_Period_QTR),_xlfn.XMATCH("GDP Deflator",Dynamic_Indices)),
INDEX(Dynamic_Table_QTR,COUNTA(Dynamic_Table_QTR)/COUNTA(Dynamic_Indices),_xlfn.XMATCH("GDP Deflator",Dynamic_Indices))),"err"))))
/100</f>
        <v>1.8314031780231721E-2</v>
      </c>
      <c r="T9" s="37">
        <f t="shared" ca="1" si="2"/>
        <v>1.0997673065735896</v>
      </c>
      <c r="U9" s="2">
        <f ca="1">IF(ISERROR($H9),NA(),
_xlfn.XLOOKUP(0,Tool!$28:$28,Tool!$40:$40)/$T9
)</f>
        <v>0.90928325839724922</v>
      </c>
      <c r="W9">
        <f ca="1">IF(MAX($W$1:$W8)=MAX(Tool!$29:$29),NA(),IF(AND(MIN($W$1:$W8)=MIN(Tool!$29:$29),ISNUMBER(W8)),$W8+1,MIN(Tool!$29:$29)))</f>
        <v>6</v>
      </c>
      <c r="X9" s="36" cm="1">
        <f t="array" aca="1" ref="X9" ca="1">IF(OR(DISCOUNT_YN="No",$W9&lt;0),0,
IF(DISCOUNT_Type="Standard Discount Rate",_xlfn.XLOOKUP($W9,Dynamic_Discount_REF,Dynamic_Discount_Standard_Rate),
IF(DISCOUNT_Type="Reduced Standard Discount Rate",_xlfn.XLOOKUP($W9,Dynamic_Discount_REF,Dynamic_Discount_StandardReduced_Rate),
IF(DISCOUNT_Type="Health Discount Rate",_xlfn.XLOOKUP($W9,Dynamic_Discount_REF,Dynamic_Discount_Health_Rate),
IF(DISCOUNT_Type="Reduced Health Discount Rate",_xlfn.XLOOKUP($W9,Dynamic_Discount_REF,Dynamic_Discount_HealthReduced_Rate),NA())))))</f>
        <v>3.5000000000000003E-2</v>
      </c>
      <c r="Y9" s="37" cm="1">
        <f t="array" aca="1" ref="Y9" ca="1">IF(OR(DISCOUNT_YN="No",$W9&lt;0),1,
IF(DISCOUNT_Type="Standard Discount Rate",_xlfn.XLOOKUP($W9,Dynamic_Discount_REF,Dynamic_Discount_Standard_Factor),
IF(DISCOUNT_Type="Reduced Standard Discount Rate",_xlfn.XLOOKUP($W9,Dynamic_Discount_REF,Dynamic_Discount_StandardReduced_Factor),
IF(DISCOUNT_Type="Health Discount Rate",_xlfn.XLOOKUP($W9,Dynamic_Discount_REF,Dynamic_Discount_Health_Factor),
IF(DISCOUNT_Type="Reduced Health Discount Rate",_xlfn.XLOOKUP($W9,Dynamic_Discount_REF,Dynamic_Discount_HealthReduced_Factor),NA())))))</f>
        <v>0.81350064430775282</v>
      </c>
    </row>
    <row r="10" spans="2:25" x14ac:dyDescent="0.35">
      <c r="H10" s="33">
        <f>IF(SETUP_Frequency="Calendar Year",IF(COUNTA(H$3:H9)&lt;=SETUP_Period_Final-SETUP_Period_First,H9+1),
IF(SETUP_Frequency="Financial Year", IF(COUNTA(H$3:H9)&lt;=LEFT(SETUP_Period_Final,4)-LEFT(SETUP_Period_First,4),((LEFT(H9,2)&amp;MID(H9,3,2))+1)&amp;"/"&amp;TEXT(RIGHT(TEXT(RIGHT(H9,2)+1,"00"),2),"00"),NA()),
IF(SETUP_Frequency="Quarterly",IF(COUNTA(H$3:H9)&lt;=((LEFT(SETUP_Period_Final,4)-LEFT(SETUP_Period_First,4))*4)+RIGHT(SETUP_Period_Final,1)-RIGHT(SETUP_Period_First,1),IF(_xlfn.NUMBERVALUE(RIGHT(H9,1))=4,(LEFT(H9,4)+1)&amp;"Q1",(LEFT(H9,4)&amp;"Q"&amp;(RIGHT(H9,1)+1))),NA()),NA())))</f>
        <v>2017</v>
      </c>
      <c r="J10" s="43">
        <f ca="1">OFFSET(Tool!$C$13,0,ROW($H10)-3)</f>
        <v>107</v>
      </c>
      <c r="K10" s="78">
        <f t="shared" ca="1" si="0"/>
        <v>123.67669605248443</v>
      </c>
      <c r="L10" s="78">
        <f t="shared" ca="1" si="3"/>
        <v>110.44168338401076</v>
      </c>
      <c r="M10" s="78">
        <f t="shared" ca="1" si="4"/>
        <v>86.806164822536815</v>
      </c>
      <c r="N10" s="38"/>
      <c r="O10" s="36" cm="1">
        <f t="array" aca="1" ref="O10" ca="1">IF(OR(ISERROR($H10),$H10=FALSE),NA(),
IF(INFLATION_Index="Custom",_xlfn.XLOOKUP($H10,Tool!$12:$12,Tool!$14:$14)*100,
IF(SETUP_Frequency="Financial Year",
IFERROR(INDEX(Dynamic_Table_FY,_xlfn.XMATCH($H10,Dynamic_Period_FY),_xlfn.XMATCH(INFLATION_Index,Dynamic_Indices)),
INDEX(Dynamic_Table_FY,COUNTA(Dynamic_Table_FY)/COUNTA(Dynamic_Indices),_xlfn.XMATCH(INFLATION_Index,Dynamic_Indices))),
IF(SETUP_Frequency="Calendar Year",
IFERROR(INDEX(Dynamic_Table_CAL,_xlfn.XMATCH($H10,Dynamic_Period_CAL),_xlfn.XMATCH(INFLATION_Index,Dynamic_Indices)),
INDEX(Dynamic_Table_CAL,COUNTA(Dynamic_Table_CAL)/COUNTA(Dynamic_Indices),_xlfn.XMATCH(INFLATION_Index,Dynamic_Indices))),
IF(SETUP_Frequency="Quarterly",
IFERROR(INDEX(Dynamic_Table_QTR,_xlfn.XMATCH($H10,Dynamic_Period_QTR),_xlfn.XMATCH(INFLATION_Index,Dynamic_Indices)),
INDEX(Dynamic_Table_QTR,COUNTA(Dynamic_Table_QTR)/COUNTA(Dynamic_Indices),_xlfn.XMATCH(INFLATION_Index,Dynamic_Indices))),"err")))))
/100</f>
        <v>2.6831313740927509E-2</v>
      </c>
      <c r="P10" s="37">
        <f t="shared" ca="1" si="1"/>
        <v>1.1558569724531256</v>
      </c>
      <c r="Q10" s="37">
        <f ca="1">IF(ISERROR($H10),NA(),
$P10/_xlfn.XLOOKUP(0,Tool!$27:$27,Tool!$33:$33)
)</f>
        <v>1.1558569724531256</v>
      </c>
      <c r="R10" s="2"/>
      <c r="S10" s="36" cm="1">
        <f t="array" aca="1" ref="S10" ca="1">IF(OR(ISERROR($H10),$H10=FALSE),NA(),
IF(SETUP_Frequency="Financial Year",
IFERROR(INDEX(Dynamic_Table_FY,_xlfn.XMATCH($H10,Dynamic_Period_FY),_xlfn.XMATCH("GDP Deflator",Dynamic_Indices)),
INDEX(Dynamic_Table_FY,COUNTA(Dynamic_Table_FY)/COUNTA(Dynamic_Indices),_xlfn.XMATCH("GDP Deflator",Dynamic_Indices))),
IF(SETUP_Frequency="Calendar Year",
IFERROR(INDEX(Dynamic_Table_CAL,_xlfn.XMATCH($H10,Dynamic_Period_CAL),_xlfn.XMATCH("GDP Deflator",Dynamic_Indices)),
INDEX(Dynamic_Table_CAL,COUNTA(Dynamic_Table_CAL)/COUNTA(Dynamic_Indices),_xlfn.XMATCH("GDP Deflator",Dynamic_Indices))),
IF(SETUP_Frequency="Quarterly",
IFERROR(INDEX(Dynamic_Table_QTR,_xlfn.XMATCH($H10,Dynamic_Period_QTR),_xlfn.XMATCH("GDP Deflator",Dynamic_Indices)),
INDEX(Dynamic_Table_QTR,COUNTA(Dynamic_Table_QTR)/COUNTA(Dynamic_Indices),_xlfn.XMATCH("GDP Deflator",Dynamic_Indices))),"err"))))
/100</f>
        <v>1.8249140439037248E-2</v>
      </c>
      <c r="T10" s="37">
        <f t="shared" ca="1" si="2"/>
        <v>1.1198371146015127</v>
      </c>
      <c r="U10" s="2">
        <f ca="1">IF(ISERROR($H10),NA(),
_xlfn.XLOOKUP(0,Tool!$28:$28,Tool!$40:$40)/$T10
)</f>
        <v>0.89298701298701288</v>
      </c>
      <c r="W10">
        <f ca="1">IF(MAX($W$1:$W9)=MAX(Tool!$29:$29),NA(),IF(AND(MIN($W$1:$W9)=MIN(Tool!$29:$29),ISNUMBER(W9)),$W9+1,MIN(Tool!$29:$29)))</f>
        <v>7</v>
      </c>
      <c r="X10" s="36" cm="1">
        <f t="array" aca="1" ref="X10" ca="1">IF(OR(DISCOUNT_YN="No",$W10&lt;0),0,
IF(DISCOUNT_Type="Standard Discount Rate",_xlfn.XLOOKUP($W10,Dynamic_Discount_REF,Dynamic_Discount_Standard_Rate),
IF(DISCOUNT_Type="Reduced Standard Discount Rate",_xlfn.XLOOKUP($W10,Dynamic_Discount_REF,Dynamic_Discount_StandardReduced_Rate),
IF(DISCOUNT_Type="Health Discount Rate",_xlfn.XLOOKUP($W10,Dynamic_Discount_REF,Dynamic_Discount_Health_Rate),
IF(DISCOUNT_Type="Reduced Health Discount Rate",_xlfn.XLOOKUP($W10,Dynamic_Discount_REF,Dynamic_Discount_HealthReduced_Rate),NA())))))</f>
        <v>3.5000000000000003E-2</v>
      </c>
      <c r="Y10" s="37" cm="1">
        <f t="array" aca="1" ref="Y10" ca="1">IF(OR(DISCOUNT_YN="No",$W10&lt;0),1,
IF(DISCOUNT_Type="Standard Discount Rate",_xlfn.XLOOKUP($W10,Dynamic_Discount_REF,Dynamic_Discount_Standard_Factor),
IF(DISCOUNT_Type="Reduced Standard Discount Rate",_xlfn.XLOOKUP($W10,Dynamic_Discount_REF,Dynamic_Discount_StandardReduced_Factor),
IF(DISCOUNT_Type="Health Discount Rate",_xlfn.XLOOKUP($W10,Dynamic_Discount_REF,Dynamic_Discount_Health_Factor),
IF(DISCOUNT_Type="Reduced Health Discount Rate",_xlfn.XLOOKUP($W10,Dynamic_Discount_REF,Dynamic_Discount_HealthReduced_Factor),NA())))))</f>
        <v>0.78599096068381924</v>
      </c>
    </row>
    <row r="11" spans="2:25" x14ac:dyDescent="0.35">
      <c r="H11" s="33">
        <f>IF(SETUP_Frequency="Calendar Year",IF(COUNTA(H$3:H10)&lt;=SETUP_Period_Final-SETUP_Period_First,H10+1),
IF(SETUP_Frequency="Financial Year", IF(COUNTA(H$3:H10)&lt;=LEFT(SETUP_Period_Final,4)-LEFT(SETUP_Period_First,4),((LEFT(H10,2)&amp;MID(H10,3,2))+1)&amp;"/"&amp;TEXT(RIGHT(TEXT(RIGHT(H10,2)+1,"00"),2),"00"),NA()),
IF(SETUP_Frequency="Quarterly",IF(COUNTA(H$3:H10)&lt;=((LEFT(SETUP_Period_Final,4)-LEFT(SETUP_Period_First,4))*4)+RIGHT(SETUP_Period_Final,1)-RIGHT(SETUP_Period_First,1),IF(_xlfn.NUMBERVALUE(RIGHT(H10,1))=4,(LEFT(H10,4)+1)&amp;"Q1",(LEFT(H10,4)&amp;"Q"&amp;(RIGHT(H10,1)+1))),NA()),NA())))</f>
        <v>2018</v>
      </c>
      <c r="J11" s="43">
        <f ca="1">OFFSET(Tool!$C$13,0,ROW($H11)-3)</f>
        <v>108</v>
      </c>
      <c r="K11" s="78">
        <f t="shared" ca="1" si="0"/>
        <v>127.92597383233313</v>
      </c>
      <c r="L11" s="78">
        <f t="shared" ca="1" si="3"/>
        <v>112.28223079794773</v>
      </c>
      <c r="M11" s="78">
        <f t="shared" ca="1" si="4"/>
        <v>85.268423625701701</v>
      </c>
      <c r="N11" s="38"/>
      <c r="O11" s="36" cm="1">
        <f t="array" aca="1" ref="O11" ca="1">IF(OR(ISERROR($H11),$H11=FALSE),NA(),
IF(INFLATION_Index="Custom",_xlfn.XLOOKUP($H11,Tool!$12:$12,Tool!$14:$14)*100,
IF(SETUP_Frequency="Financial Year",
IFERROR(INDEX(Dynamic_Table_FY,_xlfn.XMATCH($H11,Dynamic_Period_FY),_xlfn.XMATCH(INFLATION_Index,Dynamic_Indices)),
INDEX(Dynamic_Table_FY,COUNTA(Dynamic_Table_FY)/COUNTA(Dynamic_Indices),_xlfn.XMATCH(INFLATION_Index,Dynamic_Indices))),
IF(SETUP_Frequency="Calendar Year",
IFERROR(INDEX(Dynamic_Table_CAL,_xlfn.XMATCH($H11,Dynamic_Period_CAL),_xlfn.XMATCH(INFLATION_Index,Dynamic_Indices)),
INDEX(Dynamic_Table_CAL,COUNTA(Dynamic_Table_CAL)/COUNTA(Dynamic_Indices),_xlfn.XMATCH(INFLATION_Index,Dynamic_Indices))),
IF(SETUP_Frequency="Quarterly",
IFERROR(INDEX(Dynamic_Table_QTR,_xlfn.XMATCH($H11,Dynamic_Period_QTR),_xlfn.XMATCH(INFLATION_Index,Dynamic_Indices)),
INDEX(Dynamic_Table_QTR,COUNTA(Dynamic_Table_QTR)/COUNTA(Dynamic_Indices),_xlfn.XMATCH(INFLATION_Index,Dynamic_Indices))),"err")))))
/100</f>
        <v>2.4780561900208831E-2</v>
      </c>
      <c r="P11" s="37">
        <f t="shared" ca="1" si="1"/>
        <v>1.1844997577067882</v>
      </c>
      <c r="Q11" s="37">
        <f ca="1">IF(ISERROR($H11),NA(),
$P11/_xlfn.XLOOKUP(0,Tool!$27:$27,Tool!$33:$33)
)</f>
        <v>1.1844997577067882</v>
      </c>
      <c r="R11" s="2"/>
      <c r="S11" s="36" cm="1">
        <f t="array" aca="1" ref="S11" ca="1">IF(OR(ISERROR($H11),$H11=FALSE),NA(),
IF(SETUP_Frequency="Financial Year",
IFERROR(INDEX(Dynamic_Table_FY,_xlfn.XMATCH($H11,Dynamic_Period_FY),_xlfn.XMATCH("GDP Deflator",Dynamic_Indices)),
INDEX(Dynamic_Table_FY,COUNTA(Dynamic_Table_FY)/COUNTA(Dynamic_Indices),_xlfn.XMATCH("GDP Deflator",Dynamic_Indices))),
IF(SETUP_Frequency="Calendar Year",
IFERROR(INDEX(Dynamic_Table_CAL,_xlfn.XMATCH($H11,Dynamic_Period_CAL),_xlfn.XMATCH("GDP Deflator",Dynamic_Indices)),
INDEX(Dynamic_Table_CAL,COUNTA(Dynamic_Table_CAL)/COUNTA(Dynamic_Indices),_xlfn.XMATCH("GDP Deflator",Dynamic_Indices))),
IF(SETUP_Frequency="Quarterly",
IFERROR(INDEX(Dynamic_Table_QTR,_xlfn.XMATCH($H11,Dynamic_Period_QTR),_xlfn.XMATCH("GDP Deflator",Dynamic_Indices)),
INDEX(Dynamic_Table_QTR,COUNTA(Dynamic_Table_QTR)/COUNTA(Dynamic_Indices),_xlfn.XMATCH("GDP Deflator",Dynamic_Indices))),"err"))))
/100</f>
        <v>1.7402597402597308E-2</v>
      </c>
      <c r="T11" s="37">
        <f t="shared" ca="1" si="2"/>
        <v>1.1393251890634091</v>
      </c>
      <c r="U11" s="2">
        <f ca="1">IF(ISERROR($H11),NA(),
_xlfn.XLOOKUP(0,Tool!$28:$28,Tool!$40:$40)/$T11
)</f>
        <v>0.87771253510339542</v>
      </c>
      <c r="W11">
        <f ca="1">IF(MAX($W$1:$W10)=MAX(Tool!$29:$29),NA(),IF(AND(MIN($W$1:$W10)=MIN(Tool!$29:$29),ISNUMBER(W10)),$W10+1,MIN(Tool!$29:$29)))</f>
        <v>8</v>
      </c>
      <c r="X11" s="36" cm="1">
        <f t="array" aca="1" ref="X11" ca="1">IF(OR(DISCOUNT_YN="No",$W11&lt;0),0,
IF(DISCOUNT_Type="Standard Discount Rate",_xlfn.XLOOKUP($W11,Dynamic_Discount_REF,Dynamic_Discount_Standard_Rate),
IF(DISCOUNT_Type="Reduced Standard Discount Rate",_xlfn.XLOOKUP($W11,Dynamic_Discount_REF,Dynamic_Discount_StandardReduced_Rate),
IF(DISCOUNT_Type="Health Discount Rate",_xlfn.XLOOKUP($W11,Dynamic_Discount_REF,Dynamic_Discount_Health_Rate),
IF(DISCOUNT_Type="Reduced Health Discount Rate",_xlfn.XLOOKUP($W11,Dynamic_Discount_REF,Dynamic_Discount_HealthReduced_Rate),NA())))))</f>
        <v>3.5000000000000003E-2</v>
      </c>
      <c r="Y11" s="37" cm="1">
        <f t="array" aca="1" ref="Y11" ca="1">IF(OR(DISCOUNT_YN="No",$W11&lt;0),1,
IF(DISCOUNT_Type="Standard Discount Rate",_xlfn.XLOOKUP($W11,Dynamic_Discount_REF,Dynamic_Discount_Standard_Factor),
IF(DISCOUNT_Type="Reduced Standard Discount Rate",_xlfn.XLOOKUP($W11,Dynamic_Discount_REF,Dynamic_Discount_StandardReduced_Factor),
IF(DISCOUNT_Type="Health Discount Rate",_xlfn.XLOOKUP($W11,Dynamic_Discount_REF,Dynamic_Discount_Health_Factor),
IF(DISCOUNT_Type="Reduced Health Discount Rate",_xlfn.XLOOKUP($W11,Dynamic_Discount_REF,Dynamic_Discount_HealthReduced_Factor),NA())))))</f>
        <v>0.75941155621625056</v>
      </c>
    </row>
    <row r="12" spans="2:25" x14ac:dyDescent="0.35">
      <c r="H12" s="33">
        <f>IF(SETUP_Frequency="Calendar Year",IF(COUNTA(H$3:H11)&lt;=SETUP_Period_Final-SETUP_Period_First,H11+1),
IF(SETUP_Frequency="Financial Year", IF(COUNTA(H$3:H11)&lt;=LEFT(SETUP_Period_Final,4)-LEFT(SETUP_Period_First,4),((LEFT(H11,2)&amp;MID(H11,3,2))+1)&amp;"/"&amp;TEXT(RIGHT(TEXT(RIGHT(H11,2)+1,"00"),2),"00"),NA()),
IF(SETUP_Frequency="Quarterly",IF(COUNTA(H$3:H11)&lt;=((LEFT(SETUP_Period_Final,4)-LEFT(SETUP_Period_First,4))*4)+RIGHT(SETUP_Period_Final,1)-RIGHT(SETUP_Period_First,1),IF(_xlfn.NUMBERVALUE(RIGHT(H11,1))=4,(LEFT(H11,4)+1)&amp;"Q1",(LEFT(H11,4)&amp;"Q"&amp;(RIGHT(H11,1)+1))),NA()),NA())))</f>
        <v>2019</v>
      </c>
      <c r="J12" s="43">
        <f ca="1">OFFSET(Tool!$C$13,0,ROW($H12)-3)</f>
        <v>109</v>
      </c>
      <c r="K12" s="78">
        <f t="shared" ca="1" si="0"/>
        <v>131.42286875163086</v>
      </c>
      <c r="L12" s="78">
        <f t="shared" ca="1" si="3"/>
        <v>112.9579556920267</v>
      </c>
      <c r="M12" s="78">
        <f t="shared" ca="1" si="4"/>
        <v>82.880750646462104</v>
      </c>
      <c r="N12" s="38"/>
      <c r="O12" s="36" cm="1">
        <f t="array" aca="1" ref="O12" ca="1">IF(OR(ISERROR($H12),$H12=FALSE),NA(),
IF(INFLATION_Index="Custom",_xlfn.XLOOKUP($H12,Tool!$12:$12,Tool!$14:$14)*100,
IF(SETUP_Frequency="Financial Year",
IFERROR(INDEX(Dynamic_Table_FY,_xlfn.XMATCH($H12,Dynamic_Period_FY),_xlfn.XMATCH(INFLATION_Index,Dynamic_Indices)),
INDEX(Dynamic_Table_FY,COUNTA(Dynamic_Table_FY)/COUNTA(Dynamic_Indices),_xlfn.XMATCH(INFLATION_Index,Dynamic_Indices))),
IF(SETUP_Frequency="Calendar Year",
IFERROR(INDEX(Dynamic_Table_CAL,_xlfn.XMATCH($H12,Dynamic_Period_CAL),_xlfn.XMATCH(INFLATION_Index,Dynamic_Indices)),
INDEX(Dynamic_Table_CAL,COUNTA(Dynamic_Table_CAL)/COUNTA(Dynamic_Indices),_xlfn.XMATCH(INFLATION_Index,Dynamic_Indices))),
IF(SETUP_Frequency="Quarterly",
IFERROR(INDEX(Dynamic_Table_QTR,_xlfn.XMATCH($H12,Dynamic_Period_QTR),_xlfn.XMATCH(INFLATION_Index,Dynamic_Indices)),
INDEX(Dynamic_Table_QTR,COUNTA(Dynamic_Table_QTR)/COUNTA(Dynamic_Indices),_xlfn.XMATCH(INFLATION_Index,Dynamic_Indices))),"err")))))
/100</f>
        <v>1.7910205867057716E-2</v>
      </c>
      <c r="P12" s="37">
        <f t="shared" ca="1" si="1"/>
        <v>1.2057143922167968</v>
      </c>
      <c r="Q12" s="37">
        <f ca="1">IF(ISERROR($H12),NA(),
$P12/_xlfn.XLOOKUP(0,Tool!$27:$27,Tool!$33:$33)
)</f>
        <v>1.2057143922167968</v>
      </c>
      <c r="R12" s="2"/>
      <c r="S12" s="36" cm="1">
        <f t="array" aca="1" ref="S12" ca="1">IF(OR(ISERROR($H12),$H12=FALSE),NA(),
IF(SETUP_Frequency="Financial Year",
IFERROR(INDEX(Dynamic_Table_FY,_xlfn.XMATCH($H12,Dynamic_Period_FY),_xlfn.XMATCH("GDP Deflator",Dynamic_Indices)),
INDEX(Dynamic_Table_FY,COUNTA(Dynamic_Table_FY)/COUNTA(Dynamic_Indices),_xlfn.XMATCH("GDP Deflator",Dynamic_Indices))),
IF(SETUP_Frequency="Calendar Year",
IFERROR(INDEX(Dynamic_Table_CAL,_xlfn.XMATCH($H12,Dynamic_Period_CAL),_xlfn.XMATCH("GDP Deflator",Dynamic_Indices)),
INDEX(Dynamic_Table_CAL,COUNTA(Dynamic_Table_CAL)/COUNTA(Dynamic_Indices),_xlfn.XMATCH("GDP Deflator",Dynamic_Indices))),
IF(SETUP_Frequency="Quarterly",
IFERROR(INDEX(Dynamic_Table_QTR,_xlfn.XMATCH($H12,Dynamic_Period_QTR),_xlfn.XMATCH("GDP Deflator",Dynamic_Indices)),
INDEX(Dynamic_Table_QTR,COUNTA(Dynamic_Table_QTR)/COUNTA(Dynamic_Indices),_xlfn.XMATCH("GDP Deflator",Dynamic_Indices))),"err"))))
/100</f>
        <v>2.1189685984171591E-2</v>
      </c>
      <c r="T12" s="37">
        <f t="shared" ca="1" si="2"/>
        <v>1.1634671320535197</v>
      </c>
      <c r="U12" s="2">
        <f ca="1">IF(ISERROR($H12),NA(),
_xlfn.XLOOKUP(0,Tool!$28:$28,Tool!$40:$40)/$T12
)</f>
        <v>0.85949999999999982</v>
      </c>
      <c r="W12">
        <f ca="1">IF(MAX($W$1:$W11)=MAX(Tool!$29:$29),NA(),IF(AND(MIN($W$1:$W11)=MIN(Tool!$29:$29),ISNUMBER(W11)),$W11+1,MIN(Tool!$29:$29)))</f>
        <v>9</v>
      </c>
      <c r="X12" s="36" cm="1">
        <f t="array" aca="1" ref="X12" ca="1">IF(OR(DISCOUNT_YN="No",$W12&lt;0),0,
IF(DISCOUNT_Type="Standard Discount Rate",_xlfn.XLOOKUP($W12,Dynamic_Discount_REF,Dynamic_Discount_Standard_Rate),
IF(DISCOUNT_Type="Reduced Standard Discount Rate",_xlfn.XLOOKUP($W12,Dynamic_Discount_REF,Dynamic_Discount_StandardReduced_Rate),
IF(DISCOUNT_Type="Health Discount Rate",_xlfn.XLOOKUP($W12,Dynamic_Discount_REF,Dynamic_Discount_Health_Rate),
IF(DISCOUNT_Type="Reduced Health Discount Rate",_xlfn.XLOOKUP($W12,Dynamic_Discount_REF,Dynamic_Discount_HealthReduced_Rate),NA())))))</f>
        <v>3.5000000000000003E-2</v>
      </c>
      <c r="Y12" s="37" cm="1">
        <f t="array" aca="1" ref="Y12" ca="1">IF(OR(DISCOUNT_YN="No",$W12&lt;0),1,
IF(DISCOUNT_Type="Standard Discount Rate",_xlfn.XLOOKUP($W12,Dynamic_Discount_REF,Dynamic_Discount_Standard_Factor),
IF(DISCOUNT_Type="Reduced Standard Discount Rate",_xlfn.XLOOKUP($W12,Dynamic_Discount_REF,Dynamic_Discount_StandardReduced_Factor),
IF(DISCOUNT_Type="Health Discount Rate",_xlfn.XLOOKUP($W12,Dynamic_Discount_REF,Dynamic_Discount_Health_Factor),
IF(DISCOUNT_Type="Reduced Health Discount Rate",_xlfn.XLOOKUP($W12,Dynamic_Discount_REF,Dynamic_Discount_HealthReduced_Factor),NA())))))</f>
        <v>0.73373097218961414</v>
      </c>
    </row>
    <row r="13" spans="2:25" x14ac:dyDescent="0.35">
      <c r="H13" s="33">
        <f>IF(SETUP_Frequency="Calendar Year",IF(COUNTA(H$3:H12)&lt;=SETUP_Period_Final-SETUP_Period_First,H12+1),
IF(SETUP_Frequency="Financial Year", IF(COUNTA(H$3:H12)&lt;=LEFT(SETUP_Period_Final,4)-LEFT(SETUP_Period_First,4),((LEFT(H12,2)&amp;MID(H12,3,2))+1)&amp;"/"&amp;TEXT(RIGHT(TEXT(RIGHT(H12,2)+1,"00"),2),"00"),NA()),
IF(SETUP_Frequency="Quarterly",IF(COUNTA(H$3:H12)&lt;=((LEFT(SETUP_Period_Final,4)-LEFT(SETUP_Period_First,4))*4)+RIGHT(SETUP_Period_Final,1)-RIGHT(SETUP_Period_First,1),IF(_xlfn.NUMBERVALUE(RIGHT(H12,1))=4,(LEFT(H12,4)+1)&amp;"Q1",(LEFT(H12,4)&amp;"Q"&amp;(RIGHT(H12,1)+1))),NA()),NA())))</f>
        <v>2020</v>
      </c>
      <c r="J13" s="43">
        <f ca="1">OFFSET(Tool!$C$13,0,ROW($H13)-3)</f>
        <v>110</v>
      </c>
      <c r="K13" s="78">
        <f t="shared" ca="1" si="0"/>
        <v>133.75679352890745</v>
      </c>
      <c r="L13" s="78">
        <f t="shared" ca="1" si="3"/>
        <v>108.27780931301716</v>
      </c>
      <c r="M13" s="78">
        <f t="shared" ca="1" si="4"/>
        <v>76.760176129277042</v>
      </c>
      <c r="N13" s="38"/>
      <c r="O13" s="36" cm="1">
        <f t="array" aca="1" ref="O13" ca="1">IF(OR(ISERROR($H13),$H13=FALSE),NA(),
IF(INFLATION_Index="Custom",_xlfn.XLOOKUP($H13,Tool!$12:$12,Tool!$14:$14)*100,
IF(SETUP_Frequency="Financial Year",
IFERROR(INDEX(Dynamic_Table_FY,_xlfn.XMATCH($H13,Dynamic_Period_FY),_xlfn.XMATCH(INFLATION_Index,Dynamic_Indices)),
INDEX(Dynamic_Table_FY,COUNTA(Dynamic_Table_FY)/COUNTA(Dynamic_Indices),_xlfn.XMATCH(INFLATION_Index,Dynamic_Indices))),
IF(SETUP_Frequency="Calendar Year",
IFERROR(INDEX(Dynamic_Table_CAL,_xlfn.XMATCH($H13,Dynamic_Period_CAL),_xlfn.XMATCH(INFLATION_Index,Dynamic_Indices)),
INDEX(Dynamic_Table_CAL,COUNTA(Dynamic_Table_CAL)/COUNTA(Dynamic_Indices),_xlfn.XMATCH(INFLATION_Index,Dynamic_Indices))),
IF(SETUP_Frequency="Quarterly",
IFERROR(INDEX(Dynamic_Table_QTR,_xlfn.XMATCH($H13,Dynamic_Period_QTR),_xlfn.XMATCH(INFLATION_Index,Dynamic_Indices)),
INDEX(Dynamic_Table_QTR,COUNTA(Dynamic_Table_QTR)/COUNTA(Dynamic_Indices),_xlfn.XMATCH(INFLATION_Index,Dynamic_Indices))),"err")))))
/100</f>
        <v>8.5065402820156955E-3</v>
      </c>
      <c r="P13" s="37">
        <f t="shared" ca="1" si="1"/>
        <v>1.2159708502627951</v>
      </c>
      <c r="Q13" s="37">
        <f ca="1">IF(ISERROR($H13),NA(),
$P13/_xlfn.XLOOKUP(0,Tool!$27:$27,Tool!$33:$33)
)</f>
        <v>1.2159708502627951</v>
      </c>
      <c r="R13" s="2"/>
      <c r="S13" s="36" cm="1">
        <f t="array" aca="1" ref="S13" ca="1">IF(OR(ISERROR($H13),$H13=FALSE),NA(),
IF(SETUP_Frequency="Financial Year",
IFERROR(INDEX(Dynamic_Table_FY,_xlfn.XMATCH($H13,Dynamic_Period_FY),_xlfn.XMATCH("GDP Deflator",Dynamic_Indices)),
INDEX(Dynamic_Table_FY,COUNTA(Dynamic_Table_FY)/COUNTA(Dynamic_Indices),_xlfn.XMATCH("GDP Deflator",Dynamic_Indices))),
IF(SETUP_Frequency="Calendar Year",
IFERROR(INDEX(Dynamic_Table_CAL,_xlfn.XMATCH($H13,Dynamic_Period_CAL),_xlfn.XMATCH("GDP Deflator",Dynamic_Indices)),
INDEX(Dynamic_Table_CAL,COUNTA(Dynamic_Table_CAL)/COUNTA(Dynamic_Indices),_xlfn.XMATCH("GDP Deflator",Dynamic_Indices))),
IF(SETUP_Frequency="Quarterly",
IFERROR(INDEX(Dynamic_Table_QTR,_xlfn.XMATCH($H13,Dynamic_Period_QTR),_xlfn.XMATCH("GDP Deflator",Dynamic_Indices)),
INDEX(Dynamic_Table_QTR,COUNTA(Dynamic_Table_QTR)/COUNTA(Dynamic_Indices),_xlfn.XMATCH("GDP Deflator",Dynamic_Indices))),"err"))))
/100</f>
        <v>6.174999999999975E-2</v>
      </c>
      <c r="T13" s="37">
        <f t="shared" ca="1" si="2"/>
        <v>1.2353112274578242</v>
      </c>
      <c r="U13" s="2">
        <f ca="1">IF(ISERROR($H13),NA(),
_xlfn.XLOOKUP(0,Tool!$28:$28,Tool!$40:$40)/$T13
)</f>
        <v>0.8095125971273841</v>
      </c>
      <c r="W13">
        <f ca="1">IF(MAX($W$1:$W12)=MAX(Tool!$29:$29),NA(),IF(AND(MIN($W$1:$W12)=MIN(Tool!$29:$29),ISNUMBER(W12)),$W12+1,MIN(Tool!$29:$29)))</f>
        <v>10</v>
      </c>
      <c r="X13" s="36" cm="1">
        <f t="array" aca="1" ref="X13" ca="1">IF(OR(DISCOUNT_YN="No",$W13&lt;0),0,
IF(DISCOUNT_Type="Standard Discount Rate",_xlfn.XLOOKUP($W13,Dynamic_Discount_REF,Dynamic_Discount_Standard_Rate),
IF(DISCOUNT_Type="Reduced Standard Discount Rate",_xlfn.XLOOKUP($W13,Dynamic_Discount_REF,Dynamic_Discount_StandardReduced_Rate),
IF(DISCOUNT_Type="Health Discount Rate",_xlfn.XLOOKUP($W13,Dynamic_Discount_REF,Dynamic_Discount_Health_Rate),
IF(DISCOUNT_Type="Reduced Health Discount Rate",_xlfn.XLOOKUP($W13,Dynamic_Discount_REF,Dynamic_Discount_HealthReduced_Rate),NA())))))</f>
        <v>3.5000000000000003E-2</v>
      </c>
      <c r="Y13" s="37" cm="1">
        <f t="array" aca="1" ref="Y13" ca="1">IF(OR(DISCOUNT_YN="No",$W13&lt;0),1,
IF(DISCOUNT_Type="Standard Discount Rate",_xlfn.XLOOKUP($W13,Dynamic_Discount_REF,Dynamic_Discount_Standard_Factor),
IF(DISCOUNT_Type="Reduced Standard Discount Rate",_xlfn.XLOOKUP($W13,Dynamic_Discount_REF,Dynamic_Discount_StandardReduced_Factor),
IF(DISCOUNT_Type="Health Discount Rate",_xlfn.XLOOKUP($W13,Dynamic_Discount_REF,Dynamic_Discount_Health_Factor),
IF(DISCOUNT_Type="Reduced Health Discount Rate",_xlfn.XLOOKUP($W13,Dynamic_Discount_REF,Dynamic_Discount_HealthReduced_Factor),NA())))))</f>
        <v>0.70891881370977217</v>
      </c>
    </row>
    <row r="14" spans="2:25" x14ac:dyDescent="0.35">
      <c r="H14" s="33">
        <f>IF(SETUP_Frequency="Calendar Year",IF(COUNTA(H$3:H13)&lt;=SETUP_Period_Final-SETUP_Period_First,H13+1),
IF(SETUP_Frequency="Financial Year", IF(COUNTA(H$3:H13)&lt;=LEFT(SETUP_Period_Final,4)-LEFT(SETUP_Period_First,4),((LEFT(H13,2)&amp;MID(H13,3,2))+1)&amp;"/"&amp;TEXT(RIGHT(TEXT(RIGHT(H13,2)+1,"00"),2),"00"),NA()),
IF(SETUP_Frequency="Quarterly",IF(COUNTA(H$3:H13)&lt;=((LEFT(SETUP_Period_Final,4)-LEFT(SETUP_Period_First,4))*4)+RIGHT(SETUP_Period_Final,1)-RIGHT(SETUP_Period_First,1),IF(_xlfn.NUMBERVALUE(RIGHT(H13,1))=4,(LEFT(H13,4)+1)&amp;"Q1",(LEFT(H13,4)&amp;"Q"&amp;(RIGHT(H13,1)+1))),NA()),NA())))</f>
        <v>2021</v>
      </c>
      <c r="J14" s="43">
        <f ca="1">OFFSET(Tool!$C$13,0,ROW($H14)-3)</f>
        <v>111</v>
      </c>
      <c r="K14" s="78">
        <f t="shared" ca="1" si="0"/>
        <v>138.46615909345067</v>
      </c>
      <c r="L14" s="78">
        <f t="shared" ca="1" si="3"/>
        <v>112.32813944390831</v>
      </c>
      <c r="M14" s="78">
        <f t="shared" ca="1" si="4"/>
        <v>76.938677643286326</v>
      </c>
      <c r="N14" s="38"/>
      <c r="O14" s="36" cm="1">
        <f t="array" aca="1" ref="O14" ca="1">IF(OR(ISERROR($H14),$H14=FALSE),NA(),
IF(INFLATION_Index="Custom",_xlfn.XLOOKUP($H14,Tool!$12:$12,Tool!$14:$14)*100,
IF(SETUP_Frequency="Financial Year",
IFERROR(INDEX(Dynamic_Table_FY,_xlfn.XMATCH($H14,Dynamic_Period_FY),_xlfn.XMATCH(INFLATION_Index,Dynamic_Indices)),
INDEX(Dynamic_Table_FY,COUNTA(Dynamic_Table_FY)/COUNTA(Dynamic_Indices),_xlfn.XMATCH(INFLATION_Index,Dynamic_Indices))),
IF(SETUP_Frequency="Calendar Year",
IFERROR(INDEX(Dynamic_Table_CAL,_xlfn.XMATCH($H14,Dynamic_Period_CAL),_xlfn.XMATCH(INFLATION_Index,Dynamic_Indices)),
INDEX(Dynamic_Table_CAL,COUNTA(Dynamic_Table_CAL)/COUNTA(Dynamic_Indices),_xlfn.XMATCH(INFLATION_Index,Dynamic_Indices))),
IF(SETUP_Frequency="Quarterly",
IFERROR(INDEX(Dynamic_Table_QTR,_xlfn.XMATCH($H14,Dynamic_Period_QTR),_xlfn.XMATCH(INFLATION_Index,Dynamic_Indices)),
INDEX(Dynamic_Table_QTR,COUNTA(Dynamic_Table_QTR)/COUNTA(Dynamic_Indices),_xlfn.XMATCH(INFLATION_Index,Dynamic_Indices))),"err")))))
/100</f>
        <v>2.5882219500718229E-2</v>
      </c>
      <c r="P14" s="37">
        <f t="shared" ca="1" si="1"/>
        <v>1.2474428747157718</v>
      </c>
      <c r="Q14" s="37">
        <f ca="1">IF(ISERROR($H14),NA(),
$P14/_xlfn.XLOOKUP(0,Tool!$27:$27,Tool!$33:$33)
)</f>
        <v>1.2474428747157718</v>
      </c>
      <c r="R14" s="2"/>
      <c r="S14" s="36" cm="1">
        <f t="array" aca="1" ref="S14" ca="1">IF(OR(ISERROR($H14),$H14=FALSE),NA(),
IF(SETUP_Frequency="Financial Year",
IFERROR(INDEX(Dynamic_Table_FY,_xlfn.XMATCH($H14,Dynamic_Period_FY),_xlfn.XMATCH("GDP Deflator",Dynamic_Indices)),
INDEX(Dynamic_Table_FY,COUNTA(Dynamic_Table_FY)/COUNTA(Dynamic_Indices),_xlfn.XMATCH("GDP Deflator",Dynamic_Indices))),
IF(SETUP_Frequency="Calendar Year",
IFERROR(INDEX(Dynamic_Table_CAL,_xlfn.XMATCH($H14,Dynamic_Period_CAL),_xlfn.XMATCH("GDP Deflator",Dynamic_Indices)),
INDEX(Dynamic_Table_CAL,COUNTA(Dynamic_Table_CAL)/COUNTA(Dynamic_Indices),_xlfn.XMATCH("GDP Deflator",Dynamic_Indices))),
IF(SETUP_Frequency="Quarterly",
IFERROR(INDEX(Dynamic_Table_QTR,_xlfn.XMATCH($H14,Dynamic_Period_QTR),_xlfn.XMATCH("GDP Deflator",Dynamic_Indices)),
INDEX(Dynamic_Table_QTR,COUNTA(Dynamic_Table_QTR)/COUNTA(Dynamic_Indices),_xlfn.XMATCH("GDP Deflator",Dynamic_Indices))),"err"))))
/100</f>
        <v>-2.1191429244170612E-3</v>
      </c>
      <c r="T14" s="37">
        <f t="shared" ca="1" si="2"/>
        <v>1.2326934264107039</v>
      </c>
      <c r="U14" s="2">
        <f ca="1">IF(ISERROR($H14),NA(),
_xlfn.XLOOKUP(0,Tool!$28:$28,Tool!$40:$40)/$T14
)</f>
        <v>0.81123171307220387</v>
      </c>
      <c r="W14">
        <f ca="1">IF(MAX($W$1:$W13)=MAX(Tool!$29:$29),NA(),IF(AND(MIN($W$1:$W13)=MIN(Tool!$29:$29),ISNUMBER(W13)),$W13+1,MIN(Tool!$29:$29)))</f>
        <v>11</v>
      </c>
      <c r="X14" s="36" cm="1">
        <f t="array" aca="1" ref="X14" ca="1">IF(OR(DISCOUNT_YN="No",$W14&lt;0),0,
IF(DISCOUNT_Type="Standard Discount Rate",_xlfn.XLOOKUP($W14,Dynamic_Discount_REF,Dynamic_Discount_Standard_Rate),
IF(DISCOUNT_Type="Reduced Standard Discount Rate",_xlfn.XLOOKUP($W14,Dynamic_Discount_REF,Dynamic_Discount_StandardReduced_Rate),
IF(DISCOUNT_Type="Health Discount Rate",_xlfn.XLOOKUP($W14,Dynamic_Discount_REF,Dynamic_Discount_Health_Rate),
IF(DISCOUNT_Type="Reduced Health Discount Rate",_xlfn.XLOOKUP($W14,Dynamic_Discount_REF,Dynamic_Discount_HealthReduced_Rate),NA())))))</f>
        <v>3.5000000000000003E-2</v>
      </c>
      <c r="Y14" s="37" cm="1">
        <f t="array" aca="1" ref="Y14" ca="1">IF(OR(DISCOUNT_YN="No",$W14&lt;0),1,
IF(DISCOUNT_Type="Standard Discount Rate",_xlfn.XLOOKUP($W14,Dynamic_Discount_REF,Dynamic_Discount_Standard_Factor),
IF(DISCOUNT_Type="Reduced Standard Discount Rate",_xlfn.XLOOKUP($W14,Dynamic_Discount_REF,Dynamic_Discount_StandardReduced_Factor),
IF(DISCOUNT_Type="Health Discount Rate",_xlfn.XLOOKUP($W14,Dynamic_Discount_REF,Dynamic_Discount_Health_Factor),
IF(DISCOUNT_Type="Reduced Health Discount Rate",_xlfn.XLOOKUP($W14,Dynamic_Discount_REF,Dynamic_Discount_HealthReduced_Factor),NA())))))</f>
        <v>0.68494571372924851</v>
      </c>
    </row>
    <row r="15" spans="2:25" x14ac:dyDescent="0.35">
      <c r="H15" s="33">
        <f>IF(SETUP_Frequency="Calendar Year",IF(COUNTA(H$3:H14)&lt;=SETUP_Period_Final-SETUP_Period_First,H14+1),
IF(SETUP_Frequency="Financial Year", IF(COUNTA(H$3:H14)&lt;=LEFT(SETUP_Period_Final,4)-LEFT(SETUP_Period_First,4),((LEFT(H14,2)&amp;MID(H14,3,2))+1)&amp;"/"&amp;TEXT(RIGHT(TEXT(RIGHT(H14,2)+1,"00"),2),"00"),NA()),
IF(SETUP_Frequency="Quarterly",IF(COUNTA(H$3:H14)&lt;=((LEFT(SETUP_Period_Final,4)-LEFT(SETUP_Period_First,4))*4)+RIGHT(SETUP_Period_Final,1)-RIGHT(SETUP_Period_First,1),IF(_xlfn.NUMBERVALUE(RIGHT(H14,1))=4,(LEFT(H14,4)+1)&amp;"Q1",(LEFT(H14,4)&amp;"Q"&amp;(RIGHT(H14,1)+1))),NA()),NA())))</f>
        <v>2022</v>
      </c>
      <c r="J15" s="43">
        <f ca="1">OFFSET(Tool!$C$13,0,ROW($H15)-3)</f>
        <v>112</v>
      </c>
      <c r="K15" s="78">
        <f t="shared" ca="1" si="0"/>
        <v>152.3810787639319</v>
      </c>
      <c r="L15" s="78">
        <f t="shared" ca="1" si="3"/>
        <v>117.62149725873326</v>
      </c>
      <c r="M15" s="78">
        <f t="shared" ca="1" si="4"/>
        <v>77.83994240559025</v>
      </c>
      <c r="N15" s="38"/>
      <c r="O15" s="36" cm="1">
        <f t="array" aca="1" ref="O15" ca="1">IF(OR(ISERROR($H15),$H15=FALSE),NA(),
IF(INFLATION_Index="Custom",_xlfn.XLOOKUP($H15,Tool!$12:$12,Tool!$14:$14)*100,
IF(SETUP_Frequency="Financial Year",
IFERROR(INDEX(Dynamic_Table_FY,_xlfn.XMATCH($H15,Dynamic_Period_FY),_xlfn.XMATCH(INFLATION_Index,Dynamic_Indices)),
INDEX(Dynamic_Table_FY,COUNTA(Dynamic_Table_FY)/COUNTA(Dynamic_Indices),_xlfn.XMATCH(INFLATION_Index,Dynamic_Indices))),
IF(SETUP_Frequency="Calendar Year",
IFERROR(INDEX(Dynamic_Table_CAL,_xlfn.XMATCH($H15,Dynamic_Period_CAL),_xlfn.XMATCH(INFLATION_Index,Dynamic_Indices)),
INDEX(Dynamic_Table_CAL,COUNTA(Dynamic_Table_CAL)/COUNTA(Dynamic_Indices),_xlfn.XMATCH(INFLATION_Index,Dynamic_Indices))),
IF(SETUP_Frequency="Quarterly",
IFERROR(INDEX(Dynamic_Table_QTR,_xlfn.XMATCH($H15,Dynamic_Period_QTR),_xlfn.XMATCH(INFLATION_Index,Dynamic_Indices)),
INDEX(Dynamic_Table_QTR,COUNTA(Dynamic_Table_QTR)/COUNTA(Dynamic_Indices),_xlfn.XMATCH(INFLATION_Index,Dynamic_Indices))),"err")))))
/100</f>
        <v>9.0667455547039033E-2</v>
      </c>
      <c r="P15" s="37">
        <f t="shared" ca="1" si="1"/>
        <v>1.3605453461065347</v>
      </c>
      <c r="Q15" s="37">
        <f ca="1">IF(ISERROR($H15),NA(),
$P15/_xlfn.XLOOKUP(0,Tool!$27:$27,Tool!$33:$33)
)</f>
        <v>1.3605453461065347</v>
      </c>
      <c r="R15" s="2"/>
      <c r="S15" s="36" cm="1">
        <f t="array" aca="1" ref="S15" ca="1">IF(OR(ISERROR($H15),$H15=FALSE),NA(),
IF(SETUP_Frequency="Financial Year",
IFERROR(INDEX(Dynamic_Table_FY,_xlfn.XMATCH($H15,Dynamic_Period_FY),_xlfn.XMATCH("GDP Deflator",Dynamic_Indices)),
INDEX(Dynamic_Table_FY,COUNTA(Dynamic_Table_FY)/COUNTA(Dynamic_Indices),_xlfn.XMATCH("GDP Deflator",Dynamic_Indices))),
IF(SETUP_Frequency="Calendar Year",
IFERROR(INDEX(Dynamic_Table_CAL,_xlfn.XMATCH($H15,Dynamic_Period_CAL),_xlfn.XMATCH("GDP Deflator",Dynamic_Indices)),
INDEX(Dynamic_Table_CAL,COUNTA(Dynamic_Table_CAL)/COUNTA(Dynamic_Indices),_xlfn.XMATCH("GDP Deflator",Dynamic_Indices))),
IF(SETUP_Frequency="Quarterly",
IFERROR(INDEX(Dynamic_Table_QTR,_xlfn.XMATCH($H15,Dynamic_Period_QTR),_xlfn.XMATCH("GDP Deflator",Dynamic_Indices)),
INDEX(Dynamic_Table_QTR,COUNTA(Dynamic_Table_QTR)/COUNTA(Dynamic_Indices),_xlfn.XMATCH("GDP Deflator",Dynamic_Indices))),"err"))))
/100</f>
        <v>5.0967437470504917E-2</v>
      </c>
      <c r="T15" s="37">
        <f t="shared" ca="1" si="2"/>
        <v>1.2955206515415938</v>
      </c>
      <c r="U15" s="2">
        <f ca="1">IF(ISERROR($H15),NA(),
_xlfn.XLOOKUP(0,Tool!$28:$28,Tool!$40:$40)/$T15
)</f>
        <v>0.77189043556353854</v>
      </c>
      <c r="W15">
        <f ca="1">IF(MAX($W$1:$W14)=MAX(Tool!$29:$29),NA(),IF(AND(MIN($W$1:$W14)=MIN(Tool!$29:$29),ISNUMBER(W14)),$W14+1,MIN(Tool!$29:$29)))</f>
        <v>12</v>
      </c>
      <c r="X15" s="36" cm="1">
        <f t="array" aca="1" ref="X15" ca="1">IF(OR(DISCOUNT_YN="No",$W15&lt;0),0,
IF(DISCOUNT_Type="Standard Discount Rate",_xlfn.XLOOKUP($W15,Dynamic_Discount_REF,Dynamic_Discount_Standard_Rate),
IF(DISCOUNT_Type="Reduced Standard Discount Rate",_xlfn.XLOOKUP($W15,Dynamic_Discount_REF,Dynamic_Discount_StandardReduced_Rate),
IF(DISCOUNT_Type="Health Discount Rate",_xlfn.XLOOKUP($W15,Dynamic_Discount_REF,Dynamic_Discount_Health_Rate),
IF(DISCOUNT_Type="Reduced Health Discount Rate",_xlfn.XLOOKUP($W15,Dynamic_Discount_REF,Dynamic_Discount_HealthReduced_Rate),NA())))))</f>
        <v>3.5000000000000003E-2</v>
      </c>
      <c r="Y15" s="37" cm="1">
        <f t="array" aca="1" ref="Y15" ca="1">IF(OR(DISCOUNT_YN="No",$W15&lt;0),1,
IF(DISCOUNT_Type="Standard Discount Rate",_xlfn.XLOOKUP($W15,Dynamic_Discount_REF,Dynamic_Discount_Standard_Factor),
IF(DISCOUNT_Type="Reduced Standard Discount Rate",_xlfn.XLOOKUP($W15,Dynamic_Discount_REF,Dynamic_Discount_StandardReduced_Factor),
IF(DISCOUNT_Type="Health Discount Rate",_xlfn.XLOOKUP($W15,Dynamic_Discount_REF,Dynamic_Discount_Health_Factor),
IF(DISCOUNT_Type="Reduced Health Discount Rate",_xlfn.XLOOKUP($W15,Dynamic_Discount_REF,Dynamic_Discount_HealthReduced_Factor),NA())))))</f>
        <v>0.66178329828912907</v>
      </c>
    </row>
    <row r="16" spans="2:25" x14ac:dyDescent="0.35">
      <c r="H16" s="33">
        <f>IF(SETUP_Frequency="Calendar Year",IF(COUNTA(H$3:H15)&lt;=SETUP_Period_Final-SETUP_Period_First,H15+1),
IF(SETUP_Frequency="Financial Year", IF(COUNTA(H$3:H15)&lt;=LEFT(SETUP_Period_Final,4)-LEFT(SETUP_Period_First,4),((LEFT(H15,2)&amp;MID(H15,3,2))+1)&amp;"/"&amp;TEXT(RIGHT(TEXT(RIGHT(H15,2)+1,"00"),2),"00"),NA()),
IF(SETUP_Frequency="Quarterly",IF(COUNTA(H$3:H15)&lt;=((LEFT(SETUP_Period_Final,4)-LEFT(SETUP_Period_First,4))*4)+RIGHT(SETUP_Period_Final,1)-RIGHT(SETUP_Period_First,1),IF(_xlfn.NUMBERVALUE(RIGHT(H15,1))=4,(LEFT(H15,4)+1)&amp;"Q1",(LEFT(H15,4)&amp;"Q"&amp;(RIGHT(H15,1)+1))),NA()),NA())))</f>
        <v>2023</v>
      </c>
      <c r="J16" s="43">
        <f ca="1">OFFSET(Tool!$C$13,0,ROW($H16)-3)</f>
        <v>113</v>
      </c>
      <c r="K16" s="78">
        <f t="shared" ca="1" si="0"/>
        <v>163.16685335858662</v>
      </c>
      <c r="L16" s="78">
        <f t="shared" ca="1" si="3"/>
        <v>122.41308293002049</v>
      </c>
      <c r="M16" s="78">
        <f t="shared" ca="1" si="4"/>
        <v>78.271433599197735</v>
      </c>
      <c r="N16" s="38"/>
      <c r="O16" s="36" cm="1">
        <f t="array" aca="1" ref="O16" ca="1">IF(OR(ISERROR($H16),$H16=FALSE),NA(),
IF(INFLATION_Index="Custom",_xlfn.XLOOKUP($H16,Tool!$12:$12,Tool!$14:$14)*100,
IF(SETUP_Frequency="Financial Year",
IFERROR(INDEX(Dynamic_Table_FY,_xlfn.XMATCH($H16,Dynamic_Period_FY),_xlfn.XMATCH(INFLATION_Index,Dynamic_Indices)),
INDEX(Dynamic_Table_FY,COUNTA(Dynamic_Table_FY)/COUNTA(Dynamic_Indices),_xlfn.XMATCH(INFLATION_Index,Dynamic_Indices))),
IF(SETUP_Frequency="Calendar Year",
IFERROR(INDEX(Dynamic_Table_CAL,_xlfn.XMATCH($H16,Dynamic_Period_CAL),_xlfn.XMATCH(INFLATION_Index,Dynamic_Indices)),
INDEX(Dynamic_Table_CAL,COUNTA(Dynamic_Table_CAL)/COUNTA(Dynamic_Indices),_xlfn.XMATCH(INFLATION_Index,Dynamic_Indices))),
IF(SETUP_Frequency="Quarterly",
IFERROR(INDEX(Dynamic_Table_QTR,_xlfn.XMATCH($H16,Dynamic_Period_QTR),_xlfn.XMATCH(INFLATION_Index,Dynamic_Indices)),
INDEX(Dynamic_Table_QTR,COUNTA(Dynamic_Table_QTR)/COUNTA(Dynamic_Indices),_xlfn.XMATCH(INFLATION_Index,Dynamic_Indices))),"err")))))
/100</f>
        <v>6.1305643823576617E-2</v>
      </c>
      <c r="P16" s="37">
        <f t="shared" ca="1" si="1"/>
        <v>1.4439544545007665</v>
      </c>
      <c r="Q16" s="37">
        <f ca="1">IF(ISERROR($H16),NA(),
$P16/_xlfn.XLOOKUP(0,Tool!$27:$27,Tool!$33:$33)
)</f>
        <v>1.4439544545007665</v>
      </c>
      <c r="R16" s="2"/>
      <c r="S16" s="36" cm="1">
        <f t="array" aca="1" ref="S16" ca="1">IF(OR(ISERROR($H16),$H16=FALSE),NA(),
IF(SETUP_Frequency="Financial Year",
IFERROR(INDEX(Dynamic_Table_FY,_xlfn.XMATCH($H16,Dynamic_Period_FY),_xlfn.XMATCH("GDP Deflator",Dynamic_Indices)),
INDEX(Dynamic_Table_FY,COUNTA(Dynamic_Table_FY)/COUNTA(Dynamic_Indices),_xlfn.XMATCH("GDP Deflator",Dynamic_Indices))),
IF(SETUP_Frequency="Calendar Year",
IFERROR(INDEX(Dynamic_Table_CAL,_xlfn.XMATCH($H16,Dynamic_Period_CAL),_xlfn.XMATCH("GDP Deflator",Dynamic_Indices)),
INDEX(Dynamic_Table_CAL,COUNTA(Dynamic_Table_CAL)/COUNTA(Dynamic_Indices),_xlfn.XMATCH("GDP Deflator",Dynamic_Indices))),
IF(SETUP_Frequency="Quarterly",
IFERROR(INDEX(Dynamic_Table_QTR,_xlfn.XMATCH($H16,Dynamic_Period_QTR),_xlfn.XMATCH("GDP Deflator",Dynamic_Indices)),
INDEX(Dynamic_Table_QTR,COUNTA(Dynamic_Table_QTR)/COUNTA(Dynamic_Indices),_xlfn.XMATCH("GDP Deflator",Dynamic_Indices))),"err"))))
/100</f>
        <v>2.8868242624778384E-2</v>
      </c>
      <c r="T16" s="37">
        <f t="shared" ca="1" si="2"/>
        <v>1.3329200560357075</v>
      </c>
      <c r="U16" s="2">
        <f ca="1">IF(ISERROR($H16),NA(),
_xlfn.XLOOKUP(0,Tool!$28:$28,Tool!$40:$40)/$T16
)</f>
        <v>0.75023254055771449</v>
      </c>
      <c r="W16">
        <f ca="1">IF(MAX($W$1:$W15)=MAX(Tool!$29:$29),NA(),IF(AND(MIN($W$1:$W15)=MIN(Tool!$29:$29),ISNUMBER(W15)),$W15+1,MIN(Tool!$29:$29)))</f>
        <v>13</v>
      </c>
      <c r="X16" s="36" cm="1">
        <f t="array" aca="1" ref="X16" ca="1">IF(OR(DISCOUNT_YN="No",$W16&lt;0),0,
IF(DISCOUNT_Type="Standard Discount Rate",_xlfn.XLOOKUP($W16,Dynamic_Discount_REF,Dynamic_Discount_Standard_Rate),
IF(DISCOUNT_Type="Reduced Standard Discount Rate",_xlfn.XLOOKUP($W16,Dynamic_Discount_REF,Dynamic_Discount_StandardReduced_Rate),
IF(DISCOUNT_Type="Health Discount Rate",_xlfn.XLOOKUP($W16,Dynamic_Discount_REF,Dynamic_Discount_Health_Rate),
IF(DISCOUNT_Type="Reduced Health Discount Rate",_xlfn.XLOOKUP($W16,Dynamic_Discount_REF,Dynamic_Discount_HealthReduced_Rate),NA())))))</f>
        <v>3.5000000000000003E-2</v>
      </c>
      <c r="Y16" s="37" cm="1">
        <f t="array" aca="1" ref="Y16" ca="1">IF(OR(DISCOUNT_YN="No",$W16&lt;0),1,
IF(DISCOUNT_Type="Standard Discount Rate",_xlfn.XLOOKUP($W16,Dynamic_Discount_REF,Dynamic_Discount_Standard_Factor),
IF(DISCOUNT_Type="Reduced Standard Discount Rate",_xlfn.XLOOKUP($W16,Dynamic_Discount_REF,Dynamic_Discount_StandardReduced_Factor),
IF(DISCOUNT_Type="Health Discount Rate",_xlfn.XLOOKUP($W16,Dynamic_Discount_REF,Dynamic_Discount_Health_Factor),
IF(DISCOUNT_Type="Reduced Health Discount Rate",_xlfn.XLOOKUP($W16,Dynamic_Discount_REF,Dynamic_Discount_HealthReduced_Factor),NA())))))</f>
        <v>0.63940415293635666</v>
      </c>
    </row>
    <row r="17" spans="8:25" x14ac:dyDescent="0.35">
      <c r="H17" s="33">
        <f>IF(SETUP_Frequency="Calendar Year",IF(COUNTA(H$3:H16)&lt;=SETUP_Period_Final-SETUP_Period_First,H16+1),
IF(SETUP_Frequency="Financial Year", IF(COUNTA(H$3:H16)&lt;=LEFT(SETUP_Period_Final,4)-LEFT(SETUP_Period_First,4),((LEFT(H16,2)&amp;MID(H16,3,2))+1)&amp;"/"&amp;TEXT(RIGHT(TEXT(RIGHT(H16,2)+1,"00"),2),"00"),NA()),
IF(SETUP_Frequency="Quarterly",IF(COUNTA(H$3:H16)&lt;=((LEFT(SETUP_Period_Final,4)-LEFT(SETUP_Period_First,4))*4)+RIGHT(SETUP_Period_Final,1)-RIGHT(SETUP_Period_First,1),IF(_xlfn.NUMBERVALUE(RIGHT(H16,1))=4,(LEFT(H16,4)+1)&amp;"Q1",(LEFT(H16,4)&amp;"Q"&amp;(RIGHT(H16,1)+1))),NA()),NA())))</f>
        <v>2024</v>
      </c>
      <c r="J17" s="43">
        <f ca="1">OFFSET(Tool!$C$13,0,ROW($H17)-3)</f>
        <v>114</v>
      </c>
      <c r="K17" s="78">
        <f t="shared" ca="1" si="0"/>
        <v>166.02110621019384</v>
      </c>
      <c r="L17" s="78">
        <f t="shared" ca="1" si="3"/>
        <v>122.22004354232567</v>
      </c>
      <c r="M17" s="78">
        <f t="shared" ca="1" si="4"/>
        <v>75.5053173072709</v>
      </c>
      <c r="N17" s="38"/>
      <c r="O17" s="36" cm="1">
        <f t="array" aca="1" ref="O17" ca="1">IF(OR(ISERROR($H17),$H17=FALSE),NA(),
IF(INFLATION_Index="Custom",_xlfn.XLOOKUP($H17,Tool!$12:$12,Tool!$14:$14)*100,
IF(SETUP_Frequency="Financial Year",
IFERROR(INDEX(Dynamic_Table_FY,_xlfn.XMATCH($H17,Dynamic_Period_FY),_xlfn.XMATCH(INFLATION_Index,Dynamic_Indices)),
INDEX(Dynamic_Table_FY,COUNTA(Dynamic_Table_FY)/COUNTA(Dynamic_Indices),_xlfn.XMATCH(INFLATION_Index,Dynamic_Indices))),
IF(SETUP_Frequency="Calendar Year",
IFERROR(INDEX(Dynamic_Table_CAL,_xlfn.XMATCH($H17,Dynamic_Period_CAL),_xlfn.XMATCH(INFLATION_Index,Dynamic_Indices)),
INDEX(Dynamic_Table_CAL,COUNTA(Dynamic_Table_CAL)/COUNTA(Dynamic_Indices),_xlfn.XMATCH(INFLATION_Index,Dynamic_Indices))),
IF(SETUP_Frequency="Quarterly",
IFERROR(INDEX(Dynamic_Table_QTR,_xlfn.XMATCH($H17,Dynamic_Period_QTR),_xlfn.XMATCH(INFLATION_Index,Dynamic_Indices)),
INDEX(Dynamic_Table_QTR,COUNTA(Dynamic_Table_QTR)/COUNTA(Dynamic_Indices),_xlfn.XMATCH(INFLATION_Index,Dynamic_Indices))),"err")))))
/100</f>
        <v>8.5674714548986675E-3</v>
      </c>
      <c r="P17" s="37">
        <f t="shared" ca="1" si="1"/>
        <v>1.4563254930718756</v>
      </c>
      <c r="Q17" s="37">
        <f ca="1">IF(ISERROR($H17),NA(),
$P17/_xlfn.XLOOKUP(0,Tool!$27:$27,Tool!$33:$33)
)</f>
        <v>1.4563254930718756</v>
      </c>
      <c r="R17" s="2"/>
      <c r="S17" s="36" cm="1">
        <f t="array" aca="1" ref="S17" ca="1">IF(OR(ISERROR($H17),$H17=FALSE),NA(),
IF(SETUP_Frequency="Financial Year",
IFERROR(INDEX(Dynamic_Table_FY,_xlfn.XMATCH($H17,Dynamic_Period_FY),_xlfn.XMATCH("GDP Deflator",Dynamic_Indices)),
INDEX(Dynamic_Table_FY,COUNTA(Dynamic_Table_FY)/COUNTA(Dynamic_Indices),_xlfn.XMATCH("GDP Deflator",Dynamic_Indices))),
IF(SETUP_Frequency="Calendar Year",
IFERROR(INDEX(Dynamic_Table_CAL,_xlfn.XMATCH($H17,Dynamic_Period_CAL),_xlfn.XMATCH("GDP Deflator",Dynamic_Indices)),
INDEX(Dynamic_Table_CAL,COUNTA(Dynamic_Table_CAL)/COUNTA(Dynamic_Indices),_xlfn.XMATCH("GDP Deflator",Dynamic_Indices))),
IF(SETUP_Frequency="Quarterly",
IFERROR(INDEX(Dynamic_Table_QTR,_xlfn.XMATCH($H17,Dynamic_Period_QTR),_xlfn.XMATCH("GDP Deflator",Dynamic_Indices)),
INDEX(Dynamic_Table_QTR,COUNTA(Dynamic_Table_QTR)/COUNTA(Dynamic_Indices),_xlfn.XMATCH("GDP Deflator",Dynamic_Indices))),"err"))))
/100</f>
        <v>1.909991756091789E-2</v>
      </c>
      <c r="T17" s="37">
        <f t="shared" ca="1" si="2"/>
        <v>1.3583787192212835</v>
      </c>
      <c r="U17" s="2">
        <f ca="1">IF(ISERROR($H17),NA(),
_xlfn.XLOOKUP(0,Tool!$28:$28,Tool!$40:$40)/$T17
)</f>
        <v>0.73617172136888975</v>
      </c>
      <c r="W17">
        <f ca="1">IF(MAX($W$1:$W16)=MAX(Tool!$29:$29),NA(),IF(AND(MIN($W$1:$W16)=MIN(Tool!$29:$29),ISNUMBER(W16)),$W16+1,MIN(Tool!$29:$29)))</f>
        <v>14</v>
      </c>
      <c r="X17" s="36" cm="1">
        <f t="array" aca="1" ref="X17" ca="1">IF(OR(DISCOUNT_YN="No",$W17&lt;0),0,
IF(DISCOUNT_Type="Standard Discount Rate",_xlfn.XLOOKUP($W17,Dynamic_Discount_REF,Dynamic_Discount_Standard_Rate),
IF(DISCOUNT_Type="Reduced Standard Discount Rate",_xlfn.XLOOKUP($W17,Dynamic_Discount_REF,Dynamic_Discount_StandardReduced_Rate),
IF(DISCOUNT_Type="Health Discount Rate",_xlfn.XLOOKUP($W17,Dynamic_Discount_REF,Dynamic_Discount_Health_Rate),
IF(DISCOUNT_Type="Reduced Health Discount Rate",_xlfn.XLOOKUP($W17,Dynamic_Discount_REF,Dynamic_Discount_HealthReduced_Rate),NA())))))</f>
        <v>3.5000000000000003E-2</v>
      </c>
      <c r="Y17" s="37" cm="1">
        <f t="array" aca="1" ref="Y17" ca="1">IF(OR(DISCOUNT_YN="No",$W17&lt;0),1,
IF(DISCOUNT_Type="Standard Discount Rate",_xlfn.XLOOKUP($W17,Dynamic_Discount_REF,Dynamic_Discount_Standard_Factor),
IF(DISCOUNT_Type="Reduced Standard Discount Rate",_xlfn.XLOOKUP($W17,Dynamic_Discount_REF,Dynamic_Discount_StandardReduced_Factor),
IF(DISCOUNT_Type="Health Discount Rate",_xlfn.XLOOKUP($W17,Dynamic_Discount_REF,Dynamic_Discount_Health_Factor),
IF(DISCOUNT_Type="Reduced Health Discount Rate",_xlfn.XLOOKUP($W17,Dynamic_Discount_REF,Dynamic_Discount_HealthReduced_Factor),NA())))))</f>
        <v>0.61778179027667313</v>
      </c>
    </row>
    <row r="18" spans="8:25" x14ac:dyDescent="0.35">
      <c r="H18" s="33">
        <f>IF(SETUP_Frequency="Calendar Year",IF(COUNTA(H$3:H17)&lt;=SETUP_Period_Final-SETUP_Period_First,H17+1),
IF(SETUP_Frequency="Financial Year", IF(COUNTA(H$3:H17)&lt;=LEFT(SETUP_Period_Final,4)-LEFT(SETUP_Period_First,4),((LEFT(H17,2)&amp;MID(H17,3,2))+1)&amp;"/"&amp;TEXT(RIGHT(TEXT(RIGHT(H17,2)+1,"00"),2),"00"),NA()),
IF(SETUP_Frequency="Quarterly",IF(COUNTA(H$3:H17)&lt;=((LEFT(SETUP_Period_Final,4)-LEFT(SETUP_Period_First,4))*4)+RIGHT(SETUP_Period_Final,1)-RIGHT(SETUP_Period_First,1),IF(_xlfn.NUMBERVALUE(RIGHT(H17,1))=4,(LEFT(H17,4)+1)&amp;"Q1",(LEFT(H17,4)&amp;"Q"&amp;(RIGHT(H17,1)+1))),NA()),NA())))</f>
        <v>2025</v>
      </c>
      <c r="J18" s="43">
        <f ca="1">OFFSET(Tool!$C$13,0,ROW($H18)-3)</f>
        <v>115</v>
      </c>
      <c r="K18" s="78">
        <f t="shared" ca="1" si="0"/>
        <v>167.67100667023456</v>
      </c>
      <c r="L18" s="78">
        <f t="shared" ca="1" si="3"/>
        <v>122.13352343578495</v>
      </c>
      <c r="M18" s="78">
        <f t="shared" ca="1" si="4"/>
        <v>72.900354358412798</v>
      </c>
      <c r="N18" s="38"/>
      <c r="O18" s="36" cm="1">
        <f t="array" aca="1" ref="O18" ca="1">IF(OR(ISERROR($H18),$H18=FALSE),NA(),
IF(INFLATION_Index="Custom",_xlfn.XLOOKUP($H18,Tool!$12:$12,Tool!$14:$14)*100,
IF(SETUP_Frequency="Financial Year",
IFERROR(INDEX(Dynamic_Table_FY,_xlfn.XMATCH($H18,Dynamic_Period_FY),_xlfn.XMATCH(INFLATION_Index,Dynamic_Indices)),
INDEX(Dynamic_Table_FY,COUNTA(Dynamic_Table_FY)/COUNTA(Dynamic_Indices),_xlfn.XMATCH(INFLATION_Index,Dynamic_Indices))),
IF(SETUP_Frequency="Calendar Year",
IFERROR(INDEX(Dynamic_Table_CAL,_xlfn.XMATCH($H18,Dynamic_Period_CAL),_xlfn.XMATCH(INFLATION_Index,Dynamic_Indices)),
INDEX(Dynamic_Table_CAL,COUNTA(Dynamic_Table_CAL)/COUNTA(Dynamic_Indices),_xlfn.XMATCH(INFLATION_Index,Dynamic_Indices))),
IF(SETUP_Frequency="Quarterly",
IFERROR(INDEX(Dynamic_Table_QTR,_xlfn.XMATCH($H18,Dynamic_Period_QTR),_xlfn.XMATCH(INFLATION_Index,Dynamic_Indices)),
INDEX(Dynamic_Table_QTR,COUNTA(Dynamic_Table_QTR)/COUNTA(Dynamic_Indices),_xlfn.XMATCH(INFLATION_Index,Dynamic_Indices))),"err")))))
/100</f>
        <v>1.1558271762361905E-3</v>
      </c>
      <c r="P18" s="37">
        <f t="shared" ca="1" si="1"/>
        <v>1.4580087536542137</v>
      </c>
      <c r="Q18" s="37">
        <f ca="1">IF(ISERROR($H18),NA(),
$P18/_xlfn.XLOOKUP(0,Tool!$27:$27,Tool!$33:$33)
)</f>
        <v>1.4580087536542137</v>
      </c>
      <c r="R18" s="2"/>
      <c r="S18" s="36" cm="1">
        <f t="array" aca="1" ref="S18" ca="1">IF(OR(ISERROR($H18),$H18=FALSE),NA(),
IF(SETUP_Frequency="Financial Year",
IFERROR(INDEX(Dynamic_Table_FY,_xlfn.XMATCH($H18,Dynamic_Period_FY),_xlfn.XMATCH("GDP Deflator",Dynamic_Indices)),
INDEX(Dynamic_Table_FY,COUNTA(Dynamic_Table_FY)/COUNTA(Dynamic_Indices),_xlfn.XMATCH("GDP Deflator",Dynamic_Indices))),
IF(SETUP_Frequency="Calendar Year",
IFERROR(INDEX(Dynamic_Table_CAL,_xlfn.XMATCH($H18,Dynamic_Period_CAL),_xlfn.XMATCH("GDP Deflator",Dynamic_Indices)),
INDEX(Dynamic_Table_CAL,COUNTA(Dynamic_Table_CAL)/COUNTA(Dynamic_Indices),_xlfn.XMATCH("GDP Deflator",Dynamic_Indices))),
IF(SETUP_Frequency="Quarterly",
IFERROR(INDEX(Dynamic_Table_QTR,_xlfn.XMATCH($H18,Dynamic_Period_QTR),_xlfn.XMATCH("GDP Deflator",Dynamic_Indices)),
INDEX(Dynamic_Table_QTR,COUNTA(Dynamic_Table_QTR)/COUNTA(Dynamic_Indices),_xlfn.XMATCH("GDP Deflator",Dynamic_Indices))),"err"))))
/100</f>
        <v>1.0653341782776993E-2</v>
      </c>
      <c r="T18" s="37">
        <f t="shared" ca="1" si="2"/>
        <v>1.3728499919875987</v>
      </c>
      <c r="U18" s="2">
        <f ca="1">IF(ISERROR($H18),NA(),
_xlfn.XLOOKUP(0,Tool!$28:$28,Tool!$40:$40)/$T18
)</f>
        <v>0.72841170254312337</v>
      </c>
      <c r="W18">
        <f ca="1">IF(MAX($W$1:$W17)=MAX(Tool!$29:$29),NA(),IF(AND(MIN($W$1:$W17)=MIN(Tool!$29:$29),ISNUMBER(W17)),$W17+1,MIN(Tool!$29:$29)))</f>
        <v>15</v>
      </c>
      <c r="X18" s="36" cm="1">
        <f t="array" aca="1" ref="X18" ca="1">IF(OR(DISCOUNT_YN="No",$W18&lt;0),0,
IF(DISCOUNT_Type="Standard Discount Rate",_xlfn.XLOOKUP($W18,Dynamic_Discount_REF,Dynamic_Discount_Standard_Rate),
IF(DISCOUNT_Type="Reduced Standard Discount Rate",_xlfn.XLOOKUP($W18,Dynamic_Discount_REF,Dynamic_Discount_StandardReduced_Rate),
IF(DISCOUNT_Type="Health Discount Rate",_xlfn.XLOOKUP($W18,Dynamic_Discount_REF,Dynamic_Discount_Health_Rate),
IF(DISCOUNT_Type="Reduced Health Discount Rate",_xlfn.XLOOKUP($W18,Dynamic_Discount_REF,Dynamic_Discount_HealthReduced_Rate),NA())))))</f>
        <v>3.5000000000000003E-2</v>
      </c>
      <c r="Y18" s="37" cm="1">
        <f t="array" aca="1" ref="Y18" ca="1">IF(OR(DISCOUNT_YN="No",$W18&lt;0),1,
IF(DISCOUNT_Type="Standard Discount Rate",_xlfn.XLOOKUP($W18,Dynamic_Discount_REF,Dynamic_Discount_Standard_Factor),
IF(DISCOUNT_Type="Reduced Standard Discount Rate",_xlfn.XLOOKUP($W18,Dynamic_Discount_REF,Dynamic_Discount_StandardReduced_Factor),
IF(DISCOUNT_Type="Health Discount Rate",_xlfn.XLOOKUP($W18,Dynamic_Discount_REF,Dynamic_Discount_Health_Factor),
IF(DISCOUNT_Type="Reduced Health Discount Rate",_xlfn.XLOOKUP($W18,Dynamic_Discount_REF,Dynamic_Discount_HealthReduced_Factor),NA())))))</f>
        <v>0.59689061862480497</v>
      </c>
    </row>
    <row r="19" spans="8:25" x14ac:dyDescent="0.35">
      <c r="H19" s="33">
        <f>IF(SETUP_Frequency="Calendar Year",IF(COUNTA(H$3:H18)&lt;=SETUP_Period_Final-SETUP_Period_First,H18+1),
IF(SETUP_Frequency="Financial Year", IF(COUNTA(H$3:H18)&lt;=LEFT(SETUP_Period_Final,4)-LEFT(SETUP_Period_First,4),((LEFT(H18,2)&amp;MID(H18,3,2))+1)&amp;"/"&amp;TEXT(RIGHT(TEXT(RIGHT(H18,2)+1,"00"),2),"00"),NA()),
IF(SETUP_Frequency="Quarterly",IF(COUNTA(H$3:H18)&lt;=((LEFT(SETUP_Period_Final,4)-LEFT(SETUP_Period_First,4))*4)+RIGHT(SETUP_Period_Final,1)-RIGHT(SETUP_Period_First,1),IF(_xlfn.NUMBERVALUE(RIGHT(H18,1))=4,(LEFT(H18,4)+1)&amp;"Q1",(LEFT(H18,4)&amp;"Q"&amp;(RIGHT(H18,1)+1))),NA()),NA())))</f>
        <v>2026</v>
      </c>
      <c r="J19" s="43">
        <f ca="1">OFFSET(Tool!$C$13,0,ROW($H19)-3)</f>
        <v>116</v>
      </c>
      <c r="K19" s="78">
        <f t="shared" ca="1" si="0"/>
        <v>169.97411406907042</v>
      </c>
      <c r="L19" s="78">
        <f t="shared" ca="1" si="3"/>
        <v>122.53707885368895</v>
      </c>
      <c r="M19" s="78">
        <f t="shared" ca="1" si="4"/>
        <v>70.667857779183493</v>
      </c>
      <c r="N19" s="38"/>
      <c r="O19" s="36" cm="1">
        <f t="array" aca="1" ref="O19" ca="1">IF(OR(ISERROR($H19),$H19=FALSE),NA(),
IF(INFLATION_Index="Custom",_xlfn.XLOOKUP($H19,Tool!$12:$12,Tool!$14:$14)*100,
IF(SETUP_Frequency="Financial Year",
IFERROR(INDEX(Dynamic_Table_FY,_xlfn.XMATCH($H19,Dynamic_Period_FY),_xlfn.XMATCH(INFLATION_Index,Dynamic_Indices)),
INDEX(Dynamic_Table_FY,COUNTA(Dynamic_Table_FY)/COUNTA(Dynamic_Indices),_xlfn.XMATCH(INFLATION_Index,Dynamic_Indices))),
IF(SETUP_Frequency="Calendar Year",
IFERROR(INDEX(Dynamic_Table_CAL,_xlfn.XMATCH($H19,Dynamic_Period_CAL),_xlfn.XMATCH(INFLATION_Index,Dynamic_Indices)),
INDEX(Dynamic_Table_CAL,COUNTA(Dynamic_Table_CAL)/COUNTA(Dynamic_Indices),_xlfn.XMATCH(INFLATION_Index,Dynamic_Indices))),
IF(SETUP_Frequency="Quarterly",
IFERROR(INDEX(Dynamic_Table_QTR,_xlfn.XMATCH($H19,Dynamic_Period_QTR),_xlfn.XMATCH(INFLATION_Index,Dynamic_Indices)),
INDEX(Dynamic_Table_QTR,COUNTA(Dynamic_Table_QTR)/COUNTA(Dynamic_Indices),_xlfn.XMATCH(INFLATION_Index,Dynamic_Indices))),"err")))))
/100</f>
        <v>4.9967691413774773E-3</v>
      </c>
      <c r="P19" s="37">
        <f t="shared" ca="1" si="1"/>
        <v>1.4652940868023312</v>
      </c>
      <c r="Q19" s="37">
        <f ca="1">IF(ISERROR($H19),NA(),
$P19/_xlfn.XLOOKUP(0,Tool!$27:$27,Tool!$33:$33)
)</f>
        <v>1.4652940868023312</v>
      </c>
      <c r="R19" s="2"/>
      <c r="S19" s="36" cm="1">
        <f t="array" aca="1" ref="S19" ca="1">IF(OR(ISERROR($H19),$H19=FALSE),NA(),
IF(SETUP_Frequency="Financial Year",
IFERROR(INDEX(Dynamic_Table_FY,_xlfn.XMATCH($H19,Dynamic_Period_FY),_xlfn.XMATCH("GDP Deflator",Dynamic_Indices)),
INDEX(Dynamic_Table_FY,COUNTA(Dynamic_Table_FY)/COUNTA(Dynamic_Indices),_xlfn.XMATCH("GDP Deflator",Dynamic_Indices))),
IF(SETUP_Frequency="Calendar Year",
IFERROR(INDEX(Dynamic_Table_CAL,_xlfn.XMATCH($H19,Dynamic_Period_CAL),_xlfn.XMATCH("GDP Deflator",Dynamic_Indices)),
INDEX(Dynamic_Table_CAL,COUNTA(Dynamic_Table_CAL)/COUNTA(Dynamic_Indices),_xlfn.XMATCH("GDP Deflator",Dynamic_Indices))),
IF(SETUP_Frequency="Quarterly",
IFERROR(INDEX(Dynamic_Table_QTR,_xlfn.XMATCH($H19,Dynamic_Period_QTR),_xlfn.XMATCH("GDP Deflator",Dynamic_Indices)),
INDEX(Dynamic_Table_QTR,COUNTA(Dynamic_Table_QTR)/COUNTA(Dynamic_Indices),_xlfn.XMATCH("GDP Deflator",Dynamic_Indices))),"err"))))
/100</f>
        <v>1.0397301580388651E-2</v>
      </c>
      <c r="T19" s="37">
        <f t="shared" ca="1" si="2"/>
        <v>1.387123927378928</v>
      </c>
      <c r="U19" s="2">
        <f ca="1">IF(ISERROR($H19),NA(),
_xlfn.XLOOKUP(0,Tool!$28:$28,Tool!$40:$40)/$T19
)</f>
        <v>0.72091612022695983</v>
      </c>
      <c r="W19">
        <f ca="1">IF(MAX($W$1:$W18)=MAX(Tool!$29:$29),NA(),IF(AND(MIN($W$1:$W18)=MIN(Tool!$29:$29),ISNUMBER(W18)),$W18+1,MIN(Tool!$29:$29)))</f>
        <v>16</v>
      </c>
      <c r="X19" s="36" cm="1">
        <f t="array" aca="1" ref="X19" ca="1">IF(OR(DISCOUNT_YN="No",$W19&lt;0),0,
IF(DISCOUNT_Type="Standard Discount Rate",_xlfn.XLOOKUP($W19,Dynamic_Discount_REF,Dynamic_Discount_Standard_Rate),
IF(DISCOUNT_Type="Reduced Standard Discount Rate",_xlfn.XLOOKUP($W19,Dynamic_Discount_REF,Dynamic_Discount_StandardReduced_Rate),
IF(DISCOUNT_Type="Health Discount Rate",_xlfn.XLOOKUP($W19,Dynamic_Discount_REF,Dynamic_Discount_Health_Rate),
IF(DISCOUNT_Type="Reduced Health Discount Rate",_xlfn.XLOOKUP($W19,Dynamic_Discount_REF,Dynamic_Discount_HealthReduced_Rate),NA())))))</f>
        <v>3.5000000000000003E-2</v>
      </c>
      <c r="Y19" s="37" cm="1">
        <f t="array" aca="1" ref="Y19" ca="1">IF(OR(DISCOUNT_YN="No",$W19&lt;0),1,
IF(DISCOUNT_Type="Standard Discount Rate",_xlfn.XLOOKUP($W19,Dynamic_Discount_REF,Dynamic_Discount_Standard_Factor),
IF(DISCOUNT_Type="Reduced Standard Discount Rate",_xlfn.XLOOKUP($W19,Dynamic_Discount_REF,Dynamic_Discount_StandardReduced_Factor),
IF(DISCOUNT_Type="Health Discount Rate",_xlfn.XLOOKUP($W19,Dynamic_Discount_REF,Dynamic_Discount_Health_Factor),
IF(DISCOUNT_Type="Reduced Health Discount Rate",_xlfn.XLOOKUP($W19,Dynamic_Discount_REF,Dynamic_Discount_HealthReduced_Factor),NA())))))</f>
        <v>0.57670591171478747</v>
      </c>
    </row>
    <row r="20" spans="8:25" x14ac:dyDescent="0.35">
      <c r="H20" s="33">
        <f>IF(SETUP_Frequency="Calendar Year",IF(COUNTA(H$3:H19)&lt;=SETUP_Period_Final-SETUP_Period_First,H19+1),
IF(SETUP_Frequency="Financial Year", IF(COUNTA(H$3:H19)&lt;=LEFT(SETUP_Period_Final,4)-LEFT(SETUP_Period_First,4),((LEFT(H19,2)&amp;MID(H19,3,2))+1)&amp;"/"&amp;TEXT(RIGHT(TEXT(RIGHT(H19,2)+1,"00"),2),"00"),NA()),
IF(SETUP_Frequency="Quarterly",IF(COUNTA(H$3:H19)&lt;=((LEFT(SETUP_Period_Final,4)-LEFT(SETUP_Period_First,4))*4)+RIGHT(SETUP_Period_Final,1)-RIGHT(SETUP_Period_First,1),IF(_xlfn.NUMBERVALUE(RIGHT(H19,1))=4,(LEFT(H19,4)+1)&amp;"Q1",(LEFT(H19,4)&amp;"Q"&amp;(RIGHT(H19,1)+1))),NA()),NA())))</f>
        <v>2027</v>
      </c>
      <c r="J20" s="43">
        <f ca="1">OFFSET(Tool!$C$13,0,ROW($H20)-3)</f>
        <v>117</v>
      </c>
      <c r="K20" s="78">
        <f t="shared" ca="1" si="0"/>
        <v>174.13559965460658</v>
      </c>
      <c r="L20" s="78">
        <f t="shared" ca="1" si="3"/>
        <v>123.5484791159197</v>
      </c>
      <c r="M20" s="78">
        <f t="shared" ca="1" si="4"/>
        <v>68.841679506784402</v>
      </c>
      <c r="N20" s="38"/>
      <c r="O20" s="36" cm="1">
        <f t="array" aca="1" ref="O20" ca="1">IF(OR(ISERROR($H20),$H20=FALSE),NA(),
IF(INFLATION_Index="Custom",_xlfn.XLOOKUP($H20,Tool!$12:$12,Tool!$14:$14)*100,
IF(SETUP_Frequency="Financial Year",
IFERROR(INDEX(Dynamic_Table_FY,_xlfn.XMATCH($H20,Dynamic_Period_FY),_xlfn.XMATCH(INFLATION_Index,Dynamic_Indices)),
INDEX(Dynamic_Table_FY,COUNTA(Dynamic_Table_FY)/COUNTA(Dynamic_Indices),_xlfn.XMATCH(INFLATION_Index,Dynamic_Indices))),
IF(SETUP_Frequency="Calendar Year",
IFERROR(INDEX(Dynamic_Table_CAL,_xlfn.XMATCH($H20,Dynamic_Period_CAL),_xlfn.XMATCH(INFLATION_Index,Dynamic_Indices)),
INDEX(Dynamic_Table_CAL,COUNTA(Dynamic_Table_CAL)/COUNTA(Dynamic_Indices),_xlfn.XMATCH(INFLATION_Index,Dynamic_Indices))),
IF(SETUP_Frequency="Quarterly",
IFERROR(INDEX(Dynamic_Table_QTR,_xlfn.XMATCH($H20,Dynamic_Period_QTR),_xlfn.XMATCH(INFLATION_Index,Dynamic_Indices)),
INDEX(Dynamic_Table_QTR,COUNTA(Dynamic_Table_QTR)/COUNTA(Dynamic_Indices),_xlfn.XMATCH(INFLATION_Index,Dynamic_Indices))),"err")))))
/100</f>
        <v>1.5726789585521983E-2</v>
      </c>
      <c r="P20" s="37">
        <f t="shared" ca="1" si="1"/>
        <v>1.488338458586381</v>
      </c>
      <c r="Q20" s="37">
        <f ca="1">IF(ISERROR($H20),NA(),
$P20/_xlfn.XLOOKUP(0,Tool!$27:$27,Tool!$33:$33)
)</f>
        <v>1.488338458586381</v>
      </c>
      <c r="R20" s="2"/>
      <c r="S20" s="36" cm="1">
        <f t="array" aca="1" ref="S20" ca="1">IF(OR(ISERROR($H20),$H20=FALSE),NA(),
IF(SETUP_Frequency="Financial Year",
IFERROR(INDEX(Dynamic_Table_FY,_xlfn.XMATCH($H20,Dynamic_Period_FY),_xlfn.XMATCH("GDP Deflator",Dynamic_Indices)),
INDEX(Dynamic_Table_FY,COUNTA(Dynamic_Table_FY)/COUNTA(Dynamic_Indices),_xlfn.XMATCH("GDP Deflator",Dynamic_Indices))),
IF(SETUP_Frequency="Calendar Year",
IFERROR(INDEX(Dynamic_Table_CAL,_xlfn.XMATCH($H20,Dynamic_Period_CAL),_xlfn.XMATCH("GDP Deflator",Dynamic_Indices)),
INDEX(Dynamic_Table_CAL,COUNTA(Dynamic_Table_CAL)/COUNTA(Dynamic_Indices),_xlfn.XMATCH("GDP Deflator",Dynamic_Indices))),
IF(SETUP_Frequency="Quarterly",
IFERROR(INDEX(Dynamic_Table_QTR,_xlfn.XMATCH($H20,Dynamic_Period_QTR),_xlfn.XMATCH("GDP Deflator",Dynamic_Indices)),
INDEX(Dynamic_Table_QTR,COUNTA(Dynamic_Table_QTR)/COUNTA(Dynamic_Indices),_xlfn.XMATCH("GDP Deflator",Dynamic_Indices))),"err"))))
/100</f>
        <v>1.6096367957783686E-2</v>
      </c>
      <c r="T20" s="37">
        <f t="shared" ca="1" si="2"/>
        <v>1.4094515845170652</v>
      </c>
      <c r="U20" s="2">
        <f ca="1">IF(ISERROR($H20),NA(),
_xlfn.XLOOKUP(0,Tool!$28:$28,Tool!$40:$40)/$T20
)</f>
        <v>0.70949581453174937</v>
      </c>
      <c r="W20">
        <f ca="1">IF(MAX($W$1:$W19)=MAX(Tool!$29:$29),NA(),IF(AND(MIN($W$1:$W19)=MIN(Tool!$29:$29),ISNUMBER(W19)),$W19+1,MIN(Tool!$29:$29)))</f>
        <v>17</v>
      </c>
      <c r="X20" s="36" cm="1">
        <f t="array" aca="1" ref="X20" ca="1">IF(OR(DISCOUNT_YN="No",$W20&lt;0),0,
IF(DISCOUNT_Type="Standard Discount Rate",_xlfn.XLOOKUP($W20,Dynamic_Discount_REF,Dynamic_Discount_Standard_Rate),
IF(DISCOUNT_Type="Reduced Standard Discount Rate",_xlfn.XLOOKUP($W20,Dynamic_Discount_REF,Dynamic_Discount_StandardReduced_Rate),
IF(DISCOUNT_Type="Health Discount Rate",_xlfn.XLOOKUP($W20,Dynamic_Discount_REF,Dynamic_Discount_Health_Rate),
IF(DISCOUNT_Type="Reduced Health Discount Rate",_xlfn.XLOOKUP($W20,Dynamic_Discount_REF,Dynamic_Discount_HealthReduced_Rate),NA())))))</f>
        <v>3.5000000000000003E-2</v>
      </c>
      <c r="Y20" s="37" cm="1">
        <f t="array" aca="1" ref="Y20" ca="1">IF(OR(DISCOUNT_YN="No",$W20&lt;0),1,
IF(DISCOUNT_Type="Standard Discount Rate",_xlfn.XLOOKUP($W20,Dynamic_Discount_REF,Dynamic_Discount_Standard_Factor),
IF(DISCOUNT_Type="Reduced Standard Discount Rate",_xlfn.XLOOKUP($W20,Dynamic_Discount_REF,Dynamic_Discount_StandardReduced_Factor),
IF(DISCOUNT_Type="Health Discount Rate",_xlfn.XLOOKUP($W20,Dynamic_Discount_REF,Dynamic_Discount_Health_Factor),
IF(DISCOUNT_Type="Reduced Health Discount Rate",_xlfn.XLOOKUP($W20,Dynamic_Discount_REF,Dynamic_Discount_HealthReduced_Factor),NA())))))</f>
        <v>0.55720377943457733</v>
      </c>
    </row>
    <row r="21" spans="8:25" x14ac:dyDescent="0.35">
      <c r="H21" s="33">
        <f>IF(SETUP_Frequency="Calendar Year",IF(COUNTA(H$3:H20)&lt;=SETUP_Period_Final-SETUP_Period_First,H20+1),
IF(SETUP_Frequency="Financial Year", IF(COUNTA(H$3:H20)&lt;=LEFT(SETUP_Period_Final,4)-LEFT(SETUP_Period_First,4),((LEFT(H20,2)&amp;MID(H20,3,2))+1)&amp;"/"&amp;TEXT(RIGHT(TEXT(RIGHT(H20,2)+1,"00"),2),"00"),NA()),
IF(SETUP_Frequency="Quarterly",IF(COUNTA(H$3:H20)&lt;=((LEFT(SETUP_Period_Final,4)-LEFT(SETUP_Period_First,4))*4)+RIGHT(SETUP_Period_Final,1)-RIGHT(SETUP_Period_First,1),IF(_xlfn.NUMBERVALUE(RIGHT(H20,1))=4,(LEFT(H20,4)+1)&amp;"Q1",(LEFT(H20,4)&amp;"Q"&amp;(RIGHT(H20,1)+1))),NA()),NA())))</f>
        <v>2028</v>
      </c>
      <c r="J21" s="43">
        <f ca="1">OFFSET(Tool!$C$13,0,ROW($H21)-3)</f>
        <v>118</v>
      </c>
      <c r="K21" s="78">
        <f t="shared" ca="1" si="0"/>
        <v>179.02073118485751</v>
      </c>
      <c r="L21" s="78">
        <f t="shared" ca="1" si="3"/>
        <v>124.35565789289608</v>
      </c>
      <c r="M21" s="78">
        <f t="shared" ca="1" si="4"/>
        <v>66.948253692748821</v>
      </c>
      <c r="N21" s="38"/>
      <c r="O21" s="36" cm="1">
        <f t="array" aca="1" ref="O21" ca="1">IF(OR(ISERROR($H21),$H21=FALSE),NA(),
IF(INFLATION_Index="Custom",_xlfn.XLOOKUP($H21,Tool!$12:$12,Tool!$14:$14)*100,
IF(SETUP_Frequency="Financial Year",
IFERROR(INDEX(Dynamic_Table_FY,_xlfn.XMATCH($H21,Dynamic_Period_FY),_xlfn.XMATCH(INFLATION_Index,Dynamic_Indices)),
INDEX(Dynamic_Table_FY,COUNTA(Dynamic_Table_FY)/COUNTA(Dynamic_Indices),_xlfn.XMATCH(INFLATION_Index,Dynamic_Indices))),
IF(SETUP_Frequency="Calendar Year",
IFERROR(INDEX(Dynamic_Table_CAL,_xlfn.XMATCH($H21,Dynamic_Period_CAL),_xlfn.XMATCH(INFLATION_Index,Dynamic_Indices)),
INDEX(Dynamic_Table_CAL,COUNTA(Dynamic_Table_CAL)/COUNTA(Dynamic_Indices),_xlfn.XMATCH(INFLATION_Index,Dynamic_Indices))),
IF(SETUP_Frequency="Quarterly",
IFERROR(INDEX(Dynamic_Table_QTR,_xlfn.XMATCH($H21,Dynamic_Period_QTR),_xlfn.XMATCH(INFLATION_Index,Dynamic_Indices)),
INDEX(Dynamic_Table_QTR,COUNTA(Dynamic_Table_QTR)/COUNTA(Dynamic_Indices),_xlfn.XMATCH(INFLATION_Index,Dynamic_Indices))),"err")))))
/100</f>
        <v>1.9341287458633546E-2</v>
      </c>
      <c r="P21" s="37">
        <f t="shared" ca="1" si="1"/>
        <v>1.5171248405496398</v>
      </c>
      <c r="Q21" s="37">
        <f ca="1">IF(ISERROR($H21),NA(),
$P21/_xlfn.XLOOKUP(0,Tool!$27:$27,Tool!$33:$33)
)</f>
        <v>1.5171248405496398</v>
      </c>
      <c r="R21" s="2"/>
      <c r="S21" s="36" cm="1">
        <f t="array" aca="1" ref="S21" ca="1">IF(OR(ISERROR($H21),$H21=FALSE),NA(),
IF(SETUP_Frequency="Financial Year",
IFERROR(INDEX(Dynamic_Table_FY,_xlfn.XMATCH($H21,Dynamic_Period_FY),_xlfn.XMATCH("GDP Deflator",Dynamic_Indices)),
INDEX(Dynamic_Table_FY,COUNTA(Dynamic_Table_FY)/COUNTA(Dynamic_Indices),_xlfn.XMATCH("GDP Deflator",Dynamic_Indices))),
IF(SETUP_Frequency="Calendar Year",
IFERROR(INDEX(Dynamic_Table_CAL,_xlfn.XMATCH($H21,Dynamic_Period_CAL),_xlfn.XMATCH("GDP Deflator",Dynamic_Indices)),
INDEX(Dynamic_Table_CAL,COUNTA(Dynamic_Table_CAL)/COUNTA(Dynamic_Indices),_xlfn.XMATCH("GDP Deflator",Dynamic_Indices))),
IF(SETUP_Frequency="Quarterly",
IFERROR(INDEX(Dynamic_Table_QTR,_xlfn.XMATCH($H21,Dynamic_Period_QTR),_xlfn.XMATCH("GDP Deflator",Dynamic_Indices)),
INDEX(Dynamic_Table_QTR,COUNTA(Dynamic_Table_QTR)/COUNTA(Dynamic_Indices),_xlfn.XMATCH("GDP Deflator",Dynamic_Indices))),"err"))))
/100</f>
        <v>2.1380624269333359E-2</v>
      </c>
      <c r="T21" s="37">
        <f t="shared" ca="1" si="2"/>
        <v>1.4395865392714411</v>
      </c>
      <c r="U21" s="2">
        <f ca="1">IF(ISERROR($H21),NA(),
_xlfn.XLOOKUP(0,Tool!$28:$28,Tool!$40:$40)/$T21
)</f>
        <v>0.6946438944240817</v>
      </c>
      <c r="W21">
        <f ca="1">IF(MAX($W$1:$W20)=MAX(Tool!$29:$29),NA(),IF(AND(MIN($W$1:$W20)=MIN(Tool!$29:$29),ISNUMBER(W20)),$W20+1,MIN(Tool!$29:$29)))</f>
        <v>18</v>
      </c>
      <c r="X21" s="36" cm="1">
        <f t="array" aca="1" ref="X21" ca="1">IF(OR(DISCOUNT_YN="No",$W21&lt;0),0,
IF(DISCOUNT_Type="Standard Discount Rate",_xlfn.XLOOKUP($W21,Dynamic_Discount_REF,Dynamic_Discount_Standard_Rate),
IF(DISCOUNT_Type="Reduced Standard Discount Rate",_xlfn.XLOOKUP($W21,Dynamic_Discount_REF,Dynamic_Discount_StandardReduced_Rate),
IF(DISCOUNT_Type="Health Discount Rate",_xlfn.XLOOKUP($W21,Dynamic_Discount_REF,Dynamic_Discount_Health_Rate),
IF(DISCOUNT_Type="Reduced Health Discount Rate",_xlfn.XLOOKUP($W21,Dynamic_Discount_REF,Dynamic_Discount_HealthReduced_Rate),NA())))))</f>
        <v>3.5000000000000003E-2</v>
      </c>
      <c r="Y21" s="37" cm="1">
        <f t="array" aca="1" ref="Y21" ca="1">IF(OR(DISCOUNT_YN="No",$W21&lt;0),1,
IF(DISCOUNT_Type="Standard Discount Rate",_xlfn.XLOOKUP($W21,Dynamic_Discount_REF,Dynamic_Discount_Standard_Factor),
IF(DISCOUNT_Type="Reduced Standard Discount Rate",_xlfn.XLOOKUP($W21,Dynamic_Discount_REF,Dynamic_Discount_StandardReduced_Factor),
IF(DISCOUNT_Type="Health Discount Rate",_xlfn.XLOOKUP($W21,Dynamic_Discount_REF,Dynamic_Discount_Health_Factor),
IF(DISCOUNT_Type="Reduced Health Discount Rate",_xlfn.XLOOKUP($W21,Dynamic_Discount_REF,Dynamic_Discount_HealthReduced_Factor),NA())))))</f>
        <v>0.53836113955031628</v>
      </c>
    </row>
    <row r="22" spans="8:25" x14ac:dyDescent="0.35">
      <c r="H22" s="33" t="b">
        <f>IF(SETUP_Frequency="Calendar Year",IF(COUNTA(H$3:H21)&lt;=SETUP_Period_Final-SETUP_Period_First,H21+1),
IF(SETUP_Frequency="Financial Year", IF(COUNTA(H$3:H21)&lt;=LEFT(SETUP_Period_Final,4)-LEFT(SETUP_Period_First,4),((LEFT(H21,2)&amp;MID(H21,3,2))+1)&amp;"/"&amp;TEXT(RIGHT(TEXT(RIGHT(H21,2)+1,"00"),2),"00"),NA()),
IF(SETUP_Frequency="Quarterly",IF(COUNTA(H$3:H21)&lt;=((LEFT(SETUP_Period_Final,4)-LEFT(SETUP_Period_First,4))*4)+RIGHT(SETUP_Period_Final,1)-RIGHT(SETUP_Period_First,1),IF(_xlfn.NUMBERVALUE(RIGHT(H21,1))=4,(LEFT(H21,4)+1)&amp;"Q1",(LEFT(H21,4)&amp;"Q"&amp;(RIGHT(H21,1)+1))),NA()),NA())))</f>
        <v>0</v>
      </c>
      <c r="J22" s="43">
        <f ca="1">OFFSET(Tool!$C$13,0,ROW($H22)-3)</f>
        <v>0</v>
      </c>
      <c r="K22" s="78" t="e">
        <f t="shared" ca="1" si="0"/>
        <v>#N/A</v>
      </c>
      <c r="L22" s="78" t="e">
        <f t="shared" ca="1" si="3"/>
        <v>#N/A</v>
      </c>
      <c r="M22" s="78" t="e">
        <f t="shared" ca="1" si="4"/>
        <v>#N/A</v>
      </c>
      <c r="N22" s="38"/>
      <c r="O22" s="36" t="e" cm="1">
        <f t="array" ref="O22">IF(OR(ISERROR($H22),$H22=FALSE),NA(),
IF(INFLATION_Index="Custom",_xlfn.XLOOKUP($H22,Tool!$12:$12,Tool!$14:$14)*100,
IF(SETUP_Frequency="Financial Year",
IFERROR(INDEX(Dynamic_Table_FY,_xlfn.XMATCH($H22,Dynamic_Period_FY),_xlfn.XMATCH(INFLATION_Index,Dynamic_Indices)),
INDEX(Dynamic_Table_FY,COUNTA(Dynamic_Table_FY)/COUNTA(Dynamic_Indices),_xlfn.XMATCH(INFLATION_Index,Dynamic_Indices))),
IF(SETUP_Frequency="Calendar Year",
IFERROR(INDEX(Dynamic_Table_CAL,_xlfn.XMATCH($H22,Dynamic_Period_CAL),_xlfn.XMATCH(INFLATION_Index,Dynamic_Indices)),
INDEX(Dynamic_Table_CAL,COUNTA(Dynamic_Table_CAL)/COUNTA(Dynamic_Indices),_xlfn.XMATCH(INFLATION_Index,Dynamic_Indices))),
IF(SETUP_Frequency="Quarterly",
IFERROR(INDEX(Dynamic_Table_QTR,_xlfn.XMATCH($H22,Dynamic_Period_QTR),_xlfn.XMATCH(INFLATION_Index,Dynamic_Indices)),
INDEX(Dynamic_Table_QTR,COUNTA(Dynamic_Table_QTR)/COUNTA(Dynamic_Indices),_xlfn.XMATCH(INFLATION_Index,Dynamic_Indices))),"err")))))
/100</f>
        <v>#N/A</v>
      </c>
      <c r="P22" s="37" t="e">
        <f t="shared" ca="1" si="1"/>
        <v>#N/A</v>
      </c>
      <c r="Q22" s="37" t="e">
        <f ca="1">IF(ISERROR($H22),NA(),
$P22/_xlfn.XLOOKUP(0,Tool!$27:$27,Tool!$33:$33)
)</f>
        <v>#N/A</v>
      </c>
      <c r="R22" s="2"/>
      <c r="S22" s="36" t="e" cm="1">
        <f t="array" ref="S22">IF(OR(ISERROR($H22),$H22=FALSE),NA(),
IF(SETUP_Frequency="Financial Year",
IFERROR(INDEX(Dynamic_Table_FY,_xlfn.XMATCH($H22,Dynamic_Period_FY),_xlfn.XMATCH("GDP Deflator",Dynamic_Indices)),
INDEX(Dynamic_Table_FY,COUNTA(Dynamic_Table_FY)/COUNTA(Dynamic_Indices),_xlfn.XMATCH("GDP Deflator",Dynamic_Indices))),
IF(SETUP_Frequency="Calendar Year",
IFERROR(INDEX(Dynamic_Table_CAL,_xlfn.XMATCH($H22,Dynamic_Period_CAL),_xlfn.XMATCH("GDP Deflator",Dynamic_Indices)),
INDEX(Dynamic_Table_CAL,COUNTA(Dynamic_Table_CAL)/COUNTA(Dynamic_Indices),_xlfn.XMATCH("GDP Deflator",Dynamic_Indices))),
IF(SETUP_Frequency="Quarterly",
IFERROR(INDEX(Dynamic_Table_QTR,_xlfn.XMATCH($H22,Dynamic_Period_QTR),_xlfn.XMATCH("GDP Deflator",Dynamic_Indices)),
INDEX(Dynamic_Table_QTR,COUNTA(Dynamic_Table_QTR)/COUNTA(Dynamic_Indices),_xlfn.XMATCH("GDP Deflator",Dynamic_Indices))),"err"))))
/100</f>
        <v>#N/A</v>
      </c>
      <c r="T22" s="37" t="e">
        <f t="shared" ca="1" si="2"/>
        <v>#N/A</v>
      </c>
      <c r="U22" s="2" t="e">
        <f ca="1">IF(ISERROR($H22),NA(),
_xlfn.XLOOKUP(0,Tool!$28:$28,Tool!$40:$40)/$T22
)</f>
        <v>#N/A</v>
      </c>
      <c r="W22" t="e">
        <f ca="1">IF(MAX($W$1:$W21)=MAX(Tool!$29:$29),NA(),IF(AND(MIN($W$1:$W21)=MIN(Tool!$29:$29),ISNUMBER(W21)),$W21+1,MIN(Tool!$29:$29)))</f>
        <v>#N/A</v>
      </c>
      <c r="X22" s="36" t="e" cm="1">
        <f t="array" aca="1" ref="X22" ca="1">IF(OR(DISCOUNT_YN="No",$W22&lt;0),0,
IF(DISCOUNT_Type="Standard Discount Rate",_xlfn.XLOOKUP($W22,Dynamic_Discount_REF,Dynamic_Discount_Standard_Rate),
IF(DISCOUNT_Type="Reduced Standard Discount Rate",_xlfn.XLOOKUP($W22,Dynamic_Discount_REF,Dynamic_Discount_StandardReduced_Rate),
IF(DISCOUNT_Type="Health Discount Rate",_xlfn.XLOOKUP($W22,Dynamic_Discount_REF,Dynamic_Discount_Health_Rate),
IF(DISCOUNT_Type="Reduced Health Discount Rate",_xlfn.XLOOKUP($W22,Dynamic_Discount_REF,Dynamic_Discount_HealthReduced_Rate),NA())))))</f>
        <v>#N/A</v>
      </c>
      <c r="Y22" s="37" t="e" cm="1">
        <f t="array" aca="1" ref="Y22" ca="1">IF(OR(DISCOUNT_YN="No",$W22&lt;0),1,
IF(DISCOUNT_Type="Standard Discount Rate",_xlfn.XLOOKUP($W22,Dynamic_Discount_REF,Dynamic_Discount_Standard_Factor),
IF(DISCOUNT_Type="Reduced Standard Discount Rate",_xlfn.XLOOKUP($W22,Dynamic_Discount_REF,Dynamic_Discount_StandardReduced_Factor),
IF(DISCOUNT_Type="Health Discount Rate",_xlfn.XLOOKUP($W22,Dynamic_Discount_REF,Dynamic_Discount_Health_Factor),
IF(DISCOUNT_Type="Reduced Health Discount Rate",_xlfn.XLOOKUP($W22,Dynamic_Discount_REF,Dynamic_Discount_HealthReduced_Factor),NA())))))</f>
        <v>#N/A</v>
      </c>
    </row>
    <row r="23" spans="8:25" x14ac:dyDescent="0.35">
      <c r="H23" s="33" t="b">
        <f>IF(SETUP_Frequency="Calendar Year",IF(COUNTA(H$3:H22)&lt;=SETUP_Period_Final-SETUP_Period_First,H22+1),
IF(SETUP_Frequency="Financial Year", IF(COUNTA(H$3:H22)&lt;=LEFT(SETUP_Period_Final,4)-LEFT(SETUP_Period_First,4),((LEFT(H22,2)&amp;MID(H22,3,2))+1)&amp;"/"&amp;TEXT(RIGHT(TEXT(RIGHT(H22,2)+1,"00"),2),"00"),NA()),
IF(SETUP_Frequency="Quarterly",IF(COUNTA(H$3:H22)&lt;=((LEFT(SETUP_Period_Final,4)-LEFT(SETUP_Period_First,4))*4)+RIGHT(SETUP_Period_Final,1)-RIGHT(SETUP_Period_First,1),IF(_xlfn.NUMBERVALUE(RIGHT(H22,1))=4,(LEFT(H22,4)+1)&amp;"Q1",(LEFT(H22,4)&amp;"Q"&amp;(RIGHT(H22,1)+1))),NA()),NA())))</f>
        <v>0</v>
      </c>
      <c r="J23" s="43">
        <f ca="1">OFFSET(Tool!$C$13,0,ROW($H23)-3)</f>
        <v>0</v>
      </c>
      <c r="K23" s="78" t="e">
        <f t="shared" ca="1" si="0"/>
        <v>#N/A</v>
      </c>
      <c r="L23" s="78" t="e">
        <f t="shared" ca="1" si="3"/>
        <v>#N/A</v>
      </c>
      <c r="M23" s="78" t="e">
        <f t="shared" ca="1" si="4"/>
        <v>#N/A</v>
      </c>
      <c r="N23" s="38"/>
      <c r="O23" s="36" t="e" cm="1">
        <f t="array" ref="O23">IF(OR(ISERROR($H23),$H23=FALSE),NA(),
IF(INFLATION_Index="Custom",_xlfn.XLOOKUP($H23,Tool!$12:$12,Tool!$14:$14)*100,
IF(SETUP_Frequency="Financial Year",
IFERROR(INDEX(Dynamic_Table_FY,_xlfn.XMATCH($H23,Dynamic_Period_FY),_xlfn.XMATCH(INFLATION_Index,Dynamic_Indices)),
INDEX(Dynamic_Table_FY,COUNTA(Dynamic_Table_FY)/COUNTA(Dynamic_Indices),_xlfn.XMATCH(INFLATION_Index,Dynamic_Indices))),
IF(SETUP_Frequency="Calendar Year",
IFERROR(INDEX(Dynamic_Table_CAL,_xlfn.XMATCH($H23,Dynamic_Period_CAL),_xlfn.XMATCH(INFLATION_Index,Dynamic_Indices)),
INDEX(Dynamic_Table_CAL,COUNTA(Dynamic_Table_CAL)/COUNTA(Dynamic_Indices),_xlfn.XMATCH(INFLATION_Index,Dynamic_Indices))),
IF(SETUP_Frequency="Quarterly",
IFERROR(INDEX(Dynamic_Table_QTR,_xlfn.XMATCH($H23,Dynamic_Period_QTR),_xlfn.XMATCH(INFLATION_Index,Dynamic_Indices)),
INDEX(Dynamic_Table_QTR,COUNTA(Dynamic_Table_QTR)/COUNTA(Dynamic_Indices),_xlfn.XMATCH(INFLATION_Index,Dynamic_Indices))),"err")))))
/100</f>
        <v>#N/A</v>
      </c>
      <c r="P23" s="37" t="e">
        <f t="shared" ca="1" si="1"/>
        <v>#N/A</v>
      </c>
      <c r="Q23" s="37" t="e">
        <f ca="1">IF(ISERROR($H23),NA(),
$P23/_xlfn.XLOOKUP(0,Tool!$27:$27,Tool!$33:$33)
)</f>
        <v>#N/A</v>
      </c>
      <c r="R23" s="2"/>
      <c r="S23" s="36" t="e" cm="1">
        <f t="array" ref="S23">IF(OR(ISERROR($H23),$H23=FALSE),NA(),
IF(SETUP_Frequency="Financial Year",
IFERROR(INDEX(Dynamic_Table_FY,_xlfn.XMATCH($H23,Dynamic_Period_FY),_xlfn.XMATCH("GDP Deflator",Dynamic_Indices)),
INDEX(Dynamic_Table_FY,COUNTA(Dynamic_Table_FY)/COUNTA(Dynamic_Indices),_xlfn.XMATCH("GDP Deflator",Dynamic_Indices))),
IF(SETUP_Frequency="Calendar Year",
IFERROR(INDEX(Dynamic_Table_CAL,_xlfn.XMATCH($H23,Dynamic_Period_CAL),_xlfn.XMATCH("GDP Deflator",Dynamic_Indices)),
INDEX(Dynamic_Table_CAL,COUNTA(Dynamic_Table_CAL)/COUNTA(Dynamic_Indices),_xlfn.XMATCH("GDP Deflator",Dynamic_Indices))),
IF(SETUP_Frequency="Quarterly",
IFERROR(INDEX(Dynamic_Table_QTR,_xlfn.XMATCH($H23,Dynamic_Period_QTR),_xlfn.XMATCH("GDP Deflator",Dynamic_Indices)),
INDEX(Dynamic_Table_QTR,COUNTA(Dynamic_Table_QTR)/COUNTA(Dynamic_Indices),_xlfn.XMATCH("GDP Deflator",Dynamic_Indices))),"err"))))
/100</f>
        <v>#N/A</v>
      </c>
      <c r="T23" s="37" t="e">
        <f t="shared" ca="1" si="2"/>
        <v>#N/A</v>
      </c>
      <c r="U23" s="2" t="e">
        <f ca="1">IF(ISERROR($H23),NA(),
_xlfn.XLOOKUP(0,Tool!$28:$28,Tool!$40:$40)/$T23
)</f>
        <v>#N/A</v>
      </c>
      <c r="W23" t="e">
        <f ca="1">IF(MAX($W$1:$W22)=MAX(Tool!$29:$29),NA(),IF(AND(MIN($W$1:$W22)=MIN(Tool!$29:$29),ISNUMBER(W22)),$W22+1,MIN(Tool!$29:$29)))</f>
        <v>#N/A</v>
      </c>
      <c r="X23" s="36" t="e" cm="1">
        <f t="array" aca="1" ref="X23" ca="1">IF(OR(DISCOUNT_YN="No",$W23&lt;0),0,
IF(DISCOUNT_Type="Standard Discount Rate",_xlfn.XLOOKUP($W23,Dynamic_Discount_REF,Dynamic_Discount_Standard_Rate),
IF(DISCOUNT_Type="Reduced Standard Discount Rate",_xlfn.XLOOKUP($W23,Dynamic_Discount_REF,Dynamic_Discount_StandardReduced_Rate),
IF(DISCOUNT_Type="Health Discount Rate",_xlfn.XLOOKUP($W23,Dynamic_Discount_REF,Dynamic_Discount_Health_Rate),
IF(DISCOUNT_Type="Reduced Health Discount Rate",_xlfn.XLOOKUP($W23,Dynamic_Discount_REF,Dynamic_Discount_HealthReduced_Rate),NA())))))</f>
        <v>#N/A</v>
      </c>
      <c r="Y23" s="37" t="e" cm="1">
        <f t="array" aca="1" ref="Y23" ca="1">IF(OR(DISCOUNT_YN="No",$W23&lt;0),1,
IF(DISCOUNT_Type="Standard Discount Rate",_xlfn.XLOOKUP($W23,Dynamic_Discount_REF,Dynamic_Discount_Standard_Factor),
IF(DISCOUNT_Type="Reduced Standard Discount Rate",_xlfn.XLOOKUP($W23,Dynamic_Discount_REF,Dynamic_Discount_StandardReduced_Factor),
IF(DISCOUNT_Type="Health Discount Rate",_xlfn.XLOOKUP($W23,Dynamic_Discount_REF,Dynamic_Discount_Health_Factor),
IF(DISCOUNT_Type="Reduced Health Discount Rate",_xlfn.XLOOKUP($W23,Dynamic_Discount_REF,Dynamic_Discount_HealthReduced_Factor),NA())))))</f>
        <v>#N/A</v>
      </c>
    </row>
    <row r="24" spans="8:25" x14ac:dyDescent="0.35">
      <c r="H24" s="33" t="b">
        <f>IF(SETUP_Frequency="Calendar Year",IF(COUNTA(H$3:H23)&lt;=SETUP_Period_Final-SETUP_Period_First,H23+1),
IF(SETUP_Frequency="Financial Year", IF(COUNTA(H$3:H23)&lt;=LEFT(SETUP_Period_Final,4)-LEFT(SETUP_Period_First,4),((LEFT(H23,2)&amp;MID(H23,3,2))+1)&amp;"/"&amp;TEXT(RIGHT(TEXT(RIGHT(H23,2)+1,"00"),2),"00"),NA()),
IF(SETUP_Frequency="Quarterly",IF(COUNTA(H$3:H23)&lt;=((LEFT(SETUP_Period_Final,4)-LEFT(SETUP_Period_First,4))*4)+RIGHT(SETUP_Period_Final,1)-RIGHT(SETUP_Period_First,1),IF(_xlfn.NUMBERVALUE(RIGHT(H23,1))=4,(LEFT(H23,4)+1)&amp;"Q1",(LEFT(H23,4)&amp;"Q"&amp;(RIGHT(H23,1)+1))),NA()),NA())))</f>
        <v>0</v>
      </c>
      <c r="J24" s="43">
        <f ca="1">OFFSET(Tool!$C$13,0,ROW($H24)-3)</f>
        <v>0</v>
      </c>
      <c r="K24" s="78" t="e">
        <f t="shared" ca="1" si="0"/>
        <v>#N/A</v>
      </c>
      <c r="L24" s="78" t="e">
        <f t="shared" ca="1" si="3"/>
        <v>#N/A</v>
      </c>
      <c r="M24" s="78" t="e">
        <f t="shared" ca="1" si="4"/>
        <v>#N/A</v>
      </c>
      <c r="N24" s="38"/>
      <c r="O24" s="36" t="e" cm="1">
        <f t="array" ref="O24">IF(OR(ISERROR($H24),$H24=FALSE),NA(),
IF(INFLATION_Index="Custom",_xlfn.XLOOKUP($H24,Tool!$12:$12,Tool!$14:$14)*100,
IF(SETUP_Frequency="Financial Year",
IFERROR(INDEX(Dynamic_Table_FY,_xlfn.XMATCH($H24,Dynamic_Period_FY),_xlfn.XMATCH(INFLATION_Index,Dynamic_Indices)),
INDEX(Dynamic_Table_FY,COUNTA(Dynamic_Table_FY)/COUNTA(Dynamic_Indices),_xlfn.XMATCH(INFLATION_Index,Dynamic_Indices))),
IF(SETUP_Frequency="Calendar Year",
IFERROR(INDEX(Dynamic_Table_CAL,_xlfn.XMATCH($H24,Dynamic_Period_CAL),_xlfn.XMATCH(INFLATION_Index,Dynamic_Indices)),
INDEX(Dynamic_Table_CAL,COUNTA(Dynamic_Table_CAL)/COUNTA(Dynamic_Indices),_xlfn.XMATCH(INFLATION_Index,Dynamic_Indices))),
IF(SETUP_Frequency="Quarterly",
IFERROR(INDEX(Dynamic_Table_QTR,_xlfn.XMATCH($H24,Dynamic_Period_QTR),_xlfn.XMATCH(INFLATION_Index,Dynamic_Indices)),
INDEX(Dynamic_Table_QTR,COUNTA(Dynamic_Table_QTR)/COUNTA(Dynamic_Indices),_xlfn.XMATCH(INFLATION_Index,Dynamic_Indices))),"err")))))
/100</f>
        <v>#N/A</v>
      </c>
      <c r="P24" s="37" t="e">
        <f t="shared" ca="1" si="1"/>
        <v>#N/A</v>
      </c>
      <c r="Q24" s="37" t="e">
        <f ca="1">IF(ISERROR($H24),NA(),
$P24/_xlfn.XLOOKUP(0,Tool!$27:$27,Tool!$33:$33)
)</f>
        <v>#N/A</v>
      </c>
      <c r="R24" s="2"/>
      <c r="S24" s="36" t="e" cm="1">
        <f t="array" ref="S24">IF(OR(ISERROR($H24),$H24=FALSE),NA(),
IF(SETUP_Frequency="Financial Year",
IFERROR(INDEX(Dynamic_Table_FY,_xlfn.XMATCH($H24,Dynamic_Period_FY),_xlfn.XMATCH("GDP Deflator",Dynamic_Indices)),
INDEX(Dynamic_Table_FY,COUNTA(Dynamic_Table_FY)/COUNTA(Dynamic_Indices),_xlfn.XMATCH("GDP Deflator",Dynamic_Indices))),
IF(SETUP_Frequency="Calendar Year",
IFERROR(INDEX(Dynamic_Table_CAL,_xlfn.XMATCH($H24,Dynamic_Period_CAL),_xlfn.XMATCH("GDP Deflator",Dynamic_Indices)),
INDEX(Dynamic_Table_CAL,COUNTA(Dynamic_Table_CAL)/COUNTA(Dynamic_Indices),_xlfn.XMATCH("GDP Deflator",Dynamic_Indices))),
IF(SETUP_Frequency="Quarterly",
IFERROR(INDEX(Dynamic_Table_QTR,_xlfn.XMATCH($H24,Dynamic_Period_QTR),_xlfn.XMATCH("GDP Deflator",Dynamic_Indices)),
INDEX(Dynamic_Table_QTR,COUNTA(Dynamic_Table_QTR)/COUNTA(Dynamic_Indices),_xlfn.XMATCH("GDP Deflator",Dynamic_Indices))),"err"))))
/100</f>
        <v>#N/A</v>
      </c>
      <c r="T24" s="37" t="e">
        <f t="shared" ca="1" si="2"/>
        <v>#N/A</v>
      </c>
      <c r="U24" s="2" t="e">
        <f ca="1">IF(ISERROR($H24),NA(),
_xlfn.XLOOKUP(0,Tool!$28:$28,Tool!$40:$40)/$T24
)</f>
        <v>#N/A</v>
      </c>
      <c r="W24" t="e">
        <f ca="1">IF(MAX($W$1:$W23)=MAX(Tool!$29:$29),NA(),IF(AND(MIN($W$1:$W23)=MIN(Tool!$29:$29),ISNUMBER(W23)),$W23+1,MIN(Tool!$29:$29)))</f>
        <v>#N/A</v>
      </c>
      <c r="X24" s="36" t="e" cm="1">
        <f t="array" aca="1" ref="X24" ca="1">IF(OR(DISCOUNT_YN="No",$W24&lt;0),0,
IF(DISCOUNT_Type="Standard Discount Rate",_xlfn.XLOOKUP($W24,Dynamic_Discount_REF,Dynamic_Discount_Standard_Rate),
IF(DISCOUNT_Type="Reduced Standard Discount Rate",_xlfn.XLOOKUP($W24,Dynamic_Discount_REF,Dynamic_Discount_StandardReduced_Rate),
IF(DISCOUNT_Type="Health Discount Rate",_xlfn.XLOOKUP($W24,Dynamic_Discount_REF,Dynamic_Discount_Health_Rate),
IF(DISCOUNT_Type="Reduced Health Discount Rate",_xlfn.XLOOKUP($W24,Dynamic_Discount_REF,Dynamic_Discount_HealthReduced_Rate),NA())))))</f>
        <v>#N/A</v>
      </c>
      <c r="Y24" s="37" t="e" cm="1">
        <f t="array" aca="1" ref="Y24" ca="1">IF(OR(DISCOUNT_YN="No",$W24&lt;0),1,
IF(DISCOUNT_Type="Standard Discount Rate",_xlfn.XLOOKUP($W24,Dynamic_Discount_REF,Dynamic_Discount_Standard_Factor),
IF(DISCOUNT_Type="Reduced Standard Discount Rate",_xlfn.XLOOKUP($W24,Dynamic_Discount_REF,Dynamic_Discount_StandardReduced_Factor),
IF(DISCOUNT_Type="Health Discount Rate",_xlfn.XLOOKUP($W24,Dynamic_Discount_REF,Dynamic_Discount_Health_Factor),
IF(DISCOUNT_Type="Reduced Health Discount Rate",_xlfn.XLOOKUP($W24,Dynamic_Discount_REF,Dynamic_Discount_HealthReduced_Factor),NA())))))</f>
        <v>#N/A</v>
      </c>
    </row>
    <row r="25" spans="8:25" x14ac:dyDescent="0.35">
      <c r="H25" s="33" t="b">
        <f>IF(SETUP_Frequency="Calendar Year",IF(COUNTA(H$3:H24)&lt;=SETUP_Period_Final-SETUP_Period_First,H24+1),
IF(SETUP_Frequency="Financial Year", IF(COUNTA(H$3:H24)&lt;=LEFT(SETUP_Period_Final,4)-LEFT(SETUP_Period_First,4),((LEFT(H24,2)&amp;MID(H24,3,2))+1)&amp;"/"&amp;TEXT(RIGHT(TEXT(RIGHT(H24,2)+1,"00"),2),"00"),NA()),
IF(SETUP_Frequency="Quarterly",IF(COUNTA(H$3:H24)&lt;=((LEFT(SETUP_Period_Final,4)-LEFT(SETUP_Period_First,4))*4)+RIGHT(SETUP_Period_Final,1)-RIGHT(SETUP_Period_First,1),IF(_xlfn.NUMBERVALUE(RIGHT(H24,1))=4,(LEFT(H24,4)+1)&amp;"Q1",(LEFT(H24,4)&amp;"Q"&amp;(RIGHT(H24,1)+1))),NA()),NA())))</f>
        <v>0</v>
      </c>
      <c r="J25" s="43">
        <f ca="1">OFFSET(Tool!$C$13,0,ROW($H25)-3)</f>
        <v>0</v>
      </c>
      <c r="K25" s="78" t="e">
        <f t="shared" ca="1" si="0"/>
        <v>#N/A</v>
      </c>
      <c r="L25" s="78" t="e">
        <f t="shared" ca="1" si="3"/>
        <v>#N/A</v>
      </c>
      <c r="M25" s="78" t="e">
        <f t="shared" ca="1" si="4"/>
        <v>#N/A</v>
      </c>
      <c r="N25" s="38"/>
      <c r="O25" s="36" t="e" cm="1">
        <f t="array" ref="O25">IF(OR(ISERROR($H25),$H25=FALSE),NA(),
IF(INFLATION_Index="Custom",_xlfn.XLOOKUP($H25,Tool!$12:$12,Tool!$14:$14)*100,
IF(SETUP_Frequency="Financial Year",
IFERROR(INDEX(Dynamic_Table_FY,_xlfn.XMATCH($H25,Dynamic_Period_FY),_xlfn.XMATCH(INFLATION_Index,Dynamic_Indices)),
INDEX(Dynamic_Table_FY,COUNTA(Dynamic_Table_FY)/COUNTA(Dynamic_Indices),_xlfn.XMATCH(INFLATION_Index,Dynamic_Indices))),
IF(SETUP_Frequency="Calendar Year",
IFERROR(INDEX(Dynamic_Table_CAL,_xlfn.XMATCH($H25,Dynamic_Period_CAL),_xlfn.XMATCH(INFLATION_Index,Dynamic_Indices)),
INDEX(Dynamic_Table_CAL,COUNTA(Dynamic_Table_CAL)/COUNTA(Dynamic_Indices),_xlfn.XMATCH(INFLATION_Index,Dynamic_Indices))),
IF(SETUP_Frequency="Quarterly",
IFERROR(INDEX(Dynamic_Table_QTR,_xlfn.XMATCH($H25,Dynamic_Period_QTR),_xlfn.XMATCH(INFLATION_Index,Dynamic_Indices)),
INDEX(Dynamic_Table_QTR,COUNTA(Dynamic_Table_QTR)/COUNTA(Dynamic_Indices),_xlfn.XMATCH(INFLATION_Index,Dynamic_Indices))),"err")))))
/100</f>
        <v>#N/A</v>
      </c>
      <c r="P25" s="37" t="e">
        <f t="shared" ca="1" si="1"/>
        <v>#N/A</v>
      </c>
      <c r="Q25" s="37" t="e">
        <f ca="1">IF(ISERROR($H25),NA(),
$P25/_xlfn.XLOOKUP(0,Tool!$27:$27,Tool!$33:$33)
)</f>
        <v>#N/A</v>
      </c>
      <c r="R25" s="2"/>
      <c r="S25" s="36" t="e" cm="1">
        <f t="array" ref="S25">IF(OR(ISERROR($H25),$H25=FALSE),NA(),
IF(SETUP_Frequency="Financial Year",
IFERROR(INDEX(Dynamic_Table_FY,_xlfn.XMATCH($H25,Dynamic_Period_FY),_xlfn.XMATCH("GDP Deflator",Dynamic_Indices)),
INDEX(Dynamic_Table_FY,COUNTA(Dynamic_Table_FY)/COUNTA(Dynamic_Indices),_xlfn.XMATCH("GDP Deflator",Dynamic_Indices))),
IF(SETUP_Frequency="Calendar Year",
IFERROR(INDEX(Dynamic_Table_CAL,_xlfn.XMATCH($H25,Dynamic_Period_CAL),_xlfn.XMATCH("GDP Deflator",Dynamic_Indices)),
INDEX(Dynamic_Table_CAL,COUNTA(Dynamic_Table_CAL)/COUNTA(Dynamic_Indices),_xlfn.XMATCH("GDP Deflator",Dynamic_Indices))),
IF(SETUP_Frequency="Quarterly",
IFERROR(INDEX(Dynamic_Table_QTR,_xlfn.XMATCH($H25,Dynamic_Period_QTR),_xlfn.XMATCH("GDP Deflator",Dynamic_Indices)),
INDEX(Dynamic_Table_QTR,COUNTA(Dynamic_Table_QTR)/COUNTA(Dynamic_Indices),_xlfn.XMATCH("GDP Deflator",Dynamic_Indices))),"err"))))
/100</f>
        <v>#N/A</v>
      </c>
      <c r="T25" s="37" t="e">
        <f t="shared" ca="1" si="2"/>
        <v>#N/A</v>
      </c>
      <c r="U25" s="2" t="e">
        <f ca="1">IF(ISERROR($H25),NA(),
_xlfn.XLOOKUP(0,Tool!$28:$28,Tool!$40:$40)/$T25
)</f>
        <v>#N/A</v>
      </c>
      <c r="W25" t="e">
        <f ca="1">IF(MAX($W$1:$W24)=MAX(Tool!$29:$29),NA(),IF(AND(MIN($W$1:$W24)=MIN(Tool!$29:$29),ISNUMBER(W24)),$W24+1,MIN(Tool!$29:$29)))</f>
        <v>#N/A</v>
      </c>
      <c r="X25" s="36" t="e" cm="1">
        <f t="array" aca="1" ref="X25" ca="1">IF(OR(DISCOUNT_YN="No",$W25&lt;0),0,
IF(DISCOUNT_Type="Standard Discount Rate",_xlfn.XLOOKUP($W25,Dynamic_Discount_REF,Dynamic_Discount_Standard_Rate),
IF(DISCOUNT_Type="Reduced Standard Discount Rate",_xlfn.XLOOKUP($W25,Dynamic_Discount_REF,Dynamic_Discount_StandardReduced_Rate),
IF(DISCOUNT_Type="Health Discount Rate",_xlfn.XLOOKUP($W25,Dynamic_Discount_REF,Dynamic_Discount_Health_Rate),
IF(DISCOUNT_Type="Reduced Health Discount Rate",_xlfn.XLOOKUP($W25,Dynamic_Discount_REF,Dynamic_Discount_HealthReduced_Rate),NA())))))</f>
        <v>#N/A</v>
      </c>
      <c r="Y25" s="37" t="e" cm="1">
        <f t="array" aca="1" ref="Y25" ca="1">IF(OR(DISCOUNT_YN="No",$W25&lt;0),1,
IF(DISCOUNT_Type="Standard Discount Rate",_xlfn.XLOOKUP($W25,Dynamic_Discount_REF,Dynamic_Discount_Standard_Factor),
IF(DISCOUNT_Type="Reduced Standard Discount Rate",_xlfn.XLOOKUP($W25,Dynamic_Discount_REF,Dynamic_Discount_StandardReduced_Factor),
IF(DISCOUNT_Type="Health Discount Rate",_xlfn.XLOOKUP($W25,Dynamic_Discount_REF,Dynamic_Discount_Health_Factor),
IF(DISCOUNT_Type="Reduced Health Discount Rate",_xlfn.XLOOKUP($W25,Dynamic_Discount_REF,Dynamic_Discount_HealthReduced_Factor),NA())))))</f>
        <v>#N/A</v>
      </c>
    </row>
    <row r="26" spans="8:25" x14ac:dyDescent="0.35">
      <c r="H26" s="33" t="b">
        <f>IF(SETUP_Frequency="Calendar Year",IF(COUNTA(H$3:H25)&lt;=SETUP_Period_Final-SETUP_Period_First,H25+1),
IF(SETUP_Frequency="Financial Year", IF(COUNTA(H$3:H25)&lt;=LEFT(SETUP_Period_Final,4)-LEFT(SETUP_Period_First,4),((LEFT(H25,2)&amp;MID(H25,3,2))+1)&amp;"/"&amp;TEXT(RIGHT(TEXT(RIGHT(H25,2)+1,"00"),2),"00"),NA()),
IF(SETUP_Frequency="Quarterly",IF(COUNTA(H$3:H25)&lt;=((LEFT(SETUP_Period_Final,4)-LEFT(SETUP_Period_First,4))*4)+RIGHT(SETUP_Period_Final,1)-RIGHT(SETUP_Period_First,1),IF(_xlfn.NUMBERVALUE(RIGHT(H25,1))=4,(LEFT(H25,4)+1)&amp;"Q1",(LEFT(H25,4)&amp;"Q"&amp;(RIGHT(H25,1)+1))),NA()),NA())))</f>
        <v>0</v>
      </c>
      <c r="J26" s="43">
        <f ca="1">OFFSET(Tool!$C$13,0,ROW($H26)-3)</f>
        <v>0</v>
      </c>
      <c r="K26" s="78" t="e">
        <f t="shared" ca="1" si="0"/>
        <v>#N/A</v>
      </c>
      <c r="L26" s="78" t="e">
        <f t="shared" ca="1" si="3"/>
        <v>#N/A</v>
      </c>
      <c r="M26" s="78" t="e">
        <f t="shared" ca="1" si="4"/>
        <v>#N/A</v>
      </c>
      <c r="N26" s="38"/>
      <c r="O26" s="36" t="e" cm="1">
        <f t="array" ref="O26">IF(OR(ISERROR($H26),$H26=FALSE),NA(),
IF(INFLATION_Index="Custom",_xlfn.XLOOKUP($H26,Tool!$12:$12,Tool!$14:$14)*100,
IF(SETUP_Frequency="Financial Year",
IFERROR(INDEX(Dynamic_Table_FY,_xlfn.XMATCH($H26,Dynamic_Period_FY),_xlfn.XMATCH(INFLATION_Index,Dynamic_Indices)),
INDEX(Dynamic_Table_FY,COUNTA(Dynamic_Table_FY)/COUNTA(Dynamic_Indices),_xlfn.XMATCH(INFLATION_Index,Dynamic_Indices))),
IF(SETUP_Frequency="Calendar Year",
IFERROR(INDEX(Dynamic_Table_CAL,_xlfn.XMATCH($H26,Dynamic_Period_CAL),_xlfn.XMATCH(INFLATION_Index,Dynamic_Indices)),
INDEX(Dynamic_Table_CAL,COUNTA(Dynamic_Table_CAL)/COUNTA(Dynamic_Indices),_xlfn.XMATCH(INFLATION_Index,Dynamic_Indices))),
IF(SETUP_Frequency="Quarterly",
IFERROR(INDEX(Dynamic_Table_QTR,_xlfn.XMATCH($H26,Dynamic_Period_QTR),_xlfn.XMATCH(INFLATION_Index,Dynamic_Indices)),
INDEX(Dynamic_Table_QTR,COUNTA(Dynamic_Table_QTR)/COUNTA(Dynamic_Indices),_xlfn.XMATCH(INFLATION_Index,Dynamic_Indices))),"err")))))
/100</f>
        <v>#N/A</v>
      </c>
      <c r="P26" s="37" t="e">
        <f t="shared" ca="1" si="1"/>
        <v>#N/A</v>
      </c>
      <c r="Q26" s="37" t="e">
        <f ca="1">IF(ISERROR($H26),NA(),
$P26/_xlfn.XLOOKUP(0,Tool!$27:$27,Tool!$33:$33)
)</f>
        <v>#N/A</v>
      </c>
      <c r="R26" s="2"/>
      <c r="S26" s="36" t="e" cm="1">
        <f t="array" ref="S26">IF(OR(ISERROR($H26),$H26=FALSE),NA(),
IF(SETUP_Frequency="Financial Year",
IFERROR(INDEX(Dynamic_Table_FY,_xlfn.XMATCH($H26,Dynamic_Period_FY),_xlfn.XMATCH("GDP Deflator",Dynamic_Indices)),
INDEX(Dynamic_Table_FY,COUNTA(Dynamic_Table_FY)/COUNTA(Dynamic_Indices),_xlfn.XMATCH("GDP Deflator",Dynamic_Indices))),
IF(SETUP_Frequency="Calendar Year",
IFERROR(INDEX(Dynamic_Table_CAL,_xlfn.XMATCH($H26,Dynamic_Period_CAL),_xlfn.XMATCH("GDP Deflator",Dynamic_Indices)),
INDEX(Dynamic_Table_CAL,COUNTA(Dynamic_Table_CAL)/COUNTA(Dynamic_Indices),_xlfn.XMATCH("GDP Deflator",Dynamic_Indices))),
IF(SETUP_Frequency="Quarterly",
IFERROR(INDEX(Dynamic_Table_QTR,_xlfn.XMATCH($H26,Dynamic_Period_QTR),_xlfn.XMATCH("GDP Deflator",Dynamic_Indices)),
INDEX(Dynamic_Table_QTR,COUNTA(Dynamic_Table_QTR)/COUNTA(Dynamic_Indices),_xlfn.XMATCH("GDP Deflator",Dynamic_Indices))),"err"))))
/100</f>
        <v>#N/A</v>
      </c>
      <c r="T26" s="37" t="e">
        <f t="shared" ca="1" si="2"/>
        <v>#N/A</v>
      </c>
      <c r="U26" s="2" t="e">
        <f ca="1">IF(ISERROR($H26),NA(),
_xlfn.XLOOKUP(0,Tool!$28:$28,Tool!$40:$40)/$T26
)</f>
        <v>#N/A</v>
      </c>
      <c r="W26" t="e">
        <f ca="1">IF(MAX($W$1:$W25)=MAX(Tool!$29:$29),NA(),IF(AND(MIN($W$1:$W25)=MIN(Tool!$29:$29),ISNUMBER(W25)),$W25+1,MIN(Tool!$29:$29)))</f>
        <v>#N/A</v>
      </c>
      <c r="X26" s="36" t="e" cm="1">
        <f t="array" aca="1" ref="X26" ca="1">IF(OR(DISCOUNT_YN="No",$W26&lt;0),0,
IF(DISCOUNT_Type="Standard Discount Rate",_xlfn.XLOOKUP($W26,Dynamic_Discount_REF,Dynamic_Discount_Standard_Rate),
IF(DISCOUNT_Type="Reduced Standard Discount Rate",_xlfn.XLOOKUP($W26,Dynamic_Discount_REF,Dynamic_Discount_StandardReduced_Rate),
IF(DISCOUNT_Type="Health Discount Rate",_xlfn.XLOOKUP($W26,Dynamic_Discount_REF,Dynamic_Discount_Health_Rate),
IF(DISCOUNT_Type="Reduced Health Discount Rate",_xlfn.XLOOKUP($W26,Dynamic_Discount_REF,Dynamic_Discount_HealthReduced_Rate),NA())))))</f>
        <v>#N/A</v>
      </c>
      <c r="Y26" s="37" t="e" cm="1">
        <f t="array" aca="1" ref="Y26" ca="1">IF(OR(DISCOUNT_YN="No",$W26&lt;0),1,
IF(DISCOUNT_Type="Standard Discount Rate",_xlfn.XLOOKUP($W26,Dynamic_Discount_REF,Dynamic_Discount_Standard_Factor),
IF(DISCOUNT_Type="Reduced Standard Discount Rate",_xlfn.XLOOKUP($W26,Dynamic_Discount_REF,Dynamic_Discount_StandardReduced_Factor),
IF(DISCOUNT_Type="Health Discount Rate",_xlfn.XLOOKUP($W26,Dynamic_Discount_REF,Dynamic_Discount_Health_Factor),
IF(DISCOUNT_Type="Reduced Health Discount Rate",_xlfn.XLOOKUP($W26,Dynamic_Discount_REF,Dynamic_Discount_HealthReduced_Factor),NA())))))</f>
        <v>#N/A</v>
      </c>
    </row>
    <row r="27" spans="8:25" x14ac:dyDescent="0.35">
      <c r="H27" s="33" t="b">
        <f>IF(SETUP_Frequency="Calendar Year",IF(COUNTA(H$3:H26)&lt;=SETUP_Period_Final-SETUP_Period_First,H26+1),
IF(SETUP_Frequency="Financial Year", IF(COUNTA(H$3:H26)&lt;=LEFT(SETUP_Period_Final,4)-LEFT(SETUP_Period_First,4),((LEFT(H26,2)&amp;MID(H26,3,2))+1)&amp;"/"&amp;TEXT(RIGHT(TEXT(RIGHT(H26,2)+1,"00"),2),"00"),NA()),
IF(SETUP_Frequency="Quarterly",IF(COUNTA(H$3:H26)&lt;=((LEFT(SETUP_Period_Final,4)-LEFT(SETUP_Period_First,4))*4)+RIGHT(SETUP_Period_Final,1)-RIGHT(SETUP_Period_First,1),IF(_xlfn.NUMBERVALUE(RIGHT(H26,1))=4,(LEFT(H26,4)+1)&amp;"Q1",(LEFT(H26,4)&amp;"Q"&amp;(RIGHT(H26,1)+1))),NA()),NA())))</f>
        <v>0</v>
      </c>
      <c r="J27" s="43">
        <f ca="1">OFFSET(Tool!$C$13,0,ROW($H27)-3)</f>
        <v>0</v>
      </c>
      <c r="K27" s="78" t="e">
        <f t="shared" ca="1" si="0"/>
        <v>#N/A</v>
      </c>
      <c r="L27" s="78" t="e">
        <f t="shared" ca="1" si="3"/>
        <v>#N/A</v>
      </c>
      <c r="M27" s="78" t="e">
        <f t="shared" ca="1" si="4"/>
        <v>#N/A</v>
      </c>
      <c r="N27" s="38"/>
      <c r="O27" s="36" t="e" cm="1">
        <f t="array" ref="O27">IF(OR(ISERROR($H27),$H27=FALSE),NA(),
IF(INFLATION_Index="Custom",_xlfn.XLOOKUP($H27,Tool!$12:$12,Tool!$14:$14)*100,
IF(SETUP_Frequency="Financial Year",
IFERROR(INDEX(Dynamic_Table_FY,_xlfn.XMATCH($H27,Dynamic_Period_FY),_xlfn.XMATCH(INFLATION_Index,Dynamic_Indices)),
INDEX(Dynamic_Table_FY,COUNTA(Dynamic_Table_FY)/COUNTA(Dynamic_Indices),_xlfn.XMATCH(INFLATION_Index,Dynamic_Indices))),
IF(SETUP_Frequency="Calendar Year",
IFERROR(INDEX(Dynamic_Table_CAL,_xlfn.XMATCH($H27,Dynamic_Period_CAL),_xlfn.XMATCH(INFLATION_Index,Dynamic_Indices)),
INDEX(Dynamic_Table_CAL,COUNTA(Dynamic_Table_CAL)/COUNTA(Dynamic_Indices),_xlfn.XMATCH(INFLATION_Index,Dynamic_Indices))),
IF(SETUP_Frequency="Quarterly",
IFERROR(INDEX(Dynamic_Table_QTR,_xlfn.XMATCH($H27,Dynamic_Period_QTR),_xlfn.XMATCH(INFLATION_Index,Dynamic_Indices)),
INDEX(Dynamic_Table_QTR,COUNTA(Dynamic_Table_QTR)/COUNTA(Dynamic_Indices),_xlfn.XMATCH(INFLATION_Index,Dynamic_Indices))),"err")))))
/100</f>
        <v>#N/A</v>
      </c>
      <c r="P27" s="37" t="e">
        <f t="shared" ca="1" si="1"/>
        <v>#N/A</v>
      </c>
      <c r="Q27" s="37" t="e">
        <f ca="1">IF(ISERROR($H27),NA(),
$P27/_xlfn.XLOOKUP(0,Tool!$27:$27,Tool!$33:$33)
)</f>
        <v>#N/A</v>
      </c>
      <c r="R27" s="2"/>
      <c r="S27" s="36" t="e" cm="1">
        <f t="array" ref="S27">IF(OR(ISERROR($H27),$H27=FALSE),NA(),
IF(SETUP_Frequency="Financial Year",
IFERROR(INDEX(Dynamic_Table_FY,_xlfn.XMATCH($H27,Dynamic_Period_FY),_xlfn.XMATCH("GDP Deflator",Dynamic_Indices)),
INDEX(Dynamic_Table_FY,COUNTA(Dynamic_Table_FY)/COUNTA(Dynamic_Indices),_xlfn.XMATCH("GDP Deflator",Dynamic_Indices))),
IF(SETUP_Frequency="Calendar Year",
IFERROR(INDEX(Dynamic_Table_CAL,_xlfn.XMATCH($H27,Dynamic_Period_CAL),_xlfn.XMATCH("GDP Deflator",Dynamic_Indices)),
INDEX(Dynamic_Table_CAL,COUNTA(Dynamic_Table_CAL)/COUNTA(Dynamic_Indices),_xlfn.XMATCH("GDP Deflator",Dynamic_Indices))),
IF(SETUP_Frequency="Quarterly",
IFERROR(INDEX(Dynamic_Table_QTR,_xlfn.XMATCH($H27,Dynamic_Period_QTR),_xlfn.XMATCH("GDP Deflator",Dynamic_Indices)),
INDEX(Dynamic_Table_QTR,COUNTA(Dynamic_Table_QTR)/COUNTA(Dynamic_Indices),_xlfn.XMATCH("GDP Deflator",Dynamic_Indices))),"err"))))
/100</f>
        <v>#N/A</v>
      </c>
      <c r="T27" s="37" t="e">
        <f t="shared" ca="1" si="2"/>
        <v>#N/A</v>
      </c>
      <c r="U27" s="2" t="e">
        <f ca="1">IF(ISERROR($H27),NA(),
_xlfn.XLOOKUP(0,Tool!$28:$28,Tool!$40:$40)/$T27
)</f>
        <v>#N/A</v>
      </c>
      <c r="W27" t="e">
        <f ca="1">IF(MAX($W$1:$W26)=MAX(Tool!$29:$29),NA(),IF(AND(MIN($W$1:$W26)=MIN(Tool!$29:$29),ISNUMBER(W26)),$W26+1,MIN(Tool!$29:$29)))</f>
        <v>#N/A</v>
      </c>
      <c r="X27" s="36" t="e" cm="1">
        <f t="array" aca="1" ref="X27" ca="1">IF(OR(DISCOUNT_YN="No",$W27&lt;0),0,
IF(DISCOUNT_Type="Standard Discount Rate",_xlfn.XLOOKUP($W27,Dynamic_Discount_REF,Dynamic_Discount_Standard_Rate),
IF(DISCOUNT_Type="Reduced Standard Discount Rate",_xlfn.XLOOKUP($W27,Dynamic_Discount_REF,Dynamic_Discount_StandardReduced_Rate),
IF(DISCOUNT_Type="Health Discount Rate",_xlfn.XLOOKUP($W27,Dynamic_Discount_REF,Dynamic_Discount_Health_Rate),
IF(DISCOUNT_Type="Reduced Health Discount Rate",_xlfn.XLOOKUP($W27,Dynamic_Discount_REF,Dynamic_Discount_HealthReduced_Rate),NA())))))</f>
        <v>#N/A</v>
      </c>
      <c r="Y27" s="37" t="e" cm="1">
        <f t="array" aca="1" ref="Y27" ca="1">IF(OR(DISCOUNT_YN="No",$W27&lt;0),1,
IF(DISCOUNT_Type="Standard Discount Rate",_xlfn.XLOOKUP($W27,Dynamic_Discount_REF,Dynamic_Discount_Standard_Factor),
IF(DISCOUNT_Type="Reduced Standard Discount Rate",_xlfn.XLOOKUP($W27,Dynamic_Discount_REF,Dynamic_Discount_StandardReduced_Factor),
IF(DISCOUNT_Type="Health Discount Rate",_xlfn.XLOOKUP($W27,Dynamic_Discount_REF,Dynamic_Discount_Health_Factor),
IF(DISCOUNT_Type="Reduced Health Discount Rate",_xlfn.XLOOKUP($W27,Dynamic_Discount_REF,Dynamic_Discount_HealthReduced_Factor),NA())))))</f>
        <v>#N/A</v>
      </c>
    </row>
    <row r="28" spans="8:25" x14ac:dyDescent="0.35">
      <c r="H28" s="33" t="b">
        <f>IF(SETUP_Frequency="Calendar Year",IF(COUNTA(H$3:H27)&lt;=SETUP_Period_Final-SETUP_Period_First,H27+1),
IF(SETUP_Frequency="Financial Year", IF(COUNTA(H$3:H27)&lt;=LEFT(SETUP_Period_Final,4)-LEFT(SETUP_Period_First,4),((LEFT(H27,2)&amp;MID(H27,3,2))+1)&amp;"/"&amp;TEXT(RIGHT(TEXT(RIGHT(H27,2)+1,"00"),2),"00"),NA()),
IF(SETUP_Frequency="Quarterly",IF(COUNTA(H$3:H27)&lt;=((LEFT(SETUP_Period_Final,4)-LEFT(SETUP_Period_First,4))*4)+RIGHT(SETUP_Period_Final,1)-RIGHT(SETUP_Period_First,1),IF(_xlfn.NUMBERVALUE(RIGHT(H27,1))=4,(LEFT(H27,4)+1)&amp;"Q1",(LEFT(H27,4)&amp;"Q"&amp;(RIGHT(H27,1)+1))),NA()),NA())))</f>
        <v>0</v>
      </c>
      <c r="J28" s="43">
        <f ca="1">OFFSET(Tool!$C$13,0,ROW($H28)-3)</f>
        <v>0</v>
      </c>
      <c r="K28" s="78" t="e">
        <f t="shared" ca="1" si="0"/>
        <v>#N/A</v>
      </c>
      <c r="L28" s="78" t="e">
        <f t="shared" ca="1" si="3"/>
        <v>#N/A</v>
      </c>
      <c r="M28" s="78" t="e">
        <f t="shared" ca="1" si="4"/>
        <v>#N/A</v>
      </c>
      <c r="N28" s="38"/>
      <c r="O28" s="36" t="e" cm="1">
        <f t="array" ref="O28">IF(OR(ISERROR($H28),$H28=FALSE),NA(),
IF(INFLATION_Index="Custom",_xlfn.XLOOKUP($H28,Tool!$12:$12,Tool!$14:$14)*100,
IF(SETUP_Frequency="Financial Year",
IFERROR(INDEX(Dynamic_Table_FY,_xlfn.XMATCH($H28,Dynamic_Period_FY),_xlfn.XMATCH(INFLATION_Index,Dynamic_Indices)),
INDEX(Dynamic_Table_FY,COUNTA(Dynamic_Table_FY)/COUNTA(Dynamic_Indices),_xlfn.XMATCH(INFLATION_Index,Dynamic_Indices))),
IF(SETUP_Frequency="Calendar Year",
IFERROR(INDEX(Dynamic_Table_CAL,_xlfn.XMATCH($H28,Dynamic_Period_CAL),_xlfn.XMATCH(INFLATION_Index,Dynamic_Indices)),
INDEX(Dynamic_Table_CAL,COUNTA(Dynamic_Table_CAL)/COUNTA(Dynamic_Indices),_xlfn.XMATCH(INFLATION_Index,Dynamic_Indices))),
IF(SETUP_Frequency="Quarterly",
IFERROR(INDEX(Dynamic_Table_QTR,_xlfn.XMATCH($H28,Dynamic_Period_QTR),_xlfn.XMATCH(INFLATION_Index,Dynamic_Indices)),
INDEX(Dynamic_Table_QTR,COUNTA(Dynamic_Table_QTR)/COUNTA(Dynamic_Indices),_xlfn.XMATCH(INFLATION_Index,Dynamic_Indices))),"err")))))
/100</f>
        <v>#N/A</v>
      </c>
      <c r="P28" s="37" t="e">
        <f t="shared" ca="1" si="1"/>
        <v>#N/A</v>
      </c>
      <c r="Q28" s="37" t="e">
        <f ca="1">IF(ISERROR($H28),NA(),
$P28/_xlfn.XLOOKUP(0,Tool!$27:$27,Tool!$33:$33)
)</f>
        <v>#N/A</v>
      </c>
      <c r="R28" s="2"/>
      <c r="S28" s="36" t="e" cm="1">
        <f t="array" ref="S28">IF(OR(ISERROR($H28),$H28=FALSE),NA(),
IF(SETUP_Frequency="Financial Year",
IFERROR(INDEX(Dynamic_Table_FY,_xlfn.XMATCH($H28,Dynamic_Period_FY),_xlfn.XMATCH("GDP Deflator",Dynamic_Indices)),
INDEX(Dynamic_Table_FY,COUNTA(Dynamic_Table_FY)/COUNTA(Dynamic_Indices),_xlfn.XMATCH("GDP Deflator",Dynamic_Indices))),
IF(SETUP_Frequency="Calendar Year",
IFERROR(INDEX(Dynamic_Table_CAL,_xlfn.XMATCH($H28,Dynamic_Period_CAL),_xlfn.XMATCH("GDP Deflator",Dynamic_Indices)),
INDEX(Dynamic_Table_CAL,COUNTA(Dynamic_Table_CAL)/COUNTA(Dynamic_Indices),_xlfn.XMATCH("GDP Deflator",Dynamic_Indices))),
IF(SETUP_Frequency="Quarterly",
IFERROR(INDEX(Dynamic_Table_QTR,_xlfn.XMATCH($H28,Dynamic_Period_QTR),_xlfn.XMATCH("GDP Deflator",Dynamic_Indices)),
INDEX(Dynamic_Table_QTR,COUNTA(Dynamic_Table_QTR)/COUNTA(Dynamic_Indices),_xlfn.XMATCH("GDP Deflator",Dynamic_Indices))),"err"))))
/100</f>
        <v>#N/A</v>
      </c>
      <c r="T28" s="37" t="e">
        <f t="shared" ca="1" si="2"/>
        <v>#N/A</v>
      </c>
      <c r="U28" s="2" t="e">
        <f ca="1">IF(ISERROR($H28),NA(),
_xlfn.XLOOKUP(0,Tool!$28:$28,Tool!$40:$40)/$T28
)</f>
        <v>#N/A</v>
      </c>
      <c r="W28" t="e">
        <f ca="1">IF(MAX($W$1:$W27)=MAX(Tool!$29:$29),NA(),IF(AND(MIN($W$1:$W27)=MIN(Tool!$29:$29),ISNUMBER(W27)),$W27+1,MIN(Tool!$29:$29)))</f>
        <v>#N/A</v>
      </c>
      <c r="X28" s="36" t="e" cm="1">
        <f t="array" aca="1" ref="X28" ca="1">IF(OR(DISCOUNT_YN="No",$W28&lt;0),0,
IF(DISCOUNT_Type="Standard Discount Rate",_xlfn.XLOOKUP($W28,Dynamic_Discount_REF,Dynamic_Discount_Standard_Rate),
IF(DISCOUNT_Type="Reduced Standard Discount Rate",_xlfn.XLOOKUP($W28,Dynamic_Discount_REF,Dynamic_Discount_StandardReduced_Rate),
IF(DISCOUNT_Type="Health Discount Rate",_xlfn.XLOOKUP($W28,Dynamic_Discount_REF,Dynamic_Discount_Health_Rate),
IF(DISCOUNT_Type="Reduced Health Discount Rate",_xlfn.XLOOKUP($W28,Dynamic_Discount_REF,Dynamic_Discount_HealthReduced_Rate),NA())))))</f>
        <v>#N/A</v>
      </c>
      <c r="Y28" s="37" t="e" cm="1">
        <f t="array" aca="1" ref="Y28" ca="1">IF(OR(DISCOUNT_YN="No",$W28&lt;0),1,
IF(DISCOUNT_Type="Standard Discount Rate",_xlfn.XLOOKUP($W28,Dynamic_Discount_REF,Dynamic_Discount_Standard_Factor),
IF(DISCOUNT_Type="Reduced Standard Discount Rate",_xlfn.XLOOKUP($W28,Dynamic_Discount_REF,Dynamic_Discount_StandardReduced_Factor),
IF(DISCOUNT_Type="Health Discount Rate",_xlfn.XLOOKUP($W28,Dynamic_Discount_REF,Dynamic_Discount_Health_Factor),
IF(DISCOUNT_Type="Reduced Health Discount Rate",_xlfn.XLOOKUP($W28,Dynamic_Discount_REF,Dynamic_Discount_HealthReduced_Factor),NA())))))</f>
        <v>#N/A</v>
      </c>
    </row>
    <row r="29" spans="8:25" x14ac:dyDescent="0.35">
      <c r="H29" s="33" t="b">
        <f>IF(SETUP_Frequency="Calendar Year",IF(COUNTA(H$3:H28)&lt;=SETUP_Period_Final-SETUP_Period_First,H28+1),
IF(SETUP_Frequency="Financial Year", IF(COUNTA(H$3:H28)&lt;=LEFT(SETUP_Period_Final,4)-LEFT(SETUP_Period_First,4),((LEFT(H28,2)&amp;MID(H28,3,2))+1)&amp;"/"&amp;TEXT(RIGHT(TEXT(RIGHT(H28,2)+1,"00"),2),"00"),NA()),
IF(SETUP_Frequency="Quarterly",IF(COUNTA(H$3:H28)&lt;=((LEFT(SETUP_Period_Final,4)-LEFT(SETUP_Period_First,4))*4)+RIGHT(SETUP_Period_Final,1)-RIGHT(SETUP_Period_First,1),IF(_xlfn.NUMBERVALUE(RIGHT(H28,1))=4,(LEFT(H28,4)+1)&amp;"Q1",(LEFT(H28,4)&amp;"Q"&amp;(RIGHT(H28,1)+1))),NA()),NA())))</f>
        <v>0</v>
      </c>
      <c r="J29" s="43">
        <f ca="1">OFFSET(Tool!$C$13,0,ROW($H29)-3)</f>
        <v>0</v>
      </c>
      <c r="K29" s="78" t="e">
        <f t="shared" ca="1" si="0"/>
        <v>#N/A</v>
      </c>
      <c r="L29" s="78" t="e">
        <f t="shared" ca="1" si="3"/>
        <v>#N/A</v>
      </c>
      <c r="M29" s="78" t="e">
        <f t="shared" ca="1" si="4"/>
        <v>#N/A</v>
      </c>
      <c r="N29" s="38"/>
      <c r="O29" s="36" t="e" cm="1">
        <f t="array" ref="O29">IF(OR(ISERROR($H29),$H29=FALSE),NA(),
IF(INFLATION_Index="Custom",_xlfn.XLOOKUP($H29,Tool!$12:$12,Tool!$14:$14)*100,
IF(SETUP_Frequency="Financial Year",
IFERROR(INDEX(Dynamic_Table_FY,_xlfn.XMATCH($H29,Dynamic_Period_FY),_xlfn.XMATCH(INFLATION_Index,Dynamic_Indices)),
INDEX(Dynamic_Table_FY,COUNTA(Dynamic_Table_FY)/COUNTA(Dynamic_Indices),_xlfn.XMATCH(INFLATION_Index,Dynamic_Indices))),
IF(SETUP_Frequency="Calendar Year",
IFERROR(INDEX(Dynamic_Table_CAL,_xlfn.XMATCH($H29,Dynamic_Period_CAL),_xlfn.XMATCH(INFLATION_Index,Dynamic_Indices)),
INDEX(Dynamic_Table_CAL,COUNTA(Dynamic_Table_CAL)/COUNTA(Dynamic_Indices),_xlfn.XMATCH(INFLATION_Index,Dynamic_Indices))),
IF(SETUP_Frequency="Quarterly",
IFERROR(INDEX(Dynamic_Table_QTR,_xlfn.XMATCH($H29,Dynamic_Period_QTR),_xlfn.XMATCH(INFLATION_Index,Dynamic_Indices)),
INDEX(Dynamic_Table_QTR,COUNTA(Dynamic_Table_QTR)/COUNTA(Dynamic_Indices),_xlfn.XMATCH(INFLATION_Index,Dynamic_Indices))),"err")))))
/100</f>
        <v>#N/A</v>
      </c>
      <c r="P29" s="37" t="e">
        <f t="shared" ca="1" si="1"/>
        <v>#N/A</v>
      </c>
      <c r="Q29" s="37" t="e">
        <f ca="1">IF(ISERROR($H29),NA(),
$P29/_xlfn.XLOOKUP(0,Tool!$27:$27,Tool!$33:$33)
)</f>
        <v>#N/A</v>
      </c>
      <c r="R29" s="2"/>
      <c r="S29" s="36" t="e" cm="1">
        <f t="array" ref="S29">IF(OR(ISERROR($H29),$H29=FALSE),NA(),
IF(SETUP_Frequency="Financial Year",
IFERROR(INDEX(Dynamic_Table_FY,_xlfn.XMATCH($H29,Dynamic_Period_FY),_xlfn.XMATCH("GDP Deflator",Dynamic_Indices)),
INDEX(Dynamic_Table_FY,COUNTA(Dynamic_Table_FY)/COUNTA(Dynamic_Indices),_xlfn.XMATCH("GDP Deflator",Dynamic_Indices))),
IF(SETUP_Frequency="Calendar Year",
IFERROR(INDEX(Dynamic_Table_CAL,_xlfn.XMATCH($H29,Dynamic_Period_CAL),_xlfn.XMATCH("GDP Deflator",Dynamic_Indices)),
INDEX(Dynamic_Table_CAL,COUNTA(Dynamic_Table_CAL)/COUNTA(Dynamic_Indices),_xlfn.XMATCH("GDP Deflator",Dynamic_Indices))),
IF(SETUP_Frequency="Quarterly",
IFERROR(INDEX(Dynamic_Table_QTR,_xlfn.XMATCH($H29,Dynamic_Period_QTR),_xlfn.XMATCH("GDP Deflator",Dynamic_Indices)),
INDEX(Dynamic_Table_QTR,COUNTA(Dynamic_Table_QTR)/COUNTA(Dynamic_Indices),_xlfn.XMATCH("GDP Deflator",Dynamic_Indices))),"err"))))
/100</f>
        <v>#N/A</v>
      </c>
      <c r="T29" s="37" t="e">
        <f t="shared" ca="1" si="2"/>
        <v>#N/A</v>
      </c>
      <c r="U29" s="2" t="e">
        <f ca="1">IF(ISERROR($H29),NA(),
_xlfn.XLOOKUP(0,Tool!$28:$28,Tool!$40:$40)/$T29
)</f>
        <v>#N/A</v>
      </c>
      <c r="W29" t="e">
        <f ca="1">IF(MAX($W$1:$W28)=MAX(Tool!$29:$29),NA(),IF(AND(MIN($W$1:$W28)=MIN(Tool!$29:$29),ISNUMBER(W28)),$W28+1,MIN(Tool!$29:$29)))</f>
        <v>#N/A</v>
      </c>
      <c r="X29" s="36" t="e" cm="1">
        <f t="array" aca="1" ref="X29" ca="1">IF(OR(DISCOUNT_YN="No",$W29&lt;0),0,
IF(DISCOUNT_Type="Standard Discount Rate",_xlfn.XLOOKUP($W29,Dynamic_Discount_REF,Dynamic_Discount_Standard_Rate),
IF(DISCOUNT_Type="Reduced Standard Discount Rate",_xlfn.XLOOKUP($W29,Dynamic_Discount_REF,Dynamic_Discount_StandardReduced_Rate),
IF(DISCOUNT_Type="Health Discount Rate",_xlfn.XLOOKUP($W29,Dynamic_Discount_REF,Dynamic_Discount_Health_Rate),
IF(DISCOUNT_Type="Reduced Health Discount Rate",_xlfn.XLOOKUP($W29,Dynamic_Discount_REF,Dynamic_Discount_HealthReduced_Rate),NA())))))</f>
        <v>#N/A</v>
      </c>
      <c r="Y29" s="37" t="e" cm="1">
        <f t="array" aca="1" ref="Y29" ca="1">IF(OR(DISCOUNT_YN="No",$W29&lt;0),1,
IF(DISCOUNT_Type="Standard Discount Rate",_xlfn.XLOOKUP($W29,Dynamic_Discount_REF,Dynamic_Discount_Standard_Factor),
IF(DISCOUNT_Type="Reduced Standard Discount Rate",_xlfn.XLOOKUP($W29,Dynamic_Discount_REF,Dynamic_Discount_StandardReduced_Factor),
IF(DISCOUNT_Type="Health Discount Rate",_xlfn.XLOOKUP($W29,Dynamic_Discount_REF,Dynamic_Discount_Health_Factor),
IF(DISCOUNT_Type="Reduced Health Discount Rate",_xlfn.XLOOKUP($W29,Dynamic_Discount_REF,Dynamic_Discount_HealthReduced_Factor),NA())))))</f>
        <v>#N/A</v>
      </c>
    </row>
    <row r="30" spans="8:25" x14ac:dyDescent="0.35">
      <c r="H30" s="33" t="b">
        <f>IF(SETUP_Frequency="Calendar Year",IF(COUNTA(H$3:H29)&lt;=SETUP_Period_Final-SETUP_Period_First,H29+1),
IF(SETUP_Frequency="Financial Year", IF(COUNTA(H$3:H29)&lt;=LEFT(SETUP_Period_Final,4)-LEFT(SETUP_Period_First,4),((LEFT(H29,2)&amp;MID(H29,3,2))+1)&amp;"/"&amp;TEXT(RIGHT(TEXT(RIGHT(H29,2)+1,"00"),2),"00"),NA()),
IF(SETUP_Frequency="Quarterly",IF(COUNTA(H$3:H29)&lt;=((LEFT(SETUP_Period_Final,4)-LEFT(SETUP_Period_First,4))*4)+RIGHT(SETUP_Period_Final,1)-RIGHT(SETUP_Period_First,1),IF(_xlfn.NUMBERVALUE(RIGHT(H29,1))=4,(LEFT(H29,4)+1)&amp;"Q1",(LEFT(H29,4)&amp;"Q"&amp;(RIGHT(H29,1)+1))),NA()),NA())))</f>
        <v>0</v>
      </c>
      <c r="J30" s="43">
        <f ca="1">OFFSET(Tool!$C$13,0,ROW($H30)-3)</f>
        <v>0</v>
      </c>
      <c r="K30" s="78" t="e">
        <f t="shared" ca="1" si="0"/>
        <v>#N/A</v>
      </c>
      <c r="L30" s="78" t="e">
        <f t="shared" ca="1" si="3"/>
        <v>#N/A</v>
      </c>
      <c r="M30" s="78" t="e">
        <f t="shared" ca="1" si="4"/>
        <v>#N/A</v>
      </c>
      <c r="N30" s="38"/>
      <c r="O30" s="36" t="e" cm="1">
        <f t="array" ref="O30">IF(OR(ISERROR($H30),$H30=FALSE),NA(),
IF(INFLATION_Index="Custom",_xlfn.XLOOKUP($H30,Tool!$12:$12,Tool!$14:$14)*100,
IF(SETUP_Frequency="Financial Year",
IFERROR(INDEX(Dynamic_Table_FY,_xlfn.XMATCH($H30,Dynamic_Period_FY),_xlfn.XMATCH(INFLATION_Index,Dynamic_Indices)),
INDEX(Dynamic_Table_FY,COUNTA(Dynamic_Table_FY)/COUNTA(Dynamic_Indices),_xlfn.XMATCH(INFLATION_Index,Dynamic_Indices))),
IF(SETUP_Frequency="Calendar Year",
IFERROR(INDEX(Dynamic_Table_CAL,_xlfn.XMATCH($H30,Dynamic_Period_CAL),_xlfn.XMATCH(INFLATION_Index,Dynamic_Indices)),
INDEX(Dynamic_Table_CAL,COUNTA(Dynamic_Table_CAL)/COUNTA(Dynamic_Indices),_xlfn.XMATCH(INFLATION_Index,Dynamic_Indices))),
IF(SETUP_Frequency="Quarterly",
IFERROR(INDEX(Dynamic_Table_QTR,_xlfn.XMATCH($H30,Dynamic_Period_QTR),_xlfn.XMATCH(INFLATION_Index,Dynamic_Indices)),
INDEX(Dynamic_Table_QTR,COUNTA(Dynamic_Table_QTR)/COUNTA(Dynamic_Indices),_xlfn.XMATCH(INFLATION_Index,Dynamic_Indices))),"err")))))
/100</f>
        <v>#N/A</v>
      </c>
      <c r="P30" s="37" t="e">
        <f t="shared" ca="1" si="1"/>
        <v>#N/A</v>
      </c>
      <c r="Q30" s="37" t="e">
        <f ca="1">IF(ISERROR($H30),NA(),
$P30/_xlfn.XLOOKUP(0,Tool!$27:$27,Tool!$33:$33)
)</f>
        <v>#N/A</v>
      </c>
      <c r="R30" s="2"/>
      <c r="S30" s="36" t="e" cm="1">
        <f t="array" ref="S30">IF(OR(ISERROR($H30),$H30=FALSE),NA(),
IF(SETUP_Frequency="Financial Year",
IFERROR(INDEX(Dynamic_Table_FY,_xlfn.XMATCH($H30,Dynamic_Period_FY),_xlfn.XMATCH("GDP Deflator",Dynamic_Indices)),
INDEX(Dynamic_Table_FY,COUNTA(Dynamic_Table_FY)/COUNTA(Dynamic_Indices),_xlfn.XMATCH("GDP Deflator",Dynamic_Indices))),
IF(SETUP_Frequency="Calendar Year",
IFERROR(INDEX(Dynamic_Table_CAL,_xlfn.XMATCH($H30,Dynamic_Period_CAL),_xlfn.XMATCH("GDP Deflator",Dynamic_Indices)),
INDEX(Dynamic_Table_CAL,COUNTA(Dynamic_Table_CAL)/COUNTA(Dynamic_Indices),_xlfn.XMATCH("GDP Deflator",Dynamic_Indices))),
IF(SETUP_Frequency="Quarterly",
IFERROR(INDEX(Dynamic_Table_QTR,_xlfn.XMATCH($H30,Dynamic_Period_QTR),_xlfn.XMATCH("GDP Deflator",Dynamic_Indices)),
INDEX(Dynamic_Table_QTR,COUNTA(Dynamic_Table_QTR)/COUNTA(Dynamic_Indices),_xlfn.XMATCH("GDP Deflator",Dynamic_Indices))),"err"))))
/100</f>
        <v>#N/A</v>
      </c>
      <c r="T30" s="37" t="e">
        <f t="shared" ca="1" si="2"/>
        <v>#N/A</v>
      </c>
      <c r="U30" s="2" t="e">
        <f ca="1">IF(ISERROR($H30),NA(),
_xlfn.XLOOKUP(0,Tool!$28:$28,Tool!$40:$40)/$T30
)</f>
        <v>#N/A</v>
      </c>
      <c r="W30" t="e">
        <f ca="1">IF(MAX($W$1:$W29)=MAX(Tool!$29:$29),NA(),IF(AND(MIN($W$1:$W29)=MIN(Tool!$29:$29),ISNUMBER(W29)),$W29+1,MIN(Tool!$29:$29)))</f>
        <v>#N/A</v>
      </c>
      <c r="X30" s="36" t="e" cm="1">
        <f t="array" aca="1" ref="X30" ca="1">IF(OR(DISCOUNT_YN="No",$W30&lt;0),0,
IF(DISCOUNT_Type="Standard Discount Rate",_xlfn.XLOOKUP($W30,Dynamic_Discount_REF,Dynamic_Discount_Standard_Rate),
IF(DISCOUNT_Type="Reduced Standard Discount Rate",_xlfn.XLOOKUP($W30,Dynamic_Discount_REF,Dynamic_Discount_StandardReduced_Rate),
IF(DISCOUNT_Type="Health Discount Rate",_xlfn.XLOOKUP($W30,Dynamic_Discount_REF,Dynamic_Discount_Health_Rate),
IF(DISCOUNT_Type="Reduced Health Discount Rate",_xlfn.XLOOKUP($W30,Dynamic_Discount_REF,Dynamic_Discount_HealthReduced_Rate),NA())))))</f>
        <v>#N/A</v>
      </c>
      <c r="Y30" s="37" t="e" cm="1">
        <f t="array" aca="1" ref="Y30" ca="1">IF(OR(DISCOUNT_YN="No",$W30&lt;0),1,
IF(DISCOUNT_Type="Standard Discount Rate",_xlfn.XLOOKUP($W30,Dynamic_Discount_REF,Dynamic_Discount_Standard_Factor),
IF(DISCOUNT_Type="Reduced Standard Discount Rate",_xlfn.XLOOKUP($W30,Dynamic_Discount_REF,Dynamic_Discount_StandardReduced_Factor),
IF(DISCOUNT_Type="Health Discount Rate",_xlfn.XLOOKUP($W30,Dynamic_Discount_REF,Dynamic_Discount_Health_Factor),
IF(DISCOUNT_Type="Reduced Health Discount Rate",_xlfn.XLOOKUP($W30,Dynamic_Discount_REF,Dynamic_Discount_HealthReduced_Factor),NA())))))</f>
        <v>#N/A</v>
      </c>
    </row>
    <row r="31" spans="8:25" x14ac:dyDescent="0.35">
      <c r="H31" s="33" t="b">
        <f>IF(SETUP_Frequency="Calendar Year",IF(COUNTA(H$3:H30)&lt;=SETUP_Period_Final-SETUP_Period_First,H30+1),
IF(SETUP_Frequency="Financial Year", IF(COUNTA(H$3:H30)&lt;=LEFT(SETUP_Period_Final,4)-LEFT(SETUP_Period_First,4),((LEFT(H30,2)&amp;MID(H30,3,2))+1)&amp;"/"&amp;TEXT(RIGHT(TEXT(RIGHT(H30,2)+1,"00"),2),"00"),NA()),
IF(SETUP_Frequency="Quarterly",IF(COUNTA(H$3:H30)&lt;=((LEFT(SETUP_Period_Final,4)-LEFT(SETUP_Period_First,4))*4)+RIGHT(SETUP_Period_Final,1)-RIGHT(SETUP_Period_First,1),IF(_xlfn.NUMBERVALUE(RIGHT(H30,1))=4,(LEFT(H30,4)+1)&amp;"Q1",(LEFT(H30,4)&amp;"Q"&amp;(RIGHT(H30,1)+1))),NA()),NA())))</f>
        <v>0</v>
      </c>
      <c r="J31" s="43">
        <f ca="1">OFFSET(Tool!$C$13,0,ROW($H31)-3)</f>
        <v>0</v>
      </c>
      <c r="K31" s="78" t="e">
        <f t="shared" ca="1" si="0"/>
        <v>#N/A</v>
      </c>
      <c r="L31" s="78" t="e">
        <f t="shared" ca="1" si="3"/>
        <v>#N/A</v>
      </c>
      <c r="M31" s="78" t="e">
        <f t="shared" ca="1" si="4"/>
        <v>#N/A</v>
      </c>
      <c r="N31" s="38"/>
      <c r="O31" s="36" t="e" cm="1">
        <f t="array" ref="O31">IF(OR(ISERROR($H31),$H31=FALSE),NA(),
IF(INFLATION_Index="Custom",_xlfn.XLOOKUP($H31,Tool!$12:$12,Tool!$14:$14)*100,
IF(SETUP_Frequency="Financial Year",
IFERROR(INDEX(Dynamic_Table_FY,_xlfn.XMATCH($H31,Dynamic_Period_FY),_xlfn.XMATCH(INFLATION_Index,Dynamic_Indices)),
INDEX(Dynamic_Table_FY,COUNTA(Dynamic_Table_FY)/COUNTA(Dynamic_Indices),_xlfn.XMATCH(INFLATION_Index,Dynamic_Indices))),
IF(SETUP_Frequency="Calendar Year",
IFERROR(INDEX(Dynamic_Table_CAL,_xlfn.XMATCH($H31,Dynamic_Period_CAL),_xlfn.XMATCH(INFLATION_Index,Dynamic_Indices)),
INDEX(Dynamic_Table_CAL,COUNTA(Dynamic_Table_CAL)/COUNTA(Dynamic_Indices),_xlfn.XMATCH(INFLATION_Index,Dynamic_Indices))),
IF(SETUP_Frequency="Quarterly",
IFERROR(INDEX(Dynamic_Table_QTR,_xlfn.XMATCH($H31,Dynamic_Period_QTR),_xlfn.XMATCH(INFLATION_Index,Dynamic_Indices)),
INDEX(Dynamic_Table_QTR,COUNTA(Dynamic_Table_QTR)/COUNTA(Dynamic_Indices),_xlfn.XMATCH(INFLATION_Index,Dynamic_Indices))),"err")))))
/100</f>
        <v>#N/A</v>
      </c>
      <c r="P31" s="37" t="e">
        <f t="shared" ca="1" si="1"/>
        <v>#N/A</v>
      </c>
      <c r="Q31" s="37" t="e">
        <f ca="1">IF(ISERROR($H31),NA(),
$P31/_xlfn.XLOOKUP(0,Tool!$27:$27,Tool!$33:$33)
)</f>
        <v>#N/A</v>
      </c>
      <c r="R31" s="2"/>
      <c r="S31" s="36" t="e" cm="1">
        <f t="array" ref="S31">IF(OR(ISERROR($H31),$H31=FALSE),NA(),
IF(SETUP_Frequency="Financial Year",
IFERROR(INDEX(Dynamic_Table_FY,_xlfn.XMATCH($H31,Dynamic_Period_FY),_xlfn.XMATCH("GDP Deflator",Dynamic_Indices)),
INDEX(Dynamic_Table_FY,COUNTA(Dynamic_Table_FY)/COUNTA(Dynamic_Indices),_xlfn.XMATCH("GDP Deflator",Dynamic_Indices))),
IF(SETUP_Frequency="Calendar Year",
IFERROR(INDEX(Dynamic_Table_CAL,_xlfn.XMATCH($H31,Dynamic_Period_CAL),_xlfn.XMATCH("GDP Deflator",Dynamic_Indices)),
INDEX(Dynamic_Table_CAL,COUNTA(Dynamic_Table_CAL)/COUNTA(Dynamic_Indices),_xlfn.XMATCH("GDP Deflator",Dynamic_Indices))),
IF(SETUP_Frequency="Quarterly",
IFERROR(INDEX(Dynamic_Table_QTR,_xlfn.XMATCH($H31,Dynamic_Period_QTR),_xlfn.XMATCH("GDP Deflator",Dynamic_Indices)),
INDEX(Dynamic_Table_QTR,COUNTA(Dynamic_Table_QTR)/COUNTA(Dynamic_Indices),_xlfn.XMATCH("GDP Deflator",Dynamic_Indices))),"err"))))
/100</f>
        <v>#N/A</v>
      </c>
      <c r="T31" s="37" t="e">
        <f t="shared" ca="1" si="2"/>
        <v>#N/A</v>
      </c>
      <c r="U31" s="2" t="e">
        <f ca="1">IF(ISERROR($H31),NA(),
_xlfn.XLOOKUP(0,Tool!$28:$28,Tool!$40:$40)/$T31
)</f>
        <v>#N/A</v>
      </c>
      <c r="W31" t="e">
        <f ca="1">IF(MAX($W$1:$W30)=MAX(Tool!$29:$29),NA(),IF(AND(MIN($W$1:$W30)=MIN(Tool!$29:$29),ISNUMBER(W30)),$W30+1,MIN(Tool!$29:$29)))</f>
        <v>#N/A</v>
      </c>
      <c r="X31" s="36" t="e" cm="1">
        <f t="array" aca="1" ref="X31" ca="1">IF(OR(DISCOUNT_YN="No",$W31&lt;0),0,
IF(DISCOUNT_Type="Standard Discount Rate",_xlfn.XLOOKUP($W31,Dynamic_Discount_REF,Dynamic_Discount_Standard_Rate),
IF(DISCOUNT_Type="Reduced Standard Discount Rate",_xlfn.XLOOKUP($W31,Dynamic_Discount_REF,Dynamic_Discount_StandardReduced_Rate),
IF(DISCOUNT_Type="Health Discount Rate",_xlfn.XLOOKUP($W31,Dynamic_Discount_REF,Dynamic_Discount_Health_Rate),
IF(DISCOUNT_Type="Reduced Health Discount Rate",_xlfn.XLOOKUP($W31,Dynamic_Discount_REF,Dynamic_Discount_HealthReduced_Rate),NA())))))</f>
        <v>#N/A</v>
      </c>
      <c r="Y31" s="37" t="e" cm="1">
        <f t="array" aca="1" ref="Y31" ca="1">IF(OR(DISCOUNT_YN="No",$W31&lt;0),1,
IF(DISCOUNT_Type="Standard Discount Rate",_xlfn.XLOOKUP($W31,Dynamic_Discount_REF,Dynamic_Discount_Standard_Factor),
IF(DISCOUNT_Type="Reduced Standard Discount Rate",_xlfn.XLOOKUP($W31,Dynamic_Discount_REF,Dynamic_Discount_StandardReduced_Factor),
IF(DISCOUNT_Type="Health Discount Rate",_xlfn.XLOOKUP($W31,Dynamic_Discount_REF,Dynamic_Discount_Health_Factor),
IF(DISCOUNT_Type="Reduced Health Discount Rate",_xlfn.XLOOKUP($W31,Dynamic_Discount_REF,Dynamic_Discount_HealthReduced_Factor),NA())))))</f>
        <v>#N/A</v>
      </c>
    </row>
    <row r="32" spans="8:25" x14ac:dyDescent="0.35">
      <c r="H32" s="33" t="b">
        <f>IF(SETUP_Frequency="Calendar Year",IF(COUNTA(H$3:H31)&lt;=SETUP_Period_Final-SETUP_Period_First,H31+1),
IF(SETUP_Frequency="Financial Year", IF(COUNTA(H$3:H31)&lt;=LEFT(SETUP_Period_Final,4)-LEFT(SETUP_Period_First,4),((LEFT(H31,2)&amp;MID(H31,3,2))+1)&amp;"/"&amp;TEXT(RIGHT(TEXT(RIGHT(H31,2)+1,"00"),2),"00"),NA()),
IF(SETUP_Frequency="Quarterly",IF(COUNTA(H$3:H31)&lt;=((LEFT(SETUP_Period_Final,4)-LEFT(SETUP_Period_First,4))*4)+RIGHT(SETUP_Period_Final,1)-RIGHT(SETUP_Period_First,1),IF(_xlfn.NUMBERVALUE(RIGHT(H31,1))=4,(LEFT(H31,4)+1)&amp;"Q1",(LEFT(H31,4)&amp;"Q"&amp;(RIGHT(H31,1)+1))),NA()),NA())))</f>
        <v>0</v>
      </c>
      <c r="J32" s="43">
        <f ca="1">OFFSET(Tool!$C$13,0,ROW($H32)-3)</f>
        <v>0</v>
      </c>
      <c r="K32" s="78" t="e">
        <f t="shared" ca="1" si="0"/>
        <v>#N/A</v>
      </c>
      <c r="L32" s="78" t="e">
        <f t="shared" ca="1" si="3"/>
        <v>#N/A</v>
      </c>
      <c r="M32" s="78" t="e">
        <f t="shared" ca="1" si="4"/>
        <v>#N/A</v>
      </c>
      <c r="N32" s="38"/>
      <c r="O32" s="36" t="e" cm="1">
        <f t="array" ref="O32">IF(OR(ISERROR($H32),$H32=FALSE),NA(),
IF(INFLATION_Index="Custom",_xlfn.XLOOKUP($H32,Tool!$12:$12,Tool!$14:$14)*100,
IF(SETUP_Frequency="Financial Year",
IFERROR(INDEX(Dynamic_Table_FY,_xlfn.XMATCH($H32,Dynamic_Period_FY),_xlfn.XMATCH(INFLATION_Index,Dynamic_Indices)),
INDEX(Dynamic_Table_FY,COUNTA(Dynamic_Table_FY)/COUNTA(Dynamic_Indices),_xlfn.XMATCH(INFLATION_Index,Dynamic_Indices))),
IF(SETUP_Frequency="Calendar Year",
IFERROR(INDEX(Dynamic_Table_CAL,_xlfn.XMATCH($H32,Dynamic_Period_CAL),_xlfn.XMATCH(INFLATION_Index,Dynamic_Indices)),
INDEX(Dynamic_Table_CAL,COUNTA(Dynamic_Table_CAL)/COUNTA(Dynamic_Indices),_xlfn.XMATCH(INFLATION_Index,Dynamic_Indices))),
IF(SETUP_Frequency="Quarterly",
IFERROR(INDEX(Dynamic_Table_QTR,_xlfn.XMATCH($H32,Dynamic_Period_QTR),_xlfn.XMATCH(INFLATION_Index,Dynamic_Indices)),
INDEX(Dynamic_Table_QTR,COUNTA(Dynamic_Table_QTR)/COUNTA(Dynamic_Indices),_xlfn.XMATCH(INFLATION_Index,Dynamic_Indices))),"err")))))
/100</f>
        <v>#N/A</v>
      </c>
      <c r="P32" s="37" t="e">
        <f t="shared" ca="1" si="1"/>
        <v>#N/A</v>
      </c>
      <c r="Q32" s="37" t="e">
        <f ca="1">IF(ISERROR($H32),NA(),
$P32/_xlfn.XLOOKUP(0,Tool!$27:$27,Tool!$33:$33)
)</f>
        <v>#N/A</v>
      </c>
      <c r="R32" s="2"/>
      <c r="S32" s="36" t="e" cm="1">
        <f t="array" ref="S32">IF(OR(ISERROR($H32),$H32=FALSE),NA(),
IF(SETUP_Frequency="Financial Year",
IFERROR(INDEX(Dynamic_Table_FY,_xlfn.XMATCH($H32,Dynamic_Period_FY),_xlfn.XMATCH("GDP Deflator",Dynamic_Indices)),
INDEX(Dynamic_Table_FY,COUNTA(Dynamic_Table_FY)/COUNTA(Dynamic_Indices),_xlfn.XMATCH("GDP Deflator",Dynamic_Indices))),
IF(SETUP_Frequency="Calendar Year",
IFERROR(INDEX(Dynamic_Table_CAL,_xlfn.XMATCH($H32,Dynamic_Period_CAL),_xlfn.XMATCH("GDP Deflator",Dynamic_Indices)),
INDEX(Dynamic_Table_CAL,COUNTA(Dynamic_Table_CAL)/COUNTA(Dynamic_Indices),_xlfn.XMATCH("GDP Deflator",Dynamic_Indices))),
IF(SETUP_Frequency="Quarterly",
IFERROR(INDEX(Dynamic_Table_QTR,_xlfn.XMATCH($H32,Dynamic_Period_QTR),_xlfn.XMATCH("GDP Deflator",Dynamic_Indices)),
INDEX(Dynamic_Table_QTR,COUNTA(Dynamic_Table_QTR)/COUNTA(Dynamic_Indices),_xlfn.XMATCH("GDP Deflator",Dynamic_Indices))),"err"))))
/100</f>
        <v>#N/A</v>
      </c>
      <c r="T32" s="37" t="e">
        <f t="shared" ca="1" si="2"/>
        <v>#N/A</v>
      </c>
      <c r="U32" s="2" t="e">
        <f ca="1">IF(ISERROR($H32),NA(),
_xlfn.XLOOKUP(0,Tool!$28:$28,Tool!$40:$40)/$T32
)</f>
        <v>#N/A</v>
      </c>
      <c r="W32" t="e">
        <f ca="1">IF(MAX($W$1:$W31)=MAX(Tool!$29:$29),NA(),IF(AND(MIN($W$1:$W31)=MIN(Tool!$29:$29),ISNUMBER(W31)),$W31+1,MIN(Tool!$29:$29)))</f>
        <v>#N/A</v>
      </c>
      <c r="X32" s="36" t="e" cm="1">
        <f t="array" aca="1" ref="X32" ca="1">IF(OR(DISCOUNT_YN="No",$W32&lt;0),0,
IF(DISCOUNT_Type="Standard Discount Rate",_xlfn.XLOOKUP($W32,Dynamic_Discount_REF,Dynamic_Discount_Standard_Rate),
IF(DISCOUNT_Type="Reduced Standard Discount Rate",_xlfn.XLOOKUP($W32,Dynamic_Discount_REF,Dynamic_Discount_StandardReduced_Rate),
IF(DISCOUNT_Type="Health Discount Rate",_xlfn.XLOOKUP($W32,Dynamic_Discount_REF,Dynamic_Discount_Health_Rate),
IF(DISCOUNT_Type="Reduced Health Discount Rate",_xlfn.XLOOKUP($W32,Dynamic_Discount_REF,Dynamic_Discount_HealthReduced_Rate),NA())))))</f>
        <v>#N/A</v>
      </c>
      <c r="Y32" s="37" t="e" cm="1">
        <f t="array" aca="1" ref="Y32" ca="1">IF(OR(DISCOUNT_YN="No",$W32&lt;0),1,
IF(DISCOUNT_Type="Standard Discount Rate",_xlfn.XLOOKUP($W32,Dynamic_Discount_REF,Dynamic_Discount_Standard_Factor),
IF(DISCOUNT_Type="Reduced Standard Discount Rate",_xlfn.XLOOKUP($W32,Dynamic_Discount_REF,Dynamic_Discount_StandardReduced_Factor),
IF(DISCOUNT_Type="Health Discount Rate",_xlfn.XLOOKUP($W32,Dynamic_Discount_REF,Dynamic_Discount_Health_Factor),
IF(DISCOUNT_Type="Reduced Health Discount Rate",_xlfn.XLOOKUP($W32,Dynamic_Discount_REF,Dynamic_Discount_HealthReduced_Factor),NA())))))</f>
        <v>#N/A</v>
      </c>
    </row>
    <row r="33" spans="8:25" x14ac:dyDescent="0.35">
      <c r="H33" s="33" t="b">
        <f>IF(SETUP_Frequency="Calendar Year",IF(COUNTA(H$3:H32)&lt;=SETUP_Period_Final-SETUP_Period_First,H32+1),
IF(SETUP_Frequency="Financial Year", IF(COUNTA(H$3:H32)&lt;=LEFT(SETUP_Period_Final,4)-LEFT(SETUP_Period_First,4),((LEFT(H32,2)&amp;MID(H32,3,2))+1)&amp;"/"&amp;TEXT(RIGHT(TEXT(RIGHT(H32,2)+1,"00"),2),"00"),NA()),
IF(SETUP_Frequency="Quarterly",IF(COUNTA(H$3:H32)&lt;=((LEFT(SETUP_Period_Final,4)-LEFT(SETUP_Period_First,4))*4)+RIGHT(SETUP_Period_Final,1)-RIGHT(SETUP_Period_First,1),IF(_xlfn.NUMBERVALUE(RIGHT(H32,1))=4,(LEFT(H32,4)+1)&amp;"Q1",(LEFT(H32,4)&amp;"Q"&amp;(RIGHT(H32,1)+1))),NA()),NA())))</f>
        <v>0</v>
      </c>
      <c r="J33" s="43">
        <f ca="1">OFFSET(Tool!$C$13,0,ROW($H33)-3)</f>
        <v>0</v>
      </c>
      <c r="K33" s="78" t="e">
        <f t="shared" ca="1" si="0"/>
        <v>#N/A</v>
      </c>
      <c r="L33" s="78" t="e">
        <f t="shared" ca="1" si="3"/>
        <v>#N/A</v>
      </c>
      <c r="M33" s="78" t="e">
        <f t="shared" ca="1" si="4"/>
        <v>#N/A</v>
      </c>
      <c r="N33" s="38"/>
      <c r="O33" s="36" t="e" cm="1">
        <f t="array" ref="O33">IF(OR(ISERROR($H33),$H33=FALSE),NA(),
IF(INFLATION_Index="Custom",_xlfn.XLOOKUP($H33,Tool!$12:$12,Tool!$14:$14)*100,
IF(SETUP_Frequency="Financial Year",
IFERROR(INDEX(Dynamic_Table_FY,_xlfn.XMATCH($H33,Dynamic_Period_FY),_xlfn.XMATCH(INFLATION_Index,Dynamic_Indices)),
INDEX(Dynamic_Table_FY,COUNTA(Dynamic_Table_FY)/COUNTA(Dynamic_Indices),_xlfn.XMATCH(INFLATION_Index,Dynamic_Indices))),
IF(SETUP_Frequency="Calendar Year",
IFERROR(INDEX(Dynamic_Table_CAL,_xlfn.XMATCH($H33,Dynamic_Period_CAL),_xlfn.XMATCH(INFLATION_Index,Dynamic_Indices)),
INDEX(Dynamic_Table_CAL,COUNTA(Dynamic_Table_CAL)/COUNTA(Dynamic_Indices),_xlfn.XMATCH(INFLATION_Index,Dynamic_Indices))),
IF(SETUP_Frequency="Quarterly",
IFERROR(INDEX(Dynamic_Table_QTR,_xlfn.XMATCH($H33,Dynamic_Period_QTR),_xlfn.XMATCH(INFLATION_Index,Dynamic_Indices)),
INDEX(Dynamic_Table_QTR,COUNTA(Dynamic_Table_QTR)/COUNTA(Dynamic_Indices),_xlfn.XMATCH(INFLATION_Index,Dynamic_Indices))),"err")))))
/100</f>
        <v>#N/A</v>
      </c>
      <c r="P33" s="37" t="e">
        <f t="shared" ca="1" si="1"/>
        <v>#N/A</v>
      </c>
      <c r="Q33" s="37" t="e">
        <f ca="1">IF(ISERROR($H33),NA(),
$P33/_xlfn.XLOOKUP(0,Tool!$27:$27,Tool!$33:$33)
)</f>
        <v>#N/A</v>
      </c>
      <c r="R33" s="2"/>
      <c r="S33" s="36" t="e" cm="1">
        <f t="array" ref="S33">IF(OR(ISERROR($H33),$H33=FALSE),NA(),
IF(SETUP_Frequency="Financial Year",
IFERROR(INDEX(Dynamic_Table_FY,_xlfn.XMATCH($H33,Dynamic_Period_FY),_xlfn.XMATCH("GDP Deflator",Dynamic_Indices)),
INDEX(Dynamic_Table_FY,COUNTA(Dynamic_Table_FY)/COUNTA(Dynamic_Indices),_xlfn.XMATCH("GDP Deflator",Dynamic_Indices))),
IF(SETUP_Frequency="Calendar Year",
IFERROR(INDEX(Dynamic_Table_CAL,_xlfn.XMATCH($H33,Dynamic_Period_CAL),_xlfn.XMATCH("GDP Deflator",Dynamic_Indices)),
INDEX(Dynamic_Table_CAL,COUNTA(Dynamic_Table_CAL)/COUNTA(Dynamic_Indices),_xlfn.XMATCH("GDP Deflator",Dynamic_Indices))),
IF(SETUP_Frequency="Quarterly",
IFERROR(INDEX(Dynamic_Table_QTR,_xlfn.XMATCH($H33,Dynamic_Period_QTR),_xlfn.XMATCH("GDP Deflator",Dynamic_Indices)),
INDEX(Dynamic_Table_QTR,COUNTA(Dynamic_Table_QTR)/COUNTA(Dynamic_Indices),_xlfn.XMATCH("GDP Deflator",Dynamic_Indices))),"err"))))
/100</f>
        <v>#N/A</v>
      </c>
      <c r="T33" s="37" t="e">
        <f t="shared" ca="1" si="2"/>
        <v>#N/A</v>
      </c>
      <c r="U33" s="2" t="e">
        <f ca="1">IF(ISERROR($H33),NA(),
_xlfn.XLOOKUP(0,Tool!$28:$28,Tool!$40:$40)/$T33
)</f>
        <v>#N/A</v>
      </c>
      <c r="W33" t="e">
        <f ca="1">IF(MAX($W$1:$W32)=MAX(Tool!$29:$29),NA(),IF(AND(MIN($W$1:$W32)=MIN(Tool!$29:$29),ISNUMBER(W32)),$W32+1,MIN(Tool!$29:$29)))</f>
        <v>#N/A</v>
      </c>
      <c r="X33" s="36" t="e" cm="1">
        <f t="array" aca="1" ref="X33" ca="1">IF(OR(DISCOUNT_YN="No",$W33&lt;0),0,
IF(DISCOUNT_Type="Standard Discount Rate",_xlfn.XLOOKUP($W33,Dynamic_Discount_REF,Dynamic_Discount_Standard_Rate),
IF(DISCOUNT_Type="Reduced Standard Discount Rate",_xlfn.XLOOKUP($W33,Dynamic_Discount_REF,Dynamic_Discount_StandardReduced_Rate),
IF(DISCOUNT_Type="Health Discount Rate",_xlfn.XLOOKUP($W33,Dynamic_Discount_REF,Dynamic_Discount_Health_Rate),
IF(DISCOUNT_Type="Reduced Health Discount Rate",_xlfn.XLOOKUP($W33,Dynamic_Discount_REF,Dynamic_Discount_HealthReduced_Rate),NA())))))</f>
        <v>#N/A</v>
      </c>
      <c r="Y33" s="37" t="e" cm="1">
        <f t="array" aca="1" ref="Y33" ca="1">IF(OR(DISCOUNT_YN="No",$W33&lt;0),1,
IF(DISCOUNT_Type="Standard Discount Rate",_xlfn.XLOOKUP($W33,Dynamic_Discount_REF,Dynamic_Discount_Standard_Factor),
IF(DISCOUNT_Type="Reduced Standard Discount Rate",_xlfn.XLOOKUP($W33,Dynamic_Discount_REF,Dynamic_Discount_StandardReduced_Factor),
IF(DISCOUNT_Type="Health Discount Rate",_xlfn.XLOOKUP($W33,Dynamic_Discount_REF,Dynamic_Discount_Health_Factor),
IF(DISCOUNT_Type="Reduced Health Discount Rate",_xlfn.XLOOKUP($W33,Dynamic_Discount_REF,Dynamic_Discount_HealthReduced_Factor),NA())))))</f>
        <v>#N/A</v>
      </c>
    </row>
    <row r="34" spans="8:25" x14ac:dyDescent="0.35">
      <c r="H34" s="33" t="b">
        <f>IF(SETUP_Frequency="Calendar Year",IF(COUNTA(H$3:H33)&lt;=SETUP_Period_Final-SETUP_Period_First,H33+1),
IF(SETUP_Frequency="Financial Year", IF(COUNTA(H$3:H33)&lt;=LEFT(SETUP_Period_Final,4)-LEFT(SETUP_Period_First,4),((LEFT(H33,2)&amp;MID(H33,3,2))+1)&amp;"/"&amp;TEXT(RIGHT(TEXT(RIGHT(H33,2)+1,"00"),2),"00"),NA()),
IF(SETUP_Frequency="Quarterly",IF(COUNTA(H$3:H33)&lt;=((LEFT(SETUP_Period_Final,4)-LEFT(SETUP_Period_First,4))*4)+RIGHT(SETUP_Period_Final,1)-RIGHT(SETUP_Period_First,1),IF(_xlfn.NUMBERVALUE(RIGHT(H33,1))=4,(LEFT(H33,4)+1)&amp;"Q1",(LEFT(H33,4)&amp;"Q"&amp;(RIGHT(H33,1)+1))),NA()),NA())))</f>
        <v>0</v>
      </c>
      <c r="J34" s="43">
        <f ca="1">OFFSET(Tool!$C$13,0,ROW($H34)-3)</f>
        <v>0</v>
      </c>
      <c r="K34" s="78" t="e">
        <f t="shared" ca="1" si="0"/>
        <v>#N/A</v>
      </c>
      <c r="L34" s="78" t="e">
        <f t="shared" ca="1" si="3"/>
        <v>#N/A</v>
      </c>
      <c r="M34" s="78" t="e">
        <f t="shared" ca="1" si="4"/>
        <v>#N/A</v>
      </c>
      <c r="N34" s="38"/>
      <c r="O34" s="36" t="e" cm="1">
        <f t="array" ref="O34">IF(OR(ISERROR($H34),$H34=FALSE),NA(),
IF(INFLATION_Index="Custom",_xlfn.XLOOKUP($H34,Tool!$12:$12,Tool!$14:$14)*100,
IF(SETUP_Frequency="Financial Year",
IFERROR(INDEX(Dynamic_Table_FY,_xlfn.XMATCH($H34,Dynamic_Period_FY),_xlfn.XMATCH(INFLATION_Index,Dynamic_Indices)),
INDEX(Dynamic_Table_FY,COUNTA(Dynamic_Table_FY)/COUNTA(Dynamic_Indices),_xlfn.XMATCH(INFLATION_Index,Dynamic_Indices))),
IF(SETUP_Frequency="Calendar Year",
IFERROR(INDEX(Dynamic_Table_CAL,_xlfn.XMATCH($H34,Dynamic_Period_CAL),_xlfn.XMATCH(INFLATION_Index,Dynamic_Indices)),
INDEX(Dynamic_Table_CAL,COUNTA(Dynamic_Table_CAL)/COUNTA(Dynamic_Indices),_xlfn.XMATCH(INFLATION_Index,Dynamic_Indices))),
IF(SETUP_Frequency="Quarterly",
IFERROR(INDEX(Dynamic_Table_QTR,_xlfn.XMATCH($H34,Dynamic_Period_QTR),_xlfn.XMATCH(INFLATION_Index,Dynamic_Indices)),
INDEX(Dynamic_Table_QTR,COUNTA(Dynamic_Table_QTR)/COUNTA(Dynamic_Indices),_xlfn.XMATCH(INFLATION_Index,Dynamic_Indices))),"err")))))
/100</f>
        <v>#N/A</v>
      </c>
      <c r="P34" s="37" t="e">
        <f t="shared" ca="1" si="1"/>
        <v>#N/A</v>
      </c>
      <c r="Q34" s="37" t="e">
        <f ca="1">IF(ISERROR($H34),NA(),
$P34/_xlfn.XLOOKUP(0,Tool!$27:$27,Tool!$33:$33)
)</f>
        <v>#N/A</v>
      </c>
      <c r="R34" s="2"/>
      <c r="S34" s="36" t="e" cm="1">
        <f t="array" ref="S34">IF(OR(ISERROR($H34),$H34=FALSE),NA(),
IF(SETUP_Frequency="Financial Year",
IFERROR(INDEX(Dynamic_Table_FY,_xlfn.XMATCH($H34,Dynamic_Period_FY),_xlfn.XMATCH("GDP Deflator",Dynamic_Indices)),
INDEX(Dynamic_Table_FY,COUNTA(Dynamic_Table_FY)/COUNTA(Dynamic_Indices),_xlfn.XMATCH("GDP Deflator",Dynamic_Indices))),
IF(SETUP_Frequency="Calendar Year",
IFERROR(INDEX(Dynamic_Table_CAL,_xlfn.XMATCH($H34,Dynamic_Period_CAL),_xlfn.XMATCH("GDP Deflator",Dynamic_Indices)),
INDEX(Dynamic_Table_CAL,COUNTA(Dynamic_Table_CAL)/COUNTA(Dynamic_Indices),_xlfn.XMATCH("GDP Deflator",Dynamic_Indices))),
IF(SETUP_Frequency="Quarterly",
IFERROR(INDEX(Dynamic_Table_QTR,_xlfn.XMATCH($H34,Dynamic_Period_QTR),_xlfn.XMATCH("GDP Deflator",Dynamic_Indices)),
INDEX(Dynamic_Table_QTR,COUNTA(Dynamic_Table_QTR)/COUNTA(Dynamic_Indices),_xlfn.XMATCH("GDP Deflator",Dynamic_Indices))),"err"))))
/100</f>
        <v>#N/A</v>
      </c>
      <c r="T34" s="37" t="e">
        <f t="shared" ca="1" si="2"/>
        <v>#N/A</v>
      </c>
      <c r="U34" s="2" t="e">
        <f ca="1">IF(ISERROR($H34),NA(),
_xlfn.XLOOKUP(0,Tool!$28:$28,Tool!$40:$40)/$T34
)</f>
        <v>#N/A</v>
      </c>
      <c r="W34" t="e">
        <f ca="1">IF(MAX($W$1:$W33)=MAX(Tool!$29:$29),NA(),IF(AND(MIN($W$1:$W33)=MIN(Tool!$29:$29),ISNUMBER(W33)),$W33+1,MIN(Tool!$29:$29)))</f>
        <v>#N/A</v>
      </c>
      <c r="X34" s="36" t="e" cm="1">
        <f t="array" aca="1" ref="X34" ca="1">IF(OR(DISCOUNT_YN="No",$W34&lt;0),0,
IF(DISCOUNT_Type="Standard Discount Rate",_xlfn.XLOOKUP($W34,Dynamic_Discount_REF,Dynamic_Discount_Standard_Rate),
IF(DISCOUNT_Type="Reduced Standard Discount Rate",_xlfn.XLOOKUP($W34,Dynamic_Discount_REF,Dynamic_Discount_StandardReduced_Rate),
IF(DISCOUNT_Type="Health Discount Rate",_xlfn.XLOOKUP($W34,Dynamic_Discount_REF,Dynamic_Discount_Health_Rate),
IF(DISCOUNT_Type="Reduced Health Discount Rate",_xlfn.XLOOKUP($W34,Dynamic_Discount_REF,Dynamic_Discount_HealthReduced_Rate),NA())))))</f>
        <v>#N/A</v>
      </c>
      <c r="Y34" s="37" t="e" cm="1">
        <f t="array" aca="1" ref="Y34" ca="1">IF(OR(DISCOUNT_YN="No",$W34&lt;0),1,
IF(DISCOUNT_Type="Standard Discount Rate",_xlfn.XLOOKUP($W34,Dynamic_Discount_REF,Dynamic_Discount_Standard_Factor),
IF(DISCOUNT_Type="Reduced Standard Discount Rate",_xlfn.XLOOKUP($W34,Dynamic_Discount_REF,Dynamic_Discount_StandardReduced_Factor),
IF(DISCOUNT_Type="Health Discount Rate",_xlfn.XLOOKUP($W34,Dynamic_Discount_REF,Dynamic_Discount_Health_Factor),
IF(DISCOUNT_Type="Reduced Health Discount Rate",_xlfn.XLOOKUP($W34,Dynamic_Discount_REF,Dynamic_Discount_HealthReduced_Factor),NA())))))</f>
        <v>#N/A</v>
      </c>
    </row>
    <row r="35" spans="8:25" x14ac:dyDescent="0.35">
      <c r="H35" s="33" t="b">
        <f>IF(SETUP_Frequency="Calendar Year",IF(COUNTA(H$3:H34)&lt;=SETUP_Period_Final-SETUP_Period_First,H34+1),
IF(SETUP_Frequency="Financial Year", IF(COUNTA(H$3:H34)&lt;=LEFT(SETUP_Period_Final,4)-LEFT(SETUP_Period_First,4),((LEFT(H34,2)&amp;MID(H34,3,2))+1)&amp;"/"&amp;TEXT(RIGHT(TEXT(RIGHT(H34,2)+1,"00"),2),"00"),NA()),
IF(SETUP_Frequency="Quarterly",IF(COUNTA(H$3:H34)&lt;=((LEFT(SETUP_Period_Final,4)-LEFT(SETUP_Period_First,4))*4)+RIGHT(SETUP_Period_Final,1)-RIGHT(SETUP_Period_First,1),IF(_xlfn.NUMBERVALUE(RIGHT(H34,1))=4,(LEFT(H34,4)+1)&amp;"Q1",(LEFT(H34,4)&amp;"Q"&amp;(RIGHT(H34,1)+1))),NA()),NA())))</f>
        <v>0</v>
      </c>
      <c r="J35" s="43">
        <f ca="1">OFFSET(Tool!$C$13,0,ROW($H35)-3)</f>
        <v>0</v>
      </c>
      <c r="K35" s="78" t="e">
        <f t="shared" ca="1" si="0"/>
        <v>#N/A</v>
      </c>
      <c r="L35" s="78" t="e">
        <f t="shared" ca="1" si="3"/>
        <v>#N/A</v>
      </c>
      <c r="M35" s="78" t="e">
        <f t="shared" ca="1" si="4"/>
        <v>#N/A</v>
      </c>
      <c r="N35" s="38"/>
      <c r="O35" s="36" t="e" cm="1">
        <f t="array" ref="O35">IF(OR(ISERROR($H35),$H35=FALSE),NA(),
IF(INFLATION_Index="Custom",_xlfn.XLOOKUP($H35,Tool!$12:$12,Tool!$14:$14)*100,
IF(SETUP_Frequency="Financial Year",
IFERROR(INDEX(Dynamic_Table_FY,_xlfn.XMATCH($H35,Dynamic_Period_FY),_xlfn.XMATCH(INFLATION_Index,Dynamic_Indices)),
INDEX(Dynamic_Table_FY,COUNTA(Dynamic_Table_FY)/COUNTA(Dynamic_Indices),_xlfn.XMATCH(INFLATION_Index,Dynamic_Indices))),
IF(SETUP_Frequency="Calendar Year",
IFERROR(INDEX(Dynamic_Table_CAL,_xlfn.XMATCH($H35,Dynamic_Period_CAL),_xlfn.XMATCH(INFLATION_Index,Dynamic_Indices)),
INDEX(Dynamic_Table_CAL,COUNTA(Dynamic_Table_CAL)/COUNTA(Dynamic_Indices),_xlfn.XMATCH(INFLATION_Index,Dynamic_Indices))),
IF(SETUP_Frequency="Quarterly",
IFERROR(INDEX(Dynamic_Table_QTR,_xlfn.XMATCH($H35,Dynamic_Period_QTR),_xlfn.XMATCH(INFLATION_Index,Dynamic_Indices)),
INDEX(Dynamic_Table_QTR,COUNTA(Dynamic_Table_QTR)/COUNTA(Dynamic_Indices),_xlfn.XMATCH(INFLATION_Index,Dynamic_Indices))),"err")))))
/100</f>
        <v>#N/A</v>
      </c>
      <c r="P35" s="37" t="e">
        <f t="shared" ref="P35:P66" ca="1" si="5">IF(INFLATION_YN="No",1,
IF(ISERROR($H35),NA(),
IF(ISTEXT($O34),1,
P34*(1+$O35)
)))</f>
        <v>#N/A</v>
      </c>
      <c r="Q35" s="37" t="e">
        <f ca="1">IF(ISERROR($H35),NA(),
$P35/_xlfn.XLOOKUP(0,Tool!$27:$27,Tool!$33:$33)
)</f>
        <v>#N/A</v>
      </c>
      <c r="R35" s="2"/>
      <c r="S35" s="36" t="e" cm="1">
        <f t="array" ref="S35">IF(OR(ISERROR($H35),$H35=FALSE),NA(),
IF(SETUP_Frequency="Financial Year",
IFERROR(INDEX(Dynamic_Table_FY,_xlfn.XMATCH($H35,Dynamic_Period_FY),_xlfn.XMATCH("GDP Deflator",Dynamic_Indices)),
INDEX(Dynamic_Table_FY,COUNTA(Dynamic_Table_FY)/COUNTA(Dynamic_Indices),_xlfn.XMATCH("GDP Deflator",Dynamic_Indices))),
IF(SETUP_Frequency="Calendar Year",
IFERROR(INDEX(Dynamic_Table_CAL,_xlfn.XMATCH($H35,Dynamic_Period_CAL),_xlfn.XMATCH("GDP Deflator",Dynamic_Indices)),
INDEX(Dynamic_Table_CAL,COUNTA(Dynamic_Table_CAL)/COUNTA(Dynamic_Indices),_xlfn.XMATCH("GDP Deflator",Dynamic_Indices))),
IF(SETUP_Frequency="Quarterly",
IFERROR(INDEX(Dynamic_Table_QTR,_xlfn.XMATCH($H35,Dynamic_Period_QTR),_xlfn.XMATCH("GDP Deflator",Dynamic_Indices)),
INDEX(Dynamic_Table_QTR,COUNTA(Dynamic_Table_QTR)/COUNTA(Dynamic_Indices),_xlfn.XMATCH("GDP Deflator",Dynamic_Indices))),"err"))))
/100</f>
        <v>#N/A</v>
      </c>
      <c r="T35" s="37" t="e">
        <f t="shared" ca="1" si="2"/>
        <v>#N/A</v>
      </c>
      <c r="U35" s="2" t="e">
        <f ca="1">IF(ISERROR($H35),NA(),
_xlfn.XLOOKUP(0,Tool!$28:$28,Tool!$40:$40)/$T35
)</f>
        <v>#N/A</v>
      </c>
      <c r="W35" t="e">
        <f ca="1">IF(MAX($W$1:$W34)=MAX(Tool!$29:$29),NA(),IF(AND(MIN($W$1:$W34)=MIN(Tool!$29:$29),ISNUMBER(W34)),$W34+1,MIN(Tool!$29:$29)))</f>
        <v>#N/A</v>
      </c>
      <c r="X35" s="36" t="e" cm="1">
        <f t="array" aca="1" ref="X35" ca="1">IF(OR(DISCOUNT_YN="No",$W35&lt;0),0,
IF(DISCOUNT_Type="Standard Discount Rate",_xlfn.XLOOKUP($W35,Dynamic_Discount_REF,Dynamic_Discount_Standard_Rate),
IF(DISCOUNT_Type="Reduced Standard Discount Rate",_xlfn.XLOOKUP($W35,Dynamic_Discount_REF,Dynamic_Discount_StandardReduced_Rate),
IF(DISCOUNT_Type="Health Discount Rate",_xlfn.XLOOKUP($W35,Dynamic_Discount_REF,Dynamic_Discount_Health_Rate),
IF(DISCOUNT_Type="Reduced Health Discount Rate",_xlfn.XLOOKUP($W35,Dynamic_Discount_REF,Dynamic_Discount_HealthReduced_Rate),NA())))))</f>
        <v>#N/A</v>
      </c>
      <c r="Y35" s="37" t="e" cm="1">
        <f t="array" aca="1" ref="Y35" ca="1">IF(OR(DISCOUNT_YN="No",$W35&lt;0),1,
IF(DISCOUNT_Type="Standard Discount Rate",_xlfn.XLOOKUP($W35,Dynamic_Discount_REF,Dynamic_Discount_Standard_Factor),
IF(DISCOUNT_Type="Reduced Standard Discount Rate",_xlfn.XLOOKUP($W35,Dynamic_Discount_REF,Dynamic_Discount_StandardReduced_Factor),
IF(DISCOUNT_Type="Health Discount Rate",_xlfn.XLOOKUP($W35,Dynamic_Discount_REF,Dynamic_Discount_Health_Factor),
IF(DISCOUNT_Type="Reduced Health Discount Rate",_xlfn.XLOOKUP($W35,Dynamic_Discount_REF,Dynamic_Discount_HealthReduced_Factor),NA())))))</f>
        <v>#N/A</v>
      </c>
    </row>
    <row r="36" spans="8:25" x14ac:dyDescent="0.35">
      <c r="H36" s="33" t="b">
        <f>IF(SETUP_Frequency="Calendar Year",IF(COUNTA(H$3:H35)&lt;=SETUP_Period_Final-SETUP_Period_First,H35+1),
IF(SETUP_Frequency="Financial Year", IF(COUNTA(H$3:H35)&lt;=LEFT(SETUP_Period_Final,4)-LEFT(SETUP_Period_First,4),((LEFT(H35,2)&amp;MID(H35,3,2))+1)&amp;"/"&amp;TEXT(RIGHT(TEXT(RIGHT(H35,2)+1,"00"),2),"00"),NA()),
IF(SETUP_Frequency="Quarterly",IF(COUNTA(H$3:H35)&lt;=((LEFT(SETUP_Period_Final,4)-LEFT(SETUP_Period_First,4))*4)+RIGHT(SETUP_Period_Final,1)-RIGHT(SETUP_Period_First,1),IF(_xlfn.NUMBERVALUE(RIGHT(H35,1))=4,(LEFT(H35,4)+1)&amp;"Q1",(LEFT(H35,4)&amp;"Q"&amp;(RIGHT(H35,1)+1))),NA()),NA())))</f>
        <v>0</v>
      </c>
      <c r="J36" s="43">
        <f ca="1">OFFSET(Tool!$C$13,0,ROW($H36)-3)</f>
        <v>0</v>
      </c>
      <c r="K36" s="78" t="e">
        <f t="shared" ca="1" si="0"/>
        <v>#N/A</v>
      </c>
      <c r="L36" s="78" t="e">
        <f t="shared" ca="1" si="3"/>
        <v>#N/A</v>
      </c>
      <c r="M36" s="78" t="e">
        <f t="shared" ca="1" si="4"/>
        <v>#N/A</v>
      </c>
      <c r="N36" s="38"/>
      <c r="O36" s="36" t="e" cm="1">
        <f t="array" ref="O36">IF(OR(ISERROR($H36),$H36=FALSE),NA(),
IF(INFLATION_Index="Custom",_xlfn.XLOOKUP($H36,Tool!$12:$12,Tool!$14:$14)*100,
IF(SETUP_Frequency="Financial Year",
IFERROR(INDEX(Dynamic_Table_FY,_xlfn.XMATCH($H36,Dynamic_Period_FY),_xlfn.XMATCH(INFLATION_Index,Dynamic_Indices)),
INDEX(Dynamic_Table_FY,COUNTA(Dynamic_Table_FY)/COUNTA(Dynamic_Indices),_xlfn.XMATCH(INFLATION_Index,Dynamic_Indices))),
IF(SETUP_Frequency="Calendar Year",
IFERROR(INDEX(Dynamic_Table_CAL,_xlfn.XMATCH($H36,Dynamic_Period_CAL),_xlfn.XMATCH(INFLATION_Index,Dynamic_Indices)),
INDEX(Dynamic_Table_CAL,COUNTA(Dynamic_Table_CAL)/COUNTA(Dynamic_Indices),_xlfn.XMATCH(INFLATION_Index,Dynamic_Indices))),
IF(SETUP_Frequency="Quarterly",
IFERROR(INDEX(Dynamic_Table_QTR,_xlfn.XMATCH($H36,Dynamic_Period_QTR),_xlfn.XMATCH(INFLATION_Index,Dynamic_Indices)),
INDEX(Dynamic_Table_QTR,COUNTA(Dynamic_Table_QTR)/COUNTA(Dynamic_Indices),_xlfn.XMATCH(INFLATION_Index,Dynamic_Indices))),"err")))))
/100</f>
        <v>#N/A</v>
      </c>
      <c r="P36" s="37" t="e">
        <f t="shared" ca="1" si="5"/>
        <v>#N/A</v>
      </c>
      <c r="Q36" s="37" t="e">
        <f ca="1">IF(ISERROR($H36),NA(),
$P36/_xlfn.XLOOKUP(0,Tool!$27:$27,Tool!$33:$33)
)</f>
        <v>#N/A</v>
      </c>
      <c r="R36" s="2"/>
      <c r="S36" s="36" t="e" cm="1">
        <f t="array" ref="S36">IF(OR(ISERROR($H36),$H36=FALSE),NA(),
IF(SETUP_Frequency="Financial Year",
IFERROR(INDEX(Dynamic_Table_FY,_xlfn.XMATCH($H36,Dynamic_Period_FY),_xlfn.XMATCH("GDP Deflator",Dynamic_Indices)),
INDEX(Dynamic_Table_FY,COUNTA(Dynamic_Table_FY)/COUNTA(Dynamic_Indices),_xlfn.XMATCH("GDP Deflator",Dynamic_Indices))),
IF(SETUP_Frequency="Calendar Year",
IFERROR(INDEX(Dynamic_Table_CAL,_xlfn.XMATCH($H36,Dynamic_Period_CAL),_xlfn.XMATCH("GDP Deflator",Dynamic_Indices)),
INDEX(Dynamic_Table_CAL,COUNTA(Dynamic_Table_CAL)/COUNTA(Dynamic_Indices),_xlfn.XMATCH("GDP Deflator",Dynamic_Indices))),
IF(SETUP_Frequency="Quarterly",
IFERROR(INDEX(Dynamic_Table_QTR,_xlfn.XMATCH($H36,Dynamic_Period_QTR),_xlfn.XMATCH("GDP Deflator",Dynamic_Indices)),
INDEX(Dynamic_Table_QTR,COUNTA(Dynamic_Table_QTR)/COUNTA(Dynamic_Indices),_xlfn.XMATCH("GDP Deflator",Dynamic_Indices))),"err"))))
/100</f>
        <v>#N/A</v>
      </c>
      <c r="T36" s="37" t="e">
        <f t="shared" ca="1" si="2"/>
        <v>#N/A</v>
      </c>
      <c r="U36" s="2" t="e">
        <f ca="1">IF(ISERROR($H36),NA(),
_xlfn.XLOOKUP(0,Tool!$28:$28,Tool!$40:$40)/$T36
)</f>
        <v>#N/A</v>
      </c>
      <c r="W36" t="e">
        <f ca="1">IF(MAX($W$1:$W35)=MAX(Tool!$29:$29),NA(),IF(AND(MIN($W$1:$W35)=MIN(Tool!$29:$29),ISNUMBER(W35)),$W35+1,MIN(Tool!$29:$29)))</f>
        <v>#N/A</v>
      </c>
      <c r="X36" s="36" t="e" cm="1">
        <f t="array" aca="1" ref="X36" ca="1">IF(OR(DISCOUNT_YN="No",$W36&lt;0),0,
IF(DISCOUNT_Type="Standard Discount Rate",_xlfn.XLOOKUP($W36,Dynamic_Discount_REF,Dynamic_Discount_Standard_Rate),
IF(DISCOUNT_Type="Reduced Standard Discount Rate",_xlfn.XLOOKUP($W36,Dynamic_Discount_REF,Dynamic_Discount_StandardReduced_Rate),
IF(DISCOUNT_Type="Health Discount Rate",_xlfn.XLOOKUP($W36,Dynamic_Discount_REF,Dynamic_Discount_Health_Rate),
IF(DISCOUNT_Type="Reduced Health Discount Rate",_xlfn.XLOOKUP($W36,Dynamic_Discount_REF,Dynamic_Discount_HealthReduced_Rate),NA())))))</f>
        <v>#N/A</v>
      </c>
      <c r="Y36" s="37" t="e" cm="1">
        <f t="array" aca="1" ref="Y36" ca="1">IF(OR(DISCOUNT_YN="No",$W36&lt;0),1,
IF(DISCOUNT_Type="Standard Discount Rate",_xlfn.XLOOKUP($W36,Dynamic_Discount_REF,Dynamic_Discount_Standard_Factor),
IF(DISCOUNT_Type="Reduced Standard Discount Rate",_xlfn.XLOOKUP($W36,Dynamic_Discount_REF,Dynamic_Discount_StandardReduced_Factor),
IF(DISCOUNT_Type="Health Discount Rate",_xlfn.XLOOKUP($W36,Dynamic_Discount_REF,Dynamic_Discount_Health_Factor),
IF(DISCOUNT_Type="Reduced Health Discount Rate",_xlfn.XLOOKUP($W36,Dynamic_Discount_REF,Dynamic_Discount_HealthReduced_Factor),NA())))))</f>
        <v>#N/A</v>
      </c>
    </row>
    <row r="37" spans="8:25" x14ac:dyDescent="0.35">
      <c r="H37" s="33" t="b">
        <f>IF(SETUP_Frequency="Calendar Year",IF(COUNTA(H$3:H36)&lt;=SETUP_Period_Final-SETUP_Period_First,H36+1),
IF(SETUP_Frequency="Financial Year", IF(COUNTA(H$3:H36)&lt;=LEFT(SETUP_Period_Final,4)-LEFT(SETUP_Period_First,4),((LEFT(H36,2)&amp;MID(H36,3,2))+1)&amp;"/"&amp;TEXT(RIGHT(TEXT(RIGHT(H36,2)+1,"00"),2),"00"),NA()),
IF(SETUP_Frequency="Quarterly",IF(COUNTA(H$3:H36)&lt;=((LEFT(SETUP_Period_Final,4)-LEFT(SETUP_Period_First,4))*4)+RIGHT(SETUP_Period_Final,1)-RIGHT(SETUP_Period_First,1),IF(_xlfn.NUMBERVALUE(RIGHT(H36,1))=4,(LEFT(H36,4)+1)&amp;"Q1",(LEFT(H36,4)&amp;"Q"&amp;(RIGHT(H36,1)+1))),NA()),NA())))</f>
        <v>0</v>
      </c>
      <c r="J37" s="43">
        <f ca="1">OFFSET(Tool!$C$13,0,ROW($H37)-3)</f>
        <v>0</v>
      </c>
      <c r="K37" s="78" t="e">
        <f t="shared" ca="1" si="0"/>
        <v>#N/A</v>
      </c>
      <c r="L37" s="78" t="e">
        <f t="shared" ca="1" si="3"/>
        <v>#N/A</v>
      </c>
      <c r="M37" s="78" t="e">
        <f t="shared" ca="1" si="4"/>
        <v>#N/A</v>
      </c>
      <c r="N37" s="38"/>
      <c r="O37" s="36" t="e" cm="1">
        <f t="array" ref="O37">IF(OR(ISERROR($H37),$H37=FALSE),NA(),
IF(INFLATION_Index="Custom",_xlfn.XLOOKUP($H37,Tool!$12:$12,Tool!$14:$14)*100,
IF(SETUP_Frequency="Financial Year",
IFERROR(INDEX(Dynamic_Table_FY,_xlfn.XMATCH($H37,Dynamic_Period_FY),_xlfn.XMATCH(INFLATION_Index,Dynamic_Indices)),
INDEX(Dynamic_Table_FY,COUNTA(Dynamic_Table_FY)/COUNTA(Dynamic_Indices),_xlfn.XMATCH(INFLATION_Index,Dynamic_Indices))),
IF(SETUP_Frequency="Calendar Year",
IFERROR(INDEX(Dynamic_Table_CAL,_xlfn.XMATCH($H37,Dynamic_Period_CAL),_xlfn.XMATCH(INFLATION_Index,Dynamic_Indices)),
INDEX(Dynamic_Table_CAL,COUNTA(Dynamic_Table_CAL)/COUNTA(Dynamic_Indices),_xlfn.XMATCH(INFLATION_Index,Dynamic_Indices))),
IF(SETUP_Frequency="Quarterly",
IFERROR(INDEX(Dynamic_Table_QTR,_xlfn.XMATCH($H37,Dynamic_Period_QTR),_xlfn.XMATCH(INFLATION_Index,Dynamic_Indices)),
INDEX(Dynamic_Table_QTR,COUNTA(Dynamic_Table_QTR)/COUNTA(Dynamic_Indices),_xlfn.XMATCH(INFLATION_Index,Dynamic_Indices))),"err")))))
/100</f>
        <v>#N/A</v>
      </c>
      <c r="P37" s="37" t="e">
        <f t="shared" ca="1" si="5"/>
        <v>#N/A</v>
      </c>
      <c r="Q37" s="37" t="e">
        <f ca="1">IF(ISERROR($H37),NA(),
$P37/_xlfn.XLOOKUP(0,Tool!$27:$27,Tool!$33:$33)
)</f>
        <v>#N/A</v>
      </c>
      <c r="R37" s="2"/>
      <c r="S37" s="36" t="e" cm="1">
        <f t="array" ref="S37">IF(OR(ISERROR($H37),$H37=FALSE),NA(),
IF(SETUP_Frequency="Financial Year",
IFERROR(INDEX(Dynamic_Table_FY,_xlfn.XMATCH($H37,Dynamic_Period_FY),_xlfn.XMATCH("GDP Deflator",Dynamic_Indices)),
INDEX(Dynamic_Table_FY,COUNTA(Dynamic_Table_FY)/COUNTA(Dynamic_Indices),_xlfn.XMATCH("GDP Deflator",Dynamic_Indices))),
IF(SETUP_Frequency="Calendar Year",
IFERROR(INDEX(Dynamic_Table_CAL,_xlfn.XMATCH($H37,Dynamic_Period_CAL),_xlfn.XMATCH("GDP Deflator",Dynamic_Indices)),
INDEX(Dynamic_Table_CAL,COUNTA(Dynamic_Table_CAL)/COUNTA(Dynamic_Indices),_xlfn.XMATCH("GDP Deflator",Dynamic_Indices))),
IF(SETUP_Frequency="Quarterly",
IFERROR(INDEX(Dynamic_Table_QTR,_xlfn.XMATCH($H37,Dynamic_Period_QTR),_xlfn.XMATCH("GDP Deflator",Dynamic_Indices)),
INDEX(Dynamic_Table_QTR,COUNTA(Dynamic_Table_QTR)/COUNTA(Dynamic_Indices),_xlfn.XMATCH("GDP Deflator",Dynamic_Indices))),"err"))))
/100</f>
        <v>#N/A</v>
      </c>
      <c r="T37" s="37" t="e">
        <f t="shared" ca="1" si="2"/>
        <v>#N/A</v>
      </c>
      <c r="U37" s="2" t="e">
        <f ca="1">IF(ISERROR($H37),NA(),
_xlfn.XLOOKUP(0,Tool!$28:$28,Tool!$40:$40)/$T37
)</f>
        <v>#N/A</v>
      </c>
      <c r="W37" t="e">
        <f ca="1">IF(MAX($W$1:$W36)=MAX(Tool!$29:$29),NA(),IF(AND(MIN($W$1:$W36)=MIN(Tool!$29:$29),ISNUMBER(W36)),$W36+1,MIN(Tool!$29:$29)))</f>
        <v>#N/A</v>
      </c>
      <c r="X37" s="36" t="e" cm="1">
        <f t="array" aca="1" ref="X37" ca="1">IF(OR(DISCOUNT_YN="No",$W37&lt;0),0,
IF(DISCOUNT_Type="Standard Discount Rate",_xlfn.XLOOKUP($W37,Dynamic_Discount_REF,Dynamic_Discount_Standard_Rate),
IF(DISCOUNT_Type="Reduced Standard Discount Rate",_xlfn.XLOOKUP($W37,Dynamic_Discount_REF,Dynamic_Discount_StandardReduced_Rate),
IF(DISCOUNT_Type="Health Discount Rate",_xlfn.XLOOKUP($W37,Dynamic_Discount_REF,Dynamic_Discount_Health_Rate),
IF(DISCOUNT_Type="Reduced Health Discount Rate",_xlfn.XLOOKUP($W37,Dynamic_Discount_REF,Dynamic_Discount_HealthReduced_Rate),NA())))))</f>
        <v>#N/A</v>
      </c>
      <c r="Y37" s="37" t="e" cm="1">
        <f t="array" aca="1" ref="Y37" ca="1">IF(OR(DISCOUNT_YN="No",$W37&lt;0),1,
IF(DISCOUNT_Type="Standard Discount Rate",_xlfn.XLOOKUP($W37,Dynamic_Discount_REF,Dynamic_Discount_Standard_Factor),
IF(DISCOUNT_Type="Reduced Standard Discount Rate",_xlfn.XLOOKUP($W37,Dynamic_Discount_REF,Dynamic_Discount_StandardReduced_Factor),
IF(DISCOUNT_Type="Health Discount Rate",_xlfn.XLOOKUP($W37,Dynamic_Discount_REF,Dynamic_Discount_Health_Factor),
IF(DISCOUNT_Type="Reduced Health Discount Rate",_xlfn.XLOOKUP($W37,Dynamic_Discount_REF,Dynamic_Discount_HealthReduced_Factor),NA())))))</f>
        <v>#N/A</v>
      </c>
    </row>
    <row r="38" spans="8:25" x14ac:dyDescent="0.35">
      <c r="H38" s="33" t="b">
        <f>IF(SETUP_Frequency="Calendar Year",IF(COUNTA(H$3:H37)&lt;=SETUP_Period_Final-SETUP_Period_First,H37+1),
IF(SETUP_Frequency="Financial Year", IF(COUNTA(H$3:H37)&lt;=LEFT(SETUP_Period_Final,4)-LEFT(SETUP_Period_First,4),((LEFT(H37,2)&amp;MID(H37,3,2))+1)&amp;"/"&amp;TEXT(RIGHT(TEXT(RIGHT(H37,2)+1,"00"),2),"00"),NA()),
IF(SETUP_Frequency="Quarterly",IF(COUNTA(H$3:H37)&lt;=((LEFT(SETUP_Period_Final,4)-LEFT(SETUP_Period_First,4))*4)+RIGHT(SETUP_Period_Final,1)-RIGHT(SETUP_Period_First,1),IF(_xlfn.NUMBERVALUE(RIGHT(H37,1))=4,(LEFT(H37,4)+1)&amp;"Q1",(LEFT(H37,4)&amp;"Q"&amp;(RIGHT(H37,1)+1))),NA()),NA())))</f>
        <v>0</v>
      </c>
      <c r="J38" s="43">
        <f ca="1">OFFSET(Tool!$C$13,0,ROW($H38)-3)</f>
        <v>0</v>
      </c>
      <c r="K38" s="78" t="e">
        <f t="shared" ca="1" si="0"/>
        <v>#N/A</v>
      </c>
      <c r="L38" s="78" t="e">
        <f t="shared" ca="1" si="3"/>
        <v>#N/A</v>
      </c>
      <c r="M38" s="78" t="e">
        <f t="shared" ca="1" si="4"/>
        <v>#N/A</v>
      </c>
      <c r="N38" s="38"/>
      <c r="O38" s="36" t="e" cm="1">
        <f t="array" ref="O38">IF(OR(ISERROR($H38),$H38=FALSE),NA(),
IF(INFLATION_Index="Custom",_xlfn.XLOOKUP($H38,Tool!$12:$12,Tool!$14:$14)*100,
IF(SETUP_Frequency="Financial Year",
IFERROR(INDEX(Dynamic_Table_FY,_xlfn.XMATCH($H38,Dynamic_Period_FY),_xlfn.XMATCH(INFLATION_Index,Dynamic_Indices)),
INDEX(Dynamic_Table_FY,COUNTA(Dynamic_Table_FY)/COUNTA(Dynamic_Indices),_xlfn.XMATCH(INFLATION_Index,Dynamic_Indices))),
IF(SETUP_Frequency="Calendar Year",
IFERROR(INDEX(Dynamic_Table_CAL,_xlfn.XMATCH($H38,Dynamic_Period_CAL),_xlfn.XMATCH(INFLATION_Index,Dynamic_Indices)),
INDEX(Dynamic_Table_CAL,COUNTA(Dynamic_Table_CAL)/COUNTA(Dynamic_Indices),_xlfn.XMATCH(INFLATION_Index,Dynamic_Indices))),
IF(SETUP_Frequency="Quarterly",
IFERROR(INDEX(Dynamic_Table_QTR,_xlfn.XMATCH($H38,Dynamic_Period_QTR),_xlfn.XMATCH(INFLATION_Index,Dynamic_Indices)),
INDEX(Dynamic_Table_QTR,COUNTA(Dynamic_Table_QTR)/COUNTA(Dynamic_Indices),_xlfn.XMATCH(INFLATION_Index,Dynamic_Indices))),"err")))))
/100</f>
        <v>#N/A</v>
      </c>
      <c r="P38" s="37" t="e">
        <f t="shared" ca="1" si="5"/>
        <v>#N/A</v>
      </c>
      <c r="Q38" s="37" t="e">
        <f ca="1">IF(ISERROR($H38),NA(),
$P38/_xlfn.XLOOKUP(0,Tool!$27:$27,Tool!$33:$33)
)</f>
        <v>#N/A</v>
      </c>
      <c r="R38" s="2"/>
      <c r="S38" s="36" t="e" cm="1">
        <f t="array" ref="S38">IF(OR(ISERROR($H38),$H38=FALSE),NA(),
IF(SETUP_Frequency="Financial Year",
IFERROR(INDEX(Dynamic_Table_FY,_xlfn.XMATCH($H38,Dynamic_Period_FY),_xlfn.XMATCH("GDP Deflator",Dynamic_Indices)),
INDEX(Dynamic_Table_FY,COUNTA(Dynamic_Table_FY)/COUNTA(Dynamic_Indices),_xlfn.XMATCH("GDP Deflator",Dynamic_Indices))),
IF(SETUP_Frequency="Calendar Year",
IFERROR(INDEX(Dynamic_Table_CAL,_xlfn.XMATCH($H38,Dynamic_Period_CAL),_xlfn.XMATCH("GDP Deflator",Dynamic_Indices)),
INDEX(Dynamic_Table_CAL,COUNTA(Dynamic_Table_CAL)/COUNTA(Dynamic_Indices),_xlfn.XMATCH("GDP Deflator",Dynamic_Indices))),
IF(SETUP_Frequency="Quarterly",
IFERROR(INDEX(Dynamic_Table_QTR,_xlfn.XMATCH($H38,Dynamic_Period_QTR),_xlfn.XMATCH("GDP Deflator",Dynamic_Indices)),
INDEX(Dynamic_Table_QTR,COUNTA(Dynamic_Table_QTR)/COUNTA(Dynamic_Indices),_xlfn.XMATCH("GDP Deflator",Dynamic_Indices))),"err"))))
/100</f>
        <v>#N/A</v>
      </c>
      <c r="T38" s="37" t="e">
        <f t="shared" ca="1" si="2"/>
        <v>#N/A</v>
      </c>
      <c r="U38" s="2" t="e">
        <f ca="1">IF(ISERROR($H38),NA(),
_xlfn.XLOOKUP(0,Tool!$28:$28,Tool!$40:$40)/$T38
)</f>
        <v>#N/A</v>
      </c>
      <c r="W38" t="e">
        <f ca="1">IF(MAX($W$1:$W37)=MAX(Tool!$29:$29),NA(),IF(AND(MIN($W$1:$W37)=MIN(Tool!$29:$29),ISNUMBER(W37)),$W37+1,MIN(Tool!$29:$29)))</f>
        <v>#N/A</v>
      </c>
      <c r="X38" s="36" t="e" cm="1">
        <f t="array" aca="1" ref="X38" ca="1">IF(OR(DISCOUNT_YN="No",$W38&lt;0),0,
IF(DISCOUNT_Type="Standard Discount Rate",_xlfn.XLOOKUP($W38,Dynamic_Discount_REF,Dynamic_Discount_Standard_Rate),
IF(DISCOUNT_Type="Reduced Standard Discount Rate",_xlfn.XLOOKUP($W38,Dynamic_Discount_REF,Dynamic_Discount_StandardReduced_Rate),
IF(DISCOUNT_Type="Health Discount Rate",_xlfn.XLOOKUP($W38,Dynamic_Discount_REF,Dynamic_Discount_Health_Rate),
IF(DISCOUNT_Type="Reduced Health Discount Rate",_xlfn.XLOOKUP($W38,Dynamic_Discount_REF,Dynamic_Discount_HealthReduced_Rate),NA())))))</f>
        <v>#N/A</v>
      </c>
      <c r="Y38" s="37" t="e" cm="1">
        <f t="array" aca="1" ref="Y38" ca="1">IF(OR(DISCOUNT_YN="No",$W38&lt;0),1,
IF(DISCOUNT_Type="Standard Discount Rate",_xlfn.XLOOKUP($W38,Dynamic_Discount_REF,Dynamic_Discount_Standard_Factor),
IF(DISCOUNT_Type="Reduced Standard Discount Rate",_xlfn.XLOOKUP($W38,Dynamic_Discount_REF,Dynamic_Discount_StandardReduced_Factor),
IF(DISCOUNT_Type="Health Discount Rate",_xlfn.XLOOKUP($W38,Dynamic_Discount_REF,Dynamic_Discount_Health_Factor),
IF(DISCOUNT_Type="Reduced Health Discount Rate",_xlfn.XLOOKUP($W38,Dynamic_Discount_REF,Dynamic_Discount_HealthReduced_Factor),NA())))))</f>
        <v>#N/A</v>
      </c>
    </row>
    <row r="39" spans="8:25" x14ac:dyDescent="0.35">
      <c r="H39" s="33" t="b">
        <f>IF(SETUP_Frequency="Calendar Year",IF(COUNTA(H$3:H38)&lt;=SETUP_Period_Final-SETUP_Period_First,H38+1),
IF(SETUP_Frequency="Financial Year", IF(COUNTA(H$3:H38)&lt;=LEFT(SETUP_Period_Final,4)-LEFT(SETUP_Period_First,4),((LEFT(H38,2)&amp;MID(H38,3,2))+1)&amp;"/"&amp;TEXT(RIGHT(TEXT(RIGHT(H38,2)+1,"00"),2),"00"),NA()),
IF(SETUP_Frequency="Quarterly",IF(COUNTA(H$3:H38)&lt;=((LEFT(SETUP_Period_Final,4)-LEFT(SETUP_Period_First,4))*4)+RIGHT(SETUP_Period_Final,1)-RIGHT(SETUP_Period_First,1),IF(_xlfn.NUMBERVALUE(RIGHT(H38,1))=4,(LEFT(H38,4)+1)&amp;"Q1",(LEFT(H38,4)&amp;"Q"&amp;(RIGHT(H38,1)+1))),NA()),NA())))</f>
        <v>0</v>
      </c>
      <c r="J39" s="43">
        <f ca="1">OFFSET(Tool!$C$13,0,ROW($H39)-3)</f>
        <v>0</v>
      </c>
      <c r="K39" s="78" t="e">
        <f t="shared" ca="1" si="0"/>
        <v>#N/A</v>
      </c>
      <c r="L39" s="78" t="e">
        <f t="shared" ca="1" si="3"/>
        <v>#N/A</v>
      </c>
      <c r="M39" s="78" t="e">
        <f t="shared" ca="1" si="4"/>
        <v>#N/A</v>
      </c>
      <c r="N39" s="38"/>
      <c r="O39" s="36" t="e" cm="1">
        <f t="array" ref="O39">IF(OR(ISERROR($H39),$H39=FALSE),NA(),
IF(INFLATION_Index="Custom",_xlfn.XLOOKUP($H39,Tool!$12:$12,Tool!$14:$14)*100,
IF(SETUP_Frequency="Financial Year",
IFERROR(INDEX(Dynamic_Table_FY,_xlfn.XMATCH($H39,Dynamic_Period_FY),_xlfn.XMATCH(INFLATION_Index,Dynamic_Indices)),
INDEX(Dynamic_Table_FY,COUNTA(Dynamic_Table_FY)/COUNTA(Dynamic_Indices),_xlfn.XMATCH(INFLATION_Index,Dynamic_Indices))),
IF(SETUP_Frequency="Calendar Year",
IFERROR(INDEX(Dynamic_Table_CAL,_xlfn.XMATCH($H39,Dynamic_Period_CAL),_xlfn.XMATCH(INFLATION_Index,Dynamic_Indices)),
INDEX(Dynamic_Table_CAL,COUNTA(Dynamic_Table_CAL)/COUNTA(Dynamic_Indices),_xlfn.XMATCH(INFLATION_Index,Dynamic_Indices))),
IF(SETUP_Frequency="Quarterly",
IFERROR(INDEX(Dynamic_Table_QTR,_xlfn.XMATCH($H39,Dynamic_Period_QTR),_xlfn.XMATCH(INFLATION_Index,Dynamic_Indices)),
INDEX(Dynamic_Table_QTR,COUNTA(Dynamic_Table_QTR)/COUNTA(Dynamic_Indices),_xlfn.XMATCH(INFLATION_Index,Dynamic_Indices))),"err")))))
/100</f>
        <v>#N/A</v>
      </c>
      <c r="P39" s="37" t="e">
        <f t="shared" ca="1" si="5"/>
        <v>#N/A</v>
      </c>
      <c r="Q39" s="37" t="e">
        <f ca="1">IF(ISERROR($H39),NA(),
$P39/_xlfn.XLOOKUP(0,Tool!$27:$27,Tool!$33:$33)
)</f>
        <v>#N/A</v>
      </c>
      <c r="R39" s="2"/>
      <c r="S39" s="36" t="e" cm="1">
        <f t="array" ref="S39">IF(OR(ISERROR($H39),$H39=FALSE),NA(),
IF(SETUP_Frequency="Financial Year",
IFERROR(INDEX(Dynamic_Table_FY,_xlfn.XMATCH($H39,Dynamic_Period_FY),_xlfn.XMATCH("GDP Deflator",Dynamic_Indices)),
INDEX(Dynamic_Table_FY,COUNTA(Dynamic_Table_FY)/COUNTA(Dynamic_Indices),_xlfn.XMATCH("GDP Deflator",Dynamic_Indices))),
IF(SETUP_Frequency="Calendar Year",
IFERROR(INDEX(Dynamic_Table_CAL,_xlfn.XMATCH($H39,Dynamic_Period_CAL),_xlfn.XMATCH("GDP Deflator",Dynamic_Indices)),
INDEX(Dynamic_Table_CAL,COUNTA(Dynamic_Table_CAL)/COUNTA(Dynamic_Indices),_xlfn.XMATCH("GDP Deflator",Dynamic_Indices))),
IF(SETUP_Frequency="Quarterly",
IFERROR(INDEX(Dynamic_Table_QTR,_xlfn.XMATCH($H39,Dynamic_Period_QTR),_xlfn.XMATCH("GDP Deflator",Dynamic_Indices)),
INDEX(Dynamic_Table_QTR,COUNTA(Dynamic_Table_QTR)/COUNTA(Dynamic_Indices),_xlfn.XMATCH("GDP Deflator",Dynamic_Indices))),"err"))))
/100</f>
        <v>#N/A</v>
      </c>
      <c r="T39" s="37" t="e">
        <f t="shared" ca="1" si="2"/>
        <v>#N/A</v>
      </c>
      <c r="U39" s="2" t="e">
        <f ca="1">IF(ISERROR($H39),NA(),
_xlfn.XLOOKUP(0,Tool!$28:$28,Tool!$40:$40)/$T39
)</f>
        <v>#N/A</v>
      </c>
      <c r="W39" t="e">
        <f ca="1">IF(MAX($W$1:$W38)=MAX(Tool!$29:$29),NA(),IF(AND(MIN($W$1:$W38)=MIN(Tool!$29:$29),ISNUMBER(W38)),$W38+1,MIN(Tool!$29:$29)))</f>
        <v>#N/A</v>
      </c>
      <c r="X39" s="36" t="e" cm="1">
        <f t="array" aca="1" ref="X39" ca="1">IF(OR(DISCOUNT_YN="No",$W39&lt;0),0,
IF(DISCOUNT_Type="Standard Discount Rate",_xlfn.XLOOKUP($W39,Dynamic_Discount_REF,Dynamic_Discount_Standard_Rate),
IF(DISCOUNT_Type="Reduced Standard Discount Rate",_xlfn.XLOOKUP($W39,Dynamic_Discount_REF,Dynamic_Discount_StandardReduced_Rate),
IF(DISCOUNT_Type="Health Discount Rate",_xlfn.XLOOKUP($W39,Dynamic_Discount_REF,Dynamic_Discount_Health_Rate),
IF(DISCOUNT_Type="Reduced Health Discount Rate",_xlfn.XLOOKUP($W39,Dynamic_Discount_REF,Dynamic_Discount_HealthReduced_Rate),NA())))))</f>
        <v>#N/A</v>
      </c>
      <c r="Y39" s="37" t="e" cm="1">
        <f t="array" aca="1" ref="Y39" ca="1">IF(OR(DISCOUNT_YN="No",$W39&lt;0),1,
IF(DISCOUNT_Type="Standard Discount Rate",_xlfn.XLOOKUP($W39,Dynamic_Discount_REF,Dynamic_Discount_Standard_Factor),
IF(DISCOUNT_Type="Reduced Standard Discount Rate",_xlfn.XLOOKUP($W39,Dynamic_Discount_REF,Dynamic_Discount_StandardReduced_Factor),
IF(DISCOUNT_Type="Health Discount Rate",_xlfn.XLOOKUP($W39,Dynamic_Discount_REF,Dynamic_Discount_Health_Factor),
IF(DISCOUNT_Type="Reduced Health Discount Rate",_xlfn.XLOOKUP($W39,Dynamic_Discount_REF,Dynamic_Discount_HealthReduced_Factor),NA())))))</f>
        <v>#N/A</v>
      </c>
    </row>
    <row r="40" spans="8:25" x14ac:dyDescent="0.35">
      <c r="H40" s="33" t="b">
        <f>IF(SETUP_Frequency="Calendar Year",IF(COUNTA(H$3:H39)&lt;=SETUP_Period_Final-SETUP_Period_First,H39+1),
IF(SETUP_Frequency="Financial Year", IF(COUNTA(H$3:H39)&lt;=LEFT(SETUP_Period_Final,4)-LEFT(SETUP_Period_First,4),((LEFT(H39,2)&amp;MID(H39,3,2))+1)&amp;"/"&amp;TEXT(RIGHT(TEXT(RIGHT(H39,2)+1,"00"),2),"00"),NA()),
IF(SETUP_Frequency="Quarterly",IF(COUNTA(H$3:H39)&lt;=((LEFT(SETUP_Period_Final,4)-LEFT(SETUP_Period_First,4))*4)+RIGHT(SETUP_Period_Final,1)-RIGHT(SETUP_Period_First,1),IF(_xlfn.NUMBERVALUE(RIGHT(H39,1))=4,(LEFT(H39,4)+1)&amp;"Q1",(LEFT(H39,4)&amp;"Q"&amp;(RIGHT(H39,1)+1))),NA()),NA())))</f>
        <v>0</v>
      </c>
      <c r="J40" s="43">
        <f ca="1">OFFSET(Tool!$C$13,0,ROW($H40)-3)</f>
        <v>0</v>
      </c>
      <c r="K40" s="78" t="e">
        <f t="shared" ca="1" si="0"/>
        <v>#N/A</v>
      </c>
      <c r="L40" s="78" t="e">
        <f t="shared" ca="1" si="3"/>
        <v>#N/A</v>
      </c>
      <c r="M40" s="78" t="e">
        <f t="shared" ca="1" si="4"/>
        <v>#N/A</v>
      </c>
      <c r="N40" s="38"/>
      <c r="O40" s="36" t="e" cm="1">
        <f t="array" ref="O40">IF(OR(ISERROR($H40),$H40=FALSE),NA(),
IF(INFLATION_Index="Custom",_xlfn.XLOOKUP($H40,Tool!$12:$12,Tool!$14:$14)*100,
IF(SETUP_Frequency="Financial Year",
IFERROR(INDEX(Dynamic_Table_FY,_xlfn.XMATCH($H40,Dynamic_Period_FY),_xlfn.XMATCH(INFLATION_Index,Dynamic_Indices)),
INDEX(Dynamic_Table_FY,COUNTA(Dynamic_Table_FY)/COUNTA(Dynamic_Indices),_xlfn.XMATCH(INFLATION_Index,Dynamic_Indices))),
IF(SETUP_Frequency="Calendar Year",
IFERROR(INDEX(Dynamic_Table_CAL,_xlfn.XMATCH($H40,Dynamic_Period_CAL),_xlfn.XMATCH(INFLATION_Index,Dynamic_Indices)),
INDEX(Dynamic_Table_CAL,COUNTA(Dynamic_Table_CAL)/COUNTA(Dynamic_Indices),_xlfn.XMATCH(INFLATION_Index,Dynamic_Indices))),
IF(SETUP_Frequency="Quarterly",
IFERROR(INDEX(Dynamic_Table_QTR,_xlfn.XMATCH($H40,Dynamic_Period_QTR),_xlfn.XMATCH(INFLATION_Index,Dynamic_Indices)),
INDEX(Dynamic_Table_QTR,COUNTA(Dynamic_Table_QTR)/COUNTA(Dynamic_Indices),_xlfn.XMATCH(INFLATION_Index,Dynamic_Indices))),"err")))))
/100</f>
        <v>#N/A</v>
      </c>
      <c r="P40" s="37" t="e">
        <f t="shared" ca="1" si="5"/>
        <v>#N/A</v>
      </c>
      <c r="Q40" s="37" t="e">
        <f ca="1">IF(ISERROR($H40),NA(),
$P40/_xlfn.XLOOKUP(0,Tool!$27:$27,Tool!$33:$33)
)</f>
        <v>#N/A</v>
      </c>
      <c r="R40" s="2"/>
      <c r="S40" s="36" t="e" cm="1">
        <f t="array" ref="S40">IF(OR(ISERROR($H40),$H40=FALSE),NA(),
IF(SETUP_Frequency="Financial Year",
IFERROR(INDEX(Dynamic_Table_FY,_xlfn.XMATCH($H40,Dynamic_Period_FY),_xlfn.XMATCH("GDP Deflator",Dynamic_Indices)),
INDEX(Dynamic_Table_FY,COUNTA(Dynamic_Table_FY)/COUNTA(Dynamic_Indices),_xlfn.XMATCH("GDP Deflator",Dynamic_Indices))),
IF(SETUP_Frequency="Calendar Year",
IFERROR(INDEX(Dynamic_Table_CAL,_xlfn.XMATCH($H40,Dynamic_Period_CAL),_xlfn.XMATCH("GDP Deflator",Dynamic_Indices)),
INDEX(Dynamic_Table_CAL,COUNTA(Dynamic_Table_CAL)/COUNTA(Dynamic_Indices),_xlfn.XMATCH("GDP Deflator",Dynamic_Indices))),
IF(SETUP_Frequency="Quarterly",
IFERROR(INDEX(Dynamic_Table_QTR,_xlfn.XMATCH($H40,Dynamic_Period_QTR),_xlfn.XMATCH("GDP Deflator",Dynamic_Indices)),
INDEX(Dynamic_Table_QTR,COUNTA(Dynamic_Table_QTR)/COUNTA(Dynamic_Indices),_xlfn.XMATCH("GDP Deflator",Dynamic_Indices))),"err"))))
/100</f>
        <v>#N/A</v>
      </c>
      <c r="T40" s="37" t="e">
        <f t="shared" ca="1" si="2"/>
        <v>#N/A</v>
      </c>
      <c r="U40" s="2" t="e">
        <f ca="1">IF(ISERROR($H40),NA(),
_xlfn.XLOOKUP(0,Tool!$28:$28,Tool!$40:$40)/$T40
)</f>
        <v>#N/A</v>
      </c>
      <c r="W40" t="e">
        <f ca="1">IF(MAX($W$1:$W39)=MAX(Tool!$29:$29),NA(),IF(AND(MIN($W$1:$W39)=MIN(Tool!$29:$29),ISNUMBER(W39)),$W39+1,MIN(Tool!$29:$29)))</f>
        <v>#N/A</v>
      </c>
      <c r="X40" s="36" t="e" cm="1">
        <f t="array" aca="1" ref="X40" ca="1">IF(OR(DISCOUNT_YN="No",$W40&lt;0),0,
IF(DISCOUNT_Type="Standard Discount Rate",_xlfn.XLOOKUP($W40,Dynamic_Discount_REF,Dynamic_Discount_Standard_Rate),
IF(DISCOUNT_Type="Reduced Standard Discount Rate",_xlfn.XLOOKUP($W40,Dynamic_Discount_REF,Dynamic_Discount_StandardReduced_Rate),
IF(DISCOUNT_Type="Health Discount Rate",_xlfn.XLOOKUP($W40,Dynamic_Discount_REF,Dynamic_Discount_Health_Rate),
IF(DISCOUNT_Type="Reduced Health Discount Rate",_xlfn.XLOOKUP($W40,Dynamic_Discount_REF,Dynamic_Discount_HealthReduced_Rate),NA())))))</f>
        <v>#N/A</v>
      </c>
      <c r="Y40" s="37" t="e" cm="1">
        <f t="array" aca="1" ref="Y40" ca="1">IF(OR(DISCOUNT_YN="No",$W40&lt;0),1,
IF(DISCOUNT_Type="Standard Discount Rate",_xlfn.XLOOKUP($W40,Dynamic_Discount_REF,Dynamic_Discount_Standard_Factor),
IF(DISCOUNT_Type="Reduced Standard Discount Rate",_xlfn.XLOOKUP($W40,Dynamic_Discount_REF,Dynamic_Discount_StandardReduced_Factor),
IF(DISCOUNT_Type="Health Discount Rate",_xlfn.XLOOKUP($W40,Dynamic_Discount_REF,Dynamic_Discount_Health_Factor),
IF(DISCOUNT_Type="Reduced Health Discount Rate",_xlfn.XLOOKUP($W40,Dynamic_Discount_REF,Dynamic_Discount_HealthReduced_Factor),NA())))))</f>
        <v>#N/A</v>
      </c>
    </row>
    <row r="41" spans="8:25" x14ac:dyDescent="0.35">
      <c r="H41" s="33" t="b">
        <f>IF(SETUP_Frequency="Calendar Year",IF(COUNTA(H$3:H40)&lt;=SETUP_Period_Final-SETUP_Period_First,H40+1),
IF(SETUP_Frequency="Financial Year", IF(COUNTA(H$3:H40)&lt;=LEFT(SETUP_Period_Final,4)-LEFT(SETUP_Period_First,4),((LEFT(H40,2)&amp;MID(H40,3,2))+1)&amp;"/"&amp;TEXT(RIGHT(TEXT(RIGHT(H40,2)+1,"00"),2),"00"),NA()),
IF(SETUP_Frequency="Quarterly",IF(COUNTA(H$3:H40)&lt;=((LEFT(SETUP_Period_Final,4)-LEFT(SETUP_Period_First,4))*4)+RIGHT(SETUP_Period_Final,1)-RIGHT(SETUP_Period_First,1),IF(_xlfn.NUMBERVALUE(RIGHT(H40,1))=4,(LEFT(H40,4)+1)&amp;"Q1",(LEFT(H40,4)&amp;"Q"&amp;(RIGHT(H40,1)+1))),NA()),NA())))</f>
        <v>0</v>
      </c>
      <c r="J41" s="43">
        <f ca="1">OFFSET(Tool!$C$13,0,ROW($H41)-3)</f>
        <v>0</v>
      </c>
      <c r="K41" s="78" t="e">
        <f t="shared" ca="1" si="0"/>
        <v>#N/A</v>
      </c>
      <c r="L41" s="78" t="e">
        <f t="shared" ca="1" si="3"/>
        <v>#N/A</v>
      </c>
      <c r="M41" s="78" t="e">
        <f t="shared" ca="1" si="4"/>
        <v>#N/A</v>
      </c>
      <c r="N41" s="38"/>
      <c r="O41" s="36" t="e" cm="1">
        <f t="array" ref="O41">IF(OR(ISERROR($H41),$H41=FALSE),NA(),
IF(INFLATION_Index="Custom",_xlfn.XLOOKUP($H41,Tool!$12:$12,Tool!$14:$14)*100,
IF(SETUP_Frequency="Financial Year",
IFERROR(INDEX(Dynamic_Table_FY,_xlfn.XMATCH($H41,Dynamic_Period_FY),_xlfn.XMATCH(INFLATION_Index,Dynamic_Indices)),
INDEX(Dynamic_Table_FY,COUNTA(Dynamic_Table_FY)/COUNTA(Dynamic_Indices),_xlfn.XMATCH(INFLATION_Index,Dynamic_Indices))),
IF(SETUP_Frequency="Calendar Year",
IFERROR(INDEX(Dynamic_Table_CAL,_xlfn.XMATCH($H41,Dynamic_Period_CAL),_xlfn.XMATCH(INFLATION_Index,Dynamic_Indices)),
INDEX(Dynamic_Table_CAL,COUNTA(Dynamic_Table_CAL)/COUNTA(Dynamic_Indices),_xlfn.XMATCH(INFLATION_Index,Dynamic_Indices))),
IF(SETUP_Frequency="Quarterly",
IFERROR(INDEX(Dynamic_Table_QTR,_xlfn.XMATCH($H41,Dynamic_Period_QTR),_xlfn.XMATCH(INFLATION_Index,Dynamic_Indices)),
INDEX(Dynamic_Table_QTR,COUNTA(Dynamic_Table_QTR)/COUNTA(Dynamic_Indices),_xlfn.XMATCH(INFLATION_Index,Dynamic_Indices))),"err")))))
/100</f>
        <v>#N/A</v>
      </c>
      <c r="P41" s="37" t="e">
        <f t="shared" ca="1" si="5"/>
        <v>#N/A</v>
      </c>
      <c r="Q41" s="37" t="e">
        <f ca="1">IF(ISERROR($H41),NA(),
$P41/_xlfn.XLOOKUP(0,Tool!$27:$27,Tool!$33:$33)
)</f>
        <v>#N/A</v>
      </c>
      <c r="R41" s="2"/>
      <c r="S41" s="36" t="e" cm="1">
        <f t="array" ref="S41">IF(OR(ISERROR($H41),$H41=FALSE),NA(),
IF(SETUP_Frequency="Financial Year",
IFERROR(INDEX(Dynamic_Table_FY,_xlfn.XMATCH($H41,Dynamic_Period_FY),_xlfn.XMATCH("GDP Deflator",Dynamic_Indices)),
INDEX(Dynamic_Table_FY,COUNTA(Dynamic_Table_FY)/COUNTA(Dynamic_Indices),_xlfn.XMATCH("GDP Deflator",Dynamic_Indices))),
IF(SETUP_Frequency="Calendar Year",
IFERROR(INDEX(Dynamic_Table_CAL,_xlfn.XMATCH($H41,Dynamic_Period_CAL),_xlfn.XMATCH("GDP Deflator",Dynamic_Indices)),
INDEX(Dynamic_Table_CAL,COUNTA(Dynamic_Table_CAL)/COUNTA(Dynamic_Indices),_xlfn.XMATCH("GDP Deflator",Dynamic_Indices))),
IF(SETUP_Frequency="Quarterly",
IFERROR(INDEX(Dynamic_Table_QTR,_xlfn.XMATCH($H41,Dynamic_Period_QTR),_xlfn.XMATCH("GDP Deflator",Dynamic_Indices)),
INDEX(Dynamic_Table_QTR,COUNTA(Dynamic_Table_QTR)/COUNTA(Dynamic_Indices),_xlfn.XMATCH("GDP Deflator",Dynamic_Indices))),"err"))))
/100</f>
        <v>#N/A</v>
      </c>
      <c r="T41" s="37" t="e">
        <f t="shared" ca="1" si="2"/>
        <v>#N/A</v>
      </c>
      <c r="U41" s="2" t="e">
        <f ca="1">IF(ISERROR($H41),NA(),
_xlfn.XLOOKUP(0,Tool!$28:$28,Tool!$40:$40)/$T41
)</f>
        <v>#N/A</v>
      </c>
      <c r="W41" t="e">
        <f ca="1">IF(MAX($W$1:$W40)=MAX(Tool!$29:$29),NA(),IF(AND(MIN($W$1:$W40)=MIN(Tool!$29:$29),ISNUMBER(W40)),$W40+1,MIN(Tool!$29:$29)))</f>
        <v>#N/A</v>
      </c>
      <c r="X41" s="36" t="e" cm="1">
        <f t="array" aca="1" ref="X41" ca="1">IF(OR(DISCOUNT_YN="No",$W41&lt;0),0,
IF(DISCOUNT_Type="Standard Discount Rate",_xlfn.XLOOKUP($W41,Dynamic_Discount_REF,Dynamic_Discount_Standard_Rate),
IF(DISCOUNT_Type="Reduced Standard Discount Rate",_xlfn.XLOOKUP($W41,Dynamic_Discount_REF,Dynamic_Discount_StandardReduced_Rate),
IF(DISCOUNT_Type="Health Discount Rate",_xlfn.XLOOKUP($W41,Dynamic_Discount_REF,Dynamic_Discount_Health_Rate),
IF(DISCOUNT_Type="Reduced Health Discount Rate",_xlfn.XLOOKUP($W41,Dynamic_Discount_REF,Dynamic_Discount_HealthReduced_Rate),NA())))))</f>
        <v>#N/A</v>
      </c>
      <c r="Y41" s="37" t="e" cm="1">
        <f t="array" aca="1" ref="Y41" ca="1">IF(OR(DISCOUNT_YN="No",$W41&lt;0),1,
IF(DISCOUNT_Type="Standard Discount Rate",_xlfn.XLOOKUP($W41,Dynamic_Discount_REF,Dynamic_Discount_Standard_Factor),
IF(DISCOUNT_Type="Reduced Standard Discount Rate",_xlfn.XLOOKUP($W41,Dynamic_Discount_REF,Dynamic_Discount_StandardReduced_Factor),
IF(DISCOUNT_Type="Health Discount Rate",_xlfn.XLOOKUP($W41,Dynamic_Discount_REF,Dynamic_Discount_Health_Factor),
IF(DISCOUNT_Type="Reduced Health Discount Rate",_xlfn.XLOOKUP($W41,Dynamic_Discount_REF,Dynamic_Discount_HealthReduced_Factor),NA())))))</f>
        <v>#N/A</v>
      </c>
    </row>
    <row r="42" spans="8:25" x14ac:dyDescent="0.35">
      <c r="H42" s="33" t="b">
        <f>IF(SETUP_Frequency="Calendar Year",IF(COUNTA(H$3:H41)&lt;=SETUP_Period_Final-SETUP_Period_First,H41+1),
IF(SETUP_Frequency="Financial Year", IF(COUNTA(H$3:H41)&lt;=LEFT(SETUP_Period_Final,4)-LEFT(SETUP_Period_First,4),((LEFT(H41,2)&amp;MID(H41,3,2))+1)&amp;"/"&amp;TEXT(RIGHT(TEXT(RIGHT(H41,2)+1,"00"),2),"00"),NA()),
IF(SETUP_Frequency="Quarterly",IF(COUNTA(H$3:H41)&lt;=((LEFT(SETUP_Period_Final,4)-LEFT(SETUP_Period_First,4))*4)+RIGHT(SETUP_Period_Final,1)-RIGHT(SETUP_Period_First,1),IF(_xlfn.NUMBERVALUE(RIGHT(H41,1))=4,(LEFT(H41,4)+1)&amp;"Q1",(LEFT(H41,4)&amp;"Q"&amp;(RIGHT(H41,1)+1))),NA()),NA())))</f>
        <v>0</v>
      </c>
      <c r="J42" s="43">
        <f ca="1">OFFSET(Tool!$C$13,0,ROW($H42)-3)</f>
        <v>0</v>
      </c>
      <c r="K42" s="78" t="e">
        <f t="shared" ca="1" si="0"/>
        <v>#N/A</v>
      </c>
      <c r="L42" s="78" t="e">
        <f t="shared" ca="1" si="3"/>
        <v>#N/A</v>
      </c>
      <c r="M42" s="78" t="e">
        <f t="shared" ca="1" si="4"/>
        <v>#N/A</v>
      </c>
      <c r="N42" s="38"/>
      <c r="O42" s="36" t="e" cm="1">
        <f t="array" ref="O42">IF(OR(ISERROR($H42),$H42=FALSE),NA(),
IF(INFLATION_Index="Custom",_xlfn.XLOOKUP($H42,Tool!$12:$12,Tool!$14:$14)*100,
IF(SETUP_Frequency="Financial Year",
IFERROR(INDEX(Dynamic_Table_FY,_xlfn.XMATCH($H42,Dynamic_Period_FY),_xlfn.XMATCH(INFLATION_Index,Dynamic_Indices)),
INDEX(Dynamic_Table_FY,COUNTA(Dynamic_Table_FY)/COUNTA(Dynamic_Indices),_xlfn.XMATCH(INFLATION_Index,Dynamic_Indices))),
IF(SETUP_Frequency="Calendar Year",
IFERROR(INDEX(Dynamic_Table_CAL,_xlfn.XMATCH($H42,Dynamic_Period_CAL),_xlfn.XMATCH(INFLATION_Index,Dynamic_Indices)),
INDEX(Dynamic_Table_CAL,COUNTA(Dynamic_Table_CAL)/COUNTA(Dynamic_Indices),_xlfn.XMATCH(INFLATION_Index,Dynamic_Indices))),
IF(SETUP_Frequency="Quarterly",
IFERROR(INDEX(Dynamic_Table_QTR,_xlfn.XMATCH($H42,Dynamic_Period_QTR),_xlfn.XMATCH(INFLATION_Index,Dynamic_Indices)),
INDEX(Dynamic_Table_QTR,COUNTA(Dynamic_Table_QTR)/COUNTA(Dynamic_Indices),_xlfn.XMATCH(INFLATION_Index,Dynamic_Indices))),"err")))))
/100</f>
        <v>#N/A</v>
      </c>
      <c r="P42" s="37" t="e">
        <f t="shared" ca="1" si="5"/>
        <v>#N/A</v>
      </c>
      <c r="Q42" s="37" t="e">
        <f ca="1">IF(ISERROR($H42),NA(),
$P42/_xlfn.XLOOKUP(0,Tool!$27:$27,Tool!$33:$33)
)</f>
        <v>#N/A</v>
      </c>
      <c r="R42" s="2"/>
      <c r="S42" s="36" t="e" cm="1">
        <f t="array" ref="S42">IF(OR(ISERROR($H42),$H42=FALSE),NA(),
IF(SETUP_Frequency="Financial Year",
IFERROR(INDEX(Dynamic_Table_FY,_xlfn.XMATCH($H42,Dynamic_Period_FY),_xlfn.XMATCH("GDP Deflator",Dynamic_Indices)),
INDEX(Dynamic_Table_FY,COUNTA(Dynamic_Table_FY)/COUNTA(Dynamic_Indices),_xlfn.XMATCH("GDP Deflator",Dynamic_Indices))),
IF(SETUP_Frequency="Calendar Year",
IFERROR(INDEX(Dynamic_Table_CAL,_xlfn.XMATCH($H42,Dynamic_Period_CAL),_xlfn.XMATCH("GDP Deflator",Dynamic_Indices)),
INDEX(Dynamic_Table_CAL,COUNTA(Dynamic_Table_CAL)/COUNTA(Dynamic_Indices),_xlfn.XMATCH("GDP Deflator",Dynamic_Indices))),
IF(SETUP_Frequency="Quarterly",
IFERROR(INDEX(Dynamic_Table_QTR,_xlfn.XMATCH($H42,Dynamic_Period_QTR),_xlfn.XMATCH("GDP Deflator",Dynamic_Indices)),
INDEX(Dynamic_Table_QTR,COUNTA(Dynamic_Table_QTR)/COUNTA(Dynamic_Indices),_xlfn.XMATCH("GDP Deflator",Dynamic_Indices))),"err"))))
/100</f>
        <v>#N/A</v>
      </c>
      <c r="T42" s="37" t="e">
        <f t="shared" ca="1" si="2"/>
        <v>#N/A</v>
      </c>
      <c r="U42" s="2" t="e">
        <f ca="1">IF(ISERROR($H42),NA(),
_xlfn.XLOOKUP(0,Tool!$28:$28,Tool!$40:$40)/$T42
)</f>
        <v>#N/A</v>
      </c>
      <c r="W42" t="e">
        <f ca="1">IF(MAX($W$1:$W41)=MAX(Tool!$29:$29),NA(),IF(AND(MIN($W$1:$W41)=MIN(Tool!$29:$29),ISNUMBER(W41)),$W41+1,MIN(Tool!$29:$29)))</f>
        <v>#N/A</v>
      </c>
      <c r="X42" s="36" t="e" cm="1">
        <f t="array" aca="1" ref="X42" ca="1">IF(OR(DISCOUNT_YN="No",$W42&lt;0),0,
IF(DISCOUNT_Type="Standard Discount Rate",_xlfn.XLOOKUP($W42,Dynamic_Discount_REF,Dynamic_Discount_Standard_Rate),
IF(DISCOUNT_Type="Reduced Standard Discount Rate",_xlfn.XLOOKUP($W42,Dynamic_Discount_REF,Dynamic_Discount_StandardReduced_Rate),
IF(DISCOUNT_Type="Health Discount Rate",_xlfn.XLOOKUP($W42,Dynamic_Discount_REF,Dynamic_Discount_Health_Rate),
IF(DISCOUNT_Type="Reduced Health Discount Rate",_xlfn.XLOOKUP($W42,Dynamic_Discount_REF,Dynamic_Discount_HealthReduced_Rate),NA())))))</f>
        <v>#N/A</v>
      </c>
      <c r="Y42" s="37" t="e" cm="1">
        <f t="array" aca="1" ref="Y42" ca="1">IF(OR(DISCOUNT_YN="No",$W42&lt;0),1,
IF(DISCOUNT_Type="Standard Discount Rate",_xlfn.XLOOKUP($W42,Dynamic_Discount_REF,Dynamic_Discount_Standard_Factor),
IF(DISCOUNT_Type="Reduced Standard Discount Rate",_xlfn.XLOOKUP($W42,Dynamic_Discount_REF,Dynamic_Discount_StandardReduced_Factor),
IF(DISCOUNT_Type="Health Discount Rate",_xlfn.XLOOKUP($W42,Dynamic_Discount_REF,Dynamic_Discount_Health_Factor),
IF(DISCOUNT_Type="Reduced Health Discount Rate",_xlfn.XLOOKUP($W42,Dynamic_Discount_REF,Dynamic_Discount_HealthReduced_Factor),NA())))))</f>
        <v>#N/A</v>
      </c>
    </row>
    <row r="43" spans="8:25" x14ac:dyDescent="0.35">
      <c r="H43" s="33" t="b">
        <f>IF(SETUP_Frequency="Calendar Year",IF(COUNTA(H$3:H42)&lt;=SETUP_Period_Final-SETUP_Period_First,H42+1),
IF(SETUP_Frequency="Financial Year", IF(COUNTA(H$3:H42)&lt;=LEFT(SETUP_Period_Final,4)-LEFT(SETUP_Period_First,4),((LEFT(H42,2)&amp;MID(H42,3,2))+1)&amp;"/"&amp;TEXT(RIGHT(TEXT(RIGHT(H42,2)+1,"00"),2),"00"),NA()),
IF(SETUP_Frequency="Quarterly",IF(COUNTA(H$3:H42)&lt;=((LEFT(SETUP_Period_Final,4)-LEFT(SETUP_Period_First,4))*4)+RIGHT(SETUP_Period_Final,1)-RIGHT(SETUP_Period_First,1),IF(_xlfn.NUMBERVALUE(RIGHT(H42,1))=4,(LEFT(H42,4)+1)&amp;"Q1",(LEFT(H42,4)&amp;"Q"&amp;(RIGHT(H42,1)+1))),NA()),NA())))</f>
        <v>0</v>
      </c>
      <c r="J43" s="43">
        <f ca="1">OFFSET(Tool!$C$13,0,ROW($H43)-3)</f>
        <v>0</v>
      </c>
      <c r="K43" s="78" t="e">
        <f t="shared" ca="1" si="0"/>
        <v>#N/A</v>
      </c>
      <c r="L43" s="78" t="e">
        <f t="shared" ca="1" si="3"/>
        <v>#N/A</v>
      </c>
      <c r="M43" s="78" t="e">
        <f t="shared" ca="1" si="4"/>
        <v>#N/A</v>
      </c>
      <c r="N43" s="38"/>
      <c r="O43" s="36" t="e" cm="1">
        <f t="array" ref="O43">IF(OR(ISERROR($H43),$H43=FALSE),NA(),
IF(INFLATION_Index="Custom",_xlfn.XLOOKUP($H43,Tool!$12:$12,Tool!$14:$14)*100,
IF(SETUP_Frequency="Financial Year",
IFERROR(INDEX(Dynamic_Table_FY,_xlfn.XMATCH($H43,Dynamic_Period_FY),_xlfn.XMATCH(INFLATION_Index,Dynamic_Indices)),
INDEX(Dynamic_Table_FY,COUNTA(Dynamic_Table_FY)/COUNTA(Dynamic_Indices),_xlfn.XMATCH(INFLATION_Index,Dynamic_Indices))),
IF(SETUP_Frequency="Calendar Year",
IFERROR(INDEX(Dynamic_Table_CAL,_xlfn.XMATCH($H43,Dynamic_Period_CAL),_xlfn.XMATCH(INFLATION_Index,Dynamic_Indices)),
INDEX(Dynamic_Table_CAL,COUNTA(Dynamic_Table_CAL)/COUNTA(Dynamic_Indices),_xlfn.XMATCH(INFLATION_Index,Dynamic_Indices))),
IF(SETUP_Frequency="Quarterly",
IFERROR(INDEX(Dynamic_Table_QTR,_xlfn.XMATCH($H43,Dynamic_Period_QTR),_xlfn.XMATCH(INFLATION_Index,Dynamic_Indices)),
INDEX(Dynamic_Table_QTR,COUNTA(Dynamic_Table_QTR)/COUNTA(Dynamic_Indices),_xlfn.XMATCH(INFLATION_Index,Dynamic_Indices))),"err")))))
/100</f>
        <v>#N/A</v>
      </c>
      <c r="P43" s="37" t="e">
        <f t="shared" ca="1" si="5"/>
        <v>#N/A</v>
      </c>
      <c r="Q43" s="37" t="e">
        <f ca="1">IF(ISERROR($H43),NA(),
$P43/_xlfn.XLOOKUP(0,Tool!$27:$27,Tool!$33:$33)
)</f>
        <v>#N/A</v>
      </c>
      <c r="R43" s="2"/>
      <c r="S43" s="36" t="e" cm="1">
        <f t="array" ref="S43">IF(OR(ISERROR($H43),$H43=FALSE),NA(),
IF(SETUP_Frequency="Financial Year",
IFERROR(INDEX(Dynamic_Table_FY,_xlfn.XMATCH($H43,Dynamic_Period_FY),_xlfn.XMATCH("GDP Deflator",Dynamic_Indices)),
INDEX(Dynamic_Table_FY,COUNTA(Dynamic_Table_FY)/COUNTA(Dynamic_Indices),_xlfn.XMATCH("GDP Deflator",Dynamic_Indices))),
IF(SETUP_Frequency="Calendar Year",
IFERROR(INDEX(Dynamic_Table_CAL,_xlfn.XMATCH($H43,Dynamic_Period_CAL),_xlfn.XMATCH("GDP Deflator",Dynamic_Indices)),
INDEX(Dynamic_Table_CAL,COUNTA(Dynamic_Table_CAL)/COUNTA(Dynamic_Indices),_xlfn.XMATCH("GDP Deflator",Dynamic_Indices))),
IF(SETUP_Frequency="Quarterly",
IFERROR(INDEX(Dynamic_Table_QTR,_xlfn.XMATCH($H43,Dynamic_Period_QTR),_xlfn.XMATCH("GDP Deflator",Dynamic_Indices)),
INDEX(Dynamic_Table_QTR,COUNTA(Dynamic_Table_QTR)/COUNTA(Dynamic_Indices),_xlfn.XMATCH("GDP Deflator",Dynamic_Indices))),"err"))))
/100</f>
        <v>#N/A</v>
      </c>
      <c r="T43" s="37" t="e">
        <f t="shared" ca="1" si="2"/>
        <v>#N/A</v>
      </c>
      <c r="U43" s="2" t="e">
        <f ca="1">IF(ISERROR($H43),NA(),
_xlfn.XLOOKUP(0,Tool!$28:$28,Tool!$40:$40)/$T43
)</f>
        <v>#N/A</v>
      </c>
      <c r="W43" t="e">
        <f ca="1">IF(MAX($W$1:$W42)=MAX(Tool!$29:$29),NA(),IF(AND(MIN($W$1:$W42)=MIN(Tool!$29:$29),ISNUMBER(W42)),$W42+1,MIN(Tool!$29:$29)))</f>
        <v>#N/A</v>
      </c>
      <c r="X43" s="36" t="e" cm="1">
        <f t="array" aca="1" ref="X43" ca="1">IF(OR(DISCOUNT_YN="No",$W43&lt;0),0,
IF(DISCOUNT_Type="Standard Discount Rate",_xlfn.XLOOKUP($W43,Dynamic_Discount_REF,Dynamic_Discount_Standard_Rate),
IF(DISCOUNT_Type="Reduced Standard Discount Rate",_xlfn.XLOOKUP($W43,Dynamic_Discount_REF,Dynamic_Discount_StandardReduced_Rate),
IF(DISCOUNT_Type="Health Discount Rate",_xlfn.XLOOKUP($W43,Dynamic_Discount_REF,Dynamic_Discount_Health_Rate),
IF(DISCOUNT_Type="Reduced Health Discount Rate",_xlfn.XLOOKUP($W43,Dynamic_Discount_REF,Dynamic_Discount_HealthReduced_Rate),NA())))))</f>
        <v>#N/A</v>
      </c>
      <c r="Y43" s="37" t="e" cm="1">
        <f t="array" aca="1" ref="Y43" ca="1">IF(OR(DISCOUNT_YN="No",$W43&lt;0),1,
IF(DISCOUNT_Type="Standard Discount Rate",_xlfn.XLOOKUP($W43,Dynamic_Discount_REF,Dynamic_Discount_Standard_Factor),
IF(DISCOUNT_Type="Reduced Standard Discount Rate",_xlfn.XLOOKUP($W43,Dynamic_Discount_REF,Dynamic_Discount_StandardReduced_Factor),
IF(DISCOUNT_Type="Health Discount Rate",_xlfn.XLOOKUP($W43,Dynamic_Discount_REF,Dynamic_Discount_Health_Factor),
IF(DISCOUNT_Type="Reduced Health Discount Rate",_xlfn.XLOOKUP($W43,Dynamic_Discount_REF,Dynamic_Discount_HealthReduced_Factor),NA())))))</f>
        <v>#N/A</v>
      </c>
    </row>
    <row r="44" spans="8:25" x14ac:dyDescent="0.35">
      <c r="H44" s="33" t="b">
        <f>IF(SETUP_Frequency="Calendar Year",IF(COUNTA(H$3:H43)&lt;=SETUP_Period_Final-SETUP_Period_First,H43+1),
IF(SETUP_Frequency="Financial Year", IF(COUNTA(H$3:H43)&lt;=LEFT(SETUP_Period_Final,4)-LEFT(SETUP_Period_First,4),((LEFT(H43,2)&amp;MID(H43,3,2))+1)&amp;"/"&amp;TEXT(RIGHT(TEXT(RIGHT(H43,2)+1,"00"),2),"00"),NA()),
IF(SETUP_Frequency="Quarterly",IF(COUNTA(H$3:H43)&lt;=((LEFT(SETUP_Period_Final,4)-LEFT(SETUP_Period_First,4))*4)+RIGHT(SETUP_Period_Final,1)-RIGHT(SETUP_Period_First,1),IF(_xlfn.NUMBERVALUE(RIGHT(H43,1))=4,(LEFT(H43,4)+1)&amp;"Q1",(LEFT(H43,4)&amp;"Q"&amp;(RIGHT(H43,1)+1))),NA()),NA())))</f>
        <v>0</v>
      </c>
      <c r="J44" s="43">
        <f ca="1">OFFSET(Tool!$C$13,0,ROW($H44)-3)</f>
        <v>0</v>
      </c>
      <c r="K44" s="78" t="e">
        <f t="shared" ca="1" si="0"/>
        <v>#N/A</v>
      </c>
      <c r="L44" s="78" t="e">
        <f t="shared" ca="1" si="3"/>
        <v>#N/A</v>
      </c>
      <c r="M44" s="78" t="e">
        <f t="shared" ca="1" si="4"/>
        <v>#N/A</v>
      </c>
      <c r="N44" s="38"/>
      <c r="O44" s="36" t="e" cm="1">
        <f t="array" ref="O44">IF(OR(ISERROR($H44),$H44=FALSE),NA(),
IF(INFLATION_Index="Custom",_xlfn.XLOOKUP($H44,Tool!$12:$12,Tool!$14:$14)*100,
IF(SETUP_Frequency="Financial Year",
IFERROR(INDEX(Dynamic_Table_FY,_xlfn.XMATCH($H44,Dynamic_Period_FY),_xlfn.XMATCH(INFLATION_Index,Dynamic_Indices)),
INDEX(Dynamic_Table_FY,COUNTA(Dynamic_Table_FY)/COUNTA(Dynamic_Indices),_xlfn.XMATCH(INFLATION_Index,Dynamic_Indices))),
IF(SETUP_Frequency="Calendar Year",
IFERROR(INDEX(Dynamic_Table_CAL,_xlfn.XMATCH($H44,Dynamic_Period_CAL),_xlfn.XMATCH(INFLATION_Index,Dynamic_Indices)),
INDEX(Dynamic_Table_CAL,COUNTA(Dynamic_Table_CAL)/COUNTA(Dynamic_Indices),_xlfn.XMATCH(INFLATION_Index,Dynamic_Indices))),
IF(SETUP_Frequency="Quarterly",
IFERROR(INDEX(Dynamic_Table_QTR,_xlfn.XMATCH($H44,Dynamic_Period_QTR),_xlfn.XMATCH(INFLATION_Index,Dynamic_Indices)),
INDEX(Dynamic_Table_QTR,COUNTA(Dynamic_Table_QTR)/COUNTA(Dynamic_Indices),_xlfn.XMATCH(INFLATION_Index,Dynamic_Indices))),"err")))))
/100</f>
        <v>#N/A</v>
      </c>
      <c r="P44" s="37" t="e">
        <f t="shared" ca="1" si="5"/>
        <v>#N/A</v>
      </c>
      <c r="Q44" s="37" t="e">
        <f ca="1">IF(ISERROR($H44),NA(),
$P44/_xlfn.XLOOKUP(0,Tool!$27:$27,Tool!$33:$33)
)</f>
        <v>#N/A</v>
      </c>
      <c r="R44" s="2"/>
      <c r="S44" s="36" t="e" cm="1">
        <f t="array" ref="S44">IF(OR(ISERROR($H44),$H44=FALSE),NA(),
IF(SETUP_Frequency="Financial Year",
IFERROR(INDEX(Dynamic_Table_FY,_xlfn.XMATCH($H44,Dynamic_Period_FY),_xlfn.XMATCH("GDP Deflator",Dynamic_Indices)),
INDEX(Dynamic_Table_FY,COUNTA(Dynamic_Table_FY)/COUNTA(Dynamic_Indices),_xlfn.XMATCH("GDP Deflator",Dynamic_Indices))),
IF(SETUP_Frequency="Calendar Year",
IFERROR(INDEX(Dynamic_Table_CAL,_xlfn.XMATCH($H44,Dynamic_Period_CAL),_xlfn.XMATCH("GDP Deflator",Dynamic_Indices)),
INDEX(Dynamic_Table_CAL,COUNTA(Dynamic_Table_CAL)/COUNTA(Dynamic_Indices),_xlfn.XMATCH("GDP Deflator",Dynamic_Indices))),
IF(SETUP_Frequency="Quarterly",
IFERROR(INDEX(Dynamic_Table_QTR,_xlfn.XMATCH($H44,Dynamic_Period_QTR),_xlfn.XMATCH("GDP Deflator",Dynamic_Indices)),
INDEX(Dynamic_Table_QTR,COUNTA(Dynamic_Table_QTR)/COUNTA(Dynamic_Indices),_xlfn.XMATCH("GDP Deflator",Dynamic_Indices))),"err"))))
/100</f>
        <v>#N/A</v>
      </c>
      <c r="T44" s="37" t="e">
        <f t="shared" ca="1" si="2"/>
        <v>#N/A</v>
      </c>
      <c r="U44" s="2" t="e">
        <f ca="1">IF(ISERROR($H44),NA(),
_xlfn.XLOOKUP(0,Tool!$28:$28,Tool!$40:$40)/$T44
)</f>
        <v>#N/A</v>
      </c>
      <c r="W44" t="e">
        <f ca="1">IF(MAX($W$1:$W43)=MAX(Tool!$29:$29),NA(),IF(AND(MIN($W$1:$W43)=MIN(Tool!$29:$29),ISNUMBER(W43)),$W43+1,MIN(Tool!$29:$29)))</f>
        <v>#N/A</v>
      </c>
      <c r="X44" s="36" t="e" cm="1">
        <f t="array" aca="1" ref="X44" ca="1">IF(OR(DISCOUNT_YN="No",$W44&lt;0),0,
IF(DISCOUNT_Type="Standard Discount Rate",_xlfn.XLOOKUP($W44,Dynamic_Discount_REF,Dynamic_Discount_Standard_Rate),
IF(DISCOUNT_Type="Reduced Standard Discount Rate",_xlfn.XLOOKUP($W44,Dynamic_Discount_REF,Dynamic_Discount_StandardReduced_Rate),
IF(DISCOUNT_Type="Health Discount Rate",_xlfn.XLOOKUP($W44,Dynamic_Discount_REF,Dynamic_Discount_Health_Rate),
IF(DISCOUNT_Type="Reduced Health Discount Rate",_xlfn.XLOOKUP($W44,Dynamic_Discount_REF,Dynamic_Discount_HealthReduced_Rate),NA())))))</f>
        <v>#N/A</v>
      </c>
      <c r="Y44" s="37" t="e" cm="1">
        <f t="array" aca="1" ref="Y44" ca="1">IF(OR(DISCOUNT_YN="No",$W44&lt;0),1,
IF(DISCOUNT_Type="Standard Discount Rate",_xlfn.XLOOKUP($W44,Dynamic_Discount_REF,Dynamic_Discount_Standard_Factor),
IF(DISCOUNT_Type="Reduced Standard Discount Rate",_xlfn.XLOOKUP($W44,Dynamic_Discount_REF,Dynamic_Discount_StandardReduced_Factor),
IF(DISCOUNT_Type="Health Discount Rate",_xlfn.XLOOKUP($W44,Dynamic_Discount_REF,Dynamic_Discount_Health_Factor),
IF(DISCOUNT_Type="Reduced Health Discount Rate",_xlfn.XLOOKUP($W44,Dynamic_Discount_REF,Dynamic_Discount_HealthReduced_Factor),NA())))))</f>
        <v>#N/A</v>
      </c>
    </row>
    <row r="45" spans="8:25" x14ac:dyDescent="0.35">
      <c r="H45" s="33" t="b">
        <f>IF(SETUP_Frequency="Calendar Year",IF(COUNTA(H$3:H44)&lt;=SETUP_Period_Final-SETUP_Period_First,H44+1),
IF(SETUP_Frequency="Financial Year", IF(COUNTA(H$3:H44)&lt;=LEFT(SETUP_Period_Final,4)-LEFT(SETUP_Period_First,4),((LEFT(H44,2)&amp;MID(H44,3,2))+1)&amp;"/"&amp;TEXT(RIGHT(TEXT(RIGHT(H44,2)+1,"00"),2),"00"),NA()),
IF(SETUP_Frequency="Quarterly",IF(COUNTA(H$3:H44)&lt;=((LEFT(SETUP_Period_Final,4)-LEFT(SETUP_Period_First,4))*4)+RIGHT(SETUP_Period_Final,1)-RIGHT(SETUP_Period_First,1),IF(_xlfn.NUMBERVALUE(RIGHT(H44,1))=4,(LEFT(H44,4)+1)&amp;"Q1",(LEFT(H44,4)&amp;"Q"&amp;(RIGHT(H44,1)+1))),NA()),NA())))</f>
        <v>0</v>
      </c>
      <c r="J45" s="43">
        <f ca="1">OFFSET(Tool!$C$13,0,ROW($H45)-3)</f>
        <v>0</v>
      </c>
      <c r="K45" s="78" t="e">
        <f t="shared" ca="1" si="0"/>
        <v>#N/A</v>
      </c>
      <c r="L45" s="78" t="e">
        <f t="shared" ca="1" si="3"/>
        <v>#N/A</v>
      </c>
      <c r="M45" s="78" t="e">
        <f t="shared" ca="1" si="4"/>
        <v>#N/A</v>
      </c>
      <c r="N45" s="38"/>
      <c r="O45" s="36" t="e" cm="1">
        <f t="array" ref="O45">IF(OR(ISERROR($H45),$H45=FALSE),NA(),
IF(INFLATION_Index="Custom",_xlfn.XLOOKUP($H45,Tool!$12:$12,Tool!$14:$14)*100,
IF(SETUP_Frequency="Financial Year",
IFERROR(INDEX(Dynamic_Table_FY,_xlfn.XMATCH($H45,Dynamic_Period_FY),_xlfn.XMATCH(INFLATION_Index,Dynamic_Indices)),
INDEX(Dynamic_Table_FY,COUNTA(Dynamic_Table_FY)/COUNTA(Dynamic_Indices),_xlfn.XMATCH(INFLATION_Index,Dynamic_Indices))),
IF(SETUP_Frequency="Calendar Year",
IFERROR(INDEX(Dynamic_Table_CAL,_xlfn.XMATCH($H45,Dynamic_Period_CAL),_xlfn.XMATCH(INFLATION_Index,Dynamic_Indices)),
INDEX(Dynamic_Table_CAL,COUNTA(Dynamic_Table_CAL)/COUNTA(Dynamic_Indices),_xlfn.XMATCH(INFLATION_Index,Dynamic_Indices))),
IF(SETUP_Frequency="Quarterly",
IFERROR(INDEX(Dynamic_Table_QTR,_xlfn.XMATCH($H45,Dynamic_Period_QTR),_xlfn.XMATCH(INFLATION_Index,Dynamic_Indices)),
INDEX(Dynamic_Table_QTR,COUNTA(Dynamic_Table_QTR)/COUNTA(Dynamic_Indices),_xlfn.XMATCH(INFLATION_Index,Dynamic_Indices))),"err")))))
/100</f>
        <v>#N/A</v>
      </c>
      <c r="P45" s="37" t="e">
        <f t="shared" ca="1" si="5"/>
        <v>#N/A</v>
      </c>
      <c r="Q45" s="37" t="e">
        <f ca="1">IF(ISERROR($H45),NA(),
$P45/_xlfn.XLOOKUP(0,Tool!$27:$27,Tool!$33:$33)
)</f>
        <v>#N/A</v>
      </c>
      <c r="R45" s="2"/>
      <c r="S45" s="36" t="e" cm="1">
        <f t="array" ref="S45">IF(OR(ISERROR($H45),$H45=FALSE),NA(),
IF(SETUP_Frequency="Financial Year",
IFERROR(INDEX(Dynamic_Table_FY,_xlfn.XMATCH($H45,Dynamic_Period_FY),_xlfn.XMATCH("GDP Deflator",Dynamic_Indices)),
INDEX(Dynamic_Table_FY,COUNTA(Dynamic_Table_FY)/COUNTA(Dynamic_Indices),_xlfn.XMATCH("GDP Deflator",Dynamic_Indices))),
IF(SETUP_Frequency="Calendar Year",
IFERROR(INDEX(Dynamic_Table_CAL,_xlfn.XMATCH($H45,Dynamic_Period_CAL),_xlfn.XMATCH("GDP Deflator",Dynamic_Indices)),
INDEX(Dynamic_Table_CAL,COUNTA(Dynamic_Table_CAL)/COUNTA(Dynamic_Indices),_xlfn.XMATCH("GDP Deflator",Dynamic_Indices))),
IF(SETUP_Frequency="Quarterly",
IFERROR(INDEX(Dynamic_Table_QTR,_xlfn.XMATCH($H45,Dynamic_Period_QTR),_xlfn.XMATCH("GDP Deflator",Dynamic_Indices)),
INDEX(Dynamic_Table_QTR,COUNTA(Dynamic_Table_QTR)/COUNTA(Dynamic_Indices),_xlfn.XMATCH("GDP Deflator",Dynamic_Indices))),"err"))))
/100</f>
        <v>#N/A</v>
      </c>
      <c r="T45" s="37" t="e">
        <f t="shared" ca="1" si="2"/>
        <v>#N/A</v>
      </c>
      <c r="U45" s="2" t="e">
        <f ca="1">IF(ISERROR($H45),NA(),
_xlfn.XLOOKUP(0,Tool!$28:$28,Tool!$40:$40)/$T45
)</f>
        <v>#N/A</v>
      </c>
      <c r="W45" t="e">
        <f ca="1">IF(MAX($W$1:$W44)=MAX(Tool!$29:$29),NA(),IF(AND(MIN($W$1:$W44)=MIN(Tool!$29:$29),ISNUMBER(W44)),$W44+1,MIN(Tool!$29:$29)))</f>
        <v>#N/A</v>
      </c>
      <c r="X45" s="36" t="e" cm="1">
        <f t="array" aca="1" ref="X45" ca="1">IF(OR(DISCOUNT_YN="No",$W45&lt;0),0,
IF(DISCOUNT_Type="Standard Discount Rate",_xlfn.XLOOKUP($W45,Dynamic_Discount_REF,Dynamic_Discount_Standard_Rate),
IF(DISCOUNT_Type="Reduced Standard Discount Rate",_xlfn.XLOOKUP($W45,Dynamic_Discount_REF,Dynamic_Discount_StandardReduced_Rate),
IF(DISCOUNT_Type="Health Discount Rate",_xlfn.XLOOKUP($W45,Dynamic_Discount_REF,Dynamic_Discount_Health_Rate),
IF(DISCOUNT_Type="Reduced Health Discount Rate",_xlfn.XLOOKUP($W45,Dynamic_Discount_REF,Dynamic_Discount_HealthReduced_Rate),NA())))))</f>
        <v>#N/A</v>
      </c>
      <c r="Y45" s="37" t="e" cm="1">
        <f t="array" aca="1" ref="Y45" ca="1">IF(OR(DISCOUNT_YN="No",$W45&lt;0),1,
IF(DISCOUNT_Type="Standard Discount Rate",_xlfn.XLOOKUP($W45,Dynamic_Discount_REF,Dynamic_Discount_Standard_Factor),
IF(DISCOUNT_Type="Reduced Standard Discount Rate",_xlfn.XLOOKUP($W45,Dynamic_Discount_REF,Dynamic_Discount_StandardReduced_Factor),
IF(DISCOUNT_Type="Health Discount Rate",_xlfn.XLOOKUP($W45,Dynamic_Discount_REF,Dynamic_Discount_Health_Factor),
IF(DISCOUNT_Type="Reduced Health Discount Rate",_xlfn.XLOOKUP($W45,Dynamic_Discount_REF,Dynamic_Discount_HealthReduced_Factor),NA())))))</f>
        <v>#N/A</v>
      </c>
    </row>
    <row r="46" spans="8:25" x14ac:dyDescent="0.35">
      <c r="H46" s="33" t="b">
        <f>IF(SETUP_Frequency="Calendar Year",IF(COUNTA(H$3:H45)&lt;=SETUP_Period_Final-SETUP_Period_First,H45+1),
IF(SETUP_Frequency="Financial Year", IF(COUNTA(H$3:H45)&lt;=LEFT(SETUP_Period_Final,4)-LEFT(SETUP_Period_First,4),((LEFT(H45,2)&amp;MID(H45,3,2))+1)&amp;"/"&amp;TEXT(RIGHT(TEXT(RIGHT(H45,2)+1,"00"),2),"00"),NA()),
IF(SETUP_Frequency="Quarterly",IF(COUNTA(H$3:H45)&lt;=((LEFT(SETUP_Period_Final,4)-LEFT(SETUP_Period_First,4))*4)+RIGHT(SETUP_Period_Final,1)-RIGHT(SETUP_Period_First,1),IF(_xlfn.NUMBERVALUE(RIGHT(H45,1))=4,(LEFT(H45,4)+1)&amp;"Q1",(LEFT(H45,4)&amp;"Q"&amp;(RIGHT(H45,1)+1))),NA()),NA())))</f>
        <v>0</v>
      </c>
      <c r="J46" s="43">
        <f ca="1">OFFSET(Tool!$C$13,0,ROW($H46)-3)</f>
        <v>0</v>
      </c>
      <c r="K46" s="78" t="e">
        <f t="shared" ca="1" si="0"/>
        <v>#N/A</v>
      </c>
      <c r="L46" s="78" t="e">
        <f t="shared" ca="1" si="3"/>
        <v>#N/A</v>
      </c>
      <c r="M46" s="78" t="e">
        <f t="shared" ca="1" si="4"/>
        <v>#N/A</v>
      </c>
      <c r="N46" s="38"/>
      <c r="O46" s="36" t="e" cm="1">
        <f t="array" ref="O46">IF(OR(ISERROR($H46),$H46=FALSE),NA(),
IF(INFLATION_Index="Custom",_xlfn.XLOOKUP($H46,Tool!$12:$12,Tool!$14:$14)*100,
IF(SETUP_Frequency="Financial Year",
IFERROR(INDEX(Dynamic_Table_FY,_xlfn.XMATCH($H46,Dynamic_Period_FY),_xlfn.XMATCH(INFLATION_Index,Dynamic_Indices)),
INDEX(Dynamic_Table_FY,COUNTA(Dynamic_Table_FY)/COUNTA(Dynamic_Indices),_xlfn.XMATCH(INFLATION_Index,Dynamic_Indices))),
IF(SETUP_Frequency="Calendar Year",
IFERROR(INDEX(Dynamic_Table_CAL,_xlfn.XMATCH($H46,Dynamic_Period_CAL),_xlfn.XMATCH(INFLATION_Index,Dynamic_Indices)),
INDEX(Dynamic_Table_CAL,COUNTA(Dynamic_Table_CAL)/COUNTA(Dynamic_Indices),_xlfn.XMATCH(INFLATION_Index,Dynamic_Indices))),
IF(SETUP_Frequency="Quarterly",
IFERROR(INDEX(Dynamic_Table_QTR,_xlfn.XMATCH($H46,Dynamic_Period_QTR),_xlfn.XMATCH(INFLATION_Index,Dynamic_Indices)),
INDEX(Dynamic_Table_QTR,COUNTA(Dynamic_Table_QTR)/COUNTA(Dynamic_Indices),_xlfn.XMATCH(INFLATION_Index,Dynamic_Indices))),"err")))))
/100</f>
        <v>#N/A</v>
      </c>
      <c r="P46" s="37" t="e">
        <f t="shared" ca="1" si="5"/>
        <v>#N/A</v>
      </c>
      <c r="Q46" s="37" t="e">
        <f ca="1">IF(ISERROR($H46),NA(),
$P46/_xlfn.XLOOKUP(0,Tool!$27:$27,Tool!$33:$33)
)</f>
        <v>#N/A</v>
      </c>
      <c r="R46" s="2"/>
      <c r="S46" s="36" t="e" cm="1">
        <f t="array" ref="S46">IF(OR(ISERROR($H46),$H46=FALSE),NA(),
IF(SETUP_Frequency="Financial Year",
IFERROR(INDEX(Dynamic_Table_FY,_xlfn.XMATCH($H46,Dynamic_Period_FY),_xlfn.XMATCH("GDP Deflator",Dynamic_Indices)),
INDEX(Dynamic_Table_FY,COUNTA(Dynamic_Table_FY)/COUNTA(Dynamic_Indices),_xlfn.XMATCH("GDP Deflator",Dynamic_Indices))),
IF(SETUP_Frequency="Calendar Year",
IFERROR(INDEX(Dynamic_Table_CAL,_xlfn.XMATCH($H46,Dynamic_Period_CAL),_xlfn.XMATCH("GDP Deflator",Dynamic_Indices)),
INDEX(Dynamic_Table_CAL,COUNTA(Dynamic_Table_CAL)/COUNTA(Dynamic_Indices),_xlfn.XMATCH("GDP Deflator",Dynamic_Indices))),
IF(SETUP_Frequency="Quarterly",
IFERROR(INDEX(Dynamic_Table_QTR,_xlfn.XMATCH($H46,Dynamic_Period_QTR),_xlfn.XMATCH("GDP Deflator",Dynamic_Indices)),
INDEX(Dynamic_Table_QTR,COUNTA(Dynamic_Table_QTR)/COUNTA(Dynamic_Indices),_xlfn.XMATCH("GDP Deflator",Dynamic_Indices))),"err"))))
/100</f>
        <v>#N/A</v>
      </c>
      <c r="T46" s="37" t="e">
        <f t="shared" ca="1" si="2"/>
        <v>#N/A</v>
      </c>
      <c r="U46" s="2" t="e">
        <f ca="1">IF(ISERROR($H46),NA(),
_xlfn.XLOOKUP(0,Tool!$28:$28,Tool!$40:$40)/$T46
)</f>
        <v>#N/A</v>
      </c>
      <c r="W46" t="e">
        <f ca="1">IF(MAX($W$1:$W45)=MAX(Tool!$29:$29),NA(),IF(AND(MIN($W$1:$W45)=MIN(Tool!$29:$29),ISNUMBER(W45)),$W45+1,MIN(Tool!$29:$29)))</f>
        <v>#N/A</v>
      </c>
      <c r="X46" s="36" t="e" cm="1">
        <f t="array" aca="1" ref="X46" ca="1">IF(OR(DISCOUNT_YN="No",$W46&lt;0),0,
IF(DISCOUNT_Type="Standard Discount Rate",_xlfn.XLOOKUP($W46,Dynamic_Discount_REF,Dynamic_Discount_Standard_Rate),
IF(DISCOUNT_Type="Reduced Standard Discount Rate",_xlfn.XLOOKUP($W46,Dynamic_Discount_REF,Dynamic_Discount_StandardReduced_Rate),
IF(DISCOUNT_Type="Health Discount Rate",_xlfn.XLOOKUP($W46,Dynamic_Discount_REF,Dynamic_Discount_Health_Rate),
IF(DISCOUNT_Type="Reduced Health Discount Rate",_xlfn.XLOOKUP($W46,Dynamic_Discount_REF,Dynamic_Discount_HealthReduced_Rate),NA())))))</f>
        <v>#N/A</v>
      </c>
      <c r="Y46" s="37" t="e" cm="1">
        <f t="array" aca="1" ref="Y46" ca="1">IF(OR(DISCOUNT_YN="No",$W46&lt;0),1,
IF(DISCOUNT_Type="Standard Discount Rate",_xlfn.XLOOKUP($W46,Dynamic_Discount_REF,Dynamic_Discount_Standard_Factor),
IF(DISCOUNT_Type="Reduced Standard Discount Rate",_xlfn.XLOOKUP($W46,Dynamic_Discount_REF,Dynamic_Discount_StandardReduced_Factor),
IF(DISCOUNT_Type="Health Discount Rate",_xlfn.XLOOKUP($W46,Dynamic_Discount_REF,Dynamic_Discount_Health_Factor),
IF(DISCOUNT_Type="Reduced Health Discount Rate",_xlfn.XLOOKUP($W46,Dynamic_Discount_REF,Dynamic_Discount_HealthReduced_Factor),NA())))))</f>
        <v>#N/A</v>
      </c>
    </row>
    <row r="47" spans="8:25" x14ac:dyDescent="0.35">
      <c r="H47" s="33" t="b">
        <f>IF(SETUP_Frequency="Calendar Year",IF(COUNTA(H$3:H46)&lt;=SETUP_Period_Final-SETUP_Period_First,H46+1),
IF(SETUP_Frequency="Financial Year", IF(COUNTA(H$3:H46)&lt;=LEFT(SETUP_Period_Final,4)-LEFT(SETUP_Period_First,4),((LEFT(H46,2)&amp;MID(H46,3,2))+1)&amp;"/"&amp;TEXT(RIGHT(TEXT(RIGHT(H46,2)+1,"00"),2),"00"),NA()),
IF(SETUP_Frequency="Quarterly",IF(COUNTA(H$3:H46)&lt;=((LEFT(SETUP_Period_Final,4)-LEFT(SETUP_Period_First,4))*4)+RIGHT(SETUP_Period_Final,1)-RIGHT(SETUP_Period_First,1),IF(_xlfn.NUMBERVALUE(RIGHT(H46,1))=4,(LEFT(H46,4)+1)&amp;"Q1",(LEFT(H46,4)&amp;"Q"&amp;(RIGHT(H46,1)+1))),NA()),NA())))</f>
        <v>0</v>
      </c>
      <c r="J47" s="43">
        <f ca="1">OFFSET(Tool!$C$13,0,ROW($H47)-3)</f>
        <v>0</v>
      </c>
      <c r="K47" s="78" t="e">
        <f t="shared" ca="1" si="0"/>
        <v>#N/A</v>
      </c>
      <c r="L47" s="78" t="e">
        <f t="shared" ca="1" si="3"/>
        <v>#N/A</v>
      </c>
      <c r="M47" s="78" t="e">
        <f t="shared" ca="1" si="4"/>
        <v>#N/A</v>
      </c>
      <c r="N47" s="38"/>
      <c r="O47" s="36" t="e" cm="1">
        <f t="array" ref="O47">IF(OR(ISERROR($H47),$H47=FALSE),NA(),
IF(INFLATION_Index="Custom",_xlfn.XLOOKUP($H47,Tool!$12:$12,Tool!$14:$14)*100,
IF(SETUP_Frequency="Financial Year",
IFERROR(INDEX(Dynamic_Table_FY,_xlfn.XMATCH($H47,Dynamic_Period_FY),_xlfn.XMATCH(INFLATION_Index,Dynamic_Indices)),
INDEX(Dynamic_Table_FY,COUNTA(Dynamic_Table_FY)/COUNTA(Dynamic_Indices),_xlfn.XMATCH(INFLATION_Index,Dynamic_Indices))),
IF(SETUP_Frequency="Calendar Year",
IFERROR(INDEX(Dynamic_Table_CAL,_xlfn.XMATCH($H47,Dynamic_Period_CAL),_xlfn.XMATCH(INFLATION_Index,Dynamic_Indices)),
INDEX(Dynamic_Table_CAL,COUNTA(Dynamic_Table_CAL)/COUNTA(Dynamic_Indices),_xlfn.XMATCH(INFLATION_Index,Dynamic_Indices))),
IF(SETUP_Frequency="Quarterly",
IFERROR(INDEX(Dynamic_Table_QTR,_xlfn.XMATCH($H47,Dynamic_Period_QTR),_xlfn.XMATCH(INFLATION_Index,Dynamic_Indices)),
INDEX(Dynamic_Table_QTR,COUNTA(Dynamic_Table_QTR)/COUNTA(Dynamic_Indices),_xlfn.XMATCH(INFLATION_Index,Dynamic_Indices))),"err")))))
/100</f>
        <v>#N/A</v>
      </c>
      <c r="P47" s="37" t="e">
        <f t="shared" ca="1" si="5"/>
        <v>#N/A</v>
      </c>
      <c r="Q47" s="37" t="e">
        <f ca="1">IF(ISERROR($H47),NA(),
$P47/_xlfn.XLOOKUP(0,Tool!$27:$27,Tool!$33:$33)
)</f>
        <v>#N/A</v>
      </c>
      <c r="R47" s="2"/>
      <c r="S47" s="36" t="e" cm="1">
        <f t="array" ref="S47">IF(OR(ISERROR($H47),$H47=FALSE),NA(),
IF(SETUP_Frequency="Financial Year",
IFERROR(INDEX(Dynamic_Table_FY,_xlfn.XMATCH($H47,Dynamic_Period_FY),_xlfn.XMATCH("GDP Deflator",Dynamic_Indices)),
INDEX(Dynamic_Table_FY,COUNTA(Dynamic_Table_FY)/COUNTA(Dynamic_Indices),_xlfn.XMATCH("GDP Deflator",Dynamic_Indices))),
IF(SETUP_Frequency="Calendar Year",
IFERROR(INDEX(Dynamic_Table_CAL,_xlfn.XMATCH($H47,Dynamic_Period_CAL),_xlfn.XMATCH("GDP Deflator",Dynamic_Indices)),
INDEX(Dynamic_Table_CAL,COUNTA(Dynamic_Table_CAL)/COUNTA(Dynamic_Indices),_xlfn.XMATCH("GDP Deflator",Dynamic_Indices))),
IF(SETUP_Frequency="Quarterly",
IFERROR(INDEX(Dynamic_Table_QTR,_xlfn.XMATCH($H47,Dynamic_Period_QTR),_xlfn.XMATCH("GDP Deflator",Dynamic_Indices)),
INDEX(Dynamic_Table_QTR,COUNTA(Dynamic_Table_QTR)/COUNTA(Dynamic_Indices),_xlfn.XMATCH("GDP Deflator",Dynamic_Indices))),"err"))))
/100</f>
        <v>#N/A</v>
      </c>
      <c r="T47" s="37" t="e">
        <f t="shared" ca="1" si="2"/>
        <v>#N/A</v>
      </c>
      <c r="U47" s="2" t="e">
        <f ca="1">IF(ISERROR($H47),NA(),
_xlfn.XLOOKUP(0,Tool!$28:$28,Tool!$40:$40)/$T47
)</f>
        <v>#N/A</v>
      </c>
      <c r="W47" t="e">
        <f ca="1">IF(MAX($W$1:$W46)=MAX(Tool!$29:$29),NA(),IF(AND(MIN($W$1:$W46)=MIN(Tool!$29:$29),ISNUMBER(W46)),$W46+1,MIN(Tool!$29:$29)))</f>
        <v>#N/A</v>
      </c>
      <c r="X47" s="36" t="e" cm="1">
        <f t="array" aca="1" ref="X47" ca="1">IF(OR(DISCOUNT_YN="No",$W47&lt;0),0,
IF(DISCOUNT_Type="Standard Discount Rate",_xlfn.XLOOKUP($W47,Dynamic_Discount_REF,Dynamic_Discount_Standard_Rate),
IF(DISCOUNT_Type="Reduced Standard Discount Rate",_xlfn.XLOOKUP($W47,Dynamic_Discount_REF,Dynamic_Discount_StandardReduced_Rate),
IF(DISCOUNT_Type="Health Discount Rate",_xlfn.XLOOKUP($W47,Dynamic_Discount_REF,Dynamic_Discount_Health_Rate),
IF(DISCOUNT_Type="Reduced Health Discount Rate",_xlfn.XLOOKUP($W47,Dynamic_Discount_REF,Dynamic_Discount_HealthReduced_Rate),NA())))))</f>
        <v>#N/A</v>
      </c>
      <c r="Y47" s="37" t="e" cm="1">
        <f t="array" aca="1" ref="Y47" ca="1">IF(OR(DISCOUNT_YN="No",$W47&lt;0),1,
IF(DISCOUNT_Type="Standard Discount Rate",_xlfn.XLOOKUP($W47,Dynamic_Discount_REF,Dynamic_Discount_Standard_Factor),
IF(DISCOUNT_Type="Reduced Standard Discount Rate",_xlfn.XLOOKUP($W47,Dynamic_Discount_REF,Dynamic_Discount_StandardReduced_Factor),
IF(DISCOUNT_Type="Health Discount Rate",_xlfn.XLOOKUP($W47,Dynamic_Discount_REF,Dynamic_Discount_Health_Factor),
IF(DISCOUNT_Type="Reduced Health Discount Rate",_xlfn.XLOOKUP($W47,Dynamic_Discount_REF,Dynamic_Discount_HealthReduced_Factor),NA())))))</f>
        <v>#N/A</v>
      </c>
    </row>
    <row r="48" spans="8:25" x14ac:dyDescent="0.35">
      <c r="H48" s="33" t="b">
        <f>IF(SETUP_Frequency="Calendar Year",IF(COUNTA(H$3:H47)&lt;=SETUP_Period_Final-SETUP_Period_First,H47+1),
IF(SETUP_Frequency="Financial Year", IF(COUNTA(H$3:H47)&lt;=LEFT(SETUP_Period_Final,4)-LEFT(SETUP_Period_First,4),((LEFT(H47,2)&amp;MID(H47,3,2))+1)&amp;"/"&amp;TEXT(RIGHT(TEXT(RIGHT(H47,2)+1,"00"),2),"00"),NA()),
IF(SETUP_Frequency="Quarterly",IF(COUNTA(H$3:H47)&lt;=((LEFT(SETUP_Period_Final,4)-LEFT(SETUP_Period_First,4))*4)+RIGHT(SETUP_Period_Final,1)-RIGHT(SETUP_Period_First,1),IF(_xlfn.NUMBERVALUE(RIGHT(H47,1))=4,(LEFT(H47,4)+1)&amp;"Q1",(LEFT(H47,4)&amp;"Q"&amp;(RIGHT(H47,1)+1))),NA()),NA())))</f>
        <v>0</v>
      </c>
      <c r="J48" s="43">
        <f ca="1">OFFSET(Tool!$C$13,0,ROW($H48)-3)</f>
        <v>0</v>
      </c>
      <c r="K48" s="78" t="e">
        <f t="shared" ca="1" si="0"/>
        <v>#N/A</v>
      </c>
      <c r="L48" s="78" t="e">
        <f t="shared" ca="1" si="3"/>
        <v>#N/A</v>
      </c>
      <c r="M48" s="78" t="e">
        <f t="shared" ca="1" si="4"/>
        <v>#N/A</v>
      </c>
      <c r="N48" s="38"/>
      <c r="O48" s="36" t="e" cm="1">
        <f t="array" ref="O48">IF(OR(ISERROR($H48),$H48=FALSE),NA(),
IF(INFLATION_Index="Custom",_xlfn.XLOOKUP($H48,Tool!$12:$12,Tool!$14:$14)*100,
IF(SETUP_Frequency="Financial Year",
IFERROR(INDEX(Dynamic_Table_FY,_xlfn.XMATCH($H48,Dynamic_Period_FY),_xlfn.XMATCH(INFLATION_Index,Dynamic_Indices)),
INDEX(Dynamic_Table_FY,COUNTA(Dynamic_Table_FY)/COUNTA(Dynamic_Indices),_xlfn.XMATCH(INFLATION_Index,Dynamic_Indices))),
IF(SETUP_Frequency="Calendar Year",
IFERROR(INDEX(Dynamic_Table_CAL,_xlfn.XMATCH($H48,Dynamic_Period_CAL),_xlfn.XMATCH(INFLATION_Index,Dynamic_Indices)),
INDEX(Dynamic_Table_CAL,COUNTA(Dynamic_Table_CAL)/COUNTA(Dynamic_Indices),_xlfn.XMATCH(INFLATION_Index,Dynamic_Indices))),
IF(SETUP_Frequency="Quarterly",
IFERROR(INDEX(Dynamic_Table_QTR,_xlfn.XMATCH($H48,Dynamic_Period_QTR),_xlfn.XMATCH(INFLATION_Index,Dynamic_Indices)),
INDEX(Dynamic_Table_QTR,COUNTA(Dynamic_Table_QTR)/COUNTA(Dynamic_Indices),_xlfn.XMATCH(INFLATION_Index,Dynamic_Indices))),"err")))))
/100</f>
        <v>#N/A</v>
      </c>
      <c r="P48" s="37" t="e">
        <f t="shared" ca="1" si="5"/>
        <v>#N/A</v>
      </c>
      <c r="Q48" s="37" t="e">
        <f ca="1">IF(ISERROR($H48),NA(),
$P48/_xlfn.XLOOKUP(0,Tool!$27:$27,Tool!$33:$33)
)</f>
        <v>#N/A</v>
      </c>
      <c r="R48" s="2"/>
      <c r="S48" s="36" t="e" cm="1">
        <f t="array" ref="S48">IF(OR(ISERROR($H48),$H48=FALSE),NA(),
IF(SETUP_Frequency="Financial Year",
IFERROR(INDEX(Dynamic_Table_FY,_xlfn.XMATCH($H48,Dynamic_Period_FY),_xlfn.XMATCH("GDP Deflator",Dynamic_Indices)),
INDEX(Dynamic_Table_FY,COUNTA(Dynamic_Table_FY)/COUNTA(Dynamic_Indices),_xlfn.XMATCH("GDP Deflator",Dynamic_Indices))),
IF(SETUP_Frequency="Calendar Year",
IFERROR(INDEX(Dynamic_Table_CAL,_xlfn.XMATCH($H48,Dynamic_Period_CAL),_xlfn.XMATCH("GDP Deflator",Dynamic_Indices)),
INDEX(Dynamic_Table_CAL,COUNTA(Dynamic_Table_CAL)/COUNTA(Dynamic_Indices),_xlfn.XMATCH("GDP Deflator",Dynamic_Indices))),
IF(SETUP_Frequency="Quarterly",
IFERROR(INDEX(Dynamic_Table_QTR,_xlfn.XMATCH($H48,Dynamic_Period_QTR),_xlfn.XMATCH("GDP Deflator",Dynamic_Indices)),
INDEX(Dynamic_Table_QTR,COUNTA(Dynamic_Table_QTR)/COUNTA(Dynamic_Indices),_xlfn.XMATCH("GDP Deflator",Dynamic_Indices))),"err"))))
/100</f>
        <v>#N/A</v>
      </c>
      <c r="T48" s="37" t="e">
        <f t="shared" ca="1" si="2"/>
        <v>#N/A</v>
      </c>
      <c r="U48" s="2" t="e">
        <f ca="1">IF(ISERROR($H48),NA(),
_xlfn.XLOOKUP(0,Tool!$28:$28,Tool!$40:$40)/$T48
)</f>
        <v>#N/A</v>
      </c>
      <c r="W48" t="e">
        <f ca="1">IF(MAX($W$1:$W47)=MAX(Tool!$29:$29),NA(),IF(AND(MIN($W$1:$W47)=MIN(Tool!$29:$29),ISNUMBER(W47)),$W47+1,MIN(Tool!$29:$29)))</f>
        <v>#N/A</v>
      </c>
      <c r="X48" s="36" t="e" cm="1">
        <f t="array" aca="1" ref="X48" ca="1">IF(OR(DISCOUNT_YN="No",$W48&lt;0),0,
IF(DISCOUNT_Type="Standard Discount Rate",_xlfn.XLOOKUP($W48,Dynamic_Discount_REF,Dynamic_Discount_Standard_Rate),
IF(DISCOUNT_Type="Reduced Standard Discount Rate",_xlfn.XLOOKUP($W48,Dynamic_Discount_REF,Dynamic_Discount_StandardReduced_Rate),
IF(DISCOUNT_Type="Health Discount Rate",_xlfn.XLOOKUP($W48,Dynamic_Discount_REF,Dynamic_Discount_Health_Rate),
IF(DISCOUNT_Type="Reduced Health Discount Rate",_xlfn.XLOOKUP($W48,Dynamic_Discount_REF,Dynamic_Discount_HealthReduced_Rate),NA())))))</f>
        <v>#N/A</v>
      </c>
      <c r="Y48" s="37" t="e" cm="1">
        <f t="array" aca="1" ref="Y48" ca="1">IF(OR(DISCOUNT_YN="No",$W48&lt;0),1,
IF(DISCOUNT_Type="Standard Discount Rate",_xlfn.XLOOKUP($W48,Dynamic_Discount_REF,Dynamic_Discount_Standard_Factor),
IF(DISCOUNT_Type="Reduced Standard Discount Rate",_xlfn.XLOOKUP($W48,Dynamic_Discount_REF,Dynamic_Discount_StandardReduced_Factor),
IF(DISCOUNT_Type="Health Discount Rate",_xlfn.XLOOKUP($W48,Dynamic_Discount_REF,Dynamic_Discount_Health_Factor),
IF(DISCOUNT_Type="Reduced Health Discount Rate",_xlfn.XLOOKUP($W48,Dynamic_Discount_REF,Dynamic_Discount_HealthReduced_Factor),NA())))))</f>
        <v>#N/A</v>
      </c>
    </row>
    <row r="49" spans="8:25" x14ac:dyDescent="0.35">
      <c r="H49" s="33" t="b">
        <f>IF(SETUP_Frequency="Calendar Year",IF(COUNTA(H$3:H48)&lt;=SETUP_Period_Final-SETUP_Period_First,H48+1),
IF(SETUP_Frequency="Financial Year", IF(COUNTA(H$3:H48)&lt;=LEFT(SETUP_Period_Final,4)-LEFT(SETUP_Period_First,4),((LEFT(H48,2)&amp;MID(H48,3,2))+1)&amp;"/"&amp;TEXT(RIGHT(TEXT(RIGHT(H48,2)+1,"00"),2),"00"),NA()),
IF(SETUP_Frequency="Quarterly",IF(COUNTA(H$3:H48)&lt;=((LEFT(SETUP_Period_Final,4)-LEFT(SETUP_Period_First,4))*4)+RIGHT(SETUP_Period_Final,1)-RIGHT(SETUP_Period_First,1),IF(_xlfn.NUMBERVALUE(RIGHT(H48,1))=4,(LEFT(H48,4)+1)&amp;"Q1",(LEFT(H48,4)&amp;"Q"&amp;(RIGHT(H48,1)+1))),NA()),NA())))</f>
        <v>0</v>
      </c>
      <c r="J49" s="43">
        <f ca="1">OFFSET(Tool!$C$13,0,ROW($H49)-3)</f>
        <v>0</v>
      </c>
      <c r="K49" s="78" t="e">
        <f t="shared" ca="1" si="0"/>
        <v>#N/A</v>
      </c>
      <c r="L49" s="78" t="e">
        <f t="shared" ca="1" si="3"/>
        <v>#N/A</v>
      </c>
      <c r="M49" s="78" t="e">
        <f t="shared" ca="1" si="4"/>
        <v>#N/A</v>
      </c>
      <c r="N49" s="38"/>
      <c r="O49" s="36" t="e" cm="1">
        <f t="array" ref="O49">IF(OR(ISERROR($H49),$H49=FALSE),NA(),
IF(INFLATION_Index="Custom",_xlfn.XLOOKUP($H49,Tool!$12:$12,Tool!$14:$14)*100,
IF(SETUP_Frequency="Financial Year",
IFERROR(INDEX(Dynamic_Table_FY,_xlfn.XMATCH($H49,Dynamic_Period_FY),_xlfn.XMATCH(INFLATION_Index,Dynamic_Indices)),
INDEX(Dynamic_Table_FY,COUNTA(Dynamic_Table_FY)/COUNTA(Dynamic_Indices),_xlfn.XMATCH(INFLATION_Index,Dynamic_Indices))),
IF(SETUP_Frequency="Calendar Year",
IFERROR(INDEX(Dynamic_Table_CAL,_xlfn.XMATCH($H49,Dynamic_Period_CAL),_xlfn.XMATCH(INFLATION_Index,Dynamic_Indices)),
INDEX(Dynamic_Table_CAL,COUNTA(Dynamic_Table_CAL)/COUNTA(Dynamic_Indices),_xlfn.XMATCH(INFLATION_Index,Dynamic_Indices))),
IF(SETUP_Frequency="Quarterly",
IFERROR(INDEX(Dynamic_Table_QTR,_xlfn.XMATCH($H49,Dynamic_Period_QTR),_xlfn.XMATCH(INFLATION_Index,Dynamic_Indices)),
INDEX(Dynamic_Table_QTR,COUNTA(Dynamic_Table_QTR)/COUNTA(Dynamic_Indices),_xlfn.XMATCH(INFLATION_Index,Dynamic_Indices))),"err")))))
/100</f>
        <v>#N/A</v>
      </c>
      <c r="P49" s="37" t="e">
        <f t="shared" ca="1" si="5"/>
        <v>#N/A</v>
      </c>
      <c r="Q49" s="37" t="e">
        <f ca="1">IF(ISERROR($H49),NA(),
$P49/_xlfn.XLOOKUP(0,Tool!$27:$27,Tool!$33:$33)
)</f>
        <v>#N/A</v>
      </c>
      <c r="R49" s="2"/>
      <c r="S49" s="36" t="e" cm="1">
        <f t="array" ref="S49">IF(OR(ISERROR($H49),$H49=FALSE),NA(),
IF(SETUP_Frequency="Financial Year",
IFERROR(INDEX(Dynamic_Table_FY,_xlfn.XMATCH($H49,Dynamic_Period_FY),_xlfn.XMATCH("GDP Deflator",Dynamic_Indices)),
INDEX(Dynamic_Table_FY,COUNTA(Dynamic_Table_FY)/COUNTA(Dynamic_Indices),_xlfn.XMATCH("GDP Deflator",Dynamic_Indices))),
IF(SETUP_Frequency="Calendar Year",
IFERROR(INDEX(Dynamic_Table_CAL,_xlfn.XMATCH($H49,Dynamic_Period_CAL),_xlfn.XMATCH("GDP Deflator",Dynamic_Indices)),
INDEX(Dynamic_Table_CAL,COUNTA(Dynamic_Table_CAL)/COUNTA(Dynamic_Indices),_xlfn.XMATCH("GDP Deflator",Dynamic_Indices))),
IF(SETUP_Frequency="Quarterly",
IFERROR(INDEX(Dynamic_Table_QTR,_xlfn.XMATCH($H49,Dynamic_Period_QTR),_xlfn.XMATCH("GDP Deflator",Dynamic_Indices)),
INDEX(Dynamic_Table_QTR,COUNTA(Dynamic_Table_QTR)/COUNTA(Dynamic_Indices),_xlfn.XMATCH("GDP Deflator",Dynamic_Indices))),"err"))))
/100</f>
        <v>#N/A</v>
      </c>
      <c r="T49" s="37" t="e">
        <f t="shared" ca="1" si="2"/>
        <v>#N/A</v>
      </c>
      <c r="U49" s="2" t="e">
        <f ca="1">IF(ISERROR($H49),NA(),
_xlfn.XLOOKUP(0,Tool!$28:$28,Tool!$40:$40)/$T49
)</f>
        <v>#N/A</v>
      </c>
      <c r="W49" t="e">
        <f ca="1">IF(MAX($W$1:$W48)=MAX(Tool!$29:$29),NA(),IF(AND(MIN($W$1:$W48)=MIN(Tool!$29:$29),ISNUMBER(W48)),$W48+1,MIN(Tool!$29:$29)))</f>
        <v>#N/A</v>
      </c>
      <c r="X49" s="36" t="e" cm="1">
        <f t="array" aca="1" ref="X49" ca="1">IF(OR(DISCOUNT_YN="No",$W49&lt;0),0,
IF(DISCOUNT_Type="Standard Discount Rate",_xlfn.XLOOKUP($W49,Dynamic_Discount_REF,Dynamic_Discount_Standard_Rate),
IF(DISCOUNT_Type="Reduced Standard Discount Rate",_xlfn.XLOOKUP($W49,Dynamic_Discount_REF,Dynamic_Discount_StandardReduced_Rate),
IF(DISCOUNT_Type="Health Discount Rate",_xlfn.XLOOKUP($W49,Dynamic_Discount_REF,Dynamic_Discount_Health_Rate),
IF(DISCOUNT_Type="Reduced Health Discount Rate",_xlfn.XLOOKUP($W49,Dynamic_Discount_REF,Dynamic_Discount_HealthReduced_Rate),NA())))))</f>
        <v>#N/A</v>
      </c>
      <c r="Y49" s="37" t="e" cm="1">
        <f t="array" aca="1" ref="Y49" ca="1">IF(OR(DISCOUNT_YN="No",$W49&lt;0),1,
IF(DISCOUNT_Type="Standard Discount Rate",_xlfn.XLOOKUP($W49,Dynamic_Discount_REF,Dynamic_Discount_Standard_Factor),
IF(DISCOUNT_Type="Reduced Standard Discount Rate",_xlfn.XLOOKUP($W49,Dynamic_Discount_REF,Dynamic_Discount_StandardReduced_Factor),
IF(DISCOUNT_Type="Health Discount Rate",_xlfn.XLOOKUP($W49,Dynamic_Discount_REF,Dynamic_Discount_Health_Factor),
IF(DISCOUNT_Type="Reduced Health Discount Rate",_xlfn.XLOOKUP($W49,Dynamic_Discount_REF,Dynamic_Discount_HealthReduced_Factor),NA())))))</f>
        <v>#N/A</v>
      </c>
    </row>
    <row r="50" spans="8:25" x14ac:dyDescent="0.35">
      <c r="H50" s="33" t="b">
        <f>IF(SETUP_Frequency="Calendar Year",IF(COUNTA(H$3:H49)&lt;=SETUP_Period_Final-SETUP_Period_First,H49+1),
IF(SETUP_Frequency="Financial Year", IF(COUNTA(H$3:H49)&lt;=LEFT(SETUP_Period_Final,4)-LEFT(SETUP_Period_First,4),((LEFT(H49,2)&amp;MID(H49,3,2))+1)&amp;"/"&amp;TEXT(RIGHT(TEXT(RIGHT(H49,2)+1,"00"),2),"00"),NA()),
IF(SETUP_Frequency="Quarterly",IF(COUNTA(H$3:H49)&lt;=((LEFT(SETUP_Period_Final,4)-LEFT(SETUP_Period_First,4))*4)+RIGHT(SETUP_Period_Final,1)-RIGHT(SETUP_Period_First,1),IF(_xlfn.NUMBERVALUE(RIGHT(H49,1))=4,(LEFT(H49,4)+1)&amp;"Q1",(LEFT(H49,4)&amp;"Q"&amp;(RIGHT(H49,1)+1))),NA()),NA())))</f>
        <v>0</v>
      </c>
      <c r="J50" s="43">
        <f ca="1">OFFSET(Tool!$C$13,0,ROW($H50)-3)</f>
        <v>0</v>
      </c>
      <c r="K50" s="78" t="e">
        <f t="shared" ca="1" si="0"/>
        <v>#N/A</v>
      </c>
      <c r="L50" s="78" t="e">
        <f t="shared" ca="1" si="3"/>
        <v>#N/A</v>
      </c>
      <c r="M50" s="78" t="e">
        <f t="shared" ca="1" si="4"/>
        <v>#N/A</v>
      </c>
      <c r="N50" s="38"/>
      <c r="O50" s="36" t="e" cm="1">
        <f t="array" ref="O50">IF(OR(ISERROR($H50),$H50=FALSE),NA(),
IF(INFLATION_Index="Custom",_xlfn.XLOOKUP($H50,Tool!$12:$12,Tool!$14:$14)*100,
IF(SETUP_Frequency="Financial Year",
IFERROR(INDEX(Dynamic_Table_FY,_xlfn.XMATCH($H50,Dynamic_Period_FY),_xlfn.XMATCH(INFLATION_Index,Dynamic_Indices)),
INDEX(Dynamic_Table_FY,COUNTA(Dynamic_Table_FY)/COUNTA(Dynamic_Indices),_xlfn.XMATCH(INFLATION_Index,Dynamic_Indices))),
IF(SETUP_Frequency="Calendar Year",
IFERROR(INDEX(Dynamic_Table_CAL,_xlfn.XMATCH($H50,Dynamic_Period_CAL),_xlfn.XMATCH(INFLATION_Index,Dynamic_Indices)),
INDEX(Dynamic_Table_CAL,COUNTA(Dynamic_Table_CAL)/COUNTA(Dynamic_Indices),_xlfn.XMATCH(INFLATION_Index,Dynamic_Indices))),
IF(SETUP_Frequency="Quarterly",
IFERROR(INDEX(Dynamic_Table_QTR,_xlfn.XMATCH($H50,Dynamic_Period_QTR),_xlfn.XMATCH(INFLATION_Index,Dynamic_Indices)),
INDEX(Dynamic_Table_QTR,COUNTA(Dynamic_Table_QTR)/COUNTA(Dynamic_Indices),_xlfn.XMATCH(INFLATION_Index,Dynamic_Indices))),"err")))))
/100</f>
        <v>#N/A</v>
      </c>
      <c r="P50" s="37" t="e">
        <f t="shared" ca="1" si="5"/>
        <v>#N/A</v>
      </c>
      <c r="Q50" s="37" t="e">
        <f ca="1">IF(ISERROR($H50),NA(),
$P50/_xlfn.XLOOKUP(0,Tool!$27:$27,Tool!$33:$33)
)</f>
        <v>#N/A</v>
      </c>
      <c r="R50" s="2"/>
      <c r="S50" s="36" t="e" cm="1">
        <f t="array" ref="S50">IF(OR(ISERROR($H50),$H50=FALSE),NA(),
IF(SETUP_Frequency="Financial Year",
IFERROR(INDEX(Dynamic_Table_FY,_xlfn.XMATCH($H50,Dynamic_Period_FY),_xlfn.XMATCH("GDP Deflator",Dynamic_Indices)),
INDEX(Dynamic_Table_FY,COUNTA(Dynamic_Table_FY)/COUNTA(Dynamic_Indices),_xlfn.XMATCH("GDP Deflator",Dynamic_Indices))),
IF(SETUP_Frequency="Calendar Year",
IFERROR(INDEX(Dynamic_Table_CAL,_xlfn.XMATCH($H50,Dynamic_Period_CAL),_xlfn.XMATCH("GDP Deflator",Dynamic_Indices)),
INDEX(Dynamic_Table_CAL,COUNTA(Dynamic_Table_CAL)/COUNTA(Dynamic_Indices),_xlfn.XMATCH("GDP Deflator",Dynamic_Indices))),
IF(SETUP_Frequency="Quarterly",
IFERROR(INDEX(Dynamic_Table_QTR,_xlfn.XMATCH($H50,Dynamic_Period_QTR),_xlfn.XMATCH("GDP Deflator",Dynamic_Indices)),
INDEX(Dynamic_Table_QTR,COUNTA(Dynamic_Table_QTR)/COUNTA(Dynamic_Indices),_xlfn.XMATCH("GDP Deflator",Dynamic_Indices))),"err"))))
/100</f>
        <v>#N/A</v>
      </c>
      <c r="T50" s="37" t="e">
        <f t="shared" ca="1" si="2"/>
        <v>#N/A</v>
      </c>
      <c r="U50" s="2" t="e">
        <f ca="1">IF(ISERROR($H50),NA(),
_xlfn.XLOOKUP(0,Tool!$28:$28,Tool!$40:$40)/$T50
)</f>
        <v>#N/A</v>
      </c>
      <c r="W50" t="e">
        <f ca="1">IF(MAX($W$1:$W49)=MAX(Tool!$29:$29),NA(),IF(AND(MIN($W$1:$W49)=MIN(Tool!$29:$29),ISNUMBER(W49)),$W49+1,MIN(Tool!$29:$29)))</f>
        <v>#N/A</v>
      </c>
      <c r="X50" s="36" t="e" cm="1">
        <f t="array" aca="1" ref="X50" ca="1">IF(OR(DISCOUNT_YN="No",$W50&lt;0),0,
IF(DISCOUNT_Type="Standard Discount Rate",_xlfn.XLOOKUP($W50,Dynamic_Discount_REF,Dynamic_Discount_Standard_Rate),
IF(DISCOUNT_Type="Reduced Standard Discount Rate",_xlfn.XLOOKUP($W50,Dynamic_Discount_REF,Dynamic_Discount_StandardReduced_Rate),
IF(DISCOUNT_Type="Health Discount Rate",_xlfn.XLOOKUP($W50,Dynamic_Discount_REF,Dynamic_Discount_Health_Rate),
IF(DISCOUNT_Type="Reduced Health Discount Rate",_xlfn.XLOOKUP($W50,Dynamic_Discount_REF,Dynamic_Discount_HealthReduced_Rate),NA())))))</f>
        <v>#N/A</v>
      </c>
      <c r="Y50" s="37" t="e" cm="1">
        <f t="array" aca="1" ref="Y50" ca="1">IF(OR(DISCOUNT_YN="No",$W50&lt;0),1,
IF(DISCOUNT_Type="Standard Discount Rate",_xlfn.XLOOKUP($W50,Dynamic_Discount_REF,Dynamic_Discount_Standard_Factor),
IF(DISCOUNT_Type="Reduced Standard Discount Rate",_xlfn.XLOOKUP($W50,Dynamic_Discount_REF,Dynamic_Discount_StandardReduced_Factor),
IF(DISCOUNT_Type="Health Discount Rate",_xlfn.XLOOKUP($W50,Dynamic_Discount_REF,Dynamic_Discount_Health_Factor),
IF(DISCOUNT_Type="Reduced Health Discount Rate",_xlfn.XLOOKUP($W50,Dynamic_Discount_REF,Dynamic_Discount_HealthReduced_Factor),NA())))))</f>
        <v>#N/A</v>
      </c>
    </row>
    <row r="51" spans="8:25" x14ac:dyDescent="0.35">
      <c r="H51" s="33" t="b">
        <f>IF(SETUP_Frequency="Calendar Year",IF(COUNTA(H$3:H50)&lt;=SETUP_Period_Final-SETUP_Period_First,H50+1),
IF(SETUP_Frequency="Financial Year", IF(COUNTA(H$3:H50)&lt;=LEFT(SETUP_Period_Final,4)-LEFT(SETUP_Period_First,4),((LEFT(H50,2)&amp;MID(H50,3,2))+1)&amp;"/"&amp;TEXT(RIGHT(TEXT(RIGHT(H50,2)+1,"00"),2),"00"),NA()),
IF(SETUP_Frequency="Quarterly",IF(COUNTA(H$3:H50)&lt;=((LEFT(SETUP_Period_Final,4)-LEFT(SETUP_Period_First,4))*4)+RIGHT(SETUP_Period_Final,1)-RIGHT(SETUP_Period_First,1),IF(_xlfn.NUMBERVALUE(RIGHT(H50,1))=4,(LEFT(H50,4)+1)&amp;"Q1",(LEFT(H50,4)&amp;"Q"&amp;(RIGHT(H50,1)+1))),NA()),NA())))</f>
        <v>0</v>
      </c>
      <c r="J51" s="43">
        <f ca="1">OFFSET(Tool!$C$13,0,ROW($H51)-3)</f>
        <v>0</v>
      </c>
      <c r="K51" s="78" t="e">
        <f t="shared" ca="1" si="0"/>
        <v>#N/A</v>
      </c>
      <c r="L51" s="78" t="e">
        <f t="shared" ca="1" si="3"/>
        <v>#N/A</v>
      </c>
      <c r="M51" s="78" t="e">
        <f t="shared" ca="1" si="4"/>
        <v>#N/A</v>
      </c>
      <c r="N51" s="38"/>
      <c r="O51" s="36" t="e" cm="1">
        <f t="array" ref="O51">IF(OR(ISERROR($H51),$H51=FALSE),NA(),
IF(INFLATION_Index="Custom",_xlfn.XLOOKUP($H51,Tool!$12:$12,Tool!$14:$14)*100,
IF(SETUP_Frequency="Financial Year",
IFERROR(INDEX(Dynamic_Table_FY,_xlfn.XMATCH($H51,Dynamic_Period_FY),_xlfn.XMATCH(INFLATION_Index,Dynamic_Indices)),
INDEX(Dynamic_Table_FY,COUNTA(Dynamic_Table_FY)/COUNTA(Dynamic_Indices),_xlfn.XMATCH(INFLATION_Index,Dynamic_Indices))),
IF(SETUP_Frequency="Calendar Year",
IFERROR(INDEX(Dynamic_Table_CAL,_xlfn.XMATCH($H51,Dynamic_Period_CAL),_xlfn.XMATCH(INFLATION_Index,Dynamic_Indices)),
INDEX(Dynamic_Table_CAL,COUNTA(Dynamic_Table_CAL)/COUNTA(Dynamic_Indices),_xlfn.XMATCH(INFLATION_Index,Dynamic_Indices))),
IF(SETUP_Frequency="Quarterly",
IFERROR(INDEX(Dynamic_Table_QTR,_xlfn.XMATCH($H51,Dynamic_Period_QTR),_xlfn.XMATCH(INFLATION_Index,Dynamic_Indices)),
INDEX(Dynamic_Table_QTR,COUNTA(Dynamic_Table_QTR)/COUNTA(Dynamic_Indices),_xlfn.XMATCH(INFLATION_Index,Dynamic_Indices))),"err")))))
/100</f>
        <v>#N/A</v>
      </c>
      <c r="P51" s="37" t="e">
        <f t="shared" ca="1" si="5"/>
        <v>#N/A</v>
      </c>
      <c r="Q51" s="37" t="e">
        <f ca="1">IF(ISERROR($H51),NA(),
$P51/_xlfn.XLOOKUP(0,Tool!$27:$27,Tool!$33:$33)
)</f>
        <v>#N/A</v>
      </c>
      <c r="R51" s="2"/>
      <c r="S51" s="36" t="e" cm="1">
        <f t="array" ref="S51">IF(OR(ISERROR($H51),$H51=FALSE),NA(),
IF(SETUP_Frequency="Financial Year",
IFERROR(INDEX(Dynamic_Table_FY,_xlfn.XMATCH($H51,Dynamic_Period_FY),_xlfn.XMATCH("GDP Deflator",Dynamic_Indices)),
INDEX(Dynamic_Table_FY,COUNTA(Dynamic_Table_FY)/COUNTA(Dynamic_Indices),_xlfn.XMATCH("GDP Deflator",Dynamic_Indices))),
IF(SETUP_Frequency="Calendar Year",
IFERROR(INDEX(Dynamic_Table_CAL,_xlfn.XMATCH($H51,Dynamic_Period_CAL),_xlfn.XMATCH("GDP Deflator",Dynamic_Indices)),
INDEX(Dynamic_Table_CAL,COUNTA(Dynamic_Table_CAL)/COUNTA(Dynamic_Indices),_xlfn.XMATCH("GDP Deflator",Dynamic_Indices))),
IF(SETUP_Frequency="Quarterly",
IFERROR(INDEX(Dynamic_Table_QTR,_xlfn.XMATCH($H51,Dynamic_Period_QTR),_xlfn.XMATCH("GDP Deflator",Dynamic_Indices)),
INDEX(Dynamic_Table_QTR,COUNTA(Dynamic_Table_QTR)/COUNTA(Dynamic_Indices),_xlfn.XMATCH("GDP Deflator",Dynamic_Indices))),"err"))))
/100</f>
        <v>#N/A</v>
      </c>
      <c r="T51" s="37" t="e">
        <f t="shared" ca="1" si="2"/>
        <v>#N/A</v>
      </c>
      <c r="U51" s="2" t="e">
        <f ca="1">IF(ISERROR($H51),NA(),
_xlfn.XLOOKUP(0,Tool!$28:$28,Tool!$40:$40)/$T51
)</f>
        <v>#N/A</v>
      </c>
      <c r="W51" t="e">
        <f ca="1">IF(MAX($W$1:$W50)=MAX(Tool!$29:$29),NA(),IF(AND(MIN($W$1:$W50)=MIN(Tool!$29:$29),ISNUMBER(W50)),$W50+1,MIN(Tool!$29:$29)))</f>
        <v>#N/A</v>
      </c>
      <c r="X51" s="36" t="e" cm="1">
        <f t="array" aca="1" ref="X51" ca="1">IF(OR(DISCOUNT_YN="No",$W51&lt;0),0,
IF(DISCOUNT_Type="Standard Discount Rate",_xlfn.XLOOKUP($W51,Dynamic_Discount_REF,Dynamic_Discount_Standard_Rate),
IF(DISCOUNT_Type="Reduced Standard Discount Rate",_xlfn.XLOOKUP($W51,Dynamic_Discount_REF,Dynamic_Discount_StandardReduced_Rate),
IF(DISCOUNT_Type="Health Discount Rate",_xlfn.XLOOKUP($W51,Dynamic_Discount_REF,Dynamic_Discount_Health_Rate),
IF(DISCOUNT_Type="Reduced Health Discount Rate",_xlfn.XLOOKUP($W51,Dynamic_Discount_REF,Dynamic_Discount_HealthReduced_Rate),NA())))))</f>
        <v>#N/A</v>
      </c>
      <c r="Y51" s="37" t="e" cm="1">
        <f t="array" aca="1" ref="Y51" ca="1">IF(OR(DISCOUNT_YN="No",$W51&lt;0),1,
IF(DISCOUNT_Type="Standard Discount Rate",_xlfn.XLOOKUP($W51,Dynamic_Discount_REF,Dynamic_Discount_Standard_Factor),
IF(DISCOUNT_Type="Reduced Standard Discount Rate",_xlfn.XLOOKUP($W51,Dynamic_Discount_REF,Dynamic_Discount_StandardReduced_Factor),
IF(DISCOUNT_Type="Health Discount Rate",_xlfn.XLOOKUP($W51,Dynamic_Discount_REF,Dynamic_Discount_Health_Factor),
IF(DISCOUNT_Type="Reduced Health Discount Rate",_xlfn.XLOOKUP($W51,Dynamic_Discount_REF,Dynamic_Discount_HealthReduced_Factor),NA())))))</f>
        <v>#N/A</v>
      </c>
    </row>
    <row r="52" spans="8:25" x14ac:dyDescent="0.35">
      <c r="H52" s="33" t="b">
        <f>IF(SETUP_Frequency="Calendar Year",IF(COUNTA(H$3:H51)&lt;=SETUP_Period_Final-SETUP_Period_First,H51+1),
IF(SETUP_Frequency="Financial Year", IF(COUNTA(H$3:H51)&lt;=LEFT(SETUP_Period_Final,4)-LEFT(SETUP_Period_First,4),((LEFT(H51,2)&amp;MID(H51,3,2))+1)&amp;"/"&amp;TEXT(RIGHT(TEXT(RIGHT(H51,2)+1,"00"),2),"00"),NA()),
IF(SETUP_Frequency="Quarterly",IF(COUNTA(H$3:H51)&lt;=((LEFT(SETUP_Period_Final,4)-LEFT(SETUP_Period_First,4))*4)+RIGHT(SETUP_Period_Final,1)-RIGHT(SETUP_Period_First,1),IF(_xlfn.NUMBERVALUE(RIGHT(H51,1))=4,(LEFT(H51,4)+1)&amp;"Q1",(LEFT(H51,4)&amp;"Q"&amp;(RIGHT(H51,1)+1))),NA()),NA())))</f>
        <v>0</v>
      </c>
      <c r="J52" s="43">
        <f ca="1">OFFSET(Tool!$C$13,0,ROW($H52)-3)</f>
        <v>0</v>
      </c>
      <c r="K52" s="78" t="e">
        <f t="shared" ca="1" si="0"/>
        <v>#N/A</v>
      </c>
      <c r="L52" s="78" t="e">
        <f t="shared" ca="1" si="3"/>
        <v>#N/A</v>
      </c>
      <c r="M52" s="78" t="e">
        <f t="shared" ca="1" si="4"/>
        <v>#N/A</v>
      </c>
      <c r="N52" s="38"/>
      <c r="O52" s="36" t="e" cm="1">
        <f t="array" ref="O52">IF(OR(ISERROR($H52),$H52=FALSE),NA(),
IF(INFLATION_Index="Custom",_xlfn.XLOOKUP($H52,Tool!$12:$12,Tool!$14:$14)*100,
IF(SETUP_Frequency="Financial Year",
IFERROR(INDEX(Dynamic_Table_FY,_xlfn.XMATCH($H52,Dynamic_Period_FY),_xlfn.XMATCH(INFLATION_Index,Dynamic_Indices)),
INDEX(Dynamic_Table_FY,COUNTA(Dynamic_Table_FY)/COUNTA(Dynamic_Indices),_xlfn.XMATCH(INFLATION_Index,Dynamic_Indices))),
IF(SETUP_Frequency="Calendar Year",
IFERROR(INDEX(Dynamic_Table_CAL,_xlfn.XMATCH($H52,Dynamic_Period_CAL),_xlfn.XMATCH(INFLATION_Index,Dynamic_Indices)),
INDEX(Dynamic_Table_CAL,COUNTA(Dynamic_Table_CAL)/COUNTA(Dynamic_Indices),_xlfn.XMATCH(INFLATION_Index,Dynamic_Indices))),
IF(SETUP_Frequency="Quarterly",
IFERROR(INDEX(Dynamic_Table_QTR,_xlfn.XMATCH($H52,Dynamic_Period_QTR),_xlfn.XMATCH(INFLATION_Index,Dynamic_Indices)),
INDEX(Dynamic_Table_QTR,COUNTA(Dynamic_Table_QTR)/COUNTA(Dynamic_Indices),_xlfn.XMATCH(INFLATION_Index,Dynamic_Indices))),"err")))))
/100</f>
        <v>#N/A</v>
      </c>
      <c r="P52" s="37" t="e">
        <f t="shared" ca="1" si="5"/>
        <v>#N/A</v>
      </c>
      <c r="Q52" s="37" t="e">
        <f ca="1">IF(ISERROR($H52),NA(),
$P52/_xlfn.XLOOKUP(0,Tool!$27:$27,Tool!$33:$33)
)</f>
        <v>#N/A</v>
      </c>
      <c r="R52" s="2"/>
      <c r="S52" s="36" t="e" cm="1">
        <f t="array" ref="S52">IF(OR(ISERROR($H52),$H52=FALSE),NA(),
IF(SETUP_Frequency="Financial Year",
IFERROR(INDEX(Dynamic_Table_FY,_xlfn.XMATCH($H52,Dynamic_Period_FY),_xlfn.XMATCH("GDP Deflator",Dynamic_Indices)),
INDEX(Dynamic_Table_FY,COUNTA(Dynamic_Table_FY)/COUNTA(Dynamic_Indices),_xlfn.XMATCH("GDP Deflator",Dynamic_Indices))),
IF(SETUP_Frequency="Calendar Year",
IFERROR(INDEX(Dynamic_Table_CAL,_xlfn.XMATCH($H52,Dynamic_Period_CAL),_xlfn.XMATCH("GDP Deflator",Dynamic_Indices)),
INDEX(Dynamic_Table_CAL,COUNTA(Dynamic_Table_CAL)/COUNTA(Dynamic_Indices),_xlfn.XMATCH("GDP Deflator",Dynamic_Indices))),
IF(SETUP_Frequency="Quarterly",
IFERROR(INDEX(Dynamic_Table_QTR,_xlfn.XMATCH($H52,Dynamic_Period_QTR),_xlfn.XMATCH("GDP Deflator",Dynamic_Indices)),
INDEX(Dynamic_Table_QTR,COUNTA(Dynamic_Table_QTR)/COUNTA(Dynamic_Indices),_xlfn.XMATCH("GDP Deflator",Dynamic_Indices))),"err"))))
/100</f>
        <v>#N/A</v>
      </c>
      <c r="T52" s="37" t="e">
        <f t="shared" ca="1" si="2"/>
        <v>#N/A</v>
      </c>
      <c r="U52" s="2" t="e">
        <f ca="1">IF(ISERROR($H52),NA(),
_xlfn.XLOOKUP(0,Tool!$28:$28,Tool!$40:$40)/$T52
)</f>
        <v>#N/A</v>
      </c>
      <c r="W52" t="e">
        <f ca="1">IF(MAX($W$1:$W51)=MAX(Tool!$29:$29),NA(),IF(AND(MIN($W$1:$W51)=MIN(Tool!$29:$29),ISNUMBER(W51)),$W51+1,MIN(Tool!$29:$29)))</f>
        <v>#N/A</v>
      </c>
      <c r="X52" s="36" t="e" cm="1">
        <f t="array" aca="1" ref="X52" ca="1">IF(OR(DISCOUNT_YN="No",$W52&lt;0),0,
IF(DISCOUNT_Type="Standard Discount Rate",_xlfn.XLOOKUP($W52,Dynamic_Discount_REF,Dynamic_Discount_Standard_Rate),
IF(DISCOUNT_Type="Reduced Standard Discount Rate",_xlfn.XLOOKUP($W52,Dynamic_Discount_REF,Dynamic_Discount_StandardReduced_Rate),
IF(DISCOUNT_Type="Health Discount Rate",_xlfn.XLOOKUP($W52,Dynamic_Discount_REF,Dynamic_Discount_Health_Rate),
IF(DISCOUNT_Type="Reduced Health Discount Rate",_xlfn.XLOOKUP($W52,Dynamic_Discount_REF,Dynamic_Discount_HealthReduced_Rate),NA())))))</f>
        <v>#N/A</v>
      </c>
      <c r="Y52" s="37" t="e" cm="1">
        <f t="array" aca="1" ref="Y52" ca="1">IF(OR(DISCOUNT_YN="No",$W52&lt;0),1,
IF(DISCOUNT_Type="Standard Discount Rate",_xlfn.XLOOKUP($W52,Dynamic_Discount_REF,Dynamic_Discount_Standard_Factor),
IF(DISCOUNT_Type="Reduced Standard Discount Rate",_xlfn.XLOOKUP($W52,Dynamic_Discount_REF,Dynamic_Discount_StandardReduced_Factor),
IF(DISCOUNT_Type="Health Discount Rate",_xlfn.XLOOKUP($W52,Dynamic_Discount_REF,Dynamic_Discount_Health_Factor),
IF(DISCOUNT_Type="Reduced Health Discount Rate",_xlfn.XLOOKUP($W52,Dynamic_Discount_REF,Dynamic_Discount_HealthReduced_Factor),NA())))))</f>
        <v>#N/A</v>
      </c>
    </row>
    <row r="53" spans="8:25" x14ac:dyDescent="0.35">
      <c r="H53" s="33" t="b">
        <f>IF(SETUP_Frequency="Calendar Year",IF(COUNTA(H$3:H52)&lt;=SETUP_Period_Final-SETUP_Period_First,H52+1),
IF(SETUP_Frequency="Financial Year", IF(COUNTA(H$3:H52)&lt;=LEFT(SETUP_Period_Final,4)-LEFT(SETUP_Period_First,4),((LEFT(H52,2)&amp;MID(H52,3,2))+1)&amp;"/"&amp;TEXT(RIGHT(TEXT(RIGHT(H52,2)+1,"00"),2),"00"),NA()),
IF(SETUP_Frequency="Quarterly",IF(COUNTA(H$3:H52)&lt;=((LEFT(SETUP_Period_Final,4)-LEFT(SETUP_Period_First,4))*4)+RIGHT(SETUP_Period_Final,1)-RIGHT(SETUP_Period_First,1),IF(_xlfn.NUMBERVALUE(RIGHT(H52,1))=4,(LEFT(H52,4)+1)&amp;"Q1",(LEFT(H52,4)&amp;"Q"&amp;(RIGHT(H52,1)+1))),NA()),NA())))</f>
        <v>0</v>
      </c>
      <c r="J53" s="43">
        <f ca="1">OFFSET(Tool!$C$13,0,ROW($H53)-3)</f>
        <v>0</v>
      </c>
      <c r="K53" s="78" t="e">
        <f t="shared" ca="1" si="0"/>
        <v>#N/A</v>
      </c>
      <c r="L53" s="78" t="e">
        <f t="shared" ca="1" si="3"/>
        <v>#N/A</v>
      </c>
      <c r="M53" s="78" t="e">
        <f t="shared" ca="1" si="4"/>
        <v>#N/A</v>
      </c>
      <c r="N53" s="38"/>
      <c r="O53" s="36" t="e" cm="1">
        <f t="array" ref="O53">IF(OR(ISERROR($H53),$H53=FALSE),NA(),
IF(INFLATION_Index="Custom",_xlfn.XLOOKUP($H53,Tool!$12:$12,Tool!$14:$14)*100,
IF(SETUP_Frequency="Financial Year",
IFERROR(INDEX(Dynamic_Table_FY,_xlfn.XMATCH($H53,Dynamic_Period_FY),_xlfn.XMATCH(INFLATION_Index,Dynamic_Indices)),
INDEX(Dynamic_Table_FY,COUNTA(Dynamic_Table_FY)/COUNTA(Dynamic_Indices),_xlfn.XMATCH(INFLATION_Index,Dynamic_Indices))),
IF(SETUP_Frequency="Calendar Year",
IFERROR(INDEX(Dynamic_Table_CAL,_xlfn.XMATCH($H53,Dynamic_Period_CAL),_xlfn.XMATCH(INFLATION_Index,Dynamic_Indices)),
INDEX(Dynamic_Table_CAL,COUNTA(Dynamic_Table_CAL)/COUNTA(Dynamic_Indices),_xlfn.XMATCH(INFLATION_Index,Dynamic_Indices))),
IF(SETUP_Frequency="Quarterly",
IFERROR(INDEX(Dynamic_Table_QTR,_xlfn.XMATCH($H53,Dynamic_Period_QTR),_xlfn.XMATCH(INFLATION_Index,Dynamic_Indices)),
INDEX(Dynamic_Table_QTR,COUNTA(Dynamic_Table_QTR)/COUNTA(Dynamic_Indices),_xlfn.XMATCH(INFLATION_Index,Dynamic_Indices))),"err")))))
/100</f>
        <v>#N/A</v>
      </c>
      <c r="P53" s="37" t="e">
        <f t="shared" ca="1" si="5"/>
        <v>#N/A</v>
      </c>
      <c r="Q53" s="37" t="e">
        <f ca="1">IF(ISERROR($H53),NA(),
$P53/_xlfn.XLOOKUP(0,Tool!$27:$27,Tool!$33:$33)
)</f>
        <v>#N/A</v>
      </c>
      <c r="R53" s="2"/>
      <c r="S53" s="36" t="e" cm="1">
        <f t="array" ref="S53">IF(OR(ISERROR($H53),$H53=FALSE),NA(),
IF(SETUP_Frequency="Financial Year",
IFERROR(INDEX(Dynamic_Table_FY,_xlfn.XMATCH($H53,Dynamic_Period_FY),_xlfn.XMATCH("GDP Deflator",Dynamic_Indices)),
INDEX(Dynamic_Table_FY,COUNTA(Dynamic_Table_FY)/COUNTA(Dynamic_Indices),_xlfn.XMATCH("GDP Deflator",Dynamic_Indices))),
IF(SETUP_Frequency="Calendar Year",
IFERROR(INDEX(Dynamic_Table_CAL,_xlfn.XMATCH($H53,Dynamic_Period_CAL),_xlfn.XMATCH("GDP Deflator",Dynamic_Indices)),
INDEX(Dynamic_Table_CAL,COUNTA(Dynamic_Table_CAL)/COUNTA(Dynamic_Indices),_xlfn.XMATCH("GDP Deflator",Dynamic_Indices))),
IF(SETUP_Frequency="Quarterly",
IFERROR(INDEX(Dynamic_Table_QTR,_xlfn.XMATCH($H53,Dynamic_Period_QTR),_xlfn.XMATCH("GDP Deflator",Dynamic_Indices)),
INDEX(Dynamic_Table_QTR,COUNTA(Dynamic_Table_QTR)/COUNTA(Dynamic_Indices),_xlfn.XMATCH("GDP Deflator",Dynamic_Indices))),"err"))))
/100</f>
        <v>#N/A</v>
      </c>
      <c r="T53" s="37" t="e">
        <f t="shared" ca="1" si="2"/>
        <v>#N/A</v>
      </c>
      <c r="U53" s="2" t="e">
        <f ca="1">IF(ISERROR($H53),NA(),
_xlfn.XLOOKUP(0,Tool!$28:$28,Tool!$40:$40)/$T53
)</f>
        <v>#N/A</v>
      </c>
      <c r="W53" t="e">
        <f ca="1">IF(MAX($W$1:$W52)=MAX(Tool!$29:$29),NA(),IF(AND(MIN($W$1:$W52)=MIN(Tool!$29:$29),ISNUMBER(W52)),$W52+1,MIN(Tool!$29:$29)))</f>
        <v>#N/A</v>
      </c>
      <c r="X53" s="36" t="e" cm="1">
        <f t="array" aca="1" ref="X53" ca="1">IF(OR(DISCOUNT_YN="No",$W53&lt;0),0,
IF(DISCOUNT_Type="Standard Discount Rate",_xlfn.XLOOKUP($W53,Dynamic_Discount_REF,Dynamic_Discount_Standard_Rate),
IF(DISCOUNT_Type="Reduced Standard Discount Rate",_xlfn.XLOOKUP($W53,Dynamic_Discount_REF,Dynamic_Discount_StandardReduced_Rate),
IF(DISCOUNT_Type="Health Discount Rate",_xlfn.XLOOKUP($W53,Dynamic_Discount_REF,Dynamic_Discount_Health_Rate),
IF(DISCOUNT_Type="Reduced Health Discount Rate",_xlfn.XLOOKUP($W53,Dynamic_Discount_REF,Dynamic_Discount_HealthReduced_Rate),NA())))))</f>
        <v>#N/A</v>
      </c>
      <c r="Y53" s="37" t="e" cm="1">
        <f t="array" aca="1" ref="Y53" ca="1">IF(OR(DISCOUNT_YN="No",$W53&lt;0),1,
IF(DISCOUNT_Type="Standard Discount Rate",_xlfn.XLOOKUP($W53,Dynamic_Discount_REF,Dynamic_Discount_Standard_Factor),
IF(DISCOUNT_Type="Reduced Standard Discount Rate",_xlfn.XLOOKUP($W53,Dynamic_Discount_REF,Dynamic_Discount_StandardReduced_Factor),
IF(DISCOUNT_Type="Health Discount Rate",_xlfn.XLOOKUP($W53,Dynamic_Discount_REF,Dynamic_Discount_Health_Factor),
IF(DISCOUNT_Type="Reduced Health Discount Rate",_xlfn.XLOOKUP($W53,Dynamic_Discount_REF,Dynamic_Discount_HealthReduced_Factor),NA())))))</f>
        <v>#N/A</v>
      </c>
    </row>
    <row r="54" spans="8:25" x14ac:dyDescent="0.35">
      <c r="H54" s="33" t="b">
        <f>IF(SETUP_Frequency="Calendar Year",IF(COUNTA(H$3:H53)&lt;=SETUP_Period_Final-SETUP_Period_First,H53+1),
IF(SETUP_Frequency="Financial Year", IF(COUNTA(H$3:H53)&lt;=LEFT(SETUP_Period_Final,4)-LEFT(SETUP_Period_First,4),((LEFT(H53,2)&amp;MID(H53,3,2))+1)&amp;"/"&amp;TEXT(RIGHT(TEXT(RIGHT(H53,2)+1,"00"),2),"00"),NA()),
IF(SETUP_Frequency="Quarterly",IF(COUNTA(H$3:H53)&lt;=((LEFT(SETUP_Period_Final,4)-LEFT(SETUP_Period_First,4))*4)+RIGHT(SETUP_Period_Final,1)-RIGHT(SETUP_Period_First,1),IF(_xlfn.NUMBERVALUE(RIGHT(H53,1))=4,(LEFT(H53,4)+1)&amp;"Q1",(LEFT(H53,4)&amp;"Q"&amp;(RIGHT(H53,1)+1))),NA()),NA())))</f>
        <v>0</v>
      </c>
      <c r="J54" s="43">
        <f ca="1">OFFSET(Tool!$C$13,0,ROW($H54)-3)</f>
        <v>0</v>
      </c>
      <c r="K54" s="78" t="e">
        <f t="shared" ca="1" si="0"/>
        <v>#N/A</v>
      </c>
      <c r="L54" s="78" t="e">
        <f t="shared" ca="1" si="3"/>
        <v>#N/A</v>
      </c>
      <c r="M54" s="78" t="e">
        <f t="shared" ca="1" si="4"/>
        <v>#N/A</v>
      </c>
      <c r="N54" s="38"/>
      <c r="O54" s="36" t="e" cm="1">
        <f t="array" ref="O54">IF(OR(ISERROR($H54),$H54=FALSE),NA(),
IF(INFLATION_Index="Custom",_xlfn.XLOOKUP($H54,Tool!$12:$12,Tool!$14:$14)*100,
IF(SETUP_Frequency="Financial Year",
IFERROR(INDEX(Dynamic_Table_FY,_xlfn.XMATCH($H54,Dynamic_Period_FY),_xlfn.XMATCH(INFLATION_Index,Dynamic_Indices)),
INDEX(Dynamic_Table_FY,COUNTA(Dynamic_Table_FY)/COUNTA(Dynamic_Indices),_xlfn.XMATCH(INFLATION_Index,Dynamic_Indices))),
IF(SETUP_Frequency="Calendar Year",
IFERROR(INDEX(Dynamic_Table_CAL,_xlfn.XMATCH($H54,Dynamic_Period_CAL),_xlfn.XMATCH(INFLATION_Index,Dynamic_Indices)),
INDEX(Dynamic_Table_CAL,COUNTA(Dynamic_Table_CAL)/COUNTA(Dynamic_Indices),_xlfn.XMATCH(INFLATION_Index,Dynamic_Indices))),
IF(SETUP_Frequency="Quarterly",
IFERROR(INDEX(Dynamic_Table_QTR,_xlfn.XMATCH($H54,Dynamic_Period_QTR),_xlfn.XMATCH(INFLATION_Index,Dynamic_Indices)),
INDEX(Dynamic_Table_QTR,COUNTA(Dynamic_Table_QTR)/COUNTA(Dynamic_Indices),_xlfn.XMATCH(INFLATION_Index,Dynamic_Indices))),"err")))))
/100</f>
        <v>#N/A</v>
      </c>
      <c r="P54" s="37" t="e">
        <f t="shared" ca="1" si="5"/>
        <v>#N/A</v>
      </c>
      <c r="Q54" s="37" t="e">
        <f ca="1">IF(ISERROR($H54),NA(),
$P54/_xlfn.XLOOKUP(0,Tool!$27:$27,Tool!$33:$33)
)</f>
        <v>#N/A</v>
      </c>
      <c r="R54" s="2"/>
      <c r="S54" s="36" t="e" cm="1">
        <f t="array" ref="S54">IF(OR(ISERROR($H54),$H54=FALSE),NA(),
IF(SETUP_Frequency="Financial Year",
IFERROR(INDEX(Dynamic_Table_FY,_xlfn.XMATCH($H54,Dynamic_Period_FY),_xlfn.XMATCH("GDP Deflator",Dynamic_Indices)),
INDEX(Dynamic_Table_FY,COUNTA(Dynamic_Table_FY)/COUNTA(Dynamic_Indices),_xlfn.XMATCH("GDP Deflator",Dynamic_Indices))),
IF(SETUP_Frequency="Calendar Year",
IFERROR(INDEX(Dynamic_Table_CAL,_xlfn.XMATCH($H54,Dynamic_Period_CAL),_xlfn.XMATCH("GDP Deflator",Dynamic_Indices)),
INDEX(Dynamic_Table_CAL,COUNTA(Dynamic_Table_CAL)/COUNTA(Dynamic_Indices),_xlfn.XMATCH("GDP Deflator",Dynamic_Indices))),
IF(SETUP_Frequency="Quarterly",
IFERROR(INDEX(Dynamic_Table_QTR,_xlfn.XMATCH($H54,Dynamic_Period_QTR),_xlfn.XMATCH("GDP Deflator",Dynamic_Indices)),
INDEX(Dynamic_Table_QTR,COUNTA(Dynamic_Table_QTR)/COUNTA(Dynamic_Indices),_xlfn.XMATCH("GDP Deflator",Dynamic_Indices))),"err"))))
/100</f>
        <v>#N/A</v>
      </c>
      <c r="T54" s="37" t="e">
        <f t="shared" ca="1" si="2"/>
        <v>#N/A</v>
      </c>
      <c r="U54" s="2" t="e">
        <f ca="1">IF(ISERROR($H54),NA(),
_xlfn.XLOOKUP(0,Tool!$28:$28,Tool!$40:$40)/$T54
)</f>
        <v>#N/A</v>
      </c>
      <c r="W54" t="e">
        <f ca="1">IF(MAX($W$1:$W53)=MAX(Tool!$29:$29),NA(),IF(AND(MIN($W$1:$W53)=MIN(Tool!$29:$29),ISNUMBER(W53)),$W53+1,MIN(Tool!$29:$29)))</f>
        <v>#N/A</v>
      </c>
      <c r="X54" s="36" t="e" cm="1">
        <f t="array" aca="1" ref="X54" ca="1">IF(OR(DISCOUNT_YN="No",$W54&lt;0),0,
IF(DISCOUNT_Type="Standard Discount Rate",_xlfn.XLOOKUP($W54,Dynamic_Discount_REF,Dynamic_Discount_Standard_Rate),
IF(DISCOUNT_Type="Reduced Standard Discount Rate",_xlfn.XLOOKUP($W54,Dynamic_Discount_REF,Dynamic_Discount_StandardReduced_Rate),
IF(DISCOUNT_Type="Health Discount Rate",_xlfn.XLOOKUP($W54,Dynamic_Discount_REF,Dynamic_Discount_Health_Rate),
IF(DISCOUNT_Type="Reduced Health Discount Rate",_xlfn.XLOOKUP($W54,Dynamic_Discount_REF,Dynamic_Discount_HealthReduced_Rate),NA())))))</f>
        <v>#N/A</v>
      </c>
      <c r="Y54" s="37" t="e" cm="1">
        <f t="array" aca="1" ref="Y54" ca="1">IF(OR(DISCOUNT_YN="No",$W54&lt;0),1,
IF(DISCOUNT_Type="Standard Discount Rate",_xlfn.XLOOKUP($W54,Dynamic_Discount_REF,Dynamic_Discount_Standard_Factor),
IF(DISCOUNT_Type="Reduced Standard Discount Rate",_xlfn.XLOOKUP($W54,Dynamic_Discount_REF,Dynamic_Discount_StandardReduced_Factor),
IF(DISCOUNT_Type="Health Discount Rate",_xlfn.XLOOKUP($W54,Dynamic_Discount_REF,Dynamic_Discount_Health_Factor),
IF(DISCOUNT_Type="Reduced Health Discount Rate",_xlfn.XLOOKUP($W54,Dynamic_Discount_REF,Dynamic_Discount_HealthReduced_Factor),NA())))))</f>
        <v>#N/A</v>
      </c>
    </row>
    <row r="55" spans="8:25" x14ac:dyDescent="0.35">
      <c r="H55" s="33" t="b">
        <f>IF(SETUP_Frequency="Calendar Year",IF(COUNTA(H$3:H54)&lt;=SETUP_Period_Final-SETUP_Period_First,H54+1),
IF(SETUP_Frequency="Financial Year", IF(COUNTA(H$3:H54)&lt;=LEFT(SETUP_Period_Final,4)-LEFT(SETUP_Period_First,4),((LEFT(H54,2)&amp;MID(H54,3,2))+1)&amp;"/"&amp;TEXT(RIGHT(TEXT(RIGHT(H54,2)+1,"00"),2),"00"),NA()),
IF(SETUP_Frequency="Quarterly",IF(COUNTA(H$3:H54)&lt;=((LEFT(SETUP_Period_Final,4)-LEFT(SETUP_Period_First,4))*4)+RIGHT(SETUP_Period_Final,1)-RIGHT(SETUP_Period_First,1),IF(_xlfn.NUMBERVALUE(RIGHT(H54,1))=4,(LEFT(H54,4)+1)&amp;"Q1",(LEFT(H54,4)&amp;"Q"&amp;(RIGHT(H54,1)+1))),NA()),NA())))</f>
        <v>0</v>
      </c>
      <c r="J55" s="43">
        <f ca="1">OFFSET(Tool!$C$13,0,ROW($H55)-3)</f>
        <v>0</v>
      </c>
      <c r="K55" s="78" t="e">
        <f t="shared" ca="1" si="0"/>
        <v>#N/A</v>
      </c>
      <c r="L55" s="78" t="e">
        <f t="shared" ca="1" si="3"/>
        <v>#N/A</v>
      </c>
      <c r="M55" s="78" t="e">
        <f t="shared" ca="1" si="4"/>
        <v>#N/A</v>
      </c>
      <c r="N55" s="38"/>
      <c r="O55" s="36" t="e" cm="1">
        <f t="array" ref="O55">IF(OR(ISERROR($H55),$H55=FALSE),NA(),
IF(INFLATION_Index="Custom",_xlfn.XLOOKUP($H55,Tool!$12:$12,Tool!$14:$14)*100,
IF(SETUP_Frequency="Financial Year",
IFERROR(INDEX(Dynamic_Table_FY,_xlfn.XMATCH($H55,Dynamic_Period_FY),_xlfn.XMATCH(INFLATION_Index,Dynamic_Indices)),
INDEX(Dynamic_Table_FY,COUNTA(Dynamic_Table_FY)/COUNTA(Dynamic_Indices),_xlfn.XMATCH(INFLATION_Index,Dynamic_Indices))),
IF(SETUP_Frequency="Calendar Year",
IFERROR(INDEX(Dynamic_Table_CAL,_xlfn.XMATCH($H55,Dynamic_Period_CAL),_xlfn.XMATCH(INFLATION_Index,Dynamic_Indices)),
INDEX(Dynamic_Table_CAL,COUNTA(Dynamic_Table_CAL)/COUNTA(Dynamic_Indices),_xlfn.XMATCH(INFLATION_Index,Dynamic_Indices))),
IF(SETUP_Frequency="Quarterly",
IFERROR(INDEX(Dynamic_Table_QTR,_xlfn.XMATCH($H55,Dynamic_Period_QTR),_xlfn.XMATCH(INFLATION_Index,Dynamic_Indices)),
INDEX(Dynamic_Table_QTR,COUNTA(Dynamic_Table_QTR)/COUNTA(Dynamic_Indices),_xlfn.XMATCH(INFLATION_Index,Dynamic_Indices))),"err")))))
/100</f>
        <v>#N/A</v>
      </c>
      <c r="P55" s="37" t="e">
        <f t="shared" ca="1" si="5"/>
        <v>#N/A</v>
      </c>
      <c r="Q55" s="37" t="e">
        <f ca="1">IF(ISERROR($H55),NA(),
$P55/_xlfn.XLOOKUP(0,Tool!$27:$27,Tool!$33:$33)
)</f>
        <v>#N/A</v>
      </c>
      <c r="R55" s="2"/>
      <c r="S55" s="36" t="e" cm="1">
        <f t="array" ref="S55">IF(OR(ISERROR($H55),$H55=FALSE),NA(),
IF(SETUP_Frequency="Financial Year",
IFERROR(INDEX(Dynamic_Table_FY,_xlfn.XMATCH($H55,Dynamic_Period_FY),_xlfn.XMATCH("GDP Deflator",Dynamic_Indices)),
INDEX(Dynamic_Table_FY,COUNTA(Dynamic_Table_FY)/COUNTA(Dynamic_Indices),_xlfn.XMATCH("GDP Deflator",Dynamic_Indices))),
IF(SETUP_Frequency="Calendar Year",
IFERROR(INDEX(Dynamic_Table_CAL,_xlfn.XMATCH($H55,Dynamic_Period_CAL),_xlfn.XMATCH("GDP Deflator",Dynamic_Indices)),
INDEX(Dynamic_Table_CAL,COUNTA(Dynamic_Table_CAL)/COUNTA(Dynamic_Indices),_xlfn.XMATCH("GDP Deflator",Dynamic_Indices))),
IF(SETUP_Frequency="Quarterly",
IFERROR(INDEX(Dynamic_Table_QTR,_xlfn.XMATCH($H55,Dynamic_Period_QTR),_xlfn.XMATCH("GDP Deflator",Dynamic_Indices)),
INDEX(Dynamic_Table_QTR,COUNTA(Dynamic_Table_QTR)/COUNTA(Dynamic_Indices),_xlfn.XMATCH("GDP Deflator",Dynamic_Indices))),"err"))))
/100</f>
        <v>#N/A</v>
      </c>
      <c r="T55" s="37" t="e">
        <f t="shared" ca="1" si="2"/>
        <v>#N/A</v>
      </c>
      <c r="U55" s="2" t="e">
        <f ca="1">IF(ISERROR($H55),NA(),
_xlfn.XLOOKUP(0,Tool!$28:$28,Tool!$40:$40)/$T55
)</f>
        <v>#N/A</v>
      </c>
      <c r="W55" t="e">
        <f ca="1">IF(MAX($W$1:$W54)=MAX(Tool!$29:$29),NA(),IF(AND(MIN($W$1:$W54)=MIN(Tool!$29:$29),ISNUMBER(W54)),$W54+1,MIN(Tool!$29:$29)))</f>
        <v>#N/A</v>
      </c>
      <c r="X55" s="36" t="e" cm="1">
        <f t="array" aca="1" ref="X55" ca="1">IF(OR(DISCOUNT_YN="No",$W55&lt;0),0,
IF(DISCOUNT_Type="Standard Discount Rate",_xlfn.XLOOKUP($W55,Dynamic_Discount_REF,Dynamic_Discount_Standard_Rate),
IF(DISCOUNT_Type="Reduced Standard Discount Rate",_xlfn.XLOOKUP($W55,Dynamic_Discount_REF,Dynamic_Discount_StandardReduced_Rate),
IF(DISCOUNT_Type="Health Discount Rate",_xlfn.XLOOKUP($W55,Dynamic_Discount_REF,Dynamic_Discount_Health_Rate),
IF(DISCOUNT_Type="Reduced Health Discount Rate",_xlfn.XLOOKUP($W55,Dynamic_Discount_REF,Dynamic_Discount_HealthReduced_Rate),NA())))))</f>
        <v>#N/A</v>
      </c>
      <c r="Y55" s="37" t="e" cm="1">
        <f t="array" aca="1" ref="Y55" ca="1">IF(OR(DISCOUNT_YN="No",$W55&lt;0),1,
IF(DISCOUNT_Type="Standard Discount Rate",_xlfn.XLOOKUP($W55,Dynamic_Discount_REF,Dynamic_Discount_Standard_Factor),
IF(DISCOUNT_Type="Reduced Standard Discount Rate",_xlfn.XLOOKUP($W55,Dynamic_Discount_REF,Dynamic_Discount_StandardReduced_Factor),
IF(DISCOUNT_Type="Health Discount Rate",_xlfn.XLOOKUP($W55,Dynamic_Discount_REF,Dynamic_Discount_Health_Factor),
IF(DISCOUNT_Type="Reduced Health Discount Rate",_xlfn.XLOOKUP($W55,Dynamic_Discount_REF,Dynamic_Discount_HealthReduced_Factor),NA())))))</f>
        <v>#N/A</v>
      </c>
    </row>
    <row r="56" spans="8:25" x14ac:dyDescent="0.35">
      <c r="H56" s="33" t="b">
        <f>IF(SETUP_Frequency="Calendar Year",IF(COUNTA(H$3:H55)&lt;=SETUP_Period_Final-SETUP_Period_First,H55+1),
IF(SETUP_Frequency="Financial Year", IF(COUNTA(H$3:H55)&lt;=LEFT(SETUP_Period_Final,4)-LEFT(SETUP_Period_First,4),((LEFT(H55,2)&amp;MID(H55,3,2))+1)&amp;"/"&amp;TEXT(RIGHT(TEXT(RIGHT(H55,2)+1,"00"),2),"00"),NA()),
IF(SETUP_Frequency="Quarterly",IF(COUNTA(H$3:H55)&lt;=((LEFT(SETUP_Period_Final,4)-LEFT(SETUP_Period_First,4))*4)+RIGHT(SETUP_Period_Final,1)-RIGHT(SETUP_Period_First,1),IF(_xlfn.NUMBERVALUE(RIGHT(H55,1))=4,(LEFT(H55,4)+1)&amp;"Q1",(LEFT(H55,4)&amp;"Q"&amp;(RIGHT(H55,1)+1))),NA()),NA())))</f>
        <v>0</v>
      </c>
      <c r="J56" s="43">
        <f ca="1">OFFSET(Tool!$C$13,0,ROW($H56)-3)</f>
        <v>0</v>
      </c>
      <c r="K56" s="78" t="e">
        <f t="shared" ca="1" si="0"/>
        <v>#N/A</v>
      </c>
      <c r="L56" s="78" t="e">
        <f t="shared" ca="1" si="3"/>
        <v>#N/A</v>
      </c>
      <c r="M56" s="78" t="e">
        <f t="shared" ca="1" si="4"/>
        <v>#N/A</v>
      </c>
      <c r="N56" s="38"/>
      <c r="O56" s="36" t="e" cm="1">
        <f t="array" ref="O56">IF(OR(ISERROR($H56),$H56=FALSE),NA(),
IF(INFLATION_Index="Custom",_xlfn.XLOOKUP($H56,Tool!$12:$12,Tool!$14:$14)*100,
IF(SETUP_Frequency="Financial Year",
IFERROR(INDEX(Dynamic_Table_FY,_xlfn.XMATCH($H56,Dynamic_Period_FY),_xlfn.XMATCH(INFLATION_Index,Dynamic_Indices)),
INDEX(Dynamic_Table_FY,COUNTA(Dynamic_Table_FY)/COUNTA(Dynamic_Indices),_xlfn.XMATCH(INFLATION_Index,Dynamic_Indices))),
IF(SETUP_Frequency="Calendar Year",
IFERROR(INDEX(Dynamic_Table_CAL,_xlfn.XMATCH($H56,Dynamic_Period_CAL),_xlfn.XMATCH(INFLATION_Index,Dynamic_Indices)),
INDEX(Dynamic_Table_CAL,COUNTA(Dynamic_Table_CAL)/COUNTA(Dynamic_Indices),_xlfn.XMATCH(INFLATION_Index,Dynamic_Indices))),
IF(SETUP_Frequency="Quarterly",
IFERROR(INDEX(Dynamic_Table_QTR,_xlfn.XMATCH($H56,Dynamic_Period_QTR),_xlfn.XMATCH(INFLATION_Index,Dynamic_Indices)),
INDEX(Dynamic_Table_QTR,COUNTA(Dynamic_Table_QTR)/COUNTA(Dynamic_Indices),_xlfn.XMATCH(INFLATION_Index,Dynamic_Indices))),"err")))))
/100</f>
        <v>#N/A</v>
      </c>
      <c r="P56" s="37" t="e">
        <f t="shared" ca="1" si="5"/>
        <v>#N/A</v>
      </c>
      <c r="Q56" s="37" t="e">
        <f ca="1">IF(ISERROR($H56),NA(),
$P56/_xlfn.XLOOKUP(0,Tool!$27:$27,Tool!$33:$33)
)</f>
        <v>#N/A</v>
      </c>
      <c r="R56" s="2"/>
      <c r="S56" s="36" t="e" cm="1">
        <f t="array" ref="S56">IF(OR(ISERROR($H56),$H56=FALSE),NA(),
IF(SETUP_Frequency="Financial Year",
IFERROR(INDEX(Dynamic_Table_FY,_xlfn.XMATCH($H56,Dynamic_Period_FY),_xlfn.XMATCH("GDP Deflator",Dynamic_Indices)),
INDEX(Dynamic_Table_FY,COUNTA(Dynamic_Table_FY)/COUNTA(Dynamic_Indices),_xlfn.XMATCH("GDP Deflator",Dynamic_Indices))),
IF(SETUP_Frequency="Calendar Year",
IFERROR(INDEX(Dynamic_Table_CAL,_xlfn.XMATCH($H56,Dynamic_Period_CAL),_xlfn.XMATCH("GDP Deflator",Dynamic_Indices)),
INDEX(Dynamic_Table_CAL,COUNTA(Dynamic_Table_CAL)/COUNTA(Dynamic_Indices),_xlfn.XMATCH("GDP Deflator",Dynamic_Indices))),
IF(SETUP_Frequency="Quarterly",
IFERROR(INDEX(Dynamic_Table_QTR,_xlfn.XMATCH($H56,Dynamic_Period_QTR),_xlfn.XMATCH("GDP Deflator",Dynamic_Indices)),
INDEX(Dynamic_Table_QTR,COUNTA(Dynamic_Table_QTR)/COUNTA(Dynamic_Indices),_xlfn.XMATCH("GDP Deflator",Dynamic_Indices))),"err"))))
/100</f>
        <v>#N/A</v>
      </c>
      <c r="T56" s="37" t="e">
        <f t="shared" ca="1" si="2"/>
        <v>#N/A</v>
      </c>
      <c r="U56" s="2" t="e">
        <f ca="1">IF(ISERROR($H56),NA(),
_xlfn.XLOOKUP(0,Tool!$28:$28,Tool!$40:$40)/$T56
)</f>
        <v>#N/A</v>
      </c>
      <c r="W56" t="e">
        <f ca="1">IF(MAX($W$1:$W55)=MAX(Tool!$29:$29),NA(),IF(AND(MIN($W$1:$W55)=MIN(Tool!$29:$29),ISNUMBER(W55)),$W55+1,MIN(Tool!$29:$29)))</f>
        <v>#N/A</v>
      </c>
      <c r="X56" s="36" t="e" cm="1">
        <f t="array" aca="1" ref="X56" ca="1">IF(OR(DISCOUNT_YN="No",$W56&lt;0),0,
IF(DISCOUNT_Type="Standard Discount Rate",_xlfn.XLOOKUP($W56,Dynamic_Discount_REF,Dynamic_Discount_Standard_Rate),
IF(DISCOUNT_Type="Reduced Standard Discount Rate",_xlfn.XLOOKUP($W56,Dynamic_Discount_REF,Dynamic_Discount_StandardReduced_Rate),
IF(DISCOUNT_Type="Health Discount Rate",_xlfn.XLOOKUP($W56,Dynamic_Discount_REF,Dynamic_Discount_Health_Rate),
IF(DISCOUNT_Type="Reduced Health Discount Rate",_xlfn.XLOOKUP($W56,Dynamic_Discount_REF,Dynamic_Discount_HealthReduced_Rate),NA())))))</f>
        <v>#N/A</v>
      </c>
      <c r="Y56" s="37" t="e" cm="1">
        <f t="array" aca="1" ref="Y56" ca="1">IF(OR(DISCOUNT_YN="No",$W56&lt;0),1,
IF(DISCOUNT_Type="Standard Discount Rate",_xlfn.XLOOKUP($W56,Dynamic_Discount_REF,Dynamic_Discount_Standard_Factor),
IF(DISCOUNT_Type="Reduced Standard Discount Rate",_xlfn.XLOOKUP($W56,Dynamic_Discount_REF,Dynamic_Discount_StandardReduced_Factor),
IF(DISCOUNT_Type="Health Discount Rate",_xlfn.XLOOKUP($W56,Dynamic_Discount_REF,Dynamic_Discount_Health_Factor),
IF(DISCOUNT_Type="Reduced Health Discount Rate",_xlfn.XLOOKUP($W56,Dynamic_Discount_REF,Dynamic_Discount_HealthReduced_Factor),NA())))))</f>
        <v>#N/A</v>
      </c>
    </row>
    <row r="57" spans="8:25" x14ac:dyDescent="0.35">
      <c r="H57" s="33" t="b">
        <f>IF(SETUP_Frequency="Calendar Year",IF(COUNTA(H$3:H56)&lt;=SETUP_Period_Final-SETUP_Period_First,H56+1),
IF(SETUP_Frequency="Financial Year", IF(COUNTA(H$3:H56)&lt;=LEFT(SETUP_Period_Final,4)-LEFT(SETUP_Period_First,4),((LEFT(H56,2)&amp;MID(H56,3,2))+1)&amp;"/"&amp;TEXT(RIGHT(TEXT(RIGHT(H56,2)+1,"00"),2),"00"),NA()),
IF(SETUP_Frequency="Quarterly",IF(COUNTA(H$3:H56)&lt;=((LEFT(SETUP_Period_Final,4)-LEFT(SETUP_Period_First,4))*4)+RIGHT(SETUP_Period_Final,1)-RIGHT(SETUP_Period_First,1),IF(_xlfn.NUMBERVALUE(RIGHT(H56,1))=4,(LEFT(H56,4)+1)&amp;"Q1",(LEFT(H56,4)&amp;"Q"&amp;(RIGHT(H56,1)+1))),NA()),NA())))</f>
        <v>0</v>
      </c>
      <c r="J57" s="43">
        <f ca="1">OFFSET(Tool!$C$13,0,ROW($H57)-3)</f>
        <v>0</v>
      </c>
      <c r="K57" s="78" t="e">
        <f t="shared" ca="1" si="0"/>
        <v>#N/A</v>
      </c>
      <c r="L57" s="78" t="e">
        <f t="shared" ca="1" si="3"/>
        <v>#N/A</v>
      </c>
      <c r="M57" s="78" t="e">
        <f t="shared" ca="1" si="4"/>
        <v>#N/A</v>
      </c>
      <c r="N57" s="38"/>
      <c r="O57" s="36" t="e" cm="1">
        <f t="array" ref="O57">IF(OR(ISERROR($H57),$H57=FALSE),NA(),
IF(INFLATION_Index="Custom",_xlfn.XLOOKUP($H57,Tool!$12:$12,Tool!$14:$14)*100,
IF(SETUP_Frequency="Financial Year",
IFERROR(INDEX(Dynamic_Table_FY,_xlfn.XMATCH($H57,Dynamic_Period_FY),_xlfn.XMATCH(INFLATION_Index,Dynamic_Indices)),
INDEX(Dynamic_Table_FY,COUNTA(Dynamic_Table_FY)/COUNTA(Dynamic_Indices),_xlfn.XMATCH(INFLATION_Index,Dynamic_Indices))),
IF(SETUP_Frequency="Calendar Year",
IFERROR(INDEX(Dynamic_Table_CAL,_xlfn.XMATCH($H57,Dynamic_Period_CAL),_xlfn.XMATCH(INFLATION_Index,Dynamic_Indices)),
INDEX(Dynamic_Table_CAL,COUNTA(Dynamic_Table_CAL)/COUNTA(Dynamic_Indices),_xlfn.XMATCH(INFLATION_Index,Dynamic_Indices))),
IF(SETUP_Frequency="Quarterly",
IFERROR(INDEX(Dynamic_Table_QTR,_xlfn.XMATCH($H57,Dynamic_Period_QTR),_xlfn.XMATCH(INFLATION_Index,Dynamic_Indices)),
INDEX(Dynamic_Table_QTR,COUNTA(Dynamic_Table_QTR)/COUNTA(Dynamic_Indices),_xlfn.XMATCH(INFLATION_Index,Dynamic_Indices))),"err")))))
/100</f>
        <v>#N/A</v>
      </c>
      <c r="P57" s="37" t="e">
        <f t="shared" ca="1" si="5"/>
        <v>#N/A</v>
      </c>
      <c r="Q57" s="37" t="e">
        <f ca="1">IF(ISERROR($H57),NA(),
$P57/_xlfn.XLOOKUP(0,Tool!$27:$27,Tool!$33:$33)
)</f>
        <v>#N/A</v>
      </c>
      <c r="R57" s="2"/>
      <c r="S57" s="36" t="e" cm="1">
        <f t="array" ref="S57">IF(OR(ISERROR($H57),$H57=FALSE),NA(),
IF(SETUP_Frequency="Financial Year",
IFERROR(INDEX(Dynamic_Table_FY,_xlfn.XMATCH($H57,Dynamic_Period_FY),_xlfn.XMATCH("GDP Deflator",Dynamic_Indices)),
INDEX(Dynamic_Table_FY,COUNTA(Dynamic_Table_FY)/COUNTA(Dynamic_Indices),_xlfn.XMATCH("GDP Deflator",Dynamic_Indices))),
IF(SETUP_Frequency="Calendar Year",
IFERROR(INDEX(Dynamic_Table_CAL,_xlfn.XMATCH($H57,Dynamic_Period_CAL),_xlfn.XMATCH("GDP Deflator",Dynamic_Indices)),
INDEX(Dynamic_Table_CAL,COUNTA(Dynamic_Table_CAL)/COUNTA(Dynamic_Indices),_xlfn.XMATCH("GDP Deflator",Dynamic_Indices))),
IF(SETUP_Frequency="Quarterly",
IFERROR(INDEX(Dynamic_Table_QTR,_xlfn.XMATCH($H57,Dynamic_Period_QTR),_xlfn.XMATCH("GDP Deflator",Dynamic_Indices)),
INDEX(Dynamic_Table_QTR,COUNTA(Dynamic_Table_QTR)/COUNTA(Dynamic_Indices),_xlfn.XMATCH("GDP Deflator",Dynamic_Indices))),"err"))))
/100</f>
        <v>#N/A</v>
      </c>
      <c r="T57" s="37" t="e">
        <f t="shared" ca="1" si="2"/>
        <v>#N/A</v>
      </c>
      <c r="U57" s="2" t="e">
        <f ca="1">IF(ISERROR($H57),NA(),
_xlfn.XLOOKUP(0,Tool!$28:$28,Tool!$40:$40)/$T57
)</f>
        <v>#N/A</v>
      </c>
      <c r="W57" t="e">
        <f ca="1">IF(MAX($W$1:$W56)=MAX(Tool!$29:$29),NA(),IF(AND(MIN($W$1:$W56)=MIN(Tool!$29:$29),ISNUMBER(W56)),$W56+1,MIN(Tool!$29:$29)))</f>
        <v>#N/A</v>
      </c>
      <c r="X57" s="36" t="e" cm="1">
        <f t="array" aca="1" ref="X57" ca="1">IF(OR(DISCOUNT_YN="No",$W57&lt;0),0,
IF(DISCOUNT_Type="Standard Discount Rate",_xlfn.XLOOKUP($W57,Dynamic_Discount_REF,Dynamic_Discount_Standard_Rate),
IF(DISCOUNT_Type="Reduced Standard Discount Rate",_xlfn.XLOOKUP($W57,Dynamic_Discount_REF,Dynamic_Discount_StandardReduced_Rate),
IF(DISCOUNT_Type="Health Discount Rate",_xlfn.XLOOKUP($W57,Dynamic_Discount_REF,Dynamic_Discount_Health_Rate),
IF(DISCOUNT_Type="Reduced Health Discount Rate",_xlfn.XLOOKUP($W57,Dynamic_Discount_REF,Dynamic_Discount_HealthReduced_Rate),NA())))))</f>
        <v>#N/A</v>
      </c>
      <c r="Y57" s="37" t="e" cm="1">
        <f t="array" aca="1" ref="Y57" ca="1">IF(OR(DISCOUNT_YN="No",$W57&lt;0),1,
IF(DISCOUNT_Type="Standard Discount Rate",_xlfn.XLOOKUP($W57,Dynamic_Discount_REF,Dynamic_Discount_Standard_Factor),
IF(DISCOUNT_Type="Reduced Standard Discount Rate",_xlfn.XLOOKUP($W57,Dynamic_Discount_REF,Dynamic_Discount_StandardReduced_Factor),
IF(DISCOUNT_Type="Health Discount Rate",_xlfn.XLOOKUP($W57,Dynamic_Discount_REF,Dynamic_Discount_Health_Factor),
IF(DISCOUNT_Type="Reduced Health Discount Rate",_xlfn.XLOOKUP($W57,Dynamic_Discount_REF,Dynamic_Discount_HealthReduced_Factor),NA())))))</f>
        <v>#N/A</v>
      </c>
    </row>
    <row r="58" spans="8:25" x14ac:dyDescent="0.35">
      <c r="H58" s="33" t="b">
        <f>IF(SETUP_Frequency="Calendar Year",IF(COUNTA(H$3:H57)&lt;=SETUP_Period_Final-SETUP_Period_First,H57+1),
IF(SETUP_Frequency="Financial Year", IF(COUNTA(H$3:H57)&lt;=LEFT(SETUP_Period_Final,4)-LEFT(SETUP_Period_First,4),((LEFT(H57,2)&amp;MID(H57,3,2))+1)&amp;"/"&amp;TEXT(RIGHT(TEXT(RIGHT(H57,2)+1,"00"),2),"00"),NA()),
IF(SETUP_Frequency="Quarterly",IF(COUNTA(H$3:H57)&lt;=((LEFT(SETUP_Period_Final,4)-LEFT(SETUP_Period_First,4))*4)+RIGHT(SETUP_Period_Final,1)-RIGHT(SETUP_Period_First,1),IF(_xlfn.NUMBERVALUE(RIGHT(H57,1))=4,(LEFT(H57,4)+1)&amp;"Q1",(LEFT(H57,4)&amp;"Q"&amp;(RIGHT(H57,1)+1))),NA()),NA())))</f>
        <v>0</v>
      </c>
      <c r="J58" s="43">
        <f ca="1">OFFSET(Tool!$C$13,0,ROW($H58)-3)</f>
        <v>0</v>
      </c>
      <c r="K58" s="78" t="e">
        <f t="shared" ca="1" si="0"/>
        <v>#N/A</v>
      </c>
      <c r="L58" s="78" t="e">
        <f t="shared" ca="1" si="3"/>
        <v>#N/A</v>
      </c>
      <c r="M58" s="78" t="e">
        <f t="shared" ca="1" si="4"/>
        <v>#N/A</v>
      </c>
      <c r="N58" s="38"/>
      <c r="O58" s="36" t="e" cm="1">
        <f t="array" ref="O58">IF(OR(ISERROR($H58),$H58=FALSE),NA(),
IF(INFLATION_Index="Custom",_xlfn.XLOOKUP($H58,Tool!$12:$12,Tool!$14:$14)*100,
IF(SETUP_Frequency="Financial Year",
IFERROR(INDEX(Dynamic_Table_FY,_xlfn.XMATCH($H58,Dynamic_Period_FY),_xlfn.XMATCH(INFLATION_Index,Dynamic_Indices)),
INDEX(Dynamic_Table_FY,COUNTA(Dynamic_Table_FY)/COUNTA(Dynamic_Indices),_xlfn.XMATCH(INFLATION_Index,Dynamic_Indices))),
IF(SETUP_Frequency="Calendar Year",
IFERROR(INDEX(Dynamic_Table_CAL,_xlfn.XMATCH($H58,Dynamic_Period_CAL),_xlfn.XMATCH(INFLATION_Index,Dynamic_Indices)),
INDEX(Dynamic_Table_CAL,COUNTA(Dynamic_Table_CAL)/COUNTA(Dynamic_Indices),_xlfn.XMATCH(INFLATION_Index,Dynamic_Indices))),
IF(SETUP_Frequency="Quarterly",
IFERROR(INDEX(Dynamic_Table_QTR,_xlfn.XMATCH($H58,Dynamic_Period_QTR),_xlfn.XMATCH(INFLATION_Index,Dynamic_Indices)),
INDEX(Dynamic_Table_QTR,COUNTA(Dynamic_Table_QTR)/COUNTA(Dynamic_Indices),_xlfn.XMATCH(INFLATION_Index,Dynamic_Indices))),"err")))))
/100</f>
        <v>#N/A</v>
      </c>
      <c r="P58" s="37" t="e">
        <f t="shared" ca="1" si="5"/>
        <v>#N/A</v>
      </c>
      <c r="Q58" s="37" t="e">
        <f ca="1">IF(ISERROR($H58),NA(),
$P58/_xlfn.XLOOKUP(0,Tool!$27:$27,Tool!$33:$33)
)</f>
        <v>#N/A</v>
      </c>
      <c r="R58" s="2"/>
      <c r="S58" s="36" t="e" cm="1">
        <f t="array" ref="S58">IF(OR(ISERROR($H58),$H58=FALSE),NA(),
IF(SETUP_Frequency="Financial Year",
IFERROR(INDEX(Dynamic_Table_FY,_xlfn.XMATCH($H58,Dynamic_Period_FY),_xlfn.XMATCH("GDP Deflator",Dynamic_Indices)),
INDEX(Dynamic_Table_FY,COUNTA(Dynamic_Table_FY)/COUNTA(Dynamic_Indices),_xlfn.XMATCH("GDP Deflator",Dynamic_Indices))),
IF(SETUP_Frequency="Calendar Year",
IFERROR(INDEX(Dynamic_Table_CAL,_xlfn.XMATCH($H58,Dynamic_Period_CAL),_xlfn.XMATCH("GDP Deflator",Dynamic_Indices)),
INDEX(Dynamic_Table_CAL,COUNTA(Dynamic_Table_CAL)/COUNTA(Dynamic_Indices),_xlfn.XMATCH("GDP Deflator",Dynamic_Indices))),
IF(SETUP_Frequency="Quarterly",
IFERROR(INDEX(Dynamic_Table_QTR,_xlfn.XMATCH($H58,Dynamic_Period_QTR),_xlfn.XMATCH("GDP Deflator",Dynamic_Indices)),
INDEX(Dynamic_Table_QTR,COUNTA(Dynamic_Table_QTR)/COUNTA(Dynamic_Indices),_xlfn.XMATCH("GDP Deflator",Dynamic_Indices))),"err"))))
/100</f>
        <v>#N/A</v>
      </c>
      <c r="T58" s="37" t="e">
        <f t="shared" ca="1" si="2"/>
        <v>#N/A</v>
      </c>
      <c r="U58" s="2" t="e">
        <f ca="1">IF(ISERROR($H58),NA(),
_xlfn.XLOOKUP(0,Tool!$28:$28,Tool!$40:$40)/$T58
)</f>
        <v>#N/A</v>
      </c>
      <c r="W58" t="e">
        <f ca="1">IF(MAX($W$1:$W57)=MAX(Tool!$29:$29),NA(),IF(AND(MIN($W$1:$W57)=MIN(Tool!$29:$29),ISNUMBER(W57)),$W57+1,MIN(Tool!$29:$29)))</f>
        <v>#N/A</v>
      </c>
      <c r="X58" s="36" t="e" cm="1">
        <f t="array" aca="1" ref="X58" ca="1">IF(OR(DISCOUNT_YN="No",$W58&lt;0),0,
IF(DISCOUNT_Type="Standard Discount Rate",_xlfn.XLOOKUP($W58,Dynamic_Discount_REF,Dynamic_Discount_Standard_Rate),
IF(DISCOUNT_Type="Reduced Standard Discount Rate",_xlfn.XLOOKUP($W58,Dynamic_Discount_REF,Dynamic_Discount_StandardReduced_Rate),
IF(DISCOUNT_Type="Health Discount Rate",_xlfn.XLOOKUP($W58,Dynamic_Discount_REF,Dynamic_Discount_Health_Rate),
IF(DISCOUNT_Type="Reduced Health Discount Rate",_xlfn.XLOOKUP($W58,Dynamic_Discount_REF,Dynamic_Discount_HealthReduced_Rate),NA())))))</f>
        <v>#N/A</v>
      </c>
      <c r="Y58" s="37" t="e" cm="1">
        <f t="array" aca="1" ref="Y58" ca="1">IF(OR(DISCOUNT_YN="No",$W58&lt;0),1,
IF(DISCOUNT_Type="Standard Discount Rate",_xlfn.XLOOKUP($W58,Dynamic_Discount_REF,Dynamic_Discount_Standard_Factor),
IF(DISCOUNT_Type="Reduced Standard Discount Rate",_xlfn.XLOOKUP($W58,Dynamic_Discount_REF,Dynamic_Discount_StandardReduced_Factor),
IF(DISCOUNT_Type="Health Discount Rate",_xlfn.XLOOKUP($W58,Dynamic_Discount_REF,Dynamic_Discount_Health_Factor),
IF(DISCOUNT_Type="Reduced Health Discount Rate",_xlfn.XLOOKUP($W58,Dynamic_Discount_REF,Dynamic_Discount_HealthReduced_Factor),NA())))))</f>
        <v>#N/A</v>
      </c>
    </row>
    <row r="59" spans="8:25" x14ac:dyDescent="0.35">
      <c r="H59" s="33" t="b">
        <f>IF(SETUP_Frequency="Calendar Year",IF(COUNTA(H$3:H58)&lt;=SETUP_Period_Final-SETUP_Period_First,H58+1),
IF(SETUP_Frequency="Financial Year", IF(COUNTA(H$3:H58)&lt;=LEFT(SETUP_Period_Final,4)-LEFT(SETUP_Period_First,4),((LEFT(H58,2)&amp;MID(H58,3,2))+1)&amp;"/"&amp;TEXT(RIGHT(TEXT(RIGHT(H58,2)+1,"00"),2),"00"),NA()),
IF(SETUP_Frequency="Quarterly",IF(COUNTA(H$3:H58)&lt;=((LEFT(SETUP_Period_Final,4)-LEFT(SETUP_Period_First,4))*4)+RIGHT(SETUP_Period_Final,1)-RIGHT(SETUP_Period_First,1),IF(_xlfn.NUMBERVALUE(RIGHT(H58,1))=4,(LEFT(H58,4)+1)&amp;"Q1",(LEFT(H58,4)&amp;"Q"&amp;(RIGHT(H58,1)+1))),NA()),NA())))</f>
        <v>0</v>
      </c>
      <c r="J59" s="43">
        <f ca="1">OFFSET(Tool!$C$13,0,ROW($H59)-3)</f>
        <v>0</v>
      </c>
      <c r="K59" s="78" t="e">
        <f t="shared" ca="1" si="0"/>
        <v>#N/A</v>
      </c>
      <c r="L59" s="78" t="e">
        <f t="shared" ca="1" si="3"/>
        <v>#N/A</v>
      </c>
      <c r="M59" s="78" t="e">
        <f t="shared" ca="1" si="4"/>
        <v>#N/A</v>
      </c>
      <c r="N59" s="38"/>
      <c r="O59" s="36" t="e" cm="1">
        <f t="array" ref="O59">IF(OR(ISERROR($H59),$H59=FALSE),NA(),
IF(INFLATION_Index="Custom",_xlfn.XLOOKUP($H59,Tool!$12:$12,Tool!$14:$14)*100,
IF(SETUP_Frequency="Financial Year",
IFERROR(INDEX(Dynamic_Table_FY,_xlfn.XMATCH($H59,Dynamic_Period_FY),_xlfn.XMATCH(INFLATION_Index,Dynamic_Indices)),
INDEX(Dynamic_Table_FY,COUNTA(Dynamic_Table_FY)/COUNTA(Dynamic_Indices),_xlfn.XMATCH(INFLATION_Index,Dynamic_Indices))),
IF(SETUP_Frequency="Calendar Year",
IFERROR(INDEX(Dynamic_Table_CAL,_xlfn.XMATCH($H59,Dynamic_Period_CAL),_xlfn.XMATCH(INFLATION_Index,Dynamic_Indices)),
INDEX(Dynamic_Table_CAL,COUNTA(Dynamic_Table_CAL)/COUNTA(Dynamic_Indices),_xlfn.XMATCH(INFLATION_Index,Dynamic_Indices))),
IF(SETUP_Frequency="Quarterly",
IFERROR(INDEX(Dynamic_Table_QTR,_xlfn.XMATCH($H59,Dynamic_Period_QTR),_xlfn.XMATCH(INFLATION_Index,Dynamic_Indices)),
INDEX(Dynamic_Table_QTR,COUNTA(Dynamic_Table_QTR)/COUNTA(Dynamic_Indices),_xlfn.XMATCH(INFLATION_Index,Dynamic_Indices))),"err")))))
/100</f>
        <v>#N/A</v>
      </c>
      <c r="P59" s="37" t="e">
        <f t="shared" ca="1" si="5"/>
        <v>#N/A</v>
      </c>
      <c r="Q59" s="37" t="e">
        <f ca="1">IF(ISERROR($H59),NA(),
$P59/_xlfn.XLOOKUP(0,Tool!$27:$27,Tool!$33:$33)
)</f>
        <v>#N/A</v>
      </c>
      <c r="R59" s="2"/>
      <c r="S59" s="36" t="e" cm="1">
        <f t="array" ref="S59">IF(OR(ISERROR($H59),$H59=FALSE),NA(),
IF(SETUP_Frequency="Financial Year",
IFERROR(INDEX(Dynamic_Table_FY,_xlfn.XMATCH($H59,Dynamic_Period_FY),_xlfn.XMATCH("GDP Deflator",Dynamic_Indices)),
INDEX(Dynamic_Table_FY,COUNTA(Dynamic_Table_FY)/COUNTA(Dynamic_Indices),_xlfn.XMATCH("GDP Deflator",Dynamic_Indices))),
IF(SETUP_Frequency="Calendar Year",
IFERROR(INDEX(Dynamic_Table_CAL,_xlfn.XMATCH($H59,Dynamic_Period_CAL),_xlfn.XMATCH("GDP Deflator",Dynamic_Indices)),
INDEX(Dynamic_Table_CAL,COUNTA(Dynamic_Table_CAL)/COUNTA(Dynamic_Indices),_xlfn.XMATCH("GDP Deflator",Dynamic_Indices))),
IF(SETUP_Frequency="Quarterly",
IFERROR(INDEX(Dynamic_Table_QTR,_xlfn.XMATCH($H59,Dynamic_Period_QTR),_xlfn.XMATCH("GDP Deflator",Dynamic_Indices)),
INDEX(Dynamic_Table_QTR,COUNTA(Dynamic_Table_QTR)/COUNTA(Dynamic_Indices),_xlfn.XMATCH("GDP Deflator",Dynamic_Indices))),"err"))))
/100</f>
        <v>#N/A</v>
      </c>
      <c r="T59" s="37" t="e">
        <f t="shared" ca="1" si="2"/>
        <v>#N/A</v>
      </c>
      <c r="U59" s="2" t="e">
        <f ca="1">IF(ISERROR($H59),NA(),
_xlfn.XLOOKUP(0,Tool!$28:$28,Tool!$40:$40)/$T59
)</f>
        <v>#N/A</v>
      </c>
      <c r="W59" t="e">
        <f ca="1">IF(MAX($W$1:$W58)=MAX(Tool!$29:$29),NA(),IF(AND(MIN($W$1:$W58)=MIN(Tool!$29:$29),ISNUMBER(W58)),$W58+1,MIN(Tool!$29:$29)))</f>
        <v>#N/A</v>
      </c>
      <c r="X59" s="36" t="e" cm="1">
        <f t="array" aca="1" ref="X59" ca="1">IF(OR(DISCOUNT_YN="No",$W59&lt;0),0,
IF(DISCOUNT_Type="Standard Discount Rate",_xlfn.XLOOKUP($W59,Dynamic_Discount_REF,Dynamic_Discount_Standard_Rate),
IF(DISCOUNT_Type="Reduced Standard Discount Rate",_xlfn.XLOOKUP($W59,Dynamic_Discount_REF,Dynamic_Discount_StandardReduced_Rate),
IF(DISCOUNT_Type="Health Discount Rate",_xlfn.XLOOKUP($W59,Dynamic_Discount_REF,Dynamic_Discount_Health_Rate),
IF(DISCOUNT_Type="Reduced Health Discount Rate",_xlfn.XLOOKUP($W59,Dynamic_Discount_REF,Dynamic_Discount_HealthReduced_Rate),NA())))))</f>
        <v>#N/A</v>
      </c>
      <c r="Y59" s="37" t="e" cm="1">
        <f t="array" aca="1" ref="Y59" ca="1">IF(OR(DISCOUNT_YN="No",$W59&lt;0),1,
IF(DISCOUNT_Type="Standard Discount Rate",_xlfn.XLOOKUP($W59,Dynamic_Discount_REF,Dynamic_Discount_Standard_Factor),
IF(DISCOUNT_Type="Reduced Standard Discount Rate",_xlfn.XLOOKUP($W59,Dynamic_Discount_REF,Dynamic_Discount_StandardReduced_Factor),
IF(DISCOUNT_Type="Health Discount Rate",_xlfn.XLOOKUP($W59,Dynamic_Discount_REF,Dynamic_Discount_Health_Factor),
IF(DISCOUNT_Type="Reduced Health Discount Rate",_xlfn.XLOOKUP($W59,Dynamic_Discount_REF,Dynamic_Discount_HealthReduced_Factor),NA())))))</f>
        <v>#N/A</v>
      </c>
    </row>
    <row r="60" spans="8:25" x14ac:dyDescent="0.35">
      <c r="H60" s="33" t="b">
        <f>IF(SETUP_Frequency="Calendar Year",IF(COUNTA(H$3:H59)&lt;=SETUP_Period_Final-SETUP_Period_First,H59+1),
IF(SETUP_Frequency="Financial Year", IF(COUNTA(H$3:H59)&lt;=LEFT(SETUP_Period_Final,4)-LEFT(SETUP_Period_First,4),((LEFT(H59,2)&amp;MID(H59,3,2))+1)&amp;"/"&amp;TEXT(RIGHT(TEXT(RIGHT(H59,2)+1,"00"),2),"00"),NA()),
IF(SETUP_Frequency="Quarterly",IF(COUNTA(H$3:H59)&lt;=((LEFT(SETUP_Period_Final,4)-LEFT(SETUP_Period_First,4))*4)+RIGHT(SETUP_Period_Final,1)-RIGHT(SETUP_Period_First,1),IF(_xlfn.NUMBERVALUE(RIGHT(H59,1))=4,(LEFT(H59,4)+1)&amp;"Q1",(LEFT(H59,4)&amp;"Q"&amp;(RIGHT(H59,1)+1))),NA()),NA())))</f>
        <v>0</v>
      </c>
      <c r="J60" s="43">
        <f ca="1">OFFSET(Tool!$C$13,0,ROW($H60)-3)</f>
        <v>0</v>
      </c>
      <c r="K60" s="78" t="e">
        <f t="shared" ca="1" si="0"/>
        <v>#N/A</v>
      </c>
      <c r="L60" s="78" t="e">
        <f t="shared" ca="1" si="3"/>
        <v>#N/A</v>
      </c>
      <c r="M60" s="78" t="e">
        <f t="shared" ca="1" si="4"/>
        <v>#N/A</v>
      </c>
      <c r="N60" s="38"/>
      <c r="O60" s="36" t="e" cm="1">
        <f t="array" ref="O60">IF(OR(ISERROR($H60),$H60=FALSE),NA(),
IF(INFLATION_Index="Custom",_xlfn.XLOOKUP($H60,Tool!$12:$12,Tool!$14:$14)*100,
IF(SETUP_Frequency="Financial Year",
IFERROR(INDEX(Dynamic_Table_FY,_xlfn.XMATCH($H60,Dynamic_Period_FY),_xlfn.XMATCH(INFLATION_Index,Dynamic_Indices)),
INDEX(Dynamic_Table_FY,COUNTA(Dynamic_Table_FY)/COUNTA(Dynamic_Indices),_xlfn.XMATCH(INFLATION_Index,Dynamic_Indices))),
IF(SETUP_Frequency="Calendar Year",
IFERROR(INDEX(Dynamic_Table_CAL,_xlfn.XMATCH($H60,Dynamic_Period_CAL),_xlfn.XMATCH(INFLATION_Index,Dynamic_Indices)),
INDEX(Dynamic_Table_CAL,COUNTA(Dynamic_Table_CAL)/COUNTA(Dynamic_Indices),_xlfn.XMATCH(INFLATION_Index,Dynamic_Indices))),
IF(SETUP_Frequency="Quarterly",
IFERROR(INDEX(Dynamic_Table_QTR,_xlfn.XMATCH($H60,Dynamic_Period_QTR),_xlfn.XMATCH(INFLATION_Index,Dynamic_Indices)),
INDEX(Dynamic_Table_QTR,COUNTA(Dynamic_Table_QTR)/COUNTA(Dynamic_Indices),_xlfn.XMATCH(INFLATION_Index,Dynamic_Indices))),"err")))))
/100</f>
        <v>#N/A</v>
      </c>
      <c r="P60" s="37" t="e">
        <f t="shared" ca="1" si="5"/>
        <v>#N/A</v>
      </c>
      <c r="Q60" s="37" t="e">
        <f ca="1">IF(ISERROR($H60),NA(),
$P60/_xlfn.XLOOKUP(0,Tool!$27:$27,Tool!$33:$33)
)</f>
        <v>#N/A</v>
      </c>
      <c r="R60" s="2"/>
      <c r="S60" s="36" t="e" cm="1">
        <f t="array" ref="S60">IF(OR(ISERROR($H60),$H60=FALSE),NA(),
IF(SETUP_Frequency="Financial Year",
IFERROR(INDEX(Dynamic_Table_FY,_xlfn.XMATCH($H60,Dynamic_Period_FY),_xlfn.XMATCH("GDP Deflator",Dynamic_Indices)),
INDEX(Dynamic_Table_FY,COUNTA(Dynamic_Table_FY)/COUNTA(Dynamic_Indices),_xlfn.XMATCH("GDP Deflator",Dynamic_Indices))),
IF(SETUP_Frequency="Calendar Year",
IFERROR(INDEX(Dynamic_Table_CAL,_xlfn.XMATCH($H60,Dynamic_Period_CAL),_xlfn.XMATCH("GDP Deflator",Dynamic_Indices)),
INDEX(Dynamic_Table_CAL,COUNTA(Dynamic_Table_CAL)/COUNTA(Dynamic_Indices),_xlfn.XMATCH("GDP Deflator",Dynamic_Indices))),
IF(SETUP_Frequency="Quarterly",
IFERROR(INDEX(Dynamic_Table_QTR,_xlfn.XMATCH($H60,Dynamic_Period_QTR),_xlfn.XMATCH("GDP Deflator",Dynamic_Indices)),
INDEX(Dynamic_Table_QTR,COUNTA(Dynamic_Table_QTR)/COUNTA(Dynamic_Indices),_xlfn.XMATCH("GDP Deflator",Dynamic_Indices))),"err"))))
/100</f>
        <v>#N/A</v>
      </c>
      <c r="T60" s="37" t="e">
        <f t="shared" ca="1" si="2"/>
        <v>#N/A</v>
      </c>
      <c r="U60" s="2" t="e">
        <f ca="1">IF(ISERROR($H60),NA(),
_xlfn.XLOOKUP(0,Tool!$28:$28,Tool!$40:$40)/$T60
)</f>
        <v>#N/A</v>
      </c>
      <c r="W60" t="e">
        <f ca="1">IF(MAX($W$1:$W59)=MAX(Tool!$29:$29),NA(),IF(AND(MIN($W$1:$W59)=MIN(Tool!$29:$29),ISNUMBER(W59)),$W59+1,MIN(Tool!$29:$29)))</f>
        <v>#N/A</v>
      </c>
      <c r="X60" s="36" t="e" cm="1">
        <f t="array" aca="1" ref="X60" ca="1">IF(OR(DISCOUNT_YN="No",$W60&lt;0),0,
IF(DISCOUNT_Type="Standard Discount Rate",_xlfn.XLOOKUP($W60,Dynamic_Discount_REF,Dynamic_Discount_Standard_Rate),
IF(DISCOUNT_Type="Reduced Standard Discount Rate",_xlfn.XLOOKUP($W60,Dynamic_Discount_REF,Dynamic_Discount_StandardReduced_Rate),
IF(DISCOUNT_Type="Health Discount Rate",_xlfn.XLOOKUP($W60,Dynamic_Discount_REF,Dynamic_Discount_Health_Rate),
IF(DISCOUNT_Type="Reduced Health Discount Rate",_xlfn.XLOOKUP($W60,Dynamic_Discount_REF,Dynamic_Discount_HealthReduced_Rate),NA())))))</f>
        <v>#N/A</v>
      </c>
      <c r="Y60" s="37" t="e" cm="1">
        <f t="array" aca="1" ref="Y60" ca="1">IF(OR(DISCOUNT_YN="No",$W60&lt;0),1,
IF(DISCOUNT_Type="Standard Discount Rate",_xlfn.XLOOKUP($W60,Dynamic_Discount_REF,Dynamic_Discount_Standard_Factor),
IF(DISCOUNT_Type="Reduced Standard Discount Rate",_xlfn.XLOOKUP($W60,Dynamic_Discount_REF,Dynamic_Discount_StandardReduced_Factor),
IF(DISCOUNT_Type="Health Discount Rate",_xlfn.XLOOKUP($W60,Dynamic_Discount_REF,Dynamic_Discount_Health_Factor),
IF(DISCOUNT_Type="Reduced Health Discount Rate",_xlfn.XLOOKUP($W60,Dynamic_Discount_REF,Dynamic_Discount_HealthReduced_Factor),NA())))))</f>
        <v>#N/A</v>
      </c>
    </row>
    <row r="61" spans="8:25" x14ac:dyDescent="0.35">
      <c r="H61" s="33" t="b">
        <f>IF(SETUP_Frequency="Calendar Year",IF(COUNTA(H$3:H60)&lt;=SETUP_Period_Final-SETUP_Period_First,H60+1),
IF(SETUP_Frequency="Financial Year", IF(COUNTA(H$3:H60)&lt;=LEFT(SETUP_Period_Final,4)-LEFT(SETUP_Period_First,4),((LEFT(H60,2)&amp;MID(H60,3,2))+1)&amp;"/"&amp;TEXT(RIGHT(TEXT(RIGHT(H60,2)+1,"00"),2),"00"),NA()),
IF(SETUP_Frequency="Quarterly",IF(COUNTA(H$3:H60)&lt;=((LEFT(SETUP_Period_Final,4)-LEFT(SETUP_Period_First,4))*4)+RIGHT(SETUP_Period_Final,1)-RIGHT(SETUP_Period_First,1),IF(_xlfn.NUMBERVALUE(RIGHT(H60,1))=4,(LEFT(H60,4)+1)&amp;"Q1",(LEFT(H60,4)&amp;"Q"&amp;(RIGHT(H60,1)+1))),NA()),NA())))</f>
        <v>0</v>
      </c>
      <c r="J61" s="43">
        <f ca="1">OFFSET(Tool!$C$13,0,ROW($H61)-3)</f>
        <v>0</v>
      </c>
      <c r="K61" s="78" t="e">
        <f t="shared" ca="1" si="0"/>
        <v>#N/A</v>
      </c>
      <c r="L61" s="78" t="e">
        <f t="shared" ca="1" si="3"/>
        <v>#N/A</v>
      </c>
      <c r="M61" s="78" t="e">
        <f t="shared" ca="1" si="4"/>
        <v>#N/A</v>
      </c>
      <c r="N61" s="38"/>
      <c r="O61" s="36" t="e" cm="1">
        <f t="array" ref="O61">IF(OR(ISERROR($H61),$H61=FALSE),NA(),
IF(INFLATION_Index="Custom",_xlfn.XLOOKUP($H61,Tool!$12:$12,Tool!$14:$14)*100,
IF(SETUP_Frequency="Financial Year",
IFERROR(INDEX(Dynamic_Table_FY,_xlfn.XMATCH($H61,Dynamic_Period_FY),_xlfn.XMATCH(INFLATION_Index,Dynamic_Indices)),
INDEX(Dynamic_Table_FY,COUNTA(Dynamic_Table_FY)/COUNTA(Dynamic_Indices),_xlfn.XMATCH(INFLATION_Index,Dynamic_Indices))),
IF(SETUP_Frequency="Calendar Year",
IFERROR(INDEX(Dynamic_Table_CAL,_xlfn.XMATCH($H61,Dynamic_Period_CAL),_xlfn.XMATCH(INFLATION_Index,Dynamic_Indices)),
INDEX(Dynamic_Table_CAL,COUNTA(Dynamic_Table_CAL)/COUNTA(Dynamic_Indices),_xlfn.XMATCH(INFLATION_Index,Dynamic_Indices))),
IF(SETUP_Frequency="Quarterly",
IFERROR(INDEX(Dynamic_Table_QTR,_xlfn.XMATCH($H61,Dynamic_Period_QTR),_xlfn.XMATCH(INFLATION_Index,Dynamic_Indices)),
INDEX(Dynamic_Table_QTR,COUNTA(Dynamic_Table_QTR)/COUNTA(Dynamic_Indices),_xlfn.XMATCH(INFLATION_Index,Dynamic_Indices))),"err")))))
/100</f>
        <v>#N/A</v>
      </c>
      <c r="P61" s="37" t="e">
        <f t="shared" ca="1" si="5"/>
        <v>#N/A</v>
      </c>
      <c r="Q61" s="37" t="e">
        <f ca="1">IF(ISERROR($H61),NA(),
$P61/_xlfn.XLOOKUP(0,Tool!$27:$27,Tool!$33:$33)
)</f>
        <v>#N/A</v>
      </c>
      <c r="R61" s="2"/>
      <c r="S61" s="36" t="e" cm="1">
        <f t="array" ref="S61">IF(OR(ISERROR($H61),$H61=FALSE),NA(),
IF(SETUP_Frequency="Financial Year",
IFERROR(INDEX(Dynamic_Table_FY,_xlfn.XMATCH($H61,Dynamic_Period_FY),_xlfn.XMATCH("GDP Deflator",Dynamic_Indices)),
INDEX(Dynamic_Table_FY,COUNTA(Dynamic_Table_FY)/COUNTA(Dynamic_Indices),_xlfn.XMATCH("GDP Deflator",Dynamic_Indices))),
IF(SETUP_Frequency="Calendar Year",
IFERROR(INDEX(Dynamic_Table_CAL,_xlfn.XMATCH($H61,Dynamic_Period_CAL),_xlfn.XMATCH("GDP Deflator",Dynamic_Indices)),
INDEX(Dynamic_Table_CAL,COUNTA(Dynamic_Table_CAL)/COUNTA(Dynamic_Indices),_xlfn.XMATCH("GDP Deflator",Dynamic_Indices))),
IF(SETUP_Frequency="Quarterly",
IFERROR(INDEX(Dynamic_Table_QTR,_xlfn.XMATCH($H61,Dynamic_Period_QTR),_xlfn.XMATCH("GDP Deflator",Dynamic_Indices)),
INDEX(Dynamic_Table_QTR,COUNTA(Dynamic_Table_QTR)/COUNTA(Dynamic_Indices),_xlfn.XMATCH("GDP Deflator",Dynamic_Indices))),"err"))))
/100</f>
        <v>#N/A</v>
      </c>
      <c r="T61" s="37" t="e">
        <f t="shared" ca="1" si="2"/>
        <v>#N/A</v>
      </c>
      <c r="U61" s="2" t="e">
        <f ca="1">IF(ISERROR($H61),NA(),
_xlfn.XLOOKUP(0,Tool!$28:$28,Tool!$40:$40)/$T61
)</f>
        <v>#N/A</v>
      </c>
      <c r="W61" t="e">
        <f ca="1">IF(MAX($W$1:$W60)=MAX(Tool!$29:$29),NA(),IF(AND(MIN($W$1:$W60)=MIN(Tool!$29:$29),ISNUMBER(W60)),$W60+1,MIN(Tool!$29:$29)))</f>
        <v>#N/A</v>
      </c>
      <c r="X61" s="36" t="e" cm="1">
        <f t="array" aca="1" ref="X61" ca="1">IF(OR(DISCOUNT_YN="No",$W61&lt;0),0,
IF(DISCOUNT_Type="Standard Discount Rate",_xlfn.XLOOKUP($W61,Dynamic_Discount_REF,Dynamic_Discount_Standard_Rate),
IF(DISCOUNT_Type="Reduced Standard Discount Rate",_xlfn.XLOOKUP($W61,Dynamic_Discount_REF,Dynamic_Discount_StandardReduced_Rate),
IF(DISCOUNT_Type="Health Discount Rate",_xlfn.XLOOKUP($W61,Dynamic_Discount_REF,Dynamic_Discount_Health_Rate),
IF(DISCOUNT_Type="Reduced Health Discount Rate",_xlfn.XLOOKUP($W61,Dynamic_Discount_REF,Dynamic_Discount_HealthReduced_Rate),NA())))))</f>
        <v>#N/A</v>
      </c>
      <c r="Y61" s="37" t="e" cm="1">
        <f t="array" aca="1" ref="Y61" ca="1">IF(OR(DISCOUNT_YN="No",$W61&lt;0),1,
IF(DISCOUNT_Type="Standard Discount Rate",_xlfn.XLOOKUP($W61,Dynamic_Discount_REF,Dynamic_Discount_Standard_Factor),
IF(DISCOUNT_Type="Reduced Standard Discount Rate",_xlfn.XLOOKUP($W61,Dynamic_Discount_REF,Dynamic_Discount_StandardReduced_Factor),
IF(DISCOUNT_Type="Health Discount Rate",_xlfn.XLOOKUP($W61,Dynamic_Discount_REF,Dynamic_Discount_Health_Factor),
IF(DISCOUNT_Type="Reduced Health Discount Rate",_xlfn.XLOOKUP($W61,Dynamic_Discount_REF,Dynamic_Discount_HealthReduced_Factor),NA())))))</f>
        <v>#N/A</v>
      </c>
    </row>
    <row r="62" spans="8:25" x14ac:dyDescent="0.35">
      <c r="H62" s="33" t="b">
        <f>IF(SETUP_Frequency="Calendar Year",IF(COUNTA(H$3:H61)&lt;=SETUP_Period_Final-SETUP_Period_First,H61+1),
IF(SETUP_Frequency="Financial Year", IF(COUNTA(H$3:H61)&lt;=LEFT(SETUP_Period_Final,4)-LEFT(SETUP_Period_First,4),((LEFT(H61,2)&amp;MID(H61,3,2))+1)&amp;"/"&amp;TEXT(RIGHT(TEXT(RIGHT(H61,2)+1,"00"),2),"00"),NA()),
IF(SETUP_Frequency="Quarterly",IF(COUNTA(H$3:H61)&lt;=((LEFT(SETUP_Period_Final,4)-LEFT(SETUP_Period_First,4))*4)+RIGHT(SETUP_Period_Final,1)-RIGHT(SETUP_Period_First,1),IF(_xlfn.NUMBERVALUE(RIGHT(H61,1))=4,(LEFT(H61,4)+1)&amp;"Q1",(LEFT(H61,4)&amp;"Q"&amp;(RIGHT(H61,1)+1))),NA()),NA())))</f>
        <v>0</v>
      </c>
      <c r="J62" s="43">
        <f ca="1">OFFSET(Tool!$C$13,0,ROW($H62)-3)</f>
        <v>0</v>
      </c>
      <c r="K62" s="78" t="e">
        <f t="shared" ca="1" si="0"/>
        <v>#N/A</v>
      </c>
      <c r="L62" s="78" t="e">
        <f t="shared" ca="1" si="3"/>
        <v>#N/A</v>
      </c>
      <c r="M62" s="78" t="e">
        <f t="shared" ca="1" si="4"/>
        <v>#N/A</v>
      </c>
      <c r="N62" s="38"/>
      <c r="O62" s="36" t="e" cm="1">
        <f t="array" ref="O62">IF(OR(ISERROR($H62),$H62=FALSE),NA(),
IF(INFLATION_Index="Custom",_xlfn.XLOOKUP($H62,Tool!$12:$12,Tool!$14:$14)*100,
IF(SETUP_Frequency="Financial Year",
IFERROR(INDEX(Dynamic_Table_FY,_xlfn.XMATCH($H62,Dynamic_Period_FY),_xlfn.XMATCH(INFLATION_Index,Dynamic_Indices)),
INDEX(Dynamic_Table_FY,COUNTA(Dynamic_Table_FY)/COUNTA(Dynamic_Indices),_xlfn.XMATCH(INFLATION_Index,Dynamic_Indices))),
IF(SETUP_Frequency="Calendar Year",
IFERROR(INDEX(Dynamic_Table_CAL,_xlfn.XMATCH($H62,Dynamic_Period_CAL),_xlfn.XMATCH(INFLATION_Index,Dynamic_Indices)),
INDEX(Dynamic_Table_CAL,COUNTA(Dynamic_Table_CAL)/COUNTA(Dynamic_Indices),_xlfn.XMATCH(INFLATION_Index,Dynamic_Indices))),
IF(SETUP_Frequency="Quarterly",
IFERROR(INDEX(Dynamic_Table_QTR,_xlfn.XMATCH($H62,Dynamic_Period_QTR),_xlfn.XMATCH(INFLATION_Index,Dynamic_Indices)),
INDEX(Dynamic_Table_QTR,COUNTA(Dynamic_Table_QTR)/COUNTA(Dynamic_Indices),_xlfn.XMATCH(INFLATION_Index,Dynamic_Indices))),"err")))))
/100</f>
        <v>#N/A</v>
      </c>
      <c r="P62" s="37" t="e">
        <f t="shared" ca="1" si="5"/>
        <v>#N/A</v>
      </c>
      <c r="Q62" s="37" t="e">
        <f ca="1">IF(ISERROR($H62),NA(),
$P62/_xlfn.XLOOKUP(0,Tool!$27:$27,Tool!$33:$33)
)</f>
        <v>#N/A</v>
      </c>
      <c r="R62" s="2"/>
      <c r="S62" s="36" t="e" cm="1">
        <f t="array" ref="S62">IF(OR(ISERROR($H62),$H62=FALSE),NA(),
IF(SETUP_Frequency="Financial Year",
IFERROR(INDEX(Dynamic_Table_FY,_xlfn.XMATCH($H62,Dynamic_Period_FY),_xlfn.XMATCH("GDP Deflator",Dynamic_Indices)),
INDEX(Dynamic_Table_FY,COUNTA(Dynamic_Table_FY)/COUNTA(Dynamic_Indices),_xlfn.XMATCH("GDP Deflator",Dynamic_Indices))),
IF(SETUP_Frequency="Calendar Year",
IFERROR(INDEX(Dynamic_Table_CAL,_xlfn.XMATCH($H62,Dynamic_Period_CAL),_xlfn.XMATCH("GDP Deflator",Dynamic_Indices)),
INDEX(Dynamic_Table_CAL,COUNTA(Dynamic_Table_CAL)/COUNTA(Dynamic_Indices),_xlfn.XMATCH("GDP Deflator",Dynamic_Indices))),
IF(SETUP_Frequency="Quarterly",
IFERROR(INDEX(Dynamic_Table_QTR,_xlfn.XMATCH($H62,Dynamic_Period_QTR),_xlfn.XMATCH("GDP Deflator",Dynamic_Indices)),
INDEX(Dynamic_Table_QTR,COUNTA(Dynamic_Table_QTR)/COUNTA(Dynamic_Indices),_xlfn.XMATCH("GDP Deflator",Dynamic_Indices))),"err"))))
/100</f>
        <v>#N/A</v>
      </c>
      <c r="T62" s="37" t="e">
        <f t="shared" ca="1" si="2"/>
        <v>#N/A</v>
      </c>
      <c r="U62" s="2" t="e">
        <f ca="1">IF(ISERROR($H62),NA(),
_xlfn.XLOOKUP(0,Tool!$28:$28,Tool!$40:$40)/$T62
)</f>
        <v>#N/A</v>
      </c>
      <c r="W62" t="e">
        <f ca="1">IF(MAX($W$1:$W61)=MAX(Tool!$29:$29),NA(),IF(AND(MIN($W$1:$W61)=MIN(Tool!$29:$29),ISNUMBER(W61)),$W61+1,MIN(Tool!$29:$29)))</f>
        <v>#N/A</v>
      </c>
      <c r="X62" s="36" t="e" cm="1">
        <f t="array" aca="1" ref="X62" ca="1">IF(OR(DISCOUNT_YN="No",$W62&lt;0),0,
IF(DISCOUNT_Type="Standard Discount Rate",_xlfn.XLOOKUP($W62,Dynamic_Discount_REF,Dynamic_Discount_Standard_Rate),
IF(DISCOUNT_Type="Reduced Standard Discount Rate",_xlfn.XLOOKUP($W62,Dynamic_Discount_REF,Dynamic_Discount_StandardReduced_Rate),
IF(DISCOUNT_Type="Health Discount Rate",_xlfn.XLOOKUP($W62,Dynamic_Discount_REF,Dynamic_Discount_Health_Rate),
IF(DISCOUNT_Type="Reduced Health Discount Rate",_xlfn.XLOOKUP($W62,Dynamic_Discount_REF,Dynamic_Discount_HealthReduced_Rate),NA())))))</f>
        <v>#N/A</v>
      </c>
      <c r="Y62" s="37" t="e" cm="1">
        <f t="array" aca="1" ref="Y62" ca="1">IF(OR(DISCOUNT_YN="No",$W62&lt;0),1,
IF(DISCOUNT_Type="Standard Discount Rate",_xlfn.XLOOKUP($W62,Dynamic_Discount_REF,Dynamic_Discount_Standard_Factor),
IF(DISCOUNT_Type="Reduced Standard Discount Rate",_xlfn.XLOOKUP($W62,Dynamic_Discount_REF,Dynamic_Discount_StandardReduced_Factor),
IF(DISCOUNT_Type="Health Discount Rate",_xlfn.XLOOKUP($W62,Dynamic_Discount_REF,Dynamic_Discount_Health_Factor),
IF(DISCOUNT_Type="Reduced Health Discount Rate",_xlfn.XLOOKUP($W62,Dynamic_Discount_REF,Dynamic_Discount_HealthReduced_Factor),NA())))))</f>
        <v>#N/A</v>
      </c>
    </row>
    <row r="63" spans="8:25" x14ac:dyDescent="0.35">
      <c r="H63" s="33" t="b">
        <f>IF(SETUP_Frequency="Calendar Year",IF(COUNTA(H$3:H62)&lt;=SETUP_Period_Final-SETUP_Period_First,H62+1),
IF(SETUP_Frequency="Financial Year", IF(COUNTA(H$3:H62)&lt;=LEFT(SETUP_Period_Final,4)-LEFT(SETUP_Period_First,4),((LEFT(H62,2)&amp;MID(H62,3,2))+1)&amp;"/"&amp;TEXT(RIGHT(TEXT(RIGHT(H62,2)+1,"00"),2),"00"),NA()),
IF(SETUP_Frequency="Quarterly",IF(COUNTA(H$3:H62)&lt;=((LEFT(SETUP_Period_Final,4)-LEFT(SETUP_Period_First,4))*4)+RIGHT(SETUP_Period_Final,1)-RIGHT(SETUP_Period_First,1),IF(_xlfn.NUMBERVALUE(RIGHT(H62,1))=4,(LEFT(H62,4)+1)&amp;"Q1",(LEFT(H62,4)&amp;"Q"&amp;(RIGHT(H62,1)+1))),NA()),NA())))</f>
        <v>0</v>
      </c>
      <c r="J63" s="43">
        <f ca="1">OFFSET(Tool!$C$13,0,ROW($H63)-3)</f>
        <v>0</v>
      </c>
      <c r="K63" s="78" t="e">
        <f t="shared" ca="1" si="0"/>
        <v>#N/A</v>
      </c>
      <c r="L63" s="78" t="e">
        <f t="shared" ca="1" si="3"/>
        <v>#N/A</v>
      </c>
      <c r="M63" s="78" t="e">
        <f t="shared" ca="1" si="4"/>
        <v>#N/A</v>
      </c>
      <c r="N63" s="38"/>
      <c r="O63" s="36" t="e" cm="1">
        <f t="array" ref="O63">IF(OR(ISERROR($H63),$H63=FALSE),NA(),
IF(INFLATION_Index="Custom",_xlfn.XLOOKUP($H63,Tool!$12:$12,Tool!$14:$14)*100,
IF(SETUP_Frequency="Financial Year",
IFERROR(INDEX(Dynamic_Table_FY,_xlfn.XMATCH($H63,Dynamic_Period_FY),_xlfn.XMATCH(INFLATION_Index,Dynamic_Indices)),
INDEX(Dynamic_Table_FY,COUNTA(Dynamic_Table_FY)/COUNTA(Dynamic_Indices),_xlfn.XMATCH(INFLATION_Index,Dynamic_Indices))),
IF(SETUP_Frequency="Calendar Year",
IFERROR(INDEX(Dynamic_Table_CAL,_xlfn.XMATCH($H63,Dynamic_Period_CAL),_xlfn.XMATCH(INFLATION_Index,Dynamic_Indices)),
INDEX(Dynamic_Table_CAL,COUNTA(Dynamic_Table_CAL)/COUNTA(Dynamic_Indices),_xlfn.XMATCH(INFLATION_Index,Dynamic_Indices))),
IF(SETUP_Frequency="Quarterly",
IFERROR(INDEX(Dynamic_Table_QTR,_xlfn.XMATCH($H63,Dynamic_Period_QTR),_xlfn.XMATCH(INFLATION_Index,Dynamic_Indices)),
INDEX(Dynamic_Table_QTR,COUNTA(Dynamic_Table_QTR)/COUNTA(Dynamic_Indices),_xlfn.XMATCH(INFLATION_Index,Dynamic_Indices))),"err")))))
/100</f>
        <v>#N/A</v>
      </c>
      <c r="P63" s="37" t="e">
        <f t="shared" ca="1" si="5"/>
        <v>#N/A</v>
      </c>
      <c r="Q63" s="37" t="e">
        <f ca="1">IF(ISERROR($H63),NA(),
$P63/_xlfn.XLOOKUP(0,Tool!$27:$27,Tool!$33:$33)
)</f>
        <v>#N/A</v>
      </c>
      <c r="R63" s="2"/>
      <c r="S63" s="36" t="e" cm="1">
        <f t="array" ref="S63">IF(OR(ISERROR($H63),$H63=FALSE),NA(),
IF(SETUP_Frequency="Financial Year",
IFERROR(INDEX(Dynamic_Table_FY,_xlfn.XMATCH($H63,Dynamic_Period_FY),_xlfn.XMATCH("GDP Deflator",Dynamic_Indices)),
INDEX(Dynamic_Table_FY,COUNTA(Dynamic_Table_FY)/COUNTA(Dynamic_Indices),_xlfn.XMATCH("GDP Deflator",Dynamic_Indices))),
IF(SETUP_Frequency="Calendar Year",
IFERROR(INDEX(Dynamic_Table_CAL,_xlfn.XMATCH($H63,Dynamic_Period_CAL),_xlfn.XMATCH("GDP Deflator",Dynamic_Indices)),
INDEX(Dynamic_Table_CAL,COUNTA(Dynamic_Table_CAL)/COUNTA(Dynamic_Indices),_xlfn.XMATCH("GDP Deflator",Dynamic_Indices))),
IF(SETUP_Frequency="Quarterly",
IFERROR(INDEX(Dynamic_Table_QTR,_xlfn.XMATCH($H63,Dynamic_Period_QTR),_xlfn.XMATCH("GDP Deflator",Dynamic_Indices)),
INDEX(Dynamic_Table_QTR,COUNTA(Dynamic_Table_QTR)/COUNTA(Dynamic_Indices),_xlfn.XMATCH("GDP Deflator",Dynamic_Indices))),"err"))))
/100</f>
        <v>#N/A</v>
      </c>
      <c r="T63" s="37" t="e">
        <f t="shared" ca="1" si="2"/>
        <v>#N/A</v>
      </c>
      <c r="U63" s="2" t="e">
        <f ca="1">IF(ISERROR($H63),NA(),
_xlfn.XLOOKUP(0,Tool!$28:$28,Tool!$40:$40)/$T63
)</f>
        <v>#N/A</v>
      </c>
      <c r="W63" t="e">
        <f ca="1">IF(MAX($W$1:$W62)=MAX(Tool!$29:$29),NA(),IF(AND(MIN($W$1:$W62)=MIN(Tool!$29:$29),ISNUMBER(W62)),$W62+1,MIN(Tool!$29:$29)))</f>
        <v>#N/A</v>
      </c>
      <c r="X63" s="36" t="e" cm="1">
        <f t="array" aca="1" ref="X63" ca="1">IF(OR(DISCOUNT_YN="No",$W63&lt;0),0,
IF(DISCOUNT_Type="Standard Discount Rate",_xlfn.XLOOKUP($W63,Dynamic_Discount_REF,Dynamic_Discount_Standard_Rate),
IF(DISCOUNT_Type="Reduced Standard Discount Rate",_xlfn.XLOOKUP($W63,Dynamic_Discount_REF,Dynamic_Discount_StandardReduced_Rate),
IF(DISCOUNT_Type="Health Discount Rate",_xlfn.XLOOKUP($W63,Dynamic_Discount_REF,Dynamic_Discount_Health_Rate),
IF(DISCOUNT_Type="Reduced Health Discount Rate",_xlfn.XLOOKUP($W63,Dynamic_Discount_REF,Dynamic_Discount_HealthReduced_Rate),NA())))))</f>
        <v>#N/A</v>
      </c>
      <c r="Y63" s="37" t="e" cm="1">
        <f t="array" aca="1" ref="Y63" ca="1">IF(OR(DISCOUNT_YN="No",$W63&lt;0),1,
IF(DISCOUNT_Type="Standard Discount Rate",_xlfn.XLOOKUP($W63,Dynamic_Discount_REF,Dynamic_Discount_Standard_Factor),
IF(DISCOUNT_Type="Reduced Standard Discount Rate",_xlfn.XLOOKUP($W63,Dynamic_Discount_REF,Dynamic_Discount_StandardReduced_Factor),
IF(DISCOUNT_Type="Health Discount Rate",_xlfn.XLOOKUP($W63,Dynamic_Discount_REF,Dynamic_Discount_Health_Factor),
IF(DISCOUNT_Type="Reduced Health Discount Rate",_xlfn.XLOOKUP($W63,Dynamic_Discount_REF,Dynamic_Discount_HealthReduced_Factor),NA())))))</f>
        <v>#N/A</v>
      </c>
    </row>
    <row r="64" spans="8:25" x14ac:dyDescent="0.35">
      <c r="H64" s="33" t="b">
        <f>IF(SETUP_Frequency="Calendar Year",IF(COUNTA(H$3:H63)&lt;=SETUP_Period_Final-SETUP_Period_First,H63+1),
IF(SETUP_Frequency="Financial Year", IF(COUNTA(H$3:H63)&lt;=LEFT(SETUP_Period_Final,4)-LEFT(SETUP_Period_First,4),((LEFT(H63,2)&amp;MID(H63,3,2))+1)&amp;"/"&amp;TEXT(RIGHT(TEXT(RIGHT(H63,2)+1,"00"),2),"00"),NA()),
IF(SETUP_Frequency="Quarterly",IF(COUNTA(H$3:H63)&lt;=((LEFT(SETUP_Period_Final,4)-LEFT(SETUP_Period_First,4))*4)+RIGHT(SETUP_Period_Final,1)-RIGHT(SETUP_Period_First,1),IF(_xlfn.NUMBERVALUE(RIGHT(H63,1))=4,(LEFT(H63,4)+1)&amp;"Q1",(LEFT(H63,4)&amp;"Q"&amp;(RIGHT(H63,1)+1))),NA()),NA())))</f>
        <v>0</v>
      </c>
      <c r="J64" s="43">
        <f ca="1">OFFSET(Tool!$C$13,0,ROW($H64)-3)</f>
        <v>0</v>
      </c>
      <c r="K64" s="78" t="e">
        <f t="shared" ca="1" si="0"/>
        <v>#N/A</v>
      </c>
      <c r="L64" s="78" t="e">
        <f t="shared" ca="1" si="3"/>
        <v>#N/A</v>
      </c>
      <c r="M64" s="78" t="e">
        <f t="shared" ca="1" si="4"/>
        <v>#N/A</v>
      </c>
      <c r="N64" s="38"/>
      <c r="O64" s="36" t="e" cm="1">
        <f t="array" ref="O64">IF(OR(ISERROR($H64),$H64=FALSE),NA(),
IF(INFLATION_Index="Custom",_xlfn.XLOOKUP($H64,Tool!$12:$12,Tool!$14:$14)*100,
IF(SETUP_Frequency="Financial Year",
IFERROR(INDEX(Dynamic_Table_FY,_xlfn.XMATCH($H64,Dynamic_Period_FY),_xlfn.XMATCH(INFLATION_Index,Dynamic_Indices)),
INDEX(Dynamic_Table_FY,COUNTA(Dynamic_Table_FY)/COUNTA(Dynamic_Indices),_xlfn.XMATCH(INFLATION_Index,Dynamic_Indices))),
IF(SETUP_Frequency="Calendar Year",
IFERROR(INDEX(Dynamic_Table_CAL,_xlfn.XMATCH($H64,Dynamic_Period_CAL),_xlfn.XMATCH(INFLATION_Index,Dynamic_Indices)),
INDEX(Dynamic_Table_CAL,COUNTA(Dynamic_Table_CAL)/COUNTA(Dynamic_Indices),_xlfn.XMATCH(INFLATION_Index,Dynamic_Indices))),
IF(SETUP_Frequency="Quarterly",
IFERROR(INDEX(Dynamic_Table_QTR,_xlfn.XMATCH($H64,Dynamic_Period_QTR),_xlfn.XMATCH(INFLATION_Index,Dynamic_Indices)),
INDEX(Dynamic_Table_QTR,COUNTA(Dynamic_Table_QTR)/COUNTA(Dynamic_Indices),_xlfn.XMATCH(INFLATION_Index,Dynamic_Indices))),"err")))))
/100</f>
        <v>#N/A</v>
      </c>
      <c r="P64" s="37" t="e">
        <f t="shared" ca="1" si="5"/>
        <v>#N/A</v>
      </c>
      <c r="Q64" s="37" t="e">
        <f ca="1">IF(ISERROR($H64),NA(),
$P64/_xlfn.XLOOKUP(0,Tool!$27:$27,Tool!$33:$33)
)</f>
        <v>#N/A</v>
      </c>
      <c r="R64" s="2"/>
      <c r="S64" s="36" t="e" cm="1">
        <f t="array" ref="S64">IF(OR(ISERROR($H64),$H64=FALSE),NA(),
IF(SETUP_Frequency="Financial Year",
IFERROR(INDEX(Dynamic_Table_FY,_xlfn.XMATCH($H64,Dynamic_Period_FY),_xlfn.XMATCH("GDP Deflator",Dynamic_Indices)),
INDEX(Dynamic_Table_FY,COUNTA(Dynamic_Table_FY)/COUNTA(Dynamic_Indices),_xlfn.XMATCH("GDP Deflator",Dynamic_Indices))),
IF(SETUP_Frequency="Calendar Year",
IFERROR(INDEX(Dynamic_Table_CAL,_xlfn.XMATCH($H64,Dynamic_Period_CAL),_xlfn.XMATCH("GDP Deflator",Dynamic_Indices)),
INDEX(Dynamic_Table_CAL,COUNTA(Dynamic_Table_CAL)/COUNTA(Dynamic_Indices),_xlfn.XMATCH("GDP Deflator",Dynamic_Indices))),
IF(SETUP_Frequency="Quarterly",
IFERROR(INDEX(Dynamic_Table_QTR,_xlfn.XMATCH($H64,Dynamic_Period_QTR),_xlfn.XMATCH("GDP Deflator",Dynamic_Indices)),
INDEX(Dynamic_Table_QTR,COUNTA(Dynamic_Table_QTR)/COUNTA(Dynamic_Indices),_xlfn.XMATCH("GDP Deflator",Dynamic_Indices))),"err"))))
/100</f>
        <v>#N/A</v>
      </c>
      <c r="T64" s="37" t="e">
        <f t="shared" ca="1" si="2"/>
        <v>#N/A</v>
      </c>
      <c r="U64" s="2" t="e">
        <f ca="1">IF(ISERROR($H64),NA(),
_xlfn.XLOOKUP(0,Tool!$28:$28,Tool!$40:$40)/$T64
)</f>
        <v>#N/A</v>
      </c>
      <c r="W64" t="e">
        <f ca="1">IF(MAX($W$1:$W63)=MAX(Tool!$29:$29),NA(),IF(AND(MIN($W$1:$W63)=MIN(Tool!$29:$29),ISNUMBER(W63)),$W63+1,MIN(Tool!$29:$29)))</f>
        <v>#N/A</v>
      </c>
      <c r="X64" s="36" t="e" cm="1">
        <f t="array" aca="1" ref="X64" ca="1">IF(OR(DISCOUNT_YN="No",$W64&lt;0),0,
IF(DISCOUNT_Type="Standard Discount Rate",_xlfn.XLOOKUP($W64,Dynamic_Discount_REF,Dynamic_Discount_Standard_Rate),
IF(DISCOUNT_Type="Reduced Standard Discount Rate",_xlfn.XLOOKUP($W64,Dynamic_Discount_REF,Dynamic_Discount_StandardReduced_Rate),
IF(DISCOUNT_Type="Health Discount Rate",_xlfn.XLOOKUP($W64,Dynamic_Discount_REF,Dynamic_Discount_Health_Rate),
IF(DISCOUNT_Type="Reduced Health Discount Rate",_xlfn.XLOOKUP($W64,Dynamic_Discount_REF,Dynamic_Discount_HealthReduced_Rate),NA())))))</f>
        <v>#N/A</v>
      </c>
      <c r="Y64" s="37" t="e" cm="1">
        <f t="array" aca="1" ref="Y64" ca="1">IF(OR(DISCOUNT_YN="No",$W64&lt;0),1,
IF(DISCOUNT_Type="Standard Discount Rate",_xlfn.XLOOKUP($W64,Dynamic_Discount_REF,Dynamic_Discount_Standard_Factor),
IF(DISCOUNT_Type="Reduced Standard Discount Rate",_xlfn.XLOOKUP($W64,Dynamic_Discount_REF,Dynamic_Discount_StandardReduced_Factor),
IF(DISCOUNT_Type="Health Discount Rate",_xlfn.XLOOKUP($W64,Dynamic_Discount_REF,Dynamic_Discount_Health_Factor),
IF(DISCOUNT_Type="Reduced Health Discount Rate",_xlfn.XLOOKUP($W64,Dynamic_Discount_REF,Dynamic_Discount_HealthReduced_Factor),NA())))))</f>
        <v>#N/A</v>
      </c>
    </row>
    <row r="65" spans="8:25" x14ac:dyDescent="0.35">
      <c r="H65" s="33" t="b">
        <f>IF(SETUP_Frequency="Calendar Year",IF(COUNTA(H$3:H64)&lt;=SETUP_Period_Final-SETUP_Period_First,H64+1),
IF(SETUP_Frequency="Financial Year", IF(COUNTA(H$3:H64)&lt;=LEFT(SETUP_Period_Final,4)-LEFT(SETUP_Period_First,4),((LEFT(H64,2)&amp;MID(H64,3,2))+1)&amp;"/"&amp;TEXT(RIGHT(TEXT(RIGHT(H64,2)+1,"00"),2),"00"),NA()),
IF(SETUP_Frequency="Quarterly",IF(COUNTA(H$3:H64)&lt;=((LEFT(SETUP_Period_Final,4)-LEFT(SETUP_Period_First,4))*4)+RIGHT(SETUP_Period_Final,1)-RIGHT(SETUP_Period_First,1),IF(_xlfn.NUMBERVALUE(RIGHT(H64,1))=4,(LEFT(H64,4)+1)&amp;"Q1",(LEFT(H64,4)&amp;"Q"&amp;(RIGHT(H64,1)+1))),NA()),NA())))</f>
        <v>0</v>
      </c>
      <c r="J65" s="43">
        <f ca="1">OFFSET(Tool!$C$13,0,ROW($H65)-3)</f>
        <v>0</v>
      </c>
      <c r="K65" s="78" t="e">
        <f t="shared" ca="1" si="0"/>
        <v>#N/A</v>
      </c>
      <c r="L65" s="78" t="e">
        <f t="shared" ca="1" si="3"/>
        <v>#N/A</v>
      </c>
      <c r="M65" s="78" t="e">
        <f t="shared" ca="1" si="4"/>
        <v>#N/A</v>
      </c>
      <c r="N65" s="38"/>
      <c r="O65" s="36" t="e" cm="1">
        <f t="array" ref="O65">IF(OR(ISERROR($H65),$H65=FALSE),NA(),
IF(INFLATION_Index="Custom",_xlfn.XLOOKUP($H65,Tool!$12:$12,Tool!$14:$14)*100,
IF(SETUP_Frequency="Financial Year",
IFERROR(INDEX(Dynamic_Table_FY,_xlfn.XMATCH($H65,Dynamic_Period_FY),_xlfn.XMATCH(INFLATION_Index,Dynamic_Indices)),
INDEX(Dynamic_Table_FY,COUNTA(Dynamic_Table_FY)/COUNTA(Dynamic_Indices),_xlfn.XMATCH(INFLATION_Index,Dynamic_Indices))),
IF(SETUP_Frequency="Calendar Year",
IFERROR(INDEX(Dynamic_Table_CAL,_xlfn.XMATCH($H65,Dynamic_Period_CAL),_xlfn.XMATCH(INFLATION_Index,Dynamic_Indices)),
INDEX(Dynamic_Table_CAL,COUNTA(Dynamic_Table_CAL)/COUNTA(Dynamic_Indices),_xlfn.XMATCH(INFLATION_Index,Dynamic_Indices))),
IF(SETUP_Frequency="Quarterly",
IFERROR(INDEX(Dynamic_Table_QTR,_xlfn.XMATCH($H65,Dynamic_Period_QTR),_xlfn.XMATCH(INFLATION_Index,Dynamic_Indices)),
INDEX(Dynamic_Table_QTR,COUNTA(Dynamic_Table_QTR)/COUNTA(Dynamic_Indices),_xlfn.XMATCH(INFLATION_Index,Dynamic_Indices))),"err")))))
/100</f>
        <v>#N/A</v>
      </c>
      <c r="P65" s="37" t="e">
        <f t="shared" ca="1" si="5"/>
        <v>#N/A</v>
      </c>
      <c r="Q65" s="37" t="e">
        <f ca="1">IF(ISERROR($H65),NA(),
$P65/_xlfn.XLOOKUP(0,Tool!$27:$27,Tool!$33:$33)
)</f>
        <v>#N/A</v>
      </c>
      <c r="R65" s="2"/>
      <c r="S65" s="36" t="e" cm="1">
        <f t="array" ref="S65">IF(OR(ISERROR($H65),$H65=FALSE),NA(),
IF(SETUP_Frequency="Financial Year",
IFERROR(INDEX(Dynamic_Table_FY,_xlfn.XMATCH($H65,Dynamic_Period_FY),_xlfn.XMATCH("GDP Deflator",Dynamic_Indices)),
INDEX(Dynamic_Table_FY,COUNTA(Dynamic_Table_FY)/COUNTA(Dynamic_Indices),_xlfn.XMATCH("GDP Deflator",Dynamic_Indices))),
IF(SETUP_Frequency="Calendar Year",
IFERROR(INDEX(Dynamic_Table_CAL,_xlfn.XMATCH($H65,Dynamic_Period_CAL),_xlfn.XMATCH("GDP Deflator",Dynamic_Indices)),
INDEX(Dynamic_Table_CAL,COUNTA(Dynamic_Table_CAL)/COUNTA(Dynamic_Indices),_xlfn.XMATCH("GDP Deflator",Dynamic_Indices))),
IF(SETUP_Frequency="Quarterly",
IFERROR(INDEX(Dynamic_Table_QTR,_xlfn.XMATCH($H65,Dynamic_Period_QTR),_xlfn.XMATCH("GDP Deflator",Dynamic_Indices)),
INDEX(Dynamic_Table_QTR,COUNTA(Dynamic_Table_QTR)/COUNTA(Dynamic_Indices),_xlfn.XMATCH("GDP Deflator",Dynamic_Indices))),"err"))))
/100</f>
        <v>#N/A</v>
      </c>
      <c r="T65" s="37" t="e">
        <f t="shared" ca="1" si="2"/>
        <v>#N/A</v>
      </c>
      <c r="U65" s="2" t="e">
        <f ca="1">IF(ISERROR($H65),NA(),
_xlfn.XLOOKUP(0,Tool!$28:$28,Tool!$40:$40)/$T65
)</f>
        <v>#N/A</v>
      </c>
      <c r="W65" t="e">
        <f ca="1">IF(MAX($W$1:$W64)=MAX(Tool!$29:$29),NA(),IF(AND(MIN($W$1:$W64)=MIN(Tool!$29:$29),ISNUMBER(W64)),$W64+1,MIN(Tool!$29:$29)))</f>
        <v>#N/A</v>
      </c>
      <c r="X65" s="36" t="e" cm="1">
        <f t="array" aca="1" ref="X65" ca="1">IF(OR(DISCOUNT_YN="No",$W65&lt;0),0,
IF(DISCOUNT_Type="Standard Discount Rate",_xlfn.XLOOKUP($W65,Dynamic_Discount_REF,Dynamic_Discount_Standard_Rate),
IF(DISCOUNT_Type="Reduced Standard Discount Rate",_xlfn.XLOOKUP($W65,Dynamic_Discount_REF,Dynamic_Discount_StandardReduced_Rate),
IF(DISCOUNT_Type="Health Discount Rate",_xlfn.XLOOKUP($W65,Dynamic_Discount_REF,Dynamic_Discount_Health_Rate),
IF(DISCOUNT_Type="Reduced Health Discount Rate",_xlfn.XLOOKUP($W65,Dynamic_Discount_REF,Dynamic_Discount_HealthReduced_Rate),NA())))))</f>
        <v>#N/A</v>
      </c>
      <c r="Y65" s="37" t="e" cm="1">
        <f t="array" aca="1" ref="Y65" ca="1">IF(OR(DISCOUNT_YN="No",$W65&lt;0),1,
IF(DISCOUNT_Type="Standard Discount Rate",_xlfn.XLOOKUP($W65,Dynamic_Discount_REF,Dynamic_Discount_Standard_Factor),
IF(DISCOUNT_Type="Reduced Standard Discount Rate",_xlfn.XLOOKUP($W65,Dynamic_Discount_REF,Dynamic_Discount_StandardReduced_Factor),
IF(DISCOUNT_Type="Health Discount Rate",_xlfn.XLOOKUP($W65,Dynamic_Discount_REF,Dynamic_Discount_Health_Factor),
IF(DISCOUNT_Type="Reduced Health Discount Rate",_xlfn.XLOOKUP($W65,Dynamic_Discount_REF,Dynamic_Discount_HealthReduced_Factor),NA())))))</f>
        <v>#N/A</v>
      </c>
    </row>
    <row r="66" spans="8:25" x14ac:dyDescent="0.35">
      <c r="H66" s="33" t="b">
        <f>IF(SETUP_Frequency="Calendar Year",IF(COUNTA(H$3:H65)&lt;=SETUP_Period_Final-SETUP_Period_First,H65+1),
IF(SETUP_Frequency="Financial Year", IF(COUNTA(H$3:H65)&lt;=LEFT(SETUP_Period_Final,4)-LEFT(SETUP_Period_First,4),((LEFT(H65,2)&amp;MID(H65,3,2))+1)&amp;"/"&amp;TEXT(RIGHT(TEXT(RIGHT(H65,2)+1,"00"),2),"00"),NA()),
IF(SETUP_Frequency="Quarterly",IF(COUNTA(H$3:H65)&lt;=((LEFT(SETUP_Period_Final,4)-LEFT(SETUP_Period_First,4))*4)+RIGHT(SETUP_Period_Final,1)-RIGHT(SETUP_Period_First,1),IF(_xlfn.NUMBERVALUE(RIGHT(H65,1))=4,(LEFT(H65,4)+1)&amp;"Q1",(LEFT(H65,4)&amp;"Q"&amp;(RIGHT(H65,1)+1))),NA()),NA())))</f>
        <v>0</v>
      </c>
      <c r="J66" s="43">
        <f ca="1">OFFSET(Tool!$C$13,0,ROW($H66)-3)</f>
        <v>0</v>
      </c>
      <c r="K66" s="78" t="e">
        <f t="shared" ca="1" si="0"/>
        <v>#N/A</v>
      </c>
      <c r="L66" s="78" t="e">
        <f t="shared" ca="1" si="3"/>
        <v>#N/A</v>
      </c>
      <c r="M66" s="78" t="e">
        <f t="shared" ca="1" si="4"/>
        <v>#N/A</v>
      </c>
      <c r="N66" s="38"/>
      <c r="O66" s="36" t="e" cm="1">
        <f t="array" ref="O66">IF(OR(ISERROR($H66),$H66=FALSE),NA(),
IF(INFLATION_Index="Custom",_xlfn.XLOOKUP($H66,Tool!$12:$12,Tool!$14:$14)*100,
IF(SETUP_Frequency="Financial Year",
IFERROR(INDEX(Dynamic_Table_FY,_xlfn.XMATCH($H66,Dynamic_Period_FY),_xlfn.XMATCH(INFLATION_Index,Dynamic_Indices)),
INDEX(Dynamic_Table_FY,COUNTA(Dynamic_Table_FY)/COUNTA(Dynamic_Indices),_xlfn.XMATCH(INFLATION_Index,Dynamic_Indices))),
IF(SETUP_Frequency="Calendar Year",
IFERROR(INDEX(Dynamic_Table_CAL,_xlfn.XMATCH($H66,Dynamic_Period_CAL),_xlfn.XMATCH(INFLATION_Index,Dynamic_Indices)),
INDEX(Dynamic_Table_CAL,COUNTA(Dynamic_Table_CAL)/COUNTA(Dynamic_Indices),_xlfn.XMATCH(INFLATION_Index,Dynamic_Indices))),
IF(SETUP_Frequency="Quarterly",
IFERROR(INDEX(Dynamic_Table_QTR,_xlfn.XMATCH($H66,Dynamic_Period_QTR),_xlfn.XMATCH(INFLATION_Index,Dynamic_Indices)),
INDEX(Dynamic_Table_QTR,COUNTA(Dynamic_Table_QTR)/COUNTA(Dynamic_Indices),_xlfn.XMATCH(INFLATION_Index,Dynamic_Indices))),"err")))))
/100</f>
        <v>#N/A</v>
      </c>
      <c r="P66" s="37" t="e">
        <f t="shared" ca="1" si="5"/>
        <v>#N/A</v>
      </c>
      <c r="Q66" s="37" t="e">
        <f ca="1">IF(ISERROR($H66),NA(),
$P66/_xlfn.XLOOKUP(0,Tool!$27:$27,Tool!$33:$33)
)</f>
        <v>#N/A</v>
      </c>
      <c r="R66" s="2"/>
      <c r="S66" s="36" t="e" cm="1">
        <f t="array" ref="S66">IF(OR(ISERROR($H66),$H66=FALSE),NA(),
IF(SETUP_Frequency="Financial Year",
IFERROR(INDEX(Dynamic_Table_FY,_xlfn.XMATCH($H66,Dynamic_Period_FY),_xlfn.XMATCH("GDP Deflator",Dynamic_Indices)),
INDEX(Dynamic_Table_FY,COUNTA(Dynamic_Table_FY)/COUNTA(Dynamic_Indices),_xlfn.XMATCH("GDP Deflator",Dynamic_Indices))),
IF(SETUP_Frequency="Calendar Year",
IFERROR(INDEX(Dynamic_Table_CAL,_xlfn.XMATCH($H66,Dynamic_Period_CAL),_xlfn.XMATCH("GDP Deflator",Dynamic_Indices)),
INDEX(Dynamic_Table_CAL,COUNTA(Dynamic_Table_CAL)/COUNTA(Dynamic_Indices),_xlfn.XMATCH("GDP Deflator",Dynamic_Indices))),
IF(SETUP_Frequency="Quarterly",
IFERROR(INDEX(Dynamic_Table_QTR,_xlfn.XMATCH($H66,Dynamic_Period_QTR),_xlfn.XMATCH("GDP Deflator",Dynamic_Indices)),
INDEX(Dynamic_Table_QTR,COUNTA(Dynamic_Table_QTR)/COUNTA(Dynamic_Indices),_xlfn.XMATCH("GDP Deflator",Dynamic_Indices))),"err"))))
/100</f>
        <v>#N/A</v>
      </c>
      <c r="T66" s="37" t="e">
        <f t="shared" ca="1" si="2"/>
        <v>#N/A</v>
      </c>
      <c r="U66" s="2" t="e">
        <f ca="1">IF(ISERROR($H66),NA(),
_xlfn.XLOOKUP(0,Tool!$28:$28,Tool!$40:$40)/$T66
)</f>
        <v>#N/A</v>
      </c>
      <c r="W66" t="e">
        <f ca="1">IF(MAX($W$1:$W65)=MAX(Tool!$29:$29),NA(),IF(AND(MIN($W$1:$W65)=MIN(Tool!$29:$29),ISNUMBER(W65)),$W65+1,MIN(Tool!$29:$29)))</f>
        <v>#N/A</v>
      </c>
      <c r="X66" s="36" t="e" cm="1">
        <f t="array" aca="1" ref="X66" ca="1">IF(OR(DISCOUNT_YN="No",$W66&lt;0),0,
IF(DISCOUNT_Type="Standard Discount Rate",_xlfn.XLOOKUP($W66,Dynamic_Discount_REF,Dynamic_Discount_Standard_Rate),
IF(DISCOUNT_Type="Reduced Standard Discount Rate",_xlfn.XLOOKUP($W66,Dynamic_Discount_REF,Dynamic_Discount_StandardReduced_Rate),
IF(DISCOUNT_Type="Health Discount Rate",_xlfn.XLOOKUP($W66,Dynamic_Discount_REF,Dynamic_Discount_Health_Rate),
IF(DISCOUNT_Type="Reduced Health Discount Rate",_xlfn.XLOOKUP($W66,Dynamic_Discount_REF,Dynamic_Discount_HealthReduced_Rate),NA())))))</f>
        <v>#N/A</v>
      </c>
      <c r="Y66" s="37" t="e" cm="1">
        <f t="array" aca="1" ref="Y66" ca="1">IF(OR(DISCOUNT_YN="No",$W66&lt;0),1,
IF(DISCOUNT_Type="Standard Discount Rate",_xlfn.XLOOKUP($W66,Dynamic_Discount_REF,Dynamic_Discount_Standard_Factor),
IF(DISCOUNT_Type="Reduced Standard Discount Rate",_xlfn.XLOOKUP($W66,Dynamic_Discount_REF,Dynamic_Discount_StandardReduced_Factor),
IF(DISCOUNT_Type="Health Discount Rate",_xlfn.XLOOKUP($W66,Dynamic_Discount_REF,Dynamic_Discount_Health_Factor),
IF(DISCOUNT_Type="Reduced Health Discount Rate",_xlfn.XLOOKUP($W66,Dynamic_Discount_REF,Dynamic_Discount_HealthReduced_Factor),NA())))))</f>
        <v>#N/A</v>
      </c>
    </row>
    <row r="67" spans="8:25" x14ac:dyDescent="0.35">
      <c r="H67" s="33" t="b">
        <f>IF(SETUP_Frequency="Calendar Year",IF(COUNTA(H$3:H66)&lt;=SETUP_Period_Final-SETUP_Period_First,H66+1),
IF(SETUP_Frequency="Financial Year", IF(COUNTA(H$3:H66)&lt;=LEFT(SETUP_Period_Final,4)-LEFT(SETUP_Period_First,4),((LEFT(H66,2)&amp;MID(H66,3,2))+1)&amp;"/"&amp;TEXT(RIGHT(TEXT(RIGHT(H66,2)+1,"00"),2),"00"),NA()),
IF(SETUP_Frequency="Quarterly",IF(COUNTA(H$3:H66)&lt;=((LEFT(SETUP_Period_Final,4)-LEFT(SETUP_Period_First,4))*4)+RIGHT(SETUP_Period_Final,1)-RIGHT(SETUP_Period_First,1),IF(_xlfn.NUMBERVALUE(RIGHT(H66,1))=4,(LEFT(H66,4)+1)&amp;"Q1",(LEFT(H66,4)&amp;"Q"&amp;(RIGHT(H66,1)+1))),NA()),NA())))</f>
        <v>0</v>
      </c>
      <c r="J67" s="43">
        <f ca="1">OFFSET(Tool!$C$13,0,ROW($H67)-3)</f>
        <v>0</v>
      </c>
      <c r="K67" s="78" t="e">
        <f t="shared" ref="K67:K130" ca="1" si="6">J67*Q67</f>
        <v>#N/A</v>
      </c>
      <c r="L67" s="78" t="e">
        <f t="shared" ca="1" si="3"/>
        <v>#N/A</v>
      </c>
      <c r="M67" s="78" t="e">
        <f t="shared" ca="1" si="4"/>
        <v>#N/A</v>
      </c>
      <c r="N67" s="38"/>
      <c r="O67" s="36" t="e" cm="1">
        <f t="array" ref="O67">IF(OR(ISERROR($H67),$H67=FALSE),NA(),
IF(INFLATION_Index="Custom",_xlfn.XLOOKUP($H67,Tool!$12:$12,Tool!$14:$14)*100,
IF(SETUP_Frequency="Financial Year",
IFERROR(INDEX(Dynamic_Table_FY,_xlfn.XMATCH($H67,Dynamic_Period_FY),_xlfn.XMATCH(INFLATION_Index,Dynamic_Indices)),
INDEX(Dynamic_Table_FY,COUNTA(Dynamic_Table_FY)/COUNTA(Dynamic_Indices),_xlfn.XMATCH(INFLATION_Index,Dynamic_Indices))),
IF(SETUP_Frequency="Calendar Year",
IFERROR(INDEX(Dynamic_Table_CAL,_xlfn.XMATCH($H67,Dynamic_Period_CAL),_xlfn.XMATCH(INFLATION_Index,Dynamic_Indices)),
INDEX(Dynamic_Table_CAL,COUNTA(Dynamic_Table_CAL)/COUNTA(Dynamic_Indices),_xlfn.XMATCH(INFLATION_Index,Dynamic_Indices))),
IF(SETUP_Frequency="Quarterly",
IFERROR(INDEX(Dynamic_Table_QTR,_xlfn.XMATCH($H67,Dynamic_Period_QTR),_xlfn.XMATCH(INFLATION_Index,Dynamic_Indices)),
INDEX(Dynamic_Table_QTR,COUNTA(Dynamic_Table_QTR)/COUNTA(Dynamic_Indices),_xlfn.XMATCH(INFLATION_Index,Dynamic_Indices))),"err")))))
/100</f>
        <v>#N/A</v>
      </c>
      <c r="P67" s="37" t="e">
        <f t="shared" ref="P67:P130" ca="1" si="7">IF(INFLATION_YN="No",1,
IF(ISERROR($H67),NA(),
IF(ISTEXT($O66),1,
P66*(1+$O67)
)))</f>
        <v>#N/A</v>
      </c>
      <c r="Q67" s="37" t="e">
        <f ca="1">IF(ISERROR($H67),NA(),
$P67/_xlfn.XLOOKUP(0,Tool!$27:$27,Tool!$33:$33)
)</f>
        <v>#N/A</v>
      </c>
      <c r="R67" s="2"/>
      <c r="S67" s="36" t="e" cm="1">
        <f t="array" ref="S67">IF(OR(ISERROR($H67),$H67=FALSE),NA(),
IF(SETUP_Frequency="Financial Year",
IFERROR(INDEX(Dynamic_Table_FY,_xlfn.XMATCH($H67,Dynamic_Period_FY),_xlfn.XMATCH("GDP Deflator",Dynamic_Indices)),
INDEX(Dynamic_Table_FY,COUNTA(Dynamic_Table_FY)/COUNTA(Dynamic_Indices),_xlfn.XMATCH("GDP Deflator",Dynamic_Indices))),
IF(SETUP_Frequency="Calendar Year",
IFERROR(INDEX(Dynamic_Table_CAL,_xlfn.XMATCH($H67,Dynamic_Period_CAL),_xlfn.XMATCH("GDP Deflator",Dynamic_Indices)),
INDEX(Dynamic_Table_CAL,COUNTA(Dynamic_Table_CAL)/COUNTA(Dynamic_Indices),_xlfn.XMATCH("GDP Deflator",Dynamic_Indices))),
IF(SETUP_Frequency="Quarterly",
IFERROR(INDEX(Dynamic_Table_QTR,_xlfn.XMATCH($H67,Dynamic_Period_QTR),_xlfn.XMATCH("GDP Deflator",Dynamic_Indices)),
INDEX(Dynamic_Table_QTR,COUNTA(Dynamic_Table_QTR)/COUNTA(Dynamic_Indices),_xlfn.XMATCH("GDP Deflator",Dynamic_Indices))),"err"))))
/100</f>
        <v>#N/A</v>
      </c>
      <c r="T67" s="37" t="e">
        <f t="shared" ref="T67:T130" ca="1" si="8">IF(DEFLATOR_YN="No",1,
IF(ISERROR($H67),NA(),
IF(ISTEXT($S66),1,
T66*(1+$S67)
)))</f>
        <v>#N/A</v>
      </c>
      <c r="U67" s="2" t="e">
        <f ca="1">IF(ISERROR($H67),NA(),
_xlfn.XLOOKUP(0,Tool!$28:$28,Tool!$40:$40)/$T67
)</f>
        <v>#N/A</v>
      </c>
      <c r="W67" t="e">
        <f ca="1">IF(MAX($W$1:$W66)=MAX(Tool!$29:$29),NA(),IF(AND(MIN($W$1:$W66)=MIN(Tool!$29:$29),ISNUMBER(W66)),$W66+1,MIN(Tool!$29:$29)))</f>
        <v>#N/A</v>
      </c>
      <c r="X67" s="36" t="e" cm="1">
        <f t="array" aca="1" ref="X67" ca="1">IF(OR(DISCOUNT_YN="No",$W67&lt;0),0,
IF(DISCOUNT_Type="Standard Discount Rate",_xlfn.XLOOKUP($W67,Dynamic_Discount_REF,Dynamic_Discount_Standard_Rate),
IF(DISCOUNT_Type="Reduced Standard Discount Rate",_xlfn.XLOOKUP($W67,Dynamic_Discount_REF,Dynamic_Discount_StandardReduced_Rate),
IF(DISCOUNT_Type="Health Discount Rate",_xlfn.XLOOKUP($W67,Dynamic_Discount_REF,Dynamic_Discount_Health_Rate),
IF(DISCOUNT_Type="Reduced Health Discount Rate",_xlfn.XLOOKUP($W67,Dynamic_Discount_REF,Dynamic_Discount_HealthReduced_Rate),NA())))))</f>
        <v>#N/A</v>
      </c>
      <c r="Y67" s="37" t="e" cm="1">
        <f t="array" aca="1" ref="Y67" ca="1">IF(OR(DISCOUNT_YN="No",$W67&lt;0),1,
IF(DISCOUNT_Type="Standard Discount Rate",_xlfn.XLOOKUP($W67,Dynamic_Discount_REF,Dynamic_Discount_Standard_Factor),
IF(DISCOUNT_Type="Reduced Standard Discount Rate",_xlfn.XLOOKUP($W67,Dynamic_Discount_REF,Dynamic_Discount_StandardReduced_Factor),
IF(DISCOUNT_Type="Health Discount Rate",_xlfn.XLOOKUP($W67,Dynamic_Discount_REF,Dynamic_Discount_Health_Factor),
IF(DISCOUNT_Type="Reduced Health Discount Rate",_xlfn.XLOOKUP($W67,Dynamic_Discount_REF,Dynamic_Discount_HealthReduced_Factor),NA())))))</f>
        <v>#N/A</v>
      </c>
    </row>
    <row r="68" spans="8:25" x14ac:dyDescent="0.35">
      <c r="H68" s="33" t="b">
        <f>IF(SETUP_Frequency="Calendar Year",IF(COUNTA(H$3:H67)&lt;=SETUP_Period_Final-SETUP_Period_First,H67+1),
IF(SETUP_Frequency="Financial Year", IF(COUNTA(H$3:H67)&lt;=LEFT(SETUP_Period_Final,4)-LEFT(SETUP_Period_First,4),((LEFT(H67,2)&amp;MID(H67,3,2))+1)&amp;"/"&amp;TEXT(RIGHT(TEXT(RIGHT(H67,2)+1,"00"),2),"00"),NA()),
IF(SETUP_Frequency="Quarterly",IF(COUNTA(H$3:H67)&lt;=((LEFT(SETUP_Period_Final,4)-LEFT(SETUP_Period_First,4))*4)+RIGHT(SETUP_Period_Final,1)-RIGHT(SETUP_Period_First,1),IF(_xlfn.NUMBERVALUE(RIGHT(H67,1))=4,(LEFT(H67,4)+1)&amp;"Q1",(LEFT(H67,4)&amp;"Q"&amp;(RIGHT(H67,1)+1))),NA()),NA())))</f>
        <v>0</v>
      </c>
      <c r="J68" s="43">
        <f ca="1">OFFSET(Tool!$C$13,0,ROW($H68)-3)</f>
        <v>0</v>
      </c>
      <c r="K68" s="78" t="e">
        <f t="shared" ca="1" si="6"/>
        <v>#N/A</v>
      </c>
      <c r="L68" s="78" t="e">
        <f t="shared" ref="L68:L131" ca="1" si="9">K68*U68</f>
        <v>#N/A</v>
      </c>
      <c r="M68" s="78" t="e">
        <f t="shared" ref="M68:M131" ca="1" si="10">L68*Y68</f>
        <v>#N/A</v>
      </c>
      <c r="N68" s="38"/>
      <c r="O68" s="36" t="e" cm="1">
        <f t="array" ref="O68">IF(OR(ISERROR($H68),$H68=FALSE),NA(),
IF(INFLATION_Index="Custom",_xlfn.XLOOKUP($H68,Tool!$12:$12,Tool!$14:$14)*100,
IF(SETUP_Frequency="Financial Year",
IFERROR(INDEX(Dynamic_Table_FY,_xlfn.XMATCH($H68,Dynamic_Period_FY),_xlfn.XMATCH(INFLATION_Index,Dynamic_Indices)),
INDEX(Dynamic_Table_FY,COUNTA(Dynamic_Table_FY)/COUNTA(Dynamic_Indices),_xlfn.XMATCH(INFLATION_Index,Dynamic_Indices))),
IF(SETUP_Frequency="Calendar Year",
IFERROR(INDEX(Dynamic_Table_CAL,_xlfn.XMATCH($H68,Dynamic_Period_CAL),_xlfn.XMATCH(INFLATION_Index,Dynamic_Indices)),
INDEX(Dynamic_Table_CAL,COUNTA(Dynamic_Table_CAL)/COUNTA(Dynamic_Indices),_xlfn.XMATCH(INFLATION_Index,Dynamic_Indices))),
IF(SETUP_Frequency="Quarterly",
IFERROR(INDEX(Dynamic_Table_QTR,_xlfn.XMATCH($H68,Dynamic_Period_QTR),_xlfn.XMATCH(INFLATION_Index,Dynamic_Indices)),
INDEX(Dynamic_Table_QTR,COUNTA(Dynamic_Table_QTR)/COUNTA(Dynamic_Indices),_xlfn.XMATCH(INFLATION_Index,Dynamic_Indices))),"err")))))
/100</f>
        <v>#N/A</v>
      </c>
      <c r="P68" s="37" t="e">
        <f t="shared" ca="1" si="7"/>
        <v>#N/A</v>
      </c>
      <c r="Q68" s="37" t="e">
        <f ca="1">IF(ISERROR($H68),NA(),
$P68/_xlfn.XLOOKUP(0,Tool!$27:$27,Tool!$33:$33)
)</f>
        <v>#N/A</v>
      </c>
      <c r="R68" s="2"/>
      <c r="S68" s="36" t="e" cm="1">
        <f t="array" ref="S68">IF(OR(ISERROR($H68),$H68=FALSE),NA(),
IF(SETUP_Frequency="Financial Year",
IFERROR(INDEX(Dynamic_Table_FY,_xlfn.XMATCH($H68,Dynamic_Period_FY),_xlfn.XMATCH("GDP Deflator",Dynamic_Indices)),
INDEX(Dynamic_Table_FY,COUNTA(Dynamic_Table_FY)/COUNTA(Dynamic_Indices),_xlfn.XMATCH("GDP Deflator",Dynamic_Indices))),
IF(SETUP_Frequency="Calendar Year",
IFERROR(INDEX(Dynamic_Table_CAL,_xlfn.XMATCH($H68,Dynamic_Period_CAL),_xlfn.XMATCH("GDP Deflator",Dynamic_Indices)),
INDEX(Dynamic_Table_CAL,COUNTA(Dynamic_Table_CAL)/COUNTA(Dynamic_Indices),_xlfn.XMATCH("GDP Deflator",Dynamic_Indices))),
IF(SETUP_Frequency="Quarterly",
IFERROR(INDEX(Dynamic_Table_QTR,_xlfn.XMATCH($H68,Dynamic_Period_QTR),_xlfn.XMATCH("GDP Deflator",Dynamic_Indices)),
INDEX(Dynamic_Table_QTR,COUNTA(Dynamic_Table_QTR)/COUNTA(Dynamic_Indices),_xlfn.XMATCH("GDP Deflator",Dynamic_Indices))),"err"))))
/100</f>
        <v>#N/A</v>
      </c>
      <c r="T68" s="37" t="e">
        <f t="shared" ca="1" si="8"/>
        <v>#N/A</v>
      </c>
      <c r="U68" s="2" t="e">
        <f ca="1">IF(ISERROR($H68),NA(),
_xlfn.XLOOKUP(0,Tool!$28:$28,Tool!$40:$40)/$T68
)</f>
        <v>#N/A</v>
      </c>
      <c r="W68" t="e">
        <f ca="1">IF(MAX($W$1:$W67)=MAX(Tool!$29:$29),NA(),IF(AND(MIN($W$1:$W67)=MIN(Tool!$29:$29),ISNUMBER(W67)),$W67+1,MIN(Tool!$29:$29)))</f>
        <v>#N/A</v>
      </c>
      <c r="X68" s="36" t="e" cm="1">
        <f t="array" aca="1" ref="X68" ca="1">IF(OR(DISCOUNT_YN="No",$W68&lt;0),0,
IF(DISCOUNT_Type="Standard Discount Rate",_xlfn.XLOOKUP($W68,Dynamic_Discount_REF,Dynamic_Discount_Standard_Rate),
IF(DISCOUNT_Type="Reduced Standard Discount Rate",_xlfn.XLOOKUP($W68,Dynamic_Discount_REF,Dynamic_Discount_StandardReduced_Rate),
IF(DISCOUNT_Type="Health Discount Rate",_xlfn.XLOOKUP($W68,Dynamic_Discount_REF,Dynamic_Discount_Health_Rate),
IF(DISCOUNT_Type="Reduced Health Discount Rate",_xlfn.XLOOKUP($W68,Dynamic_Discount_REF,Dynamic_Discount_HealthReduced_Rate),NA())))))</f>
        <v>#N/A</v>
      </c>
      <c r="Y68" s="37" t="e" cm="1">
        <f t="array" aca="1" ref="Y68" ca="1">IF(OR(DISCOUNT_YN="No",$W68&lt;0),1,
IF(DISCOUNT_Type="Standard Discount Rate",_xlfn.XLOOKUP($W68,Dynamic_Discount_REF,Dynamic_Discount_Standard_Factor),
IF(DISCOUNT_Type="Reduced Standard Discount Rate",_xlfn.XLOOKUP($W68,Dynamic_Discount_REF,Dynamic_Discount_StandardReduced_Factor),
IF(DISCOUNT_Type="Health Discount Rate",_xlfn.XLOOKUP($W68,Dynamic_Discount_REF,Dynamic_Discount_Health_Factor),
IF(DISCOUNT_Type="Reduced Health Discount Rate",_xlfn.XLOOKUP($W68,Dynamic_Discount_REF,Dynamic_Discount_HealthReduced_Factor),NA())))))</f>
        <v>#N/A</v>
      </c>
    </row>
    <row r="69" spans="8:25" x14ac:dyDescent="0.35">
      <c r="H69" s="33" t="b">
        <f>IF(SETUP_Frequency="Calendar Year",IF(COUNTA(H$3:H68)&lt;=SETUP_Period_Final-SETUP_Period_First,H68+1),
IF(SETUP_Frequency="Financial Year", IF(COUNTA(H$3:H68)&lt;=LEFT(SETUP_Period_Final,4)-LEFT(SETUP_Period_First,4),((LEFT(H68,2)&amp;MID(H68,3,2))+1)&amp;"/"&amp;TEXT(RIGHT(TEXT(RIGHT(H68,2)+1,"00"),2),"00"),NA()),
IF(SETUP_Frequency="Quarterly",IF(COUNTA(H$3:H68)&lt;=((LEFT(SETUP_Period_Final,4)-LEFT(SETUP_Period_First,4))*4)+RIGHT(SETUP_Period_Final,1)-RIGHT(SETUP_Period_First,1),IF(_xlfn.NUMBERVALUE(RIGHT(H68,1))=4,(LEFT(H68,4)+1)&amp;"Q1",(LEFT(H68,4)&amp;"Q"&amp;(RIGHT(H68,1)+1))),NA()),NA())))</f>
        <v>0</v>
      </c>
      <c r="J69" s="43">
        <f ca="1">OFFSET(Tool!$C$13,0,ROW($H69)-3)</f>
        <v>0</v>
      </c>
      <c r="K69" s="78" t="e">
        <f t="shared" ca="1" si="6"/>
        <v>#N/A</v>
      </c>
      <c r="L69" s="78" t="e">
        <f t="shared" ca="1" si="9"/>
        <v>#N/A</v>
      </c>
      <c r="M69" s="78" t="e">
        <f t="shared" ca="1" si="10"/>
        <v>#N/A</v>
      </c>
      <c r="N69" s="38"/>
      <c r="O69" s="36" t="e" cm="1">
        <f t="array" ref="O69">IF(OR(ISERROR($H69),$H69=FALSE),NA(),
IF(INFLATION_Index="Custom",_xlfn.XLOOKUP($H69,Tool!$12:$12,Tool!$14:$14)*100,
IF(SETUP_Frequency="Financial Year",
IFERROR(INDEX(Dynamic_Table_FY,_xlfn.XMATCH($H69,Dynamic_Period_FY),_xlfn.XMATCH(INFLATION_Index,Dynamic_Indices)),
INDEX(Dynamic_Table_FY,COUNTA(Dynamic_Table_FY)/COUNTA(Dynamic_Indices),_xlfn.XMATCH(INFLATION_Index,Dynamic_Indices))),
IF(SETUP_Frequency="Calendar Year",
IFERROR(INDEX(Dynamic_Table_CAL,_xlfn.XMATCH($H69,Dynamic_Period_CAL),_xlfn.XMATCH(INFLATION_Index,Dynamic_Indices)),
INDEX(Dynamic_Table_CAL,COUNTA(Dynamic_Table_CAL)/COUNTA(Dynamic_Indices),_xlfn.XMATCH(INFLATION_Index,Dynamic_Indices))),
IF(SETUP_Frequency="Quarterly",
IFERROR(INDEX(Dynamic_Table_QTR,_xlfn.XMATCH($H69,Dynamic_Period_QTR),_xlfn.XMATCH(INFLATION_Index,Dynamic_Indices)),
INDEX(Dynamic_Table_QTR,COUNTA(Dynamic_Table_QTR)/COUNTA(Dynamic_Indices),_xlfn.XMATCH(INFLATION_Index,Dynamic_Indices))),"err")))))
/100</f>
        <v>#N/A</v>
      </c>
      <c r="P69" s="37" t="e">
        <f t="shared" ca="1" si="7"/>
        <v>#N/A</v>
      </c>
      <c r="Q69" s="37" t="e">
        <f ca="1">IF(ISERROR($H69),NA(),
$P69/_xlfn.XLOOKUP(0,Tool!$27:$27,Tool!$33:$33)
)</f>
        <v>#N/A</v>
      </c>
      <c r="R69" s="2"/>
      <c r="S69" s="36" t="e" cm="1">
        <f t="array" ref="S69">IF(OR(ISERROR($H69),$H69=FALSE),NA(),
IF(SETUP_Frequency="Financial Year",
IFERROR(INDEX(Dynamic_Table_FY,_xlfn.XMATCH($H69,Dynamic_Period_FY),_xlfn.XMATCH("GDP Deflator",Dynamic_Indices)),
INDEX(Dynamic_Table_FY,COUNTA(Dynamic_Table_FY)/COUNTA(Dynamic_Indices),_xlfn.XMATCH("GDP Deflator",Dynamic_Indices))),
IF(SETUP_Frequency="Calendar Year",
IFERROR(INDEX(Dynamic_Table_CAL,_xlfn.XMATCH($H69,Dynamic_Period_CAL),_xlfn.XMATCH("GDP Deflator",Dynamic_Indices)),
INDEX(Dynamic_Table_CAL,COUNTA(Dynamic_Table_CAL)/COUNTA(Dynamic_Indices),_xlfn.XMATCH("GDP Deflator",Dynamic_Indices))),
IF(SETUP_Frequency="Quarterly",
IFERROR(INDEX(Dynamic_Table_QTR,_xlfn.XMATCH($H69,Dynamic_Period_QTR),_xlfn.XMATCH("GDP Deflator",Dynamic_Indices)),
INDEX(Dynamic_Table_QTR,COUNTA(Dynamic_Table_QTR)/COUNTA(Dynamic_Indices),_xlfn.XMATCH("GDP Deflator",Dynamic_Indices))),"err"))))
/100</f>
        <v>#N/A</v>
      </c>
      <c r="T69" s="37" t="e">
        <f t="shared" ca="1" si="8"/>
        <v>#N/A</v>
      </c>
      <c r="U69" s="2" t="e">
        <f ca="1">IF(ISERROR($H69),NA(),
_xlfn.XLOOKUP(0,Tool!$28:$28,Tool!$40:$40)/$T69
)</f>
        <v>#N/A</v>
      </c>
      <c r="W69" t="e">
        <f ca="1">IF(MAX($W$1:$W68)=MAX(Tool!$29:$29),NA(),IF(AND(MIN($W$1:$W68)=MIN(Tool!$29:$29),ISNUMBER(W68)),$W68+1,MIN(Tool!$29:$29)))</f>
        <v>#N/A</v>
      </c>
      <c r="X69" s="36" t="e" cm="1">
        <f t="array" aca="1" ref="X69" ca="1">IF(OR(DISCOUNT_YN="No",$W69&lt;0),0,
IF(DISCOUNT_Type="Standard Discount Rate",_xlfn.XLOOKUP($W69,Dynamic_Discount_REF,Dynamic_Discount_Standard_Rate),
IF(DISCOUNT_Type="Reduced Standard Discount Rate",_xlfn.XLOOKUP($W69,Dynamic_Discount_REF,Dynamic_Discount_StandardReduced_Rate),
IF(DISCOUNT_Type="Health Discount Rate",_xlfn.XLOOKUP($W69,Dynamic_Discount_REF,Dynamic_Discount_Health_Rate),
IF(DISCOUNT_Type="Reduced Health Discount Rate",_xlfn.XLOOKUP($W69,Dynamic_Discount_REF,Dynamic_Discount_HealthReduced_Rate),NA())))))</f>
        <v>#N/A</v>
      </c>
      <c r="Y69" s="37" t="e" cm="1">
        <f t="array" aca="1" ref="Y69" ca="1">IF(OR(DISCOUNT_YN="No",$W69&lt;0),1,
IF(DISCOUNT_Type="Standard Discount Rate",_xlfn.XLOOKUP($W69,Dynamic_Discount_REF,Dynamic_Discount_Standard_Factor),
IF(DISCOUNT_Type="Reduced Standard Discount Rate",_xlfn.XLOOKUP($W69,Dynamic_Discount_REF,Dynamic_Discount_StandardReduced_Factor),
IF(DISCOUNT_Type="Health Discount Rate",_xlfn.XLOOKUP($W69,Dynamic_Discount_REF,Dynamic_Discount_Health_Factor),
IF(DISCOUNT_Type="Reduced Health Discount Rate",_xlfn.XLOOKUP($W69,Dynamic_Discount_REF,Dynamic_Discount_HealthReduced_Factor),NA())))))</f>
        <v>#N/A</v>
      </c>
    </row>
    <row r="70" spans="8:25" x14ac:dyDescent="0.35">
      <c r="H70" s="33" t="b">
        <f>IF(SETUP_Frequency="Calendar Year",IF(COUNTA(H$3:H69)&lt;=SETUP_Period_Final-SETUP_Period_First,H69+1),
IF(SETUP_Frequency="Financial Year", IF(COUNTA(H$3:H69)&lt;=LEFT(SETUP_Period_Final,4)-LEFT(SETUP_Period_First,4),((LEFT(H69,2)&amp;MID(H69,3,2))+1)&amp;"/"&amp;TEXT(RIGHT(TEXT(RIGHT(H69,2)+1,"00"),2),"00"),NA()),
IF(SETUP_Frequency="Quarterly",IF(COUNTA(H$3:H69)&lt;=((LEFT(SETUP_Period_Final,4)-LEFT(SETUP_Period_First,4))*4)+RIGHT(SETUP_Period_Final,1)-RIGHT(SETUP_Period_First,1),IF(_xlfn.NUMBERVALUE(RIGHT(H69,1))=4,(LEFT(H69,4)+1)&amp;"Q1",(LEFT(H69,4)&amp;"Q"&amp;(RIGHT(H69,1)+1))),NA()),NA())))</f>
        <v>0</v>
      </c>
      <c r="J70" s="43">
        <f ca="1">OFFSET(Tool!$C$13,0,ROW($H70)-3)</f>
        <v>0</v>
      </c>
      <c r="K70" s="78" t="e">
        <f t="shared" ca="1" si="6"/>
        <v>#N/A</v>
      </c>
      <c r="L70" s="78" t="e">
        <f t="shared" ca="1" si="9"/>
        <v>#N/A</v>
      </c>
      <c r="M70" s="78" t="e">
        <f t="shared" ca="1" si="10"/>
        <v>#N/A</v>
      </c>
      <c r="N70" s="38"/>
      <c r="O70" s="36" t="e" cm="1">
        <f t="array" ref="O70">IF(OR(ISERROR($H70),$H70=FALSE),NA(),
IF(INFLATION_Index="Custom",_xlfn.XLOOKUP($H70,Tool!$12:$12,Tool!$14:$14)*100,
IF(SETUP_Frequency="Financial Year",
IFERROR(INDEX(Dynamic_Table_FY,_xlfn.XMATCH($H70,Dynamic_Period_FY),_xlfn.XMATCH(INFLATION_Index,Dynamic_Indices)),
INDEX(Dynamic_Table_FY,COUNTA(Dynamic_Table_FY)/COUNTA(Dynamic_Indices),_xlfn.XMATCH(INFLATION_Index,Dynamic_Indices))),
IF(SETUP_Frequency="Calendar Year",
IFERROR(INDEX(Dynamic_Table_CAL,_xlfn.XMATCH($H70,Dynamic_Period_CAL),_xlfn.XMATCH(INFLATION_Index,Dynamic_Indices)),
INDEX(Dynamic_Table_CAL,COUNTA(Dynamic_Table_CAL)/COUNTA(Dynamic_Indices),_xlfn.XMATCH(INFLATION_Index,Dynamic_Indices))),
IF(SETUP_Frequency="Quarterly",
IFERROR(INDEX(Dynamic_Table_QTR,_xlfn.XMATCH($H70,Dynamic_Period_QTR),_xlfn.XMATCH(INFLATION_Index,Dynamic_Indices)),
INDEX(Dynamic_Table_QTR,COUNTA(Dynamic_Table_QTR)/COUNTA(Dynamic_Indices),_xlfn.XMATCH(INFLATION_Index,Dynamic_Indices))),"err")))))
/100</f>
        <v>#N/A</v>
      </c>
      <c r="P70" s="37" t="e">
        <f t="shared" ca="1" si="7"/>
        <v>#N/A</v>
      </c>
      <c r="Q70" s="37" t="e">
        <f ca="1">IF(ISERROR($H70),NA(),
$P70/_xlfn.XLOOKUP(0,Tool!$27:$27,Tool!$33:$33)
)</f>
        <v>#N/A</v>
      </c>
      <c r="R70" s="2"/>
      <c r="S70" s="36" t="e" cm="1">
        <f t="array" ref="S70">IF(OR(ISERROR($H70),$H70=FALSE),NA(),
IF(SETUP_Frequency="Financial Year",
IFERROR(INDEX(Dynamic_Table_FY,_xlfn.XMATCH($H70,Dynamic_Period_FY),_xlfn.XMATCH("GDP Deflator",Dynamic_Indices)),
INDEX(Dynamic_Table_FY,COUNTA(Dynamic_Table_FY)/COUNTA(Dynamic_Indices),_xlfn.XMATCH("GDP Deflator",Dynamic_Indices))),
IF(SETUP_Frequency="Calendar Year",
IFERROR(INDEX(Dynamic_Table_CAL,_xlfn.XMATCH($H70,Dynamic_Period_CAL),_xlfn.XMATCH("GDP Deflator",Dynamic_Indices)),
INDEX(Dynamic_Table_CAL,COUNTA(Dynamic_Table_CAL)/COUNTA(Dynamic_Indices),_xlfn.XMATCH("GDP Deflator",Dynamic_Indices))),
IF(SETUP_Frequency="Quarterly",
IFERROR(INDEX(Dynamic_Table_QTR,_xlfn.XMATCH($H70,Dynamic_Period_QTR),_xlfn.XMATCH("GDP Deflator",Dynamic_Indices)),
INDEX(Dynamic_Table_QTR,COUNTA(Dynamic_Table_QTR)/COUNTA(Dynamic_Indices),_xlfn.XMATCH("GDP Deflator",Dynamic_Indices))),"err"))))
/100</f>
        <v>#N/A</v>
      </c>
      <c r="T70" s="37" t="e">
        <f t="shared" ca="1" si="8"/>
        <v>#N/A</v>
      </c>
      <c r="U70" s="2" t="e">
        <f ca="1">IF(ISERROR($H70),NA(),
_xlfn.XLOOKUP(0,Tool!$28:$28,Tool!$40:$40)/$T70
)</f>
        <v>#N/A</v>
      </c>
      <c r="W70" t="e">
        <f ca="1">IF(MAX($W$1:$W69)=MAX(Tool!$29:$29),NA(),IF(AND(MIN($W$1:$W69)=MIN(Tool!$29:$29),ISNUMBER(W69)),$W69+1,MIN(Tool!$29:$29)))</f>
        <v>#N/A</v>
      </c>
      <c r="X70" s="36" t="e" cm="1">
        <f t="array" aca="1" ref="X70" ca="1">IF(OR(DISCOUNT_YN="No",$W70&lt;0),0,
IF(DISCOUNT_Type="Standard Discount Rate",_xlfn.XLOOKUP($W70,Dynamic_Discount_REF,Dynamic_Discount_Standard_Rate),
IF(DISCOUNT_Type="Reduced Standard Discount Rate",_xlfn.XLOOKUP($W70,Dynamic_Discount_REF,Dynamic_Discount_StandardReduced_Rate),
IF(DISCOUNT_Type="Health Discount Rate",_xlfn.XLOOKUP($W70,Dynamic_Discount_REF,Dynamic_Discount_Health_Rate),
IF(DISCOUNT_Type="Reduced Health Discount Rate",_xlfn.XLOOKUP($W70,Dynamic_Discount_REF,Dynamic_Discount_HealthReduced_Rate),NA())))))</f>
        <v>#N/A</v>
      </c>
      <c r="Y70" s="37" t="e" cm="1">
        <f t="array" aca="1" ref="Y70" ca="1">IF(OR(DISCOUNT_YN="No",$W70&lt;0),1,
IF(DISCOUNT_Type="Standard Discount Rate",_xlfn.XLOOKUP($W70,Dynamic_Discount_REF,Dynamic_Discount_Standard_Factor),
IF(DISCOUNT_Type="Reduced Standard Discount Rate",_xlfn.XLOOKUP($W70,Dynamic_Discount_REF,Dynamic_Discount_StandardReduced_Factor),
IF(DISCOUNT_Type="Health Discount Rate",_xlfn.XLOOKUP($W70,Dynamic_Discount_REF,Dynamic_Discount_Health_Factor),
IF(DISCOUNT_Type="Reduced Health Discount Rate",_xlfn.XLOOKUP($W70,Dynamic_Discount_REF,Dynamic_Discount_HealthReduced_Factor),NA())))))</f>
        <v>#N/A</v>
      </c>
    </row>
    <row r="71" spans="8:25" x14ac:dyDescent="0.35">
      <c r="H71" s="33" t="b">
        <f>IF(SETUP_Frequency="Calendar Year",IF(COUNTA(H$3:H70)&lt;=SETUP_Period_Final-SETUP_Period_First,H70+1),
IF(SETUP_Frequency="Financial Year", IF(COUNTA(H$3:H70)&lt;=LEFT(SETUP_Period_Final,4)-LEFT(SETUP_Period_First,4),((LEFT(H70,2)&amp;MID(H70,3,2))+1)&amp;"/"&amp;TEXT(RIGHT(TEXT(RIGHT(H70,2)+1,"00"),2),"00"),NA()),
IF(SETUP_Frequency="Quarterly",IF(COUNTA(H$3:H70)&lt;=((LEFT(SETUP_Period_Final,4)-LEFT(SETUP_Period_First,4))*4)+RIGHT(SETUP_Period_Final,1)-RIGHT(SETUP_Period_First,1),IF(_xlfn.NUMBERVALUE(RIGHT(H70,1))=4,(LEFT(H70,4)+1)&amp;"Q1",(LEFT(H70,4)&amp;"Q"&amp;(RIGHT(H70,1)+1))),NA()),NA())))</f>
        <v>0</v>
      </c>
      <c r="J71" s="43">
        <f ca="1">OFFSET(Tool!$C$13,0,ROW($H71)-3)</f>
        <v>0</v>
      </c>
      <c r="K71" s="78" t="e">
        <f t="shared" ca="1" si="6"/>
        <v>#N/A</v>
      </c>
      <c r="L71" s="78" t="e">
        <f t="shared" ca="1" si="9"/>
        <v>#N/A</v>
      </c>
      <c r="M71" s="78" t="e">
        <f t="shared" ca="1" si="10"/>
        <v>#N/A</v>
      </c>
      <c r="N71" s="38"/>
      <c r="O71" s="36" t="e" cm="1">
        <f t="array" ref="O71">IF(OR(ISERROR($H71),$H71=FALSE),NA(),
IF(INFLATION_Index="Custom",_xlfn.XLOOKUP($H71,Tool!$12:$12,Tool!$14:$14)*100,
IF(SETUP_Frequency="Financial Year",
IFERROR(INDEX(Dynamic_Table_FY,_xlfn.XMATCH($H71,Dynamic_Period_FY),_xlfn.XMATCH(INFLATION_Index,Dynamic_Indices)),
INDEX(Dynamic_Table_FY,COUNTA(Dynamic_Table_FY)/COUNTA(Dynamic_Indices),_xlfn.XMATCH(INFLATION_Index,Dynamic_Indices))),
IF(SETUP_Frequency="Calendar Year",
IFERROR(INDEX(Dynamic_Table_CAL,_xlfn.XMATCH($H71,Dynamic_Period_CAL),_xlfn.XMATCH(INFLATION_Index,Dynamic_Indices)),
INDEX(Dynamic_Table_CAL,COUNTA(Dynamic_Table_CAL)/COUNTA(Dynamic_Indices),_xlfn.XMATCH(INFLATION_Index,Dynamic_Indices))),
IF(SETUP_Frequency="Quarterly",
IFERROR(INDEX(Dynamic_Table_QTR,_xlfn.XMATCH($H71,Dynamic_Period_QTR),_xlfn.XMATCH(INFLATION_Index,Dynamic_Indices)),
INDEX(Dynamic_Table_QTR,COUNTA(Dynamic_Table_QTR)/COUNTA(Dynamic_Indices),_xlfn.XMATCH(INFLATION_Index,Dynamic_Indices))),"err")))))
/100</f>
        <v>#N/A</v>
      </c>
      <c r="P71" s="37" t="e">
        <f t="shared" ca="1" si="7"/>
        <v>#N/A</v>
      </c>
      <c r="Q71" s="37" t="e">
        <f ca="1">IF(ISERROR($H71),NA(),
$P71/_xlfn.XLOOKUP(0,Tool!$27:$27,Tool!$33:$33)
)</f>
        <v>#N/A</v>
      </c>
      <c r="R71" s="2"/>
      <c r="S71" s="36" t="e" cm="1">
        <f t="array" ref="S71">IF(OR(ISERROR($H71),$H71=FALSE),NA(),
IF(SETUP_Frequency="Financial Year",
IFERROR(INDEX(Dynamic_Table_FY,_xlfn.XMATCH($H71,Dynamic_Period_FY),_xlfn.XMATCH("GDP Deflator",Dynamic_Indices)),
INDEX(Dynamic_Table_FY,COUNTA(Dynamic_Table_FY)/COUNTA(Dynamic_Indices),_xlfn.XMATCH("GDP Deflator",Dynamic_Indices))),
IF(SETUP_Frequency="Calendar Year",
IFERROR(INDEX(Dynamic_Table_CAL,_xlfn.XMATCH($H71,Dynamic_Period_CAL),_xlfn.XMATCH("GDP Deflator",Dynamic_Indices)),
INDEX(Dynamic_Table_CAL,COUNTA(Dynamic_Table_CAL)/COUNTA(Dynamic_Indices),_xlfn.XMATCH("GDP Deflator",Dynamic_Indices))),
IF(SETUP_Frequency="Quarterly",
IFERROR(INDEX(Dynamic_Table_QTR,_xlfn.XMATCH($H71,Dynamic_Period_QTR),_xlfn.XMATCH("GDP Deflator",Dynamic_Indices)),
INDEX(Dynamic_Table_QTR,COUNTA(Dynamic_Table_QTR)/COUNTA(Dynamic_Indices),_xlfn.XMATCH("GDP Deflator",Dynamic_Indices))),"err"))))
/100</f>
        <v>#N/A</v>
      </c>
      <c r="T71" s="37" t="e">
        <f t="shared" ca="1" si="8"/>
        <v>#N/A</v>
      </c>
      <c r="U71" s="2" t="e">
        <f ca="1">IF(ISERROR($H71),NA(),
_xlfn.XLOOKUP(0,Tool!$28:$28,Tool!$40:$40)/$T71
)</f>
        <v>#N/A</v>
      </c>
      <c r="W71" t="e">
        <f ca="1">IF(MAX($W$1:$W70)=MAX(Tool!$29:$29),NA(),IF(AND(MIN($W$1:$W70)=MIN(Tool!$29:$29),ISNUMBER(W70)),$W70+1,MIN(Tool!$29:$29)))</f>
        <v>#N/A</v>
      </c>
      <c r="X71" s="36" t="e" cm="1">
        <f t="array" aca="1" ref="X71" ca="1">IF(OR(DISCOUNT_YN="No",$W71&lt;0),0,
IF(DISCOUNT_Type="Standard Discount Rate",_xlfn.XLOOKUP($W71,Dynamic_Discount_REF,Dynamic_Discount_Standard_Rate),
IF(DISCOUNT_Type="Reduced Standard Discount Rate",_xlfn.XLOOKUP($W71,Dynamic_Discount_REF,Dynamic_Discount_StandardReduced_Rate),
IF(DISCOUNT_Type="Health Discount Rate",_xlfn.XLOOKUP($W71,Dynamic_Discount_REF,Dynamic_Discount_Health_Rate),
IF(DISCOUNT_Type="Reduced Health Discount Rate",_xlfn.XLOOKUP($W71,Dynamic_Discount_REF,Dynamic_Discount_HealthReduced_Rate),NA())))))</f>
        <v>#N/A</v>
      </c>
      <c r="Y71" s="37" t="e" cm="1">
        <f t="array" aca="1" ref="Y71" ca="1">IF(OR(DISCOUNT_YN="No",$W71&lt;0),1,
IF(DISCOUNT_Type="Standard Discount Rate",_xlfn.XLOOKUP($W71,Dynamic_Discount_REF,Dynamic_Discount_Standard_Factor),
IF(DISCOUNT_Type="Reduced Standard Discount Rate",_xlfn.XLOOKUP($W71,Dynamic_Discount_REF,Dynamic_Discount_StandardReduced_Factor),
IF(DISCOUNT_Type="Health Discount Rate",_xlfn.XLOOKUP($W71,Dynamic_Discount_REF,Dynamic_Discount_Health_Factor),
IF(DISCOUNT_Type="Reduced Health Discount Rate",_xlfn.XLOOKUP($W71,Dynamic_Discount_REF,Dynamic_Discount_HealthReduced_Factor),NA())))))</f>
        <v>#N/A</v>
      </c>
    </row>
    <row r="72" spans="8:25" x14ac:dyDescent="0.35">
      <c r="H72" s="33" t="b">
        <f>IF(SETUP_Frequency="Calendar Year",IF(COUNTA(H$3:H71)&lt;=SETUP_Period_Final-SETUP_Period_First,H71+1),
IF(SETUP_Frequency="Financial Year", IF(COUNTA(H$3:H71)&lt;=LEFT(SETUP_Period_Final,4)-LEFT(SETUP_Period_First,4),((LEFT(H71,2)&amp;MID(H71,3,2))+1)&amp;"/"&amp;TEXT(RIGHT(TEXT(RIGHT(H71,2)+1,"00"),2),"00"),NA()),
IF(SETUP_Frequency="Quarterly",IF(COUNTA(H$3:H71)&lt;=((LEFT(SETUP_Period_Final,4)-LEFT(SETUP_Period_First,4))*4)+RIGHT(SETUP_Period_Final,1)-RIGHT(SETUP_Period_First,1),IF(_xlfn.NUMBERVALUE(RIGHT(H71,1))=4,(LEFT(H71,4)+1)&amp;"Q1",(LEFT(H71,4)&amp;"Q"&amp;(RIGHT(H71,1)+1))),NA()),NA())))</f>
        <v>0</v>
      </c>
      <c r="J72" s="43">
        <f ca="1">OFFSET(Tool!$C$13,0,ROW($H72)-3)</f>
        <v>0</v>
      </c>
      <c r="K72" s="78" t="e">
        <f t="shared" ca="1" si="6"/>
        <v>#N/A</v>
      </c>
      <c r="L72" s="78" t="e">
        <f t="shared" ca="1" si="9"/>
        <v>#N/A</v>
      </c>
      <c r="M72" s="78" t="e">
        <f t="shared" ca="1" si="10"/>
        <v>#N/A</v>
      </c>
      <c r="N72" s="38"/>
      <c r="O72" s="36" t="e" cm="1">
        <f t="array" ref="O72">IF(OR(ISERROR($H72),$H72=FALSE),NA(),
IF(INFLATION_Index="Custom",_xlfn.XLOOKUP($H72,Tool!$12:$12,Tool!$14:$14)*100,
IF(SETUP_Frequency="Financial Year",
IFERROR(INDEX(Dynamic_Table_FY,_xlfn.XMATCH($H72,Dynamic_Period_FY),_xlfn.XMATCH(INFLATION_Index,Dynamic_Indices)),
INDEX(Dynamic_Table_FY,COUNTA(Dynamic_Table_FY)/COUNTA(Dynamic_Indices),_xlfn.XMATCH(INFLATION_Index,Dynamic_Indices))),
IF(SETUP_Frequency="Calendar Year",
IFERROR(INDEX(Dynamic_Table_CAL,_xlfn.XMATCH($H72,Dynamic_Period_CAL),_xlfn.XMATCH(INFLATION_Index,Dynamic_Indices)),
INDEX(Dynamic_Table_CAL,COUNTA(Dynamic_Table_CAL)/COUNTA(Dynamic_Indices),_xlfn.XMATCH(INFLATION_Index,Dynamic_Indices))),
IF(SETUP_Frequency="Quarterly",
IFERROR(INDEX(Dynamic_Table_QTR,_xlfn.XMATCH($H72,Dynamic_Period_QTR),_xlfn.XMATCH(INFLATION_Index,Dynamic_Indices)),
INDEX(Dynamic_Table_QTR,COUNTA(Dynamic_Table_QTR)/COUNTA(Dynamic_Indices),_xlfn.XMATCH(INFLATION_Index,Dynamic_Indices))),"err")))))
/100</f>
        <v>#N/A</v>
      </c>
      <c r="P72" s="37" t="e">
        <f t="shared" ca="1" si="7"/>
        <v>#N/A</v>
      </c>
      <c r="Q72" s="37" t="e">
        <f ca="1">IF(ISERROR($H72),NA(),
$P72/_xlfn.XLOOKUP(0,Tool!$27:$27,Tool!$33:$33)
)</f>
        <v>#N/A</v>
      </c>
      <c r="R72" s="2"/>
      <c r="S72" s="36" t="e" cm="1">
        <f t="array" ref="S72">IF(OR(ISERROR($H72),$H72=FALSE),NA(),
IF(SETUP_Frequency="Financial Year",
IFERROR(INDEX(Dynamic_Table_FY,_xlfn.XMATCH($H72,Dynamic_Period_FY),_xlfn.XMATCH("GDP Deflator",Dynamic_Indices)),
INDEX(Dynamic_Table_FY,COUNTA(Dynamic_Table_FY)/COUNTA(Dynamic_Indices),_xlfn.XMATCH("GDP Deflator",Dynamic_Indices))),
IF(SETUP_Frequency="Calendar Year",
IFERROR(INDEX(Dynamic_Table_CAL,_xlfn.XMATCH($H72,Dynamic_Period_CAL),_xlfn.XMATCH("GDP Deflator",Dynamic_Indices)),
INDEX(Dynamic_Table_CAL,COUNTA(Dynamic_Table_CAL)/COUNTA(Dynamic_Indices),_xlfn.XMATCH("GDP Deflator",Dynamic_Indices))),
IF(SETUP_Frequency="Quarterly",
IFERROR(INDEX(Dynamic_Table_QTR,_xlfn.XMATCH($H72,Dynamic_Period_QTR),_xlfn.XMATCH("GDP Deflator",Dynamic_Indices)),
INDEX(Dynamic_Table_QTR,COUNTA(Dynamic_Table_QTR)/COUNTA(Dynamic_Indices),_xlfn.XMATCH("GDP Deflator",Dynamic_Indices))),"err"))))
/100</f>
        <v>#N/A</v>
      </c>
      <c r="T72" s="37" t="e">
        <f t="shared" ca="1" si="8"/>
        <v>#N/A</v>
      </c>
      <c r="U72" s="2" t="e">
        <f ca="1">IF(ISERROR($H72),NA(),
_xlfn.XLOOKUP(0,Tool!$28:$28,Tool!$40:$40)/$T72
)</f>
        <v>#N/A</v>
      </c>
      <c r="W72" t="e">
        <f ca="1">IF(MAX($W$1:$W71)=MAX(Tool!$29:$29),NA(),IF(AND(MIN($W$1:$W71)=MIN(Tool!$29:$29),ISNUMBER(W71)),$W71+1,MIN(Tool!$29:$29)))</f>
        <v>#N/A</v>
      </c>
      <c r="X72" s="36" t="e" cm="1">
        <f t="array" aca="1" ref="X72" ca="1">IF(OR(DISCOUNT_YN="No",$W72&lt;0),0,
IF(DISCOUNT_Type="Standard Discount Rate",_xlfn.XLOOKUP($W72,Dynamic_Discount_REF,Dynamic_Discount_Standard_Rate),
IF(DISCOUNT_Type="Reduced Standard Discount Rate",_xlfn.XLOOKUP($W72,Dynamic_Discount_REF,Dynamic_Discount_StandardReduced_Rate),
IF(DISCOUNT_Type="Health Discount Rate",_xlfn.XLOOKUP($W72,Dynamic_Discount_REF,Dynamic_Discount_Health_Rate),
IF(DISCOUNT_Type="Reduced Health Discount Rate",_xlfn.XLOOKUP($W72,Dynamic_Discount_REF,Dynamic_Discount_HealthReduced_Rate),NA())))))</f>
        <v>#N/A</v>
      </c>
      <c r="Y72" s="37" t="e" cm="1">
        <f t="array" aca="1" ref="Y72" ca="1">IF(OR(DISCOUNT_YN="No",$W72&lt;0),1,
IF(DISCOUNT_Type="Standard Discount Rate",_xlfn.XLOOKUP($W72,Dynamic_Discount_REF,Dynamic_Discount_Standard_Factor),
IF(DISCOUNT_Type="Reduced Standard Discount Rate",_xlfn.XLOOKUP($W72,Dynamic_Discount_REF,Dynamic_Discount_StandardReduced_Factor),
IF(DISCOUNT_Type="Health Discount Rate",_xlfn.XLOOKUP($W72,Dynamic_Discount_REF,Dynamic_Discount_Health_Factor),
IF(DISCOUNT_Type="Reduced Health Discount Rate",_xlfn.XLOOKUP($W72,Dynamic_Discount_REF,Dynamic_Discount_HealthReduced_Factor),NA())))))</f>
        <v>#N/A</v>
      </c>
    </row>
    <row r="73" spans="8:25" x14ac:dyDescent="0.35">
      <c r="H73" s="33" t="b">
        <f>IF(SETUP_Frequency="Calendar Year",IF(COUNTA(H$3:H72)&lt;=SETUP_Period_Final-SETUP_Period_First,H72+1),
IF(SETUP_Frequency="Financial Year", IF(COUNTA(H$3:H72)&lt;=LEFT(SETUP_Period_Final,4)-LEFT(SETUP_Period_First,4),((LEFT(H72,2)&amp;MID(H72,3,2))+1)&amp;"/"&amp;TEXT(RIGHT(TEXT(RIGHT(H72,2)+1,"00"),2),"00"),NA()),
IF(SETUP_Frequency="Quarterly",IF(COUNTA(H$3:H72)&lt;=((LEFT(SETUP_Period_Final,4)-LEFT(SETUP_Period_First,4))*4)+RIGHT(SETUP_Period_Final,1)-RIGHT(SETUP_Period_First,1),IF(_xlfn.NUMBERVALUE(RIGHT(H72,1))=4,(LEFT(H72,4)+1)&amp;"Q1",(LEFT(H72,4)&amp;"Q"&amp;(RIGHT(H72,1)+1))),NA()),NA())))</f>
        <v>0</v>
      </c>
      <c r="J73" s="43">
        <f ca="1">OFFSET(Tool!$C$13,0,ROW($H73)-3)</f>
        <v>0</v>
      </c>
      <c r="K73" s="78" t="e">
        <f t="shared" ca="1" si="6"/>
        <v>#N/A</v>
      </c>
      <c r="L73" s="78" t="e">
        <f t="shared" ca="1" si="9"/>
        <v>#N/A</v>
      </c>
      <c r="M73" s="78" t="e">
        <f t="shared" ca="1" si="10"/>
        <v>#N/A</v>
      </c>
      <c r="N73" s="38"/>
      <c r="O73" s="36" t="e" cm="1">
        <f t="array" ref="O73">IF(OR(ISERROR($H73),$H73=FALSE),NA(),
IF(INFLATION_Index="Custom",_xlfn.XLOOKUP($H73,Tool!$12:$12,Tool!$14:$14)*100,
IF(SETUP_Frequency="Financial Year",
IFERROR(INDEX(Dynamic_Table_FY,_xlfn.XMATCH($H73,Dynamic_Period_FY),_xlfn.XMATCH(INFLATION_Index,Dynamic_Indices)),
INDEX(Dynamic_Table_FY,COUNTA(Dynamic_Table_FY)/COUNTA(Dynamic_Indices),_xlfn.XMATCH(INFLATION_Index,Dynamic_Indices))),
IF(SETUP_Frequency="Calendar Year",
IFERROR(INDEX(Dynamic_Table_CAL,_xlfn.XMATCH($H73,Dynamic_Period_CAL),_xlfn.XMATCH(INFLATION_Index,Dynamic_Indices)),
INDEX(Dynamic_Table_CAL,COUNTA(Dynamic_Table_CAL)/COUNTA(Dynamic_Indices),_xlfn.XMATCH(INFLATION_Index,Dynamic_Indices))),
IF(SETUP_Frequency="Quarterly",
IFERROR(INDEX(Dynamic_Table_QTR,_xlfn.XMATCH($H73,Dynamic_Period_QTR),_xlfn.XMATCH(INFLATION_Index,Dynamic_Indices)),
INDEX(Dynamic_Table_QTR,COUNTA(Dynamic_Table_QTR)/COUNTA(Dynamic_Indices),_xlfn.XMATCH(INFLATION_Index,Dynamic_Indices))),"err")))))
/100</f>
        <v>#N/A</v>
      </c>
      <c r="P73" s="37" t="e">
        <f t="shared" ca="1" si="7"/>
        <v>#N/A</v>
      </c>
      <c r="Q73" s="37" t="e">
        <f ca="1">IF(ISERROR($H73),NA(),
$P73/_xlfn.XLOOKUP(0,Tool!$27:$27,Tool!$33:$33)
)</f>
        <v>#N/A</v>
      </c>
      <c r="R73" s="2"/>
      <c r="S73" s="36" t="e" cm="1">
        <f t="array" ref="S73">IF(OR(ISERROR($H73),$H73=FALSE),NA(),
IF(SETUP_Frequency="Financial Year",
IFERROR(INDEX(Dynamic_Table_FY,_xlfn.XMATCH($H73,Dynamic_Period_FY),_xlfn.XMATCH("GDP Deflator",Dynamic_Indices)),
INDEX(Dynamic_Table_FY,COUNTA(Dynamic_Table_FY)/COUNTA(Dynamic_Indices),_xlfn.XMATCH("GDP Deflator",Dynamic_Indices))),
IF(SETUP_Frequency="Calendar Year",
IFERROR(INDEX(Dynamic_Table_CAL,_xlfn.XMATCH($H73,Dynamic_Period_CAL),_xlfn.XMATCH("GDP Deflator",Dynamic_Indices)),
INDEX(Dynamic_Table_CAL,COUNTA(Dynamic_Table_CAL)/COUNTA(Dynamic_Indices),_xlfn.XMATCH("GDP Deflator",Dynamic_Indices))),
IF(SETUP_Frequency="Quarterly",
IFERROR(INDEX(Dynamic_Table_QTR,_xlfn.XMATCH($H73,Dynamic_Period_QTR),_xlfn.XMATCH("GDP Deflator",Dynamic_Indices)),
INDEX(Dynamic_Table_QTR,COUNTA(Dynamic_Table_QTR)/COUNTA(Dynamic_Indices),_xlfn.XMATCH("GDP Deflator",Dynamic_Indices))),"err"))))
/100</f>
        <v>#N/A</v>
      </c>
      <c r="T73" s="37" t="e">
        <f t="shared" ca="1" si="8"/>
        <v>#N/A</v>
      </c>
      <c r="U73" s="2" t="e">
        <f ca="1">IF(ISERROR($H73),NA(),
_xlfn.XLOOKUP(0,Tool!$28:$28,Tool!$40:$40)/$T73
)</f>
        <v>#N/A</v>
      </c>
      <c r="W73" t="e">
        <f ca="1">IF(MAX($W$1:$W72)=MAX(Tool!$29:$29),NA(),IF(AND(MIN($W$1:$W72)=MIN(Tool!$29:$29),ISNUMBER(W72)),$W72+1,MIN(Tool!$29:$29)))</f>
        <v>#N/A</v>
      </c>
      <c r="X73" s="36" t="e" cm="1">
        <f t="array" aca="1" ref="X73" ca="1">IF(OR(DISCOUNT_YN="No",$W73&lt;0),0,
IF(DISCOUNT_Type="Standard Discount Rate",_xlfn.XLOOKUP($W73,Dynamic_Discount_REF,Dynamic_Discount_Standard_Rate),
IF(DISCOUNT_Type="Reduced Standard Discount Rate",_xlfn.XLOOKUP($W73,Dynamic_Discount_REF,Dynamic_Discount_StandardReduced_Rate),
IF(DISCOUNT_Type="Health Discount Rate",_xlfn.XLOOKUP($W73,Dynamic_Discount_REF,Dynamic_Discount_Health_Rate),
IF(DISCOUNT_Type="Reduced Health Discount Rate",_xlfn.XLOOKUP($W73,Dynamic_Discount_REF,Dynamic_Discount_HealthReduced_Rate),NA())))))</f>
        <v>#N/A</v>
      </c>
      <c r="Y73" s="37" t="e" cm="1">
        <f t="array" aca="1" ref="Y73" ca="1">IF(OR(DISCOUNT_YN="No",$W73&lt;0),1,
IF(DISCOUNT_Type="Standard Discount Rate",_xlfn.XLOOKUP($W73,Dynamic_Discount_REF,Dynamic_Discount_Standard_Factor),
IF(DISCOUNT_Type="Reduced Standard Discount Rate",_xlfn.XLOOKUP($W73,Dynamic_Discount_REF,Dynamic_Discount_StandardReduced_Factor),
IF(DISCOUNT_Type="Health Discount Rate",_xlfn.XLOOKUP($W73,Dynamic_Discount_REF,Dynamic_Discount_Health_Factor),
IF(DISCOUNT_Type="Reduced Health Discount Rate",_xlfn.XLOOKUP($W73,Dynamic_Discount_REF,Dynamic_Discount_HealthReduced_Factor),NA())))))</f>
        <v>#N/A</v>
      </c>
    </row>
    <row r="74" spans="8:25" x14ac:dyDescent="0.35">
      <c r="H74" s="33" t="b">
        <f>IF(SETUP_Frequency="Calendar Year",IF(COUNTA(H$3:H73)&lt;=SETUP_Period_Final-SETUP_Period_First,H73+1),
IF(SETUP_Frequency="Financial Year", IF(COUNTA(H$3:H73)&lt;=LEFT(SETUP_Period_Final,4)-LEFT(SETUP_Period_First,4),((LEFT(H73,2)&amp;MID(H73,3,2))+1)&amp;"/"&amp;TEXT(RIGHT(TEXT(RIGHT(H73,2)+1,"00"),2),"00"),NA()),
IF(SETUP_Frequency="Quarterly",IF(COUNTA(H$3:H73)&lt;=((LEFT(SETUP_Period_Final,4)-LEFT(SETUP_Period_First,4))*4)+RIGHT(SETUP_Period_Final,1)-RIGHT(SETUP_Period_First,1),IF(_xlfn.NUMBERVALUE(RIGHT(H73,1))=4,(LEFT(H73,4)+1)&amp;"Q1",(LEFT(H73,4)&amp;"Q"&amp;(RIGHT(H73,1)+1))),NA()),NA())))</f>
        <v>0</v>
      </c>
      <c r="J74" s="43">
        <f ca="1">OFFSET(Tool!$C$13,0,ROW($H74)-3)</f>
        <v>0</v>
      </c>
      <c r="K74" s="78" t="e">
        <f t="shared" ca="1" si="6"/>
        <v>#N/A</v>
      </c>
      <c r="L74" s="78" t="e">
        <f t="shared" ca="1" si="9"/>
        <v>#N/A</v>
      </c>
      <c r="M74" s="78" t="e">
        <f t="shared" ca="1" si="10"/>
        <v>#N/A</v>
      </c>
      <c r="N74" s="38"/>
      <c r="O74" s="36" t="e" cm="1">
        <f t="array" ref="O74">IF(OR(ISERROR($H74),$H74=FALSE),NA(),
IF(INFLATION_Index="Custom",_xlfn.XLOOKUP($H74,Tool!$12:$12,Tool!$14:$14)*100,
IF(SETUP_Frequency="Financial Year",
IFERROR(INDEX(Dynamic_Table_FY,_xlfn.XMATCH($H74,Dynamic_Period_FY),_xlfn.XMATCH(INFLATION_Index,Dynamic_Indices)),
INDEX(Dynamic_Table_FY,COUNTA(Dynamic_Table_FY)/COUNTA(Dynamic_Indices),_xlfn.XMATCH(INFLATION_Index,Dynamic_Indices))),
IF(SETUP_Frequency="Calendar Year",
IFERROR(INDEX(Dynamic_Table_CAL,_xlfn.XMATCH($H74,Dynamic_Period_CAL),_xlfn.XMATCH(INFLATION_Index,Dynamic_Indices)),
INDEX(Dynamic_Table_CAL,COUNTA(Dynamic_Table_CAL)/COUNTA(Dynamic_Indices),_xlfn.XMATCH(INFLATION_Index,Dynamic_Indices))),
IF(SETUP_Frequency="Quarterly",
IFERROR(INDEX(Dynamic_Table_QTR,_xlfn.XMATCH($H74,Dynamic_Period_QTR),_xlfn.XMATCH(INFLATION_Index,Dynamic_Indices)),
INDEX(Dynamic_Table_QTR,COUNTA(Dynamic_Table_QTR)/COUNTA(Dynamic_Indices),_xlfn.XMATCH(INFLATION_Index,Dynamic_Indices))),"err")))))
/100</f>
        <v>#N/A</v>
      </c>
      <c r="P74" s="37" t="e">
        <f t="shared" ca="1" si="7"/>
        <v>#N/A</v>
      </c>
      <c r="Q74" s="37" t="e">
        <f ca="1">IF(ISERROR($H74),NA(),
$P74/_xlfn.XLOOKUP(0,Tool!$27:$27,Tool!$33:$33)
)</f>
        <v>#N/A</v>
      </c>
      <c r="R74" s="2"/>
      <c r="S74" s="36" t="e" cm="1">
        <f t="array" ref="S74">IF(OR(ISERROR($H74),$H74=FALSE),NA(),
IF(SETUP_Frequency="Financial Year",
IFERROR(INDEX(Dynamic_Table_FY,_xlfn.XMATCH($H74,Dynamic_Period_FY),_xlfn.XMATCH("GDP Deflator",Dynamic_Indices)),
INDEX(Dynamic_Table_FY,COUNTA(Dynamic_Table_FY)/COUNTA(Dynamic_Indices),_xlfn.XMATCH("GDP Deflator",Dynamic_Indices))),
IF(SETUP_Frequency="Calendar Year",
IFERROR(INDEX(Dynamic_Table_CAL,_xlfn.XMATCH($H74,Dynamic_Period_CAL),_xlfn.XMATCH("GDP Deflator",Dynamic_Indices)),
INDEX(Dynamic_Table_CAL,COUNTA(Dynamic_Table_CAL)/COUNTA(Dynamic_Indices),_xlfn.XMATCH("GDP Deflator",Dynamic_Indices))),
IF(SETUP_Frequency="Quarterly",
IFERROR(INDEX(Dynamic_Table_QTR,_xlfn.XMATCH($H74,Dynamic_Period_QTR),_xlfn.XMATCH("GDP Deflator",Dynamic_Indices)),
INDEX(Dynamic_Table_QTR,COUNTA(Dynamic_Table_QTR)/COUNTA(Dynamic_Indices),_xlfn.XMATCH("GDP Deflator",Dynamic_Indices))),"err"))))
/100</f>
        <v>#N/A</v>
      </c>
      <c r="T74" s="37" t="e">
        <f t="shared" ca="1" si="8"/>
        <v>#N/A</v>
      </c>
      <c r="U74" s="2" t="e">
        <f ca="1">IF(ISERROR($H74),NA(),
_xlfn.XLOOKUP(0,Tool!$28:$28,Tool!$40:$40)/$T74
)</f>
        <v>#N/A</v>
      </c>
      <c r="W74" t="e">
        <f ca="1">IF(MAX($W$1:$W73)=MAX(Tool!$29:$29),NA(),IF(AND(MIN($W$1:$W73)=MIN(Tool!$29:$29),ISNUMBER(W73)),$W73+1,MIN(Tool!$29:$29)))</f>
        <v>#N/A</v>
      </c>
      <c r="X74" s="36" t="e" cm="1">
        <f t="array" aca="1" ref="X74" ca="1">IF(OR(DISCOUNT_YN="No",$W74&lt;0),0,
IF(DISCOUNT_Type="Standard Discount Rate",_xlfn.XLOOKUP($W74,Dynamic_Discount_REF,Dynamic_Discount_Standard_Rate),
IF(DISCOUNT_Type="Reduced Standard Discount Rate",_xlfn.XLOOKUP($W74,Dynamic_Discount_REF,Dynamic_Discount_StandardReduced_Rate),
IF(DISCOUNT_Type="Health Discount Rate",_xlfn.XLOOKUP($W74,Dynamic_Discount_REF,Dynamic_Discount_Health_Rate),
IF(DISCOUNT_Type="Reduced Health Discount Rate",_xlfn.XLOOKUP($W74,Dynamic_Discount_REF,Dynamic_Discount_HealthReduced_Rate),NA())))))</f>
        <v>#N/A</v>
      </c>
      <c r="Y74" s="37" t="e" cm="1">
        <f t="array" aca="1" ref="Y74" ca="1">IF(OR(DISCOUNT_YN="No",$W74&lt;0),1,
IF(DISCOUNT_Type="Standard Discount Rate",_xlfn.XLOOKUP($W74,Dynamic_Discount_REF,Dynamic_Discount_Standard_Factor),
IF(DISCOUNT_Type="Reduced Standard Discount Rate",_xlfn.XLOOKUP($W74,Dynamic_Discount_REF,Dynamic_Discount_StandardReduced_Factor),
IF(DISCOUNT_Type="Health Discount Rate",_xlfn.XLOOKUP($W74,Dynamic_Discount_REF,Dynamic_Discount_Health_Factor),
IF(DISCOUNT_Type="Reduced Health Discount Rate",_xlfn.XLOOKUP($W74,Dynamic_Discount_REF,Dynamic_Discount_HealthReduced_Factor),NA())))))</f>
        <v>#N/A</v>
      </c>
    </row>
    <row r="75" spans="8:25" x14ac:dyDescent="0.35">
      <c r="H75" s="33" t="b">
        <f>IF(SETUP_Frequency="Calendar Year",IF(COUNTA(H$3:H74)&lt;=SETUP_Period_Final-SETUP_Period_First,H74+1),
IF(SETUP_Frequency="Financial Year", IF(COUNTA(H$3:H74)&lt;=LEFT(SETUP_Period_Final,4)-LEFT(SETUP_Period_First,4),((LEFT(H74,2)&amp;MID(H74,3,2))+1)&amp;"/"&amp;TEXT(RIGHT(TEXT(RIGHT(H74,2)+1,"00"),2),"00"),NA()),
IF(SETUP_Frequency="Quarterly",IF(COUNTA(H$3:H74)&lt;=((LEFT(SETUP_Period_Final,4)-LEFT(SETUP_Period_First,4))*4)+RIGHT(SETUP_Period_Final,1)-RIGHT(SETUP_Period_First,1),IF(_xlfn.NUMBERVALUE(RIGHT(H74,1))=4,(LEFT(H74,4)+1)&amp;"Q1",(LEFT(H74,4)&amp;"Q"&amp;(RIGHT(H74,1)+1))),NA()),NA())))</f>
        <v>0</v>
      </c>
      <c r="J75" s="43">
        <f ca="1">OFFSET(Tool!$C$13,0,ROW($H75)-3)</f>
        <v>0</v>
      </c>
      <c r="K75" s="78" t="e">
        <f t="shared" ca="1" si="6"/>
        <v>#N/A</v>
      </c>
      <c r="L75" s="78" t="e">
        <f t="shared" ca="1" si="9"/>
        <v>#N/A</v>
      </c>
      <c r="M75" s="78" t="e">
        <f t="shared" ca="1" si="10"/>
        <v>#N/A</v>
      </c>
      <c r="N75" s="38"/>
      <c r="O75" s="36" t="e" cm="1">
        <f t="array" ref="O75">IF(OR(ISERROR($H75),$H75=FALSE),NA(),
IF(INFLATION_Index="Custom",_xlfn.XLOOKUP($H75,Tool!$12:$12,Tool!$14:$14)*100,
IF(SETUP_Frequency="Financial Year",
IFERROR(INDEX(Dynamic_Table_FY,_xlfn.XMATCH($H75,Dynamic_Period_FY),_xlfn.XMATCH(INFLATION_Index,Dynamic_Indices)),
INDEX(Dynamic_Table_FY,COUNTA(Dynamic_Table_FY)/COUNTA(Dynamic_Indices),_xlfn.XMATCH(INFLATION_Index,Dynamic_Indices))),
IF(SETUP_Frequency="Calendar Year",
IFERROR(INDEX(Dynamic_Table_CAL,_xlfn.XMATCH($H75,Dynamic_Period_CAL),_xlfn.XMATCH(INFLATION_Index,Dynamic_Indices)),
INDEX(Dynamic_Table_CAL,COUNTA(Dynamic_Table_CAL)/COUNTA(Dynamic_Indices),_xlfn.XMATCH(INFLATION_Index,Dynamic_Indices))),
IF(SETUP_Frequency="Quarterly",
IFERROR(INDEX(Dynamic_Table_QTR,_xlfn.XMATCH($H75,Dynamic_Period_QTR),_xlfn.XMATCH(INFLATION_Index,Dynamic_Indices)),
INDEX(Dynamic_Table_QTR,COUNTA(Dynamic_Table_QTR)/COUNTA(Dynamic_Indices),_xlfn.XMATCH(INFLATION_Index,Dynamic_Indices))),"err")))))
/100</f>
        <v>#N/A</v>
      </c>
      <c r="P75" s="37" t="e">
        <f t="shared" ca="1" si="7"/>
        <v>#N/A</v>
      </c>
      <c r="Q75" s="37" t="e">
        <f ca="1">IF(ISERROR($H75),NA(),
$P75/_xlfn.XLOOKUP(0,Tool!$27:$27,Tool!$33:$33)
)</f>
        <v>#N/A</v>
      </c>
      <c r="R75" s="2"/>
      <c r="S75" s="36" t="e" cm="1">
        <f t="array" ref="S75">IF(OR(ISERROR($H75),$H75=FALSE),NA(),
IF(SETUP_Frequency="Financial Year",
IFERROR(INDEX(Dynamic_Table_FY,_xlfn.XMATCH($H75,Dynamic_Period_FY),_xlfn.XMATCH("GDP Deflator",Dynamic_Indices)),
INDEX(Dynamic_Table_FY,COUNTA(Dynamic_Table_FY)/COUNTA(Dynamic_Indices),_xlfn.XMATCH("GDP Deflator",Dynamic_Indices))),
IF(SETUP_Frequency="Calendar Year",
IFERROR(INDEX(Dynamic_Table_CAL,_xlfn.XMATCH($H75,Dynamic_Period_CAL),_xlfn.XMATCH("GDP Deflator",Dynamic_Indices)),
INDEX(Dynamic_Table_CAL,COUNTA(Dynamic_Table_CAL)/COUNTA(Dynamic_Indices),_xlfn.XMATCH("GDP Deflator",Dynamic_Indices))),
IF(SETUP_Frequency="Quarterly",
IFERROR(INDEX(Dynamic_Table_QTR,_xlfn.XMATCH($H75,Dynamic_Period_QTR),_xlfn.XMATCH("GDP Deflator",Dynamic_Indices)),
INDEX(Dynamic_Table_QTR,COUNTA(Dynamic_Table_QTR)/COUNTA(Dynamic_Indices),_xlfn.XMATCH("GDP Deflator",Dynamic_Indices))),"err"))))
/100</f>
        <v>#N/A</v>
      </c>
      <c r="T75" s="37" t="e">
        <f t="shared" ca="1" si="8"/>
        <v>#N/A</v>
      </c>
      <c r="U75" s="2" t="e">
        <f ca="1">IF(ISERROR($H75),NA(),
_xlfn.XLOOKUP(0,Tool!$28:$28,Tool!$40:$40)/$T75
)</f>
        <v>#N/A</v>
      </c>
      <c r="W75" t="e">
        <f ca="1">IF(MAX($W$1:$W74)=MAX(Tool!$29:$29),NA(),IF(AND(MIN($W$1:$W74)=MIN(Tool!$29:$29),ISNUMBER(W74)),$W74+1,MIN(Tool!$29:$29)))</f>
        <v>#N/A</v>
      </c>
      <c r="X75" s="36" t="e" cm="1">
        <f t="array" aca="1" ref="X75" ca="1">IF(OR(DISCOUNT_YN="No",$W75&lt;0),0,
IF(DISCOUNT_Type="Standard Discount Rate",_xlfn.XLOOKUP($W75,Dynamic_Discount_REF,Dynamic_Discount_Standard_Rate),
IF(DISCOUNT_Type="Reduced Standard Discount Rate",_xlfn.XLOOKUP($W75,Dynamic_Discount_REF,Dynamic_Discount_StandardReduced_Rate),
IF(DISCOUNT_Type="Health Discount Rate",_xlfn.XLOOKUP($W75,Dynamic_Discount_REF,Dynamic_Discount_Health_Rate),
IF(DISCOUNT_Type="Reduced Health Discount Rate",_xlfn.XLOOKUP($W75,Dynamic_Discount_REF,Dynamic_Discount_HealthReduced_Rate),NA())))))</f>
        <v>#N/A</v>
      </c>
      <c r="Y75" s="37" t="e" cm="1">
        <f t="array" aca="1" ref="Y75" ca="1">IF(OR(DISCOUNT_YN="No",$W75&lt;0),1,
IF(DISCOUNT_Type="Standard Discount Rate",_xlfn.XLOOKUP($W75,Dynamic_Discount_REF,Dynamic_Discount_Standard_Factor),
IF(DISCOUNT_Type="Reduced Standard Discount Rate",_xlfn.XLOOKUP($W75,Dynamic_Discount_REF,Dynamic_Discount_StandardReduced_Factor),
IF(DISCOUNT_Type="Health Discount Rate",_xlfn.XLOOKUP($W75,Dynamic_Discount_REF,Dynamic_Discount_Health_Factor),
IF(DISCOUNT_Type="Reduced Health Discount Rate",_xlfn.XLOOKUP($W75,Dynamic_Discount_REF,Dynamic_Discount_HealthReduced_Factor),NA())))))</f>
        <v>#N/A</v>
      </c>
    </row>
    <row r="76" spans="8:25" x14ac:dyDescent="0.35">
      <c r="H76" s="33" t="b">
        <f>IF(SETUP_Frequency="Calendar Year",IF(COUNTA(H$3:H75)&lt;=SETUP_Period_Final-SETUP_Period_First,H75+1),
IF(SETUP_Frequency="Financial Year", IF(COUNTA(H$3:H75)&lt;=LEFT(SETUP_Period_Final,4)-LEFT(SETUP_Period_First,4),((LEFT(H75,2)&amp;MID(H75,3,2))+1)&amp;"/"&amp;TEXT(RIGHT(TEXT(RIGHT(H75,2)+1,"00"),2),"00"),NA()),
IF(SETUP_Frequency="Quarterly",IF(COUNTA(H$3:H75)&lt;=((LEFT(SETUP_Period_Final,4)-LEFT(SETUP_Period_First,4))*4)+RIGHT(SETUP_Period_Final,1)-RIGHT(SETUP_Period_First,1),IF(_xlfn.NUMBERVALUE(RIGHT(H75,1))=4,(LEFT(H75,4)+1)&amp;"Q1",(LEFT(H75,4)&amp;"Q"&amp;(RIGHT(H75,1)+1))),NA()),NA())))</f>
        <v>0</v>
      </c>
      <c r="J76" s="43">
        <f ca="1">OFFSET(Tool!$C$13,0,ROW($H76)-3)</f>
        <v>0</v>
      </c>
      <c r="K76" s="78" t="e">
        <f t="shared" ca="1" si="6"/>
        <v>#N/A</v>
      </c>
      <c r="L76" s="78" t="e">
        <f t="shared" ca="1" si="9"/>
        <v>#N/A</v>
      </c>
      <c r="M76" s="78" t="e">
        <f t="shared" ca="1" si="10"/>
        <v>#N/A</v>
      </c>
      <c r="N76" s="38"/>
      <c r="O76" s="36" t="e" cm="1">
        <f t="array" ref="O76">IF(OR(ISERROR($H76),$H76=FALSE),NA(),
IF(INFLATION_Index="Custom",_xlfn.XLOOKUP($H76,Tool!$12:$12,Tool!$14:$14)*100,
IF(SETUP_Frequency="Financial Year",
IFERROR(INDEX(Dynamic_Table_FY,_xlfn.XMATCH($H76,Dynamic_Period_FY),_xlfn.XMATCH(INFLATION_Index,Dynamic_Indices)),
INDEX(Dynamic_Table_FY,COUNTA(Dynamic_Table_FY)/COUNTA(Dynamic_Indices),_xlfn.XMATCH(INFLATION_Index,Dynamic_Indices))),
IF(SETUP_Frequency="Calendar Year",
IFERROR(INDEX(Dynamic_Table_CAL,_xlfn.XMATCH($H76,Dynamic_Period_CAL),_xlfn.XMATCH(INFLATION_Index,Dynamic_Indices)),
INDEX(Dynamic_Table_CAL,COUNTA(Dynamic_Table_CAL)/COUNTA(Dynamic_Indices),_xlfn.XMATCH(INFLATION_Index,Dynamic_Indices))),
IF(SETUP_Frequency="Quarterly",
IFERROR(INDEX(Dynamic_Table_QTR,_xlfn.XMATCH($H76,Dynamic_Period_QTR),_xlfn.XMATCH(INFLATION_Index,Dynamic_Indices)),
INDEX(Dynamic_Table_QTR,COUNTA(Dynamic_Table_QTR)/COUNTA(Dynamic_Indices),_xlfn.XMATCH(INFLATION_Index,Dynamic_Indices))),"err")))))
/100</f>
        <v>#N/A</v>
      </c>
      <c r="P76" s="37" t="e">
        <f t="shared" ca="1" si="7"/>
        <v>#N/A</v>
      </c>
      <c r="Q76" s="37" t="e">
        <f ca="1">IF(ISERROR($H76),NA(),
$P76/_xlfn.XLOOKUP(0,Tool!$27:$27,Tool!$33:$33)
)</f>
        <v>#N/A</v>
      </c>
      <c r="R76" s="2"/>
      <c r="S76" s="36" t="e" cm="1">
        <f t="array" ref="S76">IF(OR(ISERROR($H76),$H76=FALSE),NA(),
IF(SETUP_Frequency="Financial Year",
IFERROR(INDEX(Dynamic_Table_FY,_xlfn.XMATCH($H76,Dynamic_Period_FY),_xlfn.XMATCH("GDP Deflator",Dynamic_Indices)),
INDEX(Dynamic_Table_FY,COUNTA(Dynamic_Table_FY)/COUNTA(Dynamic_Indices),_xlfn.XMATCH("GDP Deflator",Dynamic_Indices))),
IF(SETUP_Frequency="Calendar Year",
IFERROR(INDEX(Dynamic_Table_CAL,_xlfn.XMATCH($H76,Dynamic_Period_CAL),_xlfn.XMATCH("GDP Deflator",Dynamic_Indices)),
INDEX(Dynamic_Table_CAL,COUNTA(Dynamic_Table_CAL)/COUNTA(Dynamic_Indices),_xlfn.XMATCH("GDP Deflator",Dynamic_Indices))),
IF(SETUP_Frequency="Quarterly",
IFERROR(INDEX(Dynamic_Table_QTR,_xlfn.XMATCH($H76,Dynamic_Period_QTR),_xlfn.XMATCH("GDP Deflator",Dynamic_Indices)),
INDEX(Dynamic_Table_QTR,COUNTA(Dynamic_Table_QTR)/COUNTA(Dynamic_Indices),_xlfn.XMATCH("GDP Deflator",Dynamic_Indices))),"err"))))
/100</f>
        <v>#N/A</v>
      </c>
      <c r="T76" s="37" t="e">
        <f t="shared" ca="1" si="8"/>
        <v>#N/A</v>
      </c>
      <c r="U76" s="2" t="e">
        <f ca="1">IF(ISERROR($H76),NA(),
_xlfn.XLOOKUP(0,Tool!$28:$28,Tool!$40:$40)/$T76
)</f>
        <v>#N/A</v>
      </c>
      <c r="W76" t="e">
        <f ca="1">IF(MAX($W$1:$W75)=MAX(Tool!$29:$29),NA(),IF(AND(MIN($W$1:$W75)=MIN(Tool!$29:$29),ISNUMBER(W75)),$W75+1,MIN(Tool!$29:$29)))</f>
        <v>#N/A</v>
      </c>
      <c r="X76" s="36" t="e" cm="1">
        <f t="array" aca="1" ref="X76" ca="1">IF(OR(DISCOUNT_YN="No",$W76&lt;0),0,
IF(DISCOUNT_Type="Standard Discount Rate",_xlfn.XLOOKUP($W76,Dynamic_Discount_REF,Dynamic_Discount_Standard_Rate),
IF(DISCOUNT_Type="Reduced Standard Discount Rate",_xlfn.XLOOKUP($W76,Dynamic_Discount_REF,Dynamic_Discount_StandardReduced_Rate),
IF(DISCOUNT_Type="Health Discount Rate",_xlfn.XLOOKUP($W76,Dynamic_Discount_REF,Dynamic_Discount_Health_Rate),
IF(DISCOUNT_Type="Reduced Health Discount Rate",_xlfn.XLOOKUP($W76,Dynamic_Discount_REF,Dynamic_Discount_HealthReduced_Rate),NA())))))</f>
        <v>#N/A</v>
      </c>
      <c r="Y76" s="37" t="e" cm="1">
        <f t="array" aca="1" ref="Y76" ca="1">IF(OR(DISCOUNT_YN="No",$W76&lt;0),1,
IF(DISCOUNT_Type="Standard Discount Rate",_xlfn.XLOOKUP($W76,Dynamic_Discount_REF,Dynamic_Discount_Standard_Factor),
IF(DISCOUNT_Type="Reduced Standard Discount Rate",_xlfn.XLOOKUP($W76,Dynamic_Discount_REF,Dynamic_Discount_StandardReduced_Factor),
IF(DISCOUNT_Type="Health Discount Rate",_xlfn.XLOOKUP($W76,Dynamic_Discount_REF,Dynamic_Discount_Health_Factor),
IF(DISCOUNT_Type="Reduced Health Discount Rate",_xlfn.XLOOKUP($W76,Dynamic_Discount_REF,Dynamic_Discount_HealthReduced_Factor),NA())))))</f>
        <v>#N/A</v>
      </c>
    </row>
    <row r="77" spans="8:25" x14ac:dyDescent="0.35">
      <c r="H77" s="33" t="b">
        <f>IF(SETUP_Frequency="Calendar Year",IF(COUNTA(H$3:H76)&lt;=SETUP_Period_Final-SETUP_Period_First,H76+1),
IF(SETUP_Frequency="Financial Year", IF(COUNTA(H$3:H76)&lt;=LEFT(SETUP_Period_Final,4)-LEFT(SETUP_Period_First,4),((LEFT(H76,2)&amp;MID(H76,3,2))+1)&amp;"/"&amp;TEXT(RIGHT(TEXT(RIGHT(H76,2)+1,"00"),2),"00"),NA()),
IF(SETUP_Frequency="Quarterly",IF(COUNTA(H$3:H76)&lt;=((LEFT(SETUP_Period_Final,4)-LEFT(SETUP_Period_First,4))*4)+RIGHT(SETUP_Period_Final,1)-RIGHT(SETUP_Period_First,1),IF(_xlfn.NUMBERVALUE(RIGHT(H76,1))=4,(LEFT(H76,4)+1)&amp;"Q1",(LEFT(H76,4)&amp;"Q"&amp;(RIGHT(H76,1)+1))),NA()),NA())))</f>
        <v>0</v>
      </c>
      <c r="J77" s="43">
        <f ca="1">OFFSET(Tool!$C$13,0,ROW($H77)-3)</f>
        <v>0</v>
      </c>
      <c r="K77" s="78" t="e">
        <f t="shared" ca="1" si="6"/>
        <v>#N/A</v>
      </c>
      <c r="L77" s="78" t="e">
        <f t="shared" ca="1" si="9"/>
        <v>#N/A</v>
      </c>
      <c r="M77" s="78" t="e">
        <f t="shared" ca="1" si="10"/>
        <v>#N/A</v>
      </c>
      <c r="N77" s="38"/>
      <c r="O77" s="36" t="e" cm="1">
        <f t="array" ref="O77">IF(OR(ISERROR($H77),$H77=FALSE),NA(),
IF(INFLATION_Index="Custom",_xlfn.XLOOKUP($H77,Tool!$12:$12,Tool!$14:$14)*100,
IF(SETUP_Frequency="Financial Year",
IFERROR(INDEX(Dynamic_Table_FY,_xlfn.XMATCH($H77,Dynamic_Period_FY),_xlfn.XMATCH(INFLATION_Index,Dynamic_Indices)),
INDEX(Dynamic_Table_FY,COUNTA(Dynamic_Table_FY)/COUNTA(Dynamic_Indices),_xlfn.XMATCH(INFLATION_Index,Dynamic_Indices))),
IF(SETUP_Frequency="Calendar Year",
IFERROR(INDEX(Dynamic_Table_CAL,_xlfn.XMATCH($H77,Dynamic_Period_CAL),_xlfn.XMATCH(INFLATION_Index,Dynamic_Indices)),
INDEX(Dynamic_Table_CAL,COUNTA(Dynamic_Table_CAL)/COUNTA(Dynamic_Indices),_xlfn.XMATCH(INFLATION_Index,Dynamic_Indices))),
IF(SETUP_Frequency="Quarterly",
IFERROR(INDEX(Dynamic_Table_QTR,_xlfn.XMATCH($H77,Dynamic_Period_QTR),_xlfn.XMATCH(INFLATION_Index,Dynamic_Indices)),
INDEX(Dynamic_Table_QTR,COUNTA(Dynamic_Table_QTR)/COUNTA(Dynamic_Indices),_xlfn.XMATCH(INFLATION_Index,Dynamic_Indices))),"err")))))
/100</f>
        <v>#N/A</v>
      </c>
      <c r="P77" s="37" t="e">
        <f t="shared" ca="1" si="7"/>
        <v>#N/A</v>
      </c>
      <c r="Q77" s="37" t="e">
        <f ca="1">IF(ISERROR($H77),NA(),
$P77/_xlfn.XLOOKUP(0,Tool!$27:$27,Tool!$33:$33)
)</f>
        <v>#N/A</v>
      </c>
      <c r="R77" s="2"/>
      <c r="S77" s="36" t="e" cm="1">
        <f t="array" ref="S77">IF(OR(ISERROR($H77),$H77=FALSE),NA(),
IF(SETUP_Frequency="Financial Year",
IFERROR(INDEX(Dynamic_Table_FY,_xlfn.XMATCH($H77,Dynamic_Period_FY),_xlfn.XMATCH("GDP Deflator",Dynamic_Indices)),
INDEX(Dynamic_Table_FY,COUNTA(Dynamic_Table_FY)/COUNTA(Dynamic_Indices),_xlfn.XMATCH("GDP Deflator",Dynamic_Indices))),
IF(SETUP_Frequency="Calendar Year",
IFERROR(INDEX(Dynamic_Table_CAL,_xlfn.XMATCH($H77,Dynamic_Period_CAL),_xlfn.XMATCH("GDP Deflator",Dynamic_Indices)),
INDEX(Dynamic_Table_CAL,COUNTA(Dynamic_Table_CAL)/COUNTA(Dynamic_Indices),_xlfn.XMATCH("GDP Deflator",Dynamic_Indices))),
IF(SETUP_Frequency="Quarterly",
IFERROR(INDEX(Dynamic_Table_QTR,_xlfn.XMATCH($H77,Dynamic_Period_QTR),_xlfn.XMATCH("GDP Deflator",Dynamic_Indices)),
INDEX(Dynamic_Table_QTR,COUNTA(Dynamic_Table_QTR)/COUNTA(Dynamic_Indices),_xlfn.XMATCH("GDP Deflator",Dynamic_Indices))),"err"))))
/100</f>
        <v>#N/A</v>
      </c>
      <c r="T77" s="37" t="e">
        <f t="shared" ca="1" si="8"/>
        <v>#N/A</v>
      </c>
      <c r="U77" s="2" t="e">
        <f ca="1">IF(ISERROR($H77),NA(),
_xlfn.XLOOKUP(0,Tool!$28:$28,Tool!$40:$40)/$T77
)</f>
        <v>#N/A</v>
      </c>
      <c r="W77" t="e">
        <f ca="1">IF(MAX($W$1:$W76)=MAX(Tool!$29:$29),NA(),IF(AND(MIN($W$1:$W76)=MIN(Tool!$29:$29),ISNUMBER(W76)),$W76+1,MIN(Tool!$29:$29)))</f>
        <v>#N/A</v>
      </c>
      <c r="X77" s="36" t="e" cm="1">
        <f t="array" aca="1" ref="X77" ca="1">IF(OR(DISCOUNT_YN="No",$W77&lt;0),0,
IF(DISCOUNT_Type="Standard Discount Rate",_xlfn.XLOOKUP($W77,Dynamic_Discount_REF,Dynamic_Discount_Standard_Rate),
IF(DISCOUNT_Type="Reduced Standard Discount Rate",_xlfn.XLOOKUP($W77,Dynamic_Discount_REF,Dynamic_Discount_StandardReduced_Rate),
IF(DISCOUNT_Type="Health Discount Rate",_xlfn.XLOOKUP($W77,Dynamic_Discount_REF,Dynamic_Discount_Health_Rate),
IF(DISCOUNT_Type="Reduced Health Discount Rate",_xlfn.XLOOKUP($W77,Dynamic_Discount_REF,Dynamic_Discount_HealthReduced_Rate),NA())))))</f>
        <v>#N/A</v>
      </c>
      <c r="Y77" s="37" t="e" cm="1">
        <f t="array" aca="1" ref="Y77" ca="1">IF(OR(DISCOUNT_YN="No",$W77&lt;0),1,
IF(DISCOUNT_Type="Standard Discount Rate",_xlfn.XLOOKUP($W77,Dynamic_Discount_REF,Dynamic_Discount_Standard_Factor),
IF(DISCOUNT_Type="Reduced Standard Discount Rate",_xlfn.XLOOKUP($W77,Dynamic_Discount_REF,Dynamic_Discount_StandardReduced_Factor),
IF(DISCOUNT_Type="Health Discount Rate",_xlfn.XLOOKUP($W77,Dynamic_Discount_REF,Dynamic_Discount_Health_Factor),
IF(DISCOUNT_Type="Reduced Health Discount Rate",_xlfn.XLOOKUP($W77,Dynamic_Discount_REF,Dynamic_Discount_HealthReduced_Factor),NA())))))</f>
        <v>#N/A</v>
      </c>
    </row>
    <row r="78" spans="8:25" x14ac:dyDescent="0.35">
      <c r="H78" s="33" t="b">
        <f>IF(SETUP_Frequency="Calendar Year",IF(COUNTA(H$3:H77)&lt;=SETUP_Period_Final-SETUP_Period_First,H77+1),
IF(SETUP_Frequency="Financial Year", IF(COUNTA(H$3:H77)&lt;=LEFT(SETUP_Period_Final,4)-LEFT(SETUP_Period_First,4),((LEFT(H77,2)&amp;MID(H77,3,2))+1)&amp;"/"&amp;TEXT(RIGHT(TEXT(RIGHT(H77,2)+1,"00"),2),"00"),NA()),
IF(SETUP_Frequency="Quarterly",IF(COUNTA(H$3:H77)&lt;=((LEFT(SETUP_Period_Final,4)-LEFT(SETUP_Period_First,4))*4)+RIGHT(SETUP_Period_Final,1)-RIGHT(SETUP_Period_First,1),IF(_xlfn.NUMBERVALUE(RIGHT(H77,1))=4,(LEFT(H77,4)+1)&amp;"Q1",(LEFT(H77,4)&amp;"Q"&amp;(RIGHT(H77,1)+1))),NA()),NA())))</f>
        <v>0</v>
      </c>
      <c r="J78" s="43">
        <f ca="1">OFFSET(Tool!$C$13,0,ROW($H78)-3)</f>
        <v>0</v>
      </c>
      <c r="K78" s="78" t="e">
        <f t="shared" ca="1" si="6"/>
        <v>#N/A</v>
      </c>
      <c r="L78" s="78" t="e">
        <f t="shared" ca="1" si="9"/>
        <v>#N/A</v>
      </c>
      <c r="M78" s="78" t="e">
        <f t="shared" ca="1" si="10"/>
        <v>#N/A</v>
      </c>
      <c r="N78" s="38"/>
      <c r="O78" s="36" t="e" cm="1">
        <f t="array" ref="O78">IF(OR(ISERROR($H78),$H78=FALSE),NA(),
IF(INFLATION_Index="Custom",_xlfn.XLOOKUP($H78,Tool!$12:$12,Tool!$14:$14)*100,
IF(SETUP_Frequency="Financial Year",
IFERROR(INDEX(Dynamic_Table_FY,_xlfn.XMATCH($H78,Dynamic_Period_FY),_xlfn.XMATCH(INFLATION_Index,Dynamic_Indices)),
INDEX(Dynamic_Table_FY,COUNTA(Dynamic_Table_FY)/COUNTA(Dynamic_Indices),_xlfn.XMATCH(INFLATION_Index,Dynamic_Indices))),
IF(SETUP_Frequency="Calendar Year",
IFERROR(INDEX(Dynamic_Table_CAL,_xlfn.XMATCH($H78,Dynamic_Period_CAL),_xlfn.XMATCH(INFLATION_Index,Dynamic_Indices)),
INDEX(Dynamic_Table_CAL,COUNTA(Dynamic_Table_CAL)/COUNTA(Dynamic_Indices),_xlfn.XMATCH(INFLATION_Index,Dynamic_Indices))),
IF(SETUP_Frequency="Quarterly",
IFERROR(INDEX(Dynamic_Table_QTR,_xlfn.XMATCH($H78,Dynamic_Period_QTR),_xlfn.XMATCH(INFLATION_Index,Dynamic_Indices)),
INDEX(Dynamic_Table_QTR,COUNTA(Dynamic_Table_QTR)/COUNTA(Dynamic_Indices),_xlfn.XMATCH(INFLATION_Index,Dynamic_Indices))),"err")))))
/100</f>
        <v>#N/A</v>
      </c>
      <c r="P78" s="37" t="e">
        <f t="shared" ca="1" si="7"/>
        <v>#N/A</v>
      </c>
      <c r="Q78" s="37" t="e">
        <f ca="1">IF(ISERROR($H78),NA(),
$P78/_xlfn.XLOOKUP(0,Tool!$27:$27,Tool!$33:$33)
)</f>
        <v>#N/A</v>
      </c>
      <c r="R78" s="2"/>
      <c r="S78" s="36" t="e" cm="1">
        <f t="array" ref="S78">IF(OR(ISERROR($H78),$H78=FALSE),NA(),
IF(SETUP_Frequency="Financial Year",
IFERROR(INDEX(Dynamic_Table_FY,_xlfn.XMATCH($H78,Dynamic_Period_FY),_xlfn.XMATCH("GDP Deflator",Dynamic_Indices)),
INDEX(Dynamic_Table_FY,COUNTA(Dynamic_Table_FY)/COUNTA(Dynamic_Indices),_xlfn.XMATCH("GDP Deflator",Dynamic_Indices))),
IF(SETUP_Frequency="Calendar Year",
IFERROR(INDEX(Dynamic_Table_CAL,_xlfn.XMATCH($H78,Dynamic_Period_CAL),_xlfn.XMATCH("GDP Deflator",Dynamic_Indices)),
INDEX(Dynamic_Table_CAL,COUNTA(Dynamic_Table_CAL)/COUNTA(Dynamic_Indices),_xlfn.XMATCH("GDP Deflator",Dynamic_Indices))),
IF(SETUP_Frequency="Quarterly",
IFERROR(INDEX(Dynamic_Table_QTR,_xlfn.XMATCH($H78,Dynamic_Period_QTR),_xlfn.XMATCH("GDP Deflator",Dynamic_Indices)),
INDEX(Dynamic_Table_QTR,COUNTA(Dynamic_Table_QTR)/COUNTA(Dynamic_Indices),_xlfn.XMATCH("GDP Deflator",Dynamic_Indices))),"err"))))
/100</f>
        <v>#N/A</v>
      </c>
      <c r="T78" s="37" t="e">
        <f t="shared" ca="1" si="8"/>
        <v>#N/A</v>
      </c>
      <c r="U78" s="2" t="e">
        <f ca="1">IF(ISERROR($H78),NA(),
_xlfn.XLOOKUP(0,Tool!$28:$28,Tool!$40:$40)/$T78
)</f>
        <v>#N/A</v>
      </c>
      <c r="W78" t="e">
        <f ca="1">IF(MAX($W$1:$W77)=MAX(Tool!$29:$29),NA(),IF(AND(MIN($W$1:$W77)=MIN(Tool!$29:$29),ISNUMBER(W77)),$W77+1,MIN(Tool!$29:$29)))</f>
        <v>#N/A</v>
      </c>
      <c r="X78" s="36" t="e" cm="1">
        <f t="array" aca="1" ref="X78" ca="1">IF(OR(DISCOUNT_YN="No",$W78&lt;0),0,
IF(DISCOUNT_Type="Standard Discount Rate",_xlfn.XLOOKUP($W78,Dynamic_Discount_REF,Dynamic_Discount_Standard_Rate),
IF(DISCOUNT_Type="Reduced Standard Discount Rate",_xlfn.XLOOKUP($W78,Dynamic_Discount_REF,Dynamic_Discount_StandardReduced_Rate),
IF(DISCOUNT_Type="Health Discount Rate",_xlfn.XLOOKUP($W78,Dynamic_Discount_REF,Dynamic_Discount_Health_Rate),
IF(DISCOUNT_Type="Reduced Health Discount Rate",_xlfn.XLOOKUP($W78,Dynamic_Discount_REF,Dynamic_Discount_HealthReduced_Rate),NA())))))</f>
        <v>#N/A</v>
      </c>
      <c r="Y78" s="37" t="e" cm="1">
        <f t="array" aca="1" ref="Y78" ca="1">IF(OR(DISCOUNT_YN="No",$W78&lt;0),1,
IF(DISCOUNT_Type="Standard Discount Rate",_xlfn.XLOOKUP($W78,Dynamic_Discount_REF,Dynamic_Discount_Standard_Factor),
IF(DISCOUNT_Type="Reduced Standard Discount Rate",_xlfn.XLOOKUP($W78,Dynamic_Discount_REF,Dynamic_Discount_StandardReduced_Factor),
IF(DISCOUNT_Type="Health Discount Rate",_xlfn.XLOOKUP($W78,Dynamic_Discount_REF,Dynamic_Discount_Health_Factor),
IF(DISCOUNT_Type="Reduced Health Discount Rate",_xlfn.XLOOKUP($W78,Dynamic_Discount_REF,Dynamic_Discount_HealthReduced_Factor),NA())))))</f>
        <v>#N/A</v>
      </c>
    </row>
    <row r="79" spans="8:25" x14ac:dyDescent="0.35">
      <c r="H79" s="33" t="b">
        <f>IF(SETUP_Frequency="Calendar Year",IF(COUNTA(H$3:H78)&lt;=SETUP_Period_Final-SETUP_Period_First,H78+1),
IF(SETUP_Frequency="Financial Year", IF(COUNTA(H$3:H78)&lt;=LEFT(SETUP_Period_Final,4)-LEFT(SETUP_Period_First,4),((LEFT(H78,2)&amp;MID(H78,3,2))+1)&amp;"/"&amp;TEXT(RIGHT(TEXT(RIGHT(H78,2)+1,"00"),2),"00"),NA()),
IF(SETUP_Frequency="Quarterly",IF(COUNTA(H$3:H78)&lt;=((LEFT(SETUP_Period_Final,4)-LEFT(SETUP_Period_First,4))*4)+RIGHT(SETUP_Period_Final,1)-RIGHT(SETUP_Period_First,1),IF(_xlfn.NUMBERVALUE(RIGHT(H78,1))=4,(LEFT(H78,4)+1)&amp;"Q1",(LEFT(H78,4)&amp;"Q"&amp;(RIGHT(H78,1)+1))),NA()),NA())))</f>
        <v>0</v>
      </c>
      <c r="J79" s="43">
        <f ca="1">OFFSET(Tool!$C$13,0,ROW($H79)-3)</f>
        <v>0</v>
      </c>
      <c r="K79" s="78" t="e">
        <f t="shared" ca="1" si="6"/>
        <v>#N/A</v>
      </c>
      <c r="L79" s="78" t="e">
        <f t="shared" ca="1" si="9"/>
        <v>#N/A</v>
      </c>
      <c r="M79" s="78" t="e">
        <f t="shared" ca="1" si="10"/>
        <v>#N/A</v>
      </c>
      <c r="N79" s="38"/>
      <c r="O79" s="36" t="e" cm="1">
        <f t="array" ref="O79">IF(OR(ISERROR($H79),$H79=FALSE),NA(),
IF(INFLATION_Index="Custom",_xlfn.XLOOKUP($H79,Tool!$12:$12,Tool!$14:$14)*100,
IF(SETUP_Frequency="Financial Year",
IFERROR(INDEX(Dynamic_Table_FY,_xlfn.XMATCH($H79,Dynamic_Period_FY),_xlfn.XMATCH(INFLATION_Index,Dynamic_Indices)),
INDEX(Dynamic_Table_FY,COUNTA(Dynamic_Table_FY)/COUNTA(Dynamic_Indices),_xlfn.XMATCH(INFLATION_Index,Dynamic_Indices))),
IF(SETUP_Frequency="Calendar Year",
IFERROR(INDEX(Dynamic_Table_CAL,_xlfn.XMATCH($H79,Dynamic_Period_CAL),_xlfn.XMATCH(INFLATION_Index,Dynamic_Indices)),
INDEX(Dynamic_Table_CAL,COUNTA(Dynamic_Table_CAL)/COUNTA(Dynamic_Indices),_xlfn.XMATCH(INFLATION_Index,Dynamic_Indices))),
IF(SETUP_Frequency="Quarterly",
IFERROR(INDEX(Dynamic_Table_QTR,_xlfn.XMATCH($H79,Dynamic_Period_QTR),_xlfn.XMATCH(INFLATION_Index,Dynamic_Indices)),
INDEX(Dynamic_Table_QTR,COUNTA(Dynamic_Table_QTR)/COUNTA(Dynamic_Indices),_xlfn.XMATCH(INFLATION_Index,Dynamic_Indices))),"err")))))
/100</f>
        <v>#N/A</v>
      </c>
      <c r="P79" s="37" t="e">
        <f t="shared" ca="1" si="7"/>
        <v>#N/A</v>
      </c>
      <c r="Q79" s="37" t="e">
        <f ca="1">IF(ISERROR($H79),NA(),
$P79/_xlfn.XLOOKUP(0,Tool!$27:$27,Tool!$33:$33)
)</f>
        <v>#N/A</v>
      </c>
      <c r="R79" s="2"/>
      <c r="S79" s="36" t="e" cm="1">
        <f t="array" ref="S79">IF(OR(ISERROR($H79),$H79=FALSE),NA(),
IF(SETUP_Frequency="Financial Year",
IFERROR(INDEX(Dynamic_Table_FY,_xlfn.XMATCH($H79,Dynamic_Period_FY),_xlfn.XMATCH("GDP Deflator",Dynamic_Indices)),
INDEX(Dynamic_Table_FY,COUNTA(Dynamic_Table_FY)/COUNTA(Dynamic_Indices),_xlfn.XMATCH("GDP Deflator",Dynamic_Indices))),
IF(SETUP_Frequency="Calendar Year",
IFERROR(INDEX(Dynamic_Table_CAL,_xlfn.XMATCH($H79,Dynamic_Period_CAL),_xlfn.XMATCH("GDP Deflator",Dynamic_Indices)),
INDEX(Dynamic_Table_CAL,COUNTA(Dynamic_Table_CAL)/COUNTA(Dynamic_Indices),_xlfn.XMATCH("GDP Deflator",Dynamic_Indices))),
IF(SETUP_Frequency="Quarterly",
IFERROR(INDEX(Dynamic_Table_QTR,_xlfn.XMATCH($H79,Dynamic_Period_QTR),_xlfn.XMATCH("GDP Deflator",Dynamic_Indices)),
INDEX(Dynamic_Table_QTR,COUNTA(Dynamic_Table_QTR)/COUNTA(Dynamic_Indices),_xlfn.XMATCH("GDP Deflator",Dynamic_Indices))),"err"))))
/100</f>
        <v>#N/A</v>
      </c>
      <c r="T79" s="37" t="e">
        <f t="shared" ca="1" si="8"/>
        <v>#N/A</v>
      </c>
      <c r="U79" s="2" t="e">
        <f ca="1">IF(ISERROR($H79),NA(),
_xlfn.XLOOKUP(0,Tool!$28:$28,Tool!$40:$40)/$T79
)</f>
        <v>#N/A</v>
      </c>
      <c r="W79" t="e">
        <f ca="1">IF(MAX($W$1:$W78)=MAX(Tool!$29:$29),NA(),IF(AND(MIN($W$1:$W78)=MIN(Tool!$29:$29),ISNUMBER(W78)),$W78+1,MIN(Tool!$29:$29)))</f>
        <v>#N/A</v>
      </c>
      <c r="X79" s="36" t="e" cm="1">
        <f t="array" aca="1" ref="X79" ca="1">IF(OR(DISCOUNT_YN="No",$W79&lt;0),0,
IF(DISCOUNT_Type="Standard Discount Rate",_xlfn.XLOOKUP($W79,Dynamic_Discount_REF,Dynamic_Discount_Standard_Rate),
IF(DISCOUNT_Type="Reduced Standard Discount Rate",_xlfn.XLOOKUP($W79,Dynamic_Discount_REF,Dynamic_Discount_StandardReduced_Rate),
IF(DISCOUNT_Type="Health Discount Rate",_xlfn.XLOOKUP($W79,Dynamic_Discount_REF,Dynamic_Discount_Health_Rate),
IF(DISCOUNT_Type="Reduced Health Discount Rate",_xlfn.XLOOKUP($W79,Dynamic_Discount_REF,Dynamic_Discount_HealthReduced_Rate),NA())))))</f>
        <v>#N/A</v>
      </c>
      <c r="Y79" s="37" t="e" cm="1">
        <f t="array" aca="1" ref="Y79" ca="1">IF(OR(DISCOUNT_YN="No",$W79&lt;0),1,
IF(DISCOUNT_Type="Standard Discount Rate",_xlfn.XLOOKUP($W79,Dynamic_Discount_REF,Dynamic_Discount_Standard_Factor),
IF(DISCOUNT_Type="Reduced Standard Discount Rate",_xlfn.XLOOKUP($W79,Dynamic_Discount_REF,Dynamic_Discount_StandardReduced_Factor),
IF(DISCOUNT_Type="Health Discount Rate",_xlfn.XLOOKUP($W79,Dynamic_Discount_REF,Dynamic_Discount_Health_Factor),
IF(DISCOUNT_Type="Reduced Health Discount Rate",_xlfn.XLOOKUP($W79,Dynamic_Discount_REF,Dynamic_Discount_HealthReduced_Factor),NA())))))</f>
        <v>#N/A</v>
      </c>
    </row>
    <row r="80" spans="8:25" x14ac:dyDescent="0.35">
      <c r="H80" s="33" t="b">
        <f>IF(SETUP_Frequency="Calendar Year",IF(COUNTA(H$3:H79)&lt;=SETUP_Period_Final-SETUP_Period_First,H79+1),
IF(SETUP_Frequency="Financial Year", IF(COUNTA(H$3:H79)&lt;=LEFT(SETUP_Period_Final,4)-LEFT(SETUP_Period_First,4),((LEFT(H79,2)&amp;MID(H79,3,2))+1)&amp;"/"&amp;TEXT(RIGHT(TEXT(RIGHT(H79,2)+1,"00"),2),"00"),NA()),
IF(SETUP_Frequency="Quarterly",IF(COUNTA(H$3:H79)&lt;=((LEFT(SETUP_Period_Final,4)-LEFT(SETUP_Period_First,4))*4)+RIGHT(SETUP_Period_Final,1)-RIGHT(SETUP_Period_First,1),IF(_xlfn.NUMBERVALUE(RIGHT(H79,1))=4,(LEFT(H79,4)+1)&amp;"Q1",(LEFT(H79,4)&amp;"Q"&amp;(RIGHT(H79,1)+1))),NA()),NA())))</f>
        <v>0</v>
      </c>
      <c r="J80" s="43">
        <f ca="1">OFFSET(Tool!$C$13,0,ROW($H80)-3)</f>
        <v>0</v>
      </c>
      <c r="K80" s="78" t="e">
        <f t="shared" ca="1" si="6"/>
        <v>#N/A</v>
      </c>
      <c r="L80" s="78" t="e">
        <f t="shared" ca="1" si="9"/>
        <v>#N/A</v>
      </c>
      <c r="M80" s="78" t="e">
        <f t="shared" ca="1" si="10"/>
        <v>#N/A</v>
      </c>
      <c r="N80" s="38"/>
      <c r="O80" s="36" t="e" cm="1">
        <f t="array" ref="O80">IF(OR(ISERROR($H80),$H80=FALSE),NA(),
IF(INFLATION_Index="Custom",_xlfn.XLOOKUP($H80,Tool!$12:$12,Tool!$14:$14)*100,
IF(SETUP_Frequency="Financial Year",
IFERROR(INDEX(Dynamic_Table_FY,_xlfn.XMATCH($H80,Dynamic_Period_FY),_xlfn.XMATCH(INFLATION_Index,Dynamic_Indices)),
INDEX(Dynamic_Table_FY,COUNTA(Dynamic_Table_FY)/COUNTA(Dynamic_Indices),_xlfn.XMATCH(INFLATION_Index,Dynamic_Indices))),
IF(SETUP_Frequency="Calendar Year",
IFERROR(INDEX(Dynamic_Table_CAL,_xlfn.XMATCH($H80,Dynamic_Period_CAL),_xlfn.XMATCH(INFLATION_Index,Dynamic_Indices)),
INDEX(Dynamic_Table_CAL,COUNTA(Dynamic_Table_CAL)/COUNTA(Dynamic_Indices),_xlfn.XMATCH(INFLATION_Index,Dynamic_Indices))),
IF(SETUP_Frequency="Quarterly",
IFERROR(INDEX(Dynamic_Table_QTR,_xlfn.XMATCH($H80,Dynamic_Period_QTR),_xlfn.XMATCH(INFLATION_Index,Dynamic_Indices)),
INDEX(Dynamic_Table_QTR,COUNTA(Dynamic_Table_QTR)/COUNTA(Dynamic_Indices),_xlfn.XMATCH(INFLATION_Index,Dynamic_Indices))),"err")))))
/100</f>
        <v>#N/A</v>
      </c>
      <c r="P80" s="37" t="e">
        <f t="shared" ca="1" si="7"/>
        <v>#N/A</v>
      </c>
      <c r="Q80" s="37" t="e">
        <f ca="1">IF(ISERROR($H80),NA(),
$P80/_xlfn.XLOOKUP(0,Tool!$27:$27,Tool!$33:$33)
)</f>
        <v>#N/A</v>
      </c>
      <c r="R80" s="2"/>
      <c r="S80" s="36" t="e" cm="1">
        <f t="array" ref="S80">IF(OR(ISERROR($H80),$H80=FALSE),NA(),
IF(SETUP_Frequency="Financial Year",
IFERROR(INDEX(Dynamic_Table_FY,_xlfn.XMATCH($H80,Dynamic_Period_FY),_xlfn.XMATCH("GDP Deflator",Dynamic_Indices)),
INDEX(Dynamic_Table_FY,COUNTA(Dynamic_Table_FY)/COUNTA(Dynamic_Indices),_xlfn.XMATCH("GDP Deflator",Dynamic_Indices))),
IF(SETUP_Frequency="Calendar Year",
IFERROR(INDEX(Dynamic_Table_CAL,_xlfn.XMATCH($H80,Dynamic_Period_CAL),_xlfn.XMATCH("GDP Deflator",Dynamic_Indices)),
INDEX(Dynamic_Table_CAL,COUNTA(Dynamic_Table_CAL)/COUNTA(Dynamic_Indices),_xlfn.XMATCH("GDP Deflator",Dynamic_Indices))),
IF(SETUP_Frequency="Quarterly",
IFERROR(INDEX(Dynamic_Table_QTR,_xlfn.XMATCH($H80,Dynamic_Period_QTR),_xlfn.XMATCH("GDP Deflator",Dynamic_Indices)),
INDEX(Dynamic_Table_QTR,COUNTA(Dynamic_Table_QTR)/COUNTA(Dynamic_Indices),_xlfn.XMATCH("GDP Deflator",Dynamic_Indices))),"err"))))
/100</f>
        <v>#N/A</v>
      </c>
      <c r="T80" s="37" t="e">
        <f t="shared" ca="1" si="8"/>
        <v>#N/A</v>
      </c>
      <c r="U80" s="2" t="e">
        <f ca="1">IF(ISERROR($H80),NA(),
_xlfn.XLOOKUP(0,Tool!$28:$28,Tool!$40:$40)/$T80
)</f>
        <v>#N/A</v>
      </c>
      <c r="W80" t="e">
        <f ca="1">IF(MAX($W$1:$W79)=MAX(Tool!$29:$29),NA(),IF(AND(MIN($W$1:$W79)=MIN(Tool!$29:$29),ISNUMBER(W79)),$W79+1,MIN(Tool!$29:$29)))</f>
        <v>#N/A</v>
      </c>
      <c r="X80" s="36" t="e" cm="1">
        <f t="array" aca="1" ref="X80" ca="1">IF(OR(DISCOUNT_YN="No",$W80&lt;0),0,
IF(DISCOUNT_Type="Standard Discount Rate",_xlfn.XLOOKUP($W80,Dynamic_Discount_REF,Dynamic_Discount_Standard_Rate),
IF(DISCOUNT_Type="Reduced Standard Discount Rate",_xlfn.XLOOKUP($W80,Dynamic_Discount_REF,Dynamic_Discount_StandardReduced_Rate),
IF(DISCOUNT_Type="Health Discount Rate",_xlfn.XLOOKUP($W80,Dynamic_Discount_REF,Dynamic_Discount_Health_Rate),
IF(DISCOUNT_Type="Reduced Health Discount Rate",_xlfn.XLOOKUP($W80,Dynamic_Discount_REF,Dynamic_Discount_HealthReduced_Rate),NA())))))</f>
        <v>#N/A</v>
      </c>
      <c r="Y80" s="37" t="e" cm="1">
        <f t="array" aca="1" ref="Y80" ca="1">IF(OR(DISCOUNT_YN="No",$W80&lt;0),1,
IF(DISCOUNT_Type="Standard Discount Rate",_xlfn.XLOOKUP($W80,Dynamic_Discount_REF,Dynamic_Discount_Standard_Factor),
IF(DISCOUNT_Type="Reduced Standard Discount Rate",_xlfn.XLOOKUP($W80,Dynamic_Discount_REF,Dynamic_Discount_StandardReduced_Factor),
IF(DISCOUNT_Type="Health Discount Rate",_xlfn.XLOOKUP($W80,Dynamic_Discount_REF,Dynamic_Discount_Health_Factor),
IF(DISCOUNT_Type="Reduced Health Discount Rate",_xlfn.XLOOKUP($W80,Dynamic_Discount_REF,Dynamic_Discount_HealthReduced_Factor),NA())))))</f>
        <v>#N/A</v>
      </c>
    </row>
    <row r="81" spans="8:25" x14ac:dyDescent="0.35">
      <c r="H81" s="33" t="b">
        <f>IF(SETUP_Frequency="Calendar Year",IF(COUNTA(H$3:H80)&lt;=SETUP_Period_Final-SETUP_Period_First,H80+1),
IF(SETUP_Frequency="Financial Year", IF(COUNTA(H$3:H80)&lt;=LEFT(SETUP_Period_Final,4)-LEFT(SETUP_Period_First,4),((LEFT(H80,2)&amp;MID(H80,3,2))+1)&amp;"/"&amp;TEXT(RIGHT(TEXT(RIGHT(H80,2)+1,"00"),2),"00"),NA()),
IF(SETUP_Frequency="Quarterly",IF(COUNTA(H$3:H80)&lt;=((LEFT(SETUP_Period_Final,4)-LEFT(SETUP_Period_First,4))*4)+RIGHT(SETUP_Period_Final,1)-RIGHT(SETUP_Period_First,1),IF(_xlfn.NUMBERVALUE(RIGHT(H80,1))=4,(LEFT(H80,4)+1)&amp;"Q1",(LEFT(H80,4)&amp;"Q"&amp;(RIGHT(H80,1)+1))),NA()),NA())))</f>
        <v>0</v>
      </c>
      <c r="J81" s="43">
        <f ca="1">OFFSET(Tool!$C$13,0,ROW($H81)-3)</f>
        <v>0</v>
      </c>
      <c r="K81" s="78" t="e">
        <f t="shared" ca="1" si="6"/>
        <v>#N/A</v>
      </c>
      <c r="L81" s="78" t="e">
        <f t="shared" ca="1" si="9"/>
        <v>#N/A</v>
      </c>
      <c r="M81" s="78" t="e">
        <f t="shared" ca="1" si="10"/>
        <v>#N/A</v>
      </c>
      <c r="N81" s="38"/>
      <c r="O81" s="36" t="e" cm="1">
        <f t="array" ref="O81">IF(OR(ISERROR($H81),$H81=FALSE),NA(),
IF(INFLATION_Index="Custom",_xlfn.XLOOKUP($H81,Tool!$12:$12,Tool!$14:$14)*100,
IF(SETUP_Frequency="Financial Year",
IFERROR(INDEX(Dynamic_Table_FY,_xlfn.XMATCH($H81,Dynamic_Period_FY),_xlfn.XMATCH(INFLATION_Index,Dynamic_Indices)),
INDEX(Dynamic_Table_FY,COUNTA(Dynamic_Table_FY)/COUNTA(Dynamic_Indices),_xlfn.XMATCH(INFLATION_Index,Dynamic_Indices))),
IF(SETUP_Frequency="Calendar Year",
IFERROR(INDEX(Dynamic_Table_CAL,_xlfn.XMATCH($H81,Dynamic_Period_CAL),_xlfn.XMATCH(INFLATION_Index,Dynamic_Indices)),
INDEX(Dynamic_Table_CAL,COUNTA(Dynamic_Table_CAL)/COUNTA(Dynamic_Indices),_xlfn.XMATCH(INFLATION_Index,Dynamic_Indices))),
IF(SETUP_Frequency="Quarterly",
IFERROR(INDEX(Dynamic_Table_QTR,_xlfn.XMATCH($H81,Dynamic_Period_QTR),_xlfn.XMATCH(INFLATION_Index,Dynamic_Indices)),
INDEX(Dynamic_Table_QTR,COUNTA(Dynamic_Table_QTR)/COUNTA(Dynamic_Indices),_xlfn.XMATCH(INFLATION_Index,Dynamic_Indices))),"err")))))
/100</f>
        <v>#N/A</v>
      </c>
      <c r="P81" s="37" t="e">
        <f t="shared" ca="1" si="7"/>
        <v>#N/A</v>
      </c>
      <c r="Q81" s="37" t="e">
        <f ca="1">IF(ISERROR($H81),NA(),
$P81/_xlfn.XLOOKUP(0,Tool!$27:$27,Tool!$33:$33)
)</f>
        <v>#N/A</v>
      </c>
      <c r="R81" s="2"/>
      <c r="S81" s="36" t="e" cm="1">
        <f t="array" ref="S81">IF(OR(ISERROR($H81),$H81=FALSE),NA(),
IF(SETUP_Frequency="Financial Year",
IFERROR(INDEX(Dynamic_Table_FY,_xlfn.XMATCH($H81,Dynamic_Period_FY),_xlfn.XMATCH("GDP Deflator",Dynamic_Indices)),
INDEX(Dynamic_Table_FY,COUNTA(Dynamic_Table_FY)/COUNTA(Dynamic_Indices),_xlfn.XMATCH("GDP Deflator",Dynamic_Indices))),
IF(SETUP_Frequency="Calendar Year",
IFERROR(INDEX(Dynamic_Table_CAL,_xlfn.XMATCH($H81,Dynamic_Period_CAL),_xlfn.XMATCH("GDP Deflator",Dynamic_Indices)),
INDEX(Dynamic_Table_CAL,COUNTA(Dynamic_Table_CAL)/COUNTA(Dynamic_Indices),_xlfn.XMATCH("GDP Deflator",Dynamic_Indices))),
IF(SETUP_Frequency="Quarterly",
IFERROR(INDEX(Dynamic_Table_QTR,_xlfn.XMATCH($H81,Dynamic_Period_QTR),_xlfn.XMATCH("GDP Deflator",Dynamic_Indices)),
INDEX(Dynamic_Table_QTR,COUNTA(Dynamic_Table_QTR)/COUNTA(Dynamic_Indices),_xlfn.XMATCH("GDP Deflator",Dynamic_Indices))),"err"))))
/100</f>
        <v>#N/A</v>
      </c>
      <c r="T81" s="37" t="e">
        <f t="shared" ca="1" si="8"/>
        <v>#N/A</v>
      </c>
      <c r="U81" s="2" t="e">
        <f ca="1">IF(ISERROR($H81),NA(),
_xlfn.XLOOKUP(0,Tool!$28:$28,Tool!$40:$40)/$T81
)</f>
        <v>#N/A</v>
      </c>
      <c r="W81" t="e">
        <f ca="1">IF(MAX($W$1:$W80)=MAX(Tool!$29:$29),NA(),IF(AND(MIN($W$1:$W80)=MIN(Tool!$29:$29),ISNUMBER(W80)),$W80+1,MIN(Tool!$29:$29)))</f>
        <v>#N/A</v>
      </c>
      <c r="X81" s="36" t="e" cm="1">
        <f t="array" aca="1" ref="X81" ca="1">IF(OR(DISCOUNT_YN="No",$W81&lt;0),0,
IF(DISCOUNT_Type="Standard Discount Rate",_xlfn.XLOOKUP($W81,Dynamic_Discount_REF,Dynamic_Discount_Standard_Rate),
IF(DISCOUNT_Type="Reduced Standard Discount Rate",_xlfn.XLOOKUP($W81,Dynamic_Discount_REF,Dynamic_Discount_StandardReduced_Rate),
IF(DISCOUNT_Type="Health Discount Rate",_xlfn.XLOOKUP($W81,Dynamic_Discount_REF,Dynamic_Discount_Health_Rate),
IF(DISCOUNT_Type="Reduced Health Discount Rate",_xlfn.XLOOKUP($W81,Dynamic_Discount_REF,Dynamic_Discount_HealthReduced_Rate),NA())))))</f>
        <v>#N/A</v>
      </c>
      <c r="Y81" s="37" t="e" cm="1">
        <f t="array" aca="1" ref="Y81" ca="1">IF(OR(DISCOUNT_YN="No",$W81&lt;0),1,
IF(DISCOUNT_Type="Standard Discount Rate",_xlfn.XLOOKUP($W81,Dynamic_Discount_REF,Dynamic_Discount_Standard_Factor),
IF(DISCOUNT_Type="Reduced Standard Discount Rate",_xlfn.XLOOKUP($W81,Dynamic_Discount_REF,Dynamic_Discount_StandardReduced_Factor),
IF(DISCOUNT_Type="Health Discount Rate",_xlfn.XLOOKUP($W81,Dynamic_Discount_REF,Dynamic_Discount_Health_Factor),
IF(DISCOUNT_Type="Reduced Health Discount Rate",_xlfn.XLOOKUP($W81,Dynamic_Discount_REF,Dynamic_Discount_HealthReduced_Factor),NA())))))</f>
        <v>#N/A</v>
      </c>
    </row>
    <row r="82" spans="8:25" x14ac:dyDescent="0.35">
      <c r="H82" s="33" t="b">
        <f>IF(SETUP_Frequency="Calendar Year",IF(COUNTA(H$3:H81)&lt;=SETUP_Period_Final-SETUP_Period_First,H81+1),
IF(SETUP_Frequency="Financial Year", IF(COUNTA(H$3:H81)&lt;=LEFT(SETUP_Period_Final,4)-LEFT(SETUP_Period_First,4),((LEFT(H81,2)&amp;MID(H81,3,2))+1)&amp;"/"&amp;TEXT(RIGHT(TEXT(RIGHT(H81,2)+1,"00"),2),"00"),NA()),
IF(SETUP_Frequency="Quarterly",IF(COUNTA(H$3:H81)&lt;=((LEFT(SETUP_Period_Final,4)-LEFT(SETUP_Period_First,4))*4)+RIGHT(SETUP_Period_Final,1)-RIGHT(SETUP_Period_First,1),IF(_xlfn.NUMBERVALUE(RIGHT(H81,1))=4,(LEFT(H81,4)+1)&amp;"Q1",(LEFT(H81,4)&amp;"Q"&amp;(RIGHT(H81,1)+1))),NA()),NA())))</f>
        <v>0</v>
      </c>
      <c r="J82" s="43">
        <f ca="1">OFFSET(Tool!$C$13,0,ROW($H82)-3)</f>
        <v>0</v>
      </c>
      <c r="K82" s="78" t="e">
        <f t="shared" ca="1" si="6"/>
        <v>#N/A</v>
      </c>
      <c r="L82" s="78" t="e">
        <f t="shared" ca="1" si="9"/>
        <v>#N/A</v>
      </c>
      <c r="M82" s="78" t="e">
        <f t="shared" ca="1" si="10"/>
        <v>#N/A</v>
      </c>
      <c r="N82" s="38"/>
      <c r="O82" s="36" t="e" cm="1">
        <f t="array" ref="O82">IF(OR(ISERROR($H82),$H82=FALSE),NA(),
IF(INFLATION_Index="Custom",_xlfn.XLOOKUP($H82,Tool!$12:$12,Tool!$14:$14)*100,
IF(SETUP_Frequency="Financial Year",
IFERROR(INDEX(Dynamic_Table_FY,_xlfn.XMATCH($H82,Dynamic_Period_FY),_xlfn.XMATCH(INFLATION_Index,Dynamic_Indices)),
INDEX(Dynamic_Table_FY,COUNTA(Dynamic_Table_FY)/COUNTA(Dynamic_Indices),_xlfn.XMATCH(INFLATION_Index,Dynamic_Indices))),
IF(SETUP_Frequency="Calendar Year",
IFERROR(INDEX(Dynamic_Table_CAL,_xlfn.XMATCH($H82,Dynamic_Period_CAL),_xlfn.XMATCH(INFLATION_Index,Dynamic_Indices)),
INDEX(Dynamic_Table_CAL,COUNTA(Dynamic_Table_CAL)/COUNTA(Dynamic_Indices),_xlfn.XMATCH(INFLATION_Index,Dynamic_Indices))),
IF(SETUP_Frequency="Quarterly",
IFERROR(INDEX(Dynamic_Table_QTR,_xlfn.XMATCH($H82,Dynamic_Period_QTR),_xlfn.XMATCH(INFLATION_Index,Dynamic_Indices)),
INDEX(Dynamic_Table_QTR,COUNTA(Dynamic_Table_QTR)/COUNTA(Dynamic_Indices),_xlfn.XMATCH(INFLATION_Index,Dynamic_Indices))),"err")))))
/100</f>
        <v>#N/A</v>
      </c>
      <c r="P82" s="37" t="e">
        <f t="shared" ca="1" si="7"/>
        <v>#N/A</v>
      </c>
      <c r="Q82" s="37" t="e">
        <f ca="1">IF(ISERROR($H82),NA(),
$P82/_xlfn.XLOOKUP(0,Tool!$27:$27,Tool!$33:$33)
)</f>
        <v>#N/A</v>
      </c>
      <c r="R82" s="2"/>
      <c r="S82" s="36" t="e" cm="1">
        <f t="array" ref="S82">IF(OR(ISERROR($H82),$H82=FALSE),NA(),
IF(SETUP_Frequency="Financial Year",
IFERROR(INDEX(Dynamic_Table_FY,_xlfn.XMATCH($H82,Dynamic_Period_FY),_xlfn.XMATCH("GDP Deflator",Dynamic_Indices)),
INDEX(Dynamic_Table_FY,COUNTA(Dynamic_Table_FY)/COUNTA(Dynamic_Indices),_xlfn.XMATCH("GDP Deflator",Dynamic_Indices))),
IF(SETUP_Frequency="Calendar Year",
IFERROR(INDEX(Dynamic_Table_CAL,_xlfn.XMATCH($H82,Dynamic_Period_CAL),_xlfn.XMATCH("GDP Deflator",Dynamic_Indices)),
INDEX(Dynamic_Table_CAL,COUNTA(Dynamic_Table_CAL)/COUNTA(Dynamic_Indices),_xlfn.XMATCH("GDP Deflator",Dynamic_Indices))),
IF(SETUP_Frequency="Quarterly",
IFERROR(INDEX(Dynamic_Table_QTR,_xlfn.XMATCH($H82,Dynamic_Period_QTR),_xlfn.XMATCH("GDP Deflator",Dynamic_Indices)),
INDEX(Dynamic_Table_QTR,COUNTA(Dynamic_Table_QTR)/COUNTA(Dynamic_Indices),_xlfn.XMATCH("GDP Deflator",Dynamic_Indices))),"err"))))
/100</f>
        <v>#N/A</v>
      </c>
      <c r="T82" s="37" t="e">
        <f t="shared" ca="1" si="8"/>
        <v>#N/A</v>
      </c>
      <c r="U82" s="2" t="e">
        <f ca="1">IF(ISERROR($H82),NA(),
_xlfn.XLOOKUP(0,Tool!$28:$28,Tool!$40:$40)/$T82
)</f>
        <v>#N/A</v>
      </c>
      <c r="W82" t="e">
        <f ca="1">IF(MAX($W$1:$W81)=MAX(Tool!$29:$29),NA(),IF(AND(MIN($W$1:$W81)=MIN(Tool!$29:$29),ISNUMBER(W81)),$W81+1,MIN(Tool!$29:$29)))</f>
        <v>#N/A</v>
      </c>
      <c r="X82" s="36" t="e" cm="1">
        <f t="array" aca="1" ref="X82" ca="1">IF(OR(DISCOUNT_YN="No",$W82&lt;0),0,
IF(DISCOUNT_Type="Standard Discount Rate",_xlfn.XLOOKUP($W82,Dynamic_Discount_REF,Dynamic_Discount_Standard_Rate),
IF(DISCOUNT_Type="Reduced Standard Discount Rate",_xlfn.XLOOKUP($W82,Dynamic_Discount_REF,Dynamic_Discount_StandardReduced_Rate),
IF(DISCOUNT_Type="Health Discount Rate",_xlfn.XLOOKUP($W82,Dynamic_Discount_REF,Dynamic_Discount_Health_Rate),
IF(DISCOUNT_Type="Reduced Health Discount Rate",_xlfn.XLOOKUP($W82,Dynamic_Discount_REF,Dynamic_Discount_HealthReduced_Rate),NA())))))</f>
        <v>#N/A</v>
      </c>
      <c r="Y82" s="37" t="e" cm="1">
        <f t="array" aca="1" ref="Y82" ca="1">IF(OR(DISCOUNT_YN="No",$W82&lt;0),1,
IF(DISCOUNT_Type="Standard Discount Rate",_xlfn.XLOOKUP($W82,Dynamic_Discount_REF,Dynamic_Discount_Standard_Factor),
IF(DISCOUNT_Type="Reduced Standard Discount Rate",_xlfn.XLOOKUP($W82,Dynamic_Discount_REF,Dynamic_Discount_StandardReduced_Factor),
IF(DISCOUNT_Type="Health Discount Rate",_xlfn.XLOOKUP($W82,Dynamic_Discount_REF,Dynamic_Discount_Health_Factor),
IF(DISCOUNT_Type="Reduced Health Discount Rate",_xlfn.XLOOKUP($W82,Dynamic_Discount_REF,Dynamic_Discount_HealthReduced_Factor),NA())))))</f>
        <v>#N/A</v>
      </c>
    </row>
    <row r="83" spans="8:25" x14ac:dyDescent="0.35">
      <c r="H83" s="33" t="b">
        <f>IF(SETUP_Frequency="Calendar Year",IF(COUNTA(H$3:H82)&lt;=SETUP_Period_Final-SETUP_Period_First,H82+1),
IF(SETUP_Frequency="Financial Year", IF(COUNTA(H$3:H82)&lt;=LEFT(SETUP_Period_Final,4)-LEFT(SETUP_Period_First,4),((LEFT(H82,2)&amp;MID(H82,3,2))+1)&amp;"/"&amp;TEXT(RIGHT(TEXT(RIGHT(H82,2)+1,"00"),2),"00"),NA()),
IF(SETUP_Frequency="Quarterly",IF(COUNTA(H$3:H82)&lt;=((LEFT(SETUP_Period_Final,4)-LEFT(SETUP_Period_First,4))*4)+RIGHT(SETUP_Period_Final,1)-RIGHT(SETUP_Period_First,1),IF(_xlfn.NUMBERVALUE(RIGHT(H82,1))=4,(LEFT(H82,4)+1)&amp;"Q1",(LEFT(H82,4)&amp;"Q"&amp;(RIGHT(H82,1)+1))),NA()),NA())))</f>
        <v>0</v>
      </c>
      <c r="J83" s="43">
        <f ca="1">OFFSET(Tool!$C$13,0,ROW($H83)-3)</f>
        <v>0</v>
      </c>
      <c r="K83" s="78" t="e">
        <f t="shared" ca="1" si="6"/>
        <v>#N/A</v>
      </c>
      <c r="L83" s="78" t="e">
        <f t="shared" ca="1" si="9"/>
        <v>#N/A</v>
      </c>
      <c r="M83" s="78" t="e">
        <f t="shared" ca="1" si="10"/>
        <v>#N/A</v>
      </c>
      <c r="N83" s="38"/>
      <c r="O83" s="36" t="e" cm="1">
        <f t="array" ref="O83">IF(OR(ISERROR($H83),$H83=FALSE),NA(),
IF(INFLATION_Index="Custom",_xlfn.XLOOKUP($H83,Tool!$12:$12,Tool!$14:$14)*100,
IF(SETUP_Frequency="Financial Year",
IFERROR(INDEX(Dynamic_Table_FY,_xlfn.XMATCH($H83,Dynamic_Period_FY),_xlfn.XMATCH(INFLATION_Index,Dynamic_Indices)),
INDEX(Dynamic_Table_FY,COUNTA(Dynamic_Table_FY)/COUNTA(Dynamic_Indices),_xlfn.XMATCH(INFLATION_Index,Dynamic_Indices))),
IF(SETUP_Frequency="Calendar Year",
IFERROR(INDEX(Dynamic_Table_CAL,_xlfn.XMATCH($H83,Dynamic_Period_CAL),_xlfn.XMATCH(INFLATION_Index,Dynamic_Indices)),
INDEX(Dynamic_Table_CAL,COUNTA(Dynamic_Table_CAL)/COUNTA(Dynamic_Indices),_xlfn.XMATCH(INFLATION_Index,Dynamic_Indices))),
IF(SETUP_Frequency="Quarterly",
IFERROR(INDEX(Dynamic_Table_QTR,_xlfn.XMATCH($H83,Dynamic_Period_QTR),_xlfn.XMATCH(INFLATION_Index,Dynamic_Indices)),
INDEX(Dynamic_Table_QTR,COUNTA(Dynamic_Table_QTR)/COUNTA(Dynamic_Indices),_xlfn.XMATCH(INFLATION_Index,Dynamic_Indices))),"err")))))
/100</f>
        <v>#N/A</v>
      </c>
      <c r="P83" s="37" t="e">
        <f t="shared" ca="1" si="7"/>
        <v>#N/A</v>
      </c>
      <c r="Q83" s="37" t="e">
        <f ca="1">IF(ISERROR($H83),NA(),
$P83/_xlfn.XLOOKUP(0,Tool!$27:$27,Tool!$33:$33)
)</f>
        <v>#N/A</v>
      </c>
      <c r="R83" s="2"/>
      <c r="S83" s="36" t="e" cm="1">
        <f t="array" ref="S83">IF(OR(ISERROR($H83),$H83=FALSE),NA(),
IF(SETUP_Frequency="Financial Year",
IFERROR(INDEX(Dynamic_Table_FY,_xlfn.XMATCH($H83,Dynamic_Period_FY),_xlfn.XMATCH("GDP Deflator",Dynamic_Indices)),
INDEX(Dynamic_Table_FY,COUNTA(Dynamic_Table_FY)/COUNTA(Dynamic_Indices),_xlfn.XMATCH("GDP Deflator",Dynamic_Indices))),
IF(SETUP_Frequency="Calendar Year",
IFERROR(INDEX(Dynamic_Table_CAL,_xlfn.XMATCH($H83,Dynamic_Period_CAL),_xlfn.XMATCH("GDP Deflator",Dynamic_Indices)),
INDEX(Dynamic_Table_CAL,COUNTA(Dynamic_Table_CAL)/COUNTA(Dynamic_Indices),_xlfn.XMATCH("GDP Deflator",Dynamic_Indices))),
IF(SETUP_Frequency="Quarterly",
IFERROR(INDEX(Dynamic_Table_QTR,_xlfn.XMATCH($H83,Dynamic_Period_QTR),_xlfn.XMATCH("GDP Deflator",Dynamic_Indices)),
INDEX(Dynamic_Table_QTR,COUNTA(Dynamic_Table_QTR)/COUNTA(Dynamic_Indices),_xlfn.XMATCH("GDP Deflator",Dynamic_Indices))),"err"))))
/100</f>
        <v>#N/A</v>
      </c>
      <c r="T83" s="37" t="e">
        <f t="shared" ca="1" si="8"/>
        <v>#N/A</v>
      </c>
      <c r="U83" s="2" t="e">
        <f ca="1">IF(ISERROR($H83),NA(),
_xlfn.XLOOKUP(0,Tool!$28:$28,Tool!$40:$40)/$T83
)</f>
        <v>#N/A</v>
      </c>
      <c r="W83" t="e">
        <f ca="1">IF(MAX($W$1:$W82)=MAX(Tool!$29:$29),NA(),IF(AND(MIN($W$1:$W82)=MIN(Tool!$29:$29),ISNUMBER(W82)),$W82+1,MIN(Tool!$29:$29)))</f>
        <v>#N/A</v>
      </c>
      <c r="X83" s="36" t="e" cm="1">
        <f t="array" aca="1" ref="X83" ca="1">IF(OR(DISCOUNT_YN="No",$W83&lt;0),0,
IF(DISCOUNT_Type="Standard Discount Rate",_xlfn.XLOOKUP($W83,Dynamic_Discount_REF,Dynamic_Discount_Standard_Rate),
IF(DISCOUNT_Type="Reduced Standard Discount Rate",_xlfn.XLOOKUP($W83,Dynamic_Discount_REF,Dynamic_Discount_StandardReduced_Rate),
IF(DISCOUNT_Type="Health Discount Rate",_xlfn.XLOOKUP($W83,Dynamic_Discount_REF,Dynamic_Discount_Health_Rate),
IF(DISCOUNT_Type="Reduced Health Discount Rate",_xlfn.XLOOKUP($W83,Dynamic_Discount_REF,Dynamic_Discount_HealthReduced_Rate),NA())))))</f>
        <v>#N/A</v>
      </c>
      <c r="Y83" s="37" t="e" cm="1">
        <f t="array" aca="1" ref="Y83" ca="1">IF(OR(DISCOUNT_YN="No",$W83&lt;0),1,
IF(DISCOUNT_Type="Standard Discount Rate",_xlfn.XLOOKUP($W83,Dynamic_Discount_REF,Dynamic_Discount_Standard_Factor),
IF(DISCOUNT_Type="Reduced Standard Discount Rate",_xlfn.XLOOKUP($W83,Dynamic_Discount_REF,Dynamic_Discount_StandardReduced_Factor),
IF(DISCOUNT_Type="Health Discount Rate",_xlfn.XLOOKUP($W83,Dynamic_Discount_REF,Dynamic_Discount_Health_Factor),
IF(DISCOUNT_Type="Reduced Health Discount Rate",_xlfn.XLOOKUP($W83,Dynamic_Discount_REF,Dynamic_Discount_HealthReduced_Factor),NA())))))</f>
        <v>#N/A</v>
      </c>
    </row>
    <row r="84" spans="8:25" x14ac:dyDescent="0.35">
      <c r="H84" s="33" t="b">
        <f>IF(SETUP_Frequency="Calendar Year",IF(COUNTA(H$3:H83)&lt;=SETUP_Period_Final-SETUP_Period_First,H83+1),
IF(SETUP_Frequency="Financial Year", IF(COUNTA(H$3:H83)&lt;=LEFT(SETUP_Period_Final,4)-LEFT(SETUP_Period_First,4),((LEFT(H83,2)&amp;MID(H83,3,2))+1)&amp;"/"&amp;TEXT(RIGHT(TEXT(RIGHT(H83,2)+1,"00"),2),"00"),NA()),
IF(SETUP_Frequency="Quarterly",IF(COUNTA(H$3:H83)&lt;=((LEFT(SETUP_Period_Final,4)-LEFT(SETUP_Period_First,4))*4)+RIGHT(SETUP_Period_Final,1)-RIGHT(SETUP_Period_First,1),IF(_xlfn.NUMBERVALUE(RIGHT(H83,1))=4,(LEFT(H83,4)+1)&amp;"Q1",(LEFT(H83,4)&amp;"Q"&amp;(RIGHT(H83,1)+1))),NA()),NA())))</f>
        <v>0</v>
      </c>
      <c r="J84" s="43">
        <f ca="1">OFFSET(Tool!$C$13,0,ROW($H84)-3)</f>
        <v>0</v>
      </c>
      <c r="K84" s="78" t="e">
        <f t="shared" ca="1" si="6"/>
        <v>#N/A</v>
      </c>
      <c r="L84" s="78" t="e">
        <f t="shared" ca="1" si="9"/>
        <v>#N/A</v>
      </c>
      <c r="M84" s="78" t="e">
        <f t="shared" ca="1" si="10"/>
        <v>#N/A</v>
      </c>
      <c r="N84" s="38"/>
      <c r="O84" s="36" t="e" cm="1">
        <f t="array" ref="O84">IF(OR(ISERROR($H84),$H84=FALSE),NA(),
IF(INFLATION_Index="Custom",_xlfn.XLOOKUP($H84,Tool!$12:$12,Tool!$14:$14)*100,
IF(SETUP_Frequency="Financial Year",
IFERROR(INDEX(Dynamic_Table_FY,_xlfn.XMATCH($H84,Dynamic_Period_FY),_xlfn.XMATCH(INFLATION_Index,Dynamic_Indices)),
INDEX(Dynamic_Table_FY,COUNTA(Dynamic_Table_FY)/COUNTA(Dynamic_Indices),_xlfn.XMATCH(INFLATION_Index,Dynamic_Indices))),
IF(SETUP_Frequency="Calendar Year",
IFERROR(INDEX(Dynamic_Table_CAL,_xlfn.XMATCH($H84,Dynamic_Period_CAL),_xlfn.XMATCH(INFLATION_Index,Dynamic_Indices)),
INDEX(Dynamic_Table_CAL,COUNTA(Dynamic_Table_CAL)/COUNTA(Dynamic_Indices),_xlfn.XMATCH(INFLATION_Index,Dynamic_Indices))),
IF(SETUP_Frequency="Quarterly",
IFERROR(INDEX(Dynamic_Table_QTR,_xlfn.XMATCH($H84,Dynamic_Period_QTR),_xlfn.XMATCH(INFLATION_Index,Dynamic_Indices)),
INDEX(Dynamic_Table_QTR,COUNTA(Dynamic_Table_QTR)/COUNTA(Dynamic_Indices),_xlfn.XMATCH(INFLATION_Index,Dynamic_Indices))),"err")))))
/100</f>
        <v>#N/A</v>
      </c>
      <c r="P84" s="37" t="e">
        <f t="shared" ca="1" si="7"/>
        <v>#N/A</v>
      </c>
      <c r="Q84" s="37" t="e">
        <f ca="1">IF(ISERROR($H84),NA(),
$P84/_xlfn.XLOOKUP(0,Tool!$27:$27,Tool!$33:$33)
)</f>
        <v>#N/A</v>
      </c>
      <c r="R84" s="2"/>
      <c r="S84" s="36" t="e" cm="1">
        <f t="array" ref="S84">IF(OR(ISERROR($H84),$H84=FALSE),NA(),
IF(SETUP_Frequency="Financial Year",
IFERROR(INDEX(Dynamic_Table_FY,_xlfn.XMATCH($H84,Dynamic_Period_FY),_xlfn.XMATCH("GDP Deflator",Dynamic_Indices)),
INDEX(Dynamic_Table_FY,COUNTA(Dynamic_Table_FY)/COUNTA(Dynamic_Indices),_xlfn.XMATCH("GDP Deflator",Dynamic_Indices))),
IF(SETUP_Frequency="Calendar Year",
IFERROR(INDEX(Dynamic_Table_CAL,_xlfn.XMATCH($H84,Dynamic_Period_CAL),_xlfn.XMATCH("GDP Deflator",Dynamic_Indices)),
INDEX(Dynamic_Table_CAL,COUNTA(Dynamic_Table_CAL)/COUNTA(Dynamic_Indices),_xlfn.XMATCH("GDP Deflator",Dynamic_Indices))),
IF(SETUP_Frequency="Quarterly",
IFERROR(INDEX(Dynamic_Table_QTR,_xlfn.XMATCH($H84,Dynamic_Period_QTR),_xlfn.XMATCH("GDP Deflator",Dynamic_Indices)),
INDEX(Dynamic_Table_QTR,COUNTA(Dynamic_Table_QTR)/COUNTA(Dynamic_Indices),_xlfn.XMATCH("GDP Deflator",Dynamic_Indices))),"err"))))
/100</f>
        <v>#N/A</v>
      </c>
      <c r="T84" s="37" t="e">
        <f t="shared" ca="1" si="8"/>
        <v>#N/A</v>
      </c>
      <c r="U84" s="2" t="e">
        <f ca="1">IF(ISERROR($H84),NA(),
_xlfn.XLOOKUP(0,Tool!$28:$28,Tool!$40:$40)/$T84
)</f>
        <v>#N/A</v>
      </c>
      <c r="W84" t="e">
        <f ca="1">IF(MAX($W$1:$W83)=MAX(Tool!$29:$29),NA(),IF(AND(MIN($W$1:$W83)=MIN(Tool!$29:$29),ISNUMBER(W83)),$W83+1,MIN(Tool!$29:$29)))</f>
        <v>#N/A</v>
      </c>
      <c r="X84" s="36" t="e" cm="1">
        <f t="array" aca="1" ref="X84" ca="1">IF(OR(DISCOUNT_YN="No",$W84&lt;0),0,
IF(DISCOUNT_Type="Standard Discount Rate",_xlfn.XLOOKUP($W84,Dynamic_Discount_REF,Dynamic_Discount_Standard_Rate),
IF(DISCOUNT_Type="Reduced Standard Discount Rate",_xlfn.XLOOKUP($W84,Dynamic_Discount_REF,Dynamic_Discount_StandardReduced_Rate),
IF(DISCOUNT_Type="Health Discount Rate",_xlfn.XLOOKUP($W84,Dynamic_Discount_REF,Dynamic_Discount_Health_Rate),
IF(DISCOUNT_Type="Reduced Health Discount Rate",_xlfn.XLOOKUP($W84,Dynamic_Discount_REF,Dynamic_Discount_HealthReduced_Rate),NA())))))</f>
        <v>#N/A</v>
      </c>
      <c r="Y84" s="37" t="e" cm="1">
        <f t="array" aca="1" ref="Y84" ca="1">IF(OR(DISCOUNT_YN="No",$W84&lt;0),1,
IF(DISCOUNT_Type="Standard Discount Rate",_xlfn.XLOOKUP($W84,Dynamic_Discount_REF,Dynamic_Discount_Standard_Factor),
IF(DISCOUNT_Type="Reduced Standard Discount Rate",_xlfn.XLOOKUP($W84,Dynamic_Discount_REF,Dynamic_Discount_StandardReduced_Factor),
IF(DISCOUNT_Type="Health Discount Rate",_xlfn.XLOOKUP($W84,Dynamic_Discount_REF,Dynamic_Discount_Health_Factor),
IF(DISCOUNT_Type="Reduced Health Discount Rate",_xlfn.XLOOKUP($W84,Dynamic_Discount_REF,Dynamic_Discount_HealthReduced_Factor),NA())))))</f>
        <v>#N/A</v>
      </c>
    </row>
    <row r="85" spans="8:25" x14ac:dyDescent="0.35">
      <c r="H85" s="33" t="b">
        <f>IF(SETUP_Frequency="Calendar Year",IF(COUNTA(H$3:H84)&lt;=SETUP_Period_Final-SETUP_Period_First,H84+1),
IF(SETUP_Frequency="Financial Year", IF(COUNTA(H$3:H84)&lt;=LEFT(SETUP_Period_Final,4)-LEFT(SETUP_Period_First,4),((LEFT(H84,2)&amp;MID(H84,3,2))+1)&amp;"/"&amp;TEXT(RIGHT(TEXT(RIGHT(H84,2)+1,"00"),2),"00"),NA()),
IF(SETUP_Frequency="Quarterly",IF(COUNTA(H$3:H84)&lt;=((LEFT(SETUP_Period_Final,4)-LEFT(SETUP_Period_First,4))*4)+RIGHT(SETUP_Period_Final,1)-RIGHT(SETUP_Period_First,1),IF(_xlfn.NUMBERVALUE(RIGHT(H84,1))=4,(LEFT(H84,4)+1)&amp;"Q1",(LEFT(H84,4)&amp;"Q"&amp;(RIGHT(H84,1)+1))),NA()),NA())))</f>
        <v>0</v>
      </c>
      <c r="J85" s="43">
        <f ca="1">OFFSET(Tool!$C$13,0,ROW($H85)-3)</f>
        <v>0</v>
      </c>
      <c r="K85" s="78" t="e">
        <f t="shared" ca="1" si="6"/>
        <v>#N/A</v>
      </c>
      <c r="L85" s="78" t="e">
        <f t="shared" ca="1" si="9"/>
        <v>#N/A</v>
      </c>
      <c r="M85" s="78" t="e">
        <f t="shared" ca="1" si="10"/>
        <v>#N/A</v>
      </c>
      <c r="N85" s="38"/>
      <c r="O85" s="36" t="e" cm="1">
        <f t="array" ref="O85">IF(OR(ISERROR($H85),$H85=FALSE),NA(),
IF(INFLATION_Index="Custom",_xlfn.XLOOKUP($H85,Tool!$12:$12,Tool!$14:$14)*100,
IF(SETUP_Frequency="Financial Year",
IFERROR(INDEX(Dynamic_Table_FY,_xlfn.XMATCH($H85,Dynamic_Period_FY),_xlfn.XMATCH(INFLATION_Index,Dynamic_Indices)),
INDEX(Dynamic_Table_FY,COUNTA(Dynamic_Table_FY)/COUNTA(Dynamic_Indices),_xlfn.XMATCH(INFLATION_Index,Dynamic_Indices))),
IF(SETUP_Frequency="Calendar Year",
IFERROR(INDEX(Dynamic_Table_CAL,_xlfn.XMATCH($H85,Dynamic_Period_CAL),_xlfn.XMATCH(INFLATION_Index,Dynamic_Indices)),
INDEX(Dynamic_Table_CAL,COUNTA(Dynamic_Table_CAL)/COUNTA(Dynamic_Indices),_xlfn.XMATCH(INFLATION_Index,Dynamic_Indices))),
IF(SETUP_Frequency="Quarterly",
IFERROR(INDEX(Dynamic_Table_QTR,_xlfn.XMATCH($H85,Dynamic_Period_QTR),_xlfn.XMATCH(INFLATION_Index,Dynamic_Indices)),
INDEX(Dynamic_Table_QTR,COUNTA(Dynamic_Table_QTR)/COUNTA(Dynamic_Indices),_xlfn.XMATCH(INFLATION_Index,Dynamic_Indices))),"err")))))
/100</f>
        <v>#N/A</v>
      </c>
      <c r="P85" s="37" t="e">
        <f t="shared" ca="1" si="7"/>
        <v>#N/A</v>
      </c>
      <c r="Q85" s="37" t="e">
        <f ca="1">IF(ISERROR($H85),NA(),
$P85/_xlfn.XLOOKUP(0,Tool!$27:$27,Tool!$33:$33)
)</f>
        <v>#N/A</v>
      </c>
      <c r="R85" s="2"/>
      <c r="S85" s="36" t="e" cm="1">
        <f t="array" ref="S85">IF(OR(ISERROR($H85),$H85=FALSE),NA(),
IF(SETUP_Frequency="Financial Year",
IFERROR(INDEX(Dynamic_Table_FY,_xlfn.XMATCH($H85,Dynamic_Period_FY),_xlfn.XMATCH("GDP Deflator",Dynamic_Indices)),
INDEX(Dynamic_Table_FY,COUNTA(Dynamic_Table_FY)/COUNTA(Dynamic_Indices),_xlfn.XMATCH("GDP Deflator",Dynamic_Indices))),
IF(SETUP_Frequency="Calendar Year",
IFERROR(INDEX(Dynamic_Table_CAL,_xlfn.XMATCH($H85,Dynamic_Period_CAL),_xlfn.XMATCH("GDP Deflator",Dynamic_Indices)),
INDEX(Dynamic_Table_CAL,COUNTA(Dynamic_Table_CAL)/COUNTA(Dynamic_Indices),_xlfn.XMATCH("GDP Deflator",Dynamic_Indices))),
IF(SETUP_Frequency="Quarterly",
IFERROR(INDEX(Dynamic_Table_QTR,_xlfn.XMATCH($H85,Dynamic_Period_QTR),_xlfn.XMATCH("GDP Deflator",Dynamic_Indices)),
INDEX(Dynamic_Table_QTR,COUNTA(Dynamic_Table_QTR)/COUNTA(Dynamic_Indices),_xlfn.XMATCH("GDP Deflator",Dynamic_Indices))),"err"))))
/100</f>
        <v>#N/A</v>
      </c>
      <c r="T85" s="37" t="e">
        <f t="shared" ca="1" si="8"/>
        <v>#N/A</v>
      </c>
      <c r="U85" s="2" t="e">
        <f ca="1">IF(ISERROR($H85),NA(),
_xlfn.XLOOKUP(0,Tool!$28:$28,Tool!$40:$40)/$T85
)</f>
        <v>#N/A</v>
      </c>
      <c r="W85" t="e">
        <f ca="1">IF(MAX($W$1:$W84)=MAX(Tool!$29:$29),NA(),IF(AND(MIN($W$1:$W84)=MIN(Tool!$29:$29),ISNUMBER(W84)),$W84+1,MIN(Tool!$29:$29)))</f>
        <v>#N/A</v>
      </c>
      <c r="X85" s="36" t="e" cm="1">
        <f t="array" aca="1" ref="X85" ca="1">IF(OR(DISCOUNT_YN="No",$W85&lt;0),0,
IF(DISCOUNT_Type="Standard Discount Rate",_xlfn.XLOOKUP($W85,Dynamic_Discount_REF,Dynamic_Discount_Standard_Rate),
IF(DISCOUNT_Type="Reduced Standard Discount Rate",_xlfn.XLOOKUP($W85,Dynamic_Discount_REF,Dynamic_Discount_StandardReduced_Rate),
IF(DISCOUNT_Type="Health Discount Rate",_xlfn.XLOOKUP($W85,Dynamic_Discount_REF,Dynamic_Discount_Health_Rate),
IF(DISCOUNT_Type="Reduced Health Discount Rate",_xlfn.XLOOKUP($W85,Dynamic_Discount_REF,Dynamic_Discount_HealthReduced_Rate),NA())))))</f>
        <v>#N/A</v>
      </c>
      <c r="Y85" s="37" t="e" cm="1">
        <f t="array" aca="1" ref="Y85" ca="1">IF(OR(DISCOUNT_YN="No",$W85&lt;0),1,
IF(DISCOUNT_Type="Standard Discount Rate",_xlfn.XLOOKUP($W85,Dynamic_Discount_REF,Dynamic_Discount_Standard_Factor),
IF(DISCOUNT_Type="Reduced Standard Discount Rate",_xlfn.XLOOKUP($W85,Dynamic_Discount_REF,Dynamic_Discount_StandardReduced_Factor),
IF(DISCOUNT_Type="Health Discount Rate",_xlfn.XLOOKUP($W85,Dynamic_Discount_REF,Dynamic_Discount_Health_Factor),
IF(DISCOUNT_Type="Reduced Health Discount Rate",_xlfn.XLOOKUP($W85,Dynamic_Discount_REF,Dynamic_Discount_HealthReduced_Factor),NA())))))</f>
        <v>#N/A</v>
      </c>
    </row>
    <row r="86" spans="8:25" x14ac:dyDescent="0.35">
      <c r="H86" s="33" t="b">
        <f>IF(SETUP_Frequency="Calendar Year",IF(COUNTA(H$3:H85)&lt;=SETUP_Period_Final-SETUP_Period_First,H85+1),
IF(SETUP_Frequency="Financial Year", IF(COUNTA(H$3:H85)&lt;=LEFT(SETUP_Period_Final,4)-LEFT(SETUP_Period_First,4),((LEFT(H85,2)&amp;MID(H85,3,2))+1)&amp;"/"&amp;TEXT(RIGHT(TEXT(RIGHT(H85,2)+1,"00"),2),"00"),NA()),
IF(SETUP_Frequency="Quarterly",IF(COUNTA(H$3:H85)&lt;=((LEFT(SETUP_Period_Final,4)-LEFT(SETUP_Period_First,4))*4)+RIGHT(SETUP_Period_Final,1)-RIGHT(SETUP_Period_First,1),IF(_xlfn.NUMBERVALUE(RIGHT(H85,1))=4,(LEFT(H85,4)+1)&amp;"Q1",(LEFT(H85,4)&amp;"Q"&amp;(RIGHT(H85,1)+1))),NA()),NA())))</f>
        <v>0</v>
      </c>
      <c r="J86" s="43">
        <f ca="1">OFFSET(Tool!$C$13,0,ROW($H86)-3)</f>
        <v>0</v>
      </c>
      <c r="K86" s="78" t="e">
        <f t="shared" ca="1" si="6"/>
        <v>#N/A</v>
      </c>
      <c r="L86" s="78" t="e">
        <f t="shared" ca="1" si="9"/>
        <v>#N/A</v>
      </c>
      <c r="M86" s="78" t="e">
        <f t="shared" ca="1" si="10"/>
        <v>#N/A</v>
      </c>
      <c r="N86" s="38"/>
      <c r="O86" s="36" t="e" cm="1">
        <f t="array" ref="O86">IF(OR(ISERROR($H86),$H86=FALSE),NA(),
IF(INFLATION_Index="Custom",_xlfn.XLOOKUP($H86,Tool!$12:$12,Tool!$14:$14)*100,
IF(SETUP_Frequency="Financial Year",
IFERROR(INDEX(Dynamic_Table_FY,_xlfn.XMATCH($H86,Dynamic_Period_FY),_xlfn.XMATCH(INFLATION_Index,Dynamic_Indices)),
INDEX(Dynamic_Table_FY,COUNTA(Dynamic_Table_FY)/COUNTA(Dynamic_Indices),_xlfn.XMATCH(INFLATION_Index,Dynamic_Indices))),
IF(SETUP_Frequency="Calendar Year",
IFERROR(INDEX(Dynamic_Table_CAL,_xlfn.XMATCH($H86,Dynamic_Period_CAL),_xlfn.XMATCH(INFLATION_Index,Dynamic_Indices)),
INDEX(Dynamic_Table_CAL,COUNTA(Dynamic_Table_CAL)/COUNTA(Dynamic_Indices),_xlfn.XMATCH(INFLATION_Index,Dynamic_Indices))),
IF(SETUP_Frequency="Quarterly",
IFERROR(INDEX(Dynamic_Table_QTR,_xlfn.XMATCH($H86,Dynamic_Period_QTR),_xlfn.XMATCH(INFLATION_Index,Dynamic_Indices)),
INDEX(Dynamic_Table_QTR,COUNTA(Dynamic_Table_QTR)/COUNTA(Dynamic_Indices),_xlfn.XMATCH(INFLATION_Index,Dynamic_Indices))),"err")))))
/100</f>
        <v>#N/A</v>
      </c>
      <c r="P86" s="37" t="e">
        <f t="shared" ca="1" si="7"/>
        <v>#N/A</v>
      </c>
      <c r="Q86" s="37" t="e">
        <f ca="1">IF(ISERROR($H86),NA(),
$P86/_xlfn.XLOOKUP(0,Tool!$27:$27,Tool!$33:$33)
)</f>
        <v>#N/A</v>
      </c>
      <c r="R86" s="2"/>
      <c r="S86" s="36" t="e" cm="1">
        <f t="array" ref="S86">IF(OR(ISERROR($H86),$H86=FALSE),NA(),
IF(SETUP_Frequency="Financial Year",
IFERROR(INDEX(Dynamic_Table_FY,_xlfn.XMATCH($H86,Dynamic_Period_FY),_xlfn.XMATCH("GDP Deflator",Dynamic_Indices)),
INDEX(Dynamic_Table_FY,COUNTA(Dynamic_Table_FY)/COUNTA(Dynamic_Indices),_xlfn.XMATCH("GDP Deflator",Dynamic_Indices))),
IF(SETUP_Frequency="Calendar Year",
IFERROR(INDEX(Dynamic_Table_CAL,_xlfn.XMATCH($H86,Dynamic_Period_CAL),_xlfn.XMATCH("GDP Deflator",Dynamic_Indices)),
INDEX(Dynamic_Table_CAL,COUNTA(Dynamic_Table_CAL)/COUNTA(Dynamic_Indices),_xlfn.XMATCH("GDP Deflator",Dynamic_Indices))),
IF(SETUP_Frequency="Quarterly",
IFERROR(INDEX(Dynamic_Table_QTR,_xlfn.XMATCH($H86,Dynamic_Period_QTR),_xlfn.XMATCH("GDP Deflator",Dynamic_Indices)),
INDEX(Dynamic_Table_QTR,COUNTA(Dynamic_Table_QTR)/COUNTA(Dynamic_Indices),_xlfn.XMATCH("GDP Deflator",Dynamic_Indices))),"err"))))
/100</f>
        <v>#N/A</v>
      </c>
      <c r="T86" s="37" t="e">
        <f t="shared" ca="1" si="8"/>
        <v>#N/A</v>
      </c>
      <c r="U86" s="2" t="e">
        <f ca="1">IF(ISERROR($H86),NA(),
_xlfn.XLOOKUP(0,Tool!$28:$28,Tool!$40:$40)/$T86
)</f>
        <v>#N/A</v>
      </c>
      <c r="W86" t="e">
        <f ca="1">IF(MAX($W$1:$W85)=MAX(Tool!$29:$29),NA(),IF(AND(MIN($W$1:$W85)=MIN(Tool!$29:$29),ISNUMBER(W85)),$W85+1,MIN(Tool!$29:$29)))</f>
        <v>#N/A</v>
      </c>
      <c r="X86" s="36" t="e" cm="1">
        <f t="array" aca="1" ref="X86" ca="1">IF(OR(DISCOUNT_YN="No",$W86&lt;0),0,
IF(DISCOUNT_Type="Standard Discount Rate",_xlfn.XLOOKUP($W86,Dynamic_Discount_REF,Dynamic_Discount_Standard_Rate),
IF(DISCOUNT_Type="Reduced Standard Discount Rate",_xlfn.XLOOKUP($W86,Dynamic_Discount_REF,Dynamic_Discount_StandardReduced_Rate),
IF(DISCOUNT_Type="Health Discount Rate",_xlfn.XLOOKUP($W86,Dynamic_Discount_REF,Dynamic_Discount_Health_Rate),
IF(DISCOUNT_Type="Reduced Health Discount Rate",_xlfn.XLOOKUP($W86,Dynamic_Discount_REF,Dynamic_Discount_HealthReduced_Rate),NA())))))</f>
        <v>#N/A</v>
      </c>
      <c r="Y86" s="37" t="e" cm="1">
        <f t="array" aca="1" ref="Y86" ca="1">IF(OR(DISCOUNT_YN="No",$W86&lt;0),1,
IF(DISCOUNT_Type="Standard Discount Rate",_xlfn.XLOOKUP($W86,Dynamic_Discount_REF,Dynamic_Discount_Standard_Factor),
IF(DISCOUNT_Type="Reduced Standard Discount Rate",_xlfn.XLOOKUP($W86,Dynamic_Discount_REF,Dynamic_Discount_StandardReduced_Factor),
IF(DISCOUNT_Type="Health Discount Rate",_xlfn.XLOOKUP($W86,Dynamic_Discount_REF,Dynamic_Discount_Health_Factor),
IF(DISCOUNT_Type="Reduced Health Discount Rate",_xlfn.XLOOKUP($W86,Dynamic_Discount_REF,Dynamic_Discount_HealthReduced_Factor),NA())))))</f>
        <v>#N/A</v>
      </c>
    </row>
    <row r="87" spans="8:25" x14ac:dyDescent="0.35">
      <c r="H87" s="33" t="b">
        <f>IF(SETUP_Frequency="Calendar Year",IF(COUNTA(H$3:H86)&lt;=SETUP_Period_Final-SETUP_Period_First,H86+1),
IF(SETUP_Frequency="Financial Year", IF(COUNTA(H$3:H86)&lt;=LEFT(SETUP_Period_Final,4)-LEFT(SETUP_Period_First,4),((LEFT(H86,2)&amp;MID(H86,3,2))+1)&amp;"/"&amp;TEXT(RIGHT(TEXT(RIGHT(H86,2)+1,"00"),2),"00"),NA()),
IF(SETUP_Frequency="Quarterly",IF(COUNTA(H$3:H86)&lt;=((LEFT(SETUP_Period_Final,4)-LEFT(SETUP_Period_First,4))*4)+RIGHT(SETUP_Period_Final,1)-RIGHT(SETUP_Period_First,1),IF(_xlfn.NUMBERVALUE(RIGHT(H86,1))=4,(LEFT(H86,4)+1)&amp;"Q1",(LEFT(H86,4)&amp;"Q"&amp;(RIGHT(H86,1)+1))),NA()),NA())))</f>
        <v>0</v>
      </c>
      <c r="J87" s="43">
        <f ca="1">OFFSET(Tool!$C$13,0,ROW($H87)-3)</f>
        <v>0</v>
      </c>
      <c r="K87" s="78" t="e">
        <f t="shared" ca="1" si="6"/>
        <v>#N/A</v>
      </c>
      <c r="L87" s="78" t="e">
        <f t="shared" ca="1" si="9"/>
        <v>#N/A</v>
      </c>
      <c r="M87" s="78" t="e">
        <f t="shared" ca="1" si="10"/>
        <v>#N/A</v>
      </c>
      <c r="N87" s="38"/>
      <c r="O87" s="36" t="e" cm="1">
        <f t="array" ref="O87">IF(OR(ISERROR($H87),$H87=FALSE),NA(),
IF(INFLATION_Index="Custom",_xlfn.XLOOKUP($H87,Tool!$12:$12,Tool!$14:$14)*100,
IF(SETUP_Frequency="Financial Year",
IFERROR(INDEX(Dynamic_Table_FY,_xlfn.XMATCH($H87,Dynamic_Period_FY),_xlfn.XMATCH(INFLATION_Index,Dynamic_Indices)),
INDEX(Dynamic_Table_FY,COUNTA(Dynamic_Table_FY)/COUNTA(Dynamic_Indices),_xlfn.XMATCH(INFLATION_Index,Dynamic_Indices))),
IF(SETUP_Frequency="Calendar Year",
IFERROR(INDEX(Dynamic_Table_CAL,_xlfn.XMATCH($H87,Dynamic_Period_CAL),_xlfn.XMATCH(INFLATION_Index,Dynamic_Indices)),
INDEX(Dynamic_Table_CAL,COUNTA(Dynamic_Table_CAL)/COUNTA(Dynamic_Indices),_xlfn.XMATCH(INFLATION_Index,Dynamic_Indices))),
IF(SETUP_Frequency="Quarterly",
IFERROR(INDEX(Dynamic_Table_QTR,_xlfn.XMATCH($H87,Dynamic_Period_QTR),_xlfn.XMATCH(INFLATION_Index,Dynamic_Indices)),
INDEX(Dynamic_Table_QTR,COUNTA(Dynamic_Table_QTR)/COUNTA(Dynamic_Indices),_xlfn.XMATCH(INFLATION_Index,Dynamic_Indices))),"err")))))
/100</f>
        <v>#N/A</v>
      </c>
      <c r="P87" s="37" t="e">
        <f t="shared" ca="1" si="7"/>
        <v>#N/A</v>
      </c>
      <c r="Q87" s="37" t="e">
        <f ca="1">IF(ISERROR($H87),NA(),
$P87/_xlfn.XLOOKUP(0,Tool!$27:$27,Tool!$33:$33)
)</f>
        <v>#N/A</v>
      </c>
      <c r="R87" s="2"/>
      <c r="S87" s="36" t="e" cm="1">
        <f t="array" ref="S87">IF(OR(ISERROR($H87),$H87=FALSE),NA(),
IF(SETUP_Frequency="Financial Year",
IFERROR(INDEX(Dynamic_Table_FY,_xlfn.XMATCH($H87,Dynamic_Period_FY),_xlfn.XMATCH("GDP Deflator",Dynamic_Indices)),
INDEX(Dynamic_Table_FY,COUNTA(Dynamic_Table_FY)/COUNTA(Dynamic_Indices),_xlfn.XMATCH("GDP Deflator",Dynamic_Indices))),
IF(SETUP_Frequency="Calendar Year",
IFERROR(INDEX(Dynamic_Table_CAL,_xlfn.XMATCH($H87,Dynamic_Period_CAL),_xlfn.XMATCH("GDP Deflator",Dynamic_Indices)),
INDEX(Dynamic_Table_CAL,COUNTA(Dynamic_Table_CAL)/COUNTA(Dynamic_Indices),_xlfn.XMATCH("GDP Deflator",Dynamic_Indices))),
IF(SETUP_Frequency="Quarterly",
IFERROR(INDEX(Dynamic_Table_QTR,_xlfn.XMATCH($H87,Dynamic_Period_QTR),_xlfn.XMATCH("GDP Deflator",Dynamic_Indices)),
INDEX(Dynamic_Table_QTR,COUNTA(Dynamic_Table_QTR)/COUNTA(Dynamic_Indices),_xlfn.XMATCH("GDP Deflator",Dynamic_Indices))),"err"))))
/100</f>
        <v>#N/A</v>
      </c>
      <c r="T87" s="37" t="e">
        <f t="shared" ca="1" si="8"/>
        <v>#N/A</v>
      </c>
      <c r="U87" s="2" t="e">
        <f ca="1">IF(ISERROR($H87),NA(),
_xlfn.XLOOKUP(0,Tool!$28:$28,Tool!$40:$40)/$T87
)</f>
        <v>#N/A</v>
      </c>
      <c r="W87" t="e">
        <f ca="1">IF(MAX($W$1:$W86)=MAX(Tool!$29:$29),NA(),IF(AND(MIN($W$1:$W86)=MIN(Tool!$29:$29),ISNUMBER(W86)),$W86+1,MIN(Tool!$29:$29)))</f>
        <v>#N/A</v>
      </c>
      <c r="X87" s="36" t="e" cm="1">
        <f t="array" aca="1" ref="X87" ca="1">IF(OR(DISCOUNT_YN="No",$W87&lt;0),0,
IF(DISCOUNT_Type="Standard Discount Rate",_xlfn.XLOOKUP($W87,Dynamic_Discount_REF,Dynamic_Discount_Standard_Rate),
IF(DISCOUNT_Type="Reduced Standard Discount Rate",_xlfn.XLOOKUP($W87,Dynamic_Discount_REF,Dynamic_Discount_StandardReduced_Rate),
IF(DISCOUNT_Type="Health Discount Rate",_xlfn.XLOOKUP($W87,Dynamic_Discount_REF,Dynamic_Discount_Health_Rate),
IF(DISCOUNT_Type="Reduced Health Discount Rate",_xlfn.XLOOKUP($W87,Dynamic_Discount_REF,Dynamic_Discount_HealthReduced_Rate),NA())))))</f>
        <v>#N/A</v>
      </c>
      <c r="Y87" s="37" t="e" cm="1">
        <f t="array" aca="1" ref="Y87" ca="1">IF(OR(DISCOUNT_YN="No",$W87&lt;0),1,
IF(DISCOUNT_Type="Standard Discount Rate",_xlfn.XLOOKUP($W87,Dynamic_Discount_REF,Dynamic_Discount_Standard_Factor),
IF(DISCOUNT_Type="Reduced Standard Discount Rate",_xlfn.XLOOKUP($W87,Dynamic_Discount_REF,Dynamic_Discount_StandardReduced_Factor),
IF(DISCOUNT_Type="Health Discount Rate",_xlfn.XLOOKUP($W87,Dynamic_Discount_REF,Dynamic_Discount_Health_Factor),
IF(DISCOUNT_Type="Reduced Health Discount Rate",_xlfn.XLOOKUP($W87,Dynamic_Discount_REF,Dynamic_Discount_HealthReduced_Factor),NA())))))</f>
        <v>#N/A</v>
      </c>
    </row>
    <row r="88" spans="8:25" x14ac:dyDescent="0.35">
      <c r="H88" s="33" t="b">
        <f>IF(SETUP_Frequency="Calendar Year",IF(COUNTA(H$3:H87)&lt;=SETUP_Period_Final-SETUP_Period_First,H87+1),
IF(SETUP_Frequency="Financial Year", IF(COUNTA(H$3:H87)&lt;=LEFT(SETUP_Period_Final,4)-LEFT(SETUP_Period_First,4),((LEFT(H87,2)&amp;MID(H87,3,2))+1)&amp;"/"&amp;TEXT(RIGHT(TEXT(RIGHT(H87,2)+1,"00"),2),"00"),NA()),
IF(SETUP_Frequency="Quarterly",IF(COUNTA(H$3:H87)&lt;=((LEFT(SETUP_Period_Final,4)-LEFT(SETUP_Period_First,4))*4)+RIGHT(SETUP_Period_Final,1)-RIGHT(SETUP_Period_First,1),IF(_xlfn.NUMBERVALUE(RIGHT(H87,1))=4,(LEFT(H87,4)+1)&amp;"Q1",(LEFT(H87,4)&amp;"Q"&amp;(RIGHT(H87,1)+1))),NA()),NA())))</f>
        <v>0</v>
      </c>
      <c r="J88" s="43">
        <f ca="1">OFFSET(Tool!$C$13,0,ROW($H88)-3)</f>
        <v>0</v>
      </c>
      <c r="K88" s="78" t="e">
        <f t="shared" ca="1" si="6"/>
        <v>#N/A</v>
      </c>
      <c r="L88" s="78" t="e">
        <f t="shared" ca="1" si="9"/>
        <v>#N/A</v>
      </c>
      <c r="M88" s="78" t="e">
        <f t="shared" ca="1" si="10"/>
        <v>#N/A</v>
      </c>
      <c r="N88" s="38"/>
      <c r="O88" s="36" t="e" cm="1">
        <f t="array" ref="O88">IF(OR(ISERROR($H88),$H88=FALSE),NA(),
IF(INFLATION_Index="Custom",_xlfn.XLOOKUP($H88,Tool!$12:$12,Tool!$14:$14)*100,
IF(SETUP_Frequency="Financial Year",
IFERROR(INDEX(Dynamic_Table_FY,_xlfn.XMATCH($H88,Dynamic_Period_FY),_xlfn.XMATCH(INFLATION_Index,Dynamic_Indices)),
INDEX(Dynamic_Table_FY,COUNTA(Dynamic_Table_FY)/COUNTA(Dynamic_Indices),_xlfn.XMATCH(INFLATION_Index,Dynamic_Indices))),
IF(SETUP_Frequency="Calendar Year",
IFERROR(INDEX(Dynamic_Table_CAL,_xlfn.XMATCH($H88,Dynamic_Period_CAL),_xlfn.XMATCH(INFLATION_Index,Dynamic_Indices)),
INDEX(Dynamic_Table_CAL,COUNTA(Dynamic_Table_CAL)/COUNTA(Dynamic_Indices),_xlfn.XMATCH(INFLATION_Index,Dynamic_Indices))),
IF(SETUP_Frequency="Quarterly",
IFERROR(INDEX(Dynamic_Table_QTR,_xlfn.XMATCH($H88,Dynamic_Period_QTR),_xlfn.XMATCH(INFLATION_Index,Dynamic_Indices)),
INDEX(Dynamic_Table_QTR,COUNTA(Dynamic_Table_QTR)/COUNTA(Dynamic_Indices),_xlfn.XMATCH(INFLATION_Index,Dynamic_Indices))),"err")))))
/100</f>
        <v>#N/A</v>
      </c>
      <c r="P88" s="37" t="e">
        <f t="shared" ca="1" si="7"/>
        <v>#N/A</v>
      </c>
      <c r="Q88" s="37" t="e">
        <f ca="1">IF(ISERROR($H88),NA(),
$P88/_xlfn.XLOOKUP(0,Tool!$27:$27,Tool!$33:$33)
)</f>
        <v>#N/A</v>
      </c>
      <c r="R88" s="2"/>
      <c r="S88" s="36" t="e" cm="1">
        <f t="array" ref="S88">IF(OR(ISERROR($H88),$H88=FALSE),NA(),
IF(SETUP_Frequency="Financial Year",
IFERROR(INDEX(Dynamic_Table_FY,_xlfn.XMATCH($H88,Dynamic_Period_FY),_xlfn.XMATCH("GDP Deflator",Dynamic_Indices)),
INDEX(Dynamic_Table_FY,COUNTA(Dynamic_Table_FY)/COUNTA(Dynamic_Indices),_xlfn.XMATCH("GDP Deflator",Dynamic_Indices))),
IF(SETUP_Frequency="Calendar Year",
IFERROR(INDEX(Dynamic_Table_CAL,_xlfn.XMATCH($H88,Dynamic_Period_CAL),_xlfn.XMATCH("GDP Deflator",Dynamic_Indices)),
INDEX(Dynamic_Table_CAL,COUNTA(Dynamic_Table_CAL)/COUNTA(Dynamic_Indices),_xlfn.XMATCH("GDP Deflator",Dynamic_Indices))),
IF(SETUP_Frequency="Quarterly",
IFERROR(INDEX(Dynamic_Table_QTR,_xlfn.XMATCH($H88,Dynamic_Period_QTR),_xlfn.XMATCH("GDP Deflator",Dynamic_Indices)),
INDEX(Dynamic_Table_QTR,COUNTA(Dynamic_Table_QTR)/COUNTA(Dynamic_Indices),_xlfn.XMATCH("GDP Deflator",Dynamic_Indices))),"err"))))
/100</f>
        <v>#N/A</v>
      </c>
      <c r="T88" s="37" t="e">
        <f t="shared" ca="1" si="8"/>
        <v>#N/A</v>
      </c>
      <c r="U88" s="2" t="e">
        <f ca="1">IF(ISERROR($H88),NA(),
_xlfn.XLOOKUP(0,Tool!$28:$28,Tool!$40:$40)/$T88
)</f>
        <v>#N/A</v>
      </c>
      <c r="W88" t="e">
        <f ca="1">IF(MAX($W$1:$W87)=MAX(Tool!$29:$29),NA(),IF(AND(MIN($W$1:$W87)=MIN(Tool!$29:$29),ISNUMBER(W87)),$W87+1,MIN(Tool!$29:$29)))</f>
        <v>#N/A</v>
      </c>
      <c r="X88" s="36" t="e" cm="1">
        <f t="array" aca="1" ref="X88" ca="1">IF(OR(DISCOUNT_YN="No",$W88&lt;0),0,
IF(DISCOUNT_Type="Standard Discount Rate",_xlfn.XLOOKUP($W88,Dynamic_Discount_REF,Dynamic_Discount_Standard_Rate),
IF(DISCOUNT_Type="Reduced Standard Discount Rate",_xlfn.XLOOKUP($W88,Dynamic_Discount_REF,Dynamic_Discount_StandardReduced_Rate),
IF(DISCOUNT_Type="Health Discount Rate",_xlfn.XLOOKUP($W88,Dynamic_Discount_REF,Dynamic_Discount_Health_Rate),
IF(DISCOUNT_Type="Reduced Health Discount Rate",_xlfn.XLOOKUP($W88,Dynamic_Discount_REF,Dynamic_Discount_HealthReduced_Rate),NA())))))</f>
        <v>#N/A</v>
      </c>
      <c r="Y88" s="37" t="e" cm="1">
        <f t="array" aca="1" ref="Y88" ca="1">IF(OR(DISCOUNT_YN="No",$W88&lt;0),1,
IF(DISCOUNT_Type="Standard Discount Rate",_xlfn.XLOOKUP($W88,Dynamic_Discount_REF,Dynamic_Discount_Standard_Factor),
IF(DISCOUNT_Type="Reduced Standard Discount Rate",_xlfn.XLOOKUP($W88,Dynamic_Discount_REF,Dynamic_Discount_StandardReduced_Factor),
IF(DISCOUNT_Type="Health Discount Rate",_xlfn.XLOOKUP($W88,Dynamic_Discount_REF,Dynamic_Discount_Health_Factor),
IF(DISCOUNT_Type="Reduced Health Discount Rate",_xlfn.XLOOKUP($W88,Dynamic_Discount_REF,Dynamic_Discount_HealthReduced_Factor),NA())))))</f>
        <v>#N/A</v>
      </c>
    </row>
    <row r="89" spans="8:25" x14ac:dyDescent="0.35">
      <c r="H89" s="33" t="b">
        <f>IF(SETUP_Frequency="Calendar Year",IF(COUNTA(H$3:H88)&lt;=SETUP_Period_Final-SETUP_Period_First,H88+1),
IF(SETUP_Frequency="Financial Year", IF(COUNTA(H$3:H88)&lt;=LEFT(SETUP_Period_Final,4)-LEFT(SETUP_Period_First,4),((LEFT(H88,2)&amp;MID(H88,3,2))+1)&amp;"/"&amp;TEXT(RIGHT(TEXT(RIGHT(H88,2)+1,"00"),2),"00"),NA()),
IF(SETUP_Frequency="Quarterly",IF(COUNTA(H$3:H88)&lt;=((LEFT(SETUP_Period_Final,4)-LEFT(SETUP_Period_First,4))*4)+RIGHT(SETUP_Period_Final,1)-RIGHT(SETUP_Period_First,1),IF(_xlfn.NUMBERVALUE(RIGHT(H88,1))=4,(LEFT(H88,4)+1)&amp;"Q1",(LEFT(H88,4)&amp;"Q"&amp;(RIGHT(H88,1)+1))),NA()),NA())))</f>
        <v>0</v>
      </c>
      <c r="J89" s="43">
        <f ca="1">OFFSET(Tool!$C$13,0,ROW($H89)-3)</f>
        <v>0</v>
      </c>
      <c r="K89" s="78" t="e">
        <f t="shared" ca="1" si="6"/>
        <v>#N/A</v>
      </c>
      <c r="L89" s="78" t="e">
        <f t="shared" ca="1" si="9"/>
        <v>#N/A</v>
      </c>
      <c r="M89" s="78" t="e">
        <f t="shared" ca="1" si="10"/>
        <v>#N/A</v>
      </c>
      <c r="N89" s="38"/>
      <c r="O89" s="36" t="e" cm="1">
        <f t="array" ref="O89">IF(OR(ISERROR($H89),$H89=FALSE),NA(),
IF(INFLATION_Index="Custom",_xlfn.XLOOKUP($H89,Tool!$12:$12,Tool!$14:$14)*100,
IF(SETUP_Frequency="Financial Year",
IFERROR(INDEX(Dynamic_Table_FY,_xlfn.XMATCH($H89,Dynamic_Period_FY),_xlfn.XMATCH(INFLATION_Index,Dynamic_Indices)),
INDEX(Dynamic_Table_FY,COUNTA(Dynamic_Table_FY)/COUNTA(Dynamic_Indices),_xlfn.XMATCH(INFLATION_Index,Dynamic_Indices))),
IF(SETUP_Frequency="Calendar Year",
IFERROR(INDEX(Dynamic_Table_CAL,_xlfn.XMATCH($H89,Dynamic_Period_CAL),_xlfn.XMATCH(INFLATION_Index,Dynamic_Indices)),
INDEX(Dynamic_Table_CAL,COUNTA(Dynamic_Table_CAL)/COUNTA(Dynamic_Indices),_xlfn.XMATCH(INFLATION_Index,Dynamic_Indices))),
IF(SETUP_Frequency="Quarterly",
IFERROR(INDEX(Dynamic_Table_QTR,_xlfn.XMATCH($H89,Dynamic_Period_QTR),_xlfn.XMATCH(INFLATION_Index,Dynamic_Indices)),
INDEX(Dynamic_Table_QTR,COUNTA(Dynamic_Table_QTR)/COUNTA(Dynamic_Indices),_xlfn.XMATCH(INFLATION_Index,Dynamic_Indices))),"err")))))
/100</f>
        <v>#N/A</v>
      </c>
      <c r="P89" s="37" t="e">
        <f t="shared" ca="1" si="7"/>
        <v>#N/A</v>
      </c>
      <c r="Q89" s="37" t="e">
        <f ca="1">IF(ISERROR($H89),NA(),
$P89/_xlfn.XLOOKUP(0,Tool!$27:$27,Tool!$33:$33)
)</f>
        <v>#N/A</v>
      </c>
      <c r="R89" s="2"/>
      <c r="S89" s="36" t="e" cm="1">
        <f t="array" ref="S89">IF(OR(ISERROR($H89),$H89=FALSE),NA(),
IF(SETUP_Frequency="Financial Year",
IFERROR(INDEX(Dynamic_Table_FY,_xlfn.XMATCH($H89,Dynamic_Period_FY),_xlfn.XMATCH("GDP Deflator",Dynamic_Indices)),
INDEX(Dynamic_Table_FY,COUNTA(Dynamic_Table_FY)/COUNTA(Dynamic_Indices),_xlfn.XMATCH("GDP Deflator",Dynamic_Indices))),
IF(SETUP_Frequency="Calendar Year",
IFERROR(INDEX(Dynamic_Table_CAL,_xlfn.XMATCH($H89,Dynamic_Period_CAL),_xlfn.XMATCH("GDP Deflator",Dynamic_Indices)),
INDEX(Dynamic_Table_CAL,COUNTA(Dynamic_Table_CAL)/COUNTA(Dynamic_Indices),_xlfn.XMATCH("GDP Deflator",Dynamic_Indices))),
IF(SETUP_Frequency="Quarterly",
IFERROR(INDEX(Dynamic_Table_QTR,_xlfn.XMATCH($H89,Dynamic_Period_QTR),_xlfn.XMATCH("GDP Deflator",Dynamic_Indices)),
INDEX(Dynamic_Table_QTR,COUNTA(Dynamic_Table_QTR)/COUNTA(Dynamic_Indices),_xlfn.XMATCH("GDP Deflator",Dynamic_Indices))),"err"))))
/100</f>
        <v>#N/A</v>
      </c>
      <c r="T89" s="37" t="e">
        <f t="shared" ca="1" si="8"/>
        <v>#N/A</v>
      </c>
      <c r="U89" s="2" t="e">
        <f ca="1">IF(ISERROR($H89),NA(),
_xlfn.XLOOKUP(0,Tool!$28:$28,Tool!$40:$40)/$T89
)</f>
        <v>#N/A</v>
      </c>
      <c r="W89" t="e">
        <f ca="1">IF(MAX($W$1:$W88)=MAX(Tool!$29:$29),NA(),IF(AND(MIN($W$1:$W88)=MIN(Tool!$29:$29),ISNUMBER(W88)),$W88+1,MIN(Tool!$29:$29)))</f>
        <v>#N/A</v>
      </c>
      <c r="X89" s="36" t="e" cm="1">
        <f t="array" aca="1" ref="X89" ca="1">IF(OR(DISCOUNT_YN="No",$W89&lt;0),0,
IF(DISCOUNT_Type="Standard Discount Rate",_xlfn.XLOOKUP($W89,Dynamic_Discount_REF,Dynamic_Discount_Standard_Rate),
IF(DISCOUNT_Type="Reduced Standard Discount Rate",_xlfn.XLOOKUP($W89,Dynamic_Discount_REF,Dynamic_Discount_StandardReduced_Rate),
IF(DISCOUNT_Type="Health Discount Rate",_xlfn.XLOOKUP($W89,Dynamic_Discount_REF,Dynamic_Discount_Health_Rate),
IF(DISCOUNT_Type="Reduced Health Discount Rate",_xlfn.XLOOKUP($W89,Dynamic_Discount_REF,Dynamic_Discount_HealthReduced_Rate),NA())))))</f>
        <v>#N/A</v>
      </c>
      <c r="Y89" s="37" t="e" cm="1">
        <f t="array" aca="1" ref="Y89" ca="1">IF(OR(DISCOUNT_YN="No",$W89&lt;0),1,
IF(DISCOUNT_Type="Standard Discount Rate",_xlfn.XLOOKUP($W89,Dynamic_Discount_REF,Dynamic_Discount_Standard_Factor),
IF(DISCOUNT_Type="Reduced Standard Discount Rate",_xlfn.XLOOKUP($W89,Dynamic_Discount_REF,Dynamic_Discount_StandardReduced_Factor),
IF(DISCOUNT_Type="Health Discount Rate",_xlfn.XLOOKUP($W89,Dynamic_Discount_REF,Dynamic_Discount_Health_Factor),
IF(DISCOUNT_Type="Reduced Health Discount Rate",_xlfn.XLOOKUP($W89,Dynamic_Discount_REF,Dynamic_Discount_HealthReduced_Factor),NA())))))</f>
        <v>#N/A</v>
      </c>
    </row>
    <row r="90" spans="8:25" x14ac:dyDescent="0.35">
      <c r="H90" s="33" t="b">
        <f>IF(SETUP_Frequency="Calendar Year",IF(COUNTA(H$3:H89)&lt;=SETUP_Period_Final-SETUP_Period_First,H89+1),
IF(SETUP_Frequency="Financial Year", IF(COUNTA(H$3:H89)&lt;=LEFT(SETUP_Period_Final,4)-LEFT(SETUP_Period_First,4),((LEFT(H89,2)&amp;MID(H89,3,2))+1)&amp;"/"&amp;TEXT(RIGHT(TEXT(RIGHT(H89,2)+1,"00"),2),"00"),NA()),
IF(SETUP_Frequency="Quarterly",IF(COUNTA(H$3:H89)&lt;=((LEFT(SETUP_Period_Final,4)-LEFT(SETUP_Period_First,4))*4)+RIGHT(SETUP_Period_Final,1)-RIGHT(SETUP_Period_First,1),IF(_xlfn.NUMBERVALUE(RIGHT(H89,1))=4,(LEFT(H89,4)+1)&amp;"Q1",(LEFT(H89,4)&amp;"Q"&amp;(RIGHT(H89,1)+1))),NA()),NA())))</f>
        <v>0</v>
      </c>
      <c r="J90" s="43">
        <f ca="1">OFFSET(Tool!$C$13,0,ROW($H90)-3)</f>
        <v>0</v>
      </c>
      <c r="K90" s="78" t="e">
        <f t="shared" ca="1" si="6"/>
        <v>#N/A</v>
      </c>
      <c r="L90" s="78" t="e">
        <f t="shared" ca="1" si="9"/>
        <v>#N/A</v>
      </c>
      <c r="M90" s="78" t="e">
        <f t="shared" ca="1" si="10"/>
        <v>#N/A</v>
      </c>
      <c r="N90" s="38"/>
      <c r="O90" s="36" t="e" cm="1">
        <f t="array" ref="O90">IF(OR(ISERROR($H90),$H90=FALSE),NA(),
IF(INFLATION_Index="Custom",_xlfn.XLOOKUP($H90,Tool!$12:$12,Tool!$14:$14)*100,
IF(SETUP_Frequency="Financial Year",
IFERROR(INDEX(Dynamic_Table_FY,_xlfn.XMATCH($H90,Dynamic_Period_FY),_xlfn.XMATCH(INFLATION_Index,Dynamic_Indices)),
INDEX(Dynamic_Table_FY,COUNTA(Dynamic_Table_FY)/COUNTA(Dynamic_Indices),_xlfn.XMATCH(INFLATION_Index,Dynamic_Indices))),
IF(SETUP_Frequency="Calendar Year",
IFERROR(INDEX(Dynamic_Table_CAL,_xlfn.XMATCH($H90,Dynamic_Period_CAL),_xlfn.XMATCH(INFLATION_Index,Dynamic_Indices)),
INDEX(Dynamic_Table_CAL,COUNTA(Dynamic_Table_CAL)/COUNTA(Dynamic_Indices),_xlfn.XMATCH(INFLATION_Index,Dynamic_Indices))),
IF(SETUP_Frequency="Quarterly",
IFERROR(INDEX(Dynamic_Table_QTR,_xlfn.XMATCH($H90,Dynamic_Period_QTR),_xlfn.XMATCH(INFLATION_Index,Dynamic_Indices)),
INDEX(Dynamic_Table_QTR,COUNTA(Dynamic_Table_QTR)/COUNTA(Dynamic_Indices),_xlfn.XMATCH(INFLATION_Index,Dynamic_Indices))),"err")))))
/100</f>
        <v>#N/A</v>
      </c>
      <c r="P90" s="37" t="e">
        <f t="shared" ca="1" si="7"/>
        <v>#N/A</v>
      </c>
      <c r="Q90" s="37" t="e">
        <f ca="1">IF(ISERROR($H90),NA(),
$P90/_xlfn.XLOOKUP(0,Tool!$27:$27,Tool!$33:$33)
)</f>
        <v>#N/A</v>
      </c>
      <c r="R90" s="2"/>
      <c r="S90" s="36" t="e" cm="1">
        <f t="array" ref="S90">IF(OR(ISERROR($H90),$H90=FALSE),NA(),
IF(SETUP_Frequency="Financial Year",
IFERROR(INDEX(Dynamic_Table_FY,_xlfn.XMATCH($H90,Dynamic_Period_FY),_xlfn.XMATCH("GDP Deflator",Dynamic_Indices)),
INDEX(Dynamic_Table_FY,COUNTA(Dynamic_Table_FY)/COUNTA(Dynamic_Indices),_xlfn.XMATCH("GDP Deflator",Dynamic_Indices))),
IF(SETUP_Frequency="Calendar Year",
IFERROR(INDEX(Dynamic_Table_CAL,_xlfn.XMATCH($H90,Dynamic_Period_CAL),_xlfn.XMATCH("GDP Deflator",Dynamic_Indices)),
INDEX(Dynamic_Table_CAL,COUNTA(Dynamic_Table_CAL)/COUNTA(Dynamic_Indices),_xlfn.XMATCH("GDP Deflator",Dynamic_Indices))),
IF(SETUP_Frequency="Quarterly",
IFERROR(INDEX(Dynamic_Table_QTR,_xlfn.XMATCH($H90,Dynamic_Period_QTR),_xlfn.XMATCH("GDP Deflator",Dynamic_Indices)),
INDEX(Dynamic_Table_QTR,COUNTA(Dynamic_Table_QTR)/COUNTA(Dynamic_Indices),_xlfn.XMATCH("GDP Deflator",Dynamic_Indices))),"err"))))
/100</f>
        <v>#N/A</v>
      </c>
      <c r="T90" s="37" t="e">
        <f t="shared" ca="1" si="8"/>
        <v>#N/A</v>
      </c>
      <c r="U90" s="2" t="e">
        <f ca="1">IF(ISERROR($H90),NA(),
_xlfn.XLOOKUP(0,Tool!$28:$28,Tool!$40:$40)/$T90
)</f>
        <v>#N/A</v>
      </c>
      <c r="W90" t="e">
        <f ca="1">IF(MAX($W$1:$W89)=MAX(Tool!$29:$29),NA(),IF(AND(MIN($W$1:$W89)=MIN(Tool!$29:$29),ISNUMBER(W89)),$W89+1,MIN(Tool!$29:$29)))</f>
        <v>#N/A</v>
      </c>
      <c r="X90" s="36" t="e" cm="1">
        <f t="array" aca="1" ref="X90" ca="1">IF(OR(DISCOUNT_YN="No",$W90&lt;0),0,
IF(DISCOUNT_Type="Standard Discount Rate",_xlfn.XLOOKUP($W90,Dynamic_Discount_REF,Dynamic_Discount_Standard_Rate),
IF(DISCOUNT_Type="Reduced Standard Discount Rate",_xlfn.XLOOKUP($W90,Dynamic_Discount_REF,Dynamic_Discount_StandardReduced_Rate),
IF(DISCOUNT_Type="Health Discount Rate",_xlfn.XLOOKUP($W90,Dynamic_Discount_REF,Dynamic_Discount_Health_Rate),
IF(DISCOUNT_Type="Reduced Health Discount Rate",_xlfn.XLOOKUP($W90,Dynamic_Discount_REF,Dynamic_Discount_HealthReduced_Rate),NA())))))</f>
        <v>#N/A</v>
      </c>
      <c r="Y90" s="37" t="e" cm="1">
        <f t="array" aca="1" ref="Y90" ca="1">IF(OR(DISCOUNT_YN="No",$W90&lt;0),1,
IF(DISCOUNT_Type="Standard Discount Rate",_xlfn.XLOOKUP($W90,Dynamic_Discount_REF,Dynamic_Discount_Standard_Factor),
IF(DISCOUNT_Type="Reduced Standard Discount Rate",_xlfn.XLOOKUP($W90,Dynamic_Discount_REF,Dynamic_Discount_StandardReduced_Factor),
IF(DISCOUNT_Type="Health Discount Rate",_xlfn.XLOOKUP($W90,Dynamic_Discount_REF,Dynamic_Discount_Health_Factor),
IF(DISCOUNT_Type="Reduced Health Discount Rate",_xlfn.XLOOKUP($W90,Dynamic_Discount_REF,Dynamic_Discount_HealthReduced_Factor),NA())))))</f>
        <v>#N/A</v>
      </c>
    </row>
    <row r="91" spans="8:25" x14ac:dyDescent="0.35">
      <c r="H91" s="33" t="b">
        <f>IF(SETUP_Frequency="Calendar Year",IF(COUNTA(H$3:H90)&lt;=SETUP_Period_Final-SETUP_Period_First,H90+1),
IF(SETUP_Frequency="Financial Year", IF(COUNTA(H$3:H90)&lt;=LEFT(SETUP_Period_Final,4)-LEFT(SETUP_Period_First,4),((LEFT(H90,2)&amp;MID(H90,3,2))+1)&amp;"/"&amp;TEXT(RIGHT(TEXT(RIGHT(H90,2)+1,"00"),2),"00"),NA()),
IF(SETUP_Frequency="Quarterly",IF(COUNTA(H$3:H90)&lt;=((LEFT(SETUP_Period_Final,4)-LEFT(SETUP_Period_First,4))*4)+RIGHT(SETUP_Period_Final,1)-RIGHT(SETUP_Period_First,1),IF(_xlfn.NUMBERVALUE(RIGHT(H90,1))=4,(LEFT(H90,4)+1)&amp;"Q1",(LEFT(H90,4)&amp;"Q"&amp;(RIGHT(H90,1)+1))),NA()),NA())))</f>
        <v>0</v>
      </c>
      <c r="J91" s="43">
        <f ca="1">OFFSET(Tool!$C$13,0,ROW($H91)-3)</f>
        <v>0</v>
      </c>
      <c r="K91" s="78" t="e">
        <f t="shared" ca="1" si="6"/>
        <v>#N/A</v>
      </c>
      <c r="L91" s="78" t="e">
        <f t="shared" ca="1" si="9"/>
        <v>#N/A</v>
      </c>
      <c r="M91" s="78" t="e">
        <f t="shared" ca="1" si="10"/>
        <v>#N/A</v>
      </c>
      <c r="N91" s="38"/>
      <c r="O91" s="36" t="e" cm="1">
        <f t="array" ref="O91">IF(OR(ISERROR($H91),$H91=FALSE),NA(),
IF(INFLATION_Index="Custom",_xlfn.XLOOKUP($H91,Tool!$12:$12,Tool!$14:$14)*100,
IF(SETUP_Frequency="Financial Year",
IFERROR(INDEX(Dynamic_Table_FY,_xlfn.XMATCH($H91,Dynamic_Period_FY),_xlfn.XMATCH(INFLATION_Index,Dynamic_Indices)),
INDEX(Dynamic_Table_FY,COUNTA(Dynamic_Table_FY)/COUNTA(Dynamic_Indices),_xlfn.XMATCH(INFLATION_Index,Dynamic_Indices))),
IF(SETUP_Frequency="Calendar Year",
IFERROR(INDEX(Dynamic_Table_CAL,_xlfn.XMATCH($H91,Dynamic_Period_CAL),_xlfn.XMATCH(INFLATION_Index,Dynamic_Indices)),
INDEX(Dynamic_Table_CAL,COUNTA(Dynamic_Table_CAL)/COUNTA(Dynamic_Indices),_xlfn.XMATCH(INFLATION_Index,Dynamic_Indices))),
IF(SETUP_Frequency="Quarterly",
IFERROR(INDEX(Dynamic_Table_QTR,_xlfn.XMATCH($H91,Dynamic_Period_QTR),_xlfn.XMATCH(INFLATION_Index,Dynamic_Indices)),
INDEX(Dynamic_Table_QTR,COUNTA(Dynamic_Table_QTR)/COUNTA(Dynamic_Indices),_xlfn.XMATCH(INFLATION_Index,Dynamic_Indices))),"err")))))
/100</f>
        <v>#N/A</v>
      </c>
      <c r="P91" s="37" t="e">
        <f t="shared" ca="1" si="7"/>
        <v>#N/A</v>
      </c>
      <c r="Q91" s="37" t="e">
        <f ca="1">IF(ISERROR($H91),NA(),
$P91/_xlfn.XLOOKUP(0,Tool!$27:$27,Tool!$33:$33)
)</f>
        <v>#N/A</v>
      </c>
      <c r="R91" s="2"/>
      <c r="S91" s="36" t="e" cm="1">
        <f t="array" ref="S91">IF(OR(ISERROR($H91),$H91=FALSE),NA(),
IF(SETUP_Frequency="Financial Year",
IFERROR(INDEX(Dynamic_Table_FY,_xlfn.XMATCH($H91,Dynamic_Period_FY),_xlfn.XMATCH("GDP Deflator",Dynamic_Indices)),
INDEX(Dynamic_Table_FY,COUNTA(Dynamic_Table_FY)/COUNTA(Dynamic_Indices),_xlfn.XMATCH("GDP Deflator",Dynamic_Indices))),
IF(SETUP_Frequency="Calendar Year",
IFERROR(INDEX(Dynamic_Table_CAL,_xlfn.XMATCH($H91,Dynamic_Period_CAL),_xlfn.XMATCH("GDP Deflator",Dynamic_Indices)),
INDEX(Dynamic_Table_CAL,COUNTA(Dynamic_Table_CAL)/COUNTA(Dynamic_Indices),_xlfn.XMATCH("GDP Deflator",Dynamic_Indices))),
IF(SETUP_Frequency="Quarterly",
IFERROR(INDEX(Dynamic_Table_QTR,_xlfn.XMATCH($H91,Dynamic_Period_QTR),_xlfn.XMATCH("GDP Deflator",Dynamic_Indices)),
INDEX(Dynamic_Table_QTR,COUNTA(Dynamic_Table_QTR)/COUNTA(Dynamic_Indices),_xlfn.XMATCH("GDP Deflator",Dynamic_Indices))),"err"))))
/100</f>
        <v>#N/A</v>
      </c>
      <c r="T91" s="37" t="e">
        <f t="shared" ca="1" si="8"/>
        <v>#N/A</v>
      </c>
      <c r="U91" s="2" t="e">
        <f ca="1">IF(ISERROR($H91),NA(),
_xlfn.XLOOKUP(0,Tool!$28:$28,Tool!$40:$40)/$T91
)</f>
        <v>#N/A</v>
      </c>
      <c r="W91" t="e">
        <f ca="1">IF(MAX($W$1:$W90)=MAX(Tool!$29:$29),NA(),IF(AND(MIN($W$1:$W90)=MIN(Tool!$29:$29),ISNUMBER(W90)),$W90+1,MIN(Tool!$29:$29)))</f>
        <v>#N/A</v>
      </c>
      <c r="X91" s="36" t="e" cm="1">
        <f t="array" aca="1" ref="X91" ca="1">IF(OR(DISCOUNT_YN="No",$W91&lt;0),0,
IF(DISCOUNT_Type="Standard Discount Rate",_xlfn.XLOOKUP($W91,Dynamic_Discount_REF,Dynamic_Discount_Standard_Rate),
IF(DISCOUNT_Type="Reduced Standard Discount Rate",_xlfn.XLOOKUP($W91,Dynamic_Discount_REF,Dynamic_Discount_StandardReduced_Rate),
IF(DISCOUNT_Type="Health Discount Rate",_xlfn.XLOOKUP($W91,Dynamic_Discount_REF,Dynamic_Discount_Health_Rate),
IF(DISCOUNT_Type="Reduced Health Discount Rate",_xlfn.XLOOKUP($W91,Dynamic_Discount_REF,Dynamic_Discount_HealthReduced_Rate),NA())))))</f>
        <v>#N/A</v>
      </c>
      <c r="Y91" s="37" t="e" cm="1">
        <f t="array" aca="1" ref="Y91" ca="1">IF(OR(DISCOUNT_YN="No",$W91&lt;0),1,
IF(DISCOUNT_Type="Standard Discount Rate",_xlfn.XLOOKUP($W91,Dynamic_Discount_REF,Dynamic_Discount_Standard_Factor),
IF(DISCOUNT_Type="Reduced Standard Discount Rate",_xlfn.XLOOKUP($W91,Dynamic_Discount_REF,Dynamic_Discount_StandardReduced_Factor),
IF(DISCOUNT_Type="Health Discount Rate",_xlfn.XLOOKUP($W91,Dynamic_Discount_REF,Dynamic_Discount_Health_Factor),
IF(DISCOUNT_Type="Reduced Health Discount Rate",_xlfn.XLOOKUP($W91,Dynamic_Discount_REF,Dynamic_Discount_HealthReduced_Factor),NA())))))</f>
        <v>#N/A</v>
      </c>
    </row>
    <row r="92" spans="8:25" x14ac:dyDescent="0.35">
      <c r="H92" s="33" t="b">
        <f>IF(SETUP_Frequency="Calendar Year",IF(COUNTA(H$3:H91)&lt;=SETUP_Period_Final-SETUP_Period_First,H91+1),
IF(SETUP_Frequency="Financial Year", IF(COUNTA(H$3:H91)&lt;=LEFT(SETUP_Period_Final,4)-LEFT(SETUP_Period_First,4),((LEFT(H91,2)&amp;MID(H91,3,2))+1)&amp;"/"&amp;TEXT(RIGHT(TEXT(RIGHT(H91,2)+1,"00"),2),"00"),NA()),
IF(SETUP_Frequency="Quarterly",IF(COUNTA(H$3:H91)&lt;=((LEFT(SETUP_Period_Final,4)-LEFT(SETUP_Period_First,4))*4)+RIGHT(SETUP_Period_Final,1)-RIGHT(SETUP_Period_First,1),IF(_xlfn.NUMBERVALUE(RIGHT(H91,1))=4,(LEFT(H91,4)+1)&amp;"Q1",(LEFT(H91,4)&amp;"Q"&amp;(RIGHT(H91,1)+1))),NA()),NA())))</f>
        <v>0</v>
      </c>
      <c r="J92" s="43">
        <f ca="1">OFFSET(Tool!$C$13,0,ROW($H92)-3)</f>
        <v>0</v>
      </c>
      <c r="K92" s="78" t="e">
        <f t="shared" ca="1" si="6"/>
        <v>#N/A</v>
      </c>
      <c r="L92" s="78" t="e">
        <f t="shared" ca="1" si="9"/>
        <v>#N/A</v>
      </c>
      <c r="M92" s="78" t="e">
        <f t="shared" ca="1" si="10"/>
        <v>#N/A</v>
      </c>
      <c r="N92" s="38"/>
      <c r="O92" s="36" t="e" cm="1">
        <f t="array" ref="O92">IF(OR(ISERROR($H92),$H92=FALSE),NA(),
IF(INFLATION_Index="Custom",_xlfn.XLOOKUP($H92,Tool!$12:$12,Tool!$14:$14)*100,
IF(SETUP_Frequency="Financial Year",
IFERROR(INDEX(Dynamic_Table_FY,_xlfn.XMATCH($H92,Dynamic_Period_FY),_xlfn.XMATCH(INFLATION_Index,Dynamic_Indices)),
INDEX(Dynamic_Table_FY,COUNTA(Dynamic_Table_FY)/COUNTA(Dynamic_Indices),_xlfn.XMATCH(INFLATION_Index,Dynamic_Indices))),
IF(SETUP_Frequency="Calendar Year",
IFERROR(INDEX(Dynamic_Table_CAL,_xlfn.XMATCH($H92,Dynamic_Period_CAL),_xlfn.XMATCH(INFLATION_Index,Dynamic_Indices)),
INDEX(Dynamic_Table_CAL,COUNTA(Dynamic_Table_CAL)/COUNTA(Dynamic_Indices),_xlfn.XMATCH(INFLATION_Index,Dynamic_Indices))),
IF(SETUP_Frequency="Quarterly",
IFERROR(INDEX(Dynamic_Table_QTR,_xlfn.XMATCH($H92,Dynamic_Period_QTR),_xlfn.XMATCH(INFLATION_Index,Dynamic_Indices)),
INDEX(Dynamic_Table_QTR,COUNTA(Dynamic_Table_QTR)/COUNTA(Dynamic_Indices),_xlfn.XMATCH(INFLATION_Index,Dynamic_Indices))),"err")))))
/100</f>
        <v>#N/A</v>
      </c>
      <c r="P92" s="37" t="e">
        <f t="shared" ca="1" si="7"/>
        <v>#N/A</v>
      </c>
      <c r="Q92" s="37" t="e">
        <f ca="1">IF(ISERROR($H92),NA(),
$P92/_xlfn.XLOOKUP(0,Tool!$27:$27,Tool!$33:$33)
)</f>
        <v>#N/A</v>
      </c>
      <c r="R92" s="2"/>
      <c r="S92" s="36" t="e" cm="1">
        <f t="array" ref="S92">IF(OR(ISERROR($H92),$H92=FALSE),NA(),
IF(SETUP_Frequency="Financial Year",
IFERROR(INDEX(Dynamic_Table_FY,_xlfn.XMATCH($H92,Dynamic_Period_FY),_xlfn.XMATCH("GDP Deflator",Dynamic_Indices)),
INDEX(Dynamic_Table_FY,COUNTA(Dynamic_Table_FY)/COUNTA(Dynamic_Indices),_xlfn.XMATCH("GDP Deflator",Dynamic_Indices))),
IF(SETUP_Frequency="Calendar Year",
IFERROR(INDEX(Dynamic_Table_CAL,_xlfn.XMATCH($H92,Dynamic_Period_CAL),_xlfn.XMATCH("GDP Deflator",Dynamic_Indices)),
INDEX(Dynamic_Table_CAL,COUNTA(Dynamic_Table_CAL)/COUNTA(Dynamic_Indices),_xlfn.XMATCH("GDP Deflator",Dynamic_Indices))),
IF(SETUP_Frequency="Quarterly",
IFERROR(INDEX(Dynamic_Table_QTR,_xlfn.XMATCH($H92,Dynamic_Period_QTR),_xlfn.XMATCH("GDP Deflator",Dynamic_Indices)),
INDEX(Dynamic_Table_QTR,COUNTA(Dynamic_Table_QTR)/COUNTA(Dynamic_Indices),_xlfn.XMATCH("GDP Deflator",Dynamic_Indices))),"err"))))
/100</f>
        <v>#N/A</v>
      </c>
      <c r="T92" s="37" t="e">
        <f t="shared" ca="1" si="8"/>
        <v>#N/A</v>
      </c>
      <c r="U92" s="2" t="e">
        <f ca="1">IF(ISERROR($H92),NA(),
_xlfn.XLOOKUP(0,Tool!$28:$28,Tool!$40:$40)/$T92
)</f>
        <v>#N/A</v>
      </c>
      <c r="W92" t="e">
        <f ca="1">IF(MAX($W$1:$W91)=MAX(Tool!$29:$29),NA(),IF(AND(MIN($W$1:$W91)=MIN(Tool!$29:$29),ISNUMBER(W91)),$W91+1,MIN(Tool!$29:$29)))</f>
        <v>#N/A</v>
      </c>
      <c r="X92" s="36" t="e" cm="1">
        <f t="array" aca="1" ref="X92" ca="1">IF(OR(DISCOUNT_YN="No",$W92&lt;0),0,
IF(DISCOUNT_Type="Standard Discount Rate",_xlfn.XLOOKUP($W92,Dynamic_Discount_REF,Dynamic_Discount_Standard_Rate),
IF(DISCOUNT_Type="Reduced Standard Discount Rate",_xlfn.XLOOKUP($W92,Dynamic_Discount_REF,Dynamic_Discount_StandardReduced_Rate),
IF(DISCOUNT_Type="Health Discount Rate",_xlfn.XLOOKUP($W92,Dynamic_Discount_REF,Dynamic_Discount_Health_Rate),
IF(DISCOUNT_Type="Reduced Health Discount Rate",_xlfn.XLOOKUP($W92,Dynamic_Discount_REF,Dynamic_Discount_HealthReduced_Rate),NA())))))</f>
        <v>#N/A</v>
      </c>
      <c r="Y92" s="37" t="e" cm="1">
        <f t="array" aca="1" ref="Y92" ca="1">IF(OR(DISCOUNT_YN="No",$W92&lt;0),1,
IF(DISCOUNT_Type="Standard Discount Rate",_xlfn.XLOOKUP($W92,Dynamic_Discount_REF,Dynamic_Discount_Standard_Factor),
IF(DISCOUNT_Type="Reduced Standard Discount Rate",_xlfn.XLOOKUP($W92,Dynamic_Discount_REF,Dynamic_Discount_StandardReduced_Factor),
IF(DISCOUNT_Type="Health Discount Rate",_xlfn.XLOOKUP($W92,Dynamic_Discount_REF,Dynamic_Discount_Health_Factor),
IF(DISCOUNT_Type="Reduced Health Discount Rate",_xlfn.XLOOKUP($W92,Dynamic_Discount_REF,Dynamic_Discount_HealthReduced_Factor),NA())))))</f>
        <v>#N/A</v>
      </c>
    </row>
    <row r="93" spans="8:25" x14ac:dyDescent="0.35">
      <c r="H93" s="33" t="b">
        <f>IF(SETUP_Frequency="Calendar Year",IF(COUNTA(H$3:H92)&lt;=SETUP_Period_Final-SETUP_Period_First,H92+1),
IF(SETUP_Frequency="Financial Year", IF(COUNTA(H$3:H92)&lt;=LEFT(SETUP_Period_Final,4)-LEFT(SETUP_Period_First,4),((LEFT(H92,2)&amp;MID(H92,3,2))+1)&amp;"/"&amp;TEXT(RIGHT(TEXT(RIGHT(H92,2)+1,"00"),2),"00"),NA()),
IF(SETUP_Frequency="Quarterly",IF(COUNTA(H$3:H92)&lt;=((LEFT(SETUP_Period_Final,4)-LEFT(SETUP_Period_First,4))*4)+RIGHT(SETUP_Period_Final,1)-RIGHT(SETUP_Period_First,1),IF(_xlfn.NUMBERVALUE(RIGHT(H92,1))=4,(LEFT(H92,4)+1)&amp;"Q1",(LEFT(H92,4)&amp;"Q"&amp;(RIGHT(H92,1)+1))),NA()),NA())))</f>
        <v>0</v>
      </c>
      <c r="J93" s="43">
        <f ca="1">OFFSET(Tool!$C$13,0,ROW($H93)-3)</f>
        <v>0</v>
      </c>
      <c r="K93" s="78" t="e">
        <f t="shared" ca="1" si="6"/>
        <v>#N/A</v>
      </c>
      <c r="L93" s="78" t="e">
        <f t="shared" ca="1" si="9"/>
        <v>#N/A</v>
      </c>
      <c r="M93" s="78" t="e">
        <f t="shared" ca="1" si="10"/>
        <v>#N/A</v>
      </c>
      <c r="N93" s="38"/>
      <c r="O93" s="36" t="e" cm="1">
        <f t="array" ref="O93">IF(OR(ISERROR($H93),$H93=FALSE),NA(),
IF(INFLATION_Index="Custom",_xlfn.XLOOKUP($H93,Tool!$12:$12,Tool!$14:$14)*100,
IF(SETUP_Frequency="Financial Year",
IFERROR(INDEX(Dynamic_Table_FY,_xlfn.XMATCH($H93,Dynamic_Period_FY),_xlfn.XMATCH(INFLATION_Index,Dynamic_Indices)),
INDEX(Dynamic_Table_FY,COUNTA(Dynamic_Table_FY)/COUNTA(Dynamic_Indices),_xlfn.XMATCH(INFLATION_Index,Dynamic_Indices))),
IF(SETUP_Frequency="Calendar Year",
IFERROR(INDEX(Dynamic_Table_CAL,_xlfn.XMATCH($H93,Dynamic_Period_CAL),_xlfn.XMATCH(INFLATION_Index,Dynamic_Indices)),
INDEX(Dynamic_Table_CAL,COUNTA(Dynamic_Table_CAL)/COUNTA(Dynamic_Indices),_xlfn.XMATCH(INFLATION_Index,Dynamic_Indices))),
IF(SETUP_Frequency="Quarterly",
IFERROR(INDEX(Dynamic_Table_QTR,_xlfn.XMATCH($H93,Dynamic_Period_QTR),_xlfn.XMATCH(INFLATION_Index,Dynamic_Indices)),
INDEX(Dynamic_Table_QTR,COUNTA(Dynamic_Table_QTR)/COUNTA(Dynamic_Indices),_xlfn.XMATCH(INFLATION_Index,Dynamic_Indices))),"err")))))
/100</f>
        <v>#N/A</v>
      </c>
      <c r="P93" s="37" t="e">
        <f t="shared" ca="1" si="7"/>
        <v>#N/A</v>
      </c>
      <c r="Q93" s="37" t="e">
        <f ca="1">IF(ISERROR($H93),NA(),
$P93/_xlfn.XLOOKUP(0,Tool!$27:$27,Tool!$33:$33)
)</f>
        <v>#N/A</v>
      </c>
      <c r="R93" s="2"/>
      <c r="S93" s="36" t="e" cm="1">
        <f t="array" ref="S93">IF(OR(ISERROR($H93),$H93=FALSE),NA(),
IF(SETUP_Frequency="Financial Year",
IFERROR(INDEX(Dynamic_Table_FY,_xlfn.XMATCH($H93,Dynamic_Period_FY),_xlfn.XMATCH("GDP Deflator",Dynamic_Indices)),
INDEX(Dynamic_Table_FY,COUNTA(Dynamic_Table_FY)/COUNTA(Dynamic_Indices),_xlfn.XMATCH("GDP Deflator",Dynamic_Indices))),
IF(SETUP_Frequency="Calendar Year",
IFERROR(INDEX(Dynamic_Table_CAL,_xlfn.XMATCH($H93,Dynamic_Period_CAL),_xlfn.XMATCH("GDP Deflator",Dynamic_Indices)),
INDEX(Dynamic_Table_CAL,COUNTA(Dynamic_Table_CAL)/COUNTA(Dynamic_Indices),_xlfn.XMATCH("GDP Deflator",Dynamic_Indices))),
IF(SETUP_Frequency="Quarterly",
IFERROR(INDEX(Dynamic_Table_QTR,_xlfn.XMATCH($H93,Dynamic_Period_QTR),_xlfn.XMATCH("GDP Deflator",Dynamic_Indices)),
INDEX(Dynamic_Table_QTR,COUNTA(Dynamic_Table_QTR)/COUNTA(Dynamic_Indices),_xlfn.XMATCH("GDP Deflator",Dynamic_Indices))),"err"))))
/100</f>
        <v>#N/A</v>
      </c>
      <c r="T93" s="37" t="e">
        <f t="shared" ca="1" si="8"/>
        <v>#N/A</v>
      </c>
      <c r="U93" s="2" t="e">
        <f ca="1">IF(ISERROR($H93),NA(),
_xlfn.XLOOKUP(0,Tool!$28:$28,Tool!$40:$40)/$T93
)</f>
        <v>#N/A</v>
      </c>
      <c r="W93" t="e">
        <f ca="1">IF(MAX($W$1:$W92)=MAX(Tool!$29:$29),NA(),IF(AND(MIN($W$1:$W92)=MIN(Tool!$29:$29),ISNUMBER(W92)),$W92+1,MIN(Tool!$29:$29)))</f>
        <v>#N/A</v>
      </c>
      <c r="X93" s="36" t="e" cm="1">
        <f t="array" aca="1" ref="X93" ca="1">IF(OR(DISCOUNT_YN="No",$W93&lt;0),0,
IF(DISCOUNT_Type="Standard Discount Rate",_xlfn.XLOOKUP($W93,Dynamic_Discount_REF,Dynamic_Discount_Standard_Rate),
IF(DISCOUNT_Type="Reduced Standard Discount Rate",_xlfn.XLOOKUP($W93,Dynamic_Discount_REF,Dynamic_Discount_StandardReduced_Rate),
IF(DISCOUNT_Type="Health Discount Rate",_xlfn.XLOOKUP($W93,Dynamic_Discount_REF,Dynamic_Discount_Health_Rate),
IF(DISCOUNT_Type="Reduced Health Discount Rate",_xlfn.XLOOKUP($W93,Dynamic_Discount_REF,Dynamic_Discount_HealthReduced_Rate),NA())))))</f>
        <v>#N/A</v>
      </c>
      <c r="Y93" s="37" t="e" cm="1">
        <f t="array" aca="1" ref="Y93" ca="1">IF(OR(DISCOUNT_YN="No",$W93&lt;0),1,
IF(DISCOUNT_Type="Standard Discount Rate",_xlfn.XLOOKUP($W93,Dynamic_Discount_REF,Dynamic_Discount_Standard_Factor),
IF(DISCOUNT_Type="Reduced Standard Discount Rate",_xlfn.XLOOKUP($W93,Dynamic_Discount_REF,Dynamic_Discount_StandardReduced_Factor),
IF(DISCOUNT_Type="Health Discount Rate",_xlfn.XLOOKUP($W93,Dynamic_Discount_REF,Dynamic_Discount_Health_Factor),
IF(DISCOUNT_Type="Reduced Health Discount Rate",_xlfn.XLOOKUP($W93,Dynamic_Discount_REF,Dynamic_Discount_HealthReduced_Factor),NA())))))</f>
        <v>#N/A</v>
      </c>
    </row>
    <row r="94" spans="8:25" x14ac:dyDescent="0.35">
      <c r="H94" s="33" t="b">
        <f>IF(SETUP_Frequency="Calendar Year",IF(COUNTA(H$3:H93)&lt;=SETUP_Period_Final-SETUP_Period_First,H93+1),
IF(SETUP_Frequency="Financial Year", IF(COUNTA(H$3:H93)&lt;=LEFT(SETUP_Period_Final,4)-LEFT(SETUP_Period_First,4),((LEFT(H93,2)&amp;MID(H93,3,2))+1)&amp;"/"&amp;TEXT(RIGHT(TEXT(RIGHT(H93,2)+1,"00"),2),"00"),NA()),
IF(SETUP_Frequency="Quarterly",IF(COUNTA(H$3:H93)&lt;=((LEFT(SETUP_Period_Final,4)-LEFT(SETUP_Period_First,4))*4)+RIGHT(SETUP_Period_Final,1)-RIGHT(SETUP_Period_First,1),IF(_xlfn.NUMBERVALUE(RIGHT(H93,1))=4,(LEFT(H93,4)+1)&amp;"Q1",(LEFT(H93,4)&amp;"Q"&amp;(RIGHT(H93,1)+1))),NA()),NA())))</f>
        <v>0</v>
      </c>
      <c r="J94" s="43">
        <f ca="1">OFFSET(Tool!$C$13,0,ROW($H94)-3)</f>
        <v>0</v>
      </c>
      <c r="K94" s="78" t="e">
        <f t="shared" ca="1" si="6"/>
        <v>#N/A</v>
      </c>
      <c r="L94" s="78" t="e">
        <f t="shared" ca="1" si="9"/>
        <v>#N/A</v>
      </c>
      <c r="M94" s="78" t="e">
        <f t="shared" ca="1" si="10"/>
        <v>#N/A</v>
      </c>
      <c r="N94" s="38"/>
      <c r="O94" s="36" t="e" cm="1">
        <f t="array" ref="O94">IF(OR(ISERROR($H94),$H94=FALSE),NA(),
IF(INFLATION_Index="Custom",_xlfn.XLOOKUP($H94,Tool!$12:$12,Tool!$14:$14)*100,
IF(SETUP_Frequency="Financial Year",
IFERROR(INDEX(Dynamic_Table_FY,_xlfn.XMATCH($H94,Dynamic_Period_FY),_xlfn.XMATCH(INFLATION_Index,Dynamic_Indices)),
INDEX(Dynamic_Table_FY,COUNTA(Dynamic_Table_FY)/COUNTA(Dynamic_Indices),_xlfn.XMATCH(INFLATION_Index,Dynamic_Indices))),
IF(SETUP_Frequency="Calendar Year",
IFERROR(INDEX(Dynamic_Table_CAL,_xlfn.XMATCH($H94,Dynamic_Period_CAL),_xlfn.XMATCH(INFLATION_Index,Dynamic_Indices)),
INDEX(Dynamic_Table_CAL,COUNTA(Dynamic_Table_CAL)/COUNTA(Dynamic_Indices),_xlfn.XMATCH(INFLATION_Index,Dynamic_Indices))),
IF(SETUP_Frequency="Quarterly",
IFERROR(INDEX(Dynamic_Table_QTR,_xlfn.XMATCH($H94,Dynamic_Period_QTR),_xlfn.XMATCH(INFLATION_Index,Dynamic_Indices)),
INDEX(Dynamic_Table_QTR,COUNTA(Dynamic_Table_QTR)/COUNTA(Dynamic_Indices),_xlfn.XMATCH(INFLATION_Index,Dynamic_Indices))),"err")))))
/100</f>
        <v>#N/A</v>
      </c>
      <c r="P94" s="37" t="e">
        <f t="shared" ca="1" si="7"/>
        <v>#N/A</v>
      </c>
      <c r="Q94" s="37" t="e">
        <f ca="1">IF(ISERROR($H94),NA(),
$P94/_xlfn.XLOOKUP(0,Tool!$27:$27,Tool!$33:$33)
)</f>
        <v>#N/A</v>
      </c>
      <c r="R94" s="2"/>
      <c r="S94" s="36" t="e" cm="1">
        <f t="array" ref="S94">IF(OR(ISERROR($H94),$H94=FALSE),NA(),
IF(SETUP_Frequency="Financial Year",
IFERROR(INDEX(Dynamic_Table_FY,_xlfn.XMATCH($H94,Dynamic_Period_FY),_xlfn.XMATCH("GDP Deflator",Dynamic_Indices)),
INDEX(Dynamic_Table_FY,COUNTA(Dynamic_Table_FY)/COUNTA(Dynamic_Indices),_xlfn.XMATCH("GDP Deflator",Dynamic_Indices))),
IF(SETUP_Frequency="Calendar Year",
IFERROR(INDEX(Dynamic_Table_CAL,_xlfn.XMATCH($H94,Dynamic_Period_CAL),_xlfn.XMATCH("GDP Deflator",Dynamic_Indices)),
INDEX(Dynamic_Table_CAL,COUNTA(Dynamic_Table_CAL)/COUNTA(Dynamic_Indices),_xlfn.XMATCH("GDP Deflator",Dynamic_Indices))),
IF(SETUP_Frequency="Quarterly",
IFERROR(INDEX(Dynamic_Table_QTR,_xlfn.XMATCH($H94,Dynamic_Period_QTR),_xlfn.XMATCH("GDP Deflator",Dynamic_Indices)),
INDEX(Dynamic_Table_QTR,COUNTA(Dynamic_Table_QTR)/COUNTA(Dynamic_Indices),_xlfn.XMATCH("GDP Deflator",Dynamic_Indices))),"err"))))
/100</f>
        <v>#N/A</v>
      </c>
      <c r="T94" s="37" t="e">
        <f t="shared" ca="1" si="8"/>
        <v>#N/A</v>
      </c>
      <c r="U94" s="2" t="e">
        <f ca="1">IF(ISERROR($H94),NA(),
_xlfn.XLOOKUP(0,Tool!$28:$28,Tool!$40:$40)/$T94
)</f>
        <v>#N/A</v>
      </c>
      <c r="W94" t="e">
        <f ca="1">IF(MAX($W$1:$W93)=MAX(Tool!$29:$29),NA(),IF(AND(MIN($W$1:$W93)=MIN(Tool!$29:$29),ISNUMBER(W93)),$W93+1,MIN(Tool!$29:$29)))</f>
        <v>#N/A</v>
      </c>
      <c r="X94" s="36" t="e" cm="1">
        <f t="array" aca="1" ref="X94" ca="1">IF(OR(DISCOUNT_YN="No",$W94&lt;0),0,
IF(DISCOUNT_Type="Standard Discount Rate",_xlfn.XLOOKUP($W94,Dynamic_Discount_REF,Dynamic_Discount_Standard_Rate),
IF(DISCOUNT_Type="Reduced Standard Discount Rate",_xlfn.XLOOKUP($W94,Dynamic_Discount_REF,Dynamic_Discount_StandardReduced_Rate),
IF(DISCOUNT_Type="Health Discount Rate",_xlfn.XLOOKUP($W94,Dynamic_Discount_REF,Dynamic_Discount_Health_Rate),
IF(DISCOUNT_Type="Reduced Health Discount Rate",_xlfn.XLOOKUP($W94,Dynamic_Discount_REF,Dynamic_Discount_HealthReduced_Rate),NA())))))</f>
        <v>#N/A</v>
      </c>
      <c r="Y94" s="37" t="e" cm="1">
        <f t="array" aca="1" ref="Y94" ca="1">IF(OR(DISCOUNT_YN="No",$W94&lt;0),1,
IF(DISCOUNT_Type="Standard Discount Rate",_xlfn.XLOOKUP($W94,Dynamic_Discount_REF,Dynamic_Discount_Standard_Factor),
IF(DISCOUNT_Type="Reduced Standard Discount Rate",_xlfn.XLOOKUP($W94,Dynamic_Discount_REF,Dynamic_Discount_StandardReduced_Factor),
IF(DISCOUNT_Type="Health Discount Rate",_xlfn.XLOOKUP($W94,Dynamic_Discount_REF,Dynamic_Discount_Health_Factor),
IF(DISCOUNT_Type="Reduced Health Discount Rate",_xlfn.XLOOKUP($W94,Dynamic_Discount_REF,Dynamic_Discount_HealthReduced_Factor),NA())))))</f>
        <v>#N/A</v>
      </c>
    </row>
    <row r="95" spans="8:25" x14ac:dyDescent="0.35">
      <c r="H95" s="33" t="b">
        <f>IF(SETUP_Frequency="Calendar Year",IF(COUNTA(H$3:H94)&lt;=SETUP_Period_Final-SETUP_Period_First,H94+1),
IF(SETUP_Frequency="Financial Year", IF(COUNTA(H$3:H94)&lt;=LEFT(SETUP_Period_Final,4)-LEFT(SETUP_Period_First,4),((LEFT(H94,2)&amp;MID(H94,3,2))+1)&amp;"/"&amp;TEXT(RIGHT(TEXT(RIGHT(H94,2)+1,"00"),2),"00"),NA()),
IF(SETUP_Frequency="Quarterly",IF(COUNTA(H$3:H94)&lt;=((LEFT(SETUP_Period_Final,4)-LEFT(SETUP_Period_First,4))*4)+RIGHT(SETUP_Period_Final,1)-RIGHT(SETUP_Period_First,1),IF(_xlfn.NUMBERVALUE(RIGHT(H94,1))=4,(LEFT(H94,4)+1)&amp;"Q1",(LEFT(H94,4)&amp;"Q"&amp;(RIGHT(H94,1)+1))),NA()),NA())))</f>
        <v>0</v>
      </c>
      <c r="J95" s="43">
        <f ca="1">OFFSET(Tool!$C$13,0,ROW($H95)-3)</f>
        <v>0</v>
      </c>
      <c r="K95" s="78" t="e">
        <f t="shared" ca="1" si="6"/>
        <v>#N/A</v>
      </c>
      <c r="L95" s="78" t="e">
        <f t="shared" ca="1" si="9"/>
        <v>#N/A</v>
      </c>
      <c r="M95" s="78" t="e">
        <f t="shared" ca="1" si="10"/>
        <v>#N/A</v>
      </c>
      <c r="N95" s="38"/>
      <c r="O95" s="36" t="e" cm="1">
        <f t="array" ref="O95">IF(OR(ISERROR($H95),$H95=FALSE),NA(),
IF(INFLATION_Index="Custom",_xlfn.XLOOKUP($H95,Tool!$12:$12,Tool!$14:$14)*100,
IF(SETUP_Frequency="Financial Year",
IFERROR(INDEX(Dynamic_Table_FY,_xlfn.XMATCH($H95,Dynamic_Period_FY),_xlfn.XMATCH(INFLATION_Index,Dynamic_Indices)),
INDEX(Dynamic_Table_FY,COUNTA(Dynamic_Table_FY)/COUNTA(Dynamic_Indices),_xlfn.XMATCH(INFLATION_Index,Dynamic_Indices))),
IF(SETUP_Frequency="Calendar Year",
IFERROR(INDEX(Dynamic_Table_CAL,_xlfn.XMATCH($H95,Dynamic_Period_CAL),_xlfn.XMATCH(INFLATION_Index,Dynamic_Indices)),
INDEX(Dynamic_Table_CAL,COUNTA(Dynamic_Table_CAL)/COUNTA(Dynamic_Indices),_xlfn.XMATCH(INFLATION_Index,Dynamic_Indices))),
IF(SETUP_Frequency="Quarterly",
IFERROR(INDEX(Dynamic_Table_QTR,_xlfn.XMATCH($H95,Dynamic_Period_QTR),_xlfn.XMATCH(INFLATION_Index,Dynamic_Indices)),
INDEX(Dynamic_Table_QTR,COUNTA(Dynamic_Table_QTR)/COUNTA(Dynamic_Indices),_xlfn.XMATCH(INFLATION_Index,Dynamic_Indices))),"err")))))
/100</f>
        <v>#N/A</v>
      </c>
      <c r="P95" s="37" t="e">
        <f t="shared" ca="1" si="7"/>
        <v>#N/A</v>
      </c>
      <c r="Q95" s="37" t="e">
        <f ca="1">IF(ISERROR($H95),NA(),
$P95/_xlfn.XLOOKUP(0,Tool!$27:$27,Tool!$33:$33)
)</f>
        <v>#N/A</v>
      </c>
      <c r="R95" s="2"/>
      <c r="S95" s="36" t="e" cm="1">
        <f t="array" ref="S95">IF(OR(ISERROR($H95),$H95=FALSE),NA(),
IF(SETUP_Frequency="Financial Year",
IFERROR(INDEX(Dynamic_Table_FY,_xlfn.XMATCH($H95,Dynamic_Period_FY),_xlfn.XMATCH("GDP Deflator",Dynamic_Indices)),
INDEX(Dynamic_Table_FY,COUNTA(Dynamic_Table_FY)/COUNTA(Dynamic_Indices),_xlfn.XMATCH("GDP Deflator",Dynamic_Indices))),
IF(SETUP_Frequency="Calendar Year",
IFERROR(INDEX(Dynamic_Table_CAL,_xlfn.XMATCH($H95,Dynamic_Period_CAL),_xlfn.XMATCH("GDP Deflator",Dynamic_Indices)),
INDEX(Dynamic_Table_CAL,COUNTA(Dynamic_Table_CAL)/COUNTA(Dynamic_Indices),_xlfn.XMATCH("GDP Deflator",Dynamic_Indices))),
IF(SETUP_Frequency="Quarterly",
IFERROR(INDEX(Dynamic_Table_QTR,_xlfn.XMATCH($H95,Dynamic_Period_QTR),_xlfn.XMATCH("GDP Deflator",Dynamic_Indices)),
INDEX(Dynamic_Table_QTR,COUNTA(Dynamic_Table_QTR)/COUNTA(Dynamic_Indices),_xlfn.XMATCH("GDP Deflator",Dynamic_Indices))),"err"))))
/100</f>
        <v>#N/A</v>
      </c>
      <c r="T95" s="37" t="e">
        <f t="shared" ca="1" si="8"/>
        <v>#N/A</v>
      </c>
      <c r="U95" s="2" t="e">
        <f ca="1">IF(ISERROR($H95),NA(),
_xlfn.XLOOKUP(0,Tool!$28:$28,Tool!$40:$40)/$T95
)</f>
        <v>#N/A</v>
      </c>
      <c r="W95" t="e">
        <f ca="1">IF(MAX($W$1:$W94)=MAX(Tool!$29:$29),NA(),IF(AND(MIN($W$1:$W94)=MIN(Tool!$29:$29),ISNUMBER(W94)),$W94+1,MIN(Tool!$29:$29)))</f>
        <v>#N/A</v>
      </c>
      <c r="X95" s="36" t="e" cm="1">
        <f t="array" aca="1" ref="X95" ca="1">IF(OR(DISCOUNT_YN="No",$W95&lt;0),0,
IF(DISCOUNT_Type="Standard Discount Rate",_xlfn.XLOOKUP($W95,Dynamic_Discount_REF,Dynamic_Discount_Standard_Rate),
IF(DISCOUNT_Type="Reduced Standard Discount Rate",_xlfn.XLOOKUP($W95,Dynamic_Discount_REF,Dynamic_Discount_StandardReduced_Rate),
IF(DISCOUNT_Type="Health Discount Rate",_xlfn.XLOOKUP($W95,Dynamic_Discount_REF,Dynamic_Discount_Health_Rate),
IF(DISCOUNT_Type="Reduced Health Discount Rate",_xlfn.XLOOKUP($W95,Dynamic_Discount_REF,Dynamic_Discount_HealthReduced_Rate),NA())))))</f>
        <v>#N/A</v>
      </c>
      <c r="Y95" s="37" t="e" cm="1">
        <f t="array" aca="1" ref="Y95" ca="1">IF(OR(DISCOUNT_YN="No",$W95&lt;0),1,
IF(DISCOUNT_Type="Standard Discount Rate",_xlfn.XLOOKUP($W95,Dynamic_Discount_REF,Dynamic_Discount_Standard_Factor),
IF(DISCOUNT_Type="Reduced Standard Discount Rate",_xlfn.XLOOKUP($W95,Dynamic_Discount_REF,Dynamic_Discount_StandardReduced_Factor),
IF(DISCOUNT_Type="Health Discount Rate",_xlfn.XLOOKUP($W95,Dynamic_Discount_REF,Dynamic_Discount_Health_Factor),
IF(DISCOUNT_Type="Reduced Health Discount Rate",_xlfn.XLOOKUP($W95,Dynamic_Discount_REF,Dynamic_Discount_HealthReduced_Factor),NA())))))</f>
        <v>#N/A</v>
      </c>
    </row>
    <row r="96" spans="8:25" x14ac:dyDescent="0.35">
      <c r="H96" s="33" t="b">
        <f>IF(SETUP_Frequency="Calendar Year",IF(COUNTA(H$3:H95)&lt;=SETUP_Period_Final-SETUP_Period_First,H95+1),
IF(SETUP_Frequency="Financial Year", IF(COUNTA(H$3:H95)&lt;=LEFT(SETUP_Period_Final,4)-LEFT(SETUP_Period_First,4),((LEFT(H95,2)&amp;MID(H95,3,2))+1)&amp;"/"&amp;TEXT(RIGHT(TEXT(RIGHT(H95,2)+1,"00"),2),"00"),NA()),
IF(SETUP_Frequency="Quarterly",IF(COUNTA(H$3:H95)&lt;=((LEFT(SETUP_Period_Final,4)-LEFT(SETUP_Period_First,4))*4)+RIGHT(SETUP_Period_Final,1)-RIGHT(SETUP_Period_First,1),IF(_xlfn.NUMBERVALUE(RIGHT(H95,1))=4,(LEFT(H95,4)+1)&amp;"Q1",(LEFT(H95,4)&amp;"Q"&amp;(RIGHT(H95,1)+1))),NA()),NA())))</f>
        <v>0</v>
      </c>
      <c r="J96" s="43">
        <f ca="1">OFFSET(Tool!$C$13,0,ROW($H96)-3)</f>
        <v>0</v>
      </c>
      <c r="K96" s="78" t="e">
        <f t="shared" ca="1" si="6"/>
        <v>#N/A</v>
      </c>
      <c r="L96" s="78" t="e">
        <f t="shared" ca="1" si="9"/>
        <v>#N/A</v>
      </c>
      <c r="M96" s="78" t="e">
        <f t="shared" ca="1" si="10"/>
        <v>#N/A</v>
      </c>
      <c r="N96" s="38"/>
      <c r="O96" s="36" t="e" cm="1">
        <f t="array" ref="O96">IF(OR(ISERROR($H96),$H96=FALSE),NA(),
IF(INFLATION_Index="Custom",_xlfn.XLOOKUP($H96,Tool!$12:$12,Tool!$14:$14)*100,
IF(SETUP_Frequency="Financial Year",
IFERROR(INDEX(Dynamic_Table_FY,_xlfn.XMATCH($H96,Dynamic_Period_FY),_xlfn.XMATCH(INFLATION_Index,Dynamic_Indices)),
INDEX(Dynamic_Table_FY,COUNTA(Dynamic_Table_FY)/COUNTA(Dynamic_Indices),_xlfn.XMATCH(INFLATION_Index,Dynamic_Indices))),
IF(SETUP_Frequency="Calendar Year",
IFERROR(INDEX(Dynamic_Table_CAL,_xlfn.XMATCH($H96,Dynamic_Period_CAL),_xlfn.XMATCH(INFLATION_Index,Dynamic_Indices)),
INDEX(Dynamic_Table_CAL,COUNTA(Dynamic_Table_CAL)/COUNTA(Dynamic_Indices),_xlfn.XMATCH(INFLATION_Index,Dynamic_Indices))),
IF(SETUP_Frequency="Quarterly",
IFERROR(INDEX(Dynamic_Table_QTR,_xlfn.XMATCH($H96,Dynamic_Period_QTR),_xlfn.XMATCH(INFLATION_Index,Dynamic_Indices)),
INDEX(Dynamic_Table_QTR,COUNTA(Dynamic_Table_QTR)/COUNTA(Dynamic_Indices),_xlfn.XMATCH(INFLATION_Index,Dynamic_Indices))),"err")))))
/100</f>
        <v>#N/A</v>
      </c>
      <c r="P96" s="37" t="e">
        <f t="shared" ca="1" si="7"/>
        <v>#N/A</v>
      </c>
      <c r="Q96" s="37" t="e">
        <f ca="1">IF(ISERROR($H96),NA(),
$P96/_xlfn.XLOOKUP(0,Tool!$27:$27,Tool!$33:$33)
)</f>
        <v>#N/A</v>
      </c>
      <c r="R96" s="2"/>
      <c r="S96" s="36" t="e" cm="1">
        <f t="array" ref="S96">IF(OR(ISERROR($H96),$H96=FALSE),NA(),
IF(SETUP_Frequency="Financial Year",
IFERROR(INDEX(Dynamic_Table_FY,_xlfn.XMATCH($H96,Dynamic_Period_FY),_xlfn.XMATCH("GDP Deflator",Dynamic_Indices)),
INDEX(Dynamic_Table_FY,COUNTA(Dynamic_Table_FY)/COUNTA(Dynamic_Indices),_xlfn.XMATCH("GDP Deflator",Dynamic_Indices))),
IF(SETUP_Frequency="Calendar Year",
IFERROR(INDEX(Dynamic_Table_CAL,_xlfn.XMATCH($H96,Dynamic_Period_CAL),_xlfn.XMATCH("GDP Deflator",Dynamic_Indices)),
INDEX(Dynamic_Table_CAL,COUNTA(Dynamic_Table_CAL)/COUNTA(Dynamic_Indices),_xlfn.XMATCH("GDP Deflator",Dynamic_Indices))),
IF(SETUP_Frequency="Quarterly",
IFERROR(INDEX(Dynamic_Table_QTR,_xlfn.XMATCH($H96,Dynamic_Period_QTR),_xlfn.XMATCH("GDP Deflator",Dynamic_Indices)),
INDEX(Dynamic_Table_QTR,COUNTA(Dynamic_Table_QTR)/COUNTA(Dynamic_Indices),_xlfn.XMATCH("GDP Deflator",Dynamic_Indices))),"err"))))
/100</f>
        <v>#N/A</v>
      </c>
      <c r="T96" s="37" t="e">
        <f t="shared" ca="1" si="8"/>
        <v>#N/A</v>
      </c>
      <c r="U96" s="2" t="e">
        <f ca="1">IF(ISERROR($H96),NA(),
_xlfn.XLOOKUP(0,Tool!$28:$28,Tool!$40:$40)/$T96
)</f>
        <v>#N/A</v>
      </c>
      <c r="W96" t="e">
        <f ca="1">IF(MAX($W$1:$W95)=MAX(Tool!$29:$29),NA(),IF(AND(MIN($W$1:$W95)=MIN(Tool!$29:$29),ISNUMBER(W95)),$W95+1,MIN(Tool!$29:$29)))</f>
        <v>#N/A</v>
      </c>
      <c r="X96" s="36" t="e" cm="1">
        <f t="array" aca="1" ref="X96" ca="1">IF(OR(DISCOUNT_YN="No",$W96&lt;0),0,
IF(DISCOUNT_Type="Standard Discount Rate",_xlfn.XLOOKUP($W96,Dynamic_Discount_REF,Dynamic_Discount_Standard_Rate),
IF(DISCOUNT_Type="Reduced Standard Discount Rate",_xlfn.XLOOKUP($W96,Dynamic_Discount_REF,Dynamic_Discount_StandardReduced_Rate),
IF(DISCOUNT_Type="Health Discount Rate",_xlfn.XLOOKUP($W96,Dynamic_Discount_REF,Dynamic_Discount_Health_Rate),
IF(DISCOUNT_Type="Reduced Health Discount Rate",_xlfn.XLOOKUP($W96,Dynamic_Discount_REF,Dynamic_Discount_HealthReduced_Rate),NA())))))</f>
        <v>#N/A</v>
      </c>
      <c r="Y96" s="37" t="e" cm="1">
        <f t="array" aca="1" ref="Y96" ca="1">IF(OR(DISCOUNT_YN="No",$W96&lt;0),1,
IF(DISCOUNT_Type="Standard Discount Rate",_xlfn.XLOOKUP($W96,Dynamic_Discount_REF,Dynamic_Discount_Standard_Factor),
IF(DISCOUNT_Type="Reduced Standard Discount Rate",_xlfn.XLOOKUP($W96,Dynamic_Discount_REF,Dynamic_Discount_StandardReduced_Factor),
IF(DISCOUNT_Type="Health Discount Rate",_xlfn.XLOOKUP($W96,Dynamic_Discount_REF,Dynamic_Discount_Health_Factor),
IF(DISCOUNT_Type="Reduced Health Discount Rate",_xlfn.XLOOKUP($W96,Dynamic_Discount_REF,Dynamic_Discount_HealthReduced_Factor),NA())))))</f>
        <v>#N/A</v>
      </c>
    </row>
    <row r="97" spans="8:25" x14ac:dyDescent="0.35">
      <c r="H97" s="33" t="b">
        <f>IF(SETUP_Frequency="Calendar Year",IF(COUNTA(H$3:H96)&lt;=SETUP_Period_Final-SETUP_Period_First,H96+1),
IF(SETUP_Frequency="Financial Year", IF(COUNTA(H$3:H96)&lt;=LEFT(SETUP_Period_Final,4)-LEFT(SETUP_Period_First,4),((LEFT(H96,2)&amp;MID(H96,3,2))+1)&amp;"/"&amp;TEXT(RIGHT(TEXT(RIGHT(H96,2)+1,"00"),2),"00"),NA()),
IF(SETUP_Frequency="Quarterly",IF(COUNTA(H$3:H96)&lt;=((LEFT(SETUP_Period_Final,4)-LEFT(SETUP_Period_First,4))*4)+RIGHT(SETUP_Period_Final,1)-RIGHT(SETUP_Period_First,1),IF(_xlfn.NUMBERVALUE(RIGHT(H96,1))=4,(LEFT(H96,4)+1)&amp;"Q1",(LEFT(H96,4)&amp;"Q"&amp;(RIGHT(H96,1)+1))),NA()),NA())))</f>
        <v>0</v>
      </c>
      <c r="J97" s="43">
        <f ca="1">OFFSET(Tool!$C$13,0,ROW($H97)-3)</f>
        <v>0</v>
      </c>
      <c r="K97" s="78" t="e">
        <f t="shared" ca="1" si="6"/>
        <v>#N/A</v>
      </c>
      <c r="L97" s="78" t="e">
        <f t="shared" ca="1" si="9"/>
        <v>#N/A</v>
      </c>
      <c r="M97" s="78" t="e">
        <f t="shared" ca="1" si="10"/>
        <v>#N/A</v>
      </c>
      <c r="N97" s="38"/>
      <c r="O97" s="36" t="e" cm="1">
        <f t="array" ref="O97">IF(OR(ISERROR($H97),$H97=FALSE),NA(),
IF(INFLATION_Index="Custom",_xlfn.XLOOKUP($H97,Tool!$12:$12,Tool!$14:$14)*100,
IF(SETUP_Frequency="Financial Year",
IFERROR(INDEX(Dynamic_Table_FY,_xlfn.XMATCH($H97,Dynamic_Period_FY),_xlfn.XMATCH(INFLATION_Index,Dynamic_Indices)),
INDEX(Dynamic_Table_FY,COUNTA(Dynamic_Table_FY)/COUNTA(Dynamic_Indices),_xlfn.XMATCH(INFLATION_Index,Dynamic_Indices))),
IF(SETUP_Frequency="Calendar Year",
IFERROR(INDEX(Dynamic_Table_CAL,_xlfn.XMATCH($H97,Dynamic_Period_CAL),_xlfn.XMATCH(INFLATION_Index,Dynamic_Indices)),
INDEX(Dynamic_Table_CAL,COUNTA(Dynamic_Table_CAL)/COUNTA(Dynamic_Indices),_xlfn.XMATCH(INFLATION_Index,Dynamic_Indices))),
IF(SETUP_Frequency="Quarterly",
IFERROR(INDEX(Dynamic_Table_QTR,_xlfn.XMATCH($H97,Dynamic_Period_QTR),_xlfn.XMATCH(INFLATION_Index,Dynamic_Indices)),
INDEX(Dynamic_Table_QTR,COUNTA(Dynamic_Table_QTR)/COUNTA(Dynamic_Indices),_xlfn.XMATCH(INFLATION_Index,Dynamic_Indices))),"err")))))
/100</f>
        <v>#N/A</v>
      </c>
      <c r="P97" s="37" t="e">
        <f t="shared" ca="1" si="7"/>
        <v>#N/A</v>
      </c>
      <c r="Q97" s="37" t="e">
        <f ca="1">IF(ISERROR($H97),NA(),
$P97/_xlfn.XLOOKUP(0,Tool!$27:$27,Tool!$33:$33)
)</f>
        <v>#N/A</v>
      </c>
      <c r="R97" s="2"/>
      <c r="S97" s="36" t="e" cm="1">
        <f t="array" ref="S97">IF(OR(ISERROR($H97),$H97=FALSE),NA(),
IF(SETUP_Frequency="Financial Year",
IFERROR(INDEX(Dynamic_Table_FY,_xlfn.XMATCH($H97,Dynamic_Period_FY),_xlfn.XMATCH("GDP Deflator",Dynamic_Indices)),
INDEX(Dynamic_Table_FY,COUNTA(Dynamic_Table_FY)/COUNTA(Dynamic_Indices),_xlfn.XMATCH("GDP Deflator",Dynamic_Indices))),
IF(SETUP_Frequency="Calendar Year",
IFERROR(INDEX(Dynamic_Table_CAL,_xlfn.XMATCH($H97,Dynamic_Period_CAL),_xlfn.XMATCH("GDP Deflator",Dynamic_Indices)),
INDEX(Dynamic_Table_CAL,COUNTA(Dynamic_Table_CAL)/COUNTA(Dynamic_Indices),_xlfn.XMATCH("GDP Deflator",Dynamic_Indices))),
IF(SETUP_Frequency="Quarterly",
IFERROR(INDEX(Dynamic_Table_QTR,_xlfn.XMATCH($H97,Dynamic_Period_QTR),_xlfn.XMATCH("GDP Deflator",Dynamic_Indices)),
INDEX(Dynamic_Table_QTR,COUNTA(Dynamic_Table_QTR)/COUNTA(Dynamic_Indices),_xlfn.XMATCH("GDP Deflator",Dynamic_Indices))),"err"))))
/100</f>
        <v>#N/A</v>
      </c>
      <c r="T97" s="37" t="e">
        <f t="shared" ca="1" si="8"/>
        <v>#N/A</v>
      </c>
      <c r="U97" s="2" t="e">
        <f ca="1">IF(ISERROR($H97),NA(),
_xlfn.XLOOKUP(0,Tool!$28:$28,Tool!$40:$40)/$T97
)</f>
        <v>#N/A</v>
      </c>
      <c r="W97" t="e">
        <f ca="1">IF(MAX($W$1:$W96)=MAX(Tool!$29:$29),NA(),IF(AND(MIN($W$1:$W96)=MIN(Tool!$29:$29),ISNUMBER(W96)),$W96+1,MIN(Tool!$29:$29)))</f>
        <v>#N/A</v>
      </c>
      <c r="X97" s="36" t="e" cm="1">
        <f t="array" aca="1" ref="X97" ca="1">IF(OR(DISCOUNT_YN="No",$W97&lt;0),0,
IF(DISCOUNT_Type="Standard Discount Rate",_xlfn.XLOOKUP($W97,Dynamic_Discount_REF,Dynamic_Discount_Standard_Rate),
IF(DISCOUNT_Type="Reduced Standard Discount Rate",_xlfn.XLOOKUP($W97,Dynamic_Discount_REF,Dynamic_Discount_StandardReduced_Rate),
IF(DISCOUNT_Type="Health Discount Rate",_xlfn.XLOOKUP($W97,Dynamic_Discount_REF,Dynamic_Discount_Health_Rate),
IF(DISCOUNT_Type="Reduced Health Discount Rate",_xlfn.XLOOKUP($W97,Dynamic_Discount_REF,Dynamic_Discount_HealthReduced_Rate),NA())))))</f>
        <v>#N/A</v>
      </c>
      <c r="Y97" s="37" t="e" cm="1">
        <f t="array" aca="1" ref="Y97" ca="1">IF(OR(DISCOUNT_YN="No",$W97&lt;0),1,
IF(DISCOUNT_Type="Standard Discount Rate",_xlfn.XLOOKUP($W97,Dynamic_Discount_REF,Dynamic_Discount_Standard_Factor),
IF(DISCOUNT_Type="Reduced Standard Discount Rate",_xlfn.XLOOKUP($W97,Dynamic_Discount_REF,Dynamic_Discount_StandardReduced_Factor),
IF(DISCOUNT_Type="Health Discount Rate",_xlfn.XLOOKUP($W97,Dynamic_Discount_REF,Dynamic_Discount_Health_Factor),
IF(DISCOUNT_Type="Reduced Health Discount Rate",_xlfn.XLOOKUP($W97,Dynamic_Discount_REF,Dynamic_Discount_HealthReduced_Factor),NA())))))</f>
        <v>#N/A</v>
      </c>
    </row>
    <row r="98" spans="8:25" x14ac:dyDescent="0.35">
      <c r="H98" s="33" t="b">
        <f>IF(SETUP_Frequency="Calendar Year",IF(COUNTA(H$3:H97)&lt;=SETUP_Period_Final-SETUP_Period_First,H97+1),
IF(SETUP_Frequency="Financial Year", IF(COUNTA(H$3:H97)&lt;=LEFT(SETUP_Period_Final,4)-LEFT(SETUP_Period_First,4),((LEFT(H97,2)&amp;MID(H97,3,2))+1)&amp;"/"&amp;TEXT(RIGHT(TEXT(RIGHT(H97,2)+1,"00"),2),"00"),NA()),
IF(SETUP_Frequency="Quarterly",IF(COUNTA(H$3:H97)&lt;=((LEFT(SETUP_Period_Final,4)-LEFT(SETUP_Period_First,4))*4)+RIGHT(SETUP_Period_Final,1)-RIGHT(SETUP_Period_First,1),IF(_xlfn.NUMBERVALUE(RIGHT(H97,1))=4,(LEFT(H97,4)+1)&amp;"Q1",(LEFT(H97,4)&amp;"Q"&amp;(RIGHT(H97,1)+1))),NA()),NA())))</f>
        <v>0</v>
      </c>
      <c r="J98" s="43">
        <f ca="1">OFFSET(Tool!$C$13,0,ROW($H98)-3)</f>
        <v>0</v>
      </c>
      <c r="K98" s="78" t="e">
        <f t="shared" ca="1" si="6"/>
        <v>#N/A</v>
      </c>
      <c r="L98" s="78" t="e">
        <f t="shared" ca="1" si="9"/>
        <v>#N/A</v>
      </c>
      <c r="M98" s="78" t="e">
        <f t="shared" ca="1" si="10"/>
        <v>#N/A</v>
      </c>
      <c r="N98" s="38"/>
      <c r="O98" s="36" t="e" cm="1">
        <f t="array" ref="O98">IF(OR(ISERROR($H98),$H98=FALSE),NA(),
IF(INFLATION_Index="Custom",_xlfn.XLOOKUP($H98,Tool!$12:$12,Tool!$14:$14)*100,
IF(SETUP_Frequency="Financial Year",
IFERROR(INDEX(Dynamic_Table_FY,_xlfn.XMATCH($H98,Dynamic_Period_FY),_xlfn.XMATCH(INFLATION_Index,Dynamic_Indices)),
INDEX(Dynamic_Table_FY,COUNTA(Dynamic_Table_FY)/COUNTA(Dynamic_Indices),_xlfn.XMATCH(INFLATION_Index,Dynamic_Indices))),
IF(SETUP_Frequency="Calendar Year",
IFERROR(INDEX(Dynamic_Table_CAL,_xlfn.XMATCH($H98,Dynamic_Period_CAL),_xlfn.XMATCH(INFLATION_Index,Dynamic_Indices)),
INDEX(Dynamic_Table_CAL,COUNTA(Dynamic_Table_CAL)/COUNTA(Dynamic_Indices),_xlfn.XMATCH(INFLATION_Index,Dynamic_Indices))),
IF(SETUP_Frequency="Quarterly",
IFERROR(INDEX(Dynamic_Table_QTR,_xlfn.XMATCH($H98,Dynamic_Period_QTR),_xlfn.XMATCH(INFLATION_Index,Dynamic_Indices)),
INDEX(Dynamic_Table_QTR,COUNTA(Dynamic_Table_QTR)/COUNTA(Dynamic_Indices),_xlfn.XMATCH(INFLATION_Index,Dynamic_Indices))),"err")))))
/100</f>
        <v>#N/A</v>
      </c>
      <c r="P98" s="37" t="e">
        <f t="shared" ca="1" si="7"/>
        <v>#N/A</v>
      </c>
      <c r="Q98" s="37" t="e">
        <f ca="1">IF(ISERROR($H98),NA(),
$P98/_xlfn.XLOOKUP(0,Tool!$27:$27,Tool!$33:$33)
)</f>
        <v>#N/A</v>
      </c>
      <c r="R98" s="2"/>
      <c r="S98" s="36" t="e" cm="1">
        <f t="array" ref="S98">IF(OR(ISERROR($H98),$H98=FALSE),NA(),
IF(SETUP_Frequency="Financial Year",
IFERROR(INDEX(Dynamic_Table_FY,_xlfn.XMATCH($H98,Dynamic_Period_FY),_xlfn.XMATCH("GDP Deflator",Dynamic_Indices)),
INDEX(Dynamic_Table_FY,COUNTA(Dynamic_Table_FY)/COUNTA(Dynamic_Indices),_xlfn.XMATCH("GDP Deflator",Dynamic_Indices))),
IF(SETUP_Frequency="Calendar Year",
IFERROR(INDEX(Dynamic_Table_CAL,_xlfn.XMATCH($H98,Dynamic_Period_CAL),_xlfn.XMATCH("GDP Deflator",Dynamic_Indices)),
INDEX(Dynamic_Table_CAL,COUNTA(Dynamic_Table_CAL)/COUNTA(Dynamic_Indices),_xlfn.XMATCH("GDP Deflator",Dynamic_Indices))),
IF(SETUP_Frequency="Quarterly",
IFERROR(INDEX(Dynamic_Table_QTR,_xlfn.XMATCH($H98,Dynamic_Period_QTR),_xlfn.XMATCH("GDP Deflator",Dynamic_Indices)),
INDEX(Dynamic_Table_QTR,COUNTA(Dynamic_Table_QTR)/COUNTA(Dynamic_Indices),_xlfn.XMATCH("GDP Deflator",Dynamic_Indices))),"err"))))
/100</f>
        <v>#N/A</v>
      </c>
      <c r="T98" s="37" t="e">
        <f t="shared" ca="1" si="8"/>
        <v>#N/A</v>
      </c>
      <c r="U98" s="2" t="e">
        <f ca="1">IF(ISERROR($H98),NA(),
_xlfn.XLOOKUP(0,Tool!$28:$28,Tool!$40:$40)/$T98
)</f>
        <v>#N/A</v>
      </c>
      <c r="W98" t="e">
        <f ca="1">IF(MAX($W$1:$W97)=MAX(Tool!$29:$29),NA(),IF(AND(MIN($W$1:$W97)=MIN(Tool!$29:$29),ISNUMBER(W97)),$W97+1,MIN(Tool!$29:$29)))</f>
        <v>#N/A</v>
      </c>
      <c r="X98" s="36" t="e" cm="1">
        <f t="array" aca="1" ref="X98" ca="1">IF(OR(DISCOUNT_YN="No",$W98&lt;0),0,
IF(DISCOUNT_Type="Standard Discount Rate",_xlfn.XLOOKUP($W98,Dynamic_Discount_REF,Dynamic_Discount_Standard_Rate),
IF(DISCOUNT_Type="Reduced Standard Discount Rate",_xlfn.XLOOKUP($W98,Dynamic_Discount_REF,Dynamic_Discount_StandardReduced_Rate),
IF(DISCOUNT_Type="Health Discount Rate",_xlfn.XLOOKUP($W98,Dynamic_Discount_REF,Dynamic_Discount_Health_Rate),
IF(DISCOUNT_Type="Reduced Health Discount Rate",_xlfn.XLOOKUP($W98,Dynamic_Discount_REF,Dynamic_Discount_HealthReduced_Rate),NA())))))</f>
        <v>#N/A</v>
      </c>
      <c r="Y98" s="37" t="e" cm="1">
        <f t="array" aca="1" ref="Y98" ca="1">IF(OR(DISCOUNT_YN="No",$W98&lt;0),1,
IF(DISCOUNT_Type="Standard Discount Rate",_xlfn.XLOOKUP($W98,Dynamic_Discount_REF,Dynamic_Discount_Standard_Factor),
IF(DISCOUNT_Type="Reduced Standard Discount Rate",_xlfn.XLOOKUP($W98,Dynamic_Discount_REF,Dynamic_Discount_StandardReduced_Factor),
IF(DISCOUNT_Type="Health Discount Rate",_xlfn.XLOOKUP($W98,Dynamic_Discount_REF,Dynamic_Discount_Health_Factor),
IF(DISCOUNT_Type="Reduced Health Discount Rate",_xlfn.XLOOKUP($W98,Dynamic_Discount_REF,Dynamic_Discount_HealthReduced_Factor),NA())))))</f>
        <v>#N/A</v>
      </c>
    </row>
    <row r="99" spans="8:25" x14ac:dyDescent="0.35">
      <c r="H99" s="33" t="b">
        <f>IF(SETUP_Frequency="Calendar Year",IF(COUNTA(H$3:H98)&lt;=SETUP_Period_Final-SETUP_Period_First,H98+1),
IF(SETUP_Frequency="Financial Year", IF(COUNTA(H$3:H98)&lt;=LEFT(SETUP_Period_Final,4)-LEFT(SETUP_Period_First,4),((LEFT(H98,2)&amp;MID(H98,3,2))+1)&amp;"/"&amp;TEXT(RIGHT(TEXT(RIGHT(H98,2)+1,"00"),2),"00"),NA()),
IF(SETUP_Frequency="Quarterly",IF(COUNTA(H$3:H98)&lt;=((LEFT(SETUP_Period_Final,4)-LEFT(SETUP_Period_First,4))*4)+RIGHT(SETUP_Period_Final,1)-RIGHT(SETUP_Period_First,1),IF(_xlfn.NUMBERVALUE(RIGHT(H98,1))=4,(LEFT(H98,4)+1)&amp;"Q1",(LEFT(H98,4)&amp;"Q"&amp;(RIGHT(H98,1)+1))),NA()),NA())))</f>
        <v>0</v>
      </c>
      <c r="J99" s="43">
        <f ca="1">OFFSET(Tool!$C$13,0,ROW($H99)-3)</f>
        <v>0</v>
      </c>
      <c r="K99" s="78" t="e">
        <f t="shared" ca="1" si="6"/>
        <v>#N/A</v>
      </c>
      <c r="L99" s="78" t="e">
        <f t="shared" ca="1" si="9"/>
        <v>#N/A</v>
      </c>
      <c r="M99" s="78" t="e">
        <f t="shared" ca="1" si="10"/>
        <v>#N/A</v>
      </c>
      <c r="N99" s="38"/>
      <c r="O99" s="36" t="e" cm="1">
        <f t="array" ref="O99">IF(OR(ISERROR($H99),$H99=FALSE),NA(),
IF(INFLATION_Index="Custom",_xlfn.XLOOKUP($H99,Tool!$12:$12,Tool!$14:$14)*100,
IF(SETUP_Frequency="Financial Year",
IFERROR(INDEX(Dynamic_Table_FY,_xlfn.XMATCH($H99,Dynamic_Period_FY),_xlfn.XMATCH(INFLATION_Index,Dynamic_Indices)),
INDEX(Dynamic_Table_FY,COUNTA(Dynamic_Table_FY)/COUNTA(Dynamic_Indices),_xlfn.XMATCH(INFLATION_Index,Dynamic_Indices))),
IF(SETUP_Frequency="Calendar Year",
IFERROR(INDEX(Dynamic_Table_CAL,_xlfn.XMATCH($H99,Dynamic_Period_CAL),_xlfn.XMATCH(INFLATION_Index,Dynamic_Indices)),
INDEX(Dynamic_Table_CAL,COUNTA(Dynamic_Table_CAL)/COUNTA(Dynamic_Indices),_xlfn.XMATCH(INFLATION_Index,Dynamic_Indices))),
IF(SETUP_Frequency="Quarterly",
IFERROR(INDEX(Dynamic_Table_QTR,_xlfn.XMATCH($H99,Dynamic_Period_QTR),_xlfn.XMATCH(INFLATION_Index,Dynamic_Indices)),
INDEX(Dynamic_Table_QTR,COUNTA(Dynamic_Table_QTR)/COUNTA(Dynamic_Indices),_xlfn.XMATCH(INFLATION_Index,Dynamic_Indices))),"err")))))
/100</f>
        <v>#N/A</v>
      </c>
      <c r="P99" s="37" t="e">
        <f t="shared" ca="1" si="7"/>
        <v>#N/A</v>
      </c>
      <c r="Q99" s="37" t="e">
        <f ca="1">IF(ISERROR($H99),NA(),
$P99/_xlfn.XLOOKUP(0,Tool!$27:$27,Tool!$33:$33)
)</f>
        <v>#N/A</v>
      </c>
      <c r="R99" s="2"/>
      <c r="S99" s="36" t="e" cm="1">
        <f t="array" ref="S99">IF(OR(ISERROR($H99),$H99=FALSE),NA(),
IF(SETUP_Frequency="Financial Year",
IFERROR(INDEX(Dynamic_Table_FY,_xlfn.XMATCH($H99,Dynamic_Period_FY),_xlfn.XMATCH("GDP Deflator",Dynamic_Indices)),
INDEX(Dynamic_Table_FY,COUNTA(Dynamic_Table_FY)/COUNTA(Dynamic_Indices),_xlfn.XMATCH("GDP Deflator",Dynamic_Indices))),
IF(SETUP_Frequency="Calendar Year",
IFERROR(INDEX(Dynamic_Table_CAL,_xlfn.XMATCH($H99,Dynamic_Period_CAL),_xlfn.XMATCH("GDP Deflator",Dynamic_Indices)),
INDEX(Dynamic_Table_CAL,COUNTA(Dynamic_Table_CAL)/COUNTA(Dynamic_Indices),_xlfn.XMATCH("GDP Deflator",Dynamic_Indices))),
IF(SETUP_Frequency="Quarterly",
IFERROR(INDEX(Dynamic_Table_QTR,_xlfn.XMATCH($H99,Dynamic_Period_QTR),_xlfn.XMATCH("GDP Deflator",Dynamic_Indices)),
INDEX(Dynamic_Table_QTR,COUNTA(Dynamic_Table_QTR)/COUNTA(Dynamic_Indices),_xlfn.XMATCH("GDP Deflator",Dynamic_Indices))),"err"))))
/100</f>
        <v>#N/A</v>
      </c>
      <c r="T99" s="37" t="e">
        <f t="shared" ca="1" si="8"/>
        <v>#N/A</v>
      </c>
      <c r="U99" s="2" t="e">
        <f ca="1">IF(ISERROR($H99),NA(),
_xlfn.XLOOKUP(0,Tool!$28:$28,Tool!$40:$40)/$T99
)</f>
        <v>#N/A</v>
      </c>
      <c r="W99" t="e">
        <f ca="1">IF(MAX($W$1:$W98)=MAX(Tool!$29:$29),NA(),IF(AND(MIN($W$1:$W98)=MIN(Tool!$29:$29),ISNUMBER(W98)),$W98+1,MIN(Tool!$29:$29)))</f>
        <v>#N/A</v>
      </c>
      <c r="X99" s="36" t="e" cm="1">
        <f t="array" aca="1" ref="X99" ca="1">IF(OR(DISCOUNT_YN="No",$W99&lt;0),0,
IF(DISCOUNT_Type="Standard Discount Rate",_xlfn.XLOOKUP($W99,Dynamic_Discount_REF,Dynamic_Discount_Standard_Rate),
IF(DISCOUNT_Type="Reduced Standard Discount Rate",_xlfn.XLOOKUP($W99,Dynamic_Discount_REF,Dynamic_Discount_StandardReduced_Rate),
IF(DISCOUNT_Type="Health Discount Rate",_xlfn.XLOOKUP($W99,Dynamic_Discount_REF,Dynamic_Discount_Health_Rate),
IF(DISCOUNT_Type="Reduced Health Discount Rate",_xlfn.XLOOKUP($W99,Dynamic_Discount_REF,Dynamic_Discount_HealthReduced_Rate),NA())))))</f>
        <v>#N/A</v>
      </c>
      <c r="Y99" s="37" t="e" cm="1">
        <f t="array" aca="1" ref="Y99" ca="1">IF(OR(DISCOUNT_YN="No",$W99&lt;0),1,
IF(DISCOUNT_Type="Standard Discount Rate",_xlfn.XLOOKUP($W99,Dynamic_Discount_REF,Dynamic_Discount_Standard_Factor),
IF(DISCOUNT_Type="Reduced Standard Discount Rate",_xlfn.XLOOKUP($W99,Dynamic_Discount_REF,Dynamic_Discount_StandardReduced_Factor),
IF(DISCOUNT_Type="Health Discount Rate",_xlfn.XLOOKUP($W99,Dynamic_Discount_REF,Dynamic_Discount_Health_Factor),
IF(DISCOUNT_Type="Reduced Health Discount Rate",_xlfn.XLOOKUP($W99,Dynamic_Discount_REF,Dynamic_Discount_HealthReduced_Factor),NA())))))</f>
        <v>#N/A</v>
      </c>
    </row>
    <row r="100" spans="8:25" x14ac:dyDescent="0.35">
      <c r="H100" s="33" t="b">
        <f>IF(SETUP_Frequency="Calendar Year",IF(COUNTA(H$3:H99)&lt;=SETUP_Period_Final-SETUP_Period_First,H99+1),
IF(SETUP_Frequency="Financial Year", IF(COUNTA(H$3:H99)&lt;=LEFT(SETUP_Period_Final,4)-LEFT(SETUP_Period_First,4),((LEFT(H99,2)&amp;MID(H99,3,2))+1)&amp;"/"&amp;TEXT(RIGHT(TEXT(RIGHT(H99,2)+1,"00"),2),"00"),NA()),
IF(SETUP_Frequency="Quarterly",IF(COUNTA(H$3:H99)&lt;=((LEFT(SETUP_Period_Final,4)-LEFT(SETUP_Period_First,4))*4)+RIGHT(SETUP_Period_Final,1)-RIGHT(SETUP_Period_First,1),IF(_xlfn.NUMBERVALUE(RIGHT(H99,1))=4,(LEFT(H99,4)+1)&amp;"Q1",(LEFT(H99,4)&amp;"Q"&amp;(RIGHT(H99,1)+1))),NA()),NA())))</f>
        <v>0</v>
      </c>
      <c r="J100" s="43">
        <f ca="1">OFFSET(Tool!$C$13,0,ROW($H100)-3)</f>
        <v>0</v>
      </c>
      <c r="K100" s="78" t="e">
        <f t="shared" ca="1" si="6"/>
        <v>#N/A</v>
      </c>
      <c r="L100" s="78" t="e">
        <f t="shared" ca="1" si="9"/>
        <v>#N/A</v>
      </c>
      <c r="M100" s="78" t="e">
        <f t="shared" ca="1" si="10"/>
        <v>#N/A</v>
      </c>
      <c r="N100" s="38"/>
      <c r="O100" s="36" t="e" cm="1">
        <f t="array" ref="O100">IF(OR(ISERROR($H100),$H100=FALSE),NA(),
IF(INFLATION_Index="Custom",_xlfn.XLOOKUP($H100,Tool!$12:$12,Tool!$14:$14)*100,
IF(SETUP_Frequency="Financial Year",
IFERROR(INDEX(Dynamic_Table_FY,_xlfn.XMATCH($H100,Dynamic_Period_FY),_xlfn.XMATCH(INFLATION_Index,Dynamic_Indices)),
INDEX(Dynamic_Table_FY,COUNTA(Dynamic_Table_FY)/COUNTA(Dynamic_Indices),_xlfn.XMATCH(INFLATION_Index,Dynamic_Indices))),
IF(SETUP_Frequency="Calendar Year",
IFERROR(INDEX(Dynamic_Table_CAL,_xlfn.XMATCH($H100,Dynamic_Period_CAL),_xlfn.XMATCH(INFLATION_Index,Dynamic_Indices)),
INDEX(Dynamic_Table_CAL,COUNTA(Dynamic_Table_CAL)/COUNTA(Dynamic_Indices),_xlfn.XMATCH(INFLATION_Index,Dynamic_Indices))),
IF(SETUP_Frequency="Quarterly",
IFERROR(INDEX(Dynamic_Table_QTR,_xlfn.XMATCH($H100,Dynamic_Period_QTR),_xlfn.XMATCH(INFLATION_Index,Dynamic_Indices)),
INDEX(Dynamic_Table_QTR,COUNTA(Dynamic_Table_QTR)/COUNTA(Dynamic_Indices),_xlfn.XMATCH(INFLATION_Index,Dynamic_Indices))),"err")))))
/100</f>
        <v>#N/A</v>
      </c>
      <c r="P100" s="37" t="e">
        <f t="shared" ca="1" si="7"/>
        <v>#N/A</v>
      </c>
      <c r="Q100" s="37" t="e">
        <f ca="1">IF(ISERROR($H100),NA(),
$P100/_xlfn.XLOOKUP(0,Tool!$27:$27,Tool!$33:$33)
)</f>
        <v>#N/A</v>
      </c>
      <c r="R100" s="2"/>
      <c r="S100" s="36" t="e" cm="1">
        <f t="array" ref="S100">IF(OR(ISERROR($H100),$H100=FALSE),NA(),
IF(SETUP_Frequency="Financial Year",
IFERROR(INDEX(Dynamic_Table_FY,_xlfn.XMATCH($H100,Dynamic_Period_FY),_xlfn.XMATCH("GDP Deflator",Dynamic_Indices)),
INDEX(Dynamic_Table_FY,COUNTA(Dynamic_Table_FY)/COUNTA(Dynamic_Indices),_xlfn.XMATCH("GDP Deflator",Dynamic_Indices))),
IF(SETUP_Frequency="Calendar Year",
IFERROR(INDEX(Dynamic_Table_CAL,_xlfn.XMATCH($H100,Dynamic_Period_CAL),_xlfn.XMATCH("GDP Deflator",Dynamic_Indices)),
INDEX(Dynamic_Table_CAL,COUNTA(Dynamic_Table_CAL)/COUNTA(Dynamic_Indices),_xlfn.XMATCH("GDP Deflator",Dynamic_Indices))),
IF(SETUP_Frequency="Quarterly",
IFERROR(INDEX(Dynamic_Table_QTR,_xlfn.XMATCH($H100,Dynamic_Period_QTR),_xlfn.XMATCH("GDP Deflator",Dynamic_Indices)),
INDEX(Dynamic_Table_QTR,COUNTA(Dynamic_Table_QTR)/COUNTA(Dynamic_Indices),_xlfn.XMATCH("GDP Deflator",Dynamic_Indices))),"err"))))
/100</f>
        <v>#N/A</v>
      </c>
      <c r="T100" s="37" t="e">
        <f t="shared" ca="1" si="8"/>
        <v>#N/A</v>
      </c>
      <c r="U100" s="2" t="e">
        <f ca="1">IF(ISERROR($H100),NA(),
_xlfn.XLOOKUP(0,Tool!$28:$28,Tool!$40:$40)/$T100
)</f>
        <v>#N/A</v>
      </c>
      <c r="W100" t="e">
        <f ca="1">IF(MAX($W$1:$W99)=MAX(Tool!$29:$29),NA(),IF(AND(MIN($W$1:$W99)=MIN(Tool!$29:$29),ISNUMBER(W99)),$W99+1,MIN(Tool!$29:$29)))</f>
        <v>#N/A</v>
      </c>
      <c r="X100" s="36" t="e" cm="1">
        <f t="array" aca="1" ref="X100" ca="1">IF(OR(DISCOUNT_YN="No",$W100&lt;0),0,
IF(DISCOUNT_Type="Standard Discount Rate",_xlfn.XLOOKUP($W100,Dynamic_Discount_REF,Dynamic_Discount_Standard_Rate),
IF(DISCOUNT_Type="Reduced Standard Discount Rate",_xlfn.XLOOKUP($W100,Dynamic_Discount_REF,Dynamic_Discount_StandardReduced_Rate),
IF(DISCOUNT_Type="Health Discount Rate",_xlfn.XLOOKUP($W100,Dynamic_Discount_REF,Dynamic_Discount_Health_Rate),
IF(DISCOUNT_Type="Reduced Health Discount Rate",_xlfn.XLOOKUP($W100,Dynamic_Discount_REF,Dynamic_Discount_HealthReduced_Rate),NA())))))</f>
        <v>#N/A</v>
      </c>
      <c r="Y100" s="37" t="e" cm="1">
        <f t="array" aca="1" ref="Y100" ca="1">IF(OR(DISCOUNT_YN="No",$W100&lt;0),1,
IF(DISCOUNT_Type="Standard Discount Rate",_xlfn.XLOOKUP($W100,Dynamic_Discount_REF,Dynamic_Discount_Standard_Factor),
IF(DISCOUNT_Type="Reduced Standard Discount Rate",_xlfn.XLOOKUP($W100,Dynamic_Discount_REF,Dynamic_Discount_StandardReduced_Factor),
IF(DISCOUNT_Type="Health Discount Rate",_xlfn.XLOOKUP($W100,Dynamic_Discount_REF,Dynamic_Discount_Health_Factor),
IF(DISCOUNT_Type="Reduced Health Discount Rate",_xlfn.XLOOKUP($W100,Dynamic_Discount_REF,Dynamic_Discount_HealthReduced_Factor),NA())))))</f>
        <v>#N/A</v>
      </c>
    </row>
    <row r="101" spans="8:25" x14ac:dyDescent="0.35">
      <c r="H101" s="33" t="b">
        <f>IF(SETUP_Frequency="Calendar Year",IF(COUNTA(H$3:H100)&lt;=SETUP_Period_Final-SETUP_Period_First,H100+1),
IF(SETUP_Frequency="Financial Year", IF(COUNTA(H$3:H100)&lt;=LEFT(SETUP_Period_Final,4)-LEFT(SETUP_Period_First,4),((LEFT(H100,2)&amp;MID(H100,3,2))+1)&amp;"/"&amp;TEXT(RIGHT(TEXT(RIGHT(H100,2)+1,"00"),2),"00"),NA()),
IF(SETUP_Frequency="Quarterly",IF(COUNTA(H$3:H100)&lt;=((LEFT(SETUP_Period_Final,4)-LEFT(SETUP_Period_First,4))*4)+RIGHT(SETUP_Period_Final,1)-RIGHT(SETUP_Period_First,1),IF(_xlfn.NUMBERVALUE(RIGHT(H100,1))=4,(LEFT(H100,4)+1)&amp;"Q1",(LEFT(H100,4)&amp;"Q"&amp;(RIGHT(H100,1)+1))),NA()),NA())))</f>
        <v>0</v>
      </c>
      <c r="J101" s="43">
        <f ca="1">OFFSET(Tool!$C$13,0,ROW($H101)-3)</f>
        <v>0</v>
      </c>
      <c r="K101" s="78" t="e">
        <f t="shared" ca="1" si="6"/>
        <v>#N/A</v>
      </c>
      <c r="L101" s="78" t="e">
        <f t="shared" ca="1" si="9"/>
        <v>#N/A</v>
      </c>
      <c r="M101" s="78" t="e">
        <f t="shared" ca="1" si="10"/>
        <v>#N/A</v>
      </c>
      <c r="N101" s="38"/>
      <c r="O101" s="36" t="e" cm="1">
        <f t="array" ref="O101">IF(OR(ISERROR($H101),$H101=FALSE),NA(),
IF(INFLATION_Index="Custom",_xlfn.XLOOKUP($H101,Tool!$12:$12,Tool!$14:$14)*100,
IF(SETUP_Frequency="Financial Year",
IFERROR(INDEX(Dynamic_Table_FY,_xlfn.XMATCH($H101,Dynamic_Period_FY),_xlfn.XMATCH(INFLATION_Index,Dynamic_Indices)),
INDEX(Dynamic_Table_FY,COUNTA(Dynamic_Table_FY)/COUNTA(Dynamic_Indices),_xlfn.XMATCH(INFLATION_Index,Dynamic_Indices))),
IF(SETUP_Frequency="Calendar Year",
IFERROR(INDEX(Dynamic_Table_CAL,_xlfn.XMATCH($H101,Dynamic_Period_CAL),_xlfn.XMATCH(INFLATION_Index,Dynamic_Indices)),
INDEX(Dynamic_Table_CAL,COUNTA(Dynamic_Table_CAL)/COUNTA(Dynamic_Indices),_xlfn.XMATCH(INFLATION_Index,Dynamic_Indices))),
IF(SETUP_Frequency="Quarterly",
IFERROR(INDEX(Dynamic_Table_QTR,_xlfn.XMATCH($H101,Dynamic_Period_QTR),_xlfn.XMATCH(INFLATION_Index,Dynamic_Indices)),
INDEX(Dynamic_Table_QTR,COUNTA(Dynamic_Table_QTR)/COUNTA(Dynamic_Indices),_xlfn.XMATCH(INFLATION_Index,Dynamic_Indices))),"err")))))
/100</f>
        <v>#N/A</v>
      </c>
      <c r="P101" s="37" t="e">
        <f t="shared" ca="1" si="7"/>
        <v>#N/A</v>
      </c>
      <c r="Q101" s="37" t="e">
        <f ca="1">IF(ISERROR($H101),NA(),
$P101/_xlfn.XLOOKUP(0,Tool!$27:$27,Tool!$33:$33)
)</f>
        <v>#N/A</v>
      </c>
      <c r="R101" s="2"/>
      <c r="S101" s="36" t="e" cm="1">
        <f t="array" ref="S101">IF(OR(ISERROR($H101),$H101=FALSE),NA(),
IF(SETUP_Frequency="Financial Year",
IFERROR(INDEX(Dynamic_Table_FY,_xlfn.XMATCH($H101,Dynamic_Period_FY),_xlfn.XMATCH("GDP Deflator",Dynamic_Indices)),
INDEX(Dynamic_Table_FY,COUNTA(Dynamic_Table_FY)/COUNTA(Dynamic_Indices),_xlfn.XMATCH("GDP Deflator",Dynamic_Indices))),
IF(SETUP_Frequency="Calendar Year",
IFERROR(INDEX(Dynamic_Table_CAL,_xlfn.XMATCH($H101,Dynamic_Period_CAL),_xlfn.XMATCH("GDP Deflator",Dynamic_Indices)),
INDEX(Dynamic_Table_CAL,COUNTA(Dynamic_Table_CAL)/COUNTA(Dynamic_Indices),_xlfn.XMATCH("GDP Deflator",Dynamic_Indices))),
IF(SETUP_Frequency="Quarterly",
IFERROR(INDEX(Dynamic_Table_QTR,_xlfn.XMATCH($H101,Dynamic_Period_QTR),_xlfn.XMATCH("GDP Deflator",Dynamic_Indices)),
INDEX(Dynamic_Table_QTR,COUNTA(Dynamic_Table_QTR)/COUNTA(Dynamic_Indices),_xlfn.XMATCH("GDP Deflator",Dynamic_Indices))),"err"))))
/100</f>
        <v>#N/A</v>
      </c>
      <c r="T101" s="37" t="e">
        <f t="shared" ca="1" si="8"/>
        <v>#N/A</v>
      </c>
      <c r="U101" s="2" t="e">
        <f ca="1">IF(ISERROR($H101),NA(),
_xlfn.XLOOKUP(0,Tool!$28:$28,Tool!$40:$40)/$T101
)</f>
        <v>#N/A</v>
      </c>
      <c r="W101" t="e">
        <f ca="1">IF(MAX($W$1:$W100)=MAX(Tool!$29:$29),NA(),IF(AND(MIN($W$1:$W100)=MIN(Tool!$29:$29),ISNUMBER(W100)),$W100+1,MIN(Tool!$29:$29)))</f>
        <v>#N/A</v>
      </c>
      <c r="X101" s="36" t="e" cm="1">
        <f t="array" aca="1" ref="X101" ca="1">IF(OR(DISCOUNT_YN="No",$W101&lt;0),0,
IF(DISCOUNT_Type="Standard Discount Rate",_xlfn.XLOOKUP($W101,Dynamic_Discount_REF,Dynamic_Discount_Standard_Rate),
IF(DISCOUNT_Type="Reduced Standard Discount Rate",_xlfn.XLOOKUP($W101,Dynamic_Discount_REF,Dynamic_Discount_StandardReduced_Rate),
IF(DISCOUNT_Type="Health Discount Rate",_xlfn.XLOOKUP($W101,Dynamic_Discount_REF,Dynamic_Discount_Health_Rate),
IF(DISCOUNT_Type="Reduced Health Discount Rate",_xlfn.XLOOKUP($W101,Dynamic_Discount_REF,Dynamic_Discount_HealthReduced_Rate),NA())))))</f>
        <v>#N/A</v>
      </c>
      <c r="Y101" s="37" t="e" cm="1">
        <f t="array" aca="1" ref="Y101" ca="1">IF(OR(DISCOUNT_YN="No",$W101&lt;0),1,
IF(DISCOUNT_Type="Standard Discount Rate",_xlfn.XLOOKUP($W101,Dynamic_Discount_REF,Dynamic_Discount_Standard_Factor),
IF(DISCOUNT_Type="Reduced Standard Discount Rate",_xlfn.XLOOKUP($W101,Dynamic_Discount_REF,Dynamic_Discount_StandardReduced_Factor),
IF(DISCOUNT_Type="Health Discount Rate",_xlfn.XLOOKUP($W101,Dynamic_Discount_REF,Dynamic_Discount_Health_Factor),
IF(DISCOUNT_Type="Reduced Health Discount Rate",_xlfn.XLOOKUP($W101,Dynamic_Discount_REF,Dynamic_Discount_HealthReduced_Factor),NA())))))</f>
        <v>#N/A</v>
      </c>
    </row>
    <row r="102" spans="8:25" x14ac:dyDescent="0.35">
      <c r="H102" s="33" t="b">
        <f>IF(SETUP_Frequency="Calendar Year",IF(COUNTA(H$3:H101)&lt;=SETUP_Period_Final-SETUP_Period_First,H101+1),
IF(SETUP_Frequency="Financial Year", IF(COUNTA(H$3:H101)&lt;=LEFT(SETUP_Period_Final,4)-LEFT(SETUP_Period_First,4),((LEFT(H101,2)&amp;MID(H101,3,2))+1)&amp;"/"&amp;TEXT(RIGHT(TEXT(RIGHT(H101,2)+1,"00"),2),"00"),NA()),
IF(SETUP_Frequency="Quarterly",IF(COUNTA(H$3:H101)&lt;=((LEFT(SETUP_Period_Final,4)-LEFT(SETUP_Period_First,4))*4)+RIGHT(SETUP_Period_Final,1)-RIGHT(SETUP_Period_First,1),IF(_xlfn.NUMBERVALUE(RIGHT(H101,1))=4,(LEFT(H101,4)+1)&amp;"Q1",(LEFT(H101,4)&amp;"Q"&amp;(RIGHT(H101,1)+1))),NA()),NA())))</f>
        <v>0</v>
      </c>
      <c r="J102" s="43">
        <f ca="1">OFFSET(Tool!$C$13,0,ROW($H102)-3)</f>
        <v>0</v>
      </c>
      <c r="K102" s="78" t="e">
        <f t="shared" ca="1" si="6"/>
        <v>#N/A</v>
      </c>
      <c r="L102" s="78" t="e">
        <f t="shared" ca="1" si="9"/>
        <v>#N/A</v>
      </c>
      <c r="M102" s="78" t="e">
        <f t="shared" ca="1" si="10"/>
        <v>#N/A</v>
      </c>
      <c r="N102" s="38"/>
      <c r="O102" s="36" t="e" cm="1">
        <f t="array" ref="O102">IF(OR(ISERROR($H102),$H102=FALSE),NA(),
IF(INFLATION_Index="Custom",_xlfn.XLOOKUP($H102,Tool!$12:$12,Tool!$14:$14)*100,
IF(SETUP_Frequency="Financial Year",
IFERROR(INDEX(Dynamic_Table_FY,_xlfn.XMATCH($H102,Dynamic_Period_FY),_xlfn.XMATCH(INFLATION_Index,Dynamic_Indices)),
INDEX(Dynamic_Table_FY,COUNTA(Dynamic_Table_FY)/COUNTA(Dynamic_Indices),_xlfn.XMATCH(INFLATION_Index,Dynamic_Indices))),
IF(SETUP_Frequency="Calendar Year",
IFERROR(INDEX(Dynamic_Table_CAL,_xlfn.XMATCH($H102,Dynamic_Period_CAL),_xlfn.XMATCH(INFLATION_Index,Dynamic_Indices)),
INDEX(Dynamic_Table_CAL,COUNTA(Dynamic_Table_CAL)/COUNTA(Dynamic_Indices),_xlfn.XMATCH(INFLATION_Index,Dynamic_Indices))),
IF(SETUP_Frequency="Quarterly",
IFERROR(INDEX(Dynamic_Table_QTR,_xlfn.XMATCH($H102,Dynamic_Period_QTR),_xlfn.XMATCH(INFLATION_Index,Dynamic_Indices)),
INDEX(Dynamic_Table_QTR,COUNTA(Dynamic_Table_QTR)/COUNTA(Dynamic_Indices),_xlfn.XMATCH(INFLATION_Index,Dynamic_Indices))),"err")))))
/100</f>
        <v>#N/A</v>
      </c>
      <c r="P102" s="37" t="e">
        <f t="shared" ca="1" si="7"/>
        <v>#N/A</v>
      </c>
      <c r="Q102" s="37" t="e">
        <f ca="1">IF(ISERROR($H102),NA(),
$P102/_xlfn.XLOOKUP(0,Tool!$27:$27,Tool!$33:$33)
)</f>
        <v>#N/A</v>
      </c>
      <c r="R102" s="2"/>
      <c r="S102" s="36" t="e" cm="1">
        <f t="array" ref="S102">IF(OR(ISERROR($H102),$H102=FALSE),NA(),
IF(SETUP_Frequency="Financial Year",
IFERROR(INDEX(Dynamic_Table_FY,_xlfn.XMATCH($H102,Dynamic_Period_FY),_xlfn.XMATCH("GDP Deflator",Dynamic_Indices)),
INDEX(Dynamic_Table_FY,COUNTA(Dynamic_Table_FY)/COUNTA(Dynamic_Indices),_xlfn.XMATCH("GDP Deflator",Dynamic_Indices))),
IF(SETUP_Frequency="Calendar Year",
IFERROR(INDEX(Dynamic_Table_CAL,_xlfn.XMATCH($H102,Dynamic_Period_CAL),_xlfn.XMATCH("GDP Deflator",Dynamic_Indices)),
INDEX(Dynamic_Table_CAL,COUNTA(Dynamic_Table_CAL)/COUNTA(Dynamic_Indices),_xlfn.XMATCH("GDP Deflator",Dynamic_Indices))),
IF(SETUP_Frequency="Quarterly",
IFERROR(INDEX(Dynamic_Table_QTR,_xlfn.XMATCH($H102,Dynamic_Period_QTR),_xlfn.XMATCH("GDP Deflator",Dynamic_Indices)),
INDEX(Dynamic_Table_QTR,COUNTA(Dynamic_Table_QTR)/COUNTA(Dynamic_Indices),_xlfn.XMATCH("GDP Deflator",Dynamic_Indices))),"err"))))
/100</f>
        <v>#N/A</v>
      </c>
      <c r="T102" s="37" t="e">
        <f t="shared" ca="1" si="8"/>
        <v>#N/A</v>
      </c>
      <c r="U102" s="2" t="e">
        <f ca="1">IF(ISERROR($H102),NA(),
_xlfn.XLOOKUP(0,Tool!$28:$28,Tool!$40:$40)/$T102
)</f>
        <v>#N/A</v>
      </c>
      <c r="W102" t="e">
        <f ca="1">IF(MAX($W$1:$W101)=MAX(Tool!$29:$29),NA(),IF(AND(MIN($W$1:$W101)=MIN(Tool!$29:$29),ISNUMBER(W101)),$W101+1,MIN(Tool!$29:$29)))</f>
        <v>#N/A</v>
      </c>
      <c r="X102" s="36" t="e" cm="1">
        <f t="array" aca="1" ref="X102" ca="1">IF(OR(DISCOUNT_YN="No",$W102&lt;0),0,
IF(DISCOUNT_Type="Standard Discount Rate",_xlfn.XLOOKUP($W102,Dynamic_Discount_REF,Dynamic_Discount_Standard_Rate),
IF(DISCOUNT_Type="Reduced Standard Discount Rate",_xlfn.XLOOKUP($W102,Dynamic_Discount_REF,Dynamic_Discount_StandardReduced_Rate),
IF(DISCOUNT_Type="Health Discount Rate",_xlfn.XLOOKUP($W102,Dynamic_Discount_REF,Dynamic_Discount_Health_Rate),
IF(DISCOUNT_Type="Reduced Health Discount Rate",_xlfn.XLOOKUP($W102,Dynamic_Discount_REF,Dynamic_Discount_HealthReduced_Rate),NA())))))</f>
        <v>#N/A</v>
      </c>
      <c r="Y102" s="37" t="e" cm="1">
        <f t="array" aca="1" ref="Y102" ca="1">IF(OR(DISCOUNT_YN="No",$W102&lt;0),1,
IF(DISCOUNT_Type="Standard Discount Rate",_xlfn.XLOOKUP($W102,Dynamic_Discount_REF,Dynamic_Discount_Standard_Factor),
IF(DISCOUNT_Type="Reduced Standard Discount Rate",_xlfn.XLOOKUP($W102,Dynamic_Discount_REF,Dynamic_Discount_StandardReduced_Factor),
IF(DISCOUNT_Type="Health Discount Rate",_xlfn.XLOOKUP($W102,Dynamic_Discount_REF,Dynamic_Discount_Health_Factor),
IF(DISCOUNT_Type="Reduced Health Discount Rate",_xlfn.XLOOKUP($W102,Dynamic_Discount_REF,Dynamic_Discount_HealthReduced_Factor),NA())))))</f>
        <v>#N/A</v>
      </c>
    </row>
    <row r="103" spans="8:25" x14ac:dyDescent="0.35">
      <c r="H103" s="33" t="b">
        <f>IF(SETUP_Frequency="Calendar Year",IF(COUNTA(H$3:H102)&lt;=SETUP_Period_Final-SETUP_Period_First,H102+1),
IF(SETUP_Frequency="Financial Year", IF(COUNTA(H$3:H102)&lt;=LEFT(SETUP_Period_Final,4)-LEFT(SETUP_Period_First,4),((LEFT(H102,2)&amp;MID(H102,3,2))+1)&amp;"/"&amp;TEXT(RIGHT(TEXT(RIGHT(H102,2)+1,"00"),2),"00"),NA()),
IF(SETUP_Frequency="Quarterly",IF(COUNTA(H$3:H102)&lt;=((LEFT(SETUP_Period_Final,4)-LEFT(SETUP_Period_First,4))*4)+RIGHT(SETUP_Period_Final,1)-RIGHT(SETUP_Period_First,1),IF(_xlfn.NUMBERVALUE(RIGHT(H102,1))=4,(LEFT(H102,4)+1)&amp;"Q1",(LEFT(H102,4)&amp;"Q"&amp;(RIGHT(H102,1)+1))),NA()),NA())))</f>
        <v>0</v>
      </c>
      <c r="J103" s="43">
        <f ca="1">OFFSET(Tool!$C$13,0,ROW($H103)-3)</f>
        <v>0</v>
      </c>
      <c r="K103" s="78" t="e">
        <f t="shared" ca="1" si="6"/>
        <v>#N/A</v>
      </c>
      <c r="L103" s="78" t="e">
        <f t="shared" ca="1" si="9"/>
        <v>#N/A</v>
      </c>
      <c r="M103" s="78" t="e">
        <f t="shared" ca="1" si="10"/>
        <v>#N/A</v>
      </c>
      <c r="N103" s="38"/>
      <c r="O103" s="36" t="e" cm="1">
        <f t="array" ref="O103">IF(OR(ISERROR($H103),$H103=FALSE),NA(),
IF(INFLATION_Index="Custom",_xlfn.XLOOKUP($H103,Tool!$12:$12,Tool!$14:$14)*100,
IF(SETUP_Frequency="Financial Year",
IFERROR(INDEX(Dynamic_Table_FY,_xlfn.XMATCH($H103,Dynamic_Period_FY),_xlfn.XMATCH(INFLATION_Index,Dynamic_Indices)),
INDEX(Dynamic_Table_FY,COUNTA(Dynamic_Table_FY)/COUNTA(Dynamic_Indices),_xlfn.XMATCH(INFLATION_Index,Dynamic_Indices))),
IF(SETUP_Frequency="Calendar Year",
IFERROR(INDEX(Dynamic_Table_CAL,_xlfn.XMATCH($H103,Dynamic_Period_CAL),_xlfn.XMATCH(INFLATION_Index,Dynamic_Indices)),
INDEX(Dynamic_Table_CAL,COUNTA(Dynamic_Table_CAL)/COUNTA(Dynamic_Indices),_xlfn.XMATCH(INFLATION_Index,Dynamic_Indices))),
IF(SETUP_Frequency="Quarterly",
IFERROR(INDEX(Dynamic_Table_QTR,_xlfn.XMATCH($H103,Dynamic_Period_QTR),_xlfn.XMATCH(INFLATION_Index,Dynamic_Indices)),
INDEX(Dynamic_Table_QTR,COUNTA(Dynamic_Table_QTR)/COUNTA(Dynamic_Indices),_xlfn.XMATCH(INFLATION_Index,Dynamic_Indices))),"err")))))
/100</f>
        <v>#N/A</v>
      </c>
      <c r="P103" s="37" t="e">
        <f t="shared" ca="1" si="7"/>
        <v>#N/A</v>
      </c>
      <c r="Q103" s="37" t="e">
        <f ca="1">IF(ISERROR($H103),NA(),
$P103/_xlfn.XLOOKUP(0,Tool!$27:$27,Tool!$33:$33)
)</f>
        <v>#N/A</v>
      </c>
      <c r="R103" s="2"/>
      <c r="S103" s="36" t="e" cm="1">
        <f t="array" ref="S103">IF(OR(ISERROR($H103),$H103=FALSE),NA(),
IF(SETUP_Frequency="Financial Year",
IFERROR(INDEX(Dynamic_Table_FY,_xlfn.XMATCH($H103,Dynamic_Period_FY),_xlfn.XMATCH("GDP Deflator",Dynamic_Indices)),
INDEX(Dynamic_Table_FY,COUNTA(Dynamic_Table_FY)/COUNTA(Dynamic_Indices),_xlfn.XMATCH("GDP Deflator",Dynamic_Indices))),
IF(SETUP_Frequency="Calendar Year",
IFERROR(INDEX(Dynamic_Table_CAL,_xlfn.XMATCH($H103,Dynamic_Period_CAL),_xlfn.XMATCH("GDP Deflator",Dynamic_Indices)),
INDEX(Dynamic_Table_CAL,COUNTA(Dynamic_Table_CAL)/COUNTA(Dynamic_Indices),_xlfn.XMATCH("GDP Deflator",Dynamic_Indices))),
IF(SETUP_Frequency="Quarterly",
IFERROR(INDEX(Dynamic_Table_QTR,_xlfn.XMATCH($H103,Dynamic_Period_QTR),_xlfn.XMATCH("GDP Deflator",Dynamic_Indices)),
INDEX(Dynamic_Table_QTR,COUNTA(Dynamic_Table_QTR)/COUNTA(Dynamic_Indices),_xlfn.XMATCH("GDP Deflator",Dynamic_Indices))),"err"))))
/100</f>
        <v>#N/A</v>
      </c>
      <c r="T103" s="37" t="e">
        <f t="shared" ca="1" si="8"/>
        <v>#N/A</v>
      </c>
      <c r="U103" s="2" t="e">
        <f ca="1">IF(ISERROR($H103),NA(),
_xlfn.XLOOKUP(0,Tool!$28:$28,Tool!$40:$40)/$T103
)</f>
        <v>#N/A</v>
      </c>
      <c r="W103" t="e">
        <f ca="1">IF(MAX($W$1:$W102)=MAX(Tool!$29:$29),NA(),IF(AND(MIN($W$1:$W102)=MIN(Tool!$29:$29),ISNUMBER(W102)),$W102+1,MIN(Tool!$29:$29)))</f>
        <v>#N/A</v>
      </c>
      <c r="X103" s="36" t="e" cm="1">
        <f t="array" aca="1" ref="X103" ca="1">IF(OR(DISCOUNT_YN="No",$W103&lt;0),0,
IF(DISCOUNT_Type="Standard Discount Rate",_xlfn.XLOOKUP($W103,Dynamic_Discount_REF,Dynamic_Discount_Standard_Rate),
IF(DISCOUNT_Type="Reduced Standard Discount Rate",_xlfn.XLOOKUP($W103,Dynamic_Discount_REF,Dynamic_Discount_StandardReduced_Rate),
IF(DISCOUNT_Type="Health Discount Rate",_xlfn.XLOOKUP($W103,Dynamic_Discount_REF,Dynamic_Discount_Health_Rate),
IF(DISCOUNT_Type="Reduced Health Discount Rate",_xlfn.XLOOKUP($W103,Dynamic_Discount_REF,Dynamic_Discount_HealthReduced_Rate),NA())))))</f>
        <v>#N/A</v>
      </c>
      <c r="Y103" s="37" t="e" cm="1">
        <f t="array" aca="1" ref="Y103" ca="1">IF(OR(DISCOUNT_YN="No",$W103&lt;0),1,
IF(DISCOUNT_Type="Standard Discount Rate",_xlfn.XLOOKUP($W103,Dynamic_Discount_REF,Dynamic_Discount_Standard_Factor),
IF(DISCOUNT_Type="Reduced Standard Discount Rate",_xlfn.XLOOKUP($W103,Dynamic_Discount_REF,Dynamic_Discount_StandardReduced_Factor),
IF(DISCOUNT_Type="Health Discount Rate",_xlfn.XLOOKUP($W103,Dynamic_Discount_REF,Dynamic_Discount_Health_Factor),
IF(DISCOUNT_Type="Reduced Health Discount Rate",_xlfn.XLOOKUP($W103,Dynamic_Discount_REF,Dynamic_Discount_HealthReduced_Factor),NA())))))</f>
        <v>#N/A</v>
      </c>
    </row>
    <row r="104" spans="8:25" x14ac:dyDescent="0.35">
      <c r="H104" s="33" t="b">
        <f>IF(SETUP_Frequency="Calendar Year",IF(COUNTA(H$3:H103)&lt;=SETUP_Period_Final-SETUP_Period_First,H103+1),
IF(SETUP_Frequency="Financial Year", IF(COUNTA(H$3:H103)&lt;=LEFT(SETUP_Period_Final,4)-LEFT(SETUP_Period_First,4),((LEFT(H103,2)&amp;MID(H103,3,2))+1)&amp;"/"&amp;TEXT(RIGHT(TEXT(RIGHT(H103,2)+1,"00"),2),"00"),NA()),
IF(SETUP_Frequency="Quarterly",IF(COUNTA(H$3:H103)&lt;=((LEFT(SETUP_Period_Final,4)-LEFT(SETUP_Period_First,4))*4)+RIGHT(SETUP_Period_Final,1)-RIGHT(SETUP_Period_First,1),IF(_xlfn.NUMBERVALUE(RIGHT(H103,1))=4,(LEFT(H103,4)+1)&amp;"Q1",(LEFT(H103,4)&amp;"Q"&amp;(RIGHT(H103,1)+1))),NA()),NA())))</f>
        <v>0</v>
      </c>
      <c r="J104" s="43">
        <f ca="1">OFFSET(Tool!$C$13,0,ROW($H104)-3)</f>
        <v>0</v>
      </c>
      <c r="K104" s="78" t="e">
        <f t="shared" ca="1" si="6"/>
        <v>#N/A</v>
      </c>
      <c r="L104" s="78" t="e">
        <f t="shared" ca="1" si="9"/>
        <v>#N/A</v>
      </c>
      <c r="M104" s="78" t="e">
        <f t="shared" ca="1" si="10"/>
        <v>#N/A</v>
      </c>
      <c r="N104" s="38"/>
      <c r="O104" s="36" t="e" cm="1">
        <f t="array" ref="O104">IF(OR(ISERROR($H104),$H104=FALSE),NA(),
IF(INFLATION_Index="Custom",_xlfn.XLOOKUP($H104,Tool!$12:$12,Tool!$14:$14)*100,
IF(SETUP_Frequency="Financial Year",
IFERROR(INDEX(Dynamic_Table_FY,_xlfn.XMATCH($H104,Dynamic_Period_FY),_xlfn.XMATCH(INFLATION_Index,Dynamic_Indices)),
INDEX(Dynamic_Table_FY,COUNTA(Dynamic_Table_FY)/COUNTA(Dynamic_Indices),_xlfn.XMATCH(INFLATION_Index,Dynamic_Indices))),
IF(SETUP_Frequency="Calendar Year",
IFERROR(INDEX(Dynamic_Table_CAL,_xlfn.XMATCH($H104,Dynamic_Period_CAL),_xlfn.XMATCH(INFLATION_Index,Dynamic_Indices)),
INDEX(Dynamic_Table_CAL,COUNTA(Dynamic_Table_CAL)/COUNTA(Dynamic_Indices),_xlfn.XMATCH(INFLATION_Index,Dynamic_Indices))),
IF(SETUP_Frequency="Quarterly",
IFERROR(INDEX(Dynamic_Table_QTR,_xlfn.XMATCH($H104,Dynamic_Period_QTR),_xlfn.XMATCH(INFLATION_Index,Dynamic_Indices)),
INDEX(Dynamic_Table_QTR,COUNTA(Dynamic_Table_QTR)/COUNTA(Dynamic_Indices),_xlfn.XMATCH(INFLATION_Index,Dynamic_Indices))),"err")))))
/100</f>
        <v>#N/A</v>
      </c>
      <c r="P104" s="37" t="e">
        <f t="shared" ca="1" si="7"/>
        <v>#N/A</v>
      </c>
      <c r="Q104" s="37" t="e">
        <f ca="1">IF(ISERROR($H104),NA(),
$P104/_xlfn.XLOOKUP(0,Tool!$27:$27,Tool!$33:$33)
)</f>
        <v>#N/A</v>
      </c>
      <c r="R104" s="2"/>
      <c r="S104" s="36" t="e" cm="1">
        <f t="array" ref="S104">IF(OR(ISERROR($H104),$H104=FALSE),NA(),
IF(SETUP_Frequency="Financial Year",
IFERROR(INDEX(Dynamic_Table_FY,_xlfn.XMATCH($H104,Dynamic_Period_FY),_xlfn.XMATCH("GDP Deflator",Dynamic_Indices)),
INDEX(Dynamic_Table_FY,COUNTA(Dynamic_Table_FY)/COUNTA(Dynamic_Indices),_xlfn.XMATCH("GDP Deflator",Dynamic_Indices))),
IF(SETUP_Frequency="Calendar Year",
IFERROR(INDEX(Dynamic_Table_CAL,_xlfn.XMATCH($H104,Dynamic_Period_CAL),_xlfn.XMATCH("GDP Deflator",Dynamic_Indices)),
INDEX(Dynamic_Table_CAL,COUNTA(Dynamic_Table_CAL)/COUNTA(Dynamic_Indices),_xlfn.XMATCH("GDP Deflator",Dynamic_Indices))),
IF(SETUP_Frequency="Quarterly",
IFERROR(INDEX(Dynamic_Table_QTR,_xlfn.XMATCH($H104,Dynamic_Period_QTR),_xlfn.XMATCH("GDP Deflator",Dynamic_Indices)),
INDEX(Dynamic_Table_QTR,COUNTA(Dynamic_Table_QTR)/COUNTA(Dynamic_Indices),_xlfn.XMATCH("GDP Deflator",Dynamic_Indices))),"err"))))
/100</f>
        <v>#N/A</v>
      </c>
      <c r="T104" s="37" t="e">
        <f t="shared" ca="1" si="8"/>
        <v>#N/A</v>
      </c>
      <c r="U104" s="2" t="e">
        <f ca="1">IF(ISERROR($H104),NA(),
_xlfn.XLOOKUP(0,Tool!$28:$28,Tool!$40:$40)/$T104
)</f>
        <v>#N/A</v>
      </c>
      <c r="W104" t="e">
        <f ca="1">IF(MAX($W$1:$W103)=MAX(Tool!$29:$29),NA(),IF(AND(MIN($W$1:$W103)=MIN(Tool!$29:$29),ISNUMBER(W103)),$W103+1,MIN(Tool!$29:$29)))</f>
        <v>#N/A</v>
      </c>
      <c r="X104" s="36" t="e" cm="1">
        <f t="array" aca="1" ref="X104" ca="1">IF(OR(DISCOUNT_YN="No",$W104&lt;0),0,
IF(DISCOUNT_Type="Standard Discount Rate",_xlfn.XLOOKUP($W104,Dynamic_Discount_REF,Dynamic_Discount_Standard_Rate),
IF(DISCOUNT_Type="Reduced Standard Discount Rate",_xlfn.XLOOKUP($W104,Dynamic_Discount_REF,Dynamic_Discount_StandardReduced_Rate),
IF(DISCOUNT_Type="Health Discount Rate",_xlfn.XLOOKUP($W104,Dynamic_Discount_REF,Dynamic_Discount_Health_Rate),
IF(DISCOUNT_Type="Reduced Health Discount Rate",_xlfn.XLOOKUP($W104,Dynamic_Discount_REF,Dynamic_Discount_HealthReduced_Rate),NA())))))</f>
        <v>#N/A</v>
      </c>
      <c r="Y104" s="37" t="e" cm="1">
        <f t="array" aca="1" ref="Y104" ca="1">IF(OR(DISCOUNT_YN="No",$W104&lt;0),1,
IF(DISCOUNT_Type="Standard Discount Rate",_xlfn.XLOOKUP($W104,Dynamic_Discount_REF,Dynamic_Discount_Standard_Factor),
IF(DISCOUNT_Type="Reduced Standard Discount Rate",_xlfn.XLOOKUP($W104,Dynamic_Discount_REF,Dynamic_Discount_StandardReduced_Factor),
IF(DISCOUNT_Type="Health Discount Rate",_xlfn.XLOOKUP($W104,Dynamic_Discount_REF,Dynamic_Discount_Health_Factor),
IF(DISCOUNT_Type="Reduced Health Discount Rate",_xlfn.XLOOKUP($W104,Dynamic_Discount_REF,Dynamic_Discount_HealthReduced_Factor),NA())))))</f>
        <v>#N/A</v>
      </c>
    </row>
    <row r="105" spans="8:25" x14ac:dyDescent="0.35">
      <c r="H105" s="33" t="b">
        <f>IF(SETUP_Frequency="Calendar Year",IF(COUNTA(H$3:H104)&lt;=SETUP_Period_Final-SETUP_Period_First,H104+1),
IF(SETUP_Frequency="Financial Year", IF(COUNTA(H$3:H104)&lt;=LEFT(SETUP_Period_Final,4)-LEFT(SETUP_Period_First,4),((LEFT(H104,2)&amp;MID(H104,3,2))+1)&amp;"/"&amp;TEXT(RIGHT(TEXT(RIGHT(H104,2)+1,"00"),2),"00"),NA()),
IF(SETUP_Frequency="Quarterly",IF(COUNTA(H$3:H104)&lt;=((LEFT(SETUP_Period_Final,4)-LEFT(SETUP_Period_First,4))*4)+RIGHT(SETUP_Period_Final,1)-RIGHT(SETUP_Period_First,1),IF(_xlfn.NUMBERVALUE(RIGHT(H104,1))=4,(LEFT(H104,4)+1)&amp;"Q1",(LEFT(H104,4)&amp;"Q"&amp;(RIGHT(H104,1)+1))),NA()),NA())))</f>
        <v>0</v>
      </c>
      <c r="J105" s="43">
        <f ca="1">OFFSET(Tool!$C$13,0,ROW($H105)-3)</f>
        <v>0</v>
      </c>
      <c r="K105" s="78" t="e">
        <f t="shared" ca="1" si="6"/>
        <v>#N/A</v>
      </c>
      <c r="L105" s="78" t="e">
        <f t="shared" ca="1" si="9"/>
        <v>#N/A</v>
      </c>
      <c r="M105" s="78" t="e">
        <f t="shared" ca="1" si="10"/>
        <v>#N/A</v>
      </c>
      <c r="N105" s="38"/>
      <c r="O105" s="36" t="e" cm="1">
        <f t="array" ref="O105">IF(OR(ISERROR($H105),$H105=FALSE),NA(),
IF(INFLATION_Index="Custom",_xlfn.XLOOKUP($H105,Tool!$12:$12,Tool!$14:$14)*100,
IF(SETUP_Frequency="Financial Year",
IFERROR(INDEX(Dynamic_Table_FY,_xlfn.XMATCH($H105,Dynamic_Period_FY),_xlfn.XMATCH(INFLATION_Index,Dynamic_Indices)),
INDEX(Dynamic_Table_FY,COUNTA(Dynamic_Table_FY)/COUNTA(Dynamic_Indices),_xlfn.XMATCH(INFLATION_Index,Dynamic_Indices))),
IF(SETUP_Frequency="Calendar Year",
IFERROR(INDEX(Dynamic_Table_CAL,_xlfn.XMATCH($H105,Dynamic_Period_CAL),_xlfn.XMATCH(INFLATION_Index,Dynamic_Indices)),
INDEX(Dynamic_Table_CAL,COUNTA(Dynamic_Table_CAL)/COUNTA(Dynamic_Indices),_xlfn.XMATCH(INFLATION_Index,Dynamic_Indices))),
IF(SETUP_Frequency="Quarterly",
IFERROR(INDEX(Dynamic_Table_QTR,_xlfn.XMATCH($H105,Dynamic_Period_QTR),_xlfn.XMATCH(INFLATION_Index,Dynamic_Indices)),
INDEX(Dynamic_Table_QTR,COUNTA(Dynamic_Table_QTR)/COUNTA(Dynamic_Indices),_xlfn.XMATCH(INFLATION_Index,Dynamic_Indices))),"err")))))
/100</f>
        <v>#N/A</v>
      </c>
      <c r="P105" s="37" t="e">
        <f t="shared" ca="1" si="7"/>
        <v>#N/A</v>
      </c>
      <c r="Q105" s="37" t="e">
        <f ca="1">IF(ISERROR($H105),NA(),
$P105/_xlfn.XLOOKUP(0,Tool!$27:$27,Tool!$33:$33)
)</f>
        <v>#N/A</v>
      </c>
      <c r="R105" s="2"/>
      <c r="S105" s="36" t="e" cm="1">
        <f t="array" ref="S105">IF(OR(ISERROR($H105),$H105=FALSE),NA(),
IF(SETUP_Frequency="Financial Year",
IFERROR(INDEX(Dynamic_Table_FY,_xlfn.XMATCH($H105,Dynamic_Period_FY),_xlfn.XMATCH("GDP Deflator",Dynamic_Indices)),
INDEX(Dynamic_Table_FY,COUNTA(Dynamic_Table_FY)/COUNTA(Dynamic_Indices),_xlfn.XMATCH("GDP Deflator",Dynamic_Indices))),
IF(SETUP_Frequency="Calendar Year",
IFERROR(INDEX(Dynamic_Table_CAL,_xlfn.XMATCH($H105,Dynamic_Period_CAL),_xlfn.XMATCH("GDP Deflator",Dynamic_Indices)),
INDEX(Dynamic_Table_CAL,COUNTA(Dynamic_Table_CAL)/COUNTA(Dynamic_Indices),_xlfn.XMATCH("GDP Deflator",Dynamic_Indices))),
IF(SETUP_Frequency="Quarterly",
IFERROR(INDEX(Dynamic_Table_QTR,_xlfn.XMATCH($H105,Dynamic_Period_QTR),_xlfn.XMATCH("GDP Deflator",Dynamic_Indices)),
INDEX(Dynamic_Table_QTR,COUNTA(Dynamic_Table_QTR)/COUNTA(Dynamic_Indices),_xlfn.XMATCH("GDP Deflator",Dynamic_Indices))),"err"))))
/100</f>
        <v>#N/A</v>
      </c>
      <c r="T105" s="37" t="e">
        <f t="shared" ca="1" si="8"/>
        <v>#N/A</v>
      </c>
      <c r="U105" s="2" t="e">
        <f ca="1">IF(ISERROR($H105),NA(),
_xlfn.XLOOKUP(0,Tool!$28:$28,Tool!$40:$40)/$T105
)</f>
        <v>#N/A</v>
      </c>
      <c r="W105" t="e">
        <f ca="1">IF(MAX($W$1:$W104)=MAX(Tool!$29:$29),NA(),IF(AND(MIN($W$1:$W104)=MIN(Tool!$29:$29),ISNUMBER(W104)),$W104+1,MIN(Tool!$29:$29)))</f>
        <v>#N/A</v>
      </c>
      <c r="X105" s="36" t="e" cm="1">
        <f t="array" aca="1" ref="X105" ca="1">IF(OR(DISCOUNT_YN="No",$W105&lt;0),0,
IF(DISCOUNT_Type="Standard Discount Rate",_xlfn.XLOOKUP($W105,Dynamic_Discount_REF,Dynamic_Discount_Standard_Rate),
IF(DISCOUNT_Type="Reduced Standard Discount Rate",_xlfn.XLOOKUP($W105,Dynamic_Discount_REF,Dynamic_Discount_StandardReduced_Rate),
IF(DISCOUNT_Type="Health Discount Rate",_xlfn.XLOOKUP($W105,Dynamic_Discount_REF,Dynamic_Discount_Health_Rate),
IF(DISCOUNT_Type="Reduced Health Discount Rate",_xlfn.XLOOKUP($W105,Dynamic_Discount_REF,Dynamic_Discount_HealthReduced_Rate),NA())))))</f>
        <v>#N/A</v>
      </c>
      <c r="Y105" s="37" t="e" cm="1">
        <f t="array" aca="1" ref="Y105" ca="1">IF(OR(DISCOUNT_YN="No",$W105&lt;0),1,
IF(DISCOUNT_Type="Standard Discount Rate",_xlfn.XLOOKUP($W105,Dynamic_Discount_REF,Dynamic_Discount_Standard_Factor),
IF(DISCOUNT_Type="Reduced Standard Discount Rate",_xlfn.XLOOKUP($W105,Dynamic_Discount_REF,Dynamic_Discount_StandardReduced_Factor),
IF(DISCOUNT_Type="Health Discount Rate",_xlfn.XLOOKUP($W105,Dynamic_Discount_REF,Dynamic_Discount_Health_Factor),
IF(DISCOUNT_Type="Reduced Health Discount Rate",_xlfn.XLOOKUP($W105,Dynamic_Discount_REF,Dynamic_Discount_HealthReduced_Factor),NA())))))</f>
        <v>#N/A</v>
      </c>
    </row>
    <row r="106" spans="8:25" x14ac:dyDescent="0.35">
      <c r="H106" s="33" t="b">
        <f>IF(SETUP_Frequency="Calendar Year",IF(COUNTA(H$3:H105)&lt;=SETUP_Period_Final-SETUP_Period_First,H105+1),
IF(SETUP_Frequency="Financial Year", IF(COUNTA(H$3:H105)&lt;=LEFT(SETUP_Period_Final,4)-LEFT(SETUP_Period_First,4),((LEFT(H105,2)&amp;MID(H105,3,2))+1)&amp;"/"&amp;TEXT(RIGHT(TEXT(RIGHT(H105,2)+1,"00"),2),"00"),NA()),
IF(SETUP_Frequency="Quarterly",IF(COUNTA(H$3:H105)&lt;=((LEFT(SETUP_Period_Final,4)-LEFT(SETUP_Period_First,4))*4)+RIGHT(SETUP_Period_Final,1)-RIGHT(SETUP_Period_First,1),IF(_xlfn.NUMBERVALUE(RIGHT(H105,1))=4,(LEFT(H105,4)+1)&amp;"Q1",(LEFT(H105,4)&amp;"Q"&amp;(RIGHT(H105,1)+1))),NA()),NA())))</f>
        <v>0</v>
      </c>
      <c r="J106" s="43">
        <f ca="1">OFFSET(Tool!$C$13,0,ROW($H106)-3)</f>
        <v>0</v>
      </c>
      <c r="K106" s="78" t="e">
        <f t="shared" ca="1" si="6"/>
        <v>#N/A</v>
      </c>
      <c r="L106" s="78" t="e">
        <f t="shared" ca="1" si="9"/>
        <v>#N/A</v>
      </c>
      <c r="M106" s="78" t="e">
        <f t="shared" ca="1" si="10"/>
        <v>#N/A</v>
      </c>
      <c r="N106" s="38"/>
      <c r="O106" s="36" t="e" cm="1">
        <f t="array" ref="O106">IF(OR(ISERROR($H106),$H106=FALSE),NA(),
IF(INFLATION_Index="Custom",_xlfn.XLOOKUP($H106,Tool!$12:$12,Tool!$14:$14)*100,
IF(SETUP_Frequency="Financial Year",
IFERROR(INDEX(Dynamic_Table_FY,_xlfn.XMATCH($H106,Dynamic_Period_FY),_xlfn.XMATCH(INFLATION_Index,Dynamic_Indices)),
INDEX(Dynamic_Table_FY,COUNTA(Dynamic_Table_FY)/COUNTA(Dynamic_Indices),_xlfn.XMATCH(INFLATION_Index,Dynamic_Indices))),
IF(SETUP_Frequency="Calendar Year",
IFERROR(INDEX(Dynamic_Table_CAL,_xlfn.XMATCH($H106,Dynamic_Period_CAL),_xlfn.XMATCH(INFLATION_Index,Dynamic_Indices)),
INDEX(Dynamic_Table_CAL,COUNTA(Dynamic_Table_CAL)/COUNTA(Dynamic_Indices),_xlfn.XMATCH(INFLATION_Index,Dynamic_Indices))),
IF(SETUP_Frequency="Quarterly",
IFERROR(INDEX(Dynamic_Table_QTR,_xlfn.XMATCH($H106,Dynamic_Period_QTR),_xlfn.XMATCH(INFLATION_Index,Dynamic_Indices)),
INDEX(Dynamic_Table_QTR,COUNTA(Dynamic_Table_QTR)/COUNTA(Dynamic_Indices),_xlfn.XMATCH(INFLATION_Index,Dynamic_Indices))),"err")))))
/100</f>
        <v>#N/A</v>
      </c>
      <c r="P106" s="37" t="e">
        <f t="shared" ca="1" si="7"/>
        <v>#N/A</v>
      </c>
      <c r="Q106" s="37" t="e">
        <f ca="1">IF(ISERROR($H106),NA(),
$P106/_xlfn.XLOOKUP(0,Tool!$27:$27,Tool!$33:$33)
)</f>
        <v>#N/A</v>
      </c>
      <c r="R106" s="2"/>
      <c r="S106" s="36" t="e" cm="1">
        <f t="array" ref="S106">IF(OR(ISERROR($H106),$H106=FALSE),NA(),
IF(SETUP_Frequency="Financial Year",
IFERROR(INDEX(Dynamic_Table_FY,_xlfn.XMATCH($H106,Dynamic_Period_FY),_xlfn.XMATCH("GDP Deflator",Dynamic_Indices)),
INDEX(Dynamic_Table_FY,COUNTA(Dynamic_Table_FY)/COUNTA(Dynamic_Indices),_xlfn.XMATCH("GDP Deflator",Dynamic_Indices))),
IF(SETUP_Frequency="Calendar Year",
IFERROR(INDEX(Dynamic_Table_CAL,_xlfn.XMATCH($H106,Dynamic_Period_CAL),_xlfn.XMATCH("GDP Deflator",Dynamic_Indices)),
INDEX(Dynamic_Table_CAL,COUNTA(Dynamic_Table_CAL)/COUNTA(Dynamic_Indices),_xlfn.XMATCH("GDP Deflator",Dynamic_Indices))),
IF(SETUP_Frequency="Quarterly",
IFERROR(INDEX(Dynamic_Table_QTR,_xlfn.XMATCH($H106,Dynamic_Period_QTR),_xlfn.XMATCH("GDP Deflator",Dynamic_Indices)),
INDEX(Dynamic_Table_QTR,COUNTA(Dynamic_Table_QTR)/COUNTA(Dynamic_Indices),_xlfn.XMATCH("GDP Deflator",Dynamic_Indices))),"err"))))
/100</f>
        <v>#N/A</v>
      </c>
      <c r="T106" s="37" t="e">
        <f t="shared" ca="1" si="8"/>
        <v>#N/A</v>
      </c>
      <c r="U106" s="2" t="e">
        <f ca="1">IF(ISERROR($H106),NA(),
_xlfn.XLOOKUP(0,Tool!$28:$28,Tool!$40:$40)/$T106
)</f>
        <v>#N/A</v>
      </c>
      <c r="W106" t="e">
        <f ca="1">IF(MAX($W$1:$W105)=MAX(Tool!$29:$29),NA(),IF(AND(MIN($W$1:$W105)=MIN(Tool!$29:$29),ISNUMBER(W105)),$W105+1,MIN(Tool!$29:$29)))</f>
        <v>#N/A</v>
      </c>
      <c r="X106" s="36" t="e" cm="1">
        <f t="array" aca="1" ref="X106" ca="1">IF(OR(DISCOUNT_YN="No",$W106&lt;0),0,
IF(DISCOUNT_Type="Standard Discount Rate",_xlfn.XLOOKUP($W106,Dynamic_Discount_REF,Dynamic_Discount_Standard_Rate),
IF(DISCOUNT_Type="Reduced Standard Discount Rate",_xlfn.XLOOKUP($W106,Dynamic_Discount_REF,Dynamic_Discount_StandardReduced_Rate),
IF(DISCOUNT_Type="Health Discount Rate",_xlfn.XLOOKUP($W106,Dynamic_Discount_REF,Dynamic_Discount_Health_Rate),
IF(DISCOUNT_Type="Reduced Health Discount Rate",_xlfn.XLOOKUP($W106,Dynamic_Discount_REF,Dynamic_Discount_HealthReduced_Rate),NA())))))</f>
        <v>#N/A</v>
      </c>
      <c r="Y106" s="37" t="e" cm="1">
        <f t="array" aca="1" ref="Y106" ca="1">IF(OR(DISCOUNT_YN="No",$W106&lt;0),1,
IF(DISCOUNT_Type="Standard Discount Rate",_xlfn.XLOOKUP($W106,Dynamic_Discount_REF,Dynamic_Discount_Standard_Factor),
IF(DISCOUNT_Type="Reduced Standard Discount Rate",_xlfn.XLOOKUP($W106,Dynamic_Discount_REF,Dynamic_Discount_StandardReduced_Factor),
IF(DISCOUNT_Type="Health Discount Rate",_xlfn.XLOOKUP($W106,Dynamic_Discount_REF,Dynamic_Discount_Health_Factor),
IF(DISCOUNT_Type="Reduced Health Discount Rate",_xlfn.XLOOKUP($W106,Dynamic_Discount_REF,Dynamic_Discount_HealthReduced_Factor),NA())))))</f>
        <v>#N/A</v>
      </c>
    </row>
    <row r="107" spans="8:25" x14ac:dyDescent="0.35">
      <c r="H107" s="33" t="b">
        <f>IF(SETUP_Frequency="Calendar Year",IF(COUNTA(H$3:H106)&lt;=SETUP_Period_Final-SETUP_Period_First,H106+1),
IF(SETUP_Frequency="Financial Year", IF(COUNTA(H$3:H106)&lt;=LEFT(SETUP_Period_Final,4)-LEFT(SETUP_Period_First,4),((LEFT(H106,2)&amp;MID(H106,3,2))+1)&amp;"/"&amp;TEXT(RIGHT(TEXT(RIGHT(H106,2)+1,"00"),2),"00"),NA()),
IF(SETUP_Frequency="Quarterly",IF(COUNTA(H$3:H106)&lt;=((LEFT(SETUP_Period_Final,4)-LEFT(SETUP_Period_First,4))*4)+RIGHT(SETUP_Period_Final,1)-RIGHT(SETUP_Period_First,1),IF(_xlfn.NUMBERVALUE(RIGHT(H106,1))=4,(LEFT(H106,4)+1)&amp;"Q1",(LEFT(H106,4)&amp;"Q"&amp;(RIGHT(H106,1)+1))),NA()),NA())))</f>
        <v>0</v>
      </c>
      <c r="J107" s="43">
        <f ca="1">OFFSET(Tool!$C$13,0,ROW($H107)-3)</f>
        <v>0</v>
      </c>
      <c r="K107" s="78" t="e">
        <f t="shared" ca="1" si="6"/>
        <v>#N/A</v>
      </c>
      <c r="L107" s="78" t="e">
        <f t="shared" ca="1" si="9"/>
        <v>#N/A</v>
      </c>
      <c r="M107" s="78" t="e">
        <f t="shared" ca="1" si="10"/>
        <v>#N/A</v>
      </c>
      <c r="N107" s="38"/>
      <c r="O107" s="36" t="e" cm="1">
        <f t="array" ref="O107">IF(OR(ISERROR($H107),$H107=FALSE),NA(),
IF(INFLATION_Index="Custom",_xlfn.XLOOKUP($H107,Tool!$12:$12,Tool!$14:$14)*100,
IF(SETUP_Frequency="Financial Year",
IFERROR(INDEX(Dynamic_Table_FY,_xlfn.XMATCH($H107,Dynamic_Period_FY),_xlfn.XMATCH(INFLATION_Index,Dynamic_Indices)),
INDEX(Dynamic_Table_FY,COUNTA(Dynamic_Table_FY)/COUNTA(Dynamic_Indices),_xlfn.XMATCH(INFLATION_Index,Dynamic_Indices))),
IF(SETUP_Frequency="Calendar Year",
IFERROR(INDEX(Dynamic_Table_CAL,_xlfn.XMATCH($H107,Dynamic_Period_CAL),_xlfn.XMATCH(INFLATION_Index,Dynamic_Indices)),
INDEX(Dynamic_Table_CAL,COUNTA(Dynamic_Table_CAL)/COUNTA(Dynamic_Indices),_xlfn.XMATCH(INFLATION_Index,Dynamic_Indices))),
IF(SETUP_Frequency="Quarterly",
IFERROR(INDEX(Dynamic_Table_QTR,_xlfn.XMATCH($H107,Dynamic_Period_QTR),_xlfn.XMATCH(INFLATION_Index,Dynamic_Indices)),
INDEX(Dynamic_Table_QTR,COUNTA(Dynamic_Table_QTR)/COUNTA(Dynamic_Indices),_xlfn.XMATCH(INFLATION_Index,Dynamic_Indices))),"err")))))
/100</f>
        <v>#N/A</v>
      </c>
      <c r="P107" s="37" t="e">
        <f t="shared" ca="1" si="7"/>
        <v>#N/A</v>
      </c>
      <c r="Q107" s="37" t="e">
        <f ca="1">IF(ISERROR($H107),NA(),
$P107/_xlfn.XLOOKUP(0,Tool!$27:$27,Tool!$33:$33)
)</f>
        <v>#N/A</v>
      </c>
      <c r="R107" s="2"/>
      <c r="S107" s="36" t="e" cm="1">
        <f t="array" ref="S107">IF(OR(ISERROR($H107),$H107=FALSE),NA(),
IF(SETUP_Frequency="Financial Year",
IFERROR(INDEX(Dynamic_Table_FY,_xlfn.XMATCH($H107,Dynamic_Period_FY),_xlfn.XMATCH("GDP Deflator",Dynamic_Indices)),
INDEX(Dynamic_Table_FY,COUNTA(Dynamic_Table_FY)/COUNTA(Dynamic_Indices),_xlfn.XMATCH("GDP Deflator",Dynamic_Indices))),
IF(SETUP_Frequency="Calendar Year",
IFERROR(INDEX(Dynamic_Table_CAL,_xlfn.XMATCH($H107,Dynamic_Period_CAL),_xlfn.XMATCH("GDP Deflator",Dynamic_Indices)),
INDEX(Dynamic_Table_CAL,COUNTA(Dynamic_Table_CAL)/COUNTA(Dynamic_Indices),_xlfn.XMATCH("GDP Deflator",Dynamic_Indices))),
IF(SETUP_Frequency="Quarterly",
IFERROR(INDEX(Dynamic_Table_QTR,_xlfn.XMATCH($H107,Dynamic_Period_QTR),_xlfn.XMATCH("GDP Deflator",Dynamic_Indices)),
INDEX(Dynamic_Table_QTR,COUNTA(Dynamic_Table_QTR)/COUNTA(Dynamic_Indices),_xlfn.XMATCH("GDP Deflator",Dynamic_Indices))),"err"))))
/100</f>
        <v>#N/A</v>
      </c>
      <c r="T107" s="37" t="e">
        <f t="shared" ca="1" si="8"/>
        <v>#N/A</v>
      </c>
      <c r="U107" s="2" t="e">
        <f ca="1">IF(ISERROR($H107),NA(),
_xlfn.XLOOKUP(0,Tool!$28:$28,Tool!$40:$40)/$T107
)</f>
        <v>#N/A</v>
      </c>
      <c r="W107" t="e">
        <f ca="1">IF(MAX($W$1:$W106)=MAX(Tool!$29:$29),NA(),IF(AND(MIN($W$1:$W106)=MIN(Tool!$29:$29),ISNUMBER(W106)),$W106+1,MIN(Tool!$29:$29)))</f>
        <v>#N/A</v>
      </c>
      <c r="X107" s="36" t="e" cm="1">
        <f t="array" aca="1" ref="X107" ca="1">IF(OR(DISCOUNT_YN="No",$W107&lt;0),0,
IF(DISCOUNT_Type="Standard Discount Rate",_xlfn.XLOOKUP($W107,Dynamic_Discount_REF,Dynamic_Discount_Standard_Rate),
IF(DISCOUNT_Type="Reduced Standard Discount Rate",_xlfn.XLOOKUP($W107,Dynamic_Discount_REF,Dynamic_Discount_StandardReduced_Rate),
IF(DISCOUNT_Type="Health Discount Rate",_xlfn.XLOOKUP($W107,Dynamic_Discount_REF,Dynamic_Discount_Health_Rate),
IF(DISCOUNT_Type="Reduced Health Discount Rate",_xlfn.XLOOKUP($W107,Dynamic_Discount_REF,Dynamic_Discount_HealthReduced_Rate),NA())))))</f>
        <v>#N/A</v>
      </c>
      <c r="Y107" s="37" t="e" cm="1">
        <f t="array" aca="1" ref="Y107" ca="1">IF(OR(DISCOUNT_YN="No",$W107&lt;0),1,
IF(DISCOUNT_Type="Standard Discount Rate",_xlfn.XLOOKUP($W107,Dynamic_Discount_REF,Dynamic_Discount_Standard_Factor),
IF(DISCOUNT_Type="Reduced Standard Discount Rate",_xlfn.XLOOKUP($W107,Dynamic_Discount_REF,Dynamic_Discount_StandardReduced_Factor),
IF(DISCOUNT_Type="Health Discount Rate",_xlfn.XLOOKUP($W107,Dynamic_Discount_REF,Dynamic_Discount_Health_Factor),
IF(DISCOUNT_Type="Reduced Health Discount Rate",_xlfn.XLOOKUP($W107,Dynamic_Discount_REF,Dynamic_Discount_HealthReduced_Factor),NA())))))</f>
        <v>#N/A</v>
      </c>
    </row>
    <row r="108" spans="8:25" x14ac:dyDescent="0.35">
      <c r="H108" s="33" t="b">
        <f>IF(SETUP_Frequency="Calendar Year",IF(COUNTA(H$3:H107)&lt;=SETUP_Period_Final-SETUP_Period_First,H107+1),
IF(SETUP_Frequency="Financial Year", IF(COUNTA(H$3:H107)&lt;=LEFT(SETUP_Period_Final,4)-LEFT(SETUP_Period_First,4),((LEFT(H107,2)&amp;MID(H107,3,2))+1)&amp;"/"&amp;TEXT(RIGHT(TEXT(RIGHT(H107,2)+1,"00"),2),"00"),NA()),
IF(SETUP_Frequency="Quarterly",IF(COUNTA(H$3:H107)&lt;=((LEFT(SETUP_Period_Final,4)-LEFT(SETUP_Period_First,4))*4)+RIGHT(SETUP_Period_Final,1)-RIGHT(SETUP_Period_First,1),IF(_xlfn.NUMBERVALUE(RIGHT(H107,1))=4,(LEFT(H107,4)+1)&amp;"Q1",(LEFT(H107,4)&amp;"Q"&amp;(RIGHT(H107,1)+1))),NA()),NA())))</f>
        <v>0</v>
      </c>
      <c r="J108" s="43">
        <f ca="1">OFFSET(Tool!$C$13,0,ROW($H108)-3)</f>
        <v>0</v>
      </c>
      <c r="K108" s="78" t="e">
        <f t="shared" ca="1" si="6"/>
        <v>#N/A</v>
      </c>
      <c r="L108" s="78" t="e">
        <f t="shared" ca="1" si="9"/>
        <v>#N/A</v>
      </c>
      <c r="M108" s="78" t="e">
        <f t="shared" ca="1" si="10"/>
        <v>#N/A</v>
      </c>
      <c r="N108" s="38"/>
      <c r="O108" s="36" t="e" cm="1">
        <f t="array" ref="O108">IF(OR(ISERROR($H108),$H108=FALSE),NA(),
IF(INFLATION_Index="Custom",_xlfn.XLOOKUP($H108,Tool!$12:$12,Tool!$14:$14)*100,
IF(SETUP_Frequency="Financial Year",
IFERROR(INDEX(Dynamic_Table_FY,_xlfn.XMATCH($H108,Dynamic_Period_FY),_xlfn.XMATCH(INFLATION_Index,Dynamic_Indices)),
INDEX(Dynamic_Table_FY,COUNTA(Dynamic_Table_FY)/COUNTA(Dynamic_Indices),_xlfn.XMATCH(INFLATION_Index,Dynamic_Indices))),
IF(SETUP_Frequency="Calendar Year",
IFERROR(INDEX(Dynamic_Table_CAL,_xlfn.XMATCH($H108,Dynamic_Period_CAL),_xlfn.XMATCH(INFLATION_Index,Dynamic_Indices)),
INDEX(Dynamic_Table_CAL,COUNTA(Dynamic_Table_CAL)/COUNTA(Dynamic_Indices),_xlfn.XMATCH(INFLATION_Index,Dynamic_Indices))),
IF(SETUP_Frequency="Quarterly",
IFERROR(INDEX(Dynamic_Table_QTR,_xlfn.XMATCH($H108,Dynamic_Period_QTR),_xlfn.XMATCH(INFLATION_Index,Dynamic_Indices)),
INDEX(Dynamic_Table_QTR,COUNTA(Dynamic_Table_QTR)/COUNTA(Dynamic_Indices),_xlfn.XMATCH(INFLATION_Index,Dynamic_Indices))),"err")))))
/100</f>
        <v>#N/A</v>
      </c>
      <c r="P108" s="37" t="e">
        <f t="shared" ca="1" si="7"/>
        <v>#N/A</v>
      </c>
      <c r="Q108" s="37" t="e">
        <f ca="1">IF(ISERROR($H108),NA(),
$P108/_xlfn.XLOOKUP(0,Tool!$27:$27,Tool!$33:$33)
)</f>
        <v>#N/A</v>
      </c>
      <c r="R108" s="2"/>
      <c r="S108" s="36" t="e" cm="1">
        <f t="array" ref="S108">IF(OR(ISERROR($H108),$H108=FALSE),NA(),
IF(SETUP_Frequency="Financial Year",
IFERROR(INDEX(Dynamic_Table_FY,_xlfn.XMATCH($H108,Dynamic_Period_FY),_xlfn.XMATCH("GDP Deflator",Dynamic_Indices)),
INDEX(Dynamic_Table_FY,COUNTA(Dynamic_Table_FY)/COUNTA(Dynamic_Indices),_xlfn.XMATCH("GDP Deflator",Dynamic_Indices))),
IF(SETUP_Frequency="Calendar Year",
IFERROR(INDEX(Dynamic_Table_CAL,_xlfn.XMATCH($H108,Dynamic_Period_CAL),_xlfn.XMATCH("GDP Deflator",Dynamic_Indices)),
INDEX(Dynamic_Table_CAL,COUNTA(Dynamic_Table_CAL)/COUNTA(Dynamic_Indices),_xlfn.XMATCH("GDP Deflator",Dynamic_Indices))),
IF(SETUP_Frequency="Quarterly",
IFERROR(INDEX(Dynamic_Table_QTR,_xlfn.XMATCH($H108,Dynamic_Period_QTR),_xlfn.XMATCH("GDP Deflator",Dynamic_Indices)),
INDEX(Dynamic_Table_QTR,COUNTA(Dynamic_Table_QTR)/COUNTA(Dynamic_Indices),_xlfn.XMATCH("GDP Deflator",Dynamic_Indices))),"err"))))
/100</f>
        <v>#N/A</v>
      </c>
      <c r="T108" s="37" t="e">
        <f t="shared" ca="1" si="8"/>
        <v>#N/A</v>
      </c>
      <c r="U108" s="2" t="e">
        <f ca="1">IF(ISERROR($H108),NA(),
_xlfn.XLOOKUP(0,Tool!$28:$28,Tool!$40:$40)/$T108
)</f>
        <v>#N/A</v>
      </c>
      <c r="W108" t="e">
        <f ca="1">IF(MAX($W$1:$W107)=MAX(Tool!$29:$29),NA(),IF(AND(MIN($W$1:$W107)=MIN(Tool!$29:$29),ISNUMBER(W107)),$W107+1,MIN(Tool!$29:$29)))</f>
        <v>#N/A</v>
      </c>
      <c r="X108" s="36" t="e" cm="1">
        <f t="array" aca="1" ref="X108" ca="1">IF(OR(DISCOUNT_YN="No",$W108&lt;0),0,
IF(DISCOUNT_Type="Standard Discount Rate",_xlfn.XLOOKUP($W108,Dynamic_Discount_REF,Dynamic_Discount_Standard_Rate),
IF(DISCOUNT_Type="Reduced Standard Discount Rate",_xlfn.XLOOKUP($W108,Dynamic_Discount_REF,Dynamic_Discount_StandardReduced_Rate),
IF(DISCOUNT_Type="Health Discount Rate",_xlfn.XLOOKUP($W108,Dynamic_Discount_REF,Dynamic_Discount_Health_Rate),
IF(DISCOUNT_Type="Reduced Health Discount Rate",_xlfn.XLOOKUP($W108,Dynamic_Discount_REF,Dynamic_Discount_HealthReduced_Rate),NA())))))</f>
        <v>#N/A</v>
      </c>
      <c r="Y108" s="37" t="e" cm="1">
        <f t="array" aca="1" ref="Y108" ca="1">IF(OR(DISCOUNT_YN="No",$W108&lt;0),1,
IF(DISCOUNT_Type="Standard Discount Rate",_xlfn.XLOOKUP($W108,Dynamic_Discount_REF,Dynamic_Discount_Standard_Factor),
IF(DISCOUNT_Type="Reduced Standard Discount Rate",_xlfn.XLOOKUP($W108,Dynamic_Discount_REF,Dynamic_Discount_StandardReduced_Factor),
IF(DISCOUNT_Type="Health Discount Rate",_xlfn.XLOOKUP($W108,Dynamic_Discount_REF,Dynamic_Discount_Health_Factor),
IF(DISCOUNT_Type="Reduced Health Discount Rate",_xlfn.XLOOKUP($W108,Dynamic_Discount_REF,Dynamic_Discount_HealthReduced_Factor),NA())))))</f>
        <v>#N/A</v>
      </c>
    </row>
    <row r="109" spans="8:25" x14ac:dyDescent="0.35">
      <c r="H109" s="33" t="b">
        <f>IF(SETUP_Frequency="Calendar Year",IF(COUNTA(H$3:H108)&lt;=SETUP_Period_Final-SETUP_Period_First,H108+1),
IF(SETUP_Frequency="Financial Year", IF(COUNTA(H$3:H108)&lt;=LEFT(SETUP_Period_Final,4)-LEFT(SETUP_Period_First,4),((LEFT(H108,2)&amp;MID(H108,3,2))+1)&amp;"/"&amp;TEXT(RIGHT(TEXT(RIGHT(H108,2)+1,"00"),2),"00"),NA()),
IF(SETUP_Frequency="Quarterly",IF(COUNTA(H$3:H108)&lt;=((LEFT(SETUP_Period_Final,4)-LEFT(SETUP_Period_First,4))*4)+RIGHT(SETUP_Period_Final,1)-RIGHT(SETUP_Period_First,1),IF(_xlfn.NUMBERVALUE(RIGHT(H108,1))=4,(LEFT(H108,4)+1)&amp;"Q1",(LEFT(H108,4)&amp;"Q"&amp;(RIGHT(H108,1)+1))),NA()),NA())))</f>
        <v>0</v>
      </c>
      <c r="J109" s="43">
        <f ca="1">OFFSET(Tool!$C$13,0,ROW($H109)-3)</f>
        <v>0</v>
      </c>
      <c r="K109" s="78" t="e">
        <f t="shared" ca="1" si="6"/>
        <v>#N/A</v>
      </c>
      <c r="L109" s="78" t="e">
        <f t="shared" ca="1" si="9"/>
        <v>#N/A</v>
      </c>
      <c r="M109" s="78" t="e">
        <f t="shared" ca="1" si="10"/>
        <v>#N/A</v>
      </c>
      <c r="N109" s="38"/>
      <c r="O109" s="36" t="e" cm="1">
        <f t="array" ref="O109">IF(OR(ISERROR($H109),$H109=FALSE),NA(),
IF(INFLATION_Index="Custom",_xlfn.XLOOKUP($H109,Tool!$12:$12,Tool!$14:$14)*100,
IF(SETUP_Frequency="Financial Year",
IFERROR(INDEX(Dynamic_Table_FY,_xlfn.XMATCH($H109,Dynamic_Period_FY),_xlfn.XMATCH(INFLATION_Index,Dynamic_Indices)),
INDEX(Dynamic_Table_FY,COUNTA(Dynamic_Table_FY)/COUNTA(Dynamic_Indices),_xlfn.XMATCH(INFLATION_Index,Dynamic_Indices))),
IF(SETUP_Frequency="Calendar Year",
IFERROR(INDEX(Dynamic_Table_CAL,_xlfn.XMATCH($H109,Dynamic_Period_CAL),_xlfn.XMATCH(INFLATION_Index,Dynamic_Indices)),
INDEX(Dynamic_Table_CAL,COUNTA(Dynamic_Table_CAL)/COUNTA(Dynamic_Indices),_xlfn.XMATCH(INFLATION_Index,Dynamic_Indices))),
IF(SETUP_Frequency="Quarterly",
IFERROR(INDEX(Dynamic_Table_QTR,_xlfn.XMATCH($H109,Dynamic_Period_QTR),_xlfn.XMATCH(INFLATION_Index,Dynamic_Indices)),
INDEX(Dynamic_Table_QTR,COUNTA(Dynamic_Table_QTR)/COUNTA(Dynamic_Indices),_xlfn.XMATCH(INFLATION_Index,Dynamic_Indices))),"err")))))
/100</f>
        <v>#N/A</v>
      </c>
      <c r="P109" s="37" t="e">
        <f t="shared" ca="1" si="7"/>
        <v>#N/A</v>
      </c>
      <c r="Q109" s="37" t="e">
        <f ca="1">IF(ISERROR($H109),NA(),
$P109/_xlfn.XLOOKUP(0,Tool!$27:$27,Tool!$33:$33)
)</f>
        <v>#N/A</v>
      </c>
      <c r="R109" s="2"/>
      <c r="S109" s="36" t="e" cm="1">
        <f t="array" ref="S109">IF(OR(ISERROR($H109),$H109=FALSE),NA(),
IF(SETUP_Frequency="Financial Year",
IFERROR(INDEX(Dynamic_Table_FY,_xlfn.XMATCH($H109,Dynamic_Period_FY),_xlfn.XMATCH("GDP Deflator",Dynamic_Indices)),
INDEX(Dynamic_Table_FY,COUNTA(Dynamic_Table_FY)/COUNTA(Dynamic_Indices),_xlfn.XMATCH("GDP Deflator",Dynamic_Indices))),
IF(SETUP_Frequency="Calendar Year",
IFERROR(INDEX(Dynamic_Table_CAL,_xlfn.XMATCH($H109,Dynamic_Period_CAL),_xlfn.XMATCH("GDP Deflator",Dynamic_Indices)),
INDEX(Dynamic_Table_CAL,COUNTA(Dynamic_Table_CAL)/COUNTA(Dynamic_Indices),_xlfn.XMATCH("GDP Deflator",Dynamic_Indices))),
IF(SETUP_Frequency="Quarterly",
IFERROR(INDEX(Dynamic_Table_QTR,_xlfn.XMATCH($H109,Dynamic_Period_QTR),_xlfn.XMATCH("GDP Deflator",Dynamic_Indices)),
INDEX(Dynamic_Table_QTR,COUNTA(Dynamic_Table_QTR)/COUNTA(Dynamic_Indices),_xlfn.XMATCH("GDP Deflator",Dynamic_Indices))),"err"))))
/100</f>
        <v>#N/A</v>
      </c>
      <c r="T109" s="37" t="e">
        <f t="shared" ca="1" si="8"/>
        <v>#N/A</v>
      </c>
      <c r="U109" s="2" t="e">
        <f ca="1">IF(ISERROR($H109),NA(),
_xlfn.XLOOKUP(0,Tool!$28:$28,Tool!$40:$40)/$T109
)</f>
        <v>#N/A</v>
      </c>
      <c r="W109" t="e">
        <f ca="1">IF(MAX($W$1:$W108)=MAX(Tool!$29:$29),NA(),IF(AND(MIN($W$1:$W108)=MIN(Tool!$29:$29),ISNUMBER(W108)),$W108+1,MIN(Tool!$29:$29)))</f>
        <v>#N/A</v>
      </c>
      <c r="X109" s="36" t="e" cm="1">
        <f t="array" aca="1" ref="X109" ca="1">IF(OR(DISCOUNT_YN="No",$W109&lt;0),0,
IF(DISCOUNT_Type="Standard Discount Rate",_xlfn.XLOOKUP($W109,Dynamic_Discount_REF,Dynamic_Discount_Standard_Rate),
IF(DISCOUNT_Type="Reduced Standard Discount Rate",_xlfn.XLOOKUP($W109,Dynamic_Discount_REF,Dynamic_Discount_StandardReduced_Rate),
IF(DISCOUNT_Type="Health Discount Rate",_xlfn.XLOOKUP($W109,Dynamic_Discount_REF,Dynamic_Discount_Health_Rate),
IF(DISCOUNT_Type="Reduced Health Discount Rate",_xlfn.XLOOKUP($W109,Dynamic_Discount_REF,Dynamic_Discount_HealthReduced_Rate),NA())))))</f>
        <v>#N/A</v>
      </c>
      <c r="Y109" s="37" t="e" cm="1">
        <f t="array" aca="1" ref="Y109" ca="1">IF(OR(DISCOUNT_YN="No",$W109&lt;0),1,
IF(DISCOUNT_Type="Standard Discount Rate",_xlfn.XLOOKUP($W109,Dynamic_Discount_REF,Dynamic_Discount_Standard_Factor),
IF(DISCOUNT_Type="Reduced Standard Discount Rate",_xlfn.XLOOKUP($W109,Dynamic_Discount_REF,Dynamic_Discount_StandardReduced_Factor),
IF(DISCOUNT_Type="Health Discount Rate",_xlfn.XLOOKUP($W109,Dynamic_Discount_REF,Dynamic_Discount_Health_Factor),
IF(DISCOUNT_Type="Reduced Health Discount Rate",_xlfn.XLOOKUP($W109,Dynamic_Discount_REF,Dynamic_Discount_HealthReduced_Factor),NA())))))</f>
        <v>#N/A</v>
      </c>
    </row>
    <row r="110" spans="8:25" x14ac:dyDescent="0.35">
      <c r="H110" s="33" t="b">
        <f>IF(SETUP_Frequency="Calendar Year",IF(COUNTA(H$3:H109)&lt;=SETUP_Period_Final-SETUP_Period_First,H109+1),
IF(SETUP_Frequency="Financial Year", IF(COUNTA(H$3:H109)&lt;=LEFT(SETUP_Period_Final,4)-LEFT(SETUP_Period_First,4),((LEFT(H109,2)&amp;MID(H109,3,2))+1)&amp;"/"&amp;TEXT(RIGHT(TEXT(RIGHT(H109,2)+1,"00"),2),"00"),NA()),
IF(SETUP_Frequency="Quarterly",IF(COUNTA(H$3:H109)&lt;=((LEFT(SETUP_Period_Final,4)-LEFT(SETUP_Period_First,4))*4)+RIGHT(SETUP_Period_Final,1)-RIGHT(SETUP_Period_First,1),IF(_xlfn.NUMBERVALUE(RIGHT(H109,1))=4,(LEFT(H109,4)+1)&amp;"Q1",(LEFT(H109,4)&amp;"Q"&amp;(RIGHT(H109,1)+1))),NA()),NA())))</f>
        <v>0</v>
      </c>
      <c r="J110" s="43">
        <f ca="1">OFFSET(Tool!$C$13,0,ROW($H110)-3)</f>
        <v>0</v>
      </c>
      <c r="K110" s="78" t="e">
        <f t="shared" ca="1" si="6"/>
        <v>#N/A</v>
      </c>
      <c r="L110" s="78" t="e">
        <f t="shared" ca="1" si="9"/>
        <v>#N/A</v>
      </c>
      <c r="M110" s="78" t="e">
        <f t="shared" ca="1" si="10"/>
        <v>#N/A</v>
      </c>
      <c r="N110" s="38"/>
      <c r="O110" s="36" t="e" cm="1">
        <f t="array" ref="O110">IF(OR(ISERROR($H110),$H110=FALSE),NA(),
IF(INFLATION_Index="Custom",_xlfn.XLOOKUP($H110,Tool!$12:$12,Tool!$14:$14)*100,
IF(SETUP_Frequency="Financial Year",
IFERROR(INDEX(Dynamic_Table_FY,_xlfn.XMATCH($H110,Dynamic_Period_FY),_xlfn.XMATCH(INFLATION_Index,Dynamic_Indices)),
INDEX(Dynamic_Table_FY,COUNTA(Dynamic_Table_FY)/COUNTA(Dynamic_Indices),_xlfn.XMATCH(INFLATION_Index,Dynamic_Indices))),
IF(SETUP_Frequency="Calendar Year",
IFERROR(INDEX(Dynamic_Table_CAL,_xlfn.XMATCH($H110,Dynamic_Period_CAL),_xlfn.XMATCH(INFLATION_Index,Dynamic_Indices)),
INDEX(Dynamic_Table_CAL,COUNTA(Dynamic_Table_CAL)/COUNTA(Dynamic_Indices),_xlfn.XMATCH(INFLATION_Index,Dynamic_Indices))),
IF(SETUP_Frequency="Quarterly",
IFERROR(INDEX(Dynamic_Table_QTR,_xlfn.XMATCH($H110,Dynamic_Period_QTR),_xlfn.XMATCH(INFLATION_Index,Dynamic_Indices)),
INDEX(Dynamic_Table_QTR,COUNTA(Dynamic_Table_QTR)/COUNTA(Dynamic_Indices),_xlfn.XMATCH(INFLATION_Index,Dynamic_Indices))),"err")))))
/100</f>
        <v>#N/A</v>
      </c>
      <c r="P110" s="37" t="e">
        <f t="shared" ca="1" si="7"/>
        <v>#N/A</v>
      </c>
      <c r="Q110" s="37" t="e">
        <f ca="1">IF(ISERROR($H110),NA(),
$P110/_xlfn.XLOOKUP(0,Tool!$27:$27,Tool!$33:$33)
)</f>
        <v>#N/A</v>
      </c>
      <c r="R110" s="2"/>
      <c r="S110" s="36" t="e" cm="1">
        <f t="array" ref="S110">IF(OR(ISERROR($H110),$H110=FALSE),NA(),
IF(SETUP_Frequency="Financial Year",
IFERROR(INDEX(Dynamic_Table_FY,_xlfn.XMATCH($H110,Dynamic_Period_FY),_xlfn.XMATCH("GDP Deflator",Dynamic_Indices)),
INDEX(Dynamic_Table_FY,COUNTA(Dynamic_Table_FY)/COUNTA(Dynamic_Indices),_xlfn.XMATCH("GDP Deflator",Dynamic_Indices))),
IF(SETUP_Frequency="Calendar Year",
IFERROR(INDEX(Dynamic_Table_CAL,_xlfn.XMATCH($H110,Dynamic_Period_CAL),_xlfn.XMATCH("GDP Deflator",Dynamic_Indices)),
INDEX(Dynamic_Table_CAL,COUNTA(Dynamic_Table_CAL)/COUNTA(Dynamic_Indices),_xlfn.XMATCH("GDP Deflator",Dynamic_Indices))),
IF(SETUP_Frequency="Quarterly",
IFERROR(INDEX(Dynamic_Table_QTR,_xlfn.XMATCH($H110,Dynamic_Period_QTR),_xlfn.XMATCH("GDP Deflator",Dynamic_Indices)),
INDEX(Dynamic_Table_QTR,COUNTA(Dynamic_Table_QTR)/COUNTA(Dynamic_Indices),_xlfn.XMATCH("GDP Deflator",Dynamic_Indices))),"err"))))
/100</f>
        <v>#N/A</v>
      </c>
      <c r="T110" s="37" t="e">
        <f t="shared" ca="1" si="8"/>
        <v>#N/A</v>
      </c>
      <c r="U110" s="2" t="e">
        <f ca="1">IF(ISERROR($H110),NA(),
_xlfn.XLOOKUP(0,Tool!$28:$28,Tool!$40:$40)/$T110
)</f>
        <v>#N/A</v>
      </c>
      <c r="W110" t="e">
        <f ca="1">IF(MAX($W$1:$W109)=MAX(Tool!$29:$29),NA(),IF(AND(MIN($W$1:$W109)=MIN(Tool!$29:$29),ISNUMBER(W109)),$W109+1,MIN(Tool!$29:$29)))</f>
        <v>#N/A</v>
      </c>
      <c r="X110" s="36" t="e" cm="1">
        <f t="array" aca="1" ref="X110" ca="1">IF(OR(DISCOUNT_YN="No",$W110&lt;0),0,
IF(DISCOUNT_Type="Standard Discount Rate",_xlfn.XLOOKUP($W110,Dynamic_Discount_REF,Dynamic_Discount_Standard_Rate),
IF(DISCOUNT_Type="Reduced Standard Discount Rate",_xlfn.XLOOKUP($W110,Dynamic_Discount_REF,Dynamic_Discount_StandardReduced_Rate),
IF(DISCOUNT_Type="Health Discount Rate",_xlfn.XLOOKUP($W110,Dynamic_Discount_REF,Dynamic_Discount_Health_Rate),
IF(DISCOUNT_Type="Reduced Health Discount Rate",_xlfn.XLOOKUP($W110,Dynamic_Discount_REF,Dynamic_Discount_HealthReduced_Rate),NA())))))</f>
        <v>#N/A</v>
      </c>
      <c r="Y110" s="37" t="e" cm="1">
        <f t="array" aca="1" ref="Y110" ca="1">IF(OR(DISCOUNT_YN="No",$W110&lt;0),1,
IF(DISCOUNT_Type="Standard Discount Rate",_xlfn.XLOOKUP($W110,Dynamic_Discount_REF,Dynamic_Discount_Standard_Factor),
IF(DISCOUNT_Type="Reduced Standard Discount Rate",_xlfn.XLOOKUP($W110,Dynamic_Discount_REF,Dynamic_Discount_StandardReduced_Factor),
IF(DISCOUNT_Type="Health Discount Rate",_xlfn.XLOOKUP($W110,Dynamic_Discount_REF,Dynamic_Discount_Health_Factor),
IF(DISCOUNT_Type="Reduced Health Discount Rate",_xlfn.XLOOKUP($W110,Dynamic_Discount_REF,Dynamic_Discount_HealthReduced_Factor),NA())))))</f>
        <v>#N/A</v>
      </c>
    </row>
    <row r="111" spans="8:25" x14ac:dyDescent="0.35">
      <c r="H111" s="33" t="b">
        <f>IF(SETUP_Frequency="Calendar Year",IF(COUNTA(H$3:H110)&lt;=SETUP_Period_Final-SETUP_Period_First,H110+1),
IF(SETUP_Frequency="Financial Year", IF(COUNTA(H$3:H110)&lt;=LEFT(SETUP_Period_Final,4)-LEFT(SETUP_Period_First,4),((LEFT(H110,2)&amp;MID(H110,3,2))+1)&amp;"/"&amp;TEXT(RIGHT(TEXT(RIGHT(H110,2)+1,"00"),2),"00"),NA()),
IF(SETUP_Frequency="Quarterly",IF(COUNTA(H$3:H110)&lt;=((LEFT(SETUP_Period_Final,4)-LEFT(SETUP_Period_First,4))*4)+RIGHT(SETUP_Period_Final,1)-RIGHT(SETUP_Period_First,1),IF(_xlfn.NUMBERVALUE(RIGHT(H110,1))=4,(LEFT(H110,4)+1)&amp;"Q1",(LEFT(H110,4)&amp;"Q"&amp;(RIGHT(H110,1)+1))),NA()),NA())))</f>
        <v>0</v>
      </c>
      <c r="J111" s="43">
        <f ca="1">OFFSET(Tool!$C$13,0,ROW($H111)-3)</f>
        <v>0</v>
      </c>
      <c r="K111" s="78" t="e">
        <f t="shared" ca="1" si="6"/>
        <v>#N/A</v>
      </c>
      <c r="L111" s="78" t="e">
        <f t="shared" ca="1" si="9"/>
        <v>#N/A</v>
      </c>
      <c r="M111" s="78" t="e">
        <f t="shared" ca="1" si="10"/>
        <v>#N/A</v>
      </c>
      <c r="N111" s="38"/>
      <c r="O111" s="36" t="e" cm="1">
        <f t="array" ref="O111">IF(OR(ISERROR($H111),$H111=FALSE),NA(),
IF(INFLATION_Index="Custom",_xlfn.XLOOKUP($H111,Tool!$12:$12,Tool!$14:$14)*100,
IF(SETUP_Frequency="Financial Year",
IFERROR(INDEX(Dynamic_Table_FY,_xlfn.XMATCH($H111,Dynamic_Period_FY),_xlfn.XMATCH(INFLATION_Index,Dynamic_Indices)),
INDEX(Dynamic_Table_FY,COUNTA(Dynamic_Table_FY)/COUNTA(Dynamic_Indices),_xlfn.XMATCH(INFLATION_Index,Dynamic_Indices))),
IF(SETUP_Frequency="Calendar Year",
IFERROR(INDEX(Dynamic_Table_CAL,_xlfn.XMATCH($H111,Dynamic_Period_CAL),_xlfn.XMATCH(INFLATION_Index,Dynamic_Indices)),
INDEX(Dynamic_Table_CAL,COUNTA(Dynamic_Table_CAL)/COUNTA(Dynamic_Indices),_xlfn.XMATCH(INFLATION_Index,Dynamic_Indices))),
IF(SETUP_Frequency="Quarterly",
IFERROR(INDEX(Dynamic_Table_QTR,_xlfn.XMATCH($H111,Dynamic_Period_QTR),_xlfn.XMATCH(INFLATION_Index,Dynamic_Indices)),
INDEX(Dynamic_Table_QTR,COUNTA(Dynamic_Table_QTR)/COUNTA(Dynamic_Indices),_xlfn.XMATCH(INFLATION_Index,Dynamic_Indices))),"err")))))
/100</f>
        <v>#N/A</v>
      </c>
      <c r="P111" s="37" t="e">
        <f t="shared" ca="1" si="7"/>
        <v>#N/A</v>
      </c>
      <c r="Q111" s="37" t="e">
        <f ca="1">IF(ISERROR($H111),NA(),
$P111/_xlfn.XLOOKUP(0,Tool!$27:$27,Tool!$33:$33)
)</f>
        <v>#N/A</v>
      </c>
      <c r="R111" s="2"/>
      <c r="S111" s="36" t="e" cm="1">
        <f t="array" ref="S111">IF(OR(ISERROR($H111),$H111=FALSE),NA(),
IF(SETUP_Frequency="Financial Year",
IFERROR(INDEX(Dynamic_Table_FY,_xlfn.XMATCH($H111,Dynamic_Period_FY),_xlfn.XMATCH("GDP Deflator",Dynamic_Indices)),
INDEX(Dynamic_Table_FY,COUNTA(Dynamic_Table_FY)/COUNTA(Dynamic_Indices),_xlfn.XMATCH("GDP Deflator",Dynamic_Indices))),
IF(SETUP_Frequency="Calendar Year",
IFERROR(INDEX(Dynamic_Table_CAL,_xlfn.XMATCH($H111,Dynamic_Period_CAL),_xlfn.XMATCH("GDP Deflator",Dynamic_Indices)),
INDEX(Dynamic_Table_CAL,COUNTA(Dynamic_Table_CAL)/COUNTA(Dynamic_Indices),_xlfn.XMATCH("GDP Deflator",Dynamic_Indices))),
IF(SETUP_Frequency="Quarterly",
IFERROR(INDEX(Dynamic_Table_QTR,_xlfn.XMATCH($H111,Dynamic_Period_QTR),_xlfn.XMATCH("GDP Deflator",Dynamic_Indices)),
INDEX(Dynamic_Table_QTR,COUNTA(Dynamic_Table_QTR)/COUNTA(Dynamic_Indices),_xlfn.XMATCH("GDP Deflator",Dynamic_Indices))),"err"))))
/100</f>
        <v>#N/A</v>
      </c>
      <c r="T111" s="37" t="e">
        <f t="shared" ca="1" si="8"/>
        <v>#N/A</v>
      </c>
      <c r="U111" s="2" t="e">
        <f ca="1">IF(ISERROR($H111),NA(),
_xlfn.XLOOKUP(0,Tool!$28:$28,Tool!$40:$40)/$T111
)</f>
        <v>#N/A</v>
      </c>
      <c r="W111" t="e">
        <f ca="1">IF(MAX($W$1:$W110)=MAX(Tool!$29:$29),NA(),IF(AND(MIN($W$1:$W110)=MIN(Tool!$29:$29),ISNUMBER(W110)),$W110+1,MIN(Tool!$29:$29)))</f>
        <v>#N/A</v>
      </c>
      <c r="X111" s="36" t="e" cm="1">
        <f t="array" aca="1" ref="X111" ca="1">IF(OR(DISCOUNT_YN="No",$W111&lt;0),0,
IF(DISCOUNT_Type="Standard Discount Rate",_xlfn.XLOOKUP($W111,Dynamic_Discount_REF,Dynamic_Discount_Standard_Rate),
IF(DISCOUNT_Type="Reduced Standard Discount Rate",_xlfn.XLOOKUP($W111,Dynamic_Discount_REF,Dynamic_Discount_StandardReduced_Rate),
IF(DISCOUNT_Type="Health Discount Rate",_xlfn.XLOOKUP($W111,Dynamic_Discount_REF,Dynamic_Discount_Health_Rate),
IF(DISCOUNT_Type="Reduced Health Discount Rate",_xlfn.XLOOKUP($W111,Dynamic_Discount_REF,Dynamic_Discount_HealthReduced_Rate),NA())))))</f>
        <v>#N/A</v>
      </c>
      <c r="Y111" s="37" t="e" cm="1">
        <f t="array" aca="1" ref="Y111" ca="1">IF(OR(DISCOUNT_YN="No",$W111&lt;0),1,
IF(DISCOUNT_Type="Standard Discount Rate",_xlfn.XLOOKUP($W111,Dynamic_Discount_REF,Dynamic_Discount_Standard_Factor),
IF(DISCOUNT_Type="Reduced Standard Discount Rate",_xlfn.XLOOKUP($W111,Dynamic_Discount_REF,Dynamic_Discount_StandardReduced_Factor),
IF(DISCOUNT_Type="Health Discount Rate",_xlfn.XLOOKUP($W111,Dynamic_Discount_REF,Dynamic_Discount_Health_Factor),
IF(DISCOUNT_Type="Reduced Health Discount Rate",_xlfn.XLOOKUP($W111,Dynamic_Discount_REF,Dynamic_Discount_HealthReduced_Factor),NA())))))</f>
        <v>#N/A</v>
      </c>
    </row>
    <row r="112" spans="8:25" x14ac:dyDescent="0.35">
      <c r="H112" s="33" t="b">
        <f>IF(SETUP_Frequency="Calendar Year",IF(COUNTA(H$3:H111)&lt;=SETUP_Period_Final-SETUP_Period_First,H111+1),
IF(SETUP_Frequency="Financial Year", IF(COUNTA(H$3:H111)&lt;=LEFT(SETUP_Period_Final,4)-LEFT(SETUP_Period_First,4),((LEFT(H111,2)&amp;MID(H111,3,2))+1)&amp;"/"&amp;TEXT(RIGHT(TEXT(RIGHT(H111,2)+1,"00"),2),"00"),NA()),
IF(SETUP_Frequency="Quarterly",IF(COUNTA(H$3:H111)&lt;=((LEFT(SETUP_Period_Final,4)-LEFT(SETUP_Period_First,4))*4)+RIGHT(SETUP_Period_Final,1)-RIGHT(SETUP_Period_First,1),IF(_xlfn.NUMBERVALUE(RIGHT(H111,1))=4,(LEFT(H111,4)+1)&amp;"Q1",(LEFT(H111,4)&amp;"Q"&amp;(RIGHT(H111,1)+1))),NA()),NA())))</f>
        <v>0</v>
      </c>
      <c r="J112" s="43">
        <f ca="1">OFFSET(Tool!$C$13,0,ROW($H112)-3)</f>
        <v>0</v>
      </c>
      <c r="K112" s="78" t="e">
        <f t="shared" ca="1" si="6"/>
        <v>#N/A</v>
      </c>
      <c r="L112" s="78" t="e">
        <f t="shared" ca="1" si="9"/>
        <v>#N/A</v>
      </c>
      <c r="M112" s="78" t="e">
        <f t="shared" ca="1" si="10"/>
        <v>#N/A</v>
      </c>
      <c r="N112" s="38"/>
      <c r="O112" s="36" t="e" cm="1">
        <f t="array" ref="O112">IF(OR(ISERROR($H112),$H112=FALSE),NA(),
IF(INFLATION_Index="Custom",_xlfn.XLOOKUP($H112,Tool!$12:$12,Tool!$14:$14)*100,
IF(SETUP_Frequency="Financial Year",
IFERROR(INDEX(Dynamic_Table_FY,_xlfn.XMATCH($H112,Dynamic_Period_FY),_xlfn.XMATCH(INFLATION_Index,Dynamic_Indices)),
INDEX(Dynamic_Table_FY,COUNTA(Dynamic_Table_FY)/COUNTA(Dynamic_Indices),_xlfn.XMATCH(INFLATION_Index,Dynamic_Indices))),
IF(SETUP_Frequency="Calendar Year",
IFERROR(INDEX(Dynamic_Table_CAL,_xlfn.XMATCH($H112,Dynamic_Period_CAL),_xlfn.XMATCH(INFLATION_Index,Dynamic_Indices)),
INDEX(Dynamic_Table_CAL,COUNTA(Dynamic_Table_CAL)/COUNTA(Dynamic_Indices),_xlfn.XMATCH(INFLATION_Index,Dynamic_Indices))),
IF(SETUP_Frequency="Quarterly",
IFERROR(INDEX(Dynamic_Table_QTR,_xlfn.XMATCH($H112,Dynamic_Period_QTR),_xlfn.XMATCH(INFLATION_Index,Dynamic_Indices)),
INDEX(Dynamic_Table_QTR,COUNTA(Dynamic_Table_QTR)/COUNTA(Dynamic_Indices),_xlfn.XMATCH(INFLATION_Index,Dynamic_Indices))),"err")))))
/100</f>
        <v>#N/A</v>
      </c>
      <c r="P112" s="37" t="e">
        <f t="shared" ca="1" si="7"/>
        <v>#N/A</v>
      </c>
      <c r="Q112" s="37" t="e">
        <f ca="1">IF(ISERROR($H112),NA(),
$P112/_xlfn.XLOOKUP(0,Tool!$27:$27,Tool!$33:$33)
)</f>
        <v>#N/A</v>
      </c>
      <c r="R112" s="2"/>
      <c r="S112" s="36" t="e" cm="1">
        <f t="array" ref="S112">IF(OR(ISERROR($H112),$H112=FALSE),NA(),
IF(SETUP_Frequency="Financial Year",
IFERROR(INDEX(Dynamic_Table_FY,_xlfn.XMATCH($H112,Dynamic_Period_FY),_xlfn.XMATCH("GDP Deflator",Dynamic_Indices)),
INDEX(Dynamic_Table_FY,COUNTA(Dynamic_Table_FY)/COUNTA(Dynamic_Indices),_xlfn.XMATCH("GDP Deflator",Dynamic_Indices))),
IF(SETUP_Frequency="Calendar Year",
IFERROR(INDEX(Dynamic_Table_CAL,_xlfn.XMATCH($H112,Dynamic_Period_CAL),_xlfn.XMATCH("GDP Deflator",Dynamic_Indices)),
INDEX(Dynamic_Table_CAL,COUNTA(Dynamic_Table_CAL)/COUNTA(Dynamic_Indices),_xlfn.XMATCH("GDP Deflator",Dynamic_Indices))),
IF(SETUP_Frequency="Quarterly",
IFERROR(INDEX(Dynamic_Table_QTR,_xlfn.XMATCH($H112,Dynamic_Period_QTR),_xlfn.XMATCH("GDP Deflator",Dynamic_Indices)),
INDEX(Dynamic_Table_QTR,COUNTA(Dynamic_Table_QTR)/COUNTA(Dynamic_Indices),_xlfn.XMATCH("GDP Deflator",Dynamic_Indices))),"err"))))
/100</f>
        <v>#N/A</v>
      </c>
      <c r="T112" s="37" t="e">
        <f t="shared" ca="1" si="8"/>
        <v>#N/A</v>
      </c>
      <c r="U112" s="2" t="e">
        <f ca="1">IF(ISERROR($H112),NA(),
_xlfn.XLOOKUP(0,Tool!$28:$28,Tool!$40:$40)/$T112
)</f>
        <v>#N/A</v>
      </c>
      <c r="W112" t="e">
        <f ca="1">IF(MAX($W$1:$W111)=MAX(Tool!$29:$29),NA(),IF(AND(MIN($W$1:$W111)=MIN(Tool!$29:$29),ISNUMBER(W111)),$W111+1,MIN(Tool!$29:$29)))</f>
        <v>#N/A</v>
      </c>
      <c r="X112" s="36" t="e" cm="1">
        <f t="array" aca="1" ref="X112" ca="1">IF(OR(DISCOUNT_YN="No",$W112&lt;0),0,
IF(DISCOUNT_Type="Standard Discount Rate",_xlfn.XLOOKUP($W112,Dynamic_Discount_REF,Dynamic_Discount_Standard_Rate),
IF(DISCOUNT_Type="Reduced Standard Discount Rate",_xlfn.XLOOKUP($W112,Dynamic_Discount_REF,Dynamic_Discount_StandardReduced_Rate),
IF(DISCOUNT_Type="Health Discount Rate",_xlfn.XLOOKUP($W112,Dynamic_Discount_REF,Dynamic_Discount_Health_Rate),
IF(DISCOUNT_Type="Reduced Health Discount Rate",_xlfn.XLOOKUP($W112,Dynamic_Discount_REF,Dynamic_Discount_HealthReduced_Rate),NA())))))</f>
        <v>#N/A</v>
      </c>
      <c r="Y112" s="37" t="e" cm="1">
        <f t="array" aca="1" ref="Y112" ca="1">IF(OR(DISCOUNT_YN="No",$W112&lt;0),1,
IF(DISCOUNT_Type="Standard Discount Rate",_xlfn.XLOOKUP($W112,Dynamic_Discount_REF,Dynamic_Discount_Standard_Factor),
IF(DISCOUNT_Type="Reduced Standard Discount Rate",_xlfn.XLOOKUP($W112,Dynamic_Discount_REF,Dynamic_Discount_StandardReduced_Factor),
IF(DISCOUNT_Type="Health Discount Rate",_xlfn.XLOOKUP($W112,Dynamic_Discount_REF,Dynamic_Discount_Health_Factor),
IF(DISCOUNT_Type="Reduced Health Discount Rate",_xlfn.XLOOKUP($W112,Dynamic_Discount_REF,Dynamic_Discount_HealthReduced_Factor),NA())))))</f>
        <v>#N/A</v>
      </c>
    </row>
    <row r="113" spans="8:25" x14ac:dyDescent="0.35">
      <c r="H113" s="33" t="b">
        <f>IF(SETUP_Frequency="Calendar Year",IF(COUNTA(H$3:H112)&lt;=SETUP_Period_Final-SETUP_Period_First,H112+1),
IF(SETUP_Frequency="Financial Year", IF(COUNTA(H$3:H112)&lt;=LEFT(SETUP_Period_Final,4)-LEFT(SETUP_Period_First,4),((LEFT(H112,2)&amp;MID(H112,3,2))+1)&amp;"/"&amp;TEXT(RIGHT(TEXT(RIGHT(H112,2)+1,"00"),2),"00"),NA()),
IF(SETUP_Frequency="Quarterly",IF(COUNTA(H$3:H112)&lt;=((LEFT(SETUP_Period_Final,4)-LEFT(SETUP_Period_First,4))*4)+RIGHT(SETUP_Period_Final,1)-RIGHT(SETUP_Period_First,1),IF(_xlfn.NUMBERVALUE(RIGHT(H112,1))=4,(LEFT(H112,4)+1)&amp;"Q1",(LEFT(H112,4)&amp;"Q"&amp;(RIGHT(H112,1)+1))),NA()),NA())))</f>
        <v>0</v>
      </c>
      <c r="J113" s="43">
        <f ca="1">OFFSET(Tool!$C$13,0,ROW($H113)-3)</f>
        <v>0</v>
      </c>
      <c r="K113" s="78" t="e">
        <f t="shared" ca="1" si="6"/>
        <v>#N/A</v>
      </c>
      <c r="L113" s="78" t="e">
        <f t="shared" ca="1" si="9"/>
        <v>#N/A</v>
      </c>
      <c r="M113" s="78" t="e">
        <f t="shared" ca="1" si="10"/>
        <v>#N/A</v>
      </c>
      <c r="N113" s="38"/>
      <c r="O113" s="36" t="e" cm="1">
        <f t="array" ref="O113">IF(OR(ISERROR($H113),$H113=FALSE),NA(),
IF(INFLATION_Index="Custom",_xlfn.XLOOKUP($H113,Tool!$12:$12,Tool!$14:$14)*100,
IF(SETUP_Frequency="Financial Year",
IFERROR(INDEX(Dynamic_Table_FY,_xlfn.XMATCH($H113,Dynamic_Period_FY),_xlfn.XMATCH(INFLATION_Index,Dynamic_Indices)),
INDEX(Dynamic_Table_FY,COUNTA(Dynamic_Table_FY)/COUNTA(Dynamic_Indices),_xlfn.XMATCH(INFLATION_Index,Dynamic_Indices))),
IF(SETUP_Frequency="Calendar Year",
IFERROR(INDEX(Dynamic_Table_CAL,_xlfn.XMATCH($H113,Dynamic_Period_CAL),_xlfn.XMATCH(INFLATION_Index,Dynamic_Indices)),
INDEX(Dynamic_Table_CAL,COUNTA(Dynamic_Table_CAL)/COUNTA(Dynamic_Indices),_xlfn.XMATCH(INFLATION_Index,Dynamic_Indices))),
IF(SETUP_Frequency="Quarterly",
IFERROR(INDEX(Dynamic_Table_QTR,_xlfn.XMATCH($H113,Dynamic_Period_QTR),_xlfn.XMATCH(INFLATION_Index,Dynamic_Indices)),
INDEX(Dynamic_Table_QTR,COUNTA(Dynamic_Table_QTR)/COUNTA(Dynamic_Indices),_xlfn.XMATCH(INFLATION_Index,Dynamic_Indices))),"err")))))
/100</f>
        <v>#N/A</v>
      </c>
      <c r="P113" s="37" t="e">
        <f t="shared" ca="1" si="7"/>
        <v>#N/A</v>
      </c>
      <c r="Q113" s="37" t="e">
        <f ca="1">IF(ISERROR($H113),NA(),
$P113/_xlfn.XLOOKUP(0,Tool!$27:$27,Tool!$33:$33)
)</f>
        <v>#N/A</v>
      </c>
      <c r="R113" s="2"/>
      <c r="S113" s="36" t="e" cm="1">
        <f t="array" ref="S113">IF(OR(ISERROR($H113),$H113=FALSE),NA(),
IF(SETUP_Frequency="Financial Year",
IFERROR(INDEX(Dynamic_Table_FY,_xlfn.XMATCH($H113,Dynamic_Period_FY),_xlfn.XMATCH("GDP Deflator",Dynamic_Indices)),
INDEX(Dynamic_Table_FY,COUNTA(Dynamic_Table_FY)/COUNTA(Dynamic_Indices),_xlfn.XMATCH("GDP Deflator",Dynamic_Indices))),
IF(SETUP_Frequency="Calendar Year",
IFERROR(INDEX(Dynamic_Table_CAL,_xlfn.XMATCH($H113,Dynamic_Period_CAL),_xlfn.XMATCH("GDP Deflator",Dynamic_Indices)),
INDEX(Dynamic_Table_CAL,COUNTA(Dynamic_Table_CAL)/COUNTA(Dynamic_Indices),_xlfn.XMATCH("GDP Deflator",Dynamic_Indices))),
IF(SETUP_Frequency="Quarterly",
IFERROR(INDEX(Dynamic_Table_QTR,_xlfn.XMATCH($H113,Dynamic_Period_QTR),_xlfn.XMATCH("GDP Deflator",Dynamic_Indices)),
INDEX(Dynamic_Table_QTR,COUNTA(Dynamic_Table_QTR)/COUNTA(Dynamic_Indices),_xlfn.XMATCH("GDP Deflator",Dynamic_Indices))),"err"))))
/100</f>
        <v>#N/A</v>
      </c>
      <c r="T113" s="37" t="e">
        <f t="shared" ca="1" si="8"/>
        <v>#N/A</v>
      </c>
      <c r="U113" s="2" t="e">
        <f ca="1">IF(ISERROR($H113),NA(),
_xlfn.XLOOKUP(0,Tool!$28:$28,Tool!$40:$40)/$T113
)</f>
        <v>#N/A</v>
      </c>
      <c r="W113" t="e">
        <f ca="1">IF(MAX($W$1:$W112)=MAX(Tool!$29:$29),NA(),IF(AND(MIN($W$1:$W112)=MIN(Tool!$29:$29),ISNUMBER(W112)),$W112+1,MIN(Tool!$29:$29)))</f>
        <v>#N/A</v>
      </c>
      <c r="X113" s="36" t="e" cm="1">
        <f t="array" aca="1" ref="X113" ca="1">IF(OR(DISCOUNT_YN="No",$W113&lt;0),0,
IF(DISCOUNT_Type="Standard Discount Rate",_xlfn.XLOOKUP($W113,Dynamic_Discount_REF,Dynamic_Discount_Standard_Rate),
IF(DISCOUNT_Type="Reduced Standard Discount Rate",_xlfn.XLOOKUP($W113,Dynamic_Discount_REF,Dynamic_Discount_StandardReduced_Rate),
IF(DISCOUNT_Type="Health Discount Rate",_xlfn.XLOOKUP($W113,Dynamic_Discount_REF,Dynamic_Discount_Health_Rate),
IF(DISCOUNT_Type="Reduced Health Discount Rate",_xlfn.XLOOKUP($W113,Dynamic_Discount_REF,Dynamic_Discount_HealthReduced_Rate),NA())))))</f>
        <v>#N/A</v>
      </c>
      <c r="Y113" s="37" t="e" cm="1">
        <f t="array" aca="1" ref="Y113" ca="1">IF(OR(DISCOUNT_YN="No",$W113&lt;0),1,
IF(DISCOUNT_Type="Standard Discount Rate",_xlfn.XLOOKUP($W113,Dynamic_Discount_REF,Dynamic_Discount_Standard_Factor),
IF(DISCOUNT_Type="Reduced Standard Discount Rate",_xlfn.XLOOKUP($W113,Dynamic_Discount_REF,Dynamic_Discount_StandardReduced_Factor),
IF(DISCOUNT_Type="Health Discount Rate",_xlfn.XLOOKUP($W113,Dynamic_Discount_REF,Dynamic_Discount_Health_Factor),
IF(DISCOUNT_Type="Reduced Health Discount Rate",_xlfn.XLOOKUP($W113,Dynamic_Discount_REF,Dynamic_Discount_HealthReduced_Factor),NA())))))</f>
        <v>#N/A</v>
      </c>
    </row>
    <row r="114" spans="8:25" x14ac:dyDescent="0.35">
      <c r="H114" s="33" t="b">
        <f>IF(SETUP_Frequency="Calendar Year",IF(COUNTA(H$3:H113)&lt;=SETUP_Period_Final-SETUP_Period_First,H113+1),
IF(SETUP_Frequency="Financial Year", IF(COUNTA(H$3:H113)&lt;=LEFT(SETUP_Period_Final,4)-LEFT(SETUP_Period_First,4),((LEFT(H113,2)&amp;MID(H113,3,2))+1)&amp;"/"&amp;TEXT(RIGHT(TEXT(RIGHT(H113,2)+1,"00"),2),"00"),NA()),
IF(SETUP_Frequency="Quarterly",IF(COUNTA(H$3:H113)&lt;=((LEFT(SETUP_Period_Final,4)-LEFT(SETUP_Period_First,4))*4)+RIGHT(SETUP_Period_Final,1)-RIGHT(SETUP_Period_First,1),IF(_xlfn.NUMBERVALUE(RIGHT(H113,1))=4,(LEFT(H113,4)+1)&amp;"Q1",(LEFT(H113,4)&amp;"Q"&amp;(RIGHT(H113,1)+1))),NA()),NA())))</f>
        <v>0</v>
      </c>
      <c r="J114" s="43">
        <f ca="1">OFFSET(Tool!$C$13,0,ROW($H114)-3)</f>
        <v>0</v>
      </c>
      <c r="K114" s="78" t="e">
        <f t="shared" ca="1" si="6"/>
        <v>#N/A</v>
      </c>
      <c r="L114" s="78" t="e">
        <f t="shared" ca="1" si="9"/>
        <v>#N/A</v>
      </c>
      <c r="M114" s="78" t="e">
        <f t="shared" ca="1" si="10"/>
        <v>#N/A</v>
      </c>
      <c r="N114" s="38"/>
      <c r="O114" s="36" t="e" cm="1">
        <f t="array" ref="O114">IF(OR(ISERROR($H114),$H114=FALSE),NA(),
IF(INFLATION_Index="Custom",_xlfn.XLOOKUP($H114,Tool!$12:$12,Tool!$14:$14)*100,
IF(SETUP_Frequency="Financial Year",
IFERROR(INDEX(Dynamic_Table_FY,_xlfn.XMATCH($H114,Dynamic_Period_FY),_xlfn.XMATCH(INFLATION_Index,Dynamic_Indices)),
INDEX(Dynamic_Table_FY,COUNTA(Dynamic_Table_FY)/COUNTA(Dynamic_Indices),_xlfn.XMATCH(INFLATION_Index,Dynamic_Indices))),
IF(SETUP_Frequency="Calendar Year",
IFERROR(INDEX(Dynamic_Table_CAL,_xlfn.XMATCH($H114,Dynamic_Period_CAL),_xlfn.XMATCH(INFLATION_Index,Dynamic_Indices)),
INDEX(Dynamic_Table_CAL,COUNTA(Dynamic_Table_CAL)/COUNTA(Dynamic_Indices),_xlfn.XMATCH(INFLATION_Index,Dynamic_Indices))),
IF(SETUP_Frequency="Quarterly",
IFERROR(INDEX(Dynamic_Table_QTR,_xlfn.XMATCH($H114,Dynamic_Period_QTR),_xlfn.XMATCH(INFLATION_Index,Dynamic_Indices)),
INDEX(Dynamic_Table_QTR,COUNTA(Dynamic_Table_QTR)/COUNTA(Dynamic_Indices),_xlfn.XMATCH(INFLATION_Index,Dynamic_Indices))),"err")))))
/100</f>
        <v>#N/A</v>
      </c>
      <c r="P114" s="37" t="e">
        <f t="shared" ca="1" si="7"/>
        <v>#N/A</v>
      </c>
      <c r="Q114" s="37" t="e">
        <f ca="1">IF(ISERROR($H114),NA(),
$P114/_xlfn.XLOOKUP(0,Tool!$27:$27,Tool!$33:$33)
)</f>
        <v>#N/A</v>
      </c>
      <c r="R114" s="2"/>
      <c r="S114" s="36" t="e" cm="1">
        <f t="array" ref="S114">IF(OR(ISERROR($H114),$H114=FALSE),NA(),
IF(SETUP_Frequency="Financial Year",
IFERROR(INDEX(Dynamic_Table_FY,_xlfn.XMATCH($H114,Dynamic_Period_FY),_xlfn.XMATCH("GDP Deflator",Dynamic_Indices)),
INDEX(Dynamic_Table_FY,COUNTA(Dynamic_Table_FY)/COUNTA(Dynamic_Indices),_xlfn.XMATCH("GDP Deflator",Dynamic_Indices))),
IF(SETUP_Frequency="Calendar Year",
IFERROR(INDEX(Dynamic_Table_CAL,_xlfn.XMATCH($H114,Dynamic_Period_CAL),_xlfn.XMATCH("GDP Deflator",Dynamic_Indices)),
INDEX(Dynamic_Table_CAL,COUNTA(Dynamic_Table_CAL)/COUNTA(Dynamic_Indices),_xlfn.XMATCH("GDP Deflator",Dynamic_Indices))),
IF(SETUP_Frequency="Quarterly",
IFERROR(INDEX(Dynamic_Table_QTR,_xlfn.XMATCH($H114,Dynamic_Period_QTR),_xlfn.XMATCH("GDP Deflator",Dynamic_Indices)),
INDEX(Dynamic_Table_QTR,COUNTA(Dynamic_Table_QTR)/COUNTA(Dynamic_Indices),_xlfn.XMATCH("GDP Deflator",Dynamic_Indices))),"err"))))
/100</f>
        <v>#N/A</v>
      </c>
      <c r="T114" s="37" t="e">
        <f t="shared" ca="1" si="8"/>
        <v>#N/A</v>
      </c>
      <c r="U114" s="2" t="e">
        <f ca="1">IF(ISERROR($H114),NA(),
_xlfn.XLOOKUP(0,Tool!$28:$28,Tool!$40:$40)/$T114
)</f>
        <v>#N/A</v>
      </c>
      <c r="W114" t="e">
        <f ca="1">IF(MAX($W$1:$W113)=MAX(Tool!$29:$29),NA(),IF(AND(MIN($W$1:$W113)=MIN(Tool!$29:$29),ISNUMBER(W113)),$W113+1,MIN(Tool!$29:$29)))</f>
        <v>#N/A</v>
      </c>
      <c r="X114" s="36" t="e" cm="1">
        <f t="array" aca="1" ref="X114" ca="1">IF(OR(DISCOUNT_YN="No",$W114&lt;0),0,
IF(DISCOUNT_Type="Standard Discount Rate",_xlfn.XLOOKUP($W114,Dynamic_Discount_REF,Dynamic_Discount_Standard_Rate),
IF(DISCOUNT_Type="Reduced Standard Discount Rate",_xlfn.XLOOKUP($W114,Dynamic_Discount_REF,Dynamic_Discount_StandardReduced_Rate),
IF(DISCOUNT_Type="Health Discount Rate",_xlfn.XLOOKUP($W114,Dynamic_Discount_REF,Dynamic_Discount_Health_Rate),
IF(DISCOUNT_Type="Reduced Health Discount Rate",_xlfn.XLOOKUP($W114,Dynamic_Discount_REF,Dynamic_Discount_HealthReduced_Rate),NA())))))</f>
        <v>#N/A</v>
      </c>
      <c r="Y114" s="37" t="e" cm="1">
        <f t="array" aca="1" ref="Y114" ca="1">IF(OR(DISCOUNT_YN="No",$W114&lt;0),1,
IF(DISCOUNT_Type="Standard Discount Rate",_xlfn.XLOOKUP($W114,Dynamic_Discount_REF,Dynamic_Discount_Standard_Factor),
IF(DISCOUNT_Type="Reduced Standard Discount Rate",_xlfn.XLOOKUP($W114,Dynamic_Discount_REF,Dynamic_Discount_StandardReduced_Factor),
IF(DISCOUNT_Type="Health Discount Rate",_xlfn.XLOOKUP($W114,Dynamic_Discount_REF,Dynamic_Discount_Health_Factor),
IF(DISCOUNT_Type="Reduced Health Discount Rate",_xlfn.XLOOKUP($W114,Dynamic_Discount_REF,Dynamic_Discount_HealthReduced_Factor),NA())))))</f>
        <v>#N/A</v>
      </c>
    </row>
    <row r="115" spans="8:25" x14ac:dyDescent="0.35">
      <c r="H115" s="33" t="b">
        <f>IF(SETUP_Frequency="Calendar Year",IF(COUNTA(H$3:H114)&lt;=SETUP_Period_Final-SETUP_Period_First,H114+1),
IF(SETUP_Frequency="Financial Year", IF(COUNTA(H$3:H114)&lt;=LEFT(SETUP_Period_Final,4)-LEFT(SETUP_Period_First,4),((LEFT(H114,2)&amp;MID(H114,3,2))+1)&amp;"/"&amp;TEXT(RIGHT(TEXT(RIGHT(H114,2)+1,"00"),2),"00"),NA()),
IF(SETUP_Frequency="Quarterly",IF(COUNTA(H$3:H114)&lt;=((LEFT(SETUP_Period_Final,4)-LEFT(SETUP_Period_First,4))*4)+RIGHT(SETUP_Period_Final,1)-RIGHT(SETUP_Period_First,1),IF(_xlfn.NUMBERVALUE(RIGHT(H114,1))=4,(LEFT(H114,4)+1)&amp;"Q1",(LEFT(H114,4)&amp;"Q"&amp;(RIGHT(H114,1)+1))),NA()),NA())))</f>
        <v>0</v>
      </c>
      <c r="J115" s="43">
        <f ca="1">OFFSET(Tool!$C$13,0,ROW($H115)-3)</f>
        <v>0</v>
      </c>
      <c r="K115" s="78" t="e">
        <f t="shared" ca="1" si="6"/>
        <v>#N/A</v>
      </c>
      <c r="L115" s="78" t="e">
        <f t="shared" ca="1" si="9"/>
        <v>#N/A</v>
      </c>
      <c r="M115" s="78" t="e">
        <f t="shared" ca="1" si="10"/>
        <v>#N/A</v>
      </c>
      <c r="N115" s="38"/>
      <c r="O115" s="36" t="e" cm="1">
        <f t="array" ref="O115">IF(OR(ISERROR($H115),$H115=FALSE),NA(),
IF(INFLATION_Index="Custom",_xlfn.XLOOKUP($H115,Tool!$12:$12,Tool!$14:$14)*100,
IF(SETUP_Frequency="Financial Year",
IFERROR(INDEX(Dynamic_Table_FY,_xlfn.XMATCH($H115,Dynamic_Period_FY),_xlfn.XMATCH(INFLATION_Index,Dynamic_Indices)),
INDEX(Dynamic_Table_FY,COUNTA(Dynamic_Table_FY)/COUNTA(Dynamic_Indices),_xlfn.XMATCH(INFLATION_Index,Dynamic_Indices))),
IF(SETUP_Frequency="Calendar Year",
IFERROR(INDEX(Dynamic_Table_CAL,_xlfn.XMATCH($H115,Dynamic_Period_CAL),_xlfn.XMATCH(INFLATION_Index,Dynamic_Indices)),
INDEX(Dynamic_Table_CAL,COUNTA(Dynamic_Table_CAL)/COUNTA(Dynamic_Indices),_xlfn.XMATCH(INFLATION_Index,Dynamic_Indices))),
IF(SETUP_Frequency="Quarterly",
IFERROR(INDEX(Dynamic_Table_QTR,_xlfn.XMATCH($H115,Dynamic_Period_QTR),_xlfn.XMATCH(INFLATION_Index,Dynamic_Indices)),
INDEX(Dynamic_Table_QTR,COUNTA(Dynamic_Table_QTR)/COUNTA(Dynamic_Indices),_xlfn.XMATCH(INFLATION_Index,Dynamic_Indices))),"err")))))
/100</f>
        <v>#N/A</v>
      </c>
      <c r="P115" s="37" t="e">
        <f t="shared" ca="1" si="7"/>
        <v>#N/A</v>
      </c>
      <c r="Q115" s="37" t="e">
        <f ca="1">IF(ISERROR($H115),NA(),
$P115/_xlfn.XLOOKUP(0,Tool!$27:$27,Tool!$33:$33)
)</f>
        <v>#N/A</v>
      </c>
      <c r="R115" s="2"/>
      <c r="S115" s="36" t="e" cm="1">
        <f t="array" ref="S115">IF(OR(ISERROR($H115),$H115=FALSE),NA(),
IF(SETUP_Frequency="Financial Year",
IFERROR(INDEX(Dynamic_Table_FY,_xlfn.XMATCH($H115,Dynamic_Period_FY),_xlfn.XMATCH("GDP Deflator",Dynamic_Indices)),
INDEX(Dynamic_Table_FY,COUNTA(Dynamic_Table_FY)/COUNTA(Dynamic_Indices),_xlfn.XMATCH("GDP Deflator",Dynamic_Indices))),
IF(SETUP_Frequency="Calendar Year",
IFERROR(INDEX(Dynamic_Table_CAL,_xlfn.XMATCH($H115,Dynamic_Period_CAL),_xlfn.XMATCH("GDP Deflator",Dynamic_Indices)),
INDEX(Dynamic_Table_CAL,COUNTA(Dynamic_Table_CAL)/COUNTA(Dynamic_Indices),_xlfn.XMATCH("GDP Deflator",Dynamic_Indices))),
IF(SETUP_Frequency="Quarterly",
IFERROR(INDEX(Dynamic_Table_QTR,_xlfn.XMATCH($H115,Dynamic_Period_QTR),_xlfn.XMATCH("GDP Deflator",Dynamic_Indices)),
INDEX(Dynamic_Table_QTR,COUNTA(Dynamic_Table_QTR)/COUNTA(Dynamic_Indices),_xlfn.XMATCH("GDP Deflator",Dynamic_Indices))),"err"))))
/100</f>
        <v>#N/A</v>
      </c>
      <c r="T115" s="37" t="e">
        <f t="shared" ca="1" si="8"/>
        <v>#N/A</v>
      </c>
      <c r="U115" s="2" t="e">
        <f ca="1">IF(ISERROR($H115),NA(),
_xlfn.XLOOKUP(0,Tool!$28:$28,Tool!$40:$40)/$T115
)</f>
        <v>#N/A</v>
      </c>
      <c r="W115" t="e">
        <f ca="1">IF(MAX($W$1:$W114)=MAX(Tool!$29:$29),NA(),IF(AND(MIN($W$1:$W114)=MIN(Tool!$29:$29),ISNUMBER(W114)),$W114+1,MIN(Tool!$29:$29)))</f>
        <v>#N/A</v>
      </c>
      <c r="X115" s="36" t="e" cm="1">
        <f t="array" aca="1" ref="X115" ca="1">IF(OR(DISCOUNT_YN="No",$W115&lt;0),0,
IF(DISCOUNT_Type="Standard Discount Rate",_xlfn.XLOOKUP($W115,Dynamic_Discount_REF,Dynamic_Discount_Standard_Rate),
IF(DISCOUNT_Type="Reduced Standard Discount Rate",_xlfn.XLOOKUP($W115,Dynamic_Discount_REF,Dynamic_Discount_StandardReduced_Rate),
IF(DISCOUNT_Type="Health Discount Rate",_xlfn.XLOOKUP($W115,Dynamic_Discount_REF,Dynamic_Discount_Health_Rate),
IF(DISCOUNT_Type="Reduced Health Discount Rate",_xlfn.XLOOKUP($W115,Dynamic_Discount_REF,Dynamic_Discount_HealthReduced_Rate),NA())))))</f>
        <v>#N/A</v>
      </c>
      <c r="Y115" s="37" t="e" cm="1">
        <f t="array" aca="1" ref="Y115" ca="1">IF(OR(DISCOUNT_YN="No",$W115&lt;0),1,
IF(DISCOUNT_Type="Standard Discount Rate",_xlfn.XLOOKUP($W115,Dynamic_Discount_REF,Dynamic_Discount_Standard_Factor),
IF(DISCOUNT_Type="Reduced Standard Discount Rate",_xlfn.XLOOKUP($W115,Dynamic_Discount_REF,Dynamic_Discount_StandardReduced_Factor),
IF(DISCOUNT_Type="Health Discount Rate",_xlfn.XLOOKUP($W115,Dynamic_Discount_REF,Dynamic_Discount_Health_Factor),
IF(DISCOUNT_Type="Reduced Health Discount Rate",_xlfn.XLOOKUP($W115,Dynamic_Discount_REF,Dynamic_Discount_HealthReduced_Factor),NA())))))</f>
        <v>#N/A</v>
      </c>
    </row>
    <row r="116" spans="8:25" x14ac:dyDescent="0.35">
      <c r="H116" s="33" t="b">
        <f>IF(SETUP_Frequency="Calendar Year",IF(COUNTA(H$3:H115)&lt;=SETUP_Period_Final-SETUP_Period_First,H115+1),
IF(SETUP_Frequency="Financial Year", IF(COUNTA(H$3:H115)&lt;=LEFT(SETUP_Period_Final,4)-LEFT(SETUP_Period_First,4),((LEFT(H115,2)&amp;MID(H115,3,2))+1)&amp;"/"&amp;TEXT(RIGHT(TEXT(RIGHT(H115,2)+1,"00"),2),"00"),NA()),
IF(SETUP_Frequency="Quarterly",IF(COUNTA(H$3:H115)&lt;=((LEFT(SETUP_Period_Final,4)-LEFT(SETUP_Period_First,4))*4)+RIGHT(SETUP_Period_Final,1)-RIGHT(SETUP_Period_First,1),IF(_xlfn.NUMBERVALUE(RIGHT(H115,1))=4,(LEFT(H115,4)+1)&amp;"Q1",(LEFT(H115,4)&amp;"Q"&amp;(RIGHT(H115,1)+1))),NA()),NA())))</f>
        <v>0</v>
      </c>
      <c r="J116" s="43">
        <f ca="1">OFFSET(Tool!$C$13,0,ROW($H116)-3)</f>
        <v>0</v>
      </c>
      <c r="K116" s="78" t="e">
        <f t="shared" ca="1" si="6"/>
        <v>#N/A</v>
      </c>
      <c r="L116" s="78" t="e">
        <f t="shared" ca="1" si="9"/>
        <v>#N/A</v>
      </c>
      <c r="M116" s="78" t="e">
        <f t="shared" ca="1" si="10"/>
        <v>#N/A</v>
      </c>
      <c r="N116" s="38"/>
      <c r="O116" s="36" t="e" cm="1">
        <f t="array" ref="O116">IF(OR(ISERROR($H116),$H116=FALSE),NA(),
IF(INFLATION_Index="Custom",_xlfn.XLOOKUP($H116,Tool!$12:$12,Tool!$14:$14)*100,
IF(SETUP_Frequency="Financial Year",
IFERROR(INDEX(Dynamic_Table_FY,_xlfn.XMATCH($H116,Dynamic_Period_FY),_xlfn.XMATCH(INFLATION_Index,Dynamic_Indices)),
INDEX(Dynamic_Table_FY,COUNTA(Dynamic_Table_FY)/COUNTA(Dynamic_Indices),_xlfn.XMATCH(INFLATION_Index,Dynamic_Indices))),
IF(SETUP_Frequency="Calendar Year",
IFERROR(INDEX(Dynamic_Table_CAL,_xlfn.XMATCH($H116,Dynamic_Period_CAL),_xlfn.XMATCH(INFLATION_Index,Dynamic_Indices)),
INDEX(Dynamic_Table_CAL,COUNTA(Dynamic_Table_CAL)/COUNTA(Dynamic_Indices),_xlfn.XMATCH(INFLATION_Index,Dynamic_Indices))),
IF(SETUP_Frequency="Quarterly",
IFERROR(INDEX(Dynamic_Table_QTR,_xlfn.XMATCH($H116,Dynamic_Period_QTR),_xlfn.XMATCH(INFLATION_Index,Dynamic_Indices)),
INDEX(Dynamic_Table_QTR,COUNTA(Dynamic_Table_QTR)/COUNTA(Dynamic_Indices),_xlfn.XMATCH(INFLATION_Index,Dynamic_Indices))),"err")))))
/100</f>
        <v>#N/A</v>
      </c>
      <c r="P116" s="37" t="e">
        <f t="shared" ca="1" si="7"/>
        <v>#N/A</v>
      </c>
      <c r="Q116" s="37" t="e">
        <f ca="1">IF(ISERROR($H116),NA(),
$P116/_xlfn.XLOOKUP(0,Tool!$27:$27,Tool!$33:$33)
)</f>
        <v>#N/A</v>
      </c>
      <c r="R116" s="2"/>
      <c r="S116" s="36" t="e" cm="1">
        <f t="array" ref="S116">IF(OR(ISERROR($H116),$H116=FALSE),NA(),
IF(SETUP_Frequency="Financial Year",
IFERROR(INDEX(Dynamic_Table_FY,_xlfn.XMATCH($H116,Dynamic_Period_FY),_xlfn.XMATCH("GDP Deflator",Dynamic_Indices)),
INDEX(Dynamic_Table_FY,COUNTA(Dynamic_Table_FY)/COUNTA(Dynamic_Indices),_xlfn.XMATCH("GDP Deflator",Dynamic_Indices))),
IF(SETUP_Frequency="Calendar Year",
IFERROR(INDEX(Dynamic_Table_CAL,_xlfn.XMATCH($H116,Dynamic_Period_CAL),_xlfn.XMATCH("GDP Deflator",Dynamic_Indices)),
INDEX(Dynamic_Table_CAL,COUNTA(Dynamic_Table_CAL)/COUNTA(Dynamic_Indices),_xlfn.XMATCH("GDP Deflator",Dynamic_Indices))),
IF(SETUP_Frequency="Quarterly",
IFERROR(INDEX(Dynamic_Table_QTR,_xlfn.XMATCH($H116,Dynamic_Period_QTR),_xlfn.XMATCH("GDP Deflator",Dynamic_Indices)),
INDEX(Dynamic_Table_QTR,COUNTA(Dynamic_Table_QTR)/COUNTA(Dynamic_Indices),_xlfn.XMATCH("GDP Deflator",Dynamic_Indices))),"err"))))
/100</f>
        <v>#N/A</v>
      </c>
      <c r="T116" s="37" t="e">
        <f t="shared" ca="1" si="8"/>
        <v>#N/A</v>
      </c>
      <c r="U116" s="2" t="e">
        <f ca="1">IF(ISERROR($H116),NA(),
_xlfn.XLOOKUP(0,Tool!$28:$28,Tool!$40:$40)/$T116
)</f>
        <v>#N/A</v>
      </c>
      <c r="W116" t="e">
        <f ca="1">IF(MAX($W$1:$W115)=MAX(Tool!$29:$29),NA(),IF(AND(MIN($W$1:$W115)=MIN(Tool!$29:$29),ISNUMBER(W115)),$W115+1,MIN(Tool!$29:$29)))</f>
        <v>#N/A</v>
      </c>
      <c r="X116" s="36" t="e" cm="1">
        <f t="array" aca="1" ref="X116" ca="1">IF(OR(DISCOUNT_YN="No",$W116&lt;0),0,
IF(DISCOUNT_Type="Standard Discount Rate",_xlfn.XLOOKUP($W116,Dynamic_Discount_REF,Dynamic_Discount_Standard_Rate),
IF(DISCOUNT_Type="Reduced Standard Discount Rate",_xlfn.XLOOKUP($W116,Dynamic_Discount_REF,Dynamic_Discount_StandardReduced_Rate),
IF(DISCOUNT_Type="Health Discount Rate",_xlfn.XLOOKUP($W116,Dynamic_Discount_REF,Dynamic_Discount_Health_Rate),
IF(DISCOUNT_Type="Reduced Health Discount Rate",_xlfn.XLOOKUP($W116,Dynamic_Discount_REF,Dynamic_Discount_HealthReduced_Rate),NA())))))</f>
        <v>#N/A</v>
      </c>
      <c r="Y116" s="37" t="e" cm="1">
        <f t="array" aca="1" ref="Y116" ca="1">IF(OR(DISCOUNT_YN="No",$W116&lt;0),1,
IF(DISCOUNT_Type="Standard Discount Rate",_xlfn.XLOOKUP($W116,Dynamic_Discount_REF,Dynamic_Discount_Standard_Factor),
IF(DISCOUNT_Type="Reduced Standard Discount Rate",_xlfn.XLOOKUP($W116,Dynamic_Discount_REF,Dynamic_Discount_StandardReduced_Factor),
IF(DISCOUNT_Type="Health Discount Rate",_xlfn.XLOOKUP($W116,Dynamic_Discount_REF,Dynamic_Discount_Health_Factor),
IF(DISCOUNT_Type="Reduced Health Discount Rate",_xlfn.XLOOKUP($W116,Dynamic_Discount_REF,Dynamic_Discount_HealthReduced_Factor),NA())))))</f>
        <v>#N/A</v>
      </c>
    </row>
    <row r="117" spans="8:25" x14ac:dyDescent="0.35">
      <c r="H117" s="33" t="b">
        <f>IF(SETUP_Frequency="Calendar Year",IF(COUNTA(H$3:H116)&lt;=SETUP_Period_Final-SETUP_Period_First,H116+1),
IF(SETUP_Frequency="Financial Year", IF(COUNTA(H$3:H116)&lt;=LEFT(SETUP_Period_Final,4)-LEFT(SETUP_Period_First,4),((LEFT(H116,2)&amp;MID(H116,3,2))+1)&amp;"/"&amp;TEXT(RIGHT(TEXT(RIGHT(H116,2)+1,"00"),2),"00"),NA()),
IF(SETUP_Frequency="Quarterly",IF(COUNTA(H$3:H116)&lt;=((LEFT(SETUP_Period_Final,4)-LEFT(SETUP_Period_First,4))*4)+RIGHT(SETUP_Period_Final,1)-RIGHT(SETUP_Period_First,1),IF(_xlfn.NUMBERVALUE(RIGHT(H116,1))=4,(LEFT(H116,4)+1)&amp;"Q1",(LEFT(H116,4)&amp;"Q"&amp;(RIGHT(H116,1)+1))),NA()),NA())))</f>
        <v>0</v>
      </c>
      <c r="J117" s="43">
        <f ca="1">OFFSET(Tool!$C$13,0,ROW($H117)-3)</f>
        <v>0</v>
      </c>
      <c r="K117" s="78" t="e">
        <f t="shared" ca="1" si="6"/>
        <v>#N/A</v>
      </c>
      <c r="L117" s="78" t="e">
        <f t="shared" ca="1" si="9"/>
        <v>#N/A</v>
      </c>
      <c r="M117" s="78" t="e">
        <f t="shared" ca="1" si="10"/>
        <v>#N/A</v>
      </c>
      <c r="N117" s="38"/>
      <c r="O117" s="36" t="e" cm="1">
        <f t="array" ref="O117">IF(OR(ISERROR($H117),$H117=FALSE),NA(),
IF(INFLATION_Index="Custom",_xlfn.XLOOKUP($H117,Tool!$12:$12,Tool!$14:$14)*100,
IF(SETUP_Frequency="Financial Year",
IFERROR(INDEX(Dynamic_Table_FY,_xlfn.XMATCH($H117,Dynamic_Period_FY),_xlfn.XMATCH(INFLATION_Index,Dynamic_Indices)),
INDEX(Dynamic_Table_FY,COUNTA(Dynamic_Table_FY)/COUNTA(Dynamic_Indices),_xlfn.XMATCH(INFLATION_Index,Dynamic_Indices))),
IF(SETUP_Frequency="Calendar Year",
IFERROR(INDEX(Dynamic_Table_CAL,_xlfn.XMATCH($H117,Dynamic_Period_CAL),_xlfn.XMATCH(INFLATION_Index,Dynamic_Indices)),
INDEX(Dynamic_Table_CAL,COUNTA(Dynamic_Table_CAL)/COUNTA(Dynamic_Indices),_xlfn.XMATCH(INFLATION_Index,Dynamic_Indices))),
IF(SETUP_Frequency="Quarterly",
IFERROR(INDEX(Dynamic_Table_QTR,_xlfn.XMATCH($H117,Dynamic_Period_QTR),_xlfn.XMATCH(INFLATION_Index,Dynamic_Indices)),
INDEX(Dynamic_Table_QTR,COUNTA(Dynamic_Table_QTR)/COUNTA(Dynamic_Indices),_xlfn.XMATCH(INFLATION_Index,Dynamic_Indices))),"err")))))
/100</f>
        <v>#N/A</v>
      </c>
      <c r="P117" s="37" t="e">
        <f t="shared" ca="1" si="7"/>
        <v>#N/A</v>
      </c>
      <c r="Q117" s="37" t="e">
        <f ca="1">IF(ISERROR($H117),NA(),
$P117/_xlfn.XLOOKUP(0,Tool!$27:$27,Tool!$33:$33)
)</f>
        <v>#N/A</v>
      </c>
      <c r="R117" s="2"/>
      <c r="S117" s="36" t="e" cm="1">
        <f t="array" ref="S117">IF(OR(ISERROR($H117),$H117=FALSE),NA(),
IF(SETUP_Frequency="Financial Year",
IFERROR(INDEX(Dynamic_Table_FY,_xlfn.XMATCH($H117,Dynamic_Period_FY),_xlfn.XMATCH("GDP Deflator",Dynamic_Indices)),
INDEX(Dynamic_Table_FY,COUNTA(Dynamic_Table_FY)/COUNTA(Dynamic_Indices),_xlfn.XMATCH("GDP Deflator",Dynamic_Indices))),
IF(SETUP_Frequency="Calendar Year",
IFERROR(INDEX(Dynamic_Table_CAL,_xlfn.XMATCH($H117,Dynamic_Period_CAL),_xlfn.XMATCH("GDP Deflator",Dynamic_Indices)),
INDEX(Dynamic_Table_CAL,COUNTA(Dynamic_Table_CAL)/COUNTA(Dynamic_Indices),_xlfn.XMATCH("GDP Deflator",Dynamic_Indices))),
IF(SETUP_Frequency="Quarterly",
IFERROR(INDEX(Dynamic_Table_QTR,_xlfn.XMATCH($H117,Dynamic_Period_QTR),_xlfn.XMATCH("GDP Deflator",Dynamic_Indices)),
INDEX(Dynamic_Table_QTR,COUNTA(Dynamic_Table_QTR)/COUNTA(Dynamic_Indices),_xlfn.XMATCH("GDP Deflator",Dynamic_Indices))),"err"))))
/100</f>
        <v>#N/A</v>
      </c>
      <c r="T117" s="37" t="e">
        <f t="shared" ca="1" si="8"/>
        <v>#N/A</v>
      </c>
      <c r="U117" s="2" t="e">
        <f ca="1">IF(ISERROR($H117),NA(),
_xlfn.XLOOKUP(0,Tool!$28:$28,Tool!$40:$40)/$T117
)</f>
        <v>#N/A</v>
      </c>
      <c r="W117" t="e">
        <f ca="1">IF(MAX($W$1:$W116)=MAX(Tool!$29:$29),NA(),IF(AND(MIN($W$1:$W116)=MIN(Tool!$29:$29),ISNUMBER(W116)),$W116+1,MIN(Tool!$29:$29)))</f>
        <v>#N/A</v>
      </c>
      <c r="X117" s="36" t="e" cm="1">
        <f t="array" aca="1" ref="X117" ca="1">IF(OR(DISCOUNT_YN="No",$W117&lt;0),0,
IF(DISCOUNT_Type="Standard Discount Rate",_xlfn.XLOOKUP($W117,Dynamic_Discount_REF,Dynamic_Discount_Standard_Rate),
IF(DISCOUNT_Type="Reduced Standard Discount Rate",_xlfn.XLOOKUP($W117,Dynamic_Discount_REF,Dynamic_Discount_StandardReduced_Rate),
IF(DISCOUNT_Type="Health Discount Rate",_xlfn.XLOOKUP($W117,Dynamic_Discount_REF,Dynamic_Discount_Health_Rate),
IF(DISCOUNT_Type="Reduced Health Discount Rate",_xlfn.XLOOKUP($W117,Dynamic_Discount_REF,Dynamic_Discount_HealthReduced_Rate),NA())))))</f>
        <v>#N/A</v>
      </c>
      <c r="Y117" s="37" t="e" cm="1">
        <f t="array" aca="1" ref="Y117" ca="1">IF(OR(DISCOUNT_YN="No",$W117&lt;0),1,
IF(DISCOUNT_Type="Standard Discount Rate",_xlfn.XLOOKUP($W117,Dynamic_Discount_REF,Dynamic_Discount_Standard_Factor),
IF(DISCOUNT_Type="Reduced Standard Discount Rate",_xlfn.XLOOKUP($W117,Dynamic_Discount_REF,Dynamic_Discount_StandardReduced_Factor),
IF(DISCOUNT_Type="Health Discount Rate",_xlfn.XLOOKUP($W117,Dynamic_Discount_REF,Dynamic_Discount_Health_Factor),
IF(DISCOUNT_Type="Reduced Health Discount Rate",_xlfn.XLOOKUP($W117,Dynamic_Discount_REF,Dynamic_Discount_HealthReduced_Factor),NA())))))</f>
        <v>#N/A</v>
      </c>
    </row>
    <row r="118" spans="8:25" x14ac:dyDescent="0.35">
      <c r="H118" s="33" t="b">
        <f>IF(SETUP_Frequency="Calendar Year",IF(COUNTA(H$3:H117)&lt;=SETUP_Period_Final-SETUP_Period_First,H117+1),
IF(SETUP_Frequency="Financial Year", IF(COUNTA(H$3:H117)&lt;=LEFT(SETUP_Period_Final,4)-LEFT(SETUP_Period_First,4),((LEFT(H117,2)&amp;MID(H117,3,2))+1)&amp;"/"&amp;TEXT(RIGHT(TEXT(RIGHT(H117,2)+1,"00"),2),"00"),NA()),
IF(SETUP_Frequency="Quarterly",IF(COUNTA(H$3:H117)&lt;=((LEFT(SETUP_Period_Final,4)-LEFT(SETUP_Period_First,4))*4)+RIGHT(SETUP_Period_Final,1)-RIGHT(SETUP_Period_First,1),IF(_xlfn.NUMBERVALUE(RIGHT(H117,1))=4,(LEFT(H117,4)+1)&amp;"Q1",(LEFT(H117,4)&amp;"Q"&amp;(RIGHT(H117,1)+1))),NA()),NA())))</f>
        <v>0</v>
      </c>
      <c r="J118" s="43">
        <f ca="1">OFFSET(Tool!$C$13,0,ROW($H118)-3)</f>
        <v>0</v>
      </c>
      <c r="K118" s="78" t="e">
        <f t="shared" ca="1" si="6"/>
        <v>#N/A</v>
      </c>
      <c r="L118" s="78" t="e">
        <f t="shared" ca="1" si="9"/>
        <v>#N/A</v>
      </c>
      <c r="M118" s="78" t="e">
        <f t="shared" ca="1" si="10"/>
        <v>#N/A</v>
      </c>
      <c r="N118" s="38"/>
      <c r="O118" s="36" t="e" cm="1">
        <f t="array" ref="O118">IF(OR(ISERROR($H118),$H118=FALSE),NA(),
IF(INFLATION_Index="Custom",_xlfn.XLOOKUP($H118,Tool!$12:$12,Tool!$14:$14)*100,
IF(SETUP_Frequency="Financial Year",
IFERROR(INDEX(Dynamic_Table_FY,_xlfn.XMATCH($H118,Dynamic_Period_FY),_xlfn.XMATCH(INFLATION_Index,Dynamic_Indices)),
INDEX(Dynamic_Table_FY,COUNTA(Dynamic_Table_FY)/COUNTA(Dynamic_Indices),_xlfn.XMATCH(INFLATION_Index,Dynamic_Indices))),
IF(SETUP_Frequency="Calendar Year",
IFERROR(INDEX(Dynamic_Table_CAL,_xlfn.XMATCH($H118,Dynamic_Period_CAL),_xlfn.XMATCH(INFLATION_Index,Dynamic_Indices)),
INDEX(Dynamic_Table_CAL,COUNTA(Dynamic_Table_CAL)/COUNTA(Dynamic_Indices),_xlfn.XMATCH(INFLATION_Index,Dynamic_Indices))),
IF(SETUP_Frequency="Quarterly",
IFERROR(INDEX(Dynamic_Table_QTR,_xlfn.XMATCH($H118,Dynamic_Period_QTR),_xlfn.XMATCH(INFLATION_Index,Dynamic_Indices)),
INDEX(Dynamic_Table_QTR,COUNTA(Dynamic_Table_QTR)/COUNTA(Dynamic_Indices),_xlfn.XMATCH(INFLATION_Index,Dynamic_Indices))),"err")))))
/100</f>
        <v>#N/A</v>
      </c>
      <c r="P118" s="37" t="e">
        <f t="shared" ca="1" si="7"/>
        <v>#N/A</v>
      </c>
      <c r="Q118" s="37" t="e">
        <f ca="1">IF(ISERROR($H118),NA(),
$P118/_xlfn.XLOOKUP(0,Tool!$27:$27,Tool!$33:$33)
)</f>
        <v>#N/A</v>
      </c>
      <c r="R118" s="2"/>
      <c r="S118" s="36" t="e" cm="1">
        <f t="array" ref="S118">IF(OR(ISERROR($H118),$H118=FALSE),NA(),
IF(SETUP_Frequency="Financial Year",
IFERROR(INDEX(Dynamic_Table_FY,_xlfn.XMATCH($H118,Dynamic_Period_FY),_xlfn.XMATCH("GDP Deflator",Dynamic_Indices)),
INDEX(Dynamic_Table_FY,COUNTA(Dynamic_Table_FY)/COUNTA(Dynamic_Indices),_xlfn.XMATCH("GDP Deflator",Dynamic_Indices))),
IF(SETUP_Frequency="Calendar Year",
IFERROR(INDEX(Dynamic_Table_CAL,_xlfn.XMATCH($H118,Dynamic_Period_CAL),_xlfn.XMATCH("GDP Deflator",Dynamic_Indices)),
INDEX(Dynamic_Table_CAL,COUNTA(Dynamic_Table_CAL)/COUNTA(Dynamic_Indices),_xlfn.XMATCH("GDP Deflator",Dynamic_Indices))),
IF(SETUP_Frequency="Quarterly",
IFERROR(INDEX(Dynamic_Table_QTR,_xlfn.XMATCH($H118,Dynamic_Period_QTR),_xlfn.XMATCH("GDP Deflator",Dynamic_Indices)),
INDEX(Dynamic_Table_QTR,COUNTA(Dynamic_Table_QTR)/COUNTA(Dynamic_Indices),_xlfn.XMATCH("GDP Deflator",Dynamic_Indices))),"err"))))
/100</f>
        <v>#N/A</v>
      </c>
      <c r="T118" s="37" t="e">
        <f t="shared" ca="1" si="8"/>
        <v>#N/A</v>
      </c>
      <c r="U118" s="2" t="e">
        <f ca="1">IF(ISERROR($H118),NA(),
_xlfn.XLOOKUP(0,Tool!$28:$28,Tool!$40:$40)/$T118
)</f>
        <v>#N/A</v>
      </c>
      <c r="W118" t="e">
        <f ca="1">IF(MAX($W$1:$W117)=MAX(Tool!$29:$29),NA(),IF(AND(MIN($W$1:$W117)=MIN(Tool!$29:$29),ISNUMBER(W117)),$W117+1,MIN(Tool!$29:$29)))</f>
        <v>#N/A</v>
      </c>
      <c r="X118" s="36" t="e" cm="1">
        <f t="array" aca="1" ref="X118" ca="1">IF(OR(DISCOUNT_YN="No",$W118&lt;0),0,
IF(DISCOUNT_Type="Standard Discount Rate",_xlfn.XLOOKUP($W118,Dynamic_Discount_REF,Dynamic_Discount_Standard_Rate),
IF(DISCOUNT_Type="Reduced Standard Discount Rate",_xlfn.XLOOKUP($W118,Dynamic_Discount_REF,Dynamic_Discount_StandardReduced_Rate),
IF(DISCOUNT_Type="Health Discount Rate",_xlfn.XLOOKUP($W118,Dynamic_Discount_REF,Dynamic_Discount_Health_Rate),
IF(DISCOUNT_Type="Reduced Health Discount Rate",_xlfn.XLOOKUP($W118,Dynamic_Discount_REF,Dynamic_Discount_HealthReduced_Rate),NA())))))</f>
        <v>#N/A</v>
      </c>
      <c r="Y118" s="37" t="e" cm="1">
        <f t="array" aca="1" ref="Y118" ca="1">IF(OR(DISCOUNT_YN="No",$W118&lt;0),1,
IF(DISCOUNT_Type="Standard Discount Rate",_xlfn.XLOOKUP($W118,Dynamic_Discount_REF,Dynamic_Discount_Standard_Factor),
IF(DISCOUNT_Type="Reduced Standard Discount Rate",_xlfn.XLOOKUP($W118,Dynamic_Discount_REF,Dynamic_Discount_StandardReduced_Factor),
IF(DISCOUNT_Type="Health Discount Rate",_xlfn.XLOOKUP($W118,Dynamic_Discount_REF,Dynamic_Discount_Health_Factor),
IF(DISCOUNT_Type="Reduced Health Discount Rate",_xlfn.XLOOKUP($W118,Dynamic_Discount_REF,Dynamic_Discount_HealthReduced_Factor),NA())))))</f>
        <v>#N/A</v>
      </c>
    </row>
    <row r="119" spans="8:25" x14ac:dyDescent="0.35">
      <c r="H119" s="33" t="b">
        <f>IF(SETUP_Frequency="Calendar Year",IF(COUNTA(H$3:H118)&lt;=SETUP_Period_Final-SETUP_Period_First,H118+1),
IF(SETUP_Frequency="Financial Year", IF(COUNTA(H$3:H118)&lt;=LEFT(SETUP_Period_Final,4)-LEFT(SETUP_Period_First,4),((LEFT(H118,2)&amp;MID(H118,3,2))+1)&amp;"/"&amp;TEXT(RIGHT(TEXT(RIGHT(H118,2)+1,"00"),2),"00"),NA()),
IF(SETUP_Frequency="Quarterly",IF(COUNTA(H$3:H118)&lt;=((LEFT(SETUP_Period_Final,4)-LEFT(SETUP_Period_First,4))*4)+RIGHT(SETUP_Period_Final,1)-RIGHT(SETUP_Period_First,1),IF(_xlfn.NUMBERVALUE(RIGHT(H118,1))=4,(LEFT(H118,4)+1)&amp;"Q1",(LEFT(H118,4)&amp;"Q"&amp;(RIGHT(H118,1)+1))),NA()),NA())))</f>
        <v>0</v>
      </c>
      <c r="J119" s="43">
        <f ca="1">OFFSET(Tool!$C$13,0,ROW($H119)-3)</f>
        <v>0</v>
      </c>
      <c r="K119" s="78" t="e">
        <f t="shared" ca="1" si="6"/>
        <v>#N/A</v>
      </c>
      <c r="L119" s="78" t="e">
        <f t="shared" ca="1" si="9"/>
        <v>#N/A</v>
      </c>
      <c r="M119" s="78" t="e">
        <f t="shared" ca="1" si="10"/>
        <v>#N/A</v>
      </c>
      <c r="N119" s="38"/>
      <c r="O119" s="36" t="e" cm="1">
        <f t="array" ref="O119">IF(OR(ISERROR($H119),$H119=FALSE),NA(),
IF(INFLATION_Index="Custom",_xlfn.XLOOKUP($H119,Tool!$12:$12,Tool!$14:$14)*100,
IF(SETUP_Frequency="Financial Year",
IFERROR(INDEX(Dynamic_Table_FY,_xlfn.XMATCH($H119,Dynamic_Period_FY),_xlfn.XMATCH(INFLATION_Index,Dynamic_Indices)),
INDEX(Dynamic_Table_FY,COUNTA(Dynamic_Table_FY)/COUNTA(Dynamic_Indices),_xlfn.XMATCH(INFLATION_Index,Dynamic_Indices))),
IF(SETUP_Frequency="Calendar Year",
IFERROR(INDEX(Dynamic_Table_CAL,_xlfn.XMATCH($H119,Dynamic_Period_CAL),_xlfn.XMATCH(INFLATION_Index,Dynamic_Indices)),
INDEX(Dynamic_Table_CAL,COUNTA(Dynamic_Table_CAL)/COUNTA(Dynamic_Indices),_xlfn.XMATCH(INFLATION_Index,Dynamic_Indices))),
IF(SETUP_Frequency="Quarterly",
IFERROR(INDEX(Dynamic_Table_QTR,_xlfn.XMATCH($H119,Dynamic_Period_QTR),_xlfn.XMATCH(INFLATION_Index,Dynamic_Indices)),
INDEX(Dynamic_Table_QTR,COUNTA(Dynamic_Table_QTR)/COUNTA(Dynamic_Indices),_xlfn.XMATCH(INFLATION_Index,Dynamic_Indices))),"err")))))
/100</f>
        <v>#N/A</v>
      </c>
      <c r="P119" s="37" t="e">
        <f t="shared" ca="1" si="7"/>
        <v>#N/A</v>
      </c>
      <c r="Q119" s="37" t="e">
        <f ca="1">IF(ISERROR($H119),NA(),
$P119/_xlfn.XLOOKUP(0,Tool!$27:$27,Tool!$33:$33)
)</f>
        <v>#N/A</v>
      </c>
      <c r="R119" s="2"/>
      <c r="S119" s="36" t="e" cm="1">
        <f t="array" ref="S119">IF(OR(ISERROR($H119),$H119=FALSE),NA(),
IF(SETUP_Frequency="Financial Year",
IFERROR(INDEX(Dynamic_Table_FY,_xlfn.XMATCH($H119,Dynamic_Period_FY),_xlfn.XMATCH("GDP Deflator",Dynamic_Indices)),
INDEX(Dynamic_Table_FY,COUNTA(Dynamic_Table_FY)/COUNTA(Dynamic_Indices),_xlfn.XMATCH("GDP Deflator",Dynamic_Indices))),
IF(SETUP_Frequency="Calendar Year",
IFERROR(INDEX(Dynamic_Table_CAL,_xlfn.XMATCH($H119,Dynamic_Period_CAL),_xlfn.XMATCH("GDP Deflator",Dynamic_Indices)),
INDEX(Dynamic_Table_CAL,COUNTA(Dynamic_Table_CAL)/COUNTA(Dynamic_Indices),_xlfn.XMATCH("GDP Deflator",Dynamic_Indices))),
IF(SETUP_Frequency="Quarterly",
IFERROR(INDEX(Dynamic_Table_QTR,_xlfn.XMATCH($H119,Dynamic_Period_QTR),_xlfn.XMATCH("GDP Deflator",Dynamic_Indices)),
INDEX(Dynamic_Table_QTR,COUNTA(Dynamic_Table_QTR)/COUNTA(Dynamic_Indices),_xlfn.XMATCH("GDP Deflator",Dynamic_Indices))),"err"))))
/100</f>
        <v>#N/A</v>
      </c>
      <c r="T119" s="37" t="e">
        <f t="shared" ca="1" si="8"/>
        <v>#N/A</v>
      </c>
      <c r="U119" s="2" t="e">
        <f ca="1">IF(ISERROR($H119),NA(),
_xlfn.XLOOKUP(0,Tool!$28:$28,Tool!$40:$40)/$T119
)</f>
        <v>#N/A</v>
      </c>
      <c r="W119" t="e">
        <f ca="1">IF(MAX($W$1:$W118)=MAX(Tool!$29:$29),NA(),IF(AND(MIN($W$1:$W118)=MIN(Tool!$29:$29),ISNUMBER(W118)),$W118+1,MIN(Tool!$29:$29)))</f>
        <v>#N/A</v>
      </c>
      <c r="X119" s="36" t="e" cm="1">
        <f t="array" aca="1" ref="X119" ca="1">IF(OR(DISCOUNT_YN="No",$W119&lt;0),0,
IF(DISCOUNT_Type="Standard Discount Rate",_xlfn.XLOOKUP($W119,Dynamic_Discount_REF,Dynamic_Discount_Standard_Rate),
IF(DISCOUNT_Type="Reduced Standard Discount Rate",_xlfn.XLOOKUP($W119,Dynamic_Discount_REF,Dynamic_Discount_StandardReduced_Rate),
IF(DISCOUNT_Type="Health Discount Rate",_xlfn.XLOOKUP($W119,Dynamic_Discount_REF,Dynamic_Discount_Health_Rate),
IF(DISCOUNT_Type="Reduced Health Discount Rate",_xlfn.XLOOKUP($W119,Dynamic_Discount_REF,Dynamic_Discount_HealthReduced_Rate),NA())))))</f>
        <v>#N/A</v>
      </c>
      <c r="Y119" s="37" t="e" cm="1">
        <f t="array" aca="1" ref="Y119" ca="1">IF(OR(DISCOUNT_YN="No",$W119&lt;0),1,
IF(DISCOUNT_Type="Standard Discount Rate",_xlfn.XLOOKUP($W119,Dynamic_Discount_REF,Dynamic_Discount_Standard_Factor),
IF(DISCOUNT_Type="Reduced Standard Discount Rate",_xlfn.XLOOKUP($W119,Dynamic_Discount_REF,Dynamic_Discount_StandardReduced_Factor),
IF(DISCOUNT_Type="Health Discount Rate",_xlfn.XLOOKUP($W119,Dynamic_Discount_REF,Dynamic_Discount_Health_Factor),
IF(DISCOUNT_Type="Reduced Health Discount Rate",_xlfn.XLOOKUP($W119,Dynamic_Discount_REF,Dynamic_Discount_HealthReduced_Factor),NA())))))</f>
        <v>#N/A</v>
      </c>
    </row>
    <row r="120" spans="8:25" x14ac:dyDescent="0.35">
      <c r="H120" s="33" t="b">
        <f>IF(SETUP_Frequency="Calendar Year",IF(COUNTA(H$3:H119)&lt;=SETUP_Period_Final-SETUP_Period_First,H119+1),
IF(SETUP_Frequency="Financial Year", IF(COUNTA(H$3:H119)&lt;=LEFT(SETUP_Period_Final,4)-LEFT(SETUP_Period_First,4),((LEFT(H119,2)&amp;MID(H119,3,2))+1)&amp;"/"&amp;TEXT(RIGHT(TEXT(RIGHT(H119,2)+1,"00"),2),"00"),NA()),
IF(SETUP_Frequency="Quarterly",IF(COUNTA(H$3:H119)&lt;=((LEFT(SETUP_Period_Final,4)-LEFT(SETUP_Period_First,4))*4)+RIGHT(SETUP_Period_Final,1)-RIGHT(SETUP_Period_First,1),IF(_xlfn.NUMBERVALUE(RIGHT(H119,1))=4,(LEFT(H119,4)+1)&amp;"Q1",(LEFT(H119,4)&amp;"Q"&amp;(RIGHT(H119,1)+1))),NA()),NA())))</f>
        <v>0</v>
      </c>
      <c r="J120" s="43">
        <f ca="1">OFFSET(Tool!$C$13,0,ROW($H120)-3)</f>
        <v>0</v>
      </c>
      <c r="K120" s="78" t="e">
        <f t="shared" ca="1" si="6"/>
        <v>#N/A</v>
      </c>
      <c r="L120" s="78" t="e">
        <f t="shared" ca="1" si="9"/>
        <v>#N/A</v>
      </c>
      <c r="M120" s="78" t="e">
        <f t="shared" ca="1" si="10"/>
        <v>#N/A</v>
      </c>
      <c r="N120" s="38"/>
      <c r="O120" s="36" t="e" cm="1">
        <f t="array" ref="O120">IF(OR(ISERROR($H120),$H120=FALSE),NA(),
IF(INFLATION_Index="Custom",_xlfn.XLOOKUP($H120,Tool!$12:$12,Tool!$14:$14)*100,
IF(SETUP_Frequency="Financial Year",
IFERROR(INDEX(Dynamic_Table_FY,_xlfn.XMATCH($H120,Dynamic_Period_FY),_xlfn.XMATCH(INFLATION_Index,Dynamic_Indices)),
INDEX(Dynamic_Table_FY,COUNTA(Dynamic_Table_FY)/COUNTA(Dynamic_Indices),_xlfn.XMATCH(INFLATION_Index,Dynamic_Indices))),
IF(SETUP_Frequency="Calendar Year",
IFERROR(INDEX(Dynamic_Table_CAL,_xlfn.XMATCH($H120,Dynamic_Period_CAL),_xlfn.XMATCH(INFLATION_Index,Dynamic_Indices)),
INDEX(Dynamic_Table_CAL,COUNTA(Dynamic_Table_CAL)/COUNTA(Dynamic_Indices),_xlfn.XMATCH(INFLATION_Index,Dynamic_Indices))),
IF(SETUP_Frequency="Quarterly",
IFERROR(INDEX(Dynamic_Table_QTR,_xlfn.XMATCH($H120,Dynamic_Period_QTR),_xlfn.XMATCH(INFLATION_Index,Dynamic_Indices)),
INDEX(Dynamic_Table_QTR,COUNTA(Dynamic_Table_QTR)/COUNTA(Dynamic_Indices),_xlfn.XMATCH(INFLATION_Index,Dynamic_Indices))),"err")))))
/100</f>
        <v>#N/A</v>
      </c>
      <c r="P120" s="37" t="e">
        <f t="shared" ca="1" si="7"/>
        <v>#N/A</v>
      </c>
      <c r="Q120" s="37" t="e">
        <f ca="1">IF(ISERROR($H120),NA(),
$P120/_xlfn.XLOOKUP(0,Tool!$27:$27,Tool!$33:$33)
)</f>
        <v>#N/A</v>
      </c>
      <c r="R120" s="2"/>
      <c r="S120" s="36" t="e" cm="1">
        <f t="array" ref="S120">IF(OR(ISERROR($H120),$H120=FALSE),NA(),
IF(SETUP_Frequency="Financial Year",
IFERROR(INDEX(Dynamic_Table_FY,_xlfn.XMATCH($H120,Dynamic_Period_FY),_xlfn.XMATCH("GDP Deflator",Dynamic_Indices)),
INDEX(Dynamic_Table_FY,COUNTA(Dynamic_Table_FY)/COUNTA(Dynamic_Indices),_xlfn.XMATCH("GDP Deflator",Dynamic_Indices))),
IF(SETUP_Frequency="Calendar Year",
IFERROR(INDEX(Dynamic_Table_CAL,_xlfn.XMATCH($H120,Dynamic_Period_CAL),_xlfn.XMATCH("GDP Deflator",Dynamic_Indices)),
INDEX(Dynamic_Table_CAL,COUNTA(Dynamic_Table_CAL)/COUNTA(Dynamic_Indices),_xlfn.XMATCH("GDP Deflator",Dynamic_Indices))),
IF(SETUP_Frequency="Quarterly",
IFERROR(INDEX(Dynamic_Table_QTR,_xlfn.XMATCH($H120,Dynamic_Period_QTR),_xlfn.XMATCH("GDP Deflator",Dynamic_Indices)),
INDEX(Dynamic_Table_QTR,COUNTA(Dynamic_Table_QTR)/COUNTA(Dynamic_Indices),_xlfn.XMATCH("GDP Deflator",Dynamic_Indices))),"err"))))
/100</f>
        <v>#N/A</v>
      </c>
      <c r="T120" s="37" t="e">
        <f t="shared" ca="1" si="8"/>
        <v>#N/A</v>
      </c>
      <c r="U120" s="2" t="e">
        <f ca="1">IF(ISERROR($H120),NA(),
_xlfn.XLOOKUP(0,Tool!$28:$28,Tool!$40:$40)/$T120
)</f>
        <v>#N/A</v>
      </c>
      <c r="W120" t="e">
        <f ca="1">IF(MAX($W$1:$W119)=MAX(Tool!$29:$29),NA(),IF(AND(MIN($W$1:$W119)=MIN(Tool!$29:$29),ISNUMBER(W119)),$W119+1,MIN(Tool!$29:$29)))</f>
        <v>#N/A</v>
      </c>
      <c r="X120" s="36" t="e" cm="1">
        <f t="array" aca="1" ref="X120" ca="1">IF(OR(DISCOUNT_YN="No",$W120&lt;0),0,
IF(DISCOUNT_Type="Standard Discount Rate",_xlfn.XLOOKUP($W120,Dynamic_Discount_REF,Dynamic_Discount_Standard_Rate),
IF(DISCOUNT_Type="Reduced Standard Discount Rate",_xlfn.XLOOKUP($W120,Dynamic_Discount_REF,Dynamic_Discount_StandardReduced_Rate),
IF(DISCOUNT_Type="Health Discount Rate",_xlfn.XLOOKUP($W120,Dynamic_Discount_REF,Dynamic_Discount_Health_Rate),
IF(DISCOUNT_Type="Reduced Health Discount Rate",_xlfn.XLOOKUP($W120,Dynamic_Discount_REF,Dynamic_Discount_HealthReduced_Rate),NA())))))</f>
        <v>#N/A</v>
      </c>
      <c r="Y120" s="37" t="e" cm="1">
        <f t="array" aca="1" ref="Y120" ca="1">IF(OR(DISCOUNT_YN="No",$W120&lt;0),1,
IF(DISCOUNT_Type="Standard Discount Rate",_xlfn.XLOOKUP($W120,Dynamic_Discount_REF,Dynamic_Discount_Standard_Factor),
IF(DISCOUNT_Type="Reduced Standard Discount Rate",_xlfn.XLOOKUP($W120,Dynamic_Discount_REF,Dynamic_Discount_StandardReduced_Factor),
IF(DISCOUNT_Type="Health Discount Rate",_xlfn.XLOOKUP($W120,Dynamic_Discount_REF,Dynamic_Discount_Health_Factor),
IF(DISCOUNT_Type="Reduced Health Discount Rate",_xlfn.XLOOKUP($W120,Dynamic_Discount_REF,Dynamic_Discount_HealthReduced_Factor),NA())))))</f>
        <v>#N/A</v>
      </c>
    </row>
    <row r="121" spans="8:25" x14ac:dyDescent="0.35">
      <c r="H121" s="33" t="b">
        <f>IF(SETUP_Frequency="Calendar Year",IF(COUNTA(H$3:H120)&lt;=SETUP_Period_Final-SETUP_Period_First,H120+1),
IF(SETUP_Frequency="Financial Year", IF(COUNTA(H$3:H120)&lt;=LEFT(SETUP_Period_Final,4)-LEFT(SETUP_Period_First,4),((LEFT(H120,2)&amp;MID(H120,3,2))+1)&amp;"/"&amp;TEXT(RIGHT(TEXT(RIGHT(H120,2)+1,"00"),2),"00"),NA()),
IF(SETUP_Frequency="Quarterly",IF(COUNTA(H$3:H120)&lt;=((LEFT(SETUP_Period_Final,4)-LEFT(SETUP_Period_First,4))*4)+RIGHT(SETUP_Period_Final,1)-RIGHT(SETUP_Period_First,1),IF(_xlfn.NUMBERVALUE(RIGHT(H120,1))=4,(LEFT(H120,4)+1)&amp;"Q1",(LEFT(H120,4)&amp;"Q"&amp;(RIGHT(H120,1)+1))),NA()),NA())))</f>
        <v>0</v>
      </c>
      <c r="J121" s="43">
        <f ca="1">OFFSET(Tool!$C$13,0,ROW($H121)-3)</f>
        <v>0</v>
      </c>
      <c r="K121" s="78" t="e">
        <f t="shared" ca="1" si="6"/>
        <v>#N/A</v>
      </c>
      <c r="L121" s="78" t="e">
        <f t="shared" ca="1" si="9"/>
        <v>#N/A</v>
      </c>
      <c r="M121" s="78" t="e">
        <f t="shared" ca="1" si="10"/>
        <v>#N/A</v>
      </c>
      <c r="N121" s="38"/>
      <c r="O121" s="36" t="e" cm="1">
        <f t="array" ref="O121">IF(OR(ISERROR($H121),$H121=FALSE),NA(),
IF(INFLATION_Index="Custom",_xlfn.XLOOKUP($H121,Tool!$12:$12,Tool!$14:$14)*100,
IF(SETUP_Frequency="Financial Year",
IFERROR(INDEX(Dynamic_Table_FY,_xlfn.XMATCH($H121,Dynamic_Period_FY),_xlfn.XMATCH(INFLATION_Index,Dynamic_Indices)),
INDEX(Dynamic_Table_FY,COUNTA(Dynamic_Table_FY)/COUNTA(Dynamic_Indices),_xlfn.XMATCH(INFLATION_Index,Dynamic_Indices))),
IF(SETUP_Frequency="Calendar Year",
IFERROR(INDEX(Dynamic_Table_CAL,_xlfn.XMATCH($H121,Dynamic_Period_CAL),_xlfn.XMATCH(INFLATION_Index,Dynamic_Indices)),
INDEX(Dynamic_Table_CAL,COUNTA(Dynamic_Table_CAL)/COUNTA(Dynamic_Indices),_xlfn.XMATCH(INFLATION_Index,Dynamic_Indices))),
IF(SETUP_Frequency="Quarterly",
IFERROR(INDEX(Dynamic_Table_QTR,_xlfn.XMATCH($H121,Dynamic_Period_QTR),_xlfn.XMATCH(INFLATION_Index,Dynamic_Indices)),
INDEX(Dynamic_Table_QTR,COUNTA(Dynamic_Table_QTR)/COUNTA(Dynamic_Indices),_xlfn.XMATCH(INFLATION_Index,Dynamic_Indices))),"err")))))
/100</f>
        <v>#N/A</v>
      </c>
      <c r="P121" s="37" t="e">
        <f t="shared" ca="1" si="7"/>
        <v>#N/A</v>
      </c>
      <c r="Q121" s="37" t="e">
        <f ca="1">IF(ISERROR($H121),NA(),
$P121/_xlfn.XLOOKUP(0,Tool!$27:$27,Tool!$33:$33)
)</f>
        <v>#N/A</v>
      </c>
      <c r="R121" s="2"/>
      <c r="S121" s="36" t="e" cm="1">
        <f t="array" ref="S121">IF(OR(ISERROR($H121),$H121=FALSE),NA(),
IF(SETUP_Frequency="Financial Year",
IFERROR(INDEX(Dynamic_Table_FY,_xlfn.XMATCH($H121,Dynamic_Period_FY),_xlfn.XMATCH("GDP Deflator",Dynamic_Indices)),
INDEX(Dynamic_Table_FY,COUNTA(Dynamic_Table_FY)/COUNTA(Dynamic_Indices),_xlfn.XMATCH("GDP Deflator",Dynamic_Indices))),
IF(SETUP_Frequency="Calendar Year",
IFERROR(INDEX(Dynamic_Table_CAL,_xlfn.XMATCH($H121,Dynamic_Period_CAL),_xlfn.XMATCH("GDP Deflator",Dynamic_Indices)),
INDEX(Dynamic_Table_CAL,COUNTA(Dynamic_Table_CAL)/COUNTA(Dynamic_Indices),_xlfn.XMATCH("GDP Deflator",Dynamic_Indices))),
IF(SETUP_Frequency="Quarterly",
IFERROR(INDEX(Dynamic_Table_QTR,_xlfn.XMATCH($H121,Dynamic_Period_QTR),_xlfn.XMATCH("GDP Deflator",Dynamic_Indices)),
INDEX(Dynamic_Table_QTR,COUNTA(Dynamic_Table_QTR)/COUNTA(Dynamic_Indices),_xlfn.XMATCH("GDP Deflator",Dynamic_Indices))),"err"))))
/100</f>
        <v>#N/A</v>
      </c>
      <c r="T121" s="37" t="e">
        <f t="shared" ca="1" si="8"/>
        <v>#N/A</v>
      </c>
      <c r="U121" s="2" t="e">
        <f ca="1">IF(ISERROR($H121),NA(),
_xlfn.XLOOKUP(0,Tool!$28:$28,Tool!$40:$40)/$T121
)</f>
        <v>#N/A</v>
      </c>
      <c r="W121" t="e">
        <f ca="1">IF(MAX($W$1:$W120)=MAX(Tool!$29:$29),NA(),IF(AND(MIN($W$1:$W120)=MIN(Tool!$29:$29),ISNUMBER(W120)),$W120+1,MIN(Tool!$29:$29)))</f>
        <v>#N/A</v>
      </c>
      <c r="X121" s="36" t="e" cm="1">
        <f t="array" aca="1" ref="X121" ca="1">IF(OR(DISCOUNT_YN="No",$W121&lt;0),0,
IF(DISCOUNT_Type="Standard Discount Rate",_xlfn.XLOOKUP($W121,Dynamic_Discount_REF,Dynamic_Discount_Standard_Rate),
IF(DISCOUNT_Type="Reduced Standard Discount Rate",_xlfn.XLOOKUP($W121,Dynamic_Discount_REF,Dynamic_Discount_StandardReduced_Rate),
IF(DISCOUNT_Type="Health Discount Rate",_xlfn.XLOOKUP($W121,Dynamic_Discount_REF,Dynamic_Discount_Health_Rate),
IF(DISCOUNT_Type="Reduced Health Discount Rate",_xlfn.XLOOKUP($W121,Dynamic_Discount_REF,Dynamic_Discount_HealthReduced_Rate),NA())))))</f>
        <v>#N/A</v>
      </c>
      <c r="Y121" s="37" t="e" cm="1">
        <f t="array" aca="1" ref="Y121" ca="1">IF(OR(DISCOUNT_YN="No",$W121&lt;0),1,
IF(DISCOUNT_Type="Standard Discount Rate",_xlfn.XLOOKUP($W121,Dynamic_Discount_REF,Dynamic_Discount_Standard_Factor),
IF(DISCOUNT_Type="Reduced Standard Discount Rate",_xlfn.XLOOKUP($W121,Dynamic_Discount_REF,Dynamic_Discount_StandardReduced_Factor),
IF(DISCOUNT_Type="Health Discount Rate",_xlfn.XLOOKUP($W121,Dynamic_Discount_REF,Dynamic_Discount_Health_Factor),
IF(DISCOUNT_Type="Reduced Health Discount Rate",_xlfn.XLOOKUP($W121,Dynamic_Discount_REF,Dynamic_Discount_HealthReduced_Factor),NA())))))</f>
        <v>#N/A</v>
      </c>
    </row>
    <row r="122" spans="8:25" x14ac:dyDescent="0.35">
      <c r="H122" s="33" t="b">
        <f>IF(SETUP_Frequency="Calendar Year",IF(COUNTA(H$3:H121)&lt;=SETUP_Period_Final-SETUP_Period_First,H121+1),
IF(SETUP_Frequency="Financial Year", IF(COUNTA(H$3:H121)&lt;=LEFT(SETUP_Period_Final,4)-LEFT(SETUP_Period_First,4),((LEFT(H121,2)&amp;MID(H121,3,2))+1)&amp;"/"&amp;TEXT(RIGHT(TEXT(RIGHT(H121,2)+1,"00"),2),"00"),NA()),
IF(SETUP_Frequency="Quarterly",IF(COUNTA(H$3:H121)&lt;=((LEFT(SETUP_Period_Final,4)-LEFT(SETUP_Period_First,4))*4)+RIGHT(SETUP_Period_Final,1)-RIGHT(SETUP_Period_First,1),IF(_xlfn.NUMBERVALUE(RIGHT(H121,1))=4,(LEFT(H121,4)+1)&amp;"Q1",(LEFT(H121,4)&amp;"Q"&amp;(RIGHT(H121,1)+1))),NA()),NA())))</f>
        <v>0</v>
      </c>
      <c r="J122" s="43">
        <f ca="1">OFFSET(Tool!$C$13,0,ROW($H122)-3)</f>
        <v>0</v>
      </c>
      <c r="K122" s="78" t="e">
        <f t="shared" ca="1" si="6"/>
        <v>#N/A</v>
      </c>
      <c r="L122" s="78" t="e">
        <f t="shared" ca="1" si="9"/>
        <v>#N/A</v>
      </c>
      <c r="M122" s="78" t="e">
        <f t="shared" ca="1" si="10"/>
        <v>#N/A</v>
      </c>
      <c r="N122" s="38"/>
      <c r="O122" s="36" t="e" cm="1">
        <f t="array" ref="O122">IF(OR(ISERROR($H122),$H122=FALSE),NA(),
IF(INFLATION_Index="Custom",_xlfn.XLOOKUP($H122,Tool!$12:$12,Tool!$14:$14)*100,
IF(SETUP_Frequency="Financial Year",
IFERROR(INDEX(Dynamic_Table_FY,_xlfn.XMATCH($H122,Dynamic_Period_FY),_xlfn.XMATCH(INFLATION_Index,Dynamic_Indices)),
INDEX(Dynamic_Table_FY,COUNTA(Dynamic_Table_FY)/COUNTA(Dynamic_Indices),_xlfn.XMATCH(INFLATION_Index,Dynamic_Indices))),
IF(SETUP_Frequency="Calendar Year",
IFERROR(INDEX(Dynamic_Table_CAL,_xlfn.XMATCH($H122,Dynamic_Period_CAL),_xlfn.XMATCH(INFLATION_Index,Dynamic_Indices)),
INDEX(Dynamic_Table_CAL,COUNTA(Dynamic_Table_CAL)/COUNTA(Dynamic_Indices),_xlfn.XMATCH(INFLATION_Index,Dynamic_Indices))),
IF(SETUP_Frequency="Quarterly",
IFERROR(INDEX(Dynamic_Table_QTR,_xlfn.XMATCH($H122,Dynamic_Period_QTR),_xlfn.XMATCH(INFLATION_Index,Dynamic_Indices)),
INDEX(Dynamic_Table_QTR,COUNTA(Dynamic_Table_QTR)/COUNTA(Dynamic_Indices),_xlfn.XMATCH(INFLATION_Index,Dynamic_Indices))),"err")))))
/100</f>
        <v>#N/A</v>
      </c>
      <c r="P122" s="37" t="e">
        <f t="shared" ca="1" si="7"/>
        <v>#N/A</v>
      </c>
      <c r="Q122" s="37" t="e">
        <f ca="1">IF(ISERROR($H122),NA(),
$P122/_xlfn.XLOOKUP(0,Tool!$27:$27,Tool!$33:$33)
)</f>
        <v>#N/A</v>
      </c>
      <c r="R122" s="2"/>
      <c r="S122" s="36" t="e" cm="1">
        <f t="array" ref="S122">IF(OR(ISERROR($H122),$H122=FALSE),NA(),
IF(SETUP_Frequency="Financial Year",
IFERROR(INDEX(Dynamic_Table_FY,_xlfn.XMATCH($H122,Dynamic_Period_FY),_xlfn.XMATCH("GDP Deflator",Dynamic_Indices)),
INDEX(Dynamic_Table_FY,COUNTA(Dynamic_Table_FY)/COUNTA(Dynamic_Indices),_xlfn.XMATCH("GDP Deflator",Dynamic_Indices))),
IF(SETUP_Frequency="Calendar Year",
IFERROR(INDEX(Dynamic_Table_CAL,_xlfn.XMATCH($H122,Dynamic_Period_CAL),_xlfn.XMATCH("GDP Deflator",Dynamic_Indices)),
INDEX(Dynamic_Table_CAL,COUNTA(Dynamic_Table_CAL)/COUNTA(Dynamic_Indices),_xlfn.XMATCH("GDP Deflator",Dynamic_Indices))),
IF(SETUP_Frequency="Quarterly",
IFERROR(INDEX(Dynamic_Table_QTR,_xlfn.XMATCH($H122,Dynamic_Period_QTR),_xlfn.XMATCH("GDP Deflator",Dynamic_Indices)),
INDEX(Dynamic_Table_QTR,COUNTA(Dynamic_Table_QTR)/COUNTA(Dynamic_Indices),_xlfn.XMATCH("GDP Deflator",Dynamic_Indices))),"err"))))
/100</f>
        <v>#N/A</v>
      </c>
      <c r="T122" s="37" t="e">
        <f t="shared" ca="1" si="8"/>
        <v>#N/A</v>
      </c>
      <c r="U122" s="2" t="e">
        <f ca="1">IF(ISERROR($H122),NA(),
_xlfn.XLOOKUP(0,Tool!$28:$28,Tool!$40:$40)/$T122
)</f>
        <v>#N/A</v>
      </c>
      <c r="W122" t="e">
        <f ca="1">IF(MAX($W$1:$W121)=MAX(Tool!$29:$29),NA(),IF(AND(MIN($W$1:$W121)=MIN(Tool!$29:$29),ISNUMBER(W121)),$W121+1,MIN(Tool!$29:$29)))</f>
        <v>#N/A</v>
      </c>
      <c r="X122" s="36" t="e" cm="1">
        <f t="array" aca="1" ref="X122" ca="1">IF(OR(DISCOUNT_YN="No",$W122&lt;0),0,
IF(DISCOUNT_Type="Standard Discount Rate",_xlfn.XLOOKUP($W122,Dynamic_Discount_REF,Dynamic_Discount_Standard_Rate),
IF(DISCOUNT_Type="Reduced Standard Discount Rate",_xlfn.XLOOKUP($W122,Dynamic_Discount_REF,Dynamic_Discount_StandardReduced_Rate),
IF(DISCOUNT_Type="Health Discount Rate",_xlfn.XLOOKUP($W122,Dynamic_Discount_REF,Dynamic_Discount_Health_Rate),
IF(DISCOUNT_Type="Reduced Health Discount Rate",_xlfn.XLOOKUP($W122,Dynamic_Discount_REF,Dynamic_Discount_HealthReduced_Rate),NA())))))</f>
        <v>#N/A</v>
      </c>
      <c r="Y122" s="37" t="e" cm="1">
        <f t="array" aca="1" ref="Y122" ca="1">IF(OR(DISCOUNT_YN="No",$W122&lt;0),1,
IF(DISCOUNT_Type="Standard Discount Rate",_xlfn.XLOOKUP($W122,Dynamic_Discount_REF,Dynamic_Discount_Standard_Factor),
IF(DISCOUNT_Type="Reduced Standard Discount Rate",_xlfn.XLOOKUP($W122,Dynamic_Discount_REF,Dynamic_Discount_StandardReduced_Factor),
IF(DISCOUNT_Type="Health Discount Rate",_xlfn.XLOOKUP($W122,Dynamic_Discount_REF,Dynamic_Discount_Health_Factor),
IF(DISCOUNT_Type="Reduced Health Discount Rate",_xlfn.XLOOKUP($W122,Dynamic_Discount_REF,Dynamic_Discount_HealthReduced_Factor),NA())))))</f>
        <v>#N/A</v>
      </c>
    </row>
    <row r="123" spans="8:25" x14ac:dyDescent="0.35">
      <c r="H123" s="33" t="b">
        <f>IF(SETUP_Frequency="Calendar Year",IF(COUNTA(H$3:H122)&lt;=SETUP_Period_Final-SETUP_Period_First,H122+1),
IF(SETUP_Frequency="Financial Year", IF(COUNTA(H$3:H122)&lt;=LEFT(SETUP_Period_Final,4)-LEFT(SETUP_Period_First,4),((LEFT(H122,2)&amp;MID(H122,3,2))+1)&amp;"/"&amp;TEXT(RIGHT(TEXT(RIGHT(H122,2)+1,"00"),2),"00"),NA()),
IF(SETUP_Frequency="Quarterly",IF(COUNTA(H$3:H122)&lt;=((LEFT(SETUP_Period_Final,4)-LEFT(SETUP_Period_First,4))*4)+RIGHT(SETUP_Period_Final,1)-RIGHT(SETUP_Period_First,1),IF(_xlfn.NUMBERVALUE(RIGHT(H122,1))=4,(LEFT(H122,4)+1)&amp;"Q1",(LEFT(H122,4)&amp;"Q"&amp;(RIGHT(H122,1)+1))),NA()),NA())))</f>
        <v>0</v>
      </c>
      <c r="J123" s="43">
        <f ca="1">OFFSET(Tool!$C$13,0,ROW($H123)-3)</f>
        <v>0</v>
      </c>
      <c r="K123" s="78" t="e">
        <f t="shared" ca="1" si="6"/>
        <v>#N/A</v>
      </c>
      <c r="L123" s="78" t="e">
        <f t="shared" ca="1" si="9"/>
        <v>#N/A</v>
      </c>
      <c r="M123" s="78" t="e">
        <f t="shared" ca="1" si="10"/>
        <v>#N/A</v>
      </c>
      <c r="N123" s="38"/>
      <c r="O123" s="36" t="e" cm="1">
        <f t="array" ref="O123">IF(OR(ISERROR($H123),$H123=FALSE),NA(),
IF(INFLATION_Index="Custom",_xlfn.XLOOKUP($H123,Tool!$12:$12,Tool!$14:$14)*100,
IF(SETUP_Frequency="Financial Year",
IFERROR(INDEX(Dynamic_Table_FY,_xlfn.XMATCH($H123,Dynamic_Period_FY),_xlfn.XMATCH(INFLATION_Index,Dynamic_Indices)),
INDEX(Dynamic_Table_FY,COUNTA(Dynamic_Table_FY)/COUNTA(Dynamic_Indices),_xlfn.XMATCH(INFLATION_Index,Dynamic_Indices))),
IF(SETUP_Frequency="Calendar Year",
IFERROR(INDEX(Dynamic_Table_CAL,_xlfn.XMATCH($H123,Dynamic_Period_CAL),_xlfn.XMATCH(INFLATION_Index,Dynamic_Indices)),
INDEX(Dynamic_Table_CAL,COUNTA(Dynamic_Table_CAL)/COUNTA(Dynamic_Indices),_xlfn.XMATCH(INFLATION_Index,Dynamic_Indices))),
IF(SETUP_Frequency="Quarterly",
IFERROR(INDEX(Dynamic_Table_QTR,_xlfn.XMATCH($H123,Dynamic_Period_QTR),_xlfn.XMATCH(INFLATION_Index,Dynamic_Indices)),
INDEX(Dynamic_Table_QTR,COUNTA(Dynamic_Table_QTR)/COUNTA(Dynamic_Indices),_xlfn.XMATCH(INFLATION_Index,Dynamic_Indices))),"err")))))
/100</f>
        <v>#N/A</v>
      </c>
      <c r="P123" s="37" t="e">
        <f t="shared" ca="1" si="7"/>
        <v>#N/A</v>
      </c>
      <c r="Q123" s="37" t="e">
        <f ca="1">IF(ISERROR($H123),NA(),
$P123/_xlfn.XLOOKUP(0,Tool!$27:$27,Tool!$33:$33)
)</f>
        <v>#N/A</v>
      </c>
      <c r="R123" s="2"/>
      <c r="S123" s="36" t="e" cm="1">
        <f t="array" ref="S123">IF(OR(ISERROR($H123),$H123=FALSE),NA(),
IF(SETUP_Frequency="Financial Year",
IFERROR(INDEX(Dynamic_Table_FY,_xlfn.XMATCH($H123,Dynamic_Period_FY),_xlfn.XMATCH("GDP Deflator",Dynamic_Indices)),
INDEX(Dynamic_Table_FY,COUNTA(Dynamic_Table_FY)/COUNTA(Dynamic_Indices),_xlfn.XMATCH("GDP Deflator",Dynamic_Indices))),
IF(SETUP_Frequency="Calendar Year",
IFERROR(INDEX(Dynamic_Table_CAL,_xlfn.XMATCH($H123,Dynamic_Period_CAL),_xlfn.XMATCH("GDP Deflator",Dynamic_Indices)),
INDEX(Dynamic_Table_CAL,COUNTA(Dynamic_Table_CAL)/COUNTA(Dynamic_Indices),_xlfn.XMATCH("GDP Deflator",Dynamic_Indices))),
IF(SETUP_Frequency="Quarterly",
IFERROR(INDEX(Dynamic_Table_QTR,_xlfn.XMATCH($H123,Dynamic_Period_QTR),_xlfn.XMATCH("GDP Deflator",Dynamic_Indices)),
INDEX(Dynamic_Table_QTR,COUNTA(Dynamic_Table_QTR)/COUNTA(Dynamic_Indices),_xlfn.XMATCH("GDP Deflator",Dynamic_Indices))),"err"))))
/100</f>
        <v>#N/A</v>
      </c>
      <c r="T123" s="37" t="e">
        <f t="shared" ca="1" si="8"/>
        <v>#N/A</v>
      </c>
      <c r="U123" s="2" t="e">
        <f ca="1">IF(ISERROR($H123),NA(),
_xlfn.XLOOKUP(0,Tool!$28:$28,Tool!$40:$40)/$T123
)</f>
        <v>#N/A</v>
      </c>
      <c r="W123" t="e">
        <f ca="1">IF(MAX($W$1:$W122)=MAX(Tool!$29:$29),NA(),IF(AND(MIN($W$1:$W122)=MIN(Tool!$29:$29),ISNUMBER(W122)),$W122+1,MIN(Tool!$29:$29)))</f>
        <v>#N/A</v>
      </c>
      <c r="X123" s="36" t="e" cm="1">
        <f t="array" aca="1" ref="X123" ca="1">IF(OR(DISCOUNT_YN="No",$W123&lt;0),0,
IF(DISCOUNT_Type="Standard Discount Rate",_xlfn.XLOOKUP($W123,Dynamic_Discount_REF,Dynamic_Discount_Standard_Rate),
IF(DISCOUNT_Type="Reduced Standard Discount Rate",_xlfn.XLOOKUP($W123,Dynamic_Discount_REF,Dynamic_Discount_StandardReduced_Rate),
IF(DISCOUNT_Type="Health Discount Rate",_xlfn.XLOOKUP($W123,Dynamic_Discount_REF,Dynamic_Discount_Health_Rate),
IF(DISCOUNT_Type="Reduced Health Discount Rate",_xlfn.XLOOKUP($W123,Dynamic_Discount_REF,Dynamic_Discount_HealthReduced_Rate),NA())))))</f>
        <v>#N/A</v>
      </c>
      <c r="Y123" s="37" t="e" cm="1">
        <f t="array" aca="1" ref="Y123" ca="1">IF(OR(DISCOUNT_YN="No",$W123&lt;0),1,
IF(DISCOUNT_Type="Standard Discount Rate",_xlfn.XLOOKUP($W123,Dynamic_Discount_REF,Dynamic_Discount_Standard_Factor),
IF(DISCOUNT_Type="Reduced Standard Discount Rate",_xlfn.XLOOKUP($W123,Dynamic_Discount_REF,Dynamic_Discount_StandardReduced_Factor),
IF(DISCOUNT_Type="Health Discount Rate",_xlfn.XLOOKUP($W123,Dynamic_Discount_REF,Dynamic_Discount_Health_Factor),
IF(DISCOUNT_Type="Reduced Health Discount Rate",_xlfn.XLOOKUP($W123,Dynamic_Discount_REF,Dynamic_Discount_HealthReduced_Factor),NA())))))</f>
        <v>#N/A</v>
      </c>
    </row>
    <row r="124" spans="8:25" x14ac:dyDescent="0.35">
      <c r="H124" s="33" t="b">
        <f>IF(SETUP_Frequency="Calendar Year",IF(COUNTA(H$3:H123)&lt;=SETUP_Period_Final-SETUP_Period_First,H123+1),
IF(SETUP_Frequency="Financial Year", IF(COUNTA(H$3:H123)&lt;=LEFT(SETUP_Period_Final,4)-LEFT(SETUP_Period_First,4),((LEFT(H123,2)&amp;MID(H123,3,2))+1)&amp;"/"&amp;TEXT(RIGHT(TEXT(RIGHT(H123,2)+1,"00"),2),"00"),NA()),
IF(SETUP_Frequency="Quarterly",IF(COUNTA(H$3:H123)&lt;=((LEFT(SETUP_Period_Final,4)-LEFT(SETUP_Period_First,4))*4)+RIGHT(SETUP_Period_Final,1)-RIGHT(SETUP_Period_First,1),IF(_xlfn.NUMBERVALUE(RIGHT(H123,1))=4,(LEFT(H123,4)+1)&amp;"Q1",(LEFT(H123,4)&amp;"Q"&amp;(RIGHT(H123,1)+1))),NA()),NA())))</f>
        <v>0</v>
      </c>
      <c r="J124" s="43">
        <f ca="1">OFFSET(Tool!$C$13,0,ROW($H124)-3)</f>
        <v>0</v>
      </c>
      <c r="K124" s="78" t="e">
        <f t="shared" ca="1" si="6"/>
        <v>#N/A</v>
      </c>
      <c r="L124" s="78" t="e">
        <f t="shared" ca="1" si="9"/>
        <v>#N/A</v>
      </c>
      <c r="M124" s="78" t="e">
        <f t="shared" ca="1" si="10"/>
        <v>#N/A</v>
      </c>
      <c r="N124" s="38"/>
      <c r="O124" s="36" t="e" cm="1">
        <f t="array" ref="O124">IF(OR(ISERROR($H124),$H124=FALSE),NA(),
IF(INFLATION_Index="Custom",_xlfn.XLOOKUP($H124,Tool!$12:$12,Tool!$14:$14)*100,
IF(SETUP_Frequency="Financial Year",
IFERROR(INDEX(Dynamic_Table_FY,_xlfn.XMATCH($H124,Dynamic_Period_FY),_xlfn.XMATCH(INFLATION_Index,Dynamic_Indices)),
INDEX(Dynamic_Table_FY,COUNTA(Dynamic_Table_FY)/COUNTA(Dynamic_Indices),_xlfn.XMATCH(INFLATION_Index,Dynamic_Indices))),
IF(SETUP_Frequency="Calendar Year",
IFERROR(INDEX(Dynamic_Table_CAL,_xlfn.XMATCH($H124,Dynamic_Period_CAL),_xlfn.XMATCH(INFLATION_Index,Dynamic_Indices)),
INDEX(Dynamic_Table_CAL,COUNTA(Dynamic_Table_CAL)/COUNTA(Dynamic_Indices),_xlfn.XMATCH(INFLATION_Index,Dynamic_Indices))),
IF(SETUP_Frequency="Quarterly",
IFERROR(INDEX(Dynamic_Table_QTR,_xlfn.XMATCH($H124,Dynamic_Period_QTR),_xlfn.XMATCH(INFLATION_Index,Dynamic_Indices)),
INDEX(Dynamic_Table_QTR,COUNTA(Dynamic_Table_QTR)/COUNTA(Dynamic_Indices),_xlfn.XMATCH(INFLATION_Index,Dynamic_Indices))),"err")))))
/100</f>
        <v>#N/A</v>
      </c>
      <c r="P124" s="37" t="e">
        <f t="shared" ca="1" si="7"/>
        <v>#N/A</v>
      </c>
      <c r="Q124" s="37" t="e">
        <f ca="1">IF(ISERROR($H124),NA(),
$P124/_xlfn.XLOOKUP(0,Tool!$27:$27,Tool!$33:$33)
)</f>
        <v>#N/A</v>
      </c>
      <c r="R124" s="2"/>
      <c r="S124" s="36" t="e" cm="1">
        <f t="array" ref="S124">IF(OR(ISERROR($H124),$H124=FALSE),NA(),
IF(SETUP_Frequency="Financial Year",
IFERROR(INDEX(Dynamic_Table_FY,_xlfn.XMATCH($H124,Dynamic_Period_FY),_xlfn.XMATCH("GDP Deflator",Dynamic_Indices)),
INDEX(Dynamic_Table_FY,COUNTA(Dynamic_Table_FY)/COUNTA(Dynamic_Indices),_xlfn.XMATCH("GDP Deflator",Dynamic_Indices))),
IF(SETUP_Frequency="Calendar Year",
IFERROR(INDEX(Dynamic_Table_CAL,_xlfn.XMATCH($H124,Dynamic_Period_CAL),_xlfn.XMATCH("GDP Deflator",Dynamic_Indices)),
INDEX(Dynamic_Table_CAL,COUNTA(Dynamic_Table_CAL)/COUNTA(Dynamic_Indices),_xlfn.XMATCH("GDP Deflator",Dynamic_Indices))),
IF(SETUP_Frequency="Quarterly",
IFERROR(INDEX(Dynamic_Table_QTR,_xlfn.XMATCH($H124,Dynamic_Period_QTR),_xlfn.XMATCH("GDP Deflator",Dynamic_Indices)),
INDEX(Dynamic_Table_QTR,COUNTA(Dynamic_Table_QTR)/COUNTA(Dynamic_Indices),_xlfn.XMATCH("GDP Deflator",Dynamic_Indices))),"err"))))
/100</f>
        <v>#N/A</v>
      </c>
      <c r="T124" s="37" t="e">
        <f t="shared" ca="1" si="8"/>
        <v>#N/A</v>
      </c>
      <c r="U124" s="2" t="e">
        <f ca="1">IF(ISERROR($H124),NA(),
_xlfn.XLOOKUP(0,Tool!$28:$28,Tool!$40:$40)/$T124
)</f>
        <v>#N/A</v>
      </c>
      <c r="W124" t="e">
        <f ca="1">IF(MAX($W$1:$W123)=MAX(Tool!$29:$29),NA(),IF(AND(MIN($W$1:$W123)=MIN(Tool!$29:$29),ISNUMBER(W123)),$W123+1,MIN(Tool!$29:$29)))</f>
        <v>#N/A</v>
      </c>
      <c r="X124" s="36" t="e" cm="1">
        <f t="array" aca="1" ref="X124" ca="1">IF(OR(DISCOUNT_YN="No",$W124&lt;0),0,
IF(DISCOUNT_Type="Standard Discount Rate",_xlfn.XLOOKUP($W124,Dynamic_Discount_REF,Dynamic_Discount_Standard_Rate),
IF(DISCOUNT_Type="Reduced Standard Discount Rate",_xlfn.XLOOKUP($W124,Dynamic_Discount_REF,Dynamic_Discount_StandardReduced_Rate),
IF(DISCOUNT_Type="Health Discount Rate",_xlfn.XLOOKUP($W124,Dynamic_Discount_REF,Dynamic_Discount_Health_Rate),
IF(DISCOUNT_Type="Reduced Health Discount Rate",_xlfn.XLOOKUP($W124,Dynamic_Discount_REF,Dynamic_Discount_HealthReduced_Rate),NA())))))</f>
        <v>#N/A</v>
      </c>
      <c r="Y124" s="37" t="e" cm="1">
        <f t="array" aca="1" ref="Y124" ca="1">IF(OR(DISCOUNT_YN="No",$W124&lt;0),1,
IF(DISCOUNT_Type="Standard Discount Rate",_xlfn.XLOOKUP($W124,Dynamic_Discount_REF,Dynamic_Discount_Standard_Factor),
IF(DISCOUNT_Type="Reduced Standard Discount Rate",_xlfn.XLOOKUP($W124,Dynamic_Discount_REF,Dynamic_Discount_StandardReduced_Factor),
IF(DISCOUNT_Type="Health Discount Rate",_xlfn.XLOOKUP($W124,Dynamic_Discount_REF,Dynamic_Discount_Health_Factor),
IF(DISCOUNT_Type="Reduced Health Discount Rate",_xlfn.XLOOKUP($W124,Dynamic_Discount_REF,Dynamic_Discount_HealthReduced_Factor),NA())))))</f>
        <v>#N/A</v>
      </c>
    </row>
    <row r="125" spans="8:25" x14ac:dyDescent="0.35">
      <c r="H125" s="33" t="b">
        <f>IF(SETUP_Frequency="Calendar Year",IF(COUNTA(H$3:H124)&lt;=SETUP_Period_Final-SETUP_Period_First,H124+1),
IF(SETUP_Frequency="Financial Year", IF(COUNTA(H$3:H124)&lt;=LEFT(SETUP_Period_Final,4)-LEFT(SETUP_Period_First,4),((LEFT(H124,2)&amp;MID(H124,3,2))+1)&amp;"/"&amp;TEXT(RIGHT(TEXT(RIGHT(H124,2)+1,"00"),2),"00"),NA()),
IF(SETUP_Frequency="Quarterly",IF(COUNTA(H$3:H124)&lt;=((LEFT(SETUP_Period_Final,4)-LEFT(SETUP_Period_First,4))*4)+RIGHT(SETUP_Period_Final,1)-RIGHT(SETUP_Period_First,1),IF(_xlfn.NUMBERVALUE(RIGHT(H124,1))=4,(LEFT(H124,4)+1)&amp;"Q1",(LEFT(H124,4)&amp;"Q"&amp;(RIGHT(H124,1)+1))),NA()),NA())))</f>
        <v>0</v>
      </c>
      <c r="J125" s="43">
        <f ca="1">OFFSET(Tool!$C$13,0,ROW($H125)-3)</f>
        <v>0</v>
      </c>
      <c r="K125" s="78" t="e">
        <f t="shared" ca="1" si="6"/>
        <v>#N/A</v>
      </c>
      <c r="L125" s="78" t="e">
        <f t="shared" ca="1" si="9"/>
        <v>#N/A</v>
      </c>
      <c r="M125" s="78" t="e">
        <f t="shared" ca="1" si="10"/>
        <v>#N/A</v>
      </c>
      <c r="N125" s="38"/>
      <c r="O125" s="36" t="e" cm="1">
        <f t="array" ref="O125">IF(OR(ISERROR($H125),$H125=FALSE),NA(),
IF(INFLATION_Index="Custom",_xlfn.XLOOKUP($H125,Tool!$12:$12,Tool!$14:$14)*100,
IF(SETUP_Frequency="Financial Year",
IFERROR(INDEX(Dynamic_Table_FY,_xlfn.XMATCH($H125,Dynamic_Period_FY),_xlfn.XMATCH(INFLATION_Index,Dynamic_Indices)),
INDEX(Dynamic_Table_FY,COUNTA(Dynamic_Table_FY)/COUNTA(Dynamic_Indices),_xlfn.XMATCH(INFLATION_Index,Dynamic_Indices))),
IF(SETUP_Frequency="Calendar Year",
IFERROR(INDEX(Dynamic_Table_CAL,_xlfn.XMATCH($H125,Dynamic_Period_CAL),_xlfn.XMATCH(INFLATION_Index,Dynamic_Indices)),
INDEX(Dynamic_Table_CAL,COUNTA(Dynamic_Table_CAL)/COUNTA(Dynamic_Indices),_xlfn.XMATCH(INFLATION_Index,Dynamic_Indices))),
IF(SETUP_Frequency="Quarterly",
IFERROR(INDEX(Dynamic_Table_QTR,_xlfn.XMATCH($H125,Dynamic_Period_QTR),_xlfn.XMATCH(INFLATION_Index,Dynamic_Indices)),
INDEX(Dynamic_Table_QTR,COUNTA(Dynamic_Table_QTR)/COUNTA(Dynamic_Indices),_xlfn.XMATCH(INFLATION_Index,Dynamic_Indices))),"err")))))
/100</f>
        <v>#N/A</v>
      </c>
      <c r="P125" s="37" t="e">
        <f t="shared" ca="1" si="7"/>
        <v>#N/A</v>
      </c>
      <c r="Q125" s="37" t="e">
        <f ca="1">IF(ISERROR($H125),NA(),
$P125/_xlfn.XLOOKUP(0,Tool!$27:$27,Tool!$33:$33)
)</f>
        <v>#N/A</v>
      </c>
      <c r="R125" s="2"/>
      <c r="S125" s="36" t="e" cm="1">
        <f t="array" ref="S125">IF(OR(ISERROR($H125),$H125=FALSE),NA(),
IF(SETUP_Frequency="Financial Year",
IFERROR(INDEX(Dynamic_Table_FY,_xlfn.XMATCH($H125,Dynamic_Period_FY),_xlfn.XMATCH("GDP Deflator",Dynamic_Indices)),
INDEX(Dynamic_Table_FY,COUNTA(Dynamic_Table_FY)/COUNTA(Dynamic_Indices),_xlfn.XMATCH("GDP Deflator",Dynamic_Indices))),
IF(SETUP_Frequency="Calendar Year",
IFERROR(INDEX(Dynamic_Table_CAL,_xlfn.XMATCH($H125,Dynamic_Period_CAL),_xlfn.XMATCH("GDP Deflator",Dynamic_Indices)),
INDEX(Dynamic_Table_CAL,COUNTA(Dynamic_Table_CAL)/COUNTA(Dynamic_Indices),_xlfn.XMATCH("GDP Deflator",Dynamic_Indices))),
IF(SETUP_Frequency="Quarterly",
IFERROR(INDEX(Dynamic_Table_QTR,_xlfn.XMATCH($H125,Dynamic_Period_QTR),_xlfn.XMATCH("GDP Deflator",Dynamic_Indices)),
INDEX(Dynamic_Table_QTR,COUNTA(Dynamic_Table_QTR)/COUNTA(Dynamic_Indices),_xlfn.XMATCH("GDP Deflator",Dynamic_Indices))),"err"))))
/100</f>
        <v>#N/A</v>
      </c>
      <c r="T125" s="37" t="e">
        <f t="shared" ca="1" si="8"/>
        <v>#N/A</v>
      </c>
      <c r="U125" s="2" t="e">
        <f ca="1">IF(ISERROR($H125),NA(),
_xlfn.XLOOKUP(0,Tool!$28:$28,Tool!$40:$40)/$T125
)</f>
        <v>#N/A</v>
      </c>
      <c r="W125" t="e">
        <f ca="1">IF(MAX($W$1:$W124)=MAX(Tool!$29:$29),NA(),IF(AND(MIN($W$1:$W124)=MIN(Tool!$29:$29),ISNUMBER(W124)),$W124+1,MIN(Tool!$29:$29)))</f>
        <v>#N/A</v>
      </c>
      <c r="X125" s="36" t="e" cm="1">
        <f t="array" aca="1" ref="X125" ca="1">IF(OR(DISCOUNT_YN="No",$W125&lt;0),0,
IF(DISCOUNT_Type="Standard Discount Rate",_xlfn.XLOOKUP($W125,Dynamic_Discount_REF,Dynamic_Discount_Standard_Rate),
IF(DISCOUNT_Type="Reduced Standard Discount Rate",_xlfn.XLOOKUP($W125,Dynamic_Discount_REF,Dynamic_Discount_StandardReduced_Rate),
IF(DISCOUNT_Type="Health Discount Rate",_xlfn.XLOOKUP($W125,Dynamic_Discount_REF,Dynamic_Discount_Health_Rate),
IF(DISCOUNT_Type="Reduced Health Discount Rate",_xlfn.XLOOKUP($W125,Dynamic_Discount_REF,Dynamic_Discount_HealthReduced_Rate),NA())))))</f>
        <v>#N/A</v>
      </c>
      <c r="Y125" s="37" t="e" cm="1">
        <f t="array" aca="1" ref="Y125" ca="1">IF(OR(DISCOUNT_YN="No",$W125&lt;0),1,
IF(DISCOUNT_Type="Standard Discount Rate",_xlfn.XLOOKUP($W125,Dynamic_Discount_REF,Dynamic_Discount_Standard_Factor),
IF(DISCOUNT_Type="Reduced Standard Discount Rate",_xlfn.XLOOKUP($W125,Dynamic_Discount_REF,Dynamic_Discount_StandardReduced_Factor),
IF(DISCOUNT_Type="Health Discount Rate",_xlfn.XLOOKUP($W125,Dynamic_Discount_REF,Dynamic_Discount_Health_Factor),
IF(DISCOUNT_Type="Reduced Health Discount Rate",_xlfn.XLOOKUP($W125,Dynamic_Discount_REF,Dynamic_Discount_HealthReduced_Factor),NA())))))</f>
        <v>#N/A</v>
      </c>
    </row>
    <row r="126" spans="8:25" x14ac:dyDescent="0.35">
      <c r="H126" s="33" t="b">
        <f>IF(SETUP_Frequency="Calendar Year",IF(COUNTA(H$3:H125)&lt;=SETUP_Period_Final-SETUP_Period_First,H125+1),
IF(SETUP_Frequency="Financial Year", IF(COUNTA(H$3:H125)&lt;=LEFT(SETUP_Period_Final,4)-LEFT(SETUP_Period_First,4),((LEFT(H125,2)&amp;MID(H125,3,2))+1)&amp;"/"&amp;TEXT(RIGHT(TEXT(RIGHT(H125,2)+1,"00"),2),"00"),NA()),
IF(SETUP_Frequency="Quarterly",IF(COUNTA(H$3:H125)&lt;=((LEFT(SETUP_Period_Final,4)-LEFT(SETUP_Period_First,4))*4)+RIGHT(SETUP_Period_Final,1)-RIGHT(SETUP_Period_First,1),IF(_xlfn.NUMBERVALUE(RIGHT(H125,1))=4,(LEFT(H125,4)+1)&amp;"Q1",(LEFT(H125,4)&amp;"Q"&amp;(RIGHT(H125,1)+1))),NA()),NA())))</f>
        <v>0</v>
      </c>
      <c r="J126" s="43">
        <f ca="1">OFFSET(Tool!$C$13,0,ROW($H126)-3)</f>
        <v>0</v>
      </c>
      <c r="K126" s="78" t="e">
        <f t="shared" ca="1" si="6"/>
        <v>#N/A</v>
      </c>
      <c r="L126" s="78" t="e">
        <f t="shared" ca="1" si="9"/>
        <v>#N/A</v>
      </c>
      <c r="M126" s="78" t="e">
        <f t="shared" ca="1" si="10"/>
        <v>#N/A</v>
      </c>
      <c r="N126" s="38"/>
      <c r="O126" s="36" t="e" cm="1">
        <f t="array" ref="O126">IF(OR(ISERROR($H126),$H126=FALSE),NA(),
IF(INFLATION_Index="Custom",_xlfn.XLOOKUP($H126,Tool!$12:$12,Tool!$14:$14)*100,
IF(SETUP_Frequency="Financial Year",
IFERROR(INDEX(Dynamic_Table_FY,_xlfn.XMATCH($H126,Dynamic_Period_FY),_xlfn.XMATCH(INFLATION_Index,Dynamic_Indices)),
INDEX(Dynamic_Table_FY,COUNTA(Dynamic_Table_FY)/COUNTA(Dynamic_Indices),_xlfn.XMATCH(INFLATION_Index,Dynamic_Indices))),
IF(SETUP_Frequency="Calendar Year",
IFERROR(INDEX(Dynamic_Table_CAL,_xlfn.XMATCH($H126,Dynamic_Period_CAL),_xlfn.XMATCH(INFLATION_Index,Dynamic_Indices)),
INDEX(Dynamic_Table_CAL,COUNTA(Dynamic_Table_CAL)/COUNTA(Dynamic_Indices),_xlfn.XMATCH(INFLATION_Index,Dynamic_Indices))),
IF(SETUP_Frequency="Quarterly",
IFERROR(INDEX(Dynamic_Table_QTR,_xlfn.XMATCH($H126,Dynamic_Period_QTR),_xlfn.XMATCH(INFLATION_Index,Dynamic_Indices)),
INDEX(Dynamic_Table_QTR,COUNTA(Dynamic_Table_QTR)/COUNTA(Dynamic_Indices),_xlfn.XMATCH(INFLATION_Index,Dynamic_Indices))),"err")))))
/100</f>
        <v>#N/A</v>
      </c>
      <c r="P126" s="37" t="e">
        <f t="shared" ca="1" si="7"/>
        <v>#N/A</v>
      </c>
      <c r="Q126" s="37" t="e">
        <f ca="1">IF(ISERROR($H126),NA(),
$P126/_xlfn.XLOOKUP(0,Tool!$27:$27,Tool!$33:$33)
)</f>
        <v>#N/A</v>
      </c>
      <c r="R126" s="2"/>
      <c r="S126" s="36" t="e" cm="1">
        <f t="array" ref="S126">IF(OR(ISERROR($H126),$H126=FALSE),NA(),
IF(SETUP_Frequency="Financial Year",
IFERROR(INDEX(Dynamic_Table_FY,_xlfn.XMATCH($H126,Dynamic_Period_FY),_xlfn.XMATCH("GDP Deflator",Dynamic_Indices)),
INDEX(Dynamic_Table_FY,COUNTA(Dynamic_Table_FY)/COUNTA(Dynamic_Indices),_xlfn.XMATCH("GDP Deflator",Dynamic_Indices))),
IF(SETUP_Frequency="Calendar Year",
IFERROR(INDEX(Dynamic_Table_CAL,_xlfn.XMATCH($H126,Dynamic_Period_CAL),_xlfn.XMATCH("GDP Deflator",Dynamic_Indices)),
INDEX(Dynamic_Table_CAL,COUNTA(Dynamic_Table_CAL)/COUNTA(Dynamic_Indices),_xlfn.XMATCH("GDP Deflator",Dynamic_Indices))),
IF(SETUP_Frequency="Quarterly",
IFERROR(INDEX(Dynamic_Table_QTR,_xlfn.XMATCH($H126,Dynamic_Period_QTR),_xlfn.XMATCH("GDP Deflator",Dynamic_Indices)),
INDEX(Dynamic_Table_QTR,COUNTA(Dynamic_Table_QTR)/COUNTA(Dynamic_Indices),_xlfn.XMATCH("GDP Deflator",Dynamic_Indices))),"err"))))
/100</f>
        <v>#N/A</v>
      </c>
      <c r="T126" s="37" t="e">
        <f t="shared" ca="1" si="8"/>
        <v>#N/A</v>
      </c>
      <c r="U126" s="2" t="e">
        <f ca="1">IF(ISERROR($H126),NA(),
_xlfn.XLOOKUP(0,Tool!$28:$28,Tool!$40:$40)/$T126
)</f>
        <v>#N/A</v>
      </c>
      <c r="W126" t="e">
        <f ca="1">IF(MAX($W$1:$W125)=MAX(Tool!$29:$29),NA(),IF(AND(MIN($W$1:$W125)=MIN(Tool!$29:$29),ISNUMBER(W125)),$W125+1,MIN(Tool!$29:$29)))</f>
        <v>#N/A</v>
      </c>
      <c r="X126" s="36" t="e" cm="1">
        <f t="array" aca="1" ref="X126" ca="1">IF(OR(DISCOUNT_YN="No",$W126&lt;0),0,
IF(DISCOUNT_Type="Standard Discount Rate",_xlfn.XLOOKUP($W126,Dynamic_Discount_REF,Dynamic_Discount_Standard_Rate),
IF(DISCOUNT_Type="Reduced Standard Discount Rate",_xlfn.XLOOKUP($W126,Dynamic_Discount_REF,Dynamic_Discount_StandardReduced_Rate),
IF(DISCOUNT_Type="Health Discount Rate",_xlfn.XLOOKUP($W126,Dynamic_Discount_REF,Dynamic_Discount_Health_Rate),
IF(DISCOUNT_Type="Reduced Health Discount Rate",_xlfn.XLOOKUP($W126,Dynamic_Discount_REF,Dynamic_Discount_HealthReduced_Rate),NA())))))</f>
        <v>#N/A</v>
      </c>
      <c r="Y126" s="37" t="e" cm="1">
        <f t="array" aca="1" ref="Y126" ca="1">IF(OR(DISCOUNT_YN="No",$W126&lt;0),1,
IF(DISCOUNT_Type="Standard Discount Rate",_xlfn.XLOOKUP($W126,Dynamic_Discount_REF,Dynamic_Discount_Standard_Factor),
IF(DISCOUNT_Type="Reduced Standard Discount Rate",_xlfn.XLOOKUP($W126,Dynamic_Discount_REF,Dynamic_Discount_StandardReduced_Factor),
IF(DISCOUNT_Type="Health Discount Rate",_xlfn.XLOOKUP($W126,Dynamic_Discount_REF,Dynamic_Discount_Health_Factor),
IF(DISCOUNT_Type="Reduced Health Discount Rate",_xlfn.XLOOKUP($W126,Dynamic_Discount_REF,Dynamic_Discount_HealthReduced_Factor),NA())))))</f>
        <v>#N/A</v>
      </c>
    </row>
    <row r="127" spans="8:25" x14ac:dyDescent="0.35">
      <c r="H127" s="33" t="b">
        <f>IF(SETUP_Frequency="Calendar Year",IF(COUNTA(H$3:H126)&lt;=SETUP_Period_Final-SETUP_Period_First,H126+1),
IF(SETUP_Frequency="Financial Year", IF(COUNTA(H$3:H126)&lt;=LEFT(SETUP_Period_Final,4)-LEFT(SETUP_Period_First,4),((LEFT(H126,2)&amp;MID(H126,3,2))+1)&amp;"/"&amp;TEXT(RIGHT(TEXT(RIGHT(H126,2)+1,"00"),2),"00"),NA()),
IF(SETUP_Frequency="Quarterly",IF(COUNTA(H$3:H126)&lt;=((LEFT(SETUP_Period_Final,4)-LEFT(SETUP_Period_First,4))*4)+RIGHT(SETUP_Period_Final,1)-RIGHT(SETUP_Period_First,1),IF(_xlfn.NUMBERVALUE(RIGHT(H126,1))=4,(LEFT(H126,4)+1)&amp;"Q1",(LEFT(H126,4)&amp;"Q"&amp;(RIGHT(H126,1)+1))),NA()),NA())))</f>
        <v>0</v>
      </c>
      <c r="J127" s="43">
        <f ca="1">OFFSET(Tool!$C$13,0,ROW($H127)-3)</f>
        <v>0</v>
      </c>
      <c r="K127" s="78" t="e">
        <f t="shared" ca="1" si="6"/>
        <v>#N/A</v>
      </c>
      <c r="L127" s="78" t="e">
        <f t="shared" ca="1" si="9"/>
        <v>#N/A</v>
      </c>
      <c r="M127" s="78" t="e">
        <f t="shared" ca="1" si="10"/>
        <v>#N/A</v>
      </c>
      <c r="N127" s="38"/>
      <c r="O127" s="36" t="e" cm="1">
        <f t="array" ref="O127">IF(OR(ISERROR($H127),$H127=FALSE),NA(),
IF(INFLATION_Index="Custom",_xlfn.XLOOKUP($H127,Tool!$12:$12,Tool!$14:$14)*100,
IF(SETUP_Frequency="Financial Year",
IFERROR(INDEX(Dynamic_Table_FY,_xlfn.XMATCH($H127,Dynamic_Period_FY),_xlfn.XMATCH(INFLATION_Index,Dynamic_Indices)),
INDEX(Dynamic_Table_FY,COUNTA(Dynamic_Table_FY)/COUNTA(Dynamic_Indices),_xlfn.XMATCH(INFLATION_Index,Dynamic_Indices))),
IF(SETUP_Frequency="Calendar Year",
IFERROR(INDEX(Dynamic_Table_CAL,_xlfn.XMATCH($H127,Dynamic_Period_CAL),_xlfn.XMATCH(INFLATION_Index,Dynamic_Indices)),
INDEX(Dynamic_Table_CAL,COUNTA(Dynamic_Table_CAL)/COUNTA(Dynamic_Indices),_xlfn.XMATCH(INFLATION_Index,Dynamic_Indices))),
IF(SETUP_Frequency="Quarterly",
IFERROR(INDEX(Dynamic_Table_QTR,_xlfn.XMATCH($H127,Dynamic_Period_QTR),_xlfn.XMATCH(INFLATION_Index,Dynamic_Indices)),
INDEX(Dynamic_Table_QTR,COUNTA(Dynamic_Table_QTR)/COUNTA(Dynamic_Indices),_xlfn.XMATCH(INFLATION_Index,Dynamic_Indices))),"err")))))
/100</f>
        <v>#N/A</v>
      </c>
      <c r="P127" s="37" t="e">
        <f t="shared" ca="1" si="7"/>
        <v>#N/A</v>
      </c>
      <c r="Q127" s="37" t="e">
        <f ca="1">IF(ISERROR($H127),NA(),
$P127/_xlfn.XLOOKUP(0,Tool!$27:$27,Tool!$33:$33)
)</f>
        <v>#N/A</v>
      </c>
      <c r="R127" s="2"/>
      <c r="S127" s="36" t="e" cm="1">
        <f t="array" ref="S127">IF(OR(ISERROR($H127),$H127=FALSE),NA(),
IF(SETUP_Frequency="Financial Year",
IFERROR(INDEX(Dynamic_Table_FY,_xlfn.XMATCH($H127,Dynamic_Period_FY),_xlfn.XMATCH("GDP Deflator",Dynamic_Indices)),
INDEX(Dynamic_Table_FY,COUNTA(Dynamic_Table_FY)/COUNTA(Dynamic_Indices),_xlfn.XMATCH("GDP Deflator",Dynamic_Indices))),
IF(SETUP_Frequency="Calendar Year",
IFERROR(INDEX(Dynamic_Table_CAL,_xlfn.XMATCH($H127,Dynamic_Period_CAL),_xlfn.XMATCH("GDP Deflator",Dynamic_Indices)),
INDEX(Dynamic_Table_CAL,COUNTA(Dynamic_Table_CAL)/COUNTA(Dynamic_Indices),_xlfn.XMATCH("GDP Deflator",Dynamic_Indices))),
IF(SETUP_Frequency="Quarterly",
IFERROR(INDEX(Dynamic_Table_QTR,_xlfn.XMATCH($H127,Dynamic_Period_QTR),_xlfn.XMATCH("GDP Deflator",Dynamic_Indices)),
INDEX(Dynamic_Table_QTR,COUNTA(Dynamic_Table_QTR)/COUNTA(Dynamic_Indices),_xlfn.XMATCH("GDP Deflator",Dynamic_Indices))),"err"))))
/100</f>
        <v>#N/A</v>
      </c>
      <c r="T127" s="37" t="e">
        <f t="shared" ca="1" si="8"/>
        <v>#N/A</v>
      </c>
      <c r="U127" s="2" t="e">
        <f ca="1">IF(ISERROR($H127),NA(),
_xlfn.XLOOKUP(0,Tool!$28:$28,Tool!$40:$40)/$T127
)</f>
        <v>#N/A</v>
      </c>
      <c r="W127" t="e">
        <f ca="1">IF(MAX($W$1:$W126)=MAX(Tool!$29:$29),NA(),IF(AND(MIN($W$1:$W126)=MIN(Tool!$29:$29),ISNUMBER(W126)),$W126+1,MIN(Tool!$29:$29)))</f>
        <v>#N/A</v>
      </c>
      <c r="X127" s="36" t="e" cm="1">
        <f t="array" aca="1" ref="X127" ca="1">IF(OR(DISCOUNT_YN="No",$W127&lt;0),0,
IF(DISCOUNT_Type="Standard Discount Rate",_xlfn.XLOOKUP($W127,Dynamic_Discount_REF,Dynamic_Discount_Standard_Rate),
IF(DISCOUNT_Type="Reduced Standard Discount Rate",_xlfn.XLOOKUP($W127,Dynamic_Discount_REF,Dynamic_Discount_StandardReduced_Rate),
IF(DISCOUNT_Type="Health Discount Rate",_xlfn.XLOOKUP($W127,Dynamic_Discount_REF,Dynamic_Discount_Health_Rate),
IF(DISCOUNT_Type="Reduced Health Discount Rate",_xlfn.XLOOKUP($W127,Dynamic_Discount_REF,Dynamic_Discount_HealthReduced_Rate),NA())))))</f>
        <v>#N/A</v>
      </c>
      <c r="Y127" s="37" t="e" cm="1">
        <f t="array" aca="1" ref="Y127" ca="1">IF(OR(DISCOUNT_YN="No",$W127&lt;0),1,
IF(DISCOUNT_Type="Standard Discount Rate",_xlfn.XLOOKUP($W127,Dynamic_Discount_REF,Dynamic_Discount_Standard_Factor),
IF(DISCOUNT_Type="Reduced Standard Discount Rate",_xlfn.XLOOKUP($W127,Dynamic_Discount_REF,Dynamic_Discount_StandardReduced_Factor),
IF(DISCOUNT_Type="Health Discount Rate",_xlfn.XLOOKUP($W127,Dynamic_Discount_REF,Dynamic_Discount_Health_Factor),
IF(DISCOUNT_Type="Reduced Health Discount Rate",_xlfn.XLOOKUP($W127,Dynamic_Discount_REF,Dynamic_Discount_HealthReduced_Factor),NA())))))</f>
        <v>#N/A</v>
      </c>
    </row>
    <row r="128" spans="8:25" x14ac:dyDescent="0.35">
      <c r="H128" s="33" t="b">
        <f>IF(SETUP_Frequency="Calendar Year",IF(COUNTA(H$3:H127)&lt;=SETUP_Period_Final-SETUP_Period_First,H127+1),
IF(SETUP_Frequency="Financial Year", IF(COUNTA(H$3:H127)&lt;=LEFT(SETUP_Period_Final,4)-LEFT(SETUP_Period_First,4),((LEFT(H127,2)&amp;MID(H127,3,2))+1)&amp;"/"&amp;TEXT(RIGHT(TEXT(RIGHT(H127,2)+1,"00"),2),"00"),NA()),
IF(SETUP_Frequency="Quarterly",IF(COUNTA(H$3:H127)&lt;=((LEFT(SETUP_Period_Final,4)-LEFT(SETUP_Period_First,4))*4)+RIGHT(SETUP_Period_Final,1)-RIGHT(SETUP_Period_First,1),IF(_xlfn.NUMBERVALUE(RIGHT(H127,1))=4,(LEFT(H127,4)+1)&amp;"Q1",(LEFT(H127,4)&amp;"Q"&amp;(RIGHT(H127,1)+1))),NA()),NA())))</f>
        <v>0</v>
      </c>
      <c r="J128" s="43">
        <f ca="1">OFFSET(Tool!$C$13,0,ROW($H128)-3)</f>
        <v>0</v>
      </c>
      <c r="K128" s="78" t="e">
        <f t="shared" ca="1" si="6"/>
        <v>#N/A</v>
      </c>
      <c r="L128" s="78" t="e">
        <f t="shared" ca="1" si="9"/>
        <v>#N/A</v>
      </c>
      <c r="M128" s="78" t="e">
        <f t="shared" ca="1" si="10"/>
        <v>#N/A</v>
      </c>
      <c r="N128" s="38"/>
      <c r="O128" s="36" t="e" cm="1">
        <f t="array" ref="O128">IF(OR(ISERROR($H128),$H128=FALSE),NA(),
IF(INFLATION_Index="Custom",_xlfn.XLOOKUP($H128,Tool!$12:$12,Tool!$14:$14)*100,
IF(SETUP_Frequency="Financial Year",
IFERROR(INDEX(Dynamic_Table_FY,_xlfn.XMATCH($H128,Dynamic_Period_FY),_xlfn.XMATCH(INFLATION_Index,Dynamic_Indices)),
INDEX(Dynamic_Table_FY,COUNTA(Dynamic_Table_FY)/COUNTA(Dynamic_Indices),_xlfn.XMATCH(INFLATION_Index,Dynamic_Indices))),
IF(SETUP_Frequency="Calendar Year",
IFERROR(INDEX(Dynamic_Table_CAL,_xlfn.XMATCH($H128,Dynamic_Period_CAL),_xlfn.XMATCH(INFLATION_Index,Dynamic_Indices)),
INDEX(Dynamic_Table_CAL,COUNTA(Dynamic_Table_CAL)/COUNTA(Dynamic_Indices),_xlfn.XMATCH(INFLATION_Index,Dynamic_Indices))),
IF(SETUP_Frequency="Quarterly",
IFERROR(INDEX(Dynamic_Table_QTR,_xlfn.XMATCH($H128,Dynamic_Period_QTR),_xlfn.XMATCH(INFLATION_Index,Dynamic_Indices)),
INDEX(Dynamic_Table_QTR,COUNTA(Dynamic_Table_QTR)/COUNTA(Dynamic_Indices),_xlfn.XMATCH(INFLATION_Index,Dynamic_Indices))),"err")))))
/100</f>
        <v>#N/A</v>
      </c>
      <c r="P128" s="37" t="e">
        <f t="shared" ca="1" si="7"/>
        <v>#N/A</v>
      </c>
      <c r="Q128" s="37" t="e">
        <f ca="1">IF(ISERROR($H128),NA(),
$P128/_xlfn.XLOOKUP(0,Tool!$27:$27,Tool!$33:$33)
)</f>
        <v>#N/A</v>
      </c>
      <c r="R128" s="2"/>
      <c r="S128" s="36" t="e" cm="1">
        <f t="array" ref="S128">IF(OR(ISERROR($H128),$H128=FALSE),NA(),
IF(SETUP_Frequency="Financial Year",
IFERROR(INDEX(Dynamic_Table_FY,_xlfn.XMATCH($H128,Dynamic_Period_FY),_xlfn.XMATCH("GDP Deflator",Dynamic_Indices)),
INDEX(Dynamic_Table_FY,COUNTA(Dynamic_Table_FY)/COUNTA(Dynamic_Indices),_xlfn.XMATCH("GDP Deflator",Dynamic_Indices))),
IF(SETUP_Frequency="Calendar Year",
IFERROR(INDEX(Dynamic_Table_CAL,_xlfn.XMATCH($H128,Dynamic_Period_CAL),_xlfn.XMATCH("GDP Deflator",Dynamic_Indices)),
INDEX(Dynamic_Table_CAL,COUNTA(Dynamic_Table_CAL)/COUNTA(Dynamic_Indices),_xlfn.XMATCH("GDP Deflator",Dynamic_Indices))),
IF(SETUP_Frequency="Quarterly",
IFERROR(INDEX(Dynamic_Table_QTR,_xlfn.XMATCH($H128,Dynamic_Period_QTR),_xlfn.XMATCH("GDP Deflator",Dynamic_Indices)),
INDEX(Dynamic_Table_QTR,COUNTA(Dynamic_Table_QTR)/COUNTA(Dynamic_Indices),_xlfn.XMATCH("GDP Deflator",Dynamic_Indices))),"err"))))
/100</f>
        <v>#N/A</v>
      </c>
      <c r="T128" s="37" t="e">
        <f t="shared" ca="1" si="8"/>
        <v>#N/A</v>
      </c>
      <c r="U128" s="2" t="e">
        <f ca="1">IF(ISERROR($H128),NA(),
_xlfn.XLOOKUP(0,Tool!$28:$28,Tool!$40:$40)/$T128
)</f>
        <v>#N/A</v>
      </c>
      <c r="W128" t="e">
        <f ca="1">IF(MAX($W$1:$W127)=MAX(Tool!$29:$29),NA(),IF(AND(MIN($W$1:$W127)=MIN(Tool!$29:$29),ISNUMBER(W127)),$W127+1,MIN(Tool!$29:$29)))</f>
        <v>#N/A</v>
      </c>
      <c r="X128" s="36" t="e" cm="1">
        <f t="array" aca="1" ref="X128" ca="1">IF(OR(DISCOUNT_YN="No",$W128&lt;0),0,
IF(DISCOUNT_Type="Standard Discount Rate",_xlfn.XLOOKUP($W128,Dynamic_Discount_REF,Dynamic_Discount_Standard_Rate),
IF(DISCOUNT_Type="Reduced Standard Discount Rate",_xlfn.XLOOKUP($W128,Dynamic_Discount_REF,Dynamic_Discount_StandardReduced_Rate),
IF(DISCOUNT_Type="Health Discount Rate",_xlfn.XLOOKUP($W128,Dynamic_Discount_REF,Dynamic_Discount_Health_Rate),
IF(DISCOUNT_Type="Reduced Health Discount Rate",_xlfn.XLOOKUP($W128,Dynamic_Discount_REF,Dynamic_Discount_HealthReduced_Rate),NA())))))</f>
        <v>#N/A</v>
      </c>
      <c r="Y128" s="37" t="e" cm="1">
        <f t="array" aca="1" ref="Y128" ca="1">IF(OR(DISCOUNT_YN="No",$W128&lt;0),1,
IF(DISCOUNT_Type="Standard Discount Rate",_xlfn.XLOOKUP($W128,Dynamic_Discount_REF,Dynamic_Discount_Standard_Factor),
IF(DISCOUNT_Type="Reduced Standard Discount Rate",_xlfn.XLOOKUP($W128,Dynamic_Discount_REF,Dynamic_Discount_StandardReduced_Factor),
IF(DISCOUNT_Type="Health Discount Rate",_xlfn.XLOOKUP($W128,Dynamic_Discount_REF,Dynamic_Discount_Health_Factor),
IF(DISCOUNT_Type="Reduced Health Discount Rate",_xlfn.XLOOKUP($W128,Dynamic_Discount_REF,Dynamic_Discount_HealthReduced_Factor),NA())))))</f>
        <v>#N/A</v>
      </c>
    </row>
    <row r="129" spans="8:21" x14ac:dyDescent="0.35">
      <c r="H129" s="33" t="b">
        <f>IF(SETUP_Frequency="Calendar Year",IF(COUNTA(H$3:H128)&lt;=SETUP_Period_Final-SETUP_Period_First,H128+1),
IF(SETUP_Frequency="Financial Year", IF(COUNTA(H$3:H128)&lt;=LEFT(SETUP_Period_Final,4)-LEFT(SETUP_Period_First,4),((LEFT(H128,2)&amp;MID(H128,3,2))+1)&amp;"/"&amp;TEXT(RIGHT(TEXT(RIGHT(H128,2)+1,"00"),2),"00"),NA()),
IF(SETUP_Frequency="Quarterly",IF(COUNTA(H$3:H128)&lt;=((LEFT(SETUP_Period_Final,4)-LEFT(SETUP_Period_First,4))*4)+RIGHT(SETUP_Period_Final,1)-RIGHT(SETUP_Period_First,1),IF(_xlfn.NUMBERVALUE(RIGHT(H128,1))=4,(LEFT(H128,4)+1)&amp;"Q1",(LEFT(H128,4)&amp;"Q"&amp;(RIGHT(H128,1)+1))),NA()),NA())))</f>
        <v>0</v>
      </c>
      <c r="J129" s="43">
        <f ca="1">OFFSET(Tool!$C$13,0,ROW($H129)-3)</f>
        <v>0</v>
      </c>
      <c r="K129" s="78" t="e">
        <f t="shared" ca="1" si="6"/>
        <v>#N/A</v>
      </c>
      <c r="L129" s="78" t="e">
        <f t="shared" ca="1" si="9"/>
        <v>#N/A</v>
      </c>
      <c r="M129" s="78" t="e">
        <f t="shared" ca="1" si="10"/>
        <v>#N/A</v>
      </c>
      <c r="N129" s="38"/>
      <c r="O129" s="36" t="e" cm="1">
        <f t="array" ref="O129">IF(OR(ISERROR($H129),$H129=FALSE),NA(),
IF(INFLATION_Index="Custom",_xlfn.XLOOKUP($H129,Tool!$12:$12,Tool!$14:$14)*100,
IF(SETUP_Frequency="Financial Year",
IFERROR(INDEX(Dynamic_Table_FY,_xlfn.XMATCH($H129,Dynamic_Period_FY),_xlfn.XMATCH(INFLATION_Index,Dynamic_Indices)),
INDEX(Dynamic_Table_FY,COUNTA(Dynamic_Table_FY)/COUNTA(Dynamic_Indices),_xlfn.XMATCH(INFLATION_Index,Dynamic_Indices))),
IF(SETUP_Frequency="Calendar Year",
IFERROR(INDEX(Dynamic_Table_CAL,_xlfn.XMATCH($H129,Dynamic_Period_CAL),_xlfn.XMATCH(INFLATION_Index,Dynamic_Indices)),
INDEX(Dynamic_Table_CAL,COUNTA(Dynamic_Table_CAL)/COUNTA(Dynamic_Indices),_xlfn.XMATCH(INFLATION_Index,Dynamic_Indices))),
IF(SETUP_Frequency="Quarterly",
IFERROR(INDEX(Dynamic_Table_QTR,_xlfn.XMATCH($H129,Dynamic_Period_QTR),_xlfn.XMATCH(INFLATION_Index,Dynamic_Indices)),
INDEX(Dynamic_Table_QTR,COUNTA(Dynamic_Table_QTR)/COUNTA(Dynamic_Indices),_xlfn.XMATCH(INFLATION_Index,Dynamic_Indices))),"err")))))
/100</f>
        <v>#N/A</v>
      </c>
      <c r="P129" s="37" t="e">
        <f t="shared" ca="1" si="7"/>
        <v>#N/A</v>
      </c>
      <c r="Q129" s="37" t="e">
        <f ca="1">IF(ISERROR($H129),NA(),
$P129/_xlfn.XLOOKUP(0,Tool!$27:$27,Tool!$33:$33)
)</f>
        <v>#N/A</v>
      </c>
      <c r="R129" s="2"/>
      <c r="S129" s="36" t="e" cm="1">
        <f t="array" ref="S129">IF(OR(ISERROR($H129),$H129=FALSE),NA(),
IF(SETUP_Frequency="Financial Year",
IFERROR(INDEX(Dynamic_Table_FY,_xlfn.XMATCH($H129,Dynamic_Period_FY),_xlfn.XMATCH("GDP Deflator",Dynamic_Indices)),
INDEX(Dynamic_Table_FY,COUNTA(Dynamic_Table_FY)/COUNTA(Dynamic_Indices),_xlfn.XMATCH("GDP Deflator",Dynamic_Indices))),
IF(SETUP_Frequency="Calendar Year",
IFERROR(INDEX(Dynamic_Table_CAL,_xlfn.XMATCH($H129,Dynamic_Period_CAL),_xlfn.XMATCH("GDP Deflator",Dynamic_Indices)),
INDEX(Dynamic_Table_CAL,COUNTA(Dynamic_Table_CAL)/COUNTA(Dynamic_Indices),_xlfn.XMATCH("GDP Deflator",Dynamic_Indices))),
IF(SETUP_Frequency="Quarterly",
IFERROR(INDEX(Dynamic_Table_QTR,_xlfn.XMATCH($H129,Dynamic_Period_QTR),_xlfn.XMATCH("GDP Deflator",Dynamic_Indices)),
INDEX(Dynamic_Table_QTR,COUNTA(Dynamic_Table_QTR)/COUNTA(Dynamic_Indices),_xlfn.XMATCH("GDP Deflator",Dynamic_Indices))),"err"))))
/100</f>
        <v>#N/A</v>
      </c>
      <c r="T129" s="37" t="e">
        <f t="shared" ca="1" si="8"/>
        <v>#N/A</v>
      </c>
      <c r="U129" s="2" t="e">
        <f ca="1">IF(ISERROR($H129),NA(),
_xlfn.XLOOKUP(0,Tool!$28:$28,Tool!$40:$40)/$T129
)</f>
        <v>#N/A</v>
      </c>
    </row>
    <row r="130" spans="8:21" x14ac:dyDescent="0.35">
      <c r="H130" s="33" t="b">
        <f>IF(SETUP_Frequency="Calendar Year",IF(COUNTA(H$3:H129)&lt;=SETUP_Period_Final-SETUP_Period_First,H129+1),
IF(SETUP_Frequency="Financial Year", IF(COUNTA(H$3:H129)&lt;=LEFT(SETUP_Period_Final,4)-LEFT(SETUP_Period_First,4),((LEFT(H129,2)&amp;MID(H129,3,2))+1)&amp;"/"&amp;TEXT(RIGHT(TEXT(RIGHT(H129,2)+1,"00"),2),"00"),NA()),
IF(SETUP_Frequency="Quarterly",IF(COUNTA(H$3:H129)&lt;=((LEFT(SETUP_Period_Final,4)-LEFT(SETUP_Period_First,4))*4)+RIGHT(SETUP_Period_Final,1)-RIGHT(SETUP_Period_First,1),IF(_xlfn.NUMBERVALUE(RIGHT(H129,1))=4,(LEFT(H129,4)+1)&amp;"Q1",(LEFT(H129,4)&amp;"Q"&amp;(RIGHT(H129,1)+1))),NA()),NA())))</f>
        <v>0</v>
      </c>
      <c r="J130" s="43">
        <f ca="1">OFFSET(Tool!$C$13,0,ROW($H130)-3)</f>
        <v>0</v>
      </c>
      <c r="K130" s="78" t="e">
        <f t="shared" ca="1" si="6"/>
        <v>#N/A</v>
      </c>
      <c r="L130" s="78" t="e">
        <f t="shared" ca="1" si="9"/>
        <v>#N/A</v>
      </c>
      <c r="M130" s="78" t="e">
        <f t="shared" ca="1" si="10"/>
        <v>#N/A</v>
      </c>
      <c r="N130" s="38"/>
      <c r="O130" s="36" t="e" cm="1">
        <f t="array" ref="O130">IF(OR(ISERROR($H130),$H130=FALSE),NA(),
IF(INFLATION_Index="Custom",_xlfn.XLOOKUP($H130,Tool!$12:$12,Tool!$14:$14)*100,
IF(SETUP_Frequency="Financial Year",
IFERROR(INDEX(Dynamic_Table_FY,_xlfn.XMATCH($H130,Dynamic_Period_FY),_xlfn.XMATCH(INFLATION_Index,Dynamic_Indices)),
INDEX(Dynamic_Table_FY,COUNTA(Dynamic_Table_FY)/COUNTA(Dynamic_Indices),_xlfn.XMATCH(INFLATION_Index,Dynamic_Indices))),
IF(SETUP_Frequency="Calendar Year",
IFERROR(INDEX(Dynamic_Table_CAL,_xlfn.XMATCH($H130,Dynamic_Period_CAL),_xlfn.XMATCH(INFLATION_Index,Dynamic_Indices)),
INDEX(Dynamic_Table_CAL,COUNTA(Dynamic_Table_CAL)/COUNTA(Dynamic_Indices),_xlfn.XMATCH(INFLATION_Index,Dynamic_Indices))),
IF(SETUP_Frequency="Quarterly",
IFERROR(INDEX(Dynamic_Table_QTR,_xlfn.XMATCH($H130,Dynamic_Period_QTR),_xlfn.XMATCH(INFLATION_Index,Dynamic_Indices)),
INDEX(Dynamic_Table_QTR,COUNTA(Dynamic_Table_QTR)/COUNTA(Dynamic_Indices),_xlfn.XMATCH(INFLATION_Index,Dynamic_Indices))),"err")))))
/100</f>
        <v>#N/A</v>
      </c>
      <c r="P130" s="37" t="e">
        <f t="shared" ca="1" si="7"/>
        <v>#N/A</v>
      </c>
      <c r="Q130" s="37" t="e">
        <f ca="1">IF(ISERROR($H130),NA(),
$P130/_xlfn.XLOOKUP(0,Tool!$27:$27,Tool!$33:$33)
)</f>
        <v>#N/A</v>
      </c>
      <c r="R130" s="2"/>
      <c r="S130" s="36" t="e" cm="1">
        <f t="array" ref="S130">IF(OR(ISERROR($H130),$H130=FALSE),NA(),
IF(SETUP_Frequency="Financial Year",
IFERROR(INDEX(Dynamic_Table_FY,_xlfn.XMATCH($H130,Dynamic_Period_FY),_xlfn.XMATCH("GDP Deflator",Dynamic_Indices)),
INDEX(Dynamic_Table_FY,COUNTA(Dynamic_Table_FY)/COUNTA(Dynamic_Indices),_xlfn.XMATCH("GDP Deflator",Dynamic_Indices))),
IF(SETUP_Frequency="Calendar Year",
IFERROR(INDEX(Dynamic_Table_CAL,_xlfn.XMATCH($H130,Dynamic_Period_CAL),_xlfn.XMATCH("GDP Deflator",Dynamic_Indices)),
INDEX(Dynamic_Table_CAL,COUNTA(Dynamic_Table_CAL)/COUNTA(Dynamic_Indices),_xlfn.XMATCH("GDP Deflator",Dynamic_Indices))),
IF(SETUP_Frequency="Quarterly",
IFERROR(INDEX(Dynamic_Table_QTR,_xlfn.XMATCH($H130,Dynamic_Period_QTR),_xlfn.XMATCH("GDP Deflator",Dynamic_Indices)),
INDEX(Dynamic_Table_QTR,COUNTA(Dynamic_Table_QTR)/COUNTA(Dynamic_Indices),_xlfn.XMATCH("GDP Deflator",Dynamic_Indices))),"err"))))
/100</f>
        <v>#N/A</v>
      </c>
      <c r="T130" s="37" t="e">
        <f t="shared" ca="1" si="8"/>
        <v>#N/A</v>
      </c>
      <c r="U130" s="2" t="e">
        <f ca="1">IF(ISERROR($H130),NA(),
_xlfn.XLOOKUP(0,Tool!$28:$28,Tool!$40:$40)/$T130
)</f>
        <v>#N/A</v>
      </c>
    </row>
    <row r="131" spans="8:21" x14ac:dyDescent="0.35">
      <c r="H131" s="33" t="b">
        <f>IF(SETUP_Frequency="Calendar Year",IF(COUNTA(H$3:H130)&lt;=SETUP_Period_Final-SETUP_Period_First,H130+1),
IF(SETUP_Frequency="Financial Year", IF(COUNTA(H$3:H130)&lt;=LEFT(SETUP_Period_Final,4)-LEFT(SETUP_Period_First,4),((LEFT(H130,2)&amp;MID(H130,3,2))+1)&amp;"/"&amp;TEXT(RIGHT(TEXT(RIGHT(H130,2)+1,"00"),2),"00"),NA()),
IF(SETUP_Frequency="Quarterly",IF(COUNTA(H$3:H130)&lt;=((LEFT(SETUP_Period_Final,4)-LEFT(SETUP_Period_First,4))*4)+RIGHT(SETUP_Period_Final,1)-RIGHT(SETUP_Period_First,1),IF(_xlfn.NUMBERVALUE(RIGHT(H130,1))=4,(LEFT(H130,4)+1)&amp;"Q1",(LEFT(H130,4)&amp;"Q"&amp;(RIGHT(H130,1)+1))),NA()),NA())))</f>
        <v>0</v>
      </c>
      <c r="J131" s="43">
        <f ca="1">OFFSET(Tool!$C$13,0,ROW($H131)-3)</f>
        <v>0</v>
      </c>
      <c r="K131" s="78" t="e">
        <f t="shared" ref="K131:K194" ca="1" si="11">J131*Q131</f>
        <v>#N/A</v>
      </c>
      <c r="L131" s="78" t="e">
        <f t="shared" ca="1" si="9"/>
        <v>#N/A</v>
      </c>
      <c r="M131" s="78" t="e">
        <f t="shared" ca="1" si="10"/>
        <v>#N/A</v>
      </c>
      <c r="N131" s="38"/>
      <c r="O131" s="36" t="e" cm="1">
        <f t="array" ref="O131">IF(OR(ISERROR($H131),$H131=FALSE),NA(),
IF(INFLATION_Index="Custom",_xlfn.XLOOKUP($H131,Tool!$12:$12,Tool!$14:$14)*100,
IF(SETUP_Frequency="Financial Year",
IFERROR(INDEX(Dynamic_Table_FY,_xlfn.XMATCH($H131,Dynamic_Period_FY),_xlfn.XMATCH(INFLATION_Index,Dynamic_Indices)),
INDEX(Dynamic_Table_FY,COUNTA(Dynamic_Table_FY)/COUNTA(Dynamic_Indices),_xlfn.XMATCH(INFLATION_Index,Dynamic_Indices))),
IF(SETUP_Frequency="Calendar Year",
IFERROR(INDEX(Dynamic_Table_CAL,_xlfn.XMATCH($H131,Dynamic_Period_CAL),_xlfn.XMATCH(INFLATION_Index,Dynamic_Indices)),
INDEX(Dynamic_Table_CAL,COUNTA(Dynamic_Table_CAL)/COUNTA(Dynamic_Indices),_xlfn.XMATCH(INFLATION_Index,Dynamic_Indices))),
IF(SETUP_Frequency="Quarterly",
IFERROR(INDEX(Dynamic_Table_QTR,_xlfn.XMATCH($H131,Dynamic_Period_QTR),_xlfn.XMATCH(INFLATION_Index,Dynamic_Indices)),
INDEX(Dynamic_Table_QTR,COUNTA(Dynamic_Table_QTR)/COUNTA(Dynamic_Indices),_xlfn.XMATCH(INFLATION_Index,Dynamic_Indices))),"err")))))
/100</f>
        <v>#N/A</v>
      </c>
      <c r="P131" s="37" t="e">
        <f t="shared" ref="P131:P194" ca="1" si="12">IF(INFLATION_YN="No",1,
IF(ISERROR($H131),NA(),
IF(ISTEXT($O130),1,
P130*(1+$O131)
)))</f>
        <v>#N/A</v>
      </c>
      <c r="Q131" s="37" t="e">
        <f ca="1">IF(ISERROR($H131),NA(),
$P131/_xlfn.XLOOKUP(0,Tool!$27:$27,Tool!$33:$33)
)</f>
        <v>#N/A</v>
      </c>
      <c r="R131" s="2"/>
      <c r="S131" s="36" t="e" cm="1">
        <f t="array" ref="S131">IF(OR(ISERROR($H131),$H131=FALSE),NA(),
IF(SETUP_Frequency="Financial Year",
IFERROR(INDEX(Dynamic_Table_FY,_xlfn.XMATCH($H131,Dynamic_Period_FY),_xlfn.XMATCH("GDP Deflator",Dynamic_Indices)),
INDEX(Dynamic_Table_FY,COUNTA(Dynamic_Table_FY)/COUNTA(Dynamic_Indices),_xlfn.XMATCH("GDP Deflator",Dynamic_Indices))),
IF(SETUP_Frequency="Calendar Year",
IFERROR(INDEX(Dynamic_Table_CAL,_xlfn.XMATCH($H131,Dynamic_Period_CAL),_xlfn.XMATCH("GDP Deflator",Dynamic_Indices)),
INDEX(Dynamic_Table_CAL,COUNTA(Dynamic_Table_CAL)/COUNTA(Dynamic_Indices),_xlfn.XMATCH("GDP Deflator",Dynamic_Indices))),
IF(SETUP_Frequency="Quarterly",
IFERROR(INDEX(Dynamic_Table_QTR,_xlfn.XMATCH($H131,Dynamic_Period_QTR),_xlfn.XMATCH("GDP Deflator",Dynamic_Indices)),
INDEX(Dynamic_Table_QTR,COUNTA(Dynamic_Table_QTR)/COUNTA(Dynamic_Indices),_xlfn.XMATCH("GDP Deflator",Dynamic_Indices))),"err"))))
/100</f>
        <v>#N/A</v>
      </c>
      <c r="T131" s="37" t="e">
        <f t="shared" ref="T131:T194" ca="1" si="13">IF(DEFLATOR_YN="No",1,
IF(ISERROR($H131),NA(),
IF(ISTEXT($S130),1,
T130*(1+$S131)
)))</f>
        <v>#N/A</v>
      </c>
      <c r="U131" s="2" t="e">
        <f ca="1">IF(ISERROR($H131),NA(),
_xlfn.XLOOKUP(0,Tool!$28:$28,Tool!$40:$40)/$T131
)</f>
        <v>#N/A</v>
      </c>
    </row>
    <row r="132" spans="8:21" x14ac:dyDescent="0.35">
      <c r="H132" s="33" t="b">
        <f>IF(SETUP_Frequency="Calendar Year",IF(COUNTA(H$3:H131)&lt;=SETUP_Period_Final-SETUP_Period_First,H131+1),
IF(SETUP_Frequency="Financial Year", IF(COUNTA(H$3:H131)&lt;=LEFT(SETUP_Period_Final,4)-LEFT(SETUP_Period_First,4),((LEFT(H131,2)&amp;MID(H131,3,2))+1)&amp;"/"&amp;TEXT(RIGHT(TEXT(RIGHT(H131,2)+1,"00"),2),"00"),NA()),
IF(SETUP_Frequency="Quarterly",IF(COUNTA(H$3:H131)&lt;=((LEFT(SETUP_Period_Final,4)-LEFT(SETUP_Period_First,4))*4)+RIGHT(SETUP_Period_Final,1)-RIGHT(SETUP_Period_First,1),IF(_xlfn.NUMBERVALUE(RIGHT(H131,1))=4,(LEFT(H131,4)+1)&amp;"Q1",(LEFT(H131,4)&amp;"Q"&amp;(RIGHT(H131,1)+1))),NA()),NA())))</f>
        <v>0</v>
      </c>
      <c r="J132" s="43">
        <f ca="1">OFFSET(Tool!$C$13,0,ROW($H132)-3)</f>
        <v>0</v>
      </c>
      <c r="K132" s="78" t="e">
        <f t="shared" ca="1" si="11"/>
        <v>#N/A</v>
      </c>
      <c r="L132" s="78" t="e">
        <f t="shared" ref="L132:L195" ca="1" si="14">K132*U132</f>
        <v>#N/A</v>
      </c>
      <c r="M132" s="78" t="e">
        <f t="shared" ref="M132:M195" ca="1" si="15">L132*Y132</f>
        <v>#N/A</v>
      </c>
      <c r="N132" s="38"/>
      <c r="O132" s="36" t="e" cm="1">
        <f t="array" ref="O132">IF(OR(ISERROR($H132),$H132=FALSE),NA(),
IF(INFLATION_Index="Custom",_xlfn.XLOOKUP($H132,Tool!$12:$12,Tool!$14:$14)*100,
IF(SETUP_Frequency="Financial Year",
IFERROR(INDEX(Dynamic_Table_FY,_xlfn.XMATCH($H132,Dynamic_Period_FY),_xlfn.XMATCH(INFLATION_Index,Dynamic_Indices)),
INDEX(Dynamic_Table_FY,COUNTA(Dynamic_Table_FY)/COUNTA(Dynamic_Indices),_xlfn.XMATCH(INFLATION_Index,Dynamic_Indices))),
IF(SETUP_Frequency="Calendar Year",
IFERROR(INDEX(Dynamic_Table_CAL,_xlfn.XMATCH($H132,Dynamic_Period_CAL),_xlfn.XMATCH(INFLATION_Index,Dynamic_Indices)),
INDEX(Dynamic_Table_CAL,COUNTA(Dynamic_Table_CAL)/COUNTA(Dynamic_Indices),_xlfn.XMATCH(INFLATION_Index,Dynamic_Indices))),
IF(SETUP_Frequency="Quarterly",
IFERROR(INDEX(Dynamic_Table_QTR,_xlfn.XMATCH($H132,Dynamic_Period_QTR),_xlfn.XMATCH(INFLATION_Index,Dynamic_Indices)),
INDEX(Dynamic_Table_QTR,COUNTA(Dynamic_Table_QTR)/COUNTA(Dynamic_Indices),_xlfn.XMATCH(INFLATION_Index,Dynamic_Indices))),"err")))))
/100</f>
        <v>#N/A</v>
      </c>
      <c r="P132" s="37" t="e">
        <f t="shared" ca="1" si="12"/>
        <v>#N/A</v>
      </c>
      <c r="Q132" s="37" t="e">
        <f ca="1">IF(ISERROR($H132),NA(),
$P132/_xlfn.XLOOKUP(0,Tool!$27:$27,Tool!$33:$33)
)</f>
        <v>#N/A</v>
      </c>
      <c r="R132" s="2"/>
      <c r="S132" s="36" t="e" cm="1">
        <f t="array" ref="S132">IF(OR(ISERROR($H132),$H132=FALSE),NA(),
IF(SETUP_Frequency="Financial Year",
IFERROR(INDEX(Dynamic_Table_FY,_xlfn.XMATCH($H132,Dynamic_Period_FY),_xlfn.XMATCH("GDP Deflator",Dynamic_Indices)),
INDEX(Dynamic_Table_FY,COUNTA(Dynamic_Table_FY)/COUNTA(Dynamic_Indices),_xlfn.XMATCH("GDP Deflator",Dynamic_Indices))),
IF(SETUP_Frequency="Calendar Year",
IFERROR(INDEX(Dynamic_Table_CAL,_xlfn.XMATCH($H132,Dynamic_Period_CAL),_xlfn.XMATCH("GDP Deflator",Dynamic_Indices)),
INDEX(Dynamic_Table_CAL,COUNTA(Dynamic_Table_CAL)/COUNTA(Dynamic_Indices),_xlfn.XMATCH("GDP Deflator",Dynamic_Indices))),
IF(SETUP_Frequency="Quarterly",
IFERROR(INDEX(Dynamic_Table_QTR,_xlfn.XMATCH($H132,Dynamic_Period_QTR),_xlfn.XMATCH("GDP Deflator",Dynamic_Indices)),
INDEX(Dynamic_Table_QTR,COUNTA(Dynamic_Table_QTR)/COUNTA(Dynamic_Indices),_xlfn.XMATCH("GDP Deflator",Dynamic_Indices))),"err"))))
/100</f>
        <v>#N/A</v>
      </c>
      <c r="T132" s="37" t="e">
        <f t="shared" ca="1" si="13"/>
        <v>#N/A</v>
      </c>
      <c r="U132" s="2" t="e">
        <f ca="1">IF(ISERROR($H132),NA(),
_xlfn.XLOOKUP(0,Tool!$28:$28,Tool!$40:$40)/$T132
)</f>
        <v>#N/A</v>
      </c>
    </row>
    <row r="133" spans="8:21" x14ac:dyDescent="0.35">
      <c r="H133" s="33" t="b">
        <f>IF(SETUP_Frequency="Calendar Year",IF(COUNTA(H$3:H132)&lt;=SETUP_Period_Final-SETUP_Period_First,H132+1),
IF(SETUP_Frequency="Financial Year", IF(COUNTA(H$3:H132)&lt;=LEFT(SETUP_Period_Final,4)-LEFT(SETUP_Period_First,4),((LEFT(H132,2)&amp;MID(H132,3,2))+1)&amp;"/"&amp;TEXT(RIGHT(TEXT(RIGHT(H132,2)+1,"00"),2),"00"),NA()),
IF(SETUP_Frequency="Quarterly",IF(COUNTA(H$3:H132)&lt;=((LEFT(SETUP_Period_Final,4)-LEFT(SETUP_Period_First,4))*4)+RIGHT(SETUP_Period_Final,1)-RIGHT(SETUP_Period_First,1),IF(_xlfn.NUMBERVALUE(RIGHT(H132,1))=4,(LEFT(H132,4)+1)&amp;"Q1",(LEFT(H132,4)&amp;"Q"&amp;(RIGHT(H132,1)+1))),NA()),NA())))</f>
        <v>0</v>
      </c>
      <c r="J133" s="43">
        <f ca="1">OFFSET(Tool!$C$13,0,ROW($H133)-3)</f>
        <v>0</v>
      </c>
      <c r="K133" s="78" t="e">
        <f t="shared" ca="1" si="11"/>
        <v>#N/A</v>
      </c>
      <c r="L133" s="78" t="e">
        <f t="shared" ca="1" si="14"/>
        <v>#N/A</v>
      </c>
      <c r="M133" s="78" t="e">
        <f t="shared" ca="1" si="15"/>
        <v>#N/A</v>
      </c>
      <c r="N133" s="38"/>
      <c r="O133" s="36" t="e" cm="1">
        <f t="array" ref="O133">IF(OR(ISERROR($H133),$H133=FALSE),NA(),
IF(INFLATION_Index="Custom",_xlfn.XLOOKUP($H133,Tool!$12:$12,Tool!$14:$14)*100,
IF(SETUP_Frequency="Financial Year",
IFERROR(INDEX(Dynamic_Table_FY,_xlfn.XMATCH($H133,Dynamic_Period_FY),_xlfn.XMATCH(INFLATION_Index,Dynamic_Indices)),
INDEX(Dynamic_Table_FY,COUNTA(Dynamic_Table_FY)/COUNTA(Dynamic_Indices),_xlfn.XMATCH(INFLATION_Index,Dynamic_Indices))),
IF(SETUP_Frequency="Calendar Year",
IFERROR(INDEX(Dynamic_Table_CAL,_xlfn.XMATCH($H133,Dynamic_Period_CAL),_xlfn.XMATCH(INFLATION_Index,Dynamic_Indices)),
INDEX(Dynamic_Table_CAL,COUNTA(Dynamic_Table_CAL)/COUNTA(Dynamic_Indices),_xlfn.XMATCH(INFLATION_Index,Dynamic_Indices))),
IF(SETUP_Frequency="Quarterly",
IFERROR(INDEX(Dynamic_Table_QTR,_xlfn.XMATCH($H133,Dynamic_Period_QTR),_xlfn.XMATCH(INFLATION_Index,Dynamic_Indices)),
INDEX(Dynamic_Table_QTR,COUNTA(Dynamic_Table_QTR)/COUNTA(Dynamic_Indices),_xlfn.XMATCH(INFLATION_Index,Dynamic_Indices))),"err")))))
/100</f>
        <v>#N/A</v>
      </c>
      <c r="P133" s="37" t="e">
        <f t="shared" ca="1" si="12"/>
        <v>#N/A</v>
      </c>
      <c r="Q133" s="37" t="e">
        <f ca="1">IF(ISERROR($H133),NA(),
$P133/_xlfn.XLOOKUP(0,Tool!$27:$27,Tool!$33:$33)
)</f>
        <v>#N/A</v>
      </c>
      <c r="R133" s="2"/>
      <c r="S133" s="36" t="e" cm="1">
        <f t="array" ref="S133">IF(OR(ISERROR($H133),$H133=FALSE),NA(),
IF(SETUP_Frequency="Financial Year",
IFERROR(INDEX(Dynamic_Table_FY,_xlfn.XMATCH($H133,Dynamic_Period_FY),_xlfn.XMATCH("GDP Deflator",Dynamic_Indices)),
INDEX(Dynamic_Table_FY,COUNTA(Dynamic_Table_FY)/COUNTA(Dynamic_Indices),_xlfn.XMATCH("GDP Deflator",Dynamic_Indices))),
IF(SETUP_Frequency="Calendar Year",
IFERROR(INDEX(Dynamic_Table_CAL,_xlfn.XMATCH($H133,Dynamic_Period_CAL),_xlfn.XMATCH("GDP Deflator",Dynamic_Indices)),
INDEX(Dynamic_Table_CAL,COUNTA(Dynamic_Table_CAL)/COUNTA(Dynamic_Indices),_xlfn.XMATCH("GDP Deflator",Dynamic_Indices))),
IF(SETUP_Frequency="Quarterly",
IFERROR(INDEX(Dynamic_Table_QTR,_xlfn.XMATCH($H133,Dynamic_Period_QTR),_xlfn.XMATCH("GDP Deflator",Dynamic_Indices)),
INDEX(Dynamic_Table_QTR,COUNTA(Dynamic_Table_QTR)/COUNTA(Dynamic_Indices),_xlfn.XMATCH("GDP Deflator",Dynamic_Indices))),"err"))))
/100</f>
        <v>#N/A</v>
      </c>
      <c r="T133" s="37" t="e">
        <f t="shared" ca="1" si="13"/>
        <v>#N/A</v>
      </c>
      <c r="U133" s="2" t="e">
        <f ca="1">IF(ISERROR($H133),NA(),
_xlfn.XLOOKUP(0,Tool!$28:$28,Tool!$40:$40)/$T133
)</f>
        <v>#N/A</v>
      </c>
    </row>
    <row r="134" spans="8:21" x14ac:dyDescent="0.35">
      <c r="H134" s="33" t="b">
        <f>IF(SETUP_Frequency="Calendar Year",IF(COUNTA(H$3:H133)&lt;=SETUP_Period_Final-SETUP_Period_First,H133+1),
IF(SETUP_Frequency="Financial Year", IF(COUNTA(H$3:H133)&lt;=LEFT(SETUP_Period_Final,4)-LEFT(SETUP_Period_First,4),((LEFT(H133,2)&amp;MID(H133,3,2))+1)&amp;"/"&amp;TEXT(RIGHT(TEXT(RIGHT(H133,2)+1,"00"),2),"00"),NA()),
IF(SETUP_Frequency="Quarterly",IF(COUNTA(H$3:H133)&lt;=((LEFT(SETUP_Period_Final,4)-LEFT(SETUP_Period_First,4))*4)+RIGHT(SETUP_Period_Final,1)-RIGHT(SETUP_Period_First,1),IF(_xlfn.NUMBERVALUE(RIGHT(H133,1))=4,(LEFT(H133,4)+1)&amp;"Q1",(LEFT(H133,4)&amp;"Q"&amp;(RIGHT(H133,1)+1))),NA()),NA())))</f>
        <v>0</v>
      </c>
      <c r="J134" s="43">
        <f ca="1">OFFSET(Tool!$C$13,0,ROW($H134)-3)</f>
        <v>0</v>
      </c>
      <c r="K134" s="78" t="e">
        <f t="shared" ca="1" si="11"/>
        <v>#N/A</v>
      </c>
      <c r="L134" s="78" t="e">
        <f t="shared" ca="1" si="14"/>
        <v>#N/A</v>
      </c>
      <c r="M134" s="78" t="e">
        <f t="shared" ca="1" si="15"/>
        <v>#N/A</v>
      </c>
      <c r="N134" s="38"/>
      <c r="O134" s="36" t="e" cm="1">
        <f t="array" ref="O134">IF(OR(ISERROR($H134),$H134=FALSE),NA(),
IF(INFLATION_Index="Custom",_xlfn.XLOOKUP($H134,Tool!$12:$12,Tool!$14:$14)*100,
IF(SETUP_Frequency="Financial Year",
IFERROR(INDEX(Dynamic_Table_FY,_xlfn.XMATCH($H134,Dynamic_Period_FY),_xlfn.XMATCH(INFLATION_Index,Dynamic_Indices)),
INDEX(Dynamic_Table_FY,COUNTA(Dynamic_Table_FY)/COUNTA(Dynamic_Indices),_xlfn.XMATCH(INFLATION_Index,Dynamic_Indices))),
IF(SETUP_Frequency="Calendar Year",
IFERROR(INDEX(Dynamic_Table_CAL,_xlfn.XMATCH($H134,Dynamic_Period_CAL),_xlfn.XMATCH(INFLATION_Index,Dynamic_Indices)),
INDEX(Dynamic_Table_CAL,COUNTA(Dynamic_Table_CAL)/COUNTA(Dynamic_Indices),_xlfn.XMATCH(INFLATION_Index,Dynamic_Indices))),
IF(SETUP_Frequency="Quarterly",
IFERROR(INDEX(Dynamic_Table_QTR,_xlfn.XMATCH($H134,Dynamic_Period_QTR),_xlfn.XMATCH(INFLATION_Index,Dynamic_Indices)),
INDEX(Dynamic_Table_QTR,COUNTA(Dynamic_Table_QTR)/COUNTA(Dynamic_Indices),_xlfn.XMATCH(INFLATION_Index,Dynamic_Indices))),"err")))))
/100</f>
        <v>#N/A</v>
      </c>
      <c r="P134" s="37" t="e">
        <f t="shared" ca="1" si="12"/>
        <v>#N/A</v>
      </c>
      <c r="Q134" s="37" t="e">
        <f ca="1">IF(ISERROR($H134),NA(),
$P134/_xlfn.XLOOKUP(0,Tool!$27:$27,Tool!$33:$33)
)</f>
        <v>#N/A</v>
      </c>
      <c r="R134" s="2"/>
      <c r="S134" s="36" t="e" cm="1">
        <f t="array" ref="S134">IF(OR(ISERROR($H134),$H134=FALSE),NA(),
IF(SETUP_Frequency="Financial Year",
IFERROR(INDEX(Dynamic_Table_FY,_xlfn.XMATCH($H134,Dynamic_Period_FY),_xlfn.XMATCH("GDP Deflator",Dynamic_Indices)),
INDEX(Dynamic_Table_FY,COUNTA(Dynamic_Table_FY)/COUNTA(Dynamic_Indices),_xlfn.XMATCH("GDP Deflator",Dynamic_Indices))),
IF(SETUP_Frequency="Calendar Year",
IFERROR(INDEX(Dynamic_Table_CAL,_xlfn.XMATCH($H134,Dynamic_Period_CAL),_xlfn.XMATCH("GDP Deflator",Dynamic_Indices)),
INDEX(Dynamic_Table_CAL,COUNTA(Dynamic_Table_CAL)/COUNTA(Dynamic_Indices),_xlfn.XMATCH("GDP Deflator",Dynamic_Indices))),
IF(SETUP_Frequency="Quarterly",
IFERROR(INDEX(Dynamic_Table_QTR,_xlfn.XMATCH($H134,Dynamic_Period_QTR),_xlfn.XMATCH("GDP Deflator",Dynamic_Indices)),
INDEX(Dynamic_Table_QTR,COUNTA(Dynamic_Table_QTR)/COUNTA(Dynamic_Indices),_xlfn.XMATCH("GDP Deflator",Dynamic_Indices))),"err"))))
/100</f>
        <v>#N/A</v>
      </c>
      <c r="T134" s="37" t="e">
        <f t="shared" ca="1" si="13"/>
        <v>#N/A</v>
      </c>
      <c r="U134" s="2" t="e">
        <f ca="1">IF(ISERROR($H134),NA(),
_xlfn.XLOOKUP(0,Tool!$28:$28,Tool!$40:$40)/$T134
)</f>
        <v>#N/A</v>
      </c>
    </row>
    <row r="135" spans="8:21" x14ac:dyDescent="0.35">
      <c r="H135" s="33" t="b">
        <f>IF(SETUP_Frequency="Calendar Year",IF(COUNTA(H$3:H134)&lt;=SETUP_Period_Final-SETUP_Period_First,H134+1),
IF(SETUP_Frequency="Financial Year", IF(COUNTA(H$3:H134)&lt;=LEFT(SETUP_Period_Final,4)-LEFT(SETUP_Period_First,4),((LEFT(H134,2)&amp;MID(H134,3,2))+1)&amp;"/"&amp;TEXT(RIGHT(TEXT(RIGHT(H134,2)+1,"00"),2),"00"),NA()),
IF(SETUP_Frequency="Quarterly",IF(COUNTA(H$3:H134)&lt;=((LEFT(SETUP_Period_Final,4)-LEFT(SETUP_Period_First,4))*4)+RIGHT(SETUP_Period_Final,1)-RIGHT(SETUP_Period_First,1),IF(_xlfn.NUMBERVALUE(RIGHT(H134,1))=4,(LEFT(H134,4)+1)&amp;"Q1",(LEFT(H134,4)&amp;"Q"&amp;(RIGHT(H134,1)+1))),NA()),NA())))</f>
        <v>0</v>
      </c>
      <c r="J135" s="43">
        <f ca="1">OFFSET(Tool!$C$13,0,ROW($H135)-3)</f>
        <v>0</v>
      </c>
      <c r="K135" s="78" t="e">
        <f t="shared" ca="1" si="11"/>
        <v>#N/A</v>
      </c>
      <c r="L135" s="78" t="e">
        <f t="shared" ca="1" si="14"/>
        <v>#N/A</v>
      </c>
      <c r="M135" s="78" t="e">
        <f t="shared" ca="1" si="15"/>
        <v>#N/A</v>
      </c>
      <c r="N135" s="38"/>
      <c r="O135" s="36" t="e" cm="1">
        <f t="array" ref="O135">IF(OR(ISERROR($H135),$H135=FALSE),NA(),
IF(INFLATION_Index="Custom",_xlfn.XLOOKUP($H135,Tool!$12:$12,Tool!$14:$14)*100,
IF(SETUP_Frequency="Financial Year",
IFERROR(INDEX(Dynamic_Table_FY,_xlfn.XMATCH($H135,Dynamic_Period_FY),_xlfn.XMATCH(INFLATION_Index,Dynamic_Indices)),
INDEX(Dynamic_Table_FY,COUNTA(Dynamic_Table_FY)/COUNTA(Dynamic_Indices),_xlfn.XMATCH(INFLATION_Index,Dynamic_Indices))),
IF(SETUP_Frequency="Calendar Year",
IFERROR(INDEX(Dynamic_Table_CAL,_xlfn.XMATCH($H135,Dynamic_Period_CAL),_xlfn.XMATCH(INFLATION_Index,Dynamic_Indices)),
INDEX(Dynamic_Table_CAL,COUNTA(Dynamic_Table_CAL)/COUNTA(Dynamic_Indices),_xlfn.XMATCH(INFLATION_Index,Dynamic_Indices))),
IF(SETUP_Frequency="Quarterly",
IFERROR(INDEX(Dynamic_Table_QTR,_xlfn.XMATCH($H135,Dynamic_Period_QTR),_xlfn.XMATCH(INFLATION_Index,Dynamic_Indices)),
INDEX(Dynamic_Table_QTR,COUNTA(Dynamic_Table_QTR)/COUNTA(Dynamic_Indices),_xlfn.XMATCH(INFLATION_Index,Dynamic_Indices))),"err")))))
/100</f>
        <v>#N/A</v>
      </c>
      <c r="P135" s="37" t="e">
        <f t="shared" ca="1" si="12"/>
        <v>#N/A</v>
      </c>
      <c r="Q135" s="37" t="e">
        <f ca="1">IF(ISERROR($H135),NA(),
$P135/_xlfn.XLOOKUP(0,Tool!$27:$27,Tool!$33:$33)
)</f>
        <v>#N/A</v>
      </c>
      <c r="R135" s="2"/>
      <c r="S135" s="36" t="e" cm="1">
        <f t="array" ref="S135">IF(OR(ISERROR($H135),$H135=FALSE),NA(),
IF(SETUP_Frequency="Financial Year",
IFERROR(INDEX(Dynamic_Table_FY,_xlfn.XMATCH($H135,Dynamic_Period_FY),_xlfn.XMATCH("GDP Deflator",Dynamic_Indices)),
INDEX(Dynamic_Table_FY,COUNTA(Dynamic_Table_FY)/COUNTA(Dynamic_Indices),_xlfn.XMATCH("GDP Deflator",Dynamic_Indices))),
IF(SETUP_Frequency="Calendar Year",
IFERROR(INDEX(Dynamic_Table_CAL,_xlfn.XMATCH($H135,Dynamic_Period_CAL),_xlfn.XMATCH("GDP Deflator",Dynamic_Indices)),
INDEX(Dynamic_Table_CAL,COUNTA(Dynamic_Table_CAL)/COUNTA(Dynamic_Indices),_xlfn.XMATCH("GDP Deflator",Dynamic_Indices))),
IF(SETUP_Frequency="Quarterly",
IFERROR(INDEX(Dynamic_Table_QTR,_xlfn.XMATCH($H135,Dynamic_Period_QTR),_xlfn.XMATCH("GDP Deflator",Dynamic_Indices)),
INDEX(Dynamic_Table_QTR,COUNTA(Dynamic_Table_QTR)/COUNTA(Dynamic_Indices),_xlfn.XMATCH("GDP Deflator",Dynamic_Indices))),"err"))))
/100</f>
        <v>#N/A</v>
      </c>
      <c r="T135" s="37" t="e">
        <f t="shared" ca="1" si="13"/>
        <v>#N/A</v>
      </c>
      <c r="U135" s="2" t="e">
        <f ca="1">IF(ISERROR($H135),NA(),
_xlfn.XLOOKUP(0,Tool!$28:$28,Tool!$40:$40)/$T135
)</f>
        <v>#N/A</v>
      </c>
    </row>
    <row r="136" spans="8:21" x14ac:dyDescent="0.35">
      <c r="H136" s="33" t="b">
        <f>IF(SETUP_Frequency="Calendar Year",IF(COUNTA(H$3:H135)&lt;=SETUP_Period_Final-SETUP_Period_First,H135+1),
IF(SETUP_Frequency="Financial Year", IF(COUNTA(H$3:H135)&lt;=LEFT(SETUP_Period_Final,4)-LEFT(SETUP_Period_First,4),((LEFT(H135,2)&amp;MID(H135,3,2))+1)&amp;"/"&amp;TEXT(RIGHT(TEXT(RIGHT(H135,2)+1,"00"),2),"00"),NA()),
IF(SETUP_Frequency="Quarterly",IF(COUNTA(H$3:H135)&lt;=((LEFT(SETUP_Period_Final,4)-LEFT(SETUP_Period_First,4))*4)+RIGHT(SETUP_Period_Final,1)-RIGHT(SETUP_Period_First,1),IF(_xlfn.NUMBERVALUE(RIGHT(H135,1))=4,(LEFT(H135,4)+1)&amp;"Q1",(LEFT(H135,4)&amp;"Q"&amp;(RIGHT(H135,1)+1))),NA()),NA())))</f>
        <v>0</v>
      </c>
      <c r="J136" s="43">
        <f ca="1">OFFSET(Tool!$C$13,0,ROW($H136)-3)</f>
        <v>0</v>
      </c>
      <c r="K136" s="78" t="e">
        <f t="shared" ca="1" si="11"/>
        <v>#N/A</v>
      </c>
      <c r="L136" s="78" t="e">
        <f t="shared" ca="1" si="14"/>
        <v>#N/A</v>
      </c>
      <c r="M136" s="78" t="e">
        <f t="shared" ca="1" si="15"/>
        <v>#N/A</v>
      </c>
      <c r="N136" s="38"/>
      <c r="O136" s="36" t="e" cm="1">
        <f t="array" ref="O136">IF(OR(ISERROR($H136),$H136=FALSE),NA(),
IF(INFLATION_Index="Custom",_xlfn.XLOOKUP($H136,Tool!$12:$12,Tool!$14:$14)*100,
IF(SETUP_Frequency="Financial Year",
IFERROR(INDEX(Dynamic_Table_FY,_xlfn.XMATCH($H136,Dynamic_Period_FY),_xlfn.XMATCH(INFLATION_Index,Dynamic_Indices)),
INDEX(Dynamic_Table_FY,COUNTA(Dynamic_Table_FY)/COUNTA(Dynamic_Indices),_xlfn.XMATCH(INFLATION_Index,Dynamic_Indices))),
IF(SETUP_Frequency="Calendar Year",
IFERROR(INDEX(Dynamic_Table_CAL,_xlfn.XMATCH($H136,Dynamic_Period_CAL),_xlfn.XMATCH(INFLATION_Index,Dynamic_Indices)),
INDEX(Dynamic_Table_CAL,COUNTA(Dynamic_Table_CAL)/COUNTA(Dynamic_Indices),_xlfn.XMATCH(INFLATION_Index,Dynamic_Indices))),
IF(SETUP_Frequency="Quarterly",
IFERROR(INDEX(Dynamic_Table_QTR,_xlfn.XMATCH($H136,Dynamic_Period_QTR),_xlfn.XMATCH(INFLATION_Index,Dynamic_Indices)),
INDEX(Dynamic_Table_QTR,COUNTA(Dynamic_Table_QTR)/COUNTA(Dynamic_Indices),_xlfn.XMATCH(INFLATION_Index,Dynamic_Indices))),"err")))))
/100</f>
        <v>#N/A</v>
      </c>
      <c r="P136" s="37" t="e">
        <f t="shared" ca="1" si="12"/>
        <v>#N/A</v>
      </c>
      <c r="Q136" s="37" t="e">
        <f ca="1">IF(ISERROR($H136),NA(),
$P136/_xlfn.XLOOKUP(0,Tool!$27:$27,Tool!$33:$33)
)</f>
        <v>#N/A</v>
      </c>
      <c r="R136" s="2"/>
      <c r="S136" s="36" t="e" cm="1">
        <f t="array" ref="S136">IF(OR(ISERROR($H136),$H136=FALSE),NA(),
IF(SETUP_Frequency="Financial Year",
IFERROR(INDEX(Dynamic_Table_FY,_xlfn.XMATCH($H136,Dynamic_Period_FY),_xlfn.XMATCH("GDP Deflator",Dynamic_Indices)),
INDEX(Dynamic_Table_FY,COUNTA(Dynamic_Table_FY)/COUNTA(Dynamic_Indices),_xlfn.XMATCH("GDP Deflator",Dynamic_Indices))),
IF(SETUP_Frequency="Calendar Year",
IFERROR(INDEX(Dynamic_Table_CAL,_xlfn.XMATCH($H136,Dynamic_Period_CAL),_xlfn.XMATCH("GDP Deflator",Dynamic_Indices)),
INDEX(Dynamic_Table_CAL,COUNTA(Dynamic_Table_CAL)/COUNTA(Dynamic_Indices),_xlfn.XMATCH("GDP Deflator",Dynamic_Indices))),
IF(SETUP_Frequency="Quarterly",
IFERROR(INDEX(Dynamic_Table_QTR,_xlfn.XMATCH($H136,Dynamic_Period_QTR),_xlfn.XMATCH("GDP Deflator",Dynamic_Indices)),
INDEX(Dynamic_Table_QTR,COUNTA(Dynamic_Table_QTR)/COUNTA(Dynamic_Indices),_xlfn.XMATCH("GDP Deflator",Dynamic_Indices))),"err"))))
/100</f>
        <v>#N/A</v>
      </c>
      <c r="T136" s="37" t="e">
        <f t="shared" ca="1" si="13"/>
        <v>#N/A</v>
      </c>
      <c r="U136" s="2" t="e">
        <f ca="1">IF(ISERROR($H136),NA(),
_xlfn.XLOOKUP(0,Tool!$28:$28,Tool!$40:$40)/$T136
)</f>
        <v>#N/A</v>
      </c>
    </row>
    <row r="137" spans="8:21" x14ac:dyDescent="0.35">
      <c r="H137" s="33" t="b">
        <f>IF(SETUP_Frequency="Calendar Year",IF(COUNTA(H$3:H136)&lt;=SETUP_Period_Final-SETUP_Period_First,H136+1),
IF(SETUP_Frequency="Financial Year", IF(COUNTA(H$3:H136)&lt;=LEFT(SETUP_Period_Final,4)-LEFT(SETUP_Period_First,4),((LEFT(H136,2)&amp;MID(H136,3,2))+1)&amp;"/"&amp;TEXT(RIGHT(TEXT(RIGHT(H136,2)+1,"00"),2),"00"),NA()),
IF(SETUP_Frequency="Quarterly",IF(COUNTA(H$3:H136)&lt;=((LEFT(SETUP_Period_Final,4)-LEFT(SETUP_Period_First,4))*4)+RIGHT(SETUP_Period_Final,1)-RIGHT(SETUP_Period_First,1),IF(_xlfn.NUMBERVALUE(RIGHT(H136,1))=4,(LEFT(H136,4)+1)&amp;"Q1",(LEFT(H136,4)&amp;"Q"&amp;(RIGHT(H136,1)+1))),NA()),NA())))</f>
        <v>0</v>
      </c>
      <c r="J137" s="43">
        <f ca="1">OFFSET(Tool!$C$13,0,ROW($H137)-3)</f>
        <v>0</v>
      </c>
      <c r="K137" s="78" t="e">
        <f t="shared" ca="1" si="11"/>
        <v>#N/A</v>
      </c>
      <c r="L137" s="78" t="e">
        <f t="shared" ca="1" si="14"/>
        <v>#N/A</v>
      </c>
      <c r="M137" s="78" t="e">
        <f t="shared" ca="1" si="15"/>
        <v>#N/A</v>
      </c>
      <c r="N137" s="38"/>
      <c r="O137" s="36" t="e" cm="1">
        <f t="array" ref="O137">IF(OR(ISERROR($H137),$H137=FALSE),NA(),
IF(INFLATION_Index="Custom",_xlfn.XLOOKUP($H137,Tool!$12:$12,Tool!$14:$14)*100,
IF(SETUP_Frequency="Financial Year",
IFERROR(INDEX(Dynamic_Table_FY,_xlfn.XMATCH($H137,Dynamic_Period_FY),_xlfn.XMATCH(INFLATION_Index,Dynamic_Indices)),
INDEX(Dynamic_Table_FY,COUNTA(Dynamic_Table_FY)/COUNTA(Dynamic_Indices),_xlfn.XMATCH(INFLATION_Index,Dynamic_Indices))),
IF(SETUP_Frequency="Calendar Year",
IFERROR(INDEX(Dynamic_Table_CAL,_xlfn.XMATCH($H137,Dynamic_Period_CAL),_xlfn.XMATCH(INFLATION_Index,Dynamic_Indices)),
INDEX(Dynamic_Table_CAL,COUNTA(Dynamic_Table_CAL)/COUNTA(Dynamic_Indices),_xlfn.XMATCH(INFLATION_Index,Dynamic_Indices))),
IF(SETUP_Frequency="Quarterly",
IFERROR(INDEX(Dynamic_Table_QTR,_xlfn.XMATCH($H137,Dynamic_Period_QTR),_xlfn.XMATCH(INFLATION_Index,Dynamic_Indices)),
INDEX(Dynamic_Table_QTR,COUNTA(Dynamic_Table_QTR)/COUNTA(Dynamic_Indices),_xlfn.XMATCH(INFLATION_Index,Dynamic_Indices))),"err")))))
/100</f>
        <v>#N/A</v>
      </c>
      <c r="P137" s="37" t="e">
        <f t="shared" ca="1" si="12"/>
        <v>#N/A</v>
      </c>
      <c r="Q137" s="37" t="e">
        <f ca="1">IF(ISERROR($H137),NA(),
$P137/_xlfn.XLOOKUP(0,Tool!$27:$27,Tool!$33:$33)
)</f>
        <v>#N/A</v>
      </c>
      <c r="R137" s="2"/>
      <c r="S137" s="36" t="e" cm="1">
        <f t="array" ref="S137">IF(OR(ISERROR($H137),$H137=FALSE),NA(),
IF(SETUP_Frequency="Financial Year",
IFERROR(INDEX(Dynamic_Table_FY,_xlfn.XMATCH($H137,Dynamic_Period_FY),_xlfn.XMATCH("GDP Deflator",Dynamic_Indices)),
INDEX(Dynamic_Table_FY,COUNTA(Dynamic_Table_FY)/COUNTA(Dynamic_Indices),_xlfn.XMATCH("GDP Deflator",Dynamic_Indices))),
IF(SETUP_Frequency="Calendar Year",
IFERROR(INDEX(Dynamic_Table_CAL,_xlfn.XMATCH($H137,Dynamic_Period_CAL),_xlfn.XMATCH("GDP Deflator",Dynamic_Indices)),
INDEX(Dynamic_Table_CAL,COUNTA(Dynamic_Table_CAL)/COUNTA(Dynamic_Indices),_xlfn.XMATCH("GDP Deflator",Dynamic_Indices))),
IF(SETUP_Frequency="Quarterly",
IFERROR(INDEX(Dynamic_Table_QTR,_xlfn.XMATCH($H137,Dynamic_Period_QTR),_xlfn.XMATCH("GDP Deflator",Dynamic_Indices)),
INDEX(Dynamic_Table_QTR,COUNTA(Dynamic_Table_QTR)/COUNTA(Dynamic_Indices),_xlfn.XMATCH("GDP Deflator",Dynamic_Indices))),"err"))))
/100</f>
        <v>#N/A</v>
      </c>
      <c r="T137" s="37" t="e">
        <f t="shared" ca="1" si="13"/>
        <v>#N/A</v>
      </c>
      <c r="U137" s="2" t="e">
        <f ca="1">IF(ISERROR($H137),NA(),
_xlfn.XLOOKUP(0,Tool!$28:$28,Tool!$40:$40)/$T137
)</f>
        <v>#N/A</v>
      </c>
    </row>
    <row r="138" spans="8:21" x14ac:dyDescent="0.35">
      <c r="H138" s="33" t="b">
        <f>IF(SETUP_Frequency="Calendar Year",IF(COUNTA(H$3:H137)&lt;=SETUP_Period_Final-SETUP_Period_First,H137+1),
IF(SETUP_Frequency="Financial Year", IF(COUNTA(H$3:H137)&lt;=LEFT(SETUP_Period_Final,4)-LEFT(SETUP_Period_First,4),((LEFT(H137,2)&amp;MID(H137,3,2))+1)&amp;"/"&amp;TEXT(RIGHT(TEXT(RIGHT(H137,2)+1,"00"),2),"00"),NA()),
IF(SETUP_Frequency="Quarterly",IF(COUNTA(H$3:H137)&lt;=((LEFT(SETUP_Period_Final,4)-LEFT(SETUP_Period_First,4))*4)+RIGHT(SETUP_Period_Final,1)-RIGHT(SETUP_Period_First,1),IF(_xlfn.NUMBERVALUE(RIGHT(H137,1))=4,(LEFT(H137,4)+1)&amp;"Q1",(LEFT(H137,4)&amp;"Q"&amp;(RIGHT(H137,1)+1))),NA()),NA())))</f>
        <v>0</v>
      </c>
      <c r="J138" s="43">
        <f ca="1">OFFSET(Tool!$C$13,0,ROW($H138)-3)</f>
        <v>0</v>
      </c>
      <c r="K138" s="78" t="e">
        <f t="shared" ca="1" si="11"/>
        <v>#N/A</v>
      </c>
      <c r="L138" s="78" t="e">
        <f t="shared" ca="1" si="14"/>
        <v>#N/A</v>
      </c>
      <c r="M138" s="78" t="e">
        <f t="shared" ca="1" si="15"/>
        <v>#N/A</v>
      </c>
      <c r="N138" s="38"/>
      <c r="O138" s="36" t="e" cm="1">
        <f t="array" ref="O138">IF(OR(ISERROR($H138),$H138=FALSE),NA(),
IF(INFLATION_Index="Custom",_xlfn.XLOOKUP($H138,Tool!$12:$12,Tool!$14:$14)*100,
IF(SETUP_Frequency="Financial Year",
IFERROR(INDEX(Dynamic_Table_FY,_xlfn.XMATCH($H138,Dynamic_Period_FY),_xlfn.XMATCH(INFLATION_Index,Dynamic_Indices)),
INDEX(Dynamic_Table_FY,COUNTA(Dynamic_Table_FY)/COUNTA(Dynamic_Indices),_xlfn.XMATCH(INFLATION_Index,Dynamic_Indices))),
IF(SETUP_Frequency="Calendar Year",
IFERROR(INDEX(Dynamic_Table_CAL,_xlfn.XMATCH($H138,Dynamic_Period_CAL),_xlfn.XMATCH(INFLATION_Index,Dynamic_Indices)),
INDEX(Dynamic_Table_CAL,COUNTA(Dynamic_Table_CAL)/COUNTA(Dynamic_Indices),_xlfn.XMATCH(INFLATION_Index,Dynamic_Indices))),
IF(SETUP_Frequency="Quarterly",
IFERROR(INDEX(Dynamic_Table_QTR,_xlfn.XMATCH($H138,Dynamic_Period_QTR),_xlfn.XMATCH(INFLATION_Index,Dynamic_Indices)),
INDEX(Dynamic_Table_QTR,COUNTA(Dynamic_Table_QTR)/COUNTA(Dynamic_Indices),_xlfn.XMATCH(INFLATION_Index,Dynamic_Indices))),"err")))))
/100</f>
        <v>#N/A</v>
      </c>
      <c r="P138" s="37" t="e">
        <f t="shared" ca="1" si="12"/>
        <v>#N/A</v>
      </c>
      <c r="Q138" s="37" t="e">
        <f ca="1">IF(ISERROR($H138),NA(),
$P138/_xlfn.XLOOKUP(0,Tool!$27:$27,Tool!$33:$33)
)</f>
        <v>#N/A</v>
      </c>
      <c r="R138" s="2"/>
      <c r="S138" s="36" t="e" cm="1">
        <f t="array" ref="S138">IF(OR(ISERROR($H138),$H138=FALSE),NA(),
IF(SETUP_Frequency="Financial Year",
IFERROR(INDEX(Dynamic_Table_FY,_xlfn.XMATCH($H138,Dynamic_Period_FY),_xlfn.XMATCH("GDP Deflator",Dynamic_Indices)),
INDEX(Dynamic_Table_FY,COUNTA(Dynamic_Table_FY)/COUNTA(Dynamic_Indices),_xlfn.XMATCH("GDP Deflator",Dynamic_Indices))),
IF(SETUP_Frequency="Calendar Year",
IFERROR(INDEX(Dynamic_Table_CAL,_xlfn.XMATCH($H138,Dynamic_Period_CAL),_xlfn.XMATCH("GDP Deflator",Dynamic_Indices)),
INDEX(Dynamic_Table_CAL,COUNTA(Dynamic_Table_CAL)/COUNTA(Dynamic_Indices),_xlfn.XMATCH("GDP Deflator",Dynamic_Indices))),
IF(SETUP_Frequency="Quarterly",
IFERROR(INDEX(Dynamic_Table_QTR,_xlfn.XMATCH($H138,Dynamic_Period_QTR),_xlfn.XMATCH("GDP Deflator",Dynamic_Indices)),
INDEX(Dynamic_Table_QTR,COUNTA(Dynamic_Table_QTR)/COUNTA(Dynamic_Indices),_xlfn.XMATCH("GDP Deflator",Dynamic_Indices))),"err"))))
/100</f>
        <v>#N/A</v>
      </c>
      <c r="T138" s="37" t="e">
        <f t="shared" ca="1" si="13"/>
        <v>#N/A</v>
      </c>
      <c r="U138" s="2" t="e">
        <f ca="1">IF(ISERROR($H138),NA(),
_xlfn.XLOOKUP(0,Tool!$28:$28,Tool!$40:$40)/$T138
)</f>
        <v>#N/A</v>
      </c>
    </row>
    <row r="139" spans="8:21" x14ac:dyDescent="0.35">
      <c r="H139" s="33" t="b">
        <f>IF(SETUP_Frequency="Calendar Year",IF(COUNTA(H$3:H138)&lt;=SETUP_Period_Final-SETUP_Period_First,H138+1),
IF(SETUP_Frequency="Financial Year", IF(COUNTA(H$3:H138)&lt;=LEFT(SETUP_Period_Final,4)-LEFT(SETUP_Period_First,4),((LEFT(H138,2)&amp;MID(H138,3,2))+1)&amp;"/"&amp;TEXT(RIGHT(TEXT(RIGHT(H138,2)+1,"00"),2),"00"),NA()),
IF(SETUP_Frequency="Quarterly",IF(COUNTA(H$3:H138)&lt;=((LEFT(SETUP_Period_Final,4)-LEFT(SETUP_Period_First,4))*4)+RIGHT(SETUP_Period_Final,1)-RIGHT(SETUP_Period_First,1),IF(_xlfn.NUMBERVALUE(RIGHT(H138,1))=4,(LEFT(H138,4)+1)&amp;"Q1",(LEFT(H138,4)&amp;"Q"&amp;(RIGHT(H138,1)+1))),NA()),NA())))</f>
        <v>0</v>
      </c>
      <c r="J139" s="43">
        <f ca="1">OFFSET(Tool!$C$13,0,ROW($H139)-3)</f>
        <v>0</v>
      </c>
      <c r="K139" s="78" t="e">
        <f t="shared" ca="1" si="11"/>
        <v>#N/A</v>
      </c>
      <c r="L139" s="78" t="e">
        <f t="shared" ca="1" si="14"/>
        <v>#N/A</v>
      </c>
      <c r="M139" s="78" t="e">
        <f t="shared" ca="1" si="15"/>
        <v>#N/A</v>
      </c>
      <c r="N139" s="38"/>
      <c r="O139" s="36" t="e" cm="1">
        <f t="array" ref="O139">IF(OR(ISERROR($H139),$H139=FALSE),NA(),
IF(INFLATION_Index="Custom",_xlfn.XLOOKUP($H139,Tool!$12:$12,Tool!$14:$14)*100,
IF(SETUP_Frequency="Financial Year",
IFERROR(INDEX(Dynamic_Table_FY,_xlfn.XMATCH($H139,Dynamic_Period_FY),_xlfn.XMATCH(INFLATION_Index,Dynamic_Indices)),
INDEX(Dynamic_Table_FY,COUNTA(Dynamic_Table_FY)/COUNTA(Dynamic_Indices),_xlfn.XMATCH(INFLATION_Index,Dynamic_Indices))),
IF(SETUP_Frequency="Calendar Year",
IFERROR(INDEX(Dynamic_Table_CAL,_xlfn.XMATCH($H139,Dynamic_Period_CAL),_xlfn.XMATCH(INFLATION_Index,Dynamic_Indices)),
INDEX(Dynamic_Table_CAL,COUNTA(Dynamic_Table_CAL)/COUNTA(Dynamic_Indices),_xlfn.XMATCH(INFLATION_Index,Dynamic_Indices))),
IF(SETUP_Frequency="Quarterly",
IFERROR(INDEX(Dynamic_Table_QTR,_xlfn.XMATCH($H139,Dynamic_Period_QTR),_xlfn.XMATCH(INFLATION_Index,Dynamic_Indices)),
INDEX(Dynamic_Table_QTR,COUNTA(Dynamic_Table_QTR)/COUNTA(Dynamic_Indices),_xlfn.XMATCH(INFLATION_Index,Dynamic_Indices))),"err")))))
/100</f>
        <v>#N/A</v>
      </c>
      <c r="P139" s="37" t="e">
        <f t="shared" ca="1" si="12"/>
        <v>#N/A</v>
      </c>
      <c r="Q139" s="37" t="e">
        <f ca="1">IF(ISERROR($H139),NA(),
$P139/_xlfn.XLOOKUP(0,Tool!$27:$27,Tool!$33:$33)
)</f>
        <v>#N/A</v>
      </c>
      <c r="R139" s="2"/>
      <c r="S139" s="36" t="e" cm="1">
        <f t="array" ref="S139">IF(OR(ISERROR($H139),$H139=FALSE),NA(),
IF(SETUP_Frequency="Financial Year",
IFERROR(INDEX(Dynamic_Table_FY,_xlfn.XMATCH($H139,Dynamic_Period_FY),_xlfn.XMATCH("GDP Deflator",Dynamic_Indices)),
INDEX(Dynamic_Table_FY,COUNTA(Dynamic_Table_FY)/COUNTA(Dynamic_Indices),_xlfn.XMATCH("GDP Deflator",Dynamic_Indices))),
IF(SETUP_Frequency="Calendar Year",
IFERROR(INDEX(Dynamic_Table_CAL,_xlfn.XMATCH($H139,Dynamic_Period_CAL),_xlfn.XMATCH("GDP Deflator",Dynamic_Indices)),
INDEX(Dynamic_Table_CAL,COUNTA(Dynamic_Table_CAL)/COUNTA(Dynamic_Indices),_xlfn.XMATCH("GDP Deflator",Dynamic_Indices))),
IF(SETUP_Frequency="Quarterly",
IFERROR(INDEX(Dynamic_Table_QTR,_xlfn.XMATCH($H139,Dynamic_Period_QTR),_xlfn.XMATCH("GDP Deflator",Dynamic_Indices)),
INDEX(Dynamic_Table_QTR,COUNTA(Dynamic_Table_QTR)/COUNTA(Dynamic_Indices),_xlfn.XMATCH("GDP Deflator",Dynamic_Indices))),"err"))))
/100</f>
        <v>#N/A</v>
      </c>
      <c r="T139" s="37" t="e">
        <f t="shared" ca="1" si="13"/>
        <v>#N/A</v>
      </c>
      <c r="U139" s="2" t="e">
        <f ca="1">IF(ISERROR($H139),NA(),
_xlfn.XLOOKUP(0,Tool!$28:$28,Tool!$40:$40)/$T139
)</f>
        <v>#N/A</v>
      </c>
    </row>
    <row r="140" spans="8:21" x14ac:dyDescent="0.35">
      <c r="H140" s="33" t="b">
        <f>IF(SETUP_Frequency="Calendar Year",IF(COUNTA(H$3:H139)&lt;=SETUP_Period_Final-SETUP_Period_First,H139+1),
IF(SETUP_Frequency="Financial Year", IF(COUNTA(H$3:H139)&lt;=LEFT(SETUP_Period_Final,4)-LEFT(SETUP_Period_First,4),((LEFT(H139,2)&amp;MID(H139,3,2))+1)&amp;"/"&amp;TEXT(RIGHT(TEXT(RIGHT(H139,2)+1,"00"),2),"00"),NA()),
IF(SETUP_Frequency="Quarterly",IF(COUNTA(H$3:H139)&lt;=((LEFT(SETUP_Period_Final,4)-LEFT(SETUP_Period_First,4))*4)+RIGHT(SETUP_Period_Final,1)-RIGHT(SETUP_Period_First,1),IF(_xlfn.NUMBERVALUE(RIGHT(H139,1))=4,(LEFT(H139,4)+1)&amp;"Q1",(LEFT(H139,4)&amp;"Q"&amp;(RIGHT(H139,1)+1))),NA()),NA())))</f>
        <v>0</v>
      </c>
      <c r="J140" s="43">
        <f ca="1">OFFSET(Tool!$C$13,0,ROW($H140)-3)</f>
        <v>0</v>
      </c>
      <c r="K140" s="78" t="e">
        <f t="shared" ca="1" si="11"/>
        <v>#N/A</v>
      </c>
      <c r="L140" s="78" t="e">
        <f t="shared" ca="1" si="14"/>
        <v>#N/A</v>
      </c>
      <c r="M140" s="78" t="e">
        <f t="shared" ca="1" si="15"/>
        <v>#N/A</v>
      </c>
      <c r="N140" s="38"/>
      <c r="O140" s="36" t="e" cm="1">
        <f t="array" ref="O140">IF(OR(ISERROR($H140),$H140=FALSE),NA(),
IF(INFLATION_Index="Custom",_xlfn.XLOOKUP($H140,Tool!$12:$12,Tool!$14:$14)*100,
IF(SETUP_Frequency="Financial Year",
IFERROR(INDEX(Dynamic_Table_FY,_xlfn.XMATCH($H140,Dynamic_Period_FY),_xlfn.XMATCH(INFLATION_Index,Dynamic_Indices)),
INDEX(Dynamic_Table_FY,COUNTA(Dynamic_Table_FY)/COUNTA(Dynamic_Indices),_xlfn.XMATCH(INFLATION_Index,Dynamic_Indices))),
IF(SETUP_Frequency="Calendar Year",
IFERROR(INDEX(Dynamic_Table_CAL,_xlfn.XMATCH($H140,Dynamic_Period_CAL),_xlfn.XMATCH(INFLATION_Index,Dynamic_Indices)),
INDEX(Dynamic_Table_CAL,COUNTA(Dynamic_Table_CAL)/COUNTA(Dynamic_Indices),_xlfn.XMATCH(INFLATION_Index,Dynamic_Indices))),
IF(SETUP_Frequency="Quarterly",
IFERROR(INDEX(Dynamic_Table_QTR,_xlfn.XMATCH($H140,Dynamic_Period_QTR),_xlfn.XMATCH(INFLATION_Index,Dynamic_Indices)),
INDEX(Dynamic_Table_QTR,COUNTA(Dynamic_Table_QTR)/COUNTA(Dynamic_Indices),_xlfn.XMATCH(INFLATION_Index,Dynamic_Indices))),"err")))))
/100</f>
        <v>#N/A</v>
      </c>
      <c r="P140" s="37" t="e">
        <f t="shared" ca="1" si="12"/>
        <v>#N/A</v>
      </c>
      <c r="Q140" s="37" t="e">
        <f ca="1">IF(ISERROR($H140),NA(),
$P140/_xlfn.XLOOKUP(0,Tool!$27:$27,Tool!$33:$33)
)</f>
        <v>#N/A</v>
      </c>
      <c r="R140" s="2"/>
      <c r="S140" s="36" t="e" cm="1">
        <f t="array" ref="S140">IF(OR(ISERROR($H140),$H140=FALSE),NA(),
IF(SETUP_Frequency="Financial Year",
IFERROR(INDEX(Dynamic_Table_FY,_xlfn.XMATCH($H140,Dynamic_Period_FY),_xlfn.XMATCH("GDP Deflator",Dynamic_Indices)),
INDEX(Dynamic_Table_FY,COUNTA(Dynamic_Table_FY)/COUNTA(Dynamic_Indices),_xlfn.XMATCH("GDP Deflator",Dynamic_Indices))),
IF(SETUP_Frequency="Calendar Year",
IFERROR(INDEX(Dynamic_Table_CAL,_xlfn.XMATCH($H140,Dynamic_Period_CAL),_xlfn.XMATCH("GDP Deflator",Dynamic_Indices)),
INDEX(Dynamic_Table_CAL,COUNTA(Dynamic_Table_CAL)/COUNTA(Dynamic_Indices),_xlfn.XMATCH("GDP Deflator",Dynamic_Indices))),
IF(SETUP_Frequency="Quarterly",
IFERROR(INDEX(Dynamic_Table_QTR,_xlfn.XMATCH($H140,Dynamic_Period_QTR),_xlfn.XMATCH("GDP Deflator",Dynamic_Indices)),
INDEX(Dynamic_Table_QTR,COUNTA(Dynamic_Table_QTR)/COUNTA(Dynamic_Indices),_xlfn.XMATCH("GDP Deflator",Dynamic_Indices))),"err"))))
/100</f>
        <v>#N/A</v>
      </c>
      <c r="T140" s="37" t="e">
        <f t="shared" ca="1" si="13"/>
        <v>#N/A</v>
      </c>
      <c r="U140" s="2" t="e">
        <f ca="1">IF(ISERROR($H140),NA(),
_xlfn.XLOOKUP(0,Tool!$28:$28,Tool!$40:$40)/$T140
)</f>
        <v>#N/A</v>
      </c>
    </row>
    <row r="141" spans="8:21" x14ac:dyDescent="0.35">
      <c r="H141" s="33" t="b">
        <f>IF(SETUP_Frequency="Calendar Year",IF(COUNTA(H$3:H140)&lt;=SETUP_Period_Final-SETUP_Period_First,H140+1),
IF(SETUP_Frequency="Financial Year", IF(COUNTA(H$3:H140)&lt;=LEFT(SETUP_Period_Final,4)-LEFT(SETUP_Period_First,4),((LEFT(H140,2)&amp;MID(H140,3,2))+1)&amp;"/"&amp;TEXT(RIGHT(TEXT(RIGHT(H140,2)+1,"00"),2),"00"),NA()),
IF(SETUP_Frequency="Quarterly",IF(COUNTA(H$3:H140)&lt;=((LEFT(SETUP_Period_Final,4)-LEFT(SETUP_Period_First,4))*4)+RIGHT(SETUP_Period_Final,1)-RIGHT(SETUP_Period_First,1),IF(_xlfn.NUMBERVALUE(RIGHT(H140,1))=4,(LEFT(H140,4)+1)&amp;"Q1",(LEFT(H140,4)&amp;"Q"&amp;(RIGHT(H140,1)+1))),NA()),NA())))</f>
        <v>0</v>
      </c>
      <c r="J141" s="43">
        <f ca="1">OFFSET(Tool!$C$13,0,ROW($H141)-3)</f>
        <v>0</v>
      </c>
      <c r="K141" s="78" t="e">
        <f t="shared" ca="1" si="11"/>
        <v>#N/A</v>
      </c>
      <c r="L141" s="78" t="e">
        <f t="shared" ca="1" si="14"/>
        <v>#N/A</v>
      </c>
      <c r="M141" s="78" t="e">
        <f t="shared" ca="1" si="15"/>
        <v>#N/A</v>
      </c>
      <c r="N141" s="38"/>
      <c r="O141" s="36" t="e" cm="1">
        <f t="array" ref="O141">IF(OR(ISERROR($H141),$H141=FALSE),NA(),
IF(INFLATION_Index="Custom",_xlfn.XLOOKUP($H141,Tool!$12:$12,Tool!$14:$14)*100,
IF(SETUP_Frequency="Financial Year",
IFERROR(INDEX(Dynamic_Table_FY,_xlfn.XMATCH($H141,Dynamic_Period_FY),_xlfn.XMATCH(INFLATION_Index,Dynamic_Indices)),
INDEX(Dynamic_Table_FY,COUNTA(Dynamic_Table_FY)/COUNTA(Dynamic_Indices),_xlfn.XMATCH(INFLATION_Index,Dynamic_Indices))),
IF(SETUP_Frequency="Calendar Year",
IFERROR(INDEX(Dynamic_Table_CAL,_xlfn.XMATCH($H141,Dynamic_Period_CAL),_xlfn.XMATCH(INFLATION_Index,Dynamic_Indices)),
INDEX(Dynamic_Table_CAL,COUNTA(Dynamic_Table_CAL)/COUNTA(Dynamic_Indices),_xlfn.XMATCH(INFLATION_Index,Dynamic_Indices))),
IF(SETUP_Frequency="Quarterly",
IFERROR(INDEX(Dynamic_Table_QTR,_xlfn.XMATCH($H141,Dynamic_Period_QTR),_xlfn.XMATCH(INFLATION_Index,Dynamic_Indices)),
INDEX(Dynamic_Table_QTR,COUNTA(Dynamic_Table_QTR)/COUNTA(Dynamic_Indices),_xlfn.XMATCH(INFLATION_Index,Dynamic_Indices))),"err")))))
/100</f>
        <v>#N/A</v>
      </c>
      <c r="P141" s="37" t="e">
        <f t="shared" ca="1" si="12"/>
        <v>#N/A</v>
      </c>
      <c r="Q141" s="37" t="e">
        <f ca="1">IF(ISERROR($H141),NA(),
$P141/_xlfn.XLOOKUP(0,Tool!$27:$27,Tool!$33:$33)
)</f>
        <v>#N/A</v>
      </c>
      <c r="R141" s="2"/>
      <c r="S141" s="36" t="e" cm="1">
        <f t="array" ref="S141">IF(OR(ISERROR($H141),$H141=FALSE),NA(),
IF(SETUP_Frequency="Financial Year",
IFERROR(INDEX(Dynamic_Table_FY,_xlfn.XMATCH($H141,Dynamic_Period_FY),_xlfn.XMATCH("GDP Deflator",Dynamic_Indices)),
INDEX(Dynamic_Table_FY,COUNTA(Dynamic_Table_FY)/COUNTA(Dynamic_Indices),_xlfn.XMATCH("GDP Deflator",Dynamic_Indices))),
IF(SETUP_Frequency="Calendar Year",
IFERROR(INDEX(Dynamic_Table_CAL,_xlfn.XMATCH($H141,Dynamic_Period_CAL),_xlfn.XMATCH("GDP Deflator",Dynamic_Indices)),
INDEX(Dynamic_Table_CAL,COUNTA(Dynamic_Table_CAL)/COUNTA(Dynamic_Indices),_xlfn.XMATCH("GDP Deflator",Dynamic_Indices))),
IF(SETUP_Frequency="Quarterly",
IFERROR(INDEX(Dynamic_Table_QTR,_xlfn.XMATCH($H141,Dynamic_Period_QTR),_xlfn.XMATCH("GDP Deflator",Dynamic_Indices)),
INDEX(Dynamic_Table_QTR,COUNTA(Dynamic_Table_QTR)/COUNTA(Dynamic_Indices),_xlfn.XMATCH("GDP Deflator",Dynamic_Indices))),"err"))))
/100</f>
        <v>#N/A</v>
      </c>
      <c r="T141" s="37" t="e">
        <f t="shared" ca="1" si="13"/>
        <v>#N/A</v>
      </c>
      <c r="U141" s="2" t="e">
        <f ca="1">IF(ISERROR($H141),NA(),
_xlfn.XLOOKUP(0,Tool!$28:$28,Tool!$40:$40)/$T141
)</f>
        <v>#N/A</v>
      </c>
    </row>
    <row r="142" spans="8:21" x14ac:dyDescent="0.35">
      <c r="H142" s="33" t="b">
        <f>IF(SETUP_Frequency="Calendar Year",IF(COUNTA(H$3:H141)&lt;=SETUP_Period_Final-SETUP_Period_First,H141+1),
IF(SETUP_Frequency="Financial Year", IF(COUNTA(H$3:H141)&lt;=LEFT(SETUP_Period_Final,4)-LEFT(SETUP_Period_First,4),((LEFT(H141,2)&amp;MID(H141,3,2))+1)&amp;"/"&amp;TEXT(RIGHT(TEXT(RIGHT(H141,2)+1,"00"),2),"00"),NA()),
IF(SETUP_Frequency="Quarterly",IF(COUNTA(H$3:H141)&lt;=((LEFT(SETUP_Period_Final,4)-LEFT(SETUP_Period_First,4))*4)+RIGHT(SETUP_Period_Final,1)-RIGHT(SETUP_Period_First,1),IF(_xlfn.NUMBERVALUE(RIGHT(H141,1))=4,(LEFT(H141,4)+1)&amp;"Q1",(LEFT(H141,4)&amp;"Q"&amp;(RIGHT(H141,1)+1))),NA()),NA())))</f>
        <v>0</v>
      </c>
      <c r="J142" s="43">
        <f ca="1">OFFSET(Tool!$C$13,0,ROW($H142)-3)</f>
        <v>0</v>
      </c>
      <c r="K142" s="78" t="e">
        <f t="shared" ca="1" si="11"/>
        <v>#N/A</v>
      </c>
      <c r="L142" s="78" t="e">
        <f t="shared" ca="1" si="14"/>
        <v>#N/A</v>
      </c>
      <c r="M142" s="78" t="e">
        <f t="shared" ca="1" si="15"/>
        <v>#N/A</v>
      </c>
      <c r="N142" s="38"/>
      <c r="O142" s="36" t="e" cm="1">
        <f t="array" ref="O142">IF(OR(ISERROR($H142),$H142=FALSE),NA(),
IF(INFLATION_Index="Custom",_xlfn.XLOOKUP($H142,Tool!$12:$12,Tool!$14:$14)*100,
IF(SETUP_Frequency="Financial Year",
IFERROR(INDEX(Dynamic_Table_FY,_xlfn.XMATCH($H142,Dynamic_Period_FY),_xlfn.XMATCH(INFLATION_Index,Dynamic_Indices)),
INDEX(Dynamic_Table_FY,COUNTA(Dynamic_Table_FY)/COUNTA(Dynamic_Indices),_xlfn.XMATCH(INFLATION_Index,Dynamic_Indices))),
IF(SETUP_Frequency="Calendar Year",
IFERROR(INDEX(Dynamic_Table_CAL,_xlfn.XMATCH($H142,Dynamic_Period_CAL),_xlfn.XMATCH(INFLATION_Index,Dynamic_Indices)),
INDEX(Dynamic_Table_CAL,COUNTA(Dynamic_Table_CAL)/COUNTA(Dynamic_Indices),_xlfn.XMATCH(INFLATION_Index,Dynamic_Indices))),
IF(SETUP_Frequency="Quarterly",
IFERROR(INDEX(Dynamic_Table_QTR,_xlfn.XMATCH($H142,Dynamic_Period_QTR),_xlfn.XMATCH(INFLATION_Index,Dynamic_Indices)),
INDEX(Dynamic_Table_QTR,COUNTA(Dynamic_Table_QTR)/COUNTA(Dynamic_Indices),_xlfn.XMATCH(INFLATION_Index,Dynamic_Indices))),"err")))))
/100</f>
        <v>#N/A</v>
      </c>
      <c r="P142" s="37" t="e">
        <f t="shared" ca="1" si="12"/>
        <v>#N/A</v>
      </c>
      <c r="Q142" s="37" t="e">
        <f ca="1">IF(ISERROR($H142),NA(),
$P142/_xlfn.XLOOKUP(0,Tool!$27:$27,Tool!$33:$33)
)</f>
        <v>#N/A</v>
      </c>
      <c r="R142" s="2"/>
      <c r="S142" s="36" t="e" cm="1">
        <f t="array" ref="S142">IF(OR(ISERROR($H142),$H142=FALSE),NA(),
IF(SETUP_Frequency="Financial Year",
IFERROR(INDEX(Dynamic_Table_FY,_xlfn.XMATCH($H142,Dynamic_Period_FY),_xlfn.XMATCH("GDP Deflator",Dynamic_Indices)),
INDEX(Dynamic_Table_FY,COUNTA(Dynamic_Table_FY)/COUNTA(Dynamic_Indices),_xlfn.XMATCH("GDP Deflator",Dynamic_Indices))),
IF(SETUP_Frequency="Calendar Year",
IFERROR(INDEX(Dynamic_Table_CAL,_xlfn.XMATCH($H142,Dynamic_Period_CAL),_xlfn.XMATCH("GDP Deflator",Dynamic_Indices)),
INDEX(Dynamic_Table_CAL,COUNTA(Dynamic_Table_CAL)/COUNTA(Dynamic_Indices),_xlfn.XMATCH("GDP Deflator",Dynamic_Indices))),
IF(SETUP_Frequency="Quarterly",
IFERROR(INDEX(Dynamic_Table_QTR,_xlfn.XMATCH($H142,Dynamic_Period_QTR),_xlfn.XMATCH("GDP Deflator",Dynamic_Indices)),
INDEX(Dynamic_Table_QTR,COUNTA(Dynamic_Table_QTR)/COUNTA(Dynamic_Indices),_xlfn.XMATCH("GDP Deflator",Dynamic_Indices))),"err"))))
/100</f>
        <v>#N/A</v>
      </c>
      <c r="T142" s="37" t="e">
        <f t="shared" ca="1" si="13"/>
        <v>#N/A</v>
      </c>
      <c r="U142" s="2" t="e">
        <f ca="1">IF(ISERROR($H142),NA(),
_xlfn.XLOOKUP(0,Tool!$28:$28,Tool!$40:$40)/$T142
)</f>
        <v>#N/A</v>
      </c>
    </row>
    <row r="143" spans="8:21" x14ac:dyDescent="0.35">
      <c r="H143" s="33" t="b">
        <f>IF(SETUP_Frequency="Calendar Year",IF(COUNTA(H$3:H142)&lt;=SETUP_Period_Final-SETUP_Period_First,H142+1),
IF(SETUP_Frequency="Financial Year", IF(COUNTA(H$3:H142)&lt;=LEFT(SETUP_Period_Final,4)-LEFT(SETUP_Period_First,4),((LEFT(H142,2)&amp;MID(H142,3,2))+1)&amp;"/"&amp;TEXT(RIGHT(TEXT(RIGHT(H142,2)+1,"00"),2),"00"),NA()),
IF(SETUP_Frequency="Quarterly",IF(COUNTA(H$3:H142)&lt;=((LEFT(SETUP_Period_Final,4)-LEFT(SETUP_Period_First,4))*4)+RIGHT(SETUP_Period_Final,1)-RIGHT(SETUP_Period_First,1),IF(_xlfn.NUMBERVALUE(RIGHT(H142,1))=4,(LEFT(H142,4)+1)&amp;"Q1",(LEFT(H142,4)&amp;"Q"&amp;(RIGHT(H142,1)+1))),NA()),NA())))</f>
        <v>0</v>
      </c>
      <c r="J143" s="43">
        <f ca="1">OFFSET(Tool!$C$13,0,ROW($H143)-3)</f>
        <v>0</v>
      </c>
      <c r="K143" s="78" t="e">
        <f t="shared" ca="1" si="11"/>
        <v>#N/A</v>
      </c>
      <c r="L143" s="78" t="e">
        <f t="shared" ca="1" si="14"/>
        <v>#N/A</v>
      </c>
      <c r="M143" s="78" t="e">
        <f t="shared" ca="1" si="15"/>
        <v>#N/A</v>
      </c>
      <c r="N143" s="38"/>
      <c r="O143" s="36" t="e" cm="1">
        <f t="array" ref="O143">IF(OR(ISERROR($H143),$H143=FALSE),NA(),
IF(INFLATION_Index="Custom",_xlfn.XLOOKUP($H143,Tool!$12:$12,Tool!$14:$14)*100,
IF(SETUP_Frequency="Financial Year",
IFERROR(INDEX(Dynamic_Table_FY,_xlfn.XMATCH($H143,Dynamic_Period_FY),_xlfn.XMATCH(INFLATION_Index,Dynamic_Indices)),
INDEX(Dynamic_Table_FY,COUNTA(Dynamic_Table_FY)/COUNTA(Dynamic_Indices),_xlfn.XMATCH(INFLATION_Index,Dynamic_Indices))),
IF(SETUP_Frequency="Calendar Year",
IFERROR(INDEX(Dynamic_Table_CAL,_xlfn.XMATCH($H143,Dynamic_Period_CAL),_xlfn.XMATCH(INFLATION_Index,Dynamic_Indices)),
INDEX(Dynamic_Table_CAL,COUNTA(Dynamic_Table_CAL)/COUNTA(Dynamic_Indices),_xlfn.XMATCH(INFLATION_Index,Dynamic_Indices))),
IF(SETUP_Frequency="Quarterly",
IFERROR(INDEX(Dynamic_Table_QTR,_xlfn.XMATCH($H143,Dynamic_Period_QTR),_xlfn.XMATCH(INFLATION_Index,Dynamic_Indices)),
INDEX(Dynamic_Table_QTR,COUNTA(Dynamic_Table_QTR)/COUNTA(Dynamic_Indices),_xlfn.XMATCH(INFLATION_Index,Dynamic_Indices))),"err")))))
/100</f>
        <v>#N/A</v>
      </c>
      <c r="P143" s="37" t="e">
        <f t="shared" ca="1" si="12"/>
        <v>#N/A</v>
      </c>
      <c r="Q143" s="37" t="e">
        <f ca="1">IF(ISERROR($H143),NA(),
$P143/_xlfn.XLOOKUP(0,Tool!$27:$27,Tool!$33:$33)
)</f>
        <v>#N/A</v>
      </c>
      <c r="R143" s="2"/>
      <c r="S143" s="36" t="e" cm="1">
        <f t="array" ref="S143">IF(OR(ISERROR($H143),$H143=FALSE),NA(),
IF(SETUP_Frequency="Financial Year",
IFERROR(INDEX(Dynamic_Table_FY,_xlfn.XMATCH($H143,Dynamic_Period_FY),_xlfn.XMATCH("GDP Deflator",Dynamic_Indices)),
INDEX(Dynamic_Table_FY,COUNTA(Dynamic_Table_FY)/COUNTA(Dynamic_Indices),_xlfn.XMATCH("GDP Deflator",Dynamic_Indices))),
IF(SETUP_Frequency="Calendar Year",
IFERROR(INDEX(Dynamic_Table_CAL,_xlfn.XMATCH($H143,Dynamic_Period_CAL),_xlfn.XMATCH("GDP Deflator",Dynamic_Indices)),
INDEX(Dynamic_Table_CAL,COUNTA(Dynamic_Table_CAL)/COUNTA(Dynamic_Indices),_xlfn.XMATCH("GDP Deflator",Dynamic_Indices))),
IF(SETUP_Frequency="Quarterly",
IFERROR(INDEX(Dynamic_Table_QTR,_xlfn.XMATCH($H143,Dynamic_Period_QTR),_xlfn.XMATCH("GDP Deflator",Dynamic_Indices)),
INDEX(Dynamic_Table_QTR,COUNTA(Dynamic_Table_QTR)/COUNTA(Dynamic_Indices),_xlfn.XMATCH("GDP Deflator",Dynamic_Indices))),"err"))))
/100</f>
        <v>#N/A</v>
      </c>
      <c r="T143" s="37" t="e">
        <f t="shared" ca="1" si="13"/>
        <v>#N/A</v>
      </c>
      <c r="U143" s="2" t="e">
        <f ca="1">IF(ISERROR($H143),NA(),
_xlfn.XLOOKUP(0,Tool!$28:$28,Tool!$40:$40)/$T143
)</f>
        <v>#N/A</v>
      </c>
    </row>
    <row r="144" spans="8:21" x14ac:dyDescent="0.35">
      <c r="H144" s="33" t="b">
        <f>IF(SETUP_Frequency="Calendar Year",IF(COUNTA(H$3:H143)&lt;=SETUP_Period_Final-SETUP_Period_First,H143+1),
IF(SETUP_Frequency="Financial Year", IF(COUNTA(H$3:H143)&lt;=LEFT(SETUP_Period_Final,4)-LEFT(SETUP_Period_First,4),((LEFT(H143,2)&amp;MID(H143,3,2))+1)&amp;"/"&amp;TEXT(RIGHT(TEXT(RIGHT(H143,2)+1,"00"),2),"00"),NA()),
IF(SETUP_Frequency="Quarterly",IF(COUNTA(H$3:H143)&lt;=((LEFT(SETUP_Period_Final,4)-LEFT(SETUP_Period_First,4))*4)+RIGHT(SETUP_Period_Final,1)-RIGHT(SETUP_Period_First,1),IF(_xlfn.NUMBERVALUE(RIGHT(H143,1))=4,(LEFT(H143,4)+1)&amp;"Q1",(LEFT(H143,4)&amp;"Q"&amp;(RIGHT(H143,1)+1))),NA()),NA())))</f>
        <v>0</v>
      </c>
      <c r="J144" s="43">
        <f ca="1">OFFSET(Tool!$C$13,0,ROW($H144)-3)</f>
        <v>0</v>
      </c>
      <c r="K144" s="78" t="e">
        <f t="shared" ca="1" si="11"/>
        <v>#N/A</v>
      </c>
      <c r="L144" s="78" t="e">
        <f t="shared" ca="1" si="14"/>
        <v>#N/A</v>
      </c>
      <c r="M144" s="78" t="e">
        <f t="shared" ca="1" si="15"/>
        <v>#N/A</v>
      </c>
      <c r="N144" s="38"/>
      <c r="O144" s="36" t="e" cm="1">
        <f t="array" ref="O144">IF(OR(ISERROR($H144),$H144=FALSE),NA(),
IF(INFLATION_Index="Custom",_xlfn.XLOOKUP($H144,Tool!$12:$12,Tool!$14:$14)*100,
IF(SETUP_Frequency="Financial Year",
IFERROR(INDEX(Dynamic_Table_FY,_xlfn.XMATCH($H144,Dynamic_Period_FY),_xlfn.XMATCH(INFLATION_Index,Dynamic_Indices)),
INDEX(Dynamic_Table_FY,COUNTA(Dynamic_Table_FY)/COUNTA(Dynamic_Indices),_xlfn.XMATCH(INFLATION_Index,Dynamic_Indices))),
IF(SETUP_Frequency="Calendar Year",
IFERROR(INDEX(Dynamic_Table_CAL,_xlfn.XMATCH($H144,Dynamic_Period_CAL),_xlfn.XMATCH(INFLATION_Index,Dynamic_Indices)),
INDEX(Dynamic_Table_CAL,COUNTA(Dynamic_Table_CAL)/COUNTA(Dynamic_Indices),_xlfn.XMATCH(INFLATION_Index,Dynamic_Indices))),
IF(SETUP_Frequency="Quarterly",
IFERROR(INDEX(Dynamic_Table_QTR,_xlfn.XMATCH($H144,Dynamic_Period_QTR),_xlfn.XMATCH(INFLATION_Index,Dynamic_Indices)),
INDEX(Dynamic_Table_QTR,COUNTA(Dynamic_Table_QTR)/COUNTA(Dynamic_Indices),_xlfn.XMATCH(INFLATION_Index,Dynamic_Indices))),"err")))))
/100</f>
        <v>#N/A</v>
      </c>
      <c r="P144" s="37" t="e">
        <f t="shared" ca="1" si="12"/>
        <v>#N/A</v>
      </c>
      <c r="Q144" s="37" t="e">
        <f ca="1">IF(ISERROR($H144),NA(),
$P144/_xlfn.XLOOKUP(0,Tool!$27:$27,Tool!$33:$33)
)</f>
        <v>#N/A</v>
      </c>
      <c r="R144" s="2"/>
      <c r="S144" s="36" t="e" cm="1">
        <f t="array" ref="S144">IF(OR(ISERROR($H144),$H144=FALSE),NA(),
IF(SETUP_Frequency="Financial Year",
IFERROR(INDEX(Dynamic_Table_FY,_xlfn.XMATCH($H144,Dynamic_Period_FY),_xlfn.XMATCH("GDP Deflator",Dynamic_Indices)),
INDEX(Dynamic_Table_FY,COUNTA(Dynamic_Table_FY)/COUNTA(Dynamic_Indices),_xlfn.XMATCH("GDP Deflator",Dynamic_Indices))),
IF(SETUP_Frequency="Calendar Year",
IFERROR(INDEX(Dynamic_Table_CAL,_xlfn.XMATCH($H144,Dynamic_Period_CAL),_xlfn.XMATCH("GDP Deflator",Dynamic_Indices)),
INDEX(Dynamic_Table_CAL,COUNTA(Dynamic_Table_CAL)/COUNTA(Dynamic_Indices),_xlfn.XMATCH("GDP Deflator",Dynamic_Indices))),
IF(SETUP_Frequency="Quarterly",
IFERROR(INDEX(Dynamic_Table_QTR,_xlfn.XMATCH($H144,Dynamic_Period_QTR),_xlfn.XMATCH("GDP Deflator",Dynamic_Indices)),
INDEX(Dynamic_Table_QTR,COUNTA(Dynamic_Table_QTR)/COUNTA(Dynamic_Indices),_xlfn.XMATCH("GDP Deflator",Dynamic_Indices))),"err"))))
/100</f>
        <v>#N/A</v>
      </c>
      <c r="T144" s="37" t="e">
        <f t="shared" ca="1" si="13"/>
        <v>#N/A</v>
      </c>
      <c r="U144" s="2" t="e">
        <f ca="1">IF(ISERROR($H144),NA(),
_xlfn.XLOOKUP(0,Tool!$28:$28,Tool!$40:$40)/$T144
)</f>
        <v>#N/A</v>
      </c>
    </row>
    <row r="145" spans="8:21" x14ac:dyDescent="0.35">
      <c r="H145" s="33" t="b">
        <f>IF(SETUP_Frequency="Calendar Year",IF(COUNTA(H$3:H144)&lt;=SETUP_Period_Final-SETUP_Period_First,H144+1),
IF(SETUP_Frequency="Financial Year", IF(COUNTA(H$3:H144)&lt;=LEFT(SETUP_Period_Final,4)-LEFT(SETUP_Period_First,4),((LEFT(H144,2)&amp;MID(H144,3,2))+1)&amp;"/"&amp;TEXT(RIGHT(TEXT(RIGHT(H144,2)+1,"00"),2),"00"),NA()),
IF(SETUP_Frequency="Quarterly",IF(COUNTA(H$3:H144)&lt;=((LEFT(SETUP_Period_Final,4)-LEFT(SETUP_Period_First,4))*4)+RIGHT(SETUP_Period_Final,1)-RIGHT(SETUP_Period_First,1),IF(_xlfn.NUMBERVALUE(RIGHT(H144,1))=4,(LEFT(H144,4)+1)&amp;"Q1",(LEFT(H144,4)&amp;"Q"&amp;(RIGHT(H144,1)+1))),NA()),NA())))</f>
        <v>0</v>
      </c>
      <c r="J145" s="43">
        <f ca="1">OFFSET(Tool!$C$13,0,ROW($H145)-3)</f>
        <v>0</v>
      </c>
      <c r="K145" s="78" t="e">
        <f t="shared" ca="1" si="11"/>
        <v>#N/A</v>
      </c>
      <c r="L145" s="78" t="e">
        <f t="shared" ca="1" si="14"/>
        <v>#N/A</v>
      </c>
      <c r="M145" s="78" t="e">
        <f t="shared" ca="1" si="15"/>
        <v>#N/A</v>
      </c>
      <c r="N145" s="38"/>
      <c r="O145" s="36" t="e" cm="1">
        <f t="array" ref="O145">IF(OR(ISERROR($H145),$H145=FALSE),NA(),
IF(INFLATION_Index="Custom",_xlfn.XLOOKUP($H145,Tool!$12:$12,Tool!$14:$14)*100,
IF(SETUP_Frequency="Financial Year",
IFERROR(INDEX(Dynamic_Table_FY,_xlfn.XMATCH($H145,Dynamic_Period_FY),_xlfn.XMATCH(INFLATION_Index,Dynamic_Indices)),
INDEX(Dynamic_Table_FY,COUNTA(Dynamic_Table_FY)/COUNTA(Dynamic_Indices),_xlfn.XMATCH(INFLATION_Index,Dynamic_Indices))),
IF(SETUP_Frequency="Calendar Year",
IFERROR(INDEX(Dynamic_Table_CAL,_xlfn.XMATCH($H145,Dynamic_Period_CAL),_xlfn.XMATCH(INFLATION_Index,Dynamic_Indices)),
INDEX(Dynamic_Table_CAL,COUNTA(Dynamic_Table_CAL)/COUNTA(Dynamic_Indices),_xlfn.XMATCH(INFLATION_Index,Dynamic_Indices))),
IF(SETUP_Frequency="Quarterly",
IFERROR(INDEX(Dynamic_Table_QTR,_xlfn.XMATCH($H145,Dynamic_Period_QTR),_xlfn.XMATCH(INFLATION_Index,Dynamic_Indices)),
INDEX(Dynamic_Table_QTR,COUNTA(Dynamic_Table_QTR)/COUNTA(Dynamic_Indices),_xlfn.XMATCH(INFLATION_Index,Dynamic_Indices))),"err")))))
/100</f>
        <v>#N/A</v>
      </c>
      <c r="P145" s="37" t="e">
        <f t="shared" ca="1" si="12"/>
        <v>#N/A</v>
      </c>
      <c r="Q145" s="37" t="e">
        <f ca="1">IF(ISERROR($H145),NA(),
$P145/_xlfn.XLOOKUP(0,Tool!$27:$27,Tool!$33:$33)
)</f>
        <v>#N/A</v>
      </c>
      <c r="R145" s="2"/>
      <c r="S145" s="36" t="e" cm="1">
        <f t="array" ref="S145">IF(OR(ISERROR($H145),$H145=FALSE),NA(),
IF(SETUP_Frequency="Financial Year",
IFERROR(INDEX(Dynamic_Table_FY,_xlfn.XMATCH($H145,Dynamic_Period_FY),_xlfn.XMATCH("GDP Deflator",Dynamic_Indices)),
INDEX(Dynamic_Table_FY,COUNTA(Dynamic_Table_FY)/COUNTA(Dynamic_Indices),_xlfn.XMATCH("GDP Deflator",Dynamic_Indices))),
IF(SETUP_Frequency="Calendar Year",
IFERROR(INDEX(Dynamic_Table_CAL,_xlfn.XMATCH($H145,Dynamic_Period_CAL),_xlfn.XMATCH("GDP Deflator",Dynamic_Indices)),
INDEX(Dynamic_Table_CAL,COUNTA(Dynamic_Table_CAL)/COUNTA(Dynamic_Indices),_xlfn.XMATCH("GDP Deflator",Dynamic_Indices))),
IF(SETUP_Frequency="Quarterly",
IFERROR(INDEX(Dynamic_Table_QTR,_xlfn.XMATCH($H145,Dynamic_Period_QTR),_xlfn.XMATCH("GDP Deflator",Dynamic_Indices)),
INDEX(Dynamic_Table_QTR,COUNTA(Dynamic_Table_QTR)/COUNTA(Dynamic_Indices),_xlfn.XMATCH("GDP Deflator",Dynamic_Indices))),"err"))))
/100</f>
        <v>#N/A</v>
      </c>
      <c r="T145" s="37" t="e">
        <f t="shared" ca="1" si="13"/>
        <v>#N/A</v>
      </c>
      <c r="U145" s="2" t="e">
        <f ca="1">IF(ISERROR($H145),NA(),
_xlfn.XLOOKUP(0,Tool!$28:$28,Tool!$40:$40)/$T145
)</f>
        <v>#N/A</v>
      </c>
    </row>
    <row r="146" spans="8:21" x14ac:dyDescent="0.35">
      <c r="H146" s="33" t="b">
        <f>IF(SETUP_Frequency="Calendar Year",IF(COUNTA(H$3:H145)&lt;=SETUP_Period_Final-SETUP_Period_First,H145+1),
IF(SETUP_Frequency="Financial Year", IF(COUNTA(H$3:H145)&lt;=LEFT(SETUP_Period_Final,4)-LEFT(SETUP_Period_First,4),((LEFT(H145,2)&amp;MID(H145,3,2))+1)&amp;"/"&amp;TEXT(RIGHT(TEXT(RIGHT(H145,2)+1,"00"),2),"00"),NA()),
IF(SETUP_Frequency="Quarterly",IF(COUNTA(H$3:H145)&lt;=((LEFT(SETUP_Period_Final,4)-LEFT(SETUP_Period_First,4))*4)+RIGHT(SETUP_Period_Final,1)-RIGHT(SETUP_Period_First,1),IF(_xlfn.NUMBERVALUE(RIGHT(H145,1))=4,(LEFT(H145,4)+1)&amp;"Q1",(LEFT(H145,4)&amp;"Q"&amp;(RIGHT(H145,1)+1))),NA()),NA())))</f>
        <v>0</v>
      </c>
      <c r="J146" s="43">
        <f ca="1">OFFSET(Tool!$C$13,0,ROW($H146)-3)</f>
        <v>0</v>
      </c>
      <c r="K146" s="78" t="e">
        <f t="shared" ca="1" si="11"/>
        <v>#N/A</v>
      </c>
      <c r="L146" s="78" t="e">
        <f t="shared" ca="1" si="14"/>
        <v>#N/A</v>
      </c>
      <c r="M146" s="78" t="e">
        <f t="shared" ca="1" si="15"/>
        <v>#N/A</v>
      </c>
      <c r="N146" s="38"/>
      <c r="O146" s="36" t="e" cm="1">
        <f t="array" ref="O146">IF(OR(ISERROR($H146),$H146=FALSE),NA(),
IF(INFLATION_Index="Custom",_xlfn.XLOOKUP($H146,Tool!$12:$12,Tool!$14:$14)*100,
IF(SETUP_Frequency="Financial Year",
IFERROR(INDEX(Dynamic_Table_FY,_xlfn.XMATCH($H146,Dynamic_Period_FY),_xlfn.XMATCH(INFLATION_Index,Dynamic_Indices)),
INDEX(Dynamic_Table_FY,COUNTA(Dynamic_Table_FY)/COUNTA(Dynamic_Indices),_xlfn.XMATCH(INFLATION_Index,Dynamic_Indices))),
IF(SETUP_Frequency="Calendar Year",
IFERROR(INDEX(Dynamic_Table_CAL,_xlfn.XMATCH($H146,Dynamic_Period_CAL),_xlfn.XMATCH(INFLATION_Index,Dynamic_Indices)),
INDEX(Dynamic_Table_CAL,COUNTA(Dynamic_Table_CAL)/COUNTA(Dynamic_Indices),_xlfn.XMATCH(INFLATION_Index,Dynamic_Indices))),
IF(SETUP_Frequency="Quarterly",
IFERROR(INDEX(Dynamic_Table_QTR,_xlfn.XMATCH($H146,Dynamic_Period_QTR),_xlfn.XMATCH(INFLATION_Index,Dynamic_Indices)),
INDEX(Dynamic_Table_QTR,COUNTA(Dynamic_Table_QTR)/COUNTA(Dynamic_Indices),_xlfn.XMATCH(INFLATION_Index,Dynamic_Indices))),"err")))))
/100</f>
        <v>#N/A</v>
      </c>
      <c r="P146" s="37" t="e">
        <f t="shared" ca="1" si="12"/>
        <v>#N/A</v>
      </c>
      <c r="Q146" s="37" t="e">
        <f ca="1">IF(ISERROR($H146),NA(),
$P146/_xlfn.XLOOKUP(0,Tool!$27:$27,Tool!$33:$33)
)</f>
        <v>#N/A</v>
      </c>
      <c r="R146" s="2"/>
      <c r="S146" s="36" t="e" cm="1">
        <f t="array" ref="S146">IF(OR(ISERROR($H146),$H146=FALSE),NA(),
IF(SETUP_Frequency="Financial Year",
IFERROR(INDEX(Dynamic_Table_FY,_xlfn.XMATCH($H146,Dynamic_Period_FY),_xlfn.XMATCH("GDP Deflator",Dynamic_Indices)),
INDEX(Dynamic_Table_FY,COUNTA(Dynamic_Table_FY)/COUNTA(Dynamic_Indices),_xlfn.XMATCH("GDP Deflator",Dynamic_Indices))),
IF(SETUP_Frequency="Calendar Year",
IFERROR(INDEX(Dynamic_Table_CAL,_xlfn.XMATCH($H146,Dynamic_Period_CAL),_xlfn.XMATCH("GDP Deflator",Dynamic_Indices)),
INDEX(Dynamic_Table_CAL,COUNTA(Dynamic_Table_CAL)/COUNTA(Dynamic_Indices),_xlfn.XMATCH("GDP Deflator",Dynamic_Indices))),
IF(SETUP_Frequency="Quarterly",
IFERROR(INDEX(Dynamic_Table_QTR,_xlfn.XMATCH($H146,Dynamic_Period_QTR),_xlfn.XMATCH("GDP Deflator",Dynamic_Indices)),
INDEX(Dynamic_Table_QTR,COUNTA(Dynamic_Table_QTR)/COUNTA(Dynamic_Indices),_xlfn.XMATCH("GDP Deflator",Dynamic_Indices))),"err"))))
/100</f>
        <v>#N/A</v>
      </c>
      <c r="T146" s="37" t="e">
        <f t="shared" ca="1" si="13"/>
        <v>#N/A</v>
      </c>
      <c r="U146" s="2" t="e">
        <f ca="1">IF(ISERROR($H146),NA(),
_xlfn.XLOOKUP(0,Tool!$28:$28,Tool!$40:$40)/$T146
)</f>
        <v>#N/A</v>
      </c>
    </row>
    <row r="147" spans="8:21" x14ac:dyDescent="0.35">
      <c r="H147" s="33" t="b">
        <f>IF(SETUP_Frequency="Calendar Year",IF(COUNTA(H$3:H146)&lt;=SETUP_Period_Final-SETUP_Period_First,H146+1),
IF(SETUP_Frequency="Financial Year", IF(COUNTA(H$3:H146)&lt;=LEFT(SETUP_Period_Final,4)-LEFT(SETUP_Period_First,4),((LEFT(H146,2)&amp;MID(H146,3,2))+1)&amp;"/"&amp;TEXT(RIGHT(TEXT(RIGHT(H146,2)+1,"00"),2),"00"),NA()),
IF(SETUP_Frequency="Quarterly",IF(COUNTA(H$3:H146)&lt;=((LEFT(SETUP_Period_Final,4)-LEFT(SETUP_Period_First,4))*4)+RIGHT(SETUP_Period_Final,1)-RIGHT(SETUP_Period_First,1),IF(_xlfn.NUMBERVALUE(RIGHT(H146,1))=4,(LEFT(H146,4)+1)&amp;"Q1",(LEFT(H146,4)&amp;"Q"&amp;(RIGHT(H146,1)+1))),NA()),NA())))</f>
        <v>0</v>
      </c>
      <c r="J147" s="43">
        <f ca="1">OFFSET(Tool!$C$13,0,ROW($H147)-3)</f>
        <v>0</v>
      </c>
      <c r="K147" s="78" t="e">
        <f t="shared" ca="1" si="11"/>
        <v>#N/A</v>
      </c>
      <c r="L147" s="78" t="e">
        <f t="shared" ca="1" si="14"/>
        <v>#N/A</v>
      </c>
      <c r="M147" s="78" t="e">
        <f t="shared" ca="1" si="15"/>
        <v>#N/A</v>
      </c>
      <c r="N147" s="38"/>
      <c r="O147" s="36" t="e" cm="1">
        <f t="array" ref="O147">IF(OR(ISERROR($H147),$H147=FALSE),NA(),
IF(INFLATION_Index="Custom",_xlfn.XLOOKUP($H147,Tool!$12:$12,Tool!$14:$14)*100,
IF(SETUP_Frequency="Financial Year",
IFERROR(INDEX(Dynamic_Table_FY,_xlfn.XMATCH($H147,Dynamic_Period_FY),_xlfn.XMATCH(INFLATION_Index,Dynamic_Indices)),
INDEX(Dynamic_Table_FY,COUNTA(Dynamic_Table_FY)/COUNTA(Dynamic_Indices),_xlfn.XMATCH(INFLATION_Index,Dynamic_Indices))),
IF(SETUP_Frequency="Calendar Year",
IFERROR(INDEX(Dynamic_Table_CAL,_xlfn.XMATCH($H147,Dynamic_Period_CAL),_xlfn.XMATCH(INFLATION_Index,Dynamic_Indices)),
INDEX(Dynamic_Table_CAL,COUNTA(Dynamic_Table_CAL)/COUNTA(Dynamic_Indices),_xlfn.XMATCH(INFLATION_Index,Dynamic_Indices))),
IF(SETUP_Frequency="Quarterly",
IFERROR(INDEX(Dynamic_Table_QTR,_xlfn.XMATCH($H147,Dynamic_Period_QTR),_xlfn.XMATCH(INFLATION_Index,Dynamic_Indices)),
INDEX(Dynamic_Table_QTR,COUNTA(Dynamic_Table_QTR)/COUNTA(Dynamic_Indices),_xlfn.XMATCH(INFLATION_Index,Dynamic_Indices))),"err")))))
/100</f>
        <v>#N/A</v>
      </c>
      <c r="P147" s="37" t="e">
        <f t="shared" ca="1" si="12"/>
        <v>#N/A</v>
      </c>
      <c r="Q147" s="37" t="e">
        <f ca="1">IF(ISERROR($H147),NA(),
$P147/_xlfn.XLOOKUP(0,Tool!$27:$27,Tool!$33:$33)
)</f>
        <v>#N/A</v>
      </c>
      <c r="R147" s="2"/>
      <c r="S147" s="36" t="e" cm="1">
        <f t="array" ref="S147">IF(OR(ISERROR($H147),$H147=FALSE),NA(),
IF(SETUP_Frequency="Financial Year",
IFERROR(INDEX(Dynamic_Table_FY,_xlfn.XMATCH($H147,Dynamic_Period_FY),_xlfn.XMATCH("GDP Deflator",Dynamic_Indices)),
INDEX(Dynamic_Table_FY,COUNTA(Dynamic_Table_FY)/COUNTA(Dynamic_Indices),_xlfn.XMATCH("GDP Deflator",Dynamic_Indices))),
IF(SETUP_Frequency="Calendar Year",
IFERROR(INDEX(Dynamic_Table_CAL,_xlfn.XMATCH($H147,Dynamic_Period_CAL),_xlfn.XMATCH("GDP Deflator",Dynamic_Indices)),
INDEX(Dynamic_Table_CAL,COUNTA(Dynamic_Table_CAL)/COUNTA(Dynamic_Indices),_xlfn.XMATCH("GDP Deflator",Dynamic_Indices))),
IF(SETUP_Frequency="Quarterly",
IFERROR(INDEX(Dynamic_Table_QTR,_xlfn.XMATCH($H147,Dynamic_Period_QTR),_xlfn.XMATCH("GDP Deflator",Dynamic_Indices)),
INDEX(Dynamic_Table_QTR,COUNTA(Dynamic_Table_QTR)/COUNTA(Dynamic_Indices),_xlfn.XMATCH("GDP Deflator",Dynamic_Indices))),"err"))))
/100</f>
        <v>#N/A</v>
      </c>
      <c r="T147" s="37" t="e">
        <f t="shared" ca="1" si="13"/>
        <v>#N/A</v>
      </c>
      <c r="U147" s="2" t="e">
        <f ca="1">IF(ISERROR($H147),NA(),
_xlfn.XLOOKUP(0,Tool!$28:$28,Tool!$40:$40)/$T147
)</f>
        <v>#N/A</v>
      </c>
    </row>
    <row r="148" spans="8:21" x14ac:dyDescent="0.35">
      <c r="H148" s="33" t="b">
        <f>IF(SETUP_Frequency="Calendar Year",IF(COUNTA(H$3:H147)&lt;=SETUP_Period_Final-SETUP_Period_First,H147+1),
IF(SETUP_Frequency="Financial Year", IF(COUNTA(H$3:H147)&lt;=LEFT(SETUP_Period_Final,4)-LEFT(SETUP_Period_First,4),((LEFT(H147,2)&amp;MID(H147,3,2))+1)&amp;"/"&amp;TEXT(RIGHT(TEXT(RIGHT(H147,2)+1,"00"),2),"00"),NA()),
IF(SETUP_Frequency="Quarterly",IF(COUNTA(H$3:H147)&lt;=((LEFT(SETUP_Period_Final,4)-LEFT(SETUP_Period_First,4))*4)+RIGHT(SETUP_Period_Final,1)-RIGHT(SETUP_Period_First,1),IF(_xlfn.NUMBERVALUE(RIGHT(H147,1))=4,(LEFT(H147,4)+1)&amp;"Q1",(LEFT(H147,4)&amp;"Q"&amp;(RIGHT(H147,1)+1))),NA()),NA())))</f>
        <v>0</v>
      </c>
      <c r="J148" s="43">
        <f ca="1">OFFSET(Tool!$C$13,0,ROW($H148)-3)</f>
        <v>0</v>
      </c>
      <c r="K148" s="78" t="e">
        <f t="shared" ca="1" si="11"/>
        <v>#N/A</v>
      </c>
      <c r="L148" s="78" t="e">
        <f t="shared" ca="1" si="14"/>
        <v>#N/A</v>
      </c>
      <c r="M148" s="78" t="e">
        <f t="shared" ca="1" si="15"/>
        <v>#N/A</v>
      </c>
      <c r="N148" s="38"/>
      <c r="O148" s="36" t="e" cm="1">
        <f t="array" ref="O148">IF(OR(ISERROR($H148),$H148=FALSE),NA(),
IF(INFLATION_Index="Custom",_xlfn.XLOOKUP($H148,Tool!$12:$12,Tool!$14:$14)*100,
IF(SETUP_Frequency="Financial Year",
IFERROR(INDEX(Dynamic_Table_FY,_xlfn.XMATCH($H148,Dynamic_Period_FY),_xlfn.XMATCH(INFLATION_Index,Dynamic_Indices)),
INDEX(Dynamic_Table_FY,COUNTA(Dynamic_Table_FY)/COUNTA(Dynamic_Indices),_xlfn.XMATCH(INFLATION_Index,Dynamic_Indices))),
IF(SETUP_Frequency="Calendar Year",
IFERROR(INDEX(Dynamic_Table_CAL,_xlfn.XMATCH($H148,Dynamic_Period_CAL),_xlfn.XMATCH(INFLATION_Index,Dynamic_Indices)),
INDEX(Dynamic_Table_CAL,COUNTA(Dynamic_Table_CAL)/COUNTA(Dynamic_Indices),_xlfn.XMATCH(INFLATION_Index,Dynamic_Indices))),
IF(SETUP_Frequency="Quarterly",
IFERROR(INDEX(Dynamic_Table_QTR,_xlfn.XMATCH($H148,Dynamic_Period_QTR),_xlfn.XMATCH(INFLATION_Index,Dynamic_Indices)),
INDEX(Dynamic_Table_QTR,COUNTA(Dynamic_Table_QTR)/COUNTA(Dynamic_Indices),_xlfn.XMATCH(INFLATION_Index,Dynamic_Indices))),"err")))))
/100</f>
        <v>#N/A</v>
      </c>
      <c r="P148" s="37" t="e">
        <f t="shared" ca="1" si="12"/>
        <v>#N/A</v>
      </c>
      <c r="Q148" s="37" t="e">
        <f ca="1">IF(ISERROR($H148),NA(),
$P148/_xlfn.XLOOKUP(0,Tool!$27:$27,Tool!$33:$33)
)</f>
        <v>#N/A</v>
      </c>
      <c r="R148" s="2"/>
      <c r="S148" s="36" t="e" cm="1">
        <f t="array" ref="S148">IF(OR(ISERROR($H148),$H148=FALSE),NA(),
IF(SETUP_Frequency="Financial Year",
IFERROR(INDEX(Dynamic_Table_FY,_xlfn.XMATCH($H148,Dynamic_Period_FY),_xlfn.XMATCH("GDP Deflator",Dynamic_Indices)),
INDEX(Dynamic_Table_FY,COUNTA(Dynamic_Table_FY)/COUNTA(Dynamic_Indices),_xlfn.XMATCH("GDP Deflator",Dynamic_Indices))),
IF(SETUP_Frequency="Calendar Year",
IFERROR(INDEX(Dynamic_Table_CAL,_xlfn.XMATCH($H148,Dynamic_Period_CAL),_xlfn.XMATCH("GDP Deflator",Dynamic_Indices)),
INDEX(Dynamic_Table_CAL,COUNTA(Dynamic_Table_CAL)/COUNTA(Dynamic_Indices),_xlfn.XMATCH("GDP Deflator",Dynamic_Indices))),
IF(SETUP_Frequency="Quarterly",
IFERROR(INDEX(Dynamic_Table_QTR,_xlfn.XMATCH($H148,Dynamic_Period_QTR),_xlfn.XMATCH("GDP Deflator",Dynamic_Indices)),
INDEX(Dynamic_Table_QTR,COUNTA(Dynamic_Table_QTR)/COUNTA(Dynamic_Indices),_xlfn.XMATCH("GDP Deflator",Dynamic_Indices))),"err"))))
/100</f>
        <v>#N/A</v>
      </c>
      <c r="T148" s="37" t="e">
        <f t="shared" ca="1" si="13"/>
        <v>#N/A</v>
      </c>
      <c r="U148" s="2" t="e">
        <f ca="1">IF(ISERROR($H148),NA(),
_xlfn.XLOOKUP(0,Tool!$28:$28,Tool!$40:$40)/$T148
)</f>
        <v>#N/A</v>
      </c>
    </row>
    <row r="149" spans="8:21" x14ac:dyDescent="0.35">
      <c r="H149" s="33" t="b">
        <f>IF(SETUP_Frequency="Calendar Year",IF(COUNTA(H$3:H148)&lt;=SETUP_Period_Final-SETUP_Period_First,H148+1),
IF(SETUP_Frequency="Financial Year", IF(COUNTA(H$3:H148)&lt;=LEFT(SETUP_Period_Final,4)-LEFT(SETUP_Period_First,4),((LEFT(H148,2)&amp;MID(H148,3,2))+1)&amp;"/"&amp;TEXT(RIGHT(TEXT(RIGHT(H148,2)+1,"00"),2),"00"),NA()),
IF(SETUP_Frequency="Quarterly",IF(COUNTA(H$3:H148)&lt;=((LEFT(SETUP_Period_Final,4)-LEFT(SETUP_Period_First,4))*4)+RIGHT(SETUP_Period_Final,1)-RIGHT(SETUP_Period_First,1),IF(_xlfn.NUMBERVALUE(RIGHT(H148,1))=4,(LEFT(H148,4)+1)&amp;"Q1",(LEFT(H148,4)&amp;"Q"&amp;(RIGHT(H148,1)+1))),NA()),NA())))</f>
        <v>0</v>
      </c>
      <c r="J149" s="43">
        <f ca="1">OFFSET(Tool!$C$13,0,ROW($H149)-3)</f>
        <v>0</v>
      </c>
      <c r="K149" s="78" t="e">
        <f t="shared" ca="1" si="11"/>
        <v>#N/A</v>
      </c>
      <c r="L149" s="78" t="e">
        <f t="shared" ca="1" si="14"/>
        <v>#N/A</v>
      </c>
      <c r="M149" s="78" t="e">
        <f t="shared" ca="1" si="15"/>
        <v>#N/A</v>
      </c>
      <c r="N149" s="38"/>
      <c r="O149" s="36" t="e" cm="1">
        <f t="array" ref="O149">IF(OR(ISERROR($H149),$H149=FALSE),NA(),
IF(INFLATION_Index="Custom",_xlfn.XLOOKUP($H149,Tool!$12:$12,Tool!$14:$14)*100,
IF(SETUP_Frequency="Financial Year",
IFERROR(INDEX(Dynamic_Table_FY,_xlfn.XMATCH($H149,Dynamic_Period_FY),_xlfn.XMATCH(INFLATION_Index,Dynamic_Indices)),
INDEX(Dynamic_Table_FY,COUNTA(Dynamic_Table_FY)/COUNTA(Dynamic_Indices),_xlfn.XMATCH(INFLATION_Index,Dynamic_Indices))),
IF(SETUP_Frequency="Calendar Year",
IFERROR(INDEX(Dynamic_Table_CAL,_xlfn.XMATCH($H149,Dynamic_Period_CAL),_xlfn.XMATCH(INFLATION_Index,Dynamic_Indices)),
INDEX(Dynamic_Table_CAL,COUNTA(Dynamic_Table_CAL)/COUNTA(Dynamic_Indices),_xlfn.XMATCH(INFLATION_Index,Dynamic_Indices))),
IF(SETUP_Frequency="Quarterly",
IFERROR(INDEX(Dynamic_Table_QTR,_xlfn.XMATCH($H149,Dynamic_Period_QTR),_xlfn.XMATCH(INFLATION_Index,Dynamic_Indices)),
INDEX(Dynamic_Table_QTR,COUNTA(Dynamic_Table_QTR)/COUNTA(Dynamic_Indices),_xlfn.XMATCH(INFLATION_Index,Dynamic_Indices))),"err")))))
/100</f>
        <v>#N/A</v>
      </c>
      <c r="P149" s="37" t="e">
        <f t="shared" ca="1" si="12"/>
        <v>#N/A</v>
      </c>
      <c r="Q149" s="37" t="e">
        <f ca="1">IF(ISERROR($H149),NA(),
$P149/_xlfn.XLOOKUP(0,Tool!$27:$27,Tool!$33:$33)
)</f>
        <v>#N/A</v>
      </c>
      <c r="R149" s="2"/>
      <c r="S149" s="36" t="e" cm="1">
        <f t="array" ref="S149">IF(OR(ISERROR($H149),$H149=FALSE),NA(),
IF(SETUP_Frequency="Financial Year",
IFERROR(INDEX(Dynamic_Table_FY,_xlfn.XMATCH($H149,Dynamic_Period_FY),_xlfn.XMATCH("GDP Deflator",Dynamic_Indices)),
INDEX(Dynamic_Table_FY,COUNTA(Dynamic_Table_FY)/COUNTA(Dynamic_Indices),_xlfn.XMATCH("GDP Deflator",Dynamic_Indices))),
IF(SETUP_Frequency="Calendar Year",
IFERROR(INDEX(Dynamic_Table_CAL,_xlfn.XMATCH($H149,Dynamic_Period_CAL),_xlfn.XMATCH("GDP Deflator",Dynamic_Indices)),
INDEX(Dynamic_Table_CAL,COUNTA(Dynamic_Table_CAL)/COUNTA(Dynamic_Indices),_xlfn.XMATCH("GDP Deflator",Dynamic_Indices))),
IF(SETUP_Frequency="Quarterly",
IFERROR(INDEX(Dynamic_Table_QTR,_xlfn.XMATCH($H149,Dynamic_Period_QTR),_xlfn.XMATCH("GDP Deflator",Dynamic_Indices)),
INDEX(Dynamic_Table_QTR,COUNTA(Dynamic_Table_QTR)/COUNTA(Dynamic_Indices),_xlfn.XMATCH("GDP Deflator",Dynamic_Indices))),"err"))))
/100</f>
        <v>#N/A</v>
      </c>
      <c r="T149" s="37" t="e">
        <f t="shared" ca="1" si="13"/>
        <v>#N/A</v>
      </c>
      <c r="U149" s="2" t="e">
        <f ca="1">IF(ISERROR($H149),NA(),
_xlfn.XLOOKUP(0,Tool!$28:$28,Tool!$40:$40)/$T149
)</f>
        <v>#N/A</v>
      </c>
    </row>
    <row r="150" spans="8:21" x14ac:dyDescent="0.35">
      <c r="H150" s="33" t="b">
        <f>IF(SETUP_Frequency="Calendar Year",IF(COUNTA(H$3:H149)&lt;=SETUP_Period_Final-SETUP_Period_First,H149+1),
IF(SETUP_Frequency="Financial Year", IF(COUNTA(H$3:H149)&lt;=LEFT(SETUP_Period_Final,4)-LEFT(SETUP_Period_First,4),((LEFT(H149,2)&amp;MID(H149,3,2))+1)&amp;"/"&amp;TEXT(RIGHT(TEXT(RIGHT(H149,2)+1,"00"),2),"00"),NA()),
IF(SETUP_Frequency="Quarterly",IF(COUNTA(H$3:H149)&lt;=((LEFT(SETUP_Period_Final,4)-LEFT(SETUP_Period_First,4))*4)+RIGHT(SETUP_Period_Final,1)-RIGHT(SETUP_Period_First,1),IF(_xlfn.NUMBERVALUE(RIGHT(H149,1))=4,(LEFT(H149,4)+1)&amp;"Q1",(LEFT(H149,4)&amp;"Q"&amp;(RIGHT(H149,1)+1))),NA()),NA())))</f>
        <v>0</v>
      </c>
      <c r="J150" s="43">
        <f ca="1">OFFSET(Tool!$C$13,0,ROW($H150)-3)</f>
        <v>0</v>
      </c>
      <c r="K150" s="78" t="e">
        <f t="shared" ca="1" si="11"/>
        <v>#N/A</v>
      </c>
      <c r="L150" s="78" t="e">
        <f t="shared" ca="1" si="14"/>
        <v>#N/A</v>
      </c>
      <c r="M150" s="78" t="e">
        <f t="shared" ca="1" si="15"/>
        <v>#N/A</v>
      </c>
      <c r="N150" s="38"/>
      <c r="O150" s="36" t="e" cm="1">
        <f t="array" ref="O150">IF(OR(ISERROR($H150),$H150=FALSE),NA(),
IF(INFLATION_Index="Custom",_xlfn.XLOOKUP($H150,Tool!$12:$12,Tool!$14:$14)*100,
IF(SETUP_Frequency="Financial Year",
IFERROR(INDEX(Dynamic_Table_FY,_xlfn.XMATCH($H150,Dynamic_Period_FY),_xlfn.XMATCH(INFLATION_Index,Dynamic_Indices)),
INDEX(Dynamic_Table_FY,COUNTA(Dynamic_Table_FY)/COUNTA(Dynamic_Indices),_xlfn.XMATCH(INFLATION_Index,Dynamic_Indices))),
IF(SETUP_Frequency="Calendar Year",
IFERROR(INDEX(Dynamic_Table_CAL,_xlfn.XMATCH($H150,Dynamic_Period_CAL),_xlfn.XMATCH(INFLATION_Index,Dynamic_Indices)),
INDEX(Dynamic_Table_CAL,COUNTA(Dynamic_Table_CAL)/COUNTA(Dynamic_Indices),_xlfn.XMATCH(INFLATION_Index,Dynamic_Indices))),
IF(SETUP_Frequency="Quarterly",
IFERROR(INDEX(Dynamic_Table_QTR,_xlfn.XMATCH($H150,Dynamic_Period_QTR),_xlfn.XMATCH(INFLATION_Index,Dynamic_Indices)),
INDEX(Dynamic_Table_QTR,COUNTA(Dynamic_Table_QTR)/COUNTA(Dynamic_Indices),_xlfn.XMATCH(INFLATION_Index,Dynamic_Indices))),"err")))))
/100</f>
        <v>#N/A</v>
      </c>
      <c r="P150" s="37" t="e">
        <f t="shared" ca="1" si="12"/>
        <v>#N/A</v>
      </c>
      <c r="Q150" s="37" t="e">
        <f ca="1">IF(ISERROR($H150),NA(),
$P150/_xlfn.XLOOKUP(0,Tool!$27:$27,Tool!$33:$33)
)</f>
        <v>#N/A</v>
      </c>
      <c r="R150" s="2"/>
      <c r="S150" s="36" t="e" cm="1">
        <f t="array" ref="S150">IF(OR(ISERROR($H150),$H150=FALSE),NA(),
IF(SETUP_Frequency="Financial Year",
IFERROR(INDEX(Dynamic_Table_FY,_xlfn.XMATCH($H150,Dynamic_Period_FY),_xlfn.XMATCH("GDP Deflator",Dynamic_Indices)),
INDEX(Dynamic_Table_FY,COUNTA(Dynamic_Table_FY)/COUNTA(Dynamic_Indices),_xlfn.XMATCH("GDP Deflator",Dynamic_Indices))),
IF(SETUP_Frequency="Calendar Year",
IFERROR(INDEX(Dynamic_Table_CAL,_xlfn.XMATCH($H150,Dynamic_Period_CAL),_xlfn.XMATCH("GDP Deflator",Dynamic_Indices)),
INDEX(Dynamic_Table_CAL,COUNTA(Dynamic_Table_CAL)/COUNTA(Dynamic_Indices),_xlfn.XMATCH("GDP Deflator",Dynamic_Indices))),
IF(SETUP_Frequency="Quarterly",
IFERROR(INDEX(Dynamic_Table_QTR,_xlfn.XMATCH($H150,Dynamic_Period_QTR),_xlfn.XMATCH("GDP Deflator",Dynamic_Indices)),
INDEX(Dynamic_Table_QTR,COUNTA(Dynamic_Table_QTR)/COUNTA(Dynamic_Indices),_xlfn.XMATCH("GDP Deflator",Dynamic_Indices))),"err"))))
/100</f>
        <v>#N/A</v>
      </c>
      <c r="T150" s="37" t="e">
        <f t="shared" ca="1" si="13"/>
        <v>#N/A</v>
      </c>
      <c r="U150" s="2" t="e">
        <f ca="1">IF(ISERROR($H150),NA(),
_xlfn.XLOOKUP(0,Tool!$28:$28,Tool!$40:$40)/$T150
)</f>
        <v>#N/A</v>
      </c>
    </row>
    <row r="151" spans="8:21" x14ac:dyDescent="0.35">
      <c r="H151" s="33" t="b">
        <f>IF(SETUP_Frequency="Calendar Year",IF(COUNTA(H$3:H150)&lt;=SETUP_Period_Final-SETUP_Period_First,H150+1),
IF(SETUP_Frequency="Financial Year", IF(COUNTA(H$3:H150)&lt;=LEFT(SETUP_Period_Final,4)-LEFT(SETUP_Period_First,4),((LEFT(H150,2)&amp;MID(H150,3,2))+1)&amp;"/"&amp;TEXT(RIGHT(TEXT(RIGHT(H150,2)+1,"00"),2),"00"),NA()),
IF(SETUP_Frequency="Quarterly",IF(COUNTA(H$3:H150)&lt;=((LEFT(SETUP_Period_Final,4)-LEFT(SETUP_Period_First,4))*4)+RIGHT(SETUP_Period_Final,1)-RIGHT(SETUP_Period_First,1),IF(_xlfn.NUMBERVALUE(RIGHT(H150,1))=4,(LEFT(H150,4)+1)&amp;"Q1",(LEFT(H150,4)&amp;"Q"&amp;(RIGHT(H150,1)+1))),NA()),NA())))</f>
        <v>0</v>
      </c>
      <c r="J151" s="43">
        <f ca="1">OFFSET(Tool!$C$13,0,ROW($H151)-3)</f>
        <v>0</v>
      </c>
      <c r="K151" s="78" t="e">
        <f t="shared" ca="1" si="11"/>
        <v>#N/A</v>
      </c>
      <c r="L151" s="78" t="e">
        <f t="shared" ca="1" si="14"/>
        <v>#N/A</v>
      </c>
      <c r="M151" s="78" t="e">
        <f t="shared" ca="1" si="15"/>
        <v>#N/A</v>
      </c>
      <c r="N151" s="38"/>
      <c r="O151" s="36" t="e" cm="1">
        <f t="array" ref="O151">IF(OR(ISERROR($H151),$H151=FALSE),NA(),
IF(INFLATION_Index="Custom",_xlfn.XLOOKUP($H151,Tool!$12:$12,Tool!$14:$14)*100,
IF(SETUP_Frequency="Financial Year",
IFERROR(INDEX(Dynamic_Table_FY,_xlfn.XMATCH($H151,Dynamic_Period_FY),_xlfn.XMATCH(INFLATION_Index,Dynamic_Indices)),
INDEX(Dynamic_Table_FY,COUNTA(Dynamic_Table_FY)/COUNTA(Dynamic_Indices),_xlfn.XMATCH(INFLATION_Index,Dynamic_Indices))),
IF(SETUP_Frequency="Calendar Year",
IFERROR(INDEX(Dynamic_Table_CAL,_xlfn.XMATCH($H151,Dynamic_Period_CAL),_xlfn.XMATCH(INFLATION_Index,Dynamic_Indices)),
INDEX(Dynamic_Table_CAL,COUNTA(Dynamic_Table_CAL)/COUNTA(Dynamic_Indices),_xlfn.XMATCH(INFLATION_Index,Dynamic_Indices))),
IF(SETUP_Frequency="Quarterly",
IFERROR(INDEX(Dynamic_Table_QTR,_xlfn.XMATCH($H151,Dynamic_Period_QTR),_xlfn.XMATCH(INFLATION_Index,Dynamic_Indices)),
INDEX(Dynamic_Table_QTR,COUNTA(Dynamic_Table_QTR)/COUNTA(Dynamic_Indices),_xlfn.XMATCH(INFLATION_Index,Dynamic_Indices))),"err")))))
/100</f>
        <v>#N/A</v>
      </c>
      <c r="P151" s="37" t="e">
        <f t="shared" ca="1" si="12"/>
        <v>#N/A</v>
      </c>
      <c r="Q151" s="37" t="e">
        <f ca="1">IF(ISERROR($H151),NA(),
$P151/_xlfn.XLOOKUP(0,Tool!$27:$27,Tool!$33:$33)
)</f>
        <v>#N/A</v>
      </c>
      <c r="R151" s="2"/>
      <c r="S151" s="36" t="e" cm="1">
        <f t="array" ref="S151">IF(OR(ISERROR($H151),$H151=FALSE),NA(),
IF(SETUP_Frequency="Financial Year",
IFERROR(INDEX(Dynamic_Table_FY,_xlfn.XMATCH($H151,Dynamic_Period_FY),_xlfn.XMATCH("GDP Deflator",Dynamic_Indices)),
INDEX(Dynamic_Table_FY,COUNTA(Dynamic_Table_FY)/COUNTA(Dynamic_Indices),_xlfn.XMATCH("GDP Deflator",Dynamic_Indices))),
IF(SETUP_Frequency="Calendar Year",
IFERROR(INDEX(Dynamic_Table_CAL,_xlfn.XMATCH($H151,Dynamic_Period_CAL),_xlfn.XMATCH("GDP Deflator",Dynamic_Indices)),
INDEX(Dynamic_Table_CAL,COUNTA(Dynamic_Table_CAL)/COUNTA(Dynamic_Indices),_xlfn.XMATCH("GDP Deflator",Dynamic_Indices))),
IF(SETUP_Frequency="Quarterly",
IFERROR(INDEX(Dynamic_Table_QTR,_xlfn.XMATCH($H151,Dynamic_Period_QTR),_xlfn.XMATCH("GDP Deflator",Dynamic_Indices)),
INDEX(Dynamic_Table_QTR,COUNTA(Dynamic_Table_QTR)/COUNTA(Dynamic_Indices),_xlfn.XMATCH("GDP Deflator",Dynamic_Indices))),"err"))))
/100</f>
        <v>#N/A</v>
      </c>
      <c r="T151" s="37" t="e">
        <f t="shared" ca="1" si="13"/>
        <v>#N/A</v>
      </c>
      <c r="U151" s="2" t="e">
        <f ca="1">IF(ISERROR($H151),NA(),
_xlfn.XLOOKUP(0,Tool!$28:$28,Tool!$40:$40)/$T151
)</f>
        <v>#N/A</v>
      </c>
    </row>
    <row r="152" spans="8:21" x14ac:dyDescent="0.35">
      <c r="H152" s="33" t="b">
        <f>IF(SETUP_Frequency="Calendar Year",IF(COUNTA(H$3:H151)&lt;=SETUP_Period_Final-SETUP_Period_First,H151+1),
IF(SETUP_Frequency="Financial Year", IF(COUNTA(H$3:H151)&lt;=LEFT(SETUP_Period_Final,4)-LEFT(SETUP_Period_First,4),((LEFT(H151,2)&amp;MID(H151,3,2))+1)&amp;"/"&amp;TEXT(RIGHT(TEXT(RIGHT(H151,2)+1,"00"),2),"00"),NA()),
IF(SETUP_Frequency="Quarterly",IF(COUNTA(H$3:H151)&lt;=((LEFT(SETUP_Period_Final,4)-LEFT(SETUP_Period_First,4))*4)+RIGHT(SETUP_Period_Final,1)-RIGHT(SETUP_Period_First,1),IF(_xlfn.NUMBERVALUE(RIGHT(H151,1))=4,(LEFT(H151,4)+1)&amp;"Q1",(LEFT(H151,4)&amp;"Q"&amp;(RIGHT(H151,1)+1))),NA()),NA())))</f>
        <v>0</v>
      </c>
      <c r="J152" s="43">
        <f ca="1">OFFSET(Tool!$C$13,0,ROW($H152)-3)</f>
        <v>0</v>
      </c>
      <c r="K152" s="78" t="e">
        <f t="shared" ca="1" si="11"/>
        <v>#N/A</v>
      </c>
      <c r="L152" s="78" t="e">
        <f t="shared" ca="1" si="14"/>
        <v>#N/A</v>
      </c>
      <c r="M152" s="78" t="e">
        <f t="shared" ca="1" si="15"/>
        <v>#N/A</v>
      </c>
      <c r="N152" s="38"/>
      <c r="O152" s="36" t="e" cm="1">
        <f t="array" ref="O152">IF(OR(ISERROR($H152),$H152=FALSE),NA(),
IF(INFLATION_Index="Custom",_xlfn.XLOOKUP($H152,Tool!$12:$12,Tool!$14:$14)*100,
IF(SETUP_Frequency="Financial Year",
IFERROR(INDEX(Dynamic_Table_FY,_xlfn.XMATCH($H152,Dynamic_Period_FY),_xlfn.XMATCH(INFLATION_Index,Dynamic_Indices)),
INDEX(Dynamic_Table_FY,COUNTA(Dynamic_Table_FY)/COUNTA(Dynamic_Indices),_xlfn.XMATCH(INFLATION_Index,Dynamic_Indices))),
IF(SETUP_Frequency="Calendar Year",
IFERROR(INDEX(Dynamic_Table_CAL,_xlfn.XMATCH($H152,Dynamic_Period_CAL),_xlfn.XMATCH(INFLATION_Index,Dynamic_Indices)),
INDEX(Dynamic_Table_CAL,COUNTA(Dynamic_Table_CAL)/COUNTA(Dynamic_Indices),_xlfn.XMATCH(INFLATION_Index,Dynamic_Indices))),
IF(SETUP_Frequency="Quarterly",
IFERROR(INDEX(Dynamic_Table_QTR,_xlfn.XMATCH($H152,Dynamic_Period_QTR),_xlfn.XMATCH(INFLATION_Index,Dynamic_Indices)),
INDEX(Dynamic_Table_QTR,COUNTA(Dynamic_Table_QTR)/COUNTA(Dynamic_Indices),_xlfn.XMATCH(INFLATION_Index,Dynamic_Indices))),"err")))))
/100</f>
        <v>#N/A</v>
      </c>
      <c r="P152" s="37" t="e">
        <f t="shared" ca="1" si="12"/>
        <v>#N/A</v>
      </c>
      <c r="Q152" s="37" t="e">
        <f ca="1">IF(ISERROR($H152),NA(),
$P152/_xlfn.XLOOKUP(0,Tool!$27:$27,Tool!$33:$33)
)</f>
        <v>#N/A</v>
      </c>
      <c r="R152" s="2"/>
      <c r="S152" s="36" t="e" cm="1">
        <f t="array" ref="S152">IF(OR(ISERROR($H152),$H152=FALSE),NA(),
IF(SETUP_Frequency="Financial Year",
IFERROR(INDEX(Dynamic_Table_FY,_xlfn.XMATCH($H152,Dynamic_Period_FY),_xlfn.XMATCH("GDP Deflator",Dynamic_Indices)),
INDEX(Dynamic_Table_FY,COUNTA(Dynamic_Table_FY)/COUNTA(Dynamic_Indices),_xlfn.XMATCH("GDP Deflator",Dynamic_Indices))),
IF(SETUP_Frequency="Calendar Year",
IFERROR(INDEX(Dynamic_Table_CAL,_xlfn.XMATCH($H152,Dynamic_Period_CAL),_xlfn.XMATCH("GDP Deflator",Dynamic_Indices)),
INDEX(Dynamic_Table_CAL,COUNTA(Dynamic_Table_CAL)/COUNTA(Dynamic_Indices),_xlfn.XMATCH("GDP Deflator",Dynamic_Indices))),
IF(SETUP_Frequency="Quarterly",
IFERROR(INDEX(Dynamic_Table_QTR,_xlfn.XMATCH($H152,Dynamic_Period_QTR),_xlfn.XMATCH("GDP Deflator",Dynamic_Indices)),
INDEX(Dynamic_Table_QTR,COUNTA(Dynamic_Table_QTR)/COUNTA(Dynamic_Indices),_xlfn.XMATCH("GDP Deflator",Dynamic_Indices))),"err"))))
/100</f>
        <v>#N/A</v>
      </c>
      <c r="T152" s="37" t="e">
        <f t="shared" ca="1" si="13"/>
        <v>#N/A</v>
      </c>
      <c r="U152" s="2" t="e">
        <f ca="1">IF(ISERROR($H152),NA(),
_xlfn.XLOOKUP(0,Tool!$28:$28,Tool!$40:$40)/$T152
)</f>
        <v>#N/A</v>
      </c>
    </row>
    <row r="153" spans="8:21" x14ac:dyDescent="0.35">
      <c r="H153" s="33" t="b">
        <f>IF(SETUP_Frequency="Calendar Year",IF(COUNTA(H$3:H152)&lt;=SETUP_Period_Final-SETUP_Period_First,H152+1),
IF(SETUP_Frequency="Financial Year", IF(COUNTA(H$3:H152)&lt;=LEFT(SETUP_Period_Final,4)-LEFT(SETUP_Period_First,4),((LEFT(H152,2)&amp;MID(H152,3,2))+1)&amp;"/"&amp;TEXT(RIGHT(TEXT(RIGHT(H152,2)+1,"00"),2),"00"),NA()),
IF(SETUP_Frequency="Quarterly",IF(COUNTA(H$3:H152)&lt;=((LEFT(SETUP_Period_Final,4)-LEFT(SETUP_Period_First,4))*4)+RIGHT(SETUP_Period_Final,1)-RIGHT(SETUP_Period_First,1),IF(_xlfn.NUMBERVALUE(RIGHT(H152,1))=4,(LEFT(H152,4)+1)&amp;"Q1",(LEFT(H152,4)&amp;"Q"&amp;(RIGHT(H152,1)+1))),NA()),NA())))</f>
        <v>0</v>
      </c>
      <c r="J153" s="43">
        <f ca="1">OFFSET(Tool!$C$13,0,ROW($H153)-3)</f>
        <v>0</v>
      </c>
      <c r="K153" s="78" t="e">
        <f t="shared" ca="1" si="11"/>
        <v>#N/A</v>
      </c>
      <c r="L153" s="78" t="e">
        <f t="shared" ca="1" si="14"/>
        <v>#N/A</v>
      </c>
      <c r="M153" s="78" t="e">
        <f t="shared" ca="1" si="15"/>
        <v>#N/A</v>
      </c>
      <c r="N153" s="38"/>
      <c r="O153" s="36" t="e" cm="1">
        <f t="array" ref="O153">IF(OR(ISERROR($H153),$H153=FALSE),NA(),
IF(INFLATION_Index="Custom",_xlfn.XLOOKUP($H153,Tool!$12:$12,Tool!$14:$14)*100,
IF(SETUP_Frequency="Financial Year",
IFERROR(INDEX(Dynamic_Table_FY,_xlfn.XMATCH($H153,Dynamic_Period_FY),_xlfn.XMATCH(INFLATION_Index,Dynamic_Indices)),
INDEX(Dynamic_Table_FY,COUNTA(Dynamic_Table_FY)/COUNTA(Dynamic_Indices),_xlfn.XMATCH(INFLATION_Index,Dynamic_Indices))),
IF(SETUP_Frequency="Calendar Year",
IFERROR(INDEX(Dynamic_Table_CAL,_xlfn.XMATCH($H153,Dynamic_Period_CAL),_xlfn.XMATCH(INFLATION_Index,Dynamic_Indices)),
INDEX(Dynamic_Table_CAL,COUNTA(Dynamic_Table_CAL)/COUNTA(Dynamic_Indices),_xlfn.XMATCH(INFLATION_Index,Dynamic_Indices))),
IF(SETUP_Frequency="Quarterly",
IFERROR(INDEX(Dynamic_Table_QTR,_xlfn.XMATCH($H153,Dynamic_Period_QTR),_xlfn.XMATCH(INFLATION_Index,Dynamic_Indices)),
INDEX(Dynamic_Table_QTR,COUNTA(Dynamic_Table_QTR)/COUNTA(Dynamic_Indices),_xlfn.XMATCH(INFLATION_Index,Dynamic_Indices))),"err")))))
/100</f>
        <v>#N/A</v>
      </c>
      <c r="P153" s="37" t="e">
        <f t="shared" ca="1" si="12"/>
        <v>#N/A</v>
      </c>
      <c r="Q153" s="37" t="e">
        <f ca="1">IF(ISERROR($H153),NA(),
$P153/_xlfn.XLOOKUP(0,Tool!$27:$27,Tool!$33:$33)
)</f>
        <v>#N/A</v>
      </c>
      <c r="R153" s="2"/>
      <c r="S153" s="36" t="e" cm="1">
        <f t="array" ref="S153">IF(OR(ISERROR($H153),$H153=FALSE),NA(),
IF(SETUP_Frequency="Financial Year",
IFERROR(INDEX(Dynamic_Table_FY,_xlfn.XMATCH($H153,Dynamic_Period_FY),_xlfn.XMATCH("GDP Deflator",Dynamic_Indices)),
INDEX(Dynamic_Table_FY,COUNTA(Dynamic_Table_FY)/COUNTA(Dynamic_Indices),_xlfn.XMATCH("GDP Deflator",Dynamic_Indices))),
IF(SETUP_Frequency="Calendar Year",
IFERROR(INDEX(Dynamic_Table_CAL,_xlfn.XMATCH($H153,Dynamic_Period_CAL),_xlfn.XMATCH("GDP Deflator",Dynamic_Indices)),
INDEX(Dynamic_Table_CAL,COUNTA(Dynamic_Table_CAL)/COUNTA(Dynamic_Indices),_xlfn.XMATCH("GDP Deflator",Dynamic_Indices))),
IF(SETUP_Frequency="Quarterly",
IFERROR(INDEX(Dynamic_Table_QTR,_xlfn.XMATCH($H153,Dynamic_Period_QTR),_xlfn.XMATCH("GDP Deflator",Dynamic_Indices)),
INDEX(Dynamic_Table_QTR,COUNTA(Dynamic_Table_QTR)/COUNTA(Dynamic_Indices),_xlfn.XMATCH("GDP Deflator",Dynamic_Indices))),"err"))))
/100</f>
        <v>#N/A</v>
      </c>
      <c r="T153" s="37" t="e">
        <f t="shared" ca="1" si="13"/>
        <v>#N/A</v>
      </c>
      <c r="U153" s="2" t="e">
        <f ca="1">IF(ISERROR($H153),NA(),
_xlfn.XLOOKUP(0,Tool!$28:$28,Tool!$40:$40)/$T153
)</f>
        <v>#N/A</v>
      </c>
    </row>
    <row r="154" spans="8:21" x14ac:dyDescent="0.35">
      <c r="H154" s="33" t="b">
        <f>IF(SETUP_Frequency="Calendar Year",IF(COUNTA(H$3:H153)&lt;=SETUP_Period_Final-SETUP_Period_First,H153+1),
IF(SETUP_Frequency="Financial Year", IF(COUNTA(H$3:H153)&lt;=LEFT(SETUP_Period_Final,4)-LEFT(SETUP_Period_First,4),((LEFT(H153,2)&amp;MID(H153,3,2))+1)&amp;"/"&amp;TEXT(RIGHT(TEXT(RIGHT(H153,2)+1,"00"),2),"00"),NA()),
IF(SETUP_Frequency="Quarterly",IF(COUNTA(H$3:H153)&lt;=((LEFT(SETUP_Period_Final,4)-LEFT(SETUP_Period_First,4))*4)+RIGHT(SETUP_Period_Final,1)-RIGHT(SETUP_Period_First,1),IF(_xlfn.NUMBERVALUE(RIGHT(H153,1))=4,(LEFT(H153,4)+1)&amp;"Q1",(LEFT(H153,4)&amp;"Q"&amp;(RIGHT(H153,1)+1))),NA()),NA())))</f>
        <v>0</v>
      </c>
      <c r="J154" s="43">
        <f ca="1">OFFSET(Tool!$C$13,0,ROW($H154)-3)</f>
        <v>0</v>
      </c>
      <c r="K154" s="78" t="e">
        <f t="shared" ca="1" si="11"/>
        <v>#N/A</v>
      </c>
      <c r="L154" s="78" t="e">
        <f t="shared" ca="1" si="14"/>
        <v>#N/A</v>
      </c>
      <c r="M154" s="78" t="e">
        <f t="shared" ca="1" si="15"/>
        <v>#N/A</v>
      </c>
      <c r="N154" s="38"/>
      <c r="O154" s="36" t="e" cm="1">
        <f t="array" ref="O154">IF(OR(ISERROR($H154),$H154=FALSE),NA(),
IF(INFLATION_Index="Custom",_xlfn.XLOOKUP($H154,Tool!$12:$12,Tool!$14:$14)*100,
IF(SETUP_Frequency="Financial Year",
IFERROR(INDEX(Dynamic_Table_FY,_xlfn.XMATCH($H154,Dynamic_Period_FY),_xlfn.XMATCH(INFLATION_Index,Dynamic_Indices)),
INDEX(Dynamic_Table_FY,COUNTA(Dynamic_Table_FY)/COUNTA(Dynamic_Indices),_xlfn.XMATCH(INFLATION_Index,Dynamic_Indices))),
IF(SETUP_Frequency="Calendar Year",
IFERROR(INDEX(Dynamic_Table_CAL,_xlfn.XMATCH($H154,Dynamic_Period_CAL),_xlfn.XMATCH(INFLATION_Index,Dynamic_Indices)),
INDEX(Dynamic_Table_CAL,COUNTA(Dynamic_Table_CAL)/COUNTA(Dynamic_Indices),_xlfn.XMATCH(INFLATION_Index,Dynamic_Indices))),
IF(SETUP_Frequency="Quarterly",
IFERROR(INDEX(Dynamic_Table_QTR,_xlfn.XMATCH($H154,Dynamic_Period_QTR),_xlfn.XMATCH(INFLATION_Index,Dynamic_Indices)),
INDEX(Dynamic_Table_QTR,COUNTA(Dynamic_Table_QTR)/COUNTA(Dynamic_Indices),_xlfn.XMATCH(INFLATION_Index,Dynamic_Indices))),"err")))))
/100</f>
        <v>#N/A</v>
      </c>
      <c r="P154" s="37" t="e">
        <f t="shared" ca="1" si="12"/>
        <v>#N/A</v>
      </c>
      <c r="Q154" s="37" t="e">
        <f ca="1">IF(ISERROR($H154),NA(),
$P154/_xlfn.XLOOKUP(0,Tool!$27:$27,Tool!$33:$33)
)</f>
        <v>#N/A</v>
      </c>
      <c r="R154" s="2"/>
      <c r="S154" s="36" t="e" cm="1">
        <f t="array" ref="S154">IF(OR(ISERROR($H154),$H154=FALSE),NA(),
IF(SETUP_Frequency="Financial Year",
IFERROR(INDEX(Dynamic_Table_FY,_xlfn.XMATCH($H154,Dynamic_Period_FY),_xlfn.XMATCH("GDP Deflator",Dynamic_Indices)),
INDEX(Dynamic_Table_FY,COUNTA(Dynamic_Table_FY)/COUNTA(Dynamic_Indices),_xlfn.XMATCH("GDP Deflator",Dynamic_Indices))),
IF(SETUP_Frequency="Calendar Year",
IFERROR(INDEX(Dynamic_Table_CAL,_xlfn.XMATCH($H154,Dynamic_Period_CAL),_xlfn.XMATCH("GDP Deflator",Dynamic_Indices)),
INDEX(Dynamic_Table_CAL,COUNTA(Dynamic_Table_CAL)/COUNTA(Dynamic_Indices),_xlfn.XMATCH("GDP Deflator",Dynamic_Indices))),
IF(SETUP_Frequency="Quarterly",
IFERROR(INDEX(Dynamic_Table_QTR,_xlfn.XMATCH($H154,Dynamic_Period_QTR),_xlfn.XMATCH("GDP Deflator",Dynamic_Indices)),
INDEX(Dynamic_Table_QTR,COUNTA(Dynamic_Table_QTR)/COUNTA(Dynamic_Indices),_xlfn.XMATCH("GDP Deflator",Dynamic_Indices))),"err"))))
/100</f>
        <v>#N/A</v>
      </c>
      <c r="T154" s="37" t="e">
        <f t="shared" ca="1" si="13"/>
        <v>#N/A</v>
      </c>
      <c r="U154" s="2" t="e">
        <f ca="1">IF(ISERROR($H154),NA(),
_xlfn.XLOOKUP(0,Tool!$28:$28,Tool!$40:$40)/$T154
)</f>
        <v>#N/A</v>
      </c>
    </row>
    <row r="155" spans="8:21" x14ac:dyDescent="0.35">
      <c r="H155" s="33" t="b">
        <f>IF(SETUP_Frequency="Calendar Year",IF(COUNTA(H$3:H154)&lt;=SETUP_Period_Final-SETUP_Period_First,H154+1),
IF(SETUP_Frequency="Financial Year", IF(COUNTA(H$3:H154)&lt;=LEFT(SETUP_Period_Final,4)-LEFT(SETUP_Period_First,4),((LEFT(H154,2)&amp;MID(H154,3,2))+1)&amp;"/"&amp;TEXT(RIGHT(TEXT(RIGHT(H154,2)+1,"00"),2),"00"),NA()),
IF(SETUP_Frequency="Quarterly",IF(COUNTA(H$3:H154)&lt;=((LEFT(SETUP_Period_Final,4)-LEFT(SETUP_Period_First,4))*4)+RIGHT(SETUP_Period_Final,1)-RIGHT(SETUP_Period_First,1),IF(_xlfn.NUMBERVALUE(RIGHT(H154,1))=4,(LEFT(H154,4)+1)&amp;"Q1",(LEFT(H154,4)&amp;"Q"&amp;(RIGHT(H154,1)+1))),NA()),NA())))</f>
        <v>0</v>
      </c>
      <c r="J155" s="43">
        <f ca="1">OFFSET(Tool!$C$13,0,ROW($H155)-3)</f>
        <v>0</v>
      </c>
      <c r="K155" s="78" t="e">
        <f t="shared" ca="1" si="11"/>
        <v>#N/A</v>
      </c>
      <c r="L155" s="78" t="e">
        <f t="shared" ca="1" si="14"/>
        <v>#N/A</v>
      </c>
      <c r="M155" s="78" t="e">
        <f t="shared" ca="1" si="15"/>
        <v>#N/A</v>
      </c>
      <c r="N155" s="38"/>
      <c r="O155" s="36" t="e" cm="1">
        <f t="array" ref="O155">IF(OR(ISERROR($H155),$H155=FALSE),NA(),
IF(INFLATION_Index="Custom",_xlfn.XLOOKUP($H155,Tool!$12:$12,Tool!$14:$14)*100,
IF(SETUP_Frequency="Financial Year",
IFERROR(INDEX(Dynamic_Table_FY,_xlfn.XMATCH($H155,Dynamic_Period_FY),_xlfn.XMATCH(INFLATION_Index,Dynamic_Indices)),
INDEX(Dynamic_Table_FY,COUNTA(Dynamic_Table_FY)/COUNTA(Dynamic_Indices),_xlfn.XMATCH(INFLATION_Index,Dynamic_Indices))),
IF(SETUP_Frequency="Calendar Year",
IFERROR(INDEX(Dynamic_Table_CAL,_xlfn.XMATCH($H155,Dynamic_Period_CAL),_xlfn.XMATCH(INFLATION_Index,Dynamic_Indices)),
INDEX(Dynamic_Table_CAL,COUNTA(Dynamic_Table_CAL)/COUNTA(Dynamic_Indices),_xlfn.XMATCH(INFLATION_Index,Dynamic_Indices))),
IF(SETUP_Frequency="Quarterly",
IFERROR(INDEX(Dynamic_Table_QTR,_xlfn.XMATCH($H155,Dynamic_Period_QTR),_xlfn.XMATCH(INFLATION_Index,Dynamic_Indices)),
INDEX(Dynamic_Table_QTR,COUNTA(Dynamic_Table_QTR)/COUNTA(Dynamic_Indices),_xlfn.XMATCH(INFLATION_Index,Dynamic_Indices))),"err")))))
/100</f>
        <v>#N/A</v>
      </c>
      <c r="P155" s="37" t="e">
        <f t="shared" ca="1" si="12"/>
        <v>#N/A</v>
      </c>
      <c r="Q155" s="37" t="e">
        <f ca="1">IF(ISERROR($H155),NA(),
$P155/_xlfn.XLOOKUP(0,Tool!$27:$27,Tool!$33:$33)
)</f>
        <v>#N/A</v>
      </c>
      <c r="R155" s="2"/>
      <c r="S155" s="36" t="e" cm="1">
        <f t="array" ref="S155">IF(OR(ISERROR($H155),$H155=FALSE),NA(),
IF(SETUP_Frequency="Financial Year",
IFERROR(INDEX(Dynamic_Table_FY,_xlfn.XMATCH($H155,Dynamic_Period_FY),_xlfn.XMATCH("GDP Deflator",Dynamic_Indices)),
INDEX(Dynamic_Table_FY,COUNTA(Dynamic_Table_FY)/COUNTA(Dynamic_Indices),_xlfn.XMATCH("GDP Deflator",Dynamic_Indices))),
IF(SETUP_Frequency="Calendar Year",
IFERROR(INDEX(Dynamic_Table_CAL,_xlfn.XMATCH($H155,Dynamic_Period_CAL),_xlfn.XMATCH("GDP Deflator",Dynamic_Indices)),
INDEX(Dynamic_Table_CAL,COUNTA(Dynamic_Table_CAL)/COUNTA(Dynamic_Indices),_xlfn.XMATCH("GDP Deflator",Dynamic_Indices))),
IF(SETUP_Frequency="Quarterly",
IFERROR(INDEX(Dynamic_Table_QTR,_xlfn.XMATCH($H155,Dynamic_Period_QTR),_xlfn.XMATCH("GDP Deflator",Dynamic_Indices)),
INDEX(Dynamic_Table_QTR,COUNTA(Dynamic_Table_QTR)/COUNTA(Dynamic_Indices),_xlfn.XMATCH("GDP Deflator",Dynamic_Indices))),"err"))))
/100</f>
        <v>#N/A</v>
      </c>
      <c r="T155" s="37" t="e">
        <f t="shared" ca="1" si="13"/>
        <v>#N/A</v>
      </c>
      <c r="U155" s="2" t="e">
        <f ca="1">IF(ISERROR($H155),NA(),
_xlfn.XLOOKUP(0,Tool!$28:$28,Tool!$40:$40)/$T155
)</f>
        <v>#N/A</v>
      </c>
    </row>
    <row r="156" spans="8:21" x14ac:dyDescent="0.35">
      <c r="H156" s="33" t="b">
        <f>IF(SETUP_Frequency="Calendar Year",IF(COUNTA(H$3:H155)&lt;=SETUP_Period_Final-SETUP_Period_First,H155+1),
IF(SETUP_Frequency="Financial Year", IF(COUNTA(H$3:H155)&lt;=LEFT(SETUP_Period_Final,4)-LEFT(SETUP_Period_First,4),((LEFT(H155,2)&amp;MID(H155,3,2))+1)&amp;"/"&amp;TEXT(RIGHT(TEXT(RIGHT(H155,2)+1,"00"),2),"00"),NA()),
IF(SETUP_Frequency="Quarterly",IF(COUNTA(H$3:H155)&lt;=((LEFT(SETUP_Period_Final,4)-LEFT(SETUP_Period_First,4))*4)+RIGHT(SETUP_Period_Final,1)-RIGHT(SETUP_Period_First,1),IF(_xlfn.NUMBERVALUE(RIGHT(H155,1))=4,(LEFT(H155,4)+1)&amp;"Q1",(LEFT(H155,4)&amp;"Q"&amp;(RIGHT(H155,1)+1))),NA()),NA())))</f>
        <v>0</v>
      </c>
      <c r="J156" s="43">
        <f ca="1">OFFSET(Tool!$C$13,0,ROW($H156)-3)</f>
        <v>0</v>
      </c>
      <c r="K156" s="78" t="e">
        <f t="shared" ca="1" si="11"/>
        <v>#N/A</v>
      </c>
      <c r="L156" s="78" t="e">
        <f t="shared" ca="1" si="14"/>
        <v>#N/A</v>
      </c>
      <c r="M156" s="78" t="e">
        <f t="shared" ca="1" si="15"/>
        <v>#N/A</v>
      </c>
      <c r="N156" s="38"/>
      <c r="O156" s="36" t="e" cm="1">
        <f t="array" ref="O156">IF(OR(ISERROR($H156),$H156=FALSE),NA(),
IF(INFLATION_Index="Custom",_xlfn.XLOOKUP($H156,Tool!$12:$12,Tool!$14:$14)*100,
IF(SETUP_Frequency="Financial Year",
IFERROR(INDEX(Dynamic_Table_FY,_xlfn.XMATCH($H156,Dynamic_Period_FY),_xlfn.XMATCH(INFLATION_Index,Dynamic_Indices)),
INDEX(Dynamic_Table_FY,COUNTA(Dynamic_Table_FY)/COUNTA(Dynamic_Indices),_xlfn.XMATCH(INFLATION_Index,Dynamic_Indices))),
IF(SETUP_Frequency="Calendar Year",
IFERROR(INDEX(Dynamic_Table_CAL,_xlfn.XMATCH($H156,Dynamic_Period_CAL),_xlfn.XMATCH(INFLATION_Index,Dynamic_Indices)),
INDEX(Dynamic_Table_CAL,COUNTA(Dynamic_Table_CAL)/COUNTA(Dynamic_Indices),_xlfn.XMATCH(INFLATION_Index,Dynamic_Indices))),
IF(SETUP_Frequency="Quarterly",
IFERROR(INDEX(Dynamic_Table_QTR,_xlfn.XMATCH($H156,Dynamic_Period_QTR),_xlfn.XMATCH(INFLATION_Index,Dynamic_Indices)),
INDEX(Dynamic_Table_QTR,COUNTA(Dynamic_Table_QTR)/COUNTA(Dynamic_Indices),_xlfn.XMATCH(INFLATION_Index,Dynamic_Indices))),"err")))))
/100</f>
        <v>#N/A</v>
      </c>
      <c r="P156" s="37" t="e">
        <f t="shared" ca="1" si="12"/>
        <v>#N/A</v>
      </c>
      <c r="Q156" s="37" t="e">
        <f ca="1">IF(ISERROR($H156),NA(),
$P156/_xlfn.XLOOKUP(0,Tool!$27:$27,Tool!$33:$33)
)</f>
        <v>#N/A</v>
      </c>
      <c r="R156" s="2"/>
      <c r="S156" s="36" t="e" cm="1">
        <f t="array" ref="S156">IF(OR(ISERROR($H156),$H156=FALSE),NA(),
IF(SETUP_Frequency="Financial Year",
IFERROR(INDEX(Dynamic_Table_FY,_xlfn.XMATCH($H156,Dynamic_Period_FY),_xlfn.XMATCH("GDP Deflator",Dynamic_Indices)),
INDEX(Dynamic_Table_FY,COUNTA(Dynamic_Table_FY)/COUNTA(Dynamic_Indices),_xlfn.XMATCH("GDP Deflator",Dynamic_Indices))),
IF(SETUP_Frequency="Calendar Year",
IFERROR(INDEX(Dynamic_Table_CAL,_xlfn.XMATCH($H156,Dynamic_Period_CAL),_xlfn.XMATCH("GDP Deflator",Dynamic_Indices)),
INDEX(Dynamic_Table_CAL,COUNTA(Dynamic_Table_CAL)/COUNTA(Dynamic_Indices),_xlfn.XMATCH("GDP Deflator",Dynamic_Indices))),
IF(SETUP_Frequency="Quarterly",
IFERROR(INDEX(Dynamic_Table_QTR,_xlfn.XMATCH($H156,Dynamic_Period_QTR),_xlfn.XMATCH("GDP Deflator",Dynamic_Indices)),
INDEX(Dynamic_Table_QTR,COUNTA(Dynamic_Table_QTR)/COUNTA(Dynamic_Indices),_xlfn.XMATCH("GDP Deflator",Dynamic_Indices))),"err"))))
/100</f>
        <v>#N/A</v>
      </c>
      <c r="T156" s="37" t="e">
        <f t="shared" ca="1" si="13"/>
        <v>#N/A</v>
      </c>
      <c r="U156" s="2" t="e">
        <f ca="1">IF(ISERROR($H156),NA(),
_xlfn.XLOOKUP(0,Tool!$28:$28,Tool!$40:$40)/$T156
)</f>
        <v>#N/A</v>
      </c>
    </row>
    <row r="157" spans="8:21" x14ac:dyDescent="0.35">
      <c r="H157" s="33" t="b">
        <f>IF(SETUP_Frequency="Calendar Year",IF(COUNTA(H$3:H156)&lt;=SETUP_Period_Final-SETUP_Period_First,H156+1),
IF(SETUP_Frequency="Financial Year", IF(COUNTA(H$3:H156)&lt;=LEFT(SETUP_Period_Final,4)-LEFT(SETUP_Period_First,4),((LEFT(H156,2)&amp;MID(H156,3,2))+1)&amp;"/"&amp;TEXT(RIGHT(TEXT(RIGHT(H156,2)+1,"00"),2),"00"),NA()),
IF(SETUP_Frequency="Quarterly",IF(COUNTA(H$3:H156)&lt;=((LEFT(SETUP_Period_Final,4)-LEFT(SETUP_Period_First,4))*4)+RIGHT(SETUP_Period_Final,1)-RIGHT(SETUP_Period_First,1),IF(_xlfn.NUMBERVALUE(RIGHT(H156,1))=4,(LEFT(H156,4)+1)&amp;"Q1",(LEFT(H156,4)&amp;"Q"&amp;(RIGHT(H156,1)+1))),NA()),NA())))</f>
        <v>0</v>
      </c>
      <c r="J157" s="43">
        <f ca="1">OFFSET(Tool!$C$13,0,ROW($H157)-3)</f>
        <v>0</v>
      </c>
      <c r="K157" s="78" t="e">
        <f t="shared" ca="1" si="11"/>
        <v>#N/A</v>
      </c>
      <c r="L157" s="78" t="e">
        <f t="shared" ca="1" si="14"/>
        <v>#N/A</v>
      </c>
      <c r="M157" s="78" t="e">
        <f t="shared" ca="1" si="15"/>
        <v>#N/A</v>
      </c>
      <c r="N157" s="38"/>
      <c r="O157" s="36" t="e" cm="1">
        <f t="array" ref="O157">IF(OR(ISERROR($H157),$H157=FALSE),NA(),
IF(INFLATION_Index="Custom",_xlfn.XLOOKUP($H157,Tool!$12:$12,Tool!$14:$14)*100,
IF(SETUP_Frequency="Financial Year",
IFERROR(INDEX(Dynamic_Table_FY,_xlfn.XMATCH($H157,Dynamic_Period_FY),_xlfn.XMATCH(INFLATION_Index,Dynamic_Indices)),
INDEX(Dynamic_Table_FY,COUNTA(Dynamic_Table_FY)/COUNTA(Dynamic_Indices),_xlfn.XMATCH(INFLATION_Index,Dynamic_Indices))),
IF(SETUP_Frequency="Calendar Year",
IFERROR(INDEX(Dynamic_Table_CAL,_xlfn.XMATCH($H157,Dynamic_Period_CAL),_xlfn.XMATCH(INFLATION_Index,Dynamic_Indices)),
INDEX(Dynamic_Table_CAL,COUNTA(Dynamic_Table_CAL)/COUNTA(Dynamic_Indices),_xlfn.XMATCH(INFLATION_Index,Dynamic_Indices))),
IF(SETUP_Frequency="Quarterly",
IFERROR(INDEX(Dynamic_Table_QTR,_xlfn.XMATCH($H157,Dynamic_Period_QTR),_xlfn.XMATCH(INFLATION_Index,Dynamic_Indices)),
INDEX(Dynamic_Table_QTR,COUNTA(Dynamic_Table_QTR)/COUNTA(Dynamic_Indices),_xlfn.XMATCH(INFLATION_Index,Dynamic_Indices))),"err")))))
/100</f>
        <v>#N/A</v>
      </c>
      <c r="P157" s="37" t="e">
        <f t="shared" ca="1" si="12"/>
        <v>#N/A</v>
      </c>
      <c r="Q157" s="37" t="e">
        <f ca="1">IF(ISERROR($H157),NA(),
$P157/_xlfn.XLOOKUP(0,Tool!$27:$27,Tool!$33:$33)
)</f>
        <v>#N/A</v>
      </c>
      <c r="R157" s="2"/>
      <c r="S157" s="36" t="e" cm="1">
        <f t="array" ref="S157">IF(OR(ISERROR($H157),$H157=FALSE),NA(),
IF(SETUP_Frequency="Financial Year",
IFERROR(INDEX(Dynamic_Table_FY,_xlfn.XMATCH($H157,Dynamic_Period_FY),_xlfn.XMATCH("GDP Deflator",Dynamic_Indices)),
INDEX(Dynamic_Table_FY,COUNTA(Dynamic_Table_FY)/COUNTA(Dynamic_Indices),_xlfn.XMATCH("GDP Deflator",Dynamic_Indices))),
IF(SETUP_Frequency="Calendar Year",
IFERROR(INDEX(Dynamic_Table_CAL,_xlfn.XMATCH($H157,Dynamic_Period_CAL),_xlfn.XMATCH("GDP Deflator",Dynamic_Indices)),
INDEX(Dynamic_Table_CAL,COUNTA(Dynamic_Table_CAL)/COUNTA(Dynamic_Indices),_xlfn.XMATCH("GDP Deflator",Dynamic_Indices))),
IF(SETUP_Frequency="Quarterly",
IFERROR(INDEX(Dynamic_Table_QTR,_xlfn.XMATCH($H157,Dynamic_Period_QTR),_xlfn.XMATCH("GDP Deflator",Dynamic_Indices)),
INDEX(Dynamic_Table_QTR,COUNTA(Dynamic_Table_QTR)/COUNTA(Dynamic_Indices),_xlfn.XMATCH("GDP Deflator",Dynamic_Indices))),"err"))))
/100</f>
        <v>#N/A</v>
      </c>
      <c r="T157" s="37" t="e">
        <f t="shared" ca="1" si="13"/>
        <v>#N/A</v>
      </c>
      <c r="U157" s="2" t="e">
        <f ca="1">IF(ISERROR($H157),NA(),
_xlfn.XLOOKUP(0,Tool!$28:$28,Tool!$40:$40)/$T157
)</f>
        <v>#N/A</v>
      </c>
    </row>
    <row r="158" spans="8:21" x14ac:dyDescent="0.35">
      <c r="H158" s="33" t="b">
        <f>IF(SETUP_Frequency="Calendar Year",IF(COUNTA(H$3:H157)&lt;=SETUP_Period_Final-SETUP_Period_First,H157+1),
IF(SETUP_Frequency="Financial Year", IF(COUNTA(H$3:H157)&lt;=LEFT(SETUP_Period_Final,4)-LEFT(SETUP_Period_First,4),((LEFT(H157,2)&amp;MID(H157,3,2))+1)&amp;"/"&amp;TEXT(RIGHT(TEXT(RIGHT(H157,2)+1,"00"),2),"00"),NA()),
IF(SETUP_Frequency="Quarterly",IF(COUNTA(H$3:H157)&lt;=((LEFT(SETUP_Period_Final,4)-LEFT(SETUP_Period_First,4))*4)+RIGHT(SETUP_Period_Final,1)-RIGHT(SETUP_Period_First,1),IF(_xlfn.NUMBERVALUE(RIGHT(H157,1))=4,(LEFT(H157,4)+1)&amp;"Q1",(LEFT(H157,4)&amp;"Q"&amp;(RIGHT(H157,1)+1))),NA()),NA())))</f>
        <v>0</v>
      </c>
      <c r="J158" s="43">
        <f ca="1">OFFSET(Tool!$C$13,0,ROW($H158)-3)</f>
        <v>0</v>
      </c>
      <c r="K158" s="78" t="e">
        <f t="shared" ca="1" si="11"/>
        <v>#N/A</v>
      </c>
      <c r="L158" s="78" t="e">
        <f t="shared" ca="1" si="14"/>
        <v>#N/A</v>
      </c>
      <c r="M158" s="78" t="e">
        <f t="shared" ca="1" si="15"/>
        <v>#N/A</v>
      </c>
      <c r="N158" s="38"/>
      <c r="O158" s="36" t="e" cm="1">
        <f t="array" ref="O158">IF(OR(ISERROR($H158),$H158=FALSE),NA(),
IF(INFLATION_Index="Custom",_xlfn.XLOOKUP($H158,Tool!$12:$12,Tool!$14:$14)*100,
IF(SETUP_Frequency="Financial Year",
IFERROR(INDEX(Dynamic_Table_FY,_xlfn.XMATCH($H158,Dynamic_Period_FY),_xlfn.XMATCH(INFLATION_Index,Dynamic_Indices)),
INDEX(Dynamic_Table_FY,COUNTA(Dynamic_Table_FY)/COUNTA(Dynamic_Indices),_xlfn.XMATCH(INFLATION_Index,Dynamic_Indices))),
IF(SETUP_Frequency="Calendar Year",
IFERROR(INDEX(Dynamic_Table_CAL,_xlfn.XMATCH($H158,Dynamic_Period_CAL),_xlfn.XMATCH(INFLATION_Index,Dynamic_Indices)),
INDEX(Dynamic_Table_CAL,COUNTA(Dynamic_Table_CAL)/COUNTA(Dynamic_Indices),_xlfn.XMATCH(INFLATION_Index,Dynamic_Indices))),
IF(SETUP_Frequency="Quarterly",
IFERROR(INDEX(Dynamic_Table_QTR,_xlfn.XMATCH($H158,Dynamic_Period_QTR),_xlfn.XMATCH(INFLATION_Index,Dynamic_Indices)),
INDEX(Dynamic_Table_QTR,COUNTA(Dynamic_Table_QTR)/COUNTA(Dynamic_Indices),_xlfn.XMATCH(INFLATION_Index,Dynamic_Indices))),"err")))))
/100</f>
        <v>#N/A</v>
      </c>
      <c r="P158" s="37" t="e">
        <f t="shared" ca="1" si="12"/>
        <v>#N/A</v>
      </c>
      <c r="Q158" s="37" t="e">
        <f ca="1">IF(ISERROR($H158),NA(),
$P158/_xlfn.XLOOKUP(0,Tool!$27:$27,Tool!$33:$33)
)</f>
        <v>#N/A</v>
      </c>
      <c r="R158" s="2"/>
      <c r="S158" s="36" t="e" cm="1">
        <f t="array" ref="S158">IF(OR(ISERROR($H158),$H158=FALSE),NA(),
IF(SETUP_Frequency="Financial Year",
IFERROR(INDEX(Dynamic_Table_FY,_xlfn.XMATCH($H158,Dynamic_Period_FY),_xlfn.XMATCH("GDP Deflator",Dynamic_Indices)),
INDEX(Dynamic_Table_FY,COUNTA(Dynamic_Table_FY)/COUNTA(Dynamic_Indices),_xlfn.XMATCH("GDP Deflator",Dynamic_Indices))),
IF(SETUP_Frequency="Calendar Year",
IFERROR(INDEX(Dynamic_Table_CAL,_xlfn.XMATCH($H158,Dynamic_Period_CAL),_xlfn.XMATCH("GDP Deflator",Dynamic_Indices)),
INDEX(Dynamic_Table_CAL,COUNTA(Dynamic_Table_CAL)/COUNTA(Dynamic_Indices),_xlfn.XMATCH("GDP Deflator",Dynamic_Indices))),
IF(SETUP_Frequency="Quarterly",
IFERROR(INDEX(Dynamic_Table_QTR,_xlfn.XMATCH($H158,Dynamic_Period_QTR),_xlfn.XMATCH("GDP Deflator",Dynamic_Indices)),
INDEX(Dynamic_Table_QTR,COUNTA(Dynamic_Table_QTR)/COUNTA(Dynamic_Indices),_xlfn.XMATCH("GDP Deflator",Dynamic_Indices))),"err"))))
/100</f>
        <v>#N/A</v>
      </c>
      <c r="T158" s="37" t="e">
        <f t="shared" ca="1" si="13"/>
        <v>#N/A</v>
      </c>
      <c r="U158" s="2" t="e">
        <f ca="1">IF(ISERROR($H158),NA(),
_xlfn.XLOOKUP(0,Tool!$28:$28,Tool!$40:$40)/$T158
)</f>
        <v>#N/A</v>
      </c>
    </row>
    <row r="159" spans="8:21" x14ac:dyDescent="0.35">
      <c r="H159" s="33" t="b">
        <f>IF(SETUP_Frequency="Calendar Year",IF(COUNTA(H$3:H158)&lt;=SETUP_Period_Final-SETUP_Period_First,H158+1),
IF(SETUP_Frequency="Financial Year", IF(COUNTA(H$3:H158)&lt;=LEFT(SETUP_Period_Final,4)-LEFT(SETUP_Period_First,4),((LEFT(H158,2)&amp;MID(H158,3,2))+1)&amp;"/"&amp;TEXT(RIGHT(TEXT(RIGHT(H158,2)+1,"00"),2),"00"),NA()),
IF(SETUP_Frequency="Quarterly",IF(COUNTA(H$3:H158)&lt;=((LEFT(SETUP_Period_Final,4)-LEFT(SETUP_Period_First,4))*4)+RIGHT(SETUP_Period_Final,1)-RIGHT(SETUP_Period_First,1),IF(_xlfn.NUMBERVALUE(RIGHT(H158,1))=4,(LEFT(H158,4)+1)&amp;"Q1",(LEFT(H158,4)&amp;"Q"&amp;(RIGHT(H158,1)+1))),NA()),NA())))</f>
        <v>0</v>
      </c>
      <c r="J159" s="43">
        <f ca="1">OFFSET(Tool!$C$13,0,ROW($H159)-3)</f>
        <v>0</v>
      </c>
      <c r="K159" s="78" t="e">
        <f t="shared" ca="1" si="11"/>
        <v>#N/A</v>
      </c>
      <c r="L159" s="78" t="e">
        <f t="shared" ca="1" si="14"/>
        <v>#N/A</v>
      </c>
      <c r="M159" s="78" t="e">
        <f t="shared" ca="1" si="15"/>
        <v>#N/A</v>
      </c>
      <c r="N159" s="38"/>
      <c r="O159" s="36" t="e" cm="1">
        <f t="array" ref="O159">IF(OR(ISERROR($H159),$H159=FALSE),NA(),
IF(INFLATION_Index="Custom",_xlfn.XLOOKUP($H159,Tool!$12:$12,Tool!$14:$14)*100,
IF(SETUP_Frequency="Financial Year",
IFERROR(INDEX(Dynamic_Table_FY,_xlfn.XMATCH($H159,Dynamic_Period_FY),_xlfn.XMATCH(INFLATION_Index,Dynamic_Indices)),
INDEX(Dynamic_Table_FY,COUNTA(Dynamic_Table_FY)/COUNTA(Dynamic_Indices),_xlfn.XMATCH(INFLATION_Index,Dynamic_Indices))),
IF(SETUP_Frequency="Calendar Year",
IFERROR(INDEX(Dynamic_Table_CAL,_xlfn.XMATCH($H159,Dynamic_Period_CAL),_xlfn.XMATCH(INFLATION_Index,Dynamic_Indices)),
INDEX(Dynamic_Table_CAL,COUNTA(Dynamic_Table_CAL)/COUNTA(Dynamic_Indices),_xlfn.XMATCH(INFLATION_Index,Dynamic_Indices))),
IF(SETUP_Frequency="Quarterly",
IFERROR(INDEX(Dynamic_Table_QTR,_xlfn.XMATCH($H159,Dynamic_Period_QTR),_xlfn.XMATCH(INFLATION_Index,Dynamic_Indices)),
INDEX(Dynamic_Table_QTR,COUNTA(Dynamic_Table_QTR)/COUNTA(Dynamic_Indices),_xlfn.XMATCH(INFLATION_Index,Dynamic_Indices))),"err")))))
/100</f>
        <v>#N/A</v>
      </c>
      <c r="P159" s="37" t="e">
        <f t="shared" ca="1" si="12"/>
        <v>#N/A</v>
      </c>
      <c r="Q159" s="37" t="e">
        <f ca="1">IF(ISERROR($H159),NA(),
$P159/_xlfn.XLOOKUP(0,Tool!$27:$27,Tool!$33:$33)
)</f>
        <v>#N/A</v>
      </c>
      <c r="R159" s="2"/>
      <c r="S159" s="36" t="e" cm="1">
        <f t="array" ref="S159">IF(OR(ISERROR($H159),$H159=FALSE),NA(),
IF(SETUP_Frequency="Financial Year",
IFERROR(INDEX(Dynamic_Table_FY,_xlfn.XMATCH($H159,Dynamic_Period_FY),_xlfn.XMATCH("GDP Deflator",Dynamic_Indices)),
INDEX(Dynamic_Table_FY,COUNTA(Dynamic_Table_FY)/COUNTA(Dynamic_Indices),_xlfn.XMATCH("GDP Deflator",Dynamic_Indices))),
IF(SETUP_Frequency="Calendar Year",
IFERROR(INDEX(Dynamic_Table_CAL,_xlfn.XMATCH($H159,Dynamic_Period_CAL),_xlfn.XMATCH("GDP Deflator",Dynamic_Indices)),
INDEX(Dynamic_Table_CAL,COUNTA(Dynamic_Table_CAL)/COUNTA(Dynamic_Indices),_xlfn.XMATCH("GDP Deflator",Dynamic_Indices))),
IF(SETUP_Frequency="Quarterly",
IFERROR(INDEX(Dynamic_Table_QTR,_xlfn.XMATCH($H159,Dynamic_Period_QTR),_xlfn.XMATCH("GDP Deflator",Dynamic_Indices)),
INDEX(Dynamic_Table_QTR,COUNTA(Dynamic_Table_QTR)/COUNTA(Dynamic_Indices),_xlfn.XMATCH("GDP Deflator",Dynamic_Indices))),"err"))))
/100</f>
        <v>#N/A</v>
      </c>
      <c r="T159" s="37" t="e">
        <f t="shared" ca="1" si="13"/>
        <v>#N/A</v>
      </c>
      <c r="U159" s="2" t="e">
        <f ca="1">IF(ISERROR($H159),NA(),
_xlfn.XLOOKUP(0,Tool!$28:$28,Tool!$40:$40)/$T159
)</f>
        <v>#N/A</v>
      </c>
    </row>
    <row r="160" spans="8:21" x14ac:dyDescent="0.35">
      <c r="H160" s="33" t="b">
        <f>IF(SETUP_Frequency="Calendar Year",IF(COUNTA(H$3:H159)&lt;=SETUP_Period_Final-SETUP_Period_First,H159+1),
IF(SETUP_Frequency="Financial Year", IF(COUNTA(H$3:H159)&lt;=LEFT(SETUP_Period_Final,4)-LEFT(SETUP_Period_First,4),((LEFT(H159,2)&amp;MID(H159,3,2))+1)&amp;"/"&amp;TEXT(RIGHT(TEXT(RIGHT(H159,2)+1,"00"),2),"00"),NA()),
IF(SETUP_Frequency="Quarterly",IF(COUNTA(H$3:H159)&lt;=((LEFT(SETUP_Period_Final,4)-LEFT(SETUP_Period_First,4))*4)+RIGHT(SETUP_Period_Final,1)-RIGHT(SETUP_Period_First,1),IF(_xlfn.NUMBERVALUE(RIGHT(H159,1))=4,(LEFT(H159,4)+1)&amp;"Q1",(LEFT(H159,4)&amp;"Q"&amp;(RIGHT(H159,1)+1))),NA()),NA())))</f>
        <v>0</v>
      </c>
      <c r="J160" s="43">
        <f ca="1">OFFSET(Tool!$C$13,0,ROW($H160)-3)</f>
        <v>0</v>
      </c>
      <c r="K160" s="78" t="e">
        <f t="shared" ca="1" si="11"/>
        <v>#N/A</v>
      </c>
      <c r="L160" s="78" t="e">
        <f t="shared" ca="1" si="14"/>
        <v>#N/A</v>
      </c>
      <c r="M160" s="78" t="e">
        <f t="shared" ca="1" si="15"/>
        <v>#N/A</v>
      </c>
      <c r="N160" s="38"/>
      <c r="O160" s="36" t="e" cm="1">
        <f t="array" ref="O160">IF(OR(ISERROR($H160),$H160=FALSE),NA(),
IF(INFLATION_Index="Custom",_xlfn.XLOOKUP($H160,Tool!$12:$12,Tool!$14:$14)*100,
IF(SETUP_Frequency="Financial Year",
IFERROR(INDEX(Dynamic_Table_FY,_xlfn.XMATCH($H160,Dynamic_Period_FY),_xlfn.XMATCH(INFLATION_Index,Dynamic_Indices)),
INDEX(Dynamic_Table_FY,COUNTA(Dynamic_Table_FY)/COUNTA(Dynamic_Indices),_xlfn.XMATCH(INFLATION_Index,Dynamic_Indices))),
IF(SETUP_Frequency="Calendar Year",
IFERROR(INDEX(Dynamic_Table_CAL,_xlfn.XMATCH($H160,Dynamic_Period_CAL),_xlfn.XMATCH(INFLATION_Index,Dynamic_Indices)),
INDEX(Dynamic_Table_CAL,COUNTA(Dynamic_Table_CAL)/COUNTA(Dynamic_Indices),_xlfn.XMATCH(INFLATION_Index,Dynamic_Indices))),
IF(SETUP_Frequency="Quarterly",
IFERROR(INDEX(Dynamic_Table_QTR,_xlfn.XMATCH($H160,Dynamic_Period_QTR),_xlfn.XMATCH(INFLATION_Index,Dynamic_Indices)),
INDEX(Dynamic_Table_QTR,COUNTA(Dynamic_Table_QTR)/COUNTA(Dynamic_Indices),_xlfn.XMATCH(INFLATION_Index,Dynamic_Indices))),"err")))))
/100</f>
        <v>#N/A</v>
      </c>
      <c r="P160" s="37" t="e">
        <f t="shared" ca="1" si="12"/>
        <v>#N/A</v>
      </c>
      <c r="Q160" s="37" t="e">
        <f ca="1">IF(ISERROR($H160),NA(),
$P160/_xlfn.XLOOKUP(0,Tool!$27:$27,Tool!$33:$33)
)</f>
        <v>#N/A</v>
      </c>
      <c r="R160" s="2"/>
      <c r="S160" s="36" t="e" cm="1">
        <f t="array" ref="S160">IF(OR(ISERROR($H160),$H160=FALSE),NA(),
IF(SETUP_Frequency="Financial Year",
IFERROR(INDEX(Dynamic_Table_FY,_xlfn.XMATCH($H160,Dynamic_Period_FY),_xlfn.XMATCH("GDP Deflator",Dynamic_Indices)),
INDEX(Dynamic_Table_FY,COUNTA(Dynamic_Table_FY)/COUNTA(Dynamic_Indices),_xlfn.XMATCH("GDP Deflator",Dynamic_Indices))),
IF(SETUP_Frequency="Calendar Year",
IFERROR(INDEX(Dynamic_Table_CAL,_xlfn.XMATCH($H160,Dynamic_Period_CAL),_xlfn.XMATCH("GDP Deflator",Dynamic_Indices)),
INDEX(Dynamic_Table_CAL,COUNTA(Dynamic_Table_CAL)/COUNTA(Dynamic_Indices),_xlfn.XMATCH("GDP Deflator",Dynamic_Indices))),
IF(SETUP_Frequency="Quarterly",
IFERROR(INDEX(Dynamic_Table_QTR,_xlfn.XMATCH($H160,Dynamic_Period_QTR),_xlfn.XMATCH("GDP Deflator",Dynamic_Indices)),
INDEX(Dynamic_Table_QTR,COUNTA(Dynamic_Table_QTR)/COUNTA(Dynamic_Indices),_xlfn.XMATCH("GDP Deflator",Dynamic_Indices))),"err"))))
/100</f>
        <v>#N/A</v>
      </c>
      <c r="T160" s="37" t="e">
        <f t="shared" ca="1" si="13"/>
        <v>#N/A</v>
      </c>
      <c r="U160" s="2" t="e">
        <f ca="1">IF(ISERROR($H160),NA(),
_xlfn.XLOOKUP(0,Tool!$28:$28,Tool!$40:$40)/$T160
)</f>
        <v>#N/A</v>
      </c>
    </row>
    <row r="161" spans="8:21" x14ac:dyDescent="0.35">
      <c r="H161" s="33" t="b">
        <f>IF(SETUP_Frequency="Calendar Year",IF(COUNTA(H$3:H160)&lt;=SETUP_Period_Final-SETUP_Period_First,H160+1),
IF(SETUP_Frequency="Financial Year", IF(COUNTA(H$3:H160)&lt;=LEFT(SETUP_Period_Final,4)-LEFT(SETUP_Period_First,4),((LEFT(H160,2)&amp;MID(H160,3,2))+1)&amp;"/"&amp;TEXT(RIGHT(TEXT(RIGHT(H160,2)+1,"00"),2),"00"),NA()),
IF(SETUP_Frequency="Quarterly",IF(COUNTA(H$3:H160)&lt;=((LEFT(SETUP_Period_Final,4)-LEFT(SETUP_Period_First,4))*4)+RIGHT(SETUP_Period_Final,1)-RIGHT(SETUP_Period_First,1),IF(_xlfn.NUMBERVALUE(RIGHT(H160,1))=4,(LEFT(H160,4)+1)&amp;"Q1",(LEFT(H160,4)&amp;"Q"&amp;(RIGHT(H160,1)+1))),NA()),NA())))</f>
        <v>0</v>
      </c>
      <c r="J161" s="43">
        <f ca="1">OFFSET(Tool!$C$13,0,ROW($H161)-3)</f>
        <v>0</v>
      </c>
      <c r="K161" s="78" t="e">
        <f t="shared" ca="1" si="11"/>
        <v>#N/A</v>
      </c>
      <c r="L161" s="78" t="e">
        <f t="shared" ca="1" si="14"/>
        <v>#N/A</v>
      </c>
      <c r="M161" s="78" t="e">
        <f t="shared" ca="1" si="15"/>
        <v>#N/A</v>
      </c>
      <c r="N161" s="38"/>
      <c r="O161" s="36" t="e" cm="1">
        <f t="array" ref="O161">IF(OR(ISERROR($H161),$H161=FALSE),NA(),
IF(INFLATION_Index="Custom",_xlfn.XLOOKUP($H161,Tool!$12:$12,Tool!$14:$14)*100,
IF(SETUP_Frequency="Financial Year",
IFERROR(INDEX(Dynamic_Table_FY,_xlfn.XMATCH($H161,Dynamic_Period_FY),_xlfn.XMATCH(INFLATION_Index,Dynamic_Indices)),
INDEX(Dynamic_Table_FY,COUNTA(Dynamic_Table_FY)/COUNTA(Dynamic_Indices),_xlfn.XMATCH(INFLATION_Index,Dynamic_Indices))),
IF(SETUP_Frequency="Calendar Year",
IFERROR(INDEX(Dynamic_Table_CAL,_xlfn.XMATCH($H161,Dynamic_Period_CAL),_xlfn.XMATCH(INFLATION_Index,Dynamic_Indices)),
INDEX(Dynamic_Table_CAL,COUNTA(Dynamic_Table_CAL)/COUNTA(Dynamic_Indices),_xlfn.XMATCH(INFLATION_Index,Dynamic_Indices))),
IF(SETUP_Frequency="Quarterly",
IFERROR(INDEX(Dynamic_Table_QTR,_xlfn.XMATCH($H161,Dynamic_Period_QTR),_xlfn.XMATCH(INFLATION_Index,Dynamic_Indices)),
INDEX(Dynamic_Table_QTR,COUNTA(Dynamic_Table_QTR)/COUNTA(Dynamic_Indices),_xlfn.XMATCH(INFLATION_Index,Dynamic_Indices))),"err")))))
/100</f>
        <v>#N/A</v>
      </c>
      <c r="P161" s="37" t="e">
        <f t="shared" ca="1" si="12"/>
        <v>#N/A</v>
      </c>
      <c r="Q161" s="37" t="e">
        <f ca="1">IF(ISERROR($H161),NA(),
$P161/_xlfn.XLOOKUP(0,Tool!$27:$27,Tool!$33:$33)
)</f>
        <v>#N/A</v>
      </c>
      <c r="R161" s="2"/>
      <c r="S161" s="36" t="e" cm="1">
        <f t="array" ref="S161">IF(OR(ISERROR($H161),$H161=FALSE),NA(),
IF(SETUP_Frequency="Financial Year",
IFERROR(INDEX(Dynamic_Table_FY,_xlfn.XMATCH($H161,Dynamic_Period_FY),_xlfn.XMATCH("GDP Deflator",Dynamic_Indices)),
INDEX(Dynamic_Table_FY,COUNTA(Dynamic_Table_FY)/COUNTA(Dynamic_Indices),_xlfn.XMATCH("GDP Deflator",Dynamic_Indices))),
IF(SETUP_Frequency="Calendar Year",
IFERROR(INDEX(Dynamic_Table_CAL,_xlfn.XMATCH($H161,Dynamic_Period_CAL),_xlfn.XMATCH("GDP Deflator",Dynamic_Indices)),
INDEX(Dynamic_Table_CAL,COUNTA(Dynamic_Table_CAL)/COUNTA(Dynamic_Indices),_xlfn.XMATCH("GDP Deflator",Dynamic_Indices))),
IF(SETUP_Frequency="Quarterly",
IFERROR(INDEX(Dynamic_Table_QTR,_xlfn.XMATCH($H161,Dynamic_Period_QTR),_xlfn.XMATCH("GDP Deflator",Dynamic_Indices)),
INDEX(Dynamic_Table_QTR,COUNTA(Dynamic_Table_QTR)/COUNTA(Dynamic_Indices),_xlfn.XMATCH("GDP Deflator",Dynamic_Indices))),"err"))))
/100</f>
        <v>#N/A</v>
      </c>
      <c r="T161" s="37" t="e">
        <f t="shared" ca="1" si="13"/>
        <v>#N/A</v>
      </c>
      <c r="U161" s="2" t="e">
        <f ca="1">IF(ISERROR($H161),NA(),
_xlfn.XLOOKUP(0,Tool!$28:$28,Tool!$40:$40)/$T161
)</f>
        <v>#N/A</v>
      </c>
    </row>
    <row r="162" spans="8:21" x14ac:dyDescent="0.35">
      <c r="H162" s="33" t="b">
        <f>IF(SETUP_Frequency="Calendar Year",IF(COUNTA(H$3:H161)&lt;=SETUP_Period_Final-SETUP_Period_First,H161+1),
IF(SETUP_Frequency="Financial Year", IF(COUNTA(H$3:H161)&lt;=LEFT(SETUP_Period_Final,4)-LEFT(SETUP_Period_First,4),((LEFT(H161,2)&amp;MID(H161,3,2))+1)&amp;"/"&amp;TEXT(RIGHT(TEXT(RIGHT(H161,2)+1,"00"),2),"00"),NA()),
IF(SETUP_Frequency="Quarterly",IF(COUNTA(H$3:H161)&lt;=((LEFT(SETUP_Period_Final,4)-LEFT(SETUP_Period_First,4))*4)+RIGHT(SETUP_Period_Final,1)-RIGHT(SETUP_Period_First,1),IF(_xlfn.NUMBERVALUE(RIGHT(H161,1))=4,(LEFT(H161,4)+1)&amp;"Q1",(LEFT(H161,4)&amp;"Q"&amp;(RIGHT(H161,1)+1))),NA()),NA())))</f>
        <v>0</v>
      </c>
      <c r="J162" s="43">
        <f ca="1">OFFSET(Tool!$C$13,0,ROW($H162)-3)</f>
        <v>0</v>
      </c>
      <c r="K162" s="78" t="e">
        <f t="shared" ca="1" si="11"/>
        <v>#N/A</v>
      </c>
      <c r="L162" s="78" t="e">
        <f t="shared" ca="1" si="14"/>
        <v>#N/A</v>
      </c>
      <c r="M162" s="78" t="e">
        <f t="shared" ca="1" si="15"/>
        <v>#N/A</v>
      </c>
      <c r="N162" s="38"/>
      <c r="O162" s="36" t="e" cm="1">
        <f t="array" ref="O162">IF(OR(ISERROR($H162),$H162=FALSE),NA(),
IF(INFLATION_Index="Custom",_xlfn.XLOOKUP($H162,Tool!$12:$12,Tool!$14:$14)*100,
IF(SETUP_Frequency="Financial Year",
IFERROR(INDEX(Dynamic_Table_FY,_xlfn.XMATCH($H162,Dynamic_Period_FY),_xlfn.XMATCH(INFLATION_Index,Dynamic_Indices)),
INDEX(Dynamic_Table_FY,COUNTA(Dynamic_Table_FY)/COUNTA(Dynamic_Indices),_xlfn.XMATCH(INFLATION_Index,Dynamic_Indices))),
IF(SETUP_Frequency="Calendar Year",
IFERROR(INDEX(Dynamic_Table_CAL,_xlfn.XMATCH($H162,Dynamic_Period_CAL),_xlfn.XMATCH(INFLATION_Index,Dynamic_Indices)),
INDEX(Dynamic_Table_CAL,COUNTA(Dynamic_Table_CAL)/COUNTA(Dynamic_Indices),_xlfn.XMATCH(INFLATION_Index,Dynamic_Indices))),
IF(SETUP_Frequency="Quarterly",
IFERROR(INDEX(Dynamic_Table_QTR,_xlfn.XMATCH($H162,Dynamic_Period_QTR),_xlfn.XMATCH(INFLATION_Index,Dynamic_Indices)),
INDEX(Dynamic_Table_QTR,COUNTA(Dynamic_Table_QTR)/COUNTA(Dynamic_Indices),_xlfn.XMATCH(INFLATION_Index,Dynamic_Indices))),"err")))))
/100</f>
        <v>#N/A</v>
      </c>
      <c r="P162" s="37" t="e">
        <f t="shared" ca="1" si="12"/>
        <v>#N/A</v>
      </c>
      <c r="Q162" s="37" t="e">
        <f ca="1">IF(ISERROR($H162),NA(),
$P162/_xlfn.XLOOKUP(0,Tool!$27:$27,Tool!$33:$33)
)</f>
        <v>#N/A</v>
      </c>
      <c r="R162" s="2"/>
      <c r="S162" s="36" t="e" cm="1">
        <f t="array" ref="S162">IF(OR(ISERROR($H162),$H162=FALSE),NA(),
IF(SETUP_Frequency="Financial Year",
IFERROR(INDEX(Dynamic_Table_FY,_xlfn.XMATCH($H162,Dynamic_Period_FY),_xlfn.XMATCH("GDP Deflator",Dynamic_Indices)),
INDEX(Dynamic_Table_FY,COUNTA(Dynamic_Table_FY)/COUNTA(Dynamic_Indices),_xlfn.XMATCH("GDP Deflator",Dynamic_Indices))),
IF(SETUP_Frequency="Calendar Year",
IFERROR(INDEX(Dynamic_Table_CAL,_xlfn.XMATCH($H162,Dynamic_Period_CAL),_xlfn.XMATCH("GDP Deflator",Dynamic_Indices)),
INDEX(Dynamic_Table_CAL,COUNTA(Dynamic_Table_CAL)/COUNTA(Dynamic_Indices),_xlfn.XMATCH("GDP Deflator",Dynamic_Indices))),
IF(SETUP_Frequency="Quarterly",
IFERROR(INDEX(Dynamic_Table_QTR,_xlfn.XMATCH($H162,Dynamic_Period_QTR),_xlfn.XMATCH("GDP Deflator",Dynamic_Indices)),
INDEX(Dynamic_Table_QTR,COUNTA(Dynamic_Table_QTR)/COUNTA(Dynamic_Indices),_xlfn.XMATCH("GDP Deflator",Dynamic_Indices))),"err"))))
/100</f>
        <v>#N/A</v>
      </c>
      <c r="T162" s="37" t="e">
        <f t="shared" ca="1" si="13"/>
        <v>#N/A</v>
      </c>
      <c r="U162" s="2" t="e">
        <f ca="1">IF(ISERROR($H162),NA(),
_xlfn.XLOOKUP(0,Tool!$28:$28,Tool!$40:$40)/$T162
)</f>
        <v>#N/A</v>
      </c>
    </row>
    <row r="163" spans="8:21" x14ac:dyDescent="0.35">
      <c r="H163" s="33" t="b">
        <f>IF(SETUP_Frequency="Calendar Year",IF(COUNTA(H$3:H162)&lt;=SETUP_Period_Final-SETUP_Period_First,H162+1),
IF(SETUP_Frequency="Financial Year", IF(COUNTA(H$3:H162)&lt;=LEFT(SETUP_Period_Final,4)-LEFT(SETUP_Period_First,4),((LEFT(H162,2)&amp;MID(H162,3,2))+1)&amp;"/"&amp;TEXT(RIGHT(TEXT(RIGHT(H162,2)+1,"00"),2),"00"),NA()),
IF(SETUP_Frequency="Quarterly",IF(COUNTA(H$3:H162)&lt;=((LEFT(SETUP_Period_Final,4)-LEFT(SETUP_Period_First,4))*4)+RIGHT(SETUP_Period_Final,1)-RIGHT(SETUP_Period_First,1),IF(_xlfn.NUMBERVALUE(RIGHT(H162,1))=4,(LEFT(H162,4)+1)&amp;"Q1",(LEFT(H162,4)&amp;"Q"&amp;(RIGHT(H162,1)+1))),NA()),NA())))</f>
        <v>0</v>
      </c>
      <c r="J163" s="43">
        <f ca="1">OFFSET(Tool!$C$13,0,ROW($H163)-3)</f>
        <v>0</v>
      </c>
      <c r="K163" s="78" t="e">
        <f t="shared" ca="1" si="11"/>
        <v>#N/A</v>
      </c>
      <c r="L163" s="78" t="e">
        <f t="shared" ca="1" si="14"/>
        <v>#N/A</v>
      </c>
      <c r="M163" s="78" t="e">
        <f t="shared" ca="1" si="15"/>
        <v>#N/A</v>
      </c>
      <c r="N163" s="38"/>
      <c r="O163" s="36" t="e" cm="1">
        <f t="array" ref="O163">IF(OR(ISERROR($H163),$H163=FALSE),NA(),
IF(INFLATION_Index="Custom",_xlfn.XLOOKUP($H163,Tool!$12:$12,Tool!$14:$14)*100,
IF(SETUP_Frequency="Financial Year",
IFERROR(INDEX(Dynamic_Table_FY,_xlfn.XMATCH($H163,Dynamic_Period_FY),_xlfn.XMATCH(INFLATION_Index,Dynamic_Indices)),
INDEX(Dynamic_Table_FY,COUNTA(Dynamic_Table_FY)/COUNTA(Dynamic_Indices),_xlfn.XMATCH(INFLATION_Index,Dynamic_Indices))),
IF(SETUP_Frequency="Calendar Year",
IFERROR(INDEX(Dynamic_Table_CAL,_xlfn.XMATCH($H163,Dynamic_Period_CAL),_xlfn.XMATCH(INFLATION_Index,Dynamic_Indices)),
INDEX(Dynamic_Table_CAL,COUNTA(Dynamic_Table_CAL)/COUNTA(Dynamic_Indices),_xlfn.XMATCH(INFLATION_Index,Dynamic_Indices))),
IF(SETUP_Frequency="Quarterly",
IFERROR(INDEX(Dynamic_Table_QTR,_xlfn.XMATCH($H163,Dynamic_Period_QTR),_xlfn.XMATCH(INFLATION_Index,Dynamic_Indices)),
INDEX(Dynamic_Table_QTR,COUNTA(Dynamic_Table_QTR)/COUNTA(Dynamic_Indices),_xlfn.XMATCH(INFLATION_Index,Dynamic_Indices))),"err")))))
/100</f>
        <v>#N/A</v>
      </c>
      <c r="P163" s="37" t="e">
        <f t="shared" ca="1" si="12"/>
        <v>#N/A</v>
      </c>
      <c r="Q163" s="37" t="e">
        <f ca="1">IF(ISERROR($H163),NA(),
$P163/_xlfn.XLOOKUP(0,Tool!$27:$27,Tool!$33:$33)
)</f>
        <v>#N/A</v>
      </c>
      <c r="R163" s="2"/>
      <c r="S163" s="36" t="e" cm="1">
        <f t="array" ref="S163">IF(OR(ISERROR($H163),$H163=FALSE),NA(),
IF(SETUP_Frequency="Financial Year",
IFERROR(INDEX(Dynamic_Table_FY,_xlfn.XMATCH($H163,Dynamic_Period_FY),_xlfn.XMATCH("GDP Deflator",Dynamic_Indices)),
INDEX(Dynamic_Table_FY,COUNTA(Dynamic_Table_FY)/COUNTA(Dynamic_Indices),_xlfn.XMATCH("GDP Deflator",Dynamic_Indices))),
IF(SETUP_Frequency="Calendar Year",
IFERROR(INDEX(Dynamic_Table_CAL,_xlfn.XMATCH($H163,Dynamic_Period_CAL),_xlfn.XMATCH("GDP Deflator",Dynamic_Indices)),
INDEX(Dynamic_Table_CAL,COUNTA(Dynamic_Table_CAL)/COUNTA(Dynamic_Indices),_xlfn.XMATCH("GDP Deflator",Dynamic_Indices))),
IF(SETUP_Frequency="Quarterly",
IFERROR(INDEX(Dynamic_Table_QTR,_xlfn.XMATCH($H163,Dynamic_Period_QTR),_xlfn.XMATCH("GDP Deflator",Dynamic_Indices)),
INDEX(Dynamic_Table_QTR,COUNTA(Dynamic_Table_QTR)/COUNTA(Dynamic_Indices),_xlfn.XMATCH("GDP Deflator",Dynamic_Indices))),"err"))))
/100</f>
        <v>#N/A</v>
      </c>
      <c r="T163" s="37" t="e">
        <f t="shared" ca="1" si="13"/>
        <v>#N/A</v>
      </c>
      <c r="U163" s="2" t="e">
        <f ca="1">IF(ISERROR($H163),NA(),
_xlfn.XLOOKUP(0,Tool!$28:$28,Tool!$40:$40)/$T163
)</f>
        <v>#N/A</v>
      </c>
    </row>
    <row r="164" spans="8:21" x14ac:dyDescent="0.35">
      <c r="H164" s="33" t="b">
        <f>IF(SETUP_Frequency="Calendar Year",IF(COUNTA(H$3:H163)&lt;=SETUP_Period_Final-SETUP_Period_First,H163+1),
IF(SETUP_Frequency="Financial Year", IF(COUNTA(H$3:H163)&lt;=LEFT(SETUP_Period_Final,4)-LEFT(SETUP_Period_First,4),((LEFT(H163,2)&amp;MID(H163,3,2))+1)&amp;"/"&amp;TEXT(RIGHT(TEXT(RIGHT(H163,2)+1,"00"),2),"00"),NA()),
IF(SETUP_Frequency="Quarterly",IF(COUNTA(H$3:H163)&lt;=((LEFT(SETUP_Period_Final,4)-LEFT(SETUP_Period_First,4))*4)+RIGHT(SETUP_Period_Final,1)-RIGHT(SETUP_Period_First,1),IF(_xlfn.NUMBERVALUE(RIGHT(H163,1))=4,(LEFT(H163,4)+1)&amp;"Q1",(LEFT(H163,4)&amp;"Q"&amp;(RIGHT(H163,1)+1))),NA()),NA())))</f>
        <v>0</v>
      </c>
      <c r="J164" s="43">
        <f ca="1">OFFSET(Tool!$C$13,0,ROW($H164)-3)</f>
        <v>0</v>
      </c>
      <c r="K164" s="78" t="e">
        <f t="shared" ca="1" si="11"/>
        <v>#N/A</v>
      </c>
      <c r="L164" s="78" t="e">
        <f t="shared" ca="1" si="14"/>
        <v>#N/A</v>
      </c>
      <c r="M164" s="78" t="e">
        <f t="shared" ca="1" si="15"/>
        <v>#N/A</v>
      </c>
      <c r="N164" s="38"/>
      <c r="O164" s="36" t="e" cm="1">
        <f t="array" ref="O164">IF(OR(ISERROR($H164),$H164=FALSE),NA(),
IF(INFLATION_Index="Custom",_xlfn.XLOOKUP($H164,Tool!$12:$12,Tool!$14:$14)*100,
IF(SETUP_Frequency="Financial Year",
IFERROR(INDEX(Dynamic_Table_FY,_xlfn.XMATCH($H164,Dynamic_Period_FY),_xlfn.XMATCH(INFLATION_Index,Dynamic_Indices)),
INDEX(Dynamic_Table_FY,COUNTA(Dynamic_Table_FY)/COUNTA(Dynamic_Indices),_xlfn.XMATCH(INFLATION_Index,Dynamic_Indices))),
IF(SETUP_Frequency="Calendar Year",
IFERROR(INDEX(Dynamic_Table_CAL,_xlfn.XMATCH($H164,Dynamic_Period_CAL),_xlfn.XMATCH(INFLATION_Index,Dynamic_Indices)),
INDEX(Dynamic_Table_CAL,COUNTA(Dynamic_Table_CAL)/COUNTA(Dynamic_Indices),_xlfn.XMATCH(INFLATION_Index,Dynamic_Indices))),
IF(SETUP_Frequency="Quarterly",
IFERROR(INDEX(Dynamic_Table_QTR,_xlfn.XMATCH($H164,Dynamic_Period_QTR),_xlfn.XMATCH(INFLATION_Index,Dynamic_Indices)),
INDEX(Dynamic_Table_QTR,COUNTA(Dynamic_Table_QTR)/COUNTA(Dynamic_Indices),_xlfn.XMATCH(INFLATION_Index,Dynamic_Indices))),"err")))))
/100</f>
        <v>#N/A</v>
      </c>
      <c r="P164" s="37" t="e">
        <f t="shared" ca="1" si="12"/>
        <v>#N/A</v>
      </c>
      <c r="Q164" s="37" t="e">
        <f ca="1">IF(ISERROR($H164),NA(),
$P164/_xlfn.XLOOKUP(0,Tool!$27:$27,Tool!$33:$33)
)</f>
        <v>#N/A</v>
      </c>
      <c r="R164" s="2"/>
      <c r="S164" s="36" t="e" cm="1">
        <f t="array" ref="S164">IF(OR(ISERROR($H164),$H164=FALSE),NA(),
IF(SETUP_Frequency="Financial Year",
IFERROR(INDEX(Dynamic_Table_FY,_xlfn.XMATCH($H164,Dynamic_Period_FY),_xlfn.XMATCH("GDP Deflator",Dynamic_Indices)),
INDEX(Dynamic_Table_FY,COUNTA(Dynamic_Table_FY)/COUNTA(Dynamic_Indices),_xlfn.XMATCH("GDP Deflator",Dynamic_Indices))),
IF(SETUP_Frequency="Calendar Year",
IFERROR(INDEX(Dynamic_Table_CAL,_xlfn.XMATCH($H164,Dynamic_Period_CAL),_xlfn.XMATCH("GDP Deflator",Dynamic_Indices)),
INDEX(Dynamic_Table_CAL,COUNTA(Dynamic_Table_CAL)/COUNTA(Dynamic_Indices),_xlfn.XMATCH("GDP Deflator",Dynamic_Indices))),
IF(SETUP_Frequency="Quarterly",
IFERROR(INDEX(Dynamic_Table_QTR,_xlfn.XMATCH($H164,Dynamic_Period_QTR),_xlfn.XMATCH("GDP Deflator",Dynamic_Indices)),
INDEX(Dynamic_Table_QTR,COUNTA(Dynamic_Table_QTR)/COUNTA(Dynamic_Indices),_xlfn.XMATCH("GDP Deflator",Dynamic_Indices))),"err"))))
/100</f>
        <v>#N/A</v>
      </c>
      <c r="T164" s="37" t="e">
        <f t="shared" ca="1" si="13"/>
        <v>#N/A</v>
      </c>
      <c r="U164" s="2" t="e">
        <f ca="1">IF(ISERROR($H164),NA(),
_xlfn.XLOOKUP(0,Tool!$28:$28,Tool!$40:$40)/$T164
)</f>
        <v>#N/A</v>
      </c>
    </row>
    <row r="165" spans="8:21" x14ac:dyDescent="0.35">
      <c r="H165" s="33" t="b">
        <f>IF(SETUP_Frequency="Calendar Year",IF(COUNTA(H$3:H164)&lt;=SETUP_Period_Final-SETUP_Period_First,H164+1),
IF(SETUP_Frequency="Financial Year", IF(COUNTA(H$3:H164)&lt;=LEFT(SETUP_Period_Final,4)-LEFT(SETUP_Period_First,4),((LEFT(H164,2)&amp;MID(H164,3,2))+1)&amp;"/"&amp;TEXT(RIGHT(TEXT(RIGHT(H164,2)+1,"00"),2),"00"),NA()),
IF(SETUP_Frequency="Quarterly",IF(COUNTA(H$3:H164)&lt;=((LEFT(SETUP_Period_Final,4)-LEFT(SETUP_Period_First,4))*4)+RIGHT(SETUP_Period_Final,1)-RIGHT(SETUP_Period_First,1),IF(_xlfn.NUMBERVALUE(RIGHT(H164,1))=4,(LEFT(H164,4)+1)&amp;"Q1",(LEFT(H164,4)&amp;"Q"&amp;(RIGHT(H164,1)+1))),NA()),NA())))</f>
        <v>0</v>
      </c>
      <c r="J165" s="43">
        <f ca="1">OFFSET(Tool!$C$13,0,ROW($H165)-3)</f>
        <v>0</v>
      </c>
      <c r="K165" s="78" t="e">
        <f t="shared" ca="1" si="11"/>
        <v>#N/A</v>
      </c>
      <c r="L165" s="78" t="e">
        <f t="shared" ca="1" si="14"/>
        <v>#N/A</v>
      </c>
      <c r="M165" s="78" t="e">
        <f t="shared" ca="1" si="15"/>
        <v>#N/A</v>
      </c>
      <c r="N165" s="38"/>
      <c r="O165" s="36" t="e" cm="1">
        <f t="array" ref="O165">IF(OR(ISERROR($H165),$H165=FALSE),NA(),
IF(INFLATION_Index="Custom",_xlfn.XLOOKUP($H165,Tool!$12:$12,Tool!$14:$14)*100,
IF(SETUP_Frequency="Financial Year",
IFERROR(INDEX(Dynamic_Table_FY,_xlfn.XMATCH($H165,Dynamic_Period_FY),_xlfn.XMATCH(INFLATION_Index,Dynamic_Indices)),
INDEX(Dynamic_Table_FY,COUNTA(Dynamic_Table_FY)/COUNTA(Dynamic_Indices),_xlfn.XMATCH(INFLATION_Index,Dynamic_Indices))),
IF(SETUP_Frequency="Calendar Year",
IFERROR(INDEX(Dynamic_Table_CAL,_xlfn.XMATCH($H165,Dynamic_Period_CAL),_xlfn.XMATCH(INFLATION_Index,Dynamic_Indices)),
INDEX(Dynamic_Table_CAL,COUNTA(Dynamic_Table_CAL)/COUNTA(Dynamic_Indices),_xlfn.XMATCH(INFLATION_Index,Dynamic_Indices))),
IF(SETUP_Frequency="Quarterly",
IFERROR(INDEX(Dynamic_Table_QTR,_xlfn.XMATCH($H165,Dynamic_Period_QTR),_xlfn.XMATCH(INFLATION_Index,Dynamic_Indices)),
INDEX(Dynamic_Table_QTR,COUNTA(Dynamic_Table_QTR)/COUNTA(Dynamic_Indices),_xlfn.XMATCH(INFLATION_Index,Dynamic_Indices))),"err")))))
/100</f>
        <v>#N/A</v>
      </c>
      <c r="P165" s="37" t="e">
        <f t="shared" ca="1" si="12"/>
        <v>#N/A</v>
      </c>
      <c r="Q165" s="37" t="e">
        <f ca="1">IF(ISERROR($H165),NA(),
$P165/_xlfn.XLOOKUP(0,Tool!$27:$27,Tool!$33:$33)
)</f>
        <v>#N/A</v>
      </c>
      <c r="R165" s="2"/>
      <c r="S165" s="36" t="e" cm="1">
        <f t="array" ref="S165">IF(OR(ISERROR($H165),$H165=FALSE),NA(),
IF(SETUP_Frequency="Financial Year",
IFERROR(INDEX(Dynamic_Table_FY,_xlfn.XMATCH($H165,Dynamic_Period_FY),_xlfn.XMATCH("GDP Deflator",Dynamic_Indices)),
INDEX(Dynamic_Table_FY,COUNTA(Dynamic_Table_FY)/COUNTA(Dynamic_Indices),_xlfn.XMATCH("GDP Deflator",Dynamic_Indices))),
IF(SETUP_Frequency="Calendar Year",
IFERROR(INDEX(Dynamic_Table_CAL,_xlfn.XMATCH($H165,Dynamic_Period_CAL),_xlfn.XMATCH("GDP Deflator",Dynamic_Indices)),
INDEX(Dynamic_Table_CAL,COUNTA(Dynamic_Table_CAL)/COUNTA(Dynamic_Indices),_xlfn.XMATCH("GDP Deflator",Dynamic_Indices))),
IF(SETUP_Frequency="Quarterly",
IFERROR(INDEX(Dynamic_Table_QTR,_xlfn.XMATCH($H165,Dynamic_Period_QTR),_xlfn.XMATCH("GDP Deflator",Dynamic_Indices)),
INDEX(Dynamic_Table_QTR,COUNTA(Dynamic_Table_QTR)/COUNTA(Dynamic_Indices),_xlfn.XMATCH("GDP Deflator",Dynamic_Indices))),"err"))))
/100</f>
        <v>#N/A</v>
      </c>
      <c r="T165" s="37" t="e">
        <f t="shared" ca="1" si="13"/>
        <v>#N/A</v>
      </c>
      <c r="U165" s="2" t="e">
        <f ca="1">IF(ISERROR($H165),NA(),
_xlfn.XLOOKUP(0,Tool!$28:$28,Tool!$40:$40)/$T165
)</f>
        <v>#N/A</v>
      </c>
    </row>
    <row r="166" spans="8:21" x14ac:dyDescent="0.35">
      <c r="H166" s="33" t="b">
        <f>IF(SETUP_Frequency="Calendar Year",IF(COUNTA(H$3:H165)&lt;=SETUP_Period_Final-SETUP_Period_First,H165+1),
IF(SETUP_Frequency="Financial Year", IF(COUNTA(H$3:H165)&lt;=LEFT(SETUP_Period_Final,4)-LEFT(SETUP_Period_First,4),((LEFT(H165,2)&amp;MID(H165,3,2))+1)&amp;"/"&amp;TEXT(RIGHT(TEXT(RIGHT(H165,2)+1,"00"),2),"00"),NA()),
IF(SETUP_Frequency="Quarterly",IF(COUNTA(H$3:H165)&lt;=((LEFT(SETUP_Period_Final,4)-LEFT(SETUP_Period_First,4))*4)+RIGHT(SETUP_Period_Final,1)-RIGHT(SETUP_Period_First,1),IF(_xlfn.NUMBERVALUE(RIGHT(H165,1))=4,(LEFT(H165,4)+1)&amp;"Q1",(LEFT(H165,4)&amp;"Q"&amp;(RIGHT(H165,1)+1))),NA()),NA())))</f>
        <v>0</v>
      </c>
      <c r="J166" s="43">
        <f ca="1">OFFSET(Tool!$C$13,0,ROW($H166)-3)</f>
        <v>0</v>
      </c>
      <c r="K166" s="78" t="e">
        <f t="shared" ca="1" si="11"/>
        <v>#N/A</v>
      </c>
      <c r="L166" s="78" t="e">
        <f t="shared" ca="1" si="14"/>
        <v>#N/A</v>
      </c>
      <c r="M166" s="78" t="e">
        <f t="shared" ca="1" si="15"/>
        <v>#N/A</v>
      </c>
      <c r="N166" s="38"/>
      <c r="O166" s="36" t="e" cm="1">
        <f t="array" ref="O166">IF(OR(ISERROR($H166),$H166=FALSE),NA(),
IF(INFLATION_Index="Custom",_xlfn.XLOOKUP($H166,Tool!$12:$12,Tool!$14:$14)*100,
IF(SETUP_Frequency="Financial Year",
IFERROR(INDEX(Dynamic_Table_FY,_xlfn.XMATCH($H166,Dynamic_Period_FY),_xlfn.XMATCH(INFLATION_Index,Dynamic_Indices)),
INDEX(Dynamic_Table_FY,COUNTA(Dynamic_Table_FY)/COUNTA(Dynamic_Indices),_xlfn.XMATCH(INFLATION_Index,Dynamic_Indices))),
IF(SETUP_Frequency="Calendar Year",
IFERROR(INDEX(Dynamic_Table_CAL,_xlfn.XMATCH($H166,Dynamic_Period_CAL),_xlfn.XMATCH(INFLATION_Index,Dynamic_Indices)),
INDEX(Dynamic_Table_CAL,COUNTA(Dynamic_Table_CAL)/COUNTA(Dynamic_Indices),_xlfn.XMATCH(INFLATION_Index,Dynamic_Indices))),
IF(SETUP_Frequency="Quarterly",
IFERROR(INDEX(Dynamic_Table_QTR,_xlfn.XMATCH($H166,Dynamic_Period_QTR),_xlfn.XMATCH(INFLATION_Index,Dynamic_Indices)),
INDEX(Dynamic_Table_QTR,COUNTA(Dynamic_Table_QTR)/COUNTA(Dynamic_Indices),_xlfn.XMATCH(INFLATION_Index,Dynamic_Indices))),"err")))))
/100</f>
        <v>#N/A</v>
      </c>
      <c r="P166" s="37" t="e">
        <f t="shared" ca="1" si="12"/>
        <v>#N/A</v>
      </c>
      <c r="Q166" s="37" t="e">
        <f ca="1">IF(ISERROR($H166),NA(),
$P166/_xlfn.XLOOKUP(0,Tool!$27:$27,Tool!$33:$33)
)</f>
        <v>#N/A</v>
      </c>
      <c r="R166" s="2"/>
      <c r="S166" s="36" t="e" cm="1">
        <f t="array" ref="S166">IF(OR(ISERROR($H166),$H166=FALSE),NA(),
IF(SETUP_Frequency="Financial Year",
IFERROR(INDEX(Dynamic_Table_FY,_xlfn.XMATCH($H166,Dynamic_Period_FY),_xlfn.XMATCH("GDP Deflator",Dynamic_Indices)),
INDEX(Dynamic_Table_FY,COUNTA(Dynamic_Table_FY)/COUNTA(Dynamic_Indices),_xlfn.XMATCH("GDP Deflator",Dynamic_Indices))),
IF(SETUP_Frequency="Calendar Year",
IFERROR(INDEX(Dynamic_Table_CAL,_xlfn.XMATCH($H166,Dynamic_Period_CAL),_xlfn.XMATCH("GDP Deflator",Dynamic_Indices)),
INDEX(Dynamic_Table_CAL,COUNTA(Dynamic_Table_CAL)/COUNTA(Dynamic_Indices),_xlfn.XMATCH("GDP Deflator",Dynamic_Indices))),
IF(SETUP_Frequency="Quarterly",
IFERROR(INDEX(Dynamic_Table_QTR,_xlfn.XMATCH($H166,Dynamic_Period_QTR),_xlfn.XMATCH("GDP Deflator",Dynamic_Indices)),
INDEX(Dynamic_Table_QTR,COUNTA(Dynamic_Table_QTR)/COUNTA(Dynamic_Indices),_xlfn.XMATCH("GDP Deflator",Dynamic_Indices))),"err"))))
/100</f>
        <v>#N/A</v>
      </c>
      <c r="T166" s="37" t="e">
        <f t="shared" ca="1" si="13"/>
        <v>#N/A</v>
      </c>
      <c r="U166" s="2" t="e">
        <f ca="1">IF(ISERROR($H166),NA(),
_xlfn.XLOOKUP(0,Tool!$28:$28,Tool!$40:$40)/$T166
)</f>
        <v>#N/A</v>
      </c>
    </row>
    <row r="167" spans="8:21" x14ac:dyDescent="0.35">
      <c r="H167" s="33" t="b">
        <f>IF(SETUP_Frequency="Calendar Year",IF(COUNTA(H$3:H166)&lt;=SETUP_Period_Final-SETUP_Period_First,H166+1),
IF(SETUP_Frequency="Financial Year", IF(COUNTA(H$3:H166)&lt;=LEFT(SETUP_Period_Final,4)-LEFT(SETUP_Period_First,4),((LEFT(H166,2)&amp;MID(H166,3,2))+1)&amp;"/"&amp;TEXT(RIGHT(TEXT(RIGHT(H166,2)+1,"00"),2),"00"),NA()),
IF(SETUP_Frequency="Quarterly",IF(COUNTA(H$3:H166)&lt;=((LEFT(SETUP_Period_Final,4)-LEFT(SETUP_Period_First,4))*4)+RIGHT(SETUP_Period_Final,1)-RIGHT(SETUP_Period_First,1),IF(_xlfn.NUMBERVALUE(RIGHT(H166,1))=4,(LEFT(H166,4)+1)&amp;"Q1",(LEFT(H166,4)&amp;"Q"&amp;(RIGHT(H166,1)+1))),NA()),NA())))</f>
        <v>0</v>
      </c>
      <c r="J167" s="43">
        <f ca="1">OFFSET(Tool!$C$13,0,ROW($H167)-3)</f>
        <v>0</v>
      </c>
      <c r="K167" s="78" t="e">
        <f t="shared" ca="1" si="11"/>
        <v>#N/A</v>
      </c>
      <c r="L167" s="78" t="e">
        <f t="shared" ca="1" si="14"/>
        <v>#N/A</v>
      </c>
      <c r="M167" s="78" t="e">
        <f t="shared" ca="1" si="15"/>
        <v>#N/A</v>
      </c>
      <c r="N167" s="38"/>
      <c r="O167" s="36" t="e" cm="1">
        <f t="array" ref="O167">IF(OR(ISERROR($H167),$H167=FALSE),NA(),
IF(INFLATION_Index="Custom",_xlfn.XLOOKUP($H167,Tool!$12:$12,Tool!$14:$14)*100,
IF(SETUP_Frequency="Financial Year",
IFERROR(INDEX(Dynamic_Table_FY,_xlfn.XMATCH($H167,Dynamic_Period_FY),_xlfn.XMATCH(INFLATION_Index,Dynamic_Indices)),
INDEX(Dynamic_Table_FY,COUNTA(Dynamic_Table_FY)/COUNTA(Dynamic_Indices),_xlfn.XMATCH(INFLATION_Index,Dynamic_Indices))),
IF(SETUP_Frequency="Calendar Year",
IFERROR(INDEX(Dynamic_Table_CAL,_xlfn.XMATCH($H167,Dynamic_Period_CAL),_xlfn.XMATCH(INFLATION_Index,Dynamic_Indices)),
INDEX(Dynamic_Table_CAL,COUNTA(Dynamic_Table_CAL)/COUNTA(Dynamic_Indices),_xlfn.XMATCH(INFLATION_Index,Dynamic_Indices))),
IF(SETUP_Frequency="Quarterly",
IFERROR(INDEX(Dynamic_Table_QTR,_xlfn.XMATCH($H167,Dynamic_Period_QTR),_xlfn.XMATCH(INFLATION_Index,Dynamic_Indices)),
INDEX(Dynamic_Table_QTR,COUNTA(Dynamic_Table_QTR)/COUNTA(Dynamic_Indices),_xlfn.XMATCH(INFLATION_Index,Dynamic_Indices))),"err")))))
/100</f>
        <v>#N/A</v>
      </c>
      <c r="P167" s="37" t="e">
        <f t="shared" ca="1" si="12"/>
        <v>#N/A</v>
      </c>
      <c r="Q167" s="37" t="e">
        <f ca="1">IF(ISERROR($H167),NA(),
$P167/_xlfn.XLOOKUP(0,Tool!$27:$27,Tool!$33:$33)
)</f>
        <v>#N/A</v>
      </c>
      <c r="R167" s="2"/>
      <c r="S167" s="36" t="e" cm="1">
        <f t="array" ref="S167">IF(OR(ISERROR($H167),$H167=FALSE),NA(),
IF(SETUP_Frequency="Financial Year",
IFERROR(INDEX(Dynamic_Table_FY,_xlfn.XMATCH($H167,Dynamic_Period_FY),_xlfn.XMATCH("GDP Deflator",Dynamic_Indices)),
INDEX(Dynamic_Table_FY,COUNTA(Dynamic_Table_FY)/COUNTA(Dynamic_Indices),_xlfn.XMATCH("GDP Deflator",Dynamic_Indices))),
IF(SETUP_Frequency="Calendar Year",
IFERROR(INDEX(Dynamic_Table_CAL,_xlfn.XMATCH($H167,Dynamic_Period_CAL),_xlfn.XMATCH("GDP Deflator",Dynamic_Indices)),
INDEX(Dynamic_Table_CAL,COUNTA(Dynamic_Table_CAL)/COUNTA(Dynamic_Indices),_xlfn.XMATCH("GDP Deflator",Dynamic_Indices))),
IF(SETUP_Frequency="Quarterly",
IFERROR(INDEX(Dynamic_Table_QTR,_xlfn.XMATCH($H167,Dynamic_Period_QTR),_xlfn.XMATCH("GDP Deflator",Dynamic_Indices)),
INDEX(Dynamic_Table_QTR,COUNTA(Dynamic_Table_QTR)/COUNTA(Dynamic_Indices),_xlfn.XMATCH("GDP Deflator",Dynamic_Indices))),"err"))))
/100</f>
        <v>#N/A</v>
      </c>
      <c r="T167" s="37" t="e">
        <f t="shared" ca="1" si="13"/>
        <v>#N/A</v>
      </c>
      <c r="U167" s="2" t="e">
        <f ca="1">IF(ISERROR($H167),NA(),
_xlfn.XLOOKUP(0,Tool!$28:$28,Tool!$40:$40)/$T167
)</f>
        <v>#N/A</v>
      </c>
    </row>
    <row r="168" spans="8:21" x14ac:dyDescent="0.35">
      <c r="H168" s="33" t="b">
        <f>IF(SETUP_Frequency="Calendar Year",IF(COUNTA(H$3:H167)&lt;=SETUP_Period_Final-SETUP_Period_First,H167+1),
IF(SETUP_Frequency="Financial Year", IF(COUNTA(H$3:H167)&lt;=LEFT(SETUP_Period_Final,4)-LEFT(SETUP_Period_First,4),((LEFT(H167,2)&amp;MID(H167,3,2))+1)&amp;"/"&amp;TEXT(RIGHT(TEXT(RIGHT(H167,2)+1,"00"),2),"00"),NA()),
IF(SETUP_Frequency="Quarterly",IF(COUNTA(H$3:H167)&lt;=((LEFT(SETUP_Period_Final,4)-LEFT(SETUP_Period_First,4))*4)+RIGHT(SETUP_Period_Final,1)-RIGHT(SETUP_Period_First,1),IF(_xlfn.NUMBERVALUE(RIGHT(H167,1))=4,(LEFT(H167,4)+1)&amp;"Q1",(LEFT(H167,4)&amp;"Q"&amp;(RIGHT(H167,1)+1))),NA()),NA())))</f>
        <v>0</v>
      </c>
      <c r="J168" s="43">
        <f ca="1">OFFSET(Tool!$C$13,0,ROW($H168)-3)</f>
        <v>0</v>
      </c>
      <c r="K168" s="78" t="e">
        <f t="shared" ca="1" si="11"/>
        <v>#N/A</v>
      </c>
      <c r="L168" s="78" t="e">
        <f t="shared" ca="1" si="14"/>
        <v>#N/A</v>
      </c>
      <c r="M168" s="78" t="e">
        <f t="shared" ca="1" si="15"/>
        <v>#N/A</v>
      </c>
      <c r="N168" s="38"/>
      <c r="O168" s="36" t="e" cm="1">
        <f t="array" ref="O168">IF(OR(ISERROR($H168),$H168=FALSE),NA(),
IF(INFLATION_Index="Custom",_xlfn.XLOOKUP($H168,Tool!$12:$12,Tool!$14:$14)*100,
IF(SETUP_Frequency="Financial Year",
IFERROR(INDEX(Dynamic_Table_FY,_xlfn.XMATCH($H168,Dynamic_Period_FY),_xlfn.XMATCH(INFLATION_Index,Dynamic_Indices)),
INDEX(Dynamic_Table_FY,COUNTA(Dynamic_Table_FY)/COUNTA(Dynamic_Indices),_xlfn.XMATCH(INFLATION_Index,Dynamic_Indices))),
IF(SETUP_Frequency="Calendar Year",
IFERROR(INDEX(Dynamic_Table_CAL,_xlfn.XMATCH($H168,Dynamic_Period_CAL),_xlfn.XMATCH(INFLATION_Index,Dynamic_Indices)),
INDEX(Dynamic_Table_CAL,COUNTA(Dynamic_Table_CAL)/COUNTA(Dynamic_Indices),_xlfn.XMATCH(INFLATION_Index,Dynamic_Indices))),
IF(SETUP_Frequency="Quarterly",
IFERROR(INDEX(Dynamic_Table_QTR,_xlfn.XMATCH($H168,Dynamic_Period_QTR),_xlfn.XMATCH(INFLATION_Index,Dynamic_Indices)),
INDEX(Dynamic_Table_QTR,COUNTA(Dynamic_Table_QTR)/COUNTA(Dynamic_Indices),_xlfn.XMATCH(INFLATION_Index,Dynamic_Indices))),"err")))))
/100</f>
        <v>#N/A</v>
      </c>
      <c r="P168" s="37" t="e">
        <f t="shared" ca="1" si="12"/>
        <v>#N/A</v>
      </c>
      <c r="Q168" s="37" t="e">
        <f ca="1">IF(ISERROR($H168),NA(),
$P168/_xlfn.XLOOKUP(0,Tool!$27:$27,Tool!$33:$33)
)</f>
        <v>#N/A</v>
      </c>
      <c r="R168" s="2"/>
      <c r="S168" s="36" t="e" cm="1">
        <f t="array" ref="S168">IF(OR(ISERROR($H168),$H168=FALSE),NA(),
IF(SETUP_Frequency="Financial Year",
IFERROR(INDEX(Dynamic_Table_FY,_xlfn.XMATCH($H168,Dynamic_Period_FY),_xlfn.XMATCH("GDP Deflator",Dynamic_Indices)),
INDEX(Dynamic_Table_FY,COUNTA(Dynamic_Table_FY)/COUNTA(Dynamic_Indices),_xlfn.XMATCH("GDP Deflator",Dynamic_Indices))),
IF(SETUP_Frequency="Calendar Year",
IFERROR(INDEX(Dynamic_Table_CAL,_xlfn.XMATCH($H168,Dynamic_Period_CAL),_xlfn.XMATCH("GDP Deflator",Dynamic_Indices)),
INDEX(Dynamic_Table_CAL,COUNTA(Dynamic_Table_CAL)/COUNTA(Dynamic_Indices),_xlfn.XMATCH("GDP Deflator",Dynamic_Indices))),
IF(SETUP_Frequency="Quarterly",
IFERROR(INDEX(Dynamic_Table_QTR,_xlfn.XMATCH($H168,Dynamic_Period_QTR),_xlfn.XMATCH("GDP Deflator",Dynamic_Indices)),
INDEX(Dynamic_Table_QTR,COUNTA(Dynamic_Table_QTR)/COUNTA(Dynamic_Indices),_xlfn.XMATCH("GDP Deflator",Dynamic_Indices))),"err"))))
/100</f>
        <v>#N/A</v>
      </c>
      <c r="T168" s="37" t="e">
        <f t="shared" ca="1" si="13"/>
        <v>#N/A</v>
      </c>
      <c r="U168" s="2" t="e">
        <f ca="1">IF(ISERROR($H168),NA(),
_xlfn.XLOOKUP(0,Tool!$28:$28,Tool!$40:$40)/$T168
)</f>
        <v>#N/A</v>
      </c>
    </row>
    <row r="169" spans="8:21" x14ac:dyDescent="0.35">
      <c r="H169" s="33" t="b">
        <f>IF(SETUP_Frequency="Calendar Year",IF(COUNTA(H$3:H168)&lt;=SETUP_Period_Final-SETUP_Period_First,H168+1),
IF(SETUP_Frequency="Financial Year", IF(COUNTA(H$3:H168)&lt;=LEFT(SETUP_Period_Final,4)-LEFT(SETUP_Period_First,4),((LEFT(H168,2)&amp;MID(H168,3,2))+1)&amp;"/"&amp;TEXT(RIGHT(TEXT(RIGHT(H168,2)+1,"00"),2),"00"),NA()),
IF(SETUP_Frequency="Quarterly",IF(COUNTA(H$3:H168)&lt;=((LEFT(SETUP_Period_Final,4)-LEFT(SETUP_Period_First,4))*4)+RIGHT(SETUP_Period_Final,1)-RIGHT(SETUP_Period_First,1),IF(_xlfn.NUMBERVALUE(RIGHT(H168,1))=4,(LEFT(H168,4)+1)&amp;"Q1",(LEFT(H168,4)&amp;"Q"&amp;(RIGHT(H168,1)+1))),NA()),NA())))</f>
        <v>0</v>
      </c>
      <c r="J169" s="43">
        <f ca="1">OFFSET(Tool!$C$13,0,ROW($H169)-3)</f>
        <v>0</v>
      </c>
      <c r="K169" s="78" t="e">
        <f t="shared" ca="1" si="11"/>
        <v>#N/A</v>
      </c>
      <c r="L169" s="78" t="e">
        <f t="shared" ca="1" si="14"/>
        <v>#N/A</v>
      </c>
      <c r="M169" s="78" t="e">
        <f t="shared" ca="1" si="15"/>
        <v>#N/A</v>
      </c>
      <c r="N169" s="38"/>
      <c r="O169" s="36" t="e" cm="1">
        <f t="array" ref="O169">IF(OR(ISERROR($H169),$H169=FALSE),NA(),
IF(INFLATION_Index="Custom",_xlfn.XLOOKUP($H169,Tool!$12:$12,Tool!$14:$14)*100,
IF(SETUP_Frequency="Financial Year",
IFERROR(INDEX(Dynamic_Table_FY,_xlfn.XMATCH($H169,Dynamic_Period_FY),_xlfn.XMATCH(INFLATION_Index,Dynamic_Indices)),
INDEX(Dynamic_Table_FY,COUNTA(Dynamic_Table_FY)/COUNTA(Dynamic_Indices),_xlfn.XMATCH(INFLATION_Index,Dynamic_Indices))),
IF(SETUP_Frequency="Calendar Year",
IFERROR(INDEX(Dynamic_Table_CAL,_xlfn.XMATCH($H169,Dynamic_Period_CAL),_xlfn.XMATCH(INFLATION_Index,Dynamic_Indices)),
INDEX(Dynamic_Table_CAL,COUNTA(Dynamic_Table_CAL)/COUNTA(Dynamic_Indices),_xlfn.XMATCH(INFLATION_Index,Dynamic_Indices))),
IF(SETUP_Frequency="Quarterly",
IFERROR(INDEX(Dynamic_Table_QTR,_xlfn.XMATCH($H169,Dynamic_Period_QTR),_xlfn.XMATCH(INFLATION_Index,Dynamic_Indices)),
INDEX(Dynamic_Table_QTR,COUNTA(Dynamic_Table_QTR)/COUNTA(Dynamic_Indices),_xlfn.XMATCH(INFLATION_Index,Dynamic_Indices))),"err")))))
/100</f>
        <v>#N/A</v>
      </c>
      <c r="P169" s="37" t="e">
        <f t="shared" ca="1" si="12"/>
        <v>#N/A</v>
      </c>
      <c r="Q169" s="37" t="e">
        <f ca="1">IF(ISERROR($H169),NA(),
$P169/_xlfn.XLOOKUP(0,Tool!$27:$27,Tool!$33:$33)
)</f>
        <v>#N/A</v>
      </c>
      <c r="R169" s="2"/>
      <c r="S169" s="36" t="e" cm="1">
        <f t="array" ref="S169">IF(OR(ISERROR($H169),$H169=FALSE),NA(),
IF(SETUP_Frequency="Financial Year",
IFERROR(INDEX(Dynamic_Table_FY,_xlfn.XMATCH($H169,Dynamic_Period_FY),_xlfn.XMATCH("GDP Deflator",Dynamic_Indices)),
INDEX(Dynamic_Table_FY,COUNTA(Dynamic_Table_FY)/COUNTA(Dynamic_Indices),_xlfn.XMATCH("GDP Deflator",Dynamic_Indices))),
IF(SETUP_Frequency="Calendar Year",
IFERROR(INDEX(Dynamic_Table_CAL,_xlfn.XMATCH($H169,Dynamic_Period_CAL),_xlfn.XMATCH("GDP Deflator",Dynamic_Indices)),
INDEX(Dynamic_Table_CAL,COUNTA(Dynamic_Table_CAL)/COUNTA(Dynamic_Indices),_xlfn.XMATCH("GDP Deflator",Dynamic_Indices))),
IF(SETUP_Frequency="Quarterly",
IFERROR(INDEX(Dynamic_Table_QTR,_xlfn.XMATCH($H169,Dynamic_Period_QTR),_xlfn.XMATCH("GDP Deflator",Dynamic_Indices)),
INDEX(Dynamic_Table_QTR,COUNTA(Dynamic_Table_QTR)/COUNTA(Dynamic_Indices),_xlfn.XMATCH("GDP Deflator",Dynamic_Indices))),"err"))))
/100</f>
        <v>#N/A</v>
      </c>
      <c r="T169" s="37" t="e">
        <f t="shared" ca="1" si="13"/>
        <v>#N/A</v>
      </c>
      <c r="U169" s="2" t="e">
        <f ca="1">IF(ISERROR($H169),NA(),
_xlfn.XLOOKUP(0,Tool!$28:$28,Tool!$40:$40)/$T169
)</f>
        <v>#N/A</v>
      </c>
    </row>
    <row r="170" spans="8:21" x14ac:dyDescent="0.35">
      <c r="H170" s="33" t="b">
        <f>IF(SETUP_Frequency="Calendar Year",IF(COUNTA(H$3:H169)&lt;=SETUP_Period_Final-SETUP_Period_First,H169+1),
IF(SETUP_Frequency="Financial Year", IF(COUNTA(H$3:H169)&lt;=LEFT(SETUP_Period_Final,4)-LEFT(SETUP_Period_First,4),((LEFT(H169,2)&amp;MID(H169,3,2))+1)&amp;"/"&amp;TEXT(RIGHT(TEXT(RIGHT(H169,2)+1,"00"),2),"00"),NA()),
IF(SETUP_Frequency="Quarterly",IF(COUNTA(H$3:H169)&lt;=((LEFT(SETUP_Period_Final,4)-LEFT(SETUP_Period_First,4))*4)+RIGHT(SETUP_Period_Final,1)-RIGHT(SETUP_Period_First,1),IF(_xlfn.NUMBERVALUE(RIGHT(H169,1))=4,(LEFT(H169,4)+1)&amp;"Q1",(LEFT(H169,4)&amp;"Q"&amp;(RIGHT(H169,1)+1))),NA()),NA())))</f>
        <v>0</v>
      </c>
      <c r="J170" s="43">
        <f ca="1">OFFSET(Tool!$C$13,0,ROW($H170)-3)</f>
        <v>0</v>
      </c>
      <c r="K170" s="78" t="e">
        <f t="shared" ca="1" si="11"/>
        <v>#N/A</v>
      </c>
      <c r="L170" s="78" t="e">
        <f t="shared" ca="1" si="14"/>
        <v>#N/A</v>
      </c>
      <c r="M170" s="78" t="e">
        <f t="shared" ca="1" si="15"/>
        <v>#N/A</v>
      </c>
      <c r="N170" s="38"/>
      <c r="O170" s="36" t="e" cm="1">
        <f t="array" ref="O170">IF(OR(ISERROR($H170),$H170=FALSE),NA(),
IF(INFLATION_Index="Custom",_xlfn.XLOOKUP($H170,Tool!$12:$12,Tool!$14:$14)*100,
IF(SETUP_Frequency="Financial Year",
IFERROR(INDEX(Dynamic_Table_FY,_xlfn.XMATCH($H170,Dynamic_Period_FY),_xlfn.XMATCH(INFLATION_Index,Dynamic_Indices)),
INDEX(Dynamic_Table_FY,COUNTA(Dynamic_Table_FY)/COUNTA(Dynamic_Indices),_xlfn.XMATCH(INFLATION_Index,Dynamic_Indices))),
IF(SETUP_Frequency="Calendar Year",
IFERROR(INDEX(Dynamic_Table_CAL,_xlfn.XMATCH($H170,Dynamic_Period_CAL),_xlfn.XMATCH(INFLATION_Index,Dynamic_Indices)),
INDEX(Dynamic_Table_CAL,COUNTA(Dynamic_Table_CAL)/COUNTA(Dynamic_Indices),_xlfn.XMATCH(INFLATION_Index,Dynamic_Indices))),
IF(SETUP_Frequency="Quarterly",
IFERROR(INDEX(Dynamic_Table_QTR,_xlfn.XMATCH($H170,Dynamic_Period_QTR),_xlfn.XMATCH(INFLATION_Index,Dynamic_Indices)),
INDEX(Dynamic_Table_QTR,COUNTA(Dynamic_Table_QTR)/COUNTA(Dynamic_Indices),_xlfn.XMATCH(INFLATION_Index,Dynamic_Indices))),"err")))))
/100</f>
        <v>#N/A</v>
      </c>
      <c r="P170" s="37" t="e">
        <f t="shared" ca="1" si="12"/>
        <v>#N/A</v>
      </c>
      <c r="Q170" s="37" t="e">
        <f ca="1">IF(ISERROR($H170),NA(),
$P170/_xlfn.XLOOKUP(0,Tool!$27:$27,Tool!$33:$33)
)</f>
        <v>#N/A</v>
      </c>
      <c r="R170" s="2"/>
      <c r="S170" s="36" t="e" cm="1">
        <f t="array" ref="S170">IF(OR(ISERROR($H170),$H170=FALSE),NA(),
IF(SETUP_Frequency="Financial Year",
IFERROR(INDEX(Dynamic_Table_FY,_xlfn.XMATCH($H170,Dynamic_Period_FY),_xlfn.XMATCH("GDP Deflator",Dynamic_Indices)),
INDEX(Dynamic_Table_FY,COUNTA(Dynamic_Table_FY)/COUNTA(Dynamic_Indices),_xlfn.XMATCH("GDP Deflator",Dynamic_Indices))),
IF(SETUP_Frequency="Calendar Year",
IFERROR(INDEX(Dynamic_Table_CAL,_xlfn.XMATCH($H170,Dynamic_Period_CAL),_xlfn.XMATCH("GDP Deflator",Dynamic_Indices)),
INDEX(Dynamic_Table_CAL,COUNTA(Dynamic_Table_CAL)/COUNTA(Dynamic_Indices),_xlfn.XMATCH("GDP Deflator",Dynamic_Indices))),
IF(SETUP_Frequency="Quarterly",
IFERROR(INDEX(Dynamic_Table_QTR,_xlfn.XMATCH($H170,Dynamic_Period_QTR),_xlfn.XMATCH("GDP Deflator",Dynamic_Indices)),
INDEX(Dynamic_Table_QTR,COUNTA(Dynamic_Table_QTR)/COUNTA(Dynamic_Indices),_xlfn.XMATCH("GDP Deflator",Dynamic_Indices))),"err"))))
/100</f>
        <v>#N/A</v>
      </c>
      <c r="T170" s="37" t="e">
        <f t="shared" ca="1" si="13"/>
        <v>#N/A</v>
      </c>
      <c r="U170" s="2" t="e">
        <f ca="1">IF(ISERROR($H170),NA(),
_xlfn.XLOOKUP(0,Tool!$28:$28,Tool!$40:$40)/$T170
)</f>
        <v>#N/A</v>
      </c>
    </row>
    <row r="171" spans="8:21" x14ac:dyDescent="0.35">
      <c r="H171" s="33" t="b">
        <f>IF(SETUP_Frequency="Calendar Year",IF(COUNTA(H$3:H170)&lt;=SETUP_Period_Final-SETUP_Period_First,H170+1),
IF(SETUP_Frequency="Financial Year", IF(COUNTA(H$3:H170)&lt;=LEFT(SETUP_Period_Final,4)-LEFT(SETUP_Period_First,4),((LEFT(H170,2)&amp;MID(H170,3,2))+1)&amp;"/"&amp;TEXT(RIGHT(TEXT(RIGHT(H170,2)+1,"00"),2),"00"),NA()),
IF(SETUP_Frequency="Quarterly",IF(COUNTA(H$3:H170)&lt;=((LEFT(SETUP_Period_Final,4)-LEFT(SETUP_Period_First,4))*4)+RIGHT(SETUP_Period_Final,1)-RIGHT(SETUP_Period_First,1),IF(_xlfn.NUMBERVALUE(RIGHT(H170,1))=4,(LEFT(H170,4)+1)&amp;"Q1",(LEFT(H170,4)&amp;"Q"&amp;(RIGHT(H170,1)+1))),NA()),NA())))</f>
        <v>0</v>
      </c>
      <c r="J171" s="43">
        <f ca="1">OFFSET(Tool!$C$13,0,ROW($H171)-3)</f>
        <v>0</v>
      </c>
      <c r="K171" s="78" t="e">
        <f t="shared" ca="1" si="11"/>
        <v>#N/A</v>
      </c>
      <c r="L171" s="78" t="e">
        <f t="shared" ca="1" si="14"/>
        <v>#N/A</v>
      </c>
      <c r="M171" s="78" t="e">
        <f t="shared" ca="1" si="15"/>
        <v>#N/A</v>
      </c>
      <c r="N171" s="38"/>
      <c r="O171" s="36" t="e" cm="1">
        <f t="array" ref="O171">IF(OR(ISERROR($H171),$H171=FALSE),NA(),
IF(INFLATION_Index="Custom",_xlfn.XLOOKUP($H171,Tool!$12:$12,Tool!$14:$14)*100,
IF(SETUP_Frequency="Financial Year",
IFERROR(INDEX(Dynamic_Table_FY,_xlfn.XMATCH($H171,Dynamic_Period_FY),_xlfn.XMATCH(INFLATION_Index,Dynamic_Indices)),
INDEX(Dynamic_Table_FY,COUNTA(Dynamic_Table_FY)/COUNTA(Dynamic_Indices),_xlfn.XMATCH(INFLATION_Index,Dynamic_Indices))),
IF(SETUP_Frequency="Calendar Year",
IFERROR(INDEX(Dynamic_Table_CAL,_xlfn.XMATCH($H171,Dynamic_Period_CAL),_xlfn.XMATCH(INFLATION_Index,Dynamic_Indices)),
INDEX(Dynamic_Table_CAL,COUNTA(Dynamic_Table_CAL)/COUNTA(Dynamic_Indices),_xlfn.XMATCH(INFLATION_Index,Dynamic_Indices))),
IF(SETUP_Frequency="Quarterly",
IFERROR(INDEX(Dynamic_Table_QTR,_xlfn.XMATCH($H171,Dynamic_Period_QTR),_xlfn.XMATCH(INFLATION_Index,Dynamic_Indices)),
INDEX(Dynamic_Table_QTR,COUNTA(Dynamic_Table_QTR)/COUNTA(Dynamic_Indices),_xlfn.XMATCH(INFLATION_Index,Dynamic_Indices))),"err")))))
/100</f>
        <v>#N/A</v>
      </c>
      <c r="P171" s="37" t="e">
        <f t="shared" ca="1" si="12"/>
        <v>#N/A</v>
      </c>
      <c r="Q171" s="37" t="e">
        <f ca="1">IF(ISERROR($H171),NA(),
$P171/_xlfn.XLOOKUP(0,Tool!$27:$27,Tool!$33:$33)
)</f>
        <v>#N/A</v>
      </c>
      <c r="R171" s="2"/>
      <c r="S171" s="36" t="e" cm="1">
        <f t="array" ref="S171">IF(OR(ISERROR($H171),$H171=FALSE),NA(),
IF(SETUP_Frequency="Financial Year",
IFERROR(INDEX(Dynamic_Table_FY,_xlfn.XMATCH($H171,Dynamic_Period_FY),_xlfn.XMATCH("GDP Deflator",Dynamic_Indices)),
INDEX(Dynamic_Table_FY,COUNTA(Dynamic_Table_FY)/COUNTA(Dynamic_Indices),_xlfn.XMATCH("GDP Deflator",Dynamic_Indices))),
IF(SETUP_Frequency="Calendar Year",
IFERROR(INDEX(Dynamic_Table_CAL,_xlfn.XMATCH($H171,Dynamic_Period_CAL),_xlfn.XMATCH("GDP Deflator",Dynamic_Indices)),
INDEX(Dynamic_Table_CAL,COUNTA(Dynamic_Table_CAL)/COUNTA(Dynamic_Indices),_xlfn.XMATCH("GDP Deflator",Dynamic_Indices))),
IF(SETUP_Frequency="Quarterly",
IFERROR(INDEX(Dynamic_Table_QTR,_xlfn.XMATCH($H171,Dynamic_Period_QTR),_xlfn.XMATCH("GDP Deflator",Dynamic_Indices)),
INDEX(Dynamic_Table_QTR,COUNTA(Dynamic_Table_QTR)/COUNTA(Dynamic_Indices),_xlfn.XMATCH("GDP Deflator",Dynamic_Indices))),"err"))))
/100</f>
        <v>#N/A</v>
      </c>
      <c r="T171" s="37" t="e">
        <f t="shared" ca="1" si="13"/>
        <v>#N/A</v>
      </c>
      <c r="U171" s="2" t="e">
        <f ca="1">IF(ISERROR($H171),NA(),
_xlfn.XLOOKUP(0,Tool!$28:$28,Tool!$40:$40)/$T171
)</f>
        <v>#N/A</v>
      </c>
    </row>
    <row r="172" spans="8:21" x14ac:dyDescent="0.35">
      <c r="H172" s="33" t="b">
        <f>IF(SETUP_Frequency="Calendar Year",IF(COUNTA(H$3:H171)&lt;=SETUP_Period_Final-SETUP_Period_First,H171+1),
IF(SETUP_Frequency="Financial Year", IF(COUNTA(H$3:H171)&lt;=LEFT(SETUP_Period_Final,4)-LEFT(SETUP_Period_First,4),((LEFT(H171,2)&amp;MID(H171,3,2))+1)&amp;"/"&amp;TEXT(RIGHT(TEXT(RIGHT(H171,2)+1,"00"),2),"00"),NA()),
IF(SETUP_Frequency="Quarterly",IF(COUNTA(H$3:H171)&lt;=((LEFT(SETUP_Period_Final,4)-LEFT(SETUP_Period_First,4))*4)+RIGHT(SETUP_Period_Final,1)-RIGHT(SETUP_Period_First,1),IF(_xlfn.NUMBERVALUE(RIGHT(H171,1))=4,(LEFT(H171,4)+1)&amp;"Q1",(LEFT(H171,4)&amp;"Q"&amp;(RIGHT(H171,1)+1))),NA()),NA())))</f>
        <v>0</v>
      </c>
      <c r="J172" s="43">
        <f ca="1">OFFSET(Tool!$C$13,0,ROW($H172)-3)</f>
        <v>0</v>
      </c>
      <c r="K172" s="78" t="e">
        <f t="shared" ca="1" si="11"/>
        <v>#N/A</v>
      </c>
      <c r="L172" s="78" t="e">
        <f t="shared" ca="1" si="14"/>
        <v>#N/A</v>
      </c>
      <c r="M172" s="78" t="e">
        <f t="shared" ca="1" si="15"/>
        <v>#N/A</v>
      </c>
      <c r="N172" s="38"/>
      <c r="O172" s="36" t="e" cm="1">
        <f t="array" ref="O172">IF(OR(ISERROR($H172),$H172=FALSE),NA(),
IF(INFLATION_Index="Custom",_xlfn.XLOOKUP($H172,Tool!$12:$12,Tool!$14:$14)*100,
IF(SETUP_Frequency="Financial Year",
IFERROR(INDEX(Dynamic_Table_FY,_xlfn.XMATCH($H172,Dynamic_Period_FY),_xlfn.XMATCH(INFLATION_Index,Dynamic_Indices)),
INDEX(Dynamic_Table_FY,COUNTA(Dynamic_Table_FY)/COUNTA(Dynamic_Indices),_xlfn.XMATCH(INFLATION_Index,Dynamic_Indices))),
IF(SETUP_Frequency="Calendar Year",
IFERROR(INDEX(Dynamic_Table_CAL,_xlfn.XMATCH($H172,Dynamic_Period_CAL),_xlfn.XMATCH(INFLATION_Index,Dynamic_Indices)),
INDEX(Dynamic_Table_CAL,COUNTA(Dynamic_Table_CAL)/COUNTA(Dynamic_Indices),_xlfn.XMATCH(INFLATION_Index,Dynamic_Indices))),
IF(SETUP_Frequency="Quarterly",
IFERROR(INDEX(Dynamic_Table_QTR,_xlfn.XMATCH($H172,Dynamic_Period_QTR),_xlfn.XMATCH(INFLATION_Index,Dynamic_Indices)),
INDEX(Dynamic_Table_QTR,COUNTA(Dynamic_Table_QTR)/COUNTA(Dynamic_Indices),_xlfn.XMATCH(INFLATION_Index,Dynamic_Indices))),"err")))))
/100</f>
        <v>#N/A</v>
      </c>
      <c r="P172" s="37" t="e">
        <f t="shared" ca="1" si="12"/>
        <v>#N/A</v>
      </c>
      <c r="Q172" s="37" t="e">
        <f ca="1">IF(ISERROR($H172),NA(),
$P172/_xlfn.XLOOKUP(0,Tool!$27:$27,Tool!$33:$33)
)</f>
        <v>#N/A</v>
      </c>
      <c r="R172" s="2"/>
      <c r="S172" s="36" t="e" cm="1">
        <f t="array" ref="S172">IF(OR(ISERROR($H172),$H172=FALSE),NA(),
IF(SETUP_Frequency="Financial Year",
IFERROR(INDEX(Dynamic_Table_FY,_xlfn.XMATCH($H172,Dynamic_Period_FY),_xlfn.XMATCH("GDP Deflator",Dynamic_Indices)),
INDEX(Dynamic_Table_FY,COUNTA(Dynamic_Table_FY)/COUNTA(Dynamic_Indices),_xlfn.XMATCH("GDP Deflator",Dynamic_Indices))),
IF(SETUP_Frequency="Calendar Year",
IFERROR(INDEX(Dynamic_Table_CAL,_xlfn.XMATCH($H172,Dynamic_Period_CAL),_xlfn.XMATCH("GDP Deflator",Dynamic_Indices)),
INDEX(Dynamic_Table_CAL,COUNTA(Dynamic_Table_CAL)/COUNTA(Dynamic_Indices),_xlfn.XMATCH("GDP Deflator",Dynamic_Indices))),
IF(SETUP_Frequency="Quarterly",
IFERROR(INDEX(Dynamic_Table_QTR,_xlfn.XMATCH($H172,Dynamic_Period_QTR),_xlfn.XMATCH("GDP Deflator",Dynamic_Indices)),
INDEX(Dynamic_Table_QTR,COUNTA(Dynamic_Table_QTR)/COUNTA(Dynamic_Indices),_xlfn.XMATCH("GDP Deflator",Dynamic_Indices))),"err"))))
/100</f>
        <v>#N/A</v>
      </c>
      <c r="T172" s="37" t="e">
        <f t="shared" ca="1" si="13"/>
        <v>#N/A</v>
      </c>
      <c r="U172" s="2" t="e">
        <f ca="1">IF(ISERROR($H172),NA(),
_xlfn.XLOOKUP(0,Tool!$28:$28,Tool!$40:$40)/$T172
)</f>
        <v>#N/A</v>
      </c>
    </row>
    <row r="173" spans="8:21" x14ac:dyDescent="0.35">
      <c r="H173" s="33" t="b">
        <f>IF(SETUP_Frequency="Calendar Year",IF(COUNTA(H$3:H172)&lt;=SETUP_Period_Final-SETUP_Period_First,H172+1),
IF(SETUP_Frequency="Financial Year", IF(COUNTA(H$3:H172)&lt;=LEFT(SETUP_Period_Final,4)-LEFT(SETUP_Period_First,4),((LEFT(H172,2)&amp;MID(H172,3,2))+1)&amp;"/"&amp;TEXT(RIGHT(TEXT(RIGHT(H172,2)+1,"00"),2),"00"),NA()),
IF(SETUP_Frequency="Quarterly",IF(COUNTA(H$3:H172)&lt;=((LEFT(SETUP_Period_Final,4)-LEFT(SETUP_Period_First,4))*4)+RIGHT(SETUP_Period_Final,1)-RIGHT(SETUP_Period_First,1),IF(_xlfn.NUMBERVALUE(RIGHT(H172,1))=4,(LEFT(H172,4)+1)&amp;"Q1",(LEFT(H172,4)&amp;"Q"&amp;(RIGHT(H172,1)+1))),NA()),NA())))</f>
        <v>0</v>
      </c>
      <c r="J173" s="43">
        <f ca="1">OFFSET(Tool!$C$13,0,ROW($H173)-3)</f>
        <v>0</v>
      </c>
      <c r="K173" s="78" t="e">
        <f t="shared" ca="1" si="11"/>
        <v>#N/A</v>
      </c>
      <c r="L173" s="78" t="e">
        <f t="shared" ca="1" si="14"/>
        <v>#N/A</v>
      </c>
      <c r="M173" s="78" t="e">
        <f t="shared" ca="1" si="15"/>
        <v>#N/A</v>
      </c>
      <c r="N173" s="38"/>
      <c r="O173" s="36" t="e" cm="1">
        <f t="array" ref="O173">IF(OR(ISERROR($H173),$H173=FALSE),NA(),
IF(INFLATION_Index="Custom",_xlfn.XLOOKUP($H173,Tool!$12:$12,Tool!$14:$14)*100,
IF(SETUP_Frequency="Financial Year",
IFERROR(INDEX(Dynamic_Table_FY,_xlfn.XMATCH($H173,Dynamic_Period_FY),_xlfn.XMATCH(INFLATION_Index,Dynamic_Indices)),
INDEX(Dynamic_Table_FY,COUNTA(Dynamic_Table_FY)/COUNTA(Dynamic_Indices),_xlfn.XMATCH(INFLATION_Index,Dynamic_Indices))),
IF(SETUP_Frequency="Calendar Year",
IFERROR(INDEX(Dynamic_Table_CAL,_xlfn.XMATCH($H173,Dynamic_Period_CAL),_xlfn.XMATCH(INFLATION_Index,Dynamic_Indices)),
INDEX(Dynamic_Table_CAL,COUNTA(Dynamic_Table_CAL)/COUNTA(Dynamic_Indices),_xlfn.XMATCH(INFLATION_Index,Dynamic_Indices))),
IF(SETUP_Frequency="Quarterly",
IFERROR(INDEX(Dynamic_Table_QTR,_xlfn.XMATCH($H173,Dynamic_Period_QTR),_xlfn.XMATCH(INFLATION_Index,Dynamic_Indices)),
INDEX(Dynamic_Table_QTR,COUNTA(Dynamic_Table_QTR)/COUNTA(Dynamic_Indices),_xlfn.XMATCH(INFLATION_Index,Dynamic_Indices))),"err")))))
/100</f>
        <v>#N/A</v>
      </c>
      <c r="P173" s="37" t="e">
        <f t="shared" ca="1" si="12"/>
        <v>#N/A</v>
      </c>
      <c r="Q173" s="37" t="e">
        <f ca="1">IF(ISERROR($H173),NA(),
$P173/_xlfn.XLOOKUP(0,Tool!$27:$27,Tool!$33:$33)
)</f>
        <v>#N/A</v>
      </c>
      <c r="R173" s="2"/>
      <c r="S173" s="36" t="e" cm="1">
        <f t="array" ref="S173">IF(OR(ISERROR($H173),$H173=FALSE),NA(),
IF(SETUP_Frequency="Financial Year",
IFERROR(INDEX(Dynamic_Table_FY,_xlfn.XMATCH($H173,Dynamic_Period_FY),_xlfn.XMATCH("GDP Deflator",Dynamic_Indices)),
INDEX(Dynamic_Table_FY,COUNTA(Dynamic_Table_FY)/COUNTA(Dynamic_Indices),_xlfn.XMATCH("GDP Deflator",Dynamic_Indices))),
IF(SETUP_Frequency="Calendar Year",
IFERROR(INDEX(Dynamic_Table_CAL,_xlfn.XMATCH($H173,Dynamic_Period_CAL),_xlfn.XMATCH("GDP Deflator",Dynamic_Indices)),
INDEX(Dynamic_Table_CAL,COUNTA(Dynamic_Table_CAL)/COUNTA(Dynamic_Indices),_xlfn.XMATCH("GDP Deflator",Dynamic_Indices))),
IF(SETUP_Frequency="Quarterly",
IFERROR(INDEX(Dynamic_Table_QTR,_xlfn.XMATCH($H173,Dynamic_Period_QTR),_xlfn.XMATCH("GDP Deflator",Dynamic_Indices)),
INDEX(Dynamic_Table_QTR,COUNTA(Dynamic_Table_QTR)/COUNTA(Dynamic_Indices),_xlfn.XMATCH("GDP Deflator",Dynamic_Indices))),"err"))))
/100</f>
        <v>#N/A</v>
      </c>
      <c r="T173" s="37" t="e">
        <f t="shared" ca="1" si="13"/>
        <v>#N/A</v>
      </c>
      <c r="U173" s="2" t="e">
        <f ca="1">IF(ISERROR($H173),NA(),
_xlfn.XLOOKUP(0,Tool!$28:$28,Tool!$40:$40)/$T173
)</f>
        <v>#N/A</v>
      </c>
    </row>
    <row r="174" spans="8:21" x14ac:dyDescent="0.35">
      <c r="H174" s="33" t="b">
        <f>IF(SETUP_Frequency="Calendar Year",IF(COUNTA(H$3:H173)&lt;=SETUP_Period_Final-SETUP_Period_First,H173+1),
IF(SETUP_Frequency="Financial Year", IF(COUNTA(H$3:H173)&lt;=LEFT(SETUP_Period_Final,4)-LEFT(SETUP_Period_First,4),((LEFT(H173,2)&amp;MID(H173,3,2))+1)&amp;"/"&amp;TEXT(RIGHT(TEXT(RIGHT(H173,2)+1,"00"),2),"00"),NA()),
IF(SETUP_Frequency="Quarterly",IF(COUNTA(H$3:H173)&lt;=((LEFT(SETUP_Period_Final,4)-LEFT(SETUP_Period_First,4))*4)+RIGHT(SETUP_Period_Final,1)-RIGHT(SETUP_Period_First,1),IF(_xlfn.NUMBERVALUE(RIGHT(H173,1))=4,(LEFT(H173,4)+1)&amp;"Q1",(LEFT(H173,4)&amp;"Q"&amp;(RIGHT(H173,1)+1))),NA()),NA())))</f>
        <v>0</v>
      </c>
      <c r="J174" s="43">
        <f ca="1">OFFSET(Tool!$C$13,0,ROW($H174)-3)</f>
        <v>0</v>
      </c>
      <c r="K174" s="78" t="e">
        <f t="shared" ca="1" si="11"/>
        <v>#N/A</v>
      </c>
      <c r="L174" s="78" t="e">
        <f t="shared" ca="1" si="14"/>
        <v>#N/A</v>
      </c>
      <c r="M174" s="78" t="e">
        <f t="shared" ca="1" si="15"/>
        <v>#N/A</v>
      </c>
      <c r="N174" s="38"/>
      <c r="O174" s="36" t="e" cm="1">
        <f t="array" ref="O174">IF(OR(ISERROR($H174),$H174=FALSE),NA(),
IF(INFLATION_Index="Custom",_xlfn.XLOOKUP($H174,Tool!$12:$12,Tool!$14:$14)*100,
IF(SETUP_Frequency="Financial Year",
IFERROR(INDEX(Dynamic_Table_FY,_xlfn.XMATCH($H174,Dynamic_Period_FY),_xlfn.XMATCH(INFLATION_Index,Dynamic_Indices)),
INDEX(Dynamic_Table_FY,COUNTA(Dynamic_Table_FY)/COUNTA(Dynamic_Indices),_xlfn.XMATCH(INFLATION_Index,Dynamic_Indices))),
IF(SETUP_Frequency="Calendar Year",
IFERROR(INDEX(Dynamic_Table_CAL,_xlfn.XMATCH($H174,Dynamic_Period_CAL),_xlfn.XMATCH(INFLATION_Index,Dynamic_Indices)),
INDEX(Dynamic_Table_CAL,COUNTA(Dynamic_Table_CAL)/COUNTA(Dynamic_Indices),_xlfn.XMATCH(INFLATION_Index,Dynamic_Indices))),
IF(SETUP_Frequency="Quarterly",
IFERROR(INDEX(Dynamic_Table_QTR,_xlfn.XMATCH($H174,Dynamic_Period_QTR),_xlfn.XMATCH(INFLATION_Index,Dynamic_Indices)),
INDEX(Dynamic_Table_QTR,COUNTA(Dynamic_Table_QTR)/COUNTA(Dynamic_Indices),_xlfn.XMATCH(INFLATION_Index,Dynamic_Indices))),"err")))))
/100</f>
        <v>#N/A</v>
      </c>
      <c r="P174" s="37" t="e">
        <f t="shared" ca="1" si="12"/>
        <v>#N/A</v>
      </c>
      <c r="Q174" s="37" t="e">
        <f ca="1">IF(ISERROR($H174),NA(),
$P174/_xlfn.XLOOKUP(0,Tool!$27:$27,Tool!$33:$33)
)</f>
        <v>#N/A</v>
      </c>
      <c r="R174" s="2"/>
      <c r="S174" s="36" t="e" cm="1">
        <f t="array" ref="S174">IF(OR(ISERROR($H174),$H174=FALSE),NA(),
IF(SETUP_Frequency="Financial Year",
IFERROR(INDEX(Dynamic_Table_FY,_xlfn.XMATCH($H174,Dynamic_Period_FY),_xlfn.XMATCH("GDP Deflator",Dynamic_Indices)),
INDEX(Dynamic_Table_FY,COUNTA(Dynamic_Table_FY)/COUNTA(Dynamic_Indices),_xlfn.XMATCH("GDP Deflator",Dynamic_Indices))),
IF(SETUP_Frequency="Calendar Year",
IFERROR(INDEX(Dynamic_Table_CAL,_xlfn.XMATCH($H174,Dynamic_Period_CAL),_xlfn.XMATCH("GDP Deflator",Dynamic_Indices)),
INDEX(Dynamic_Table_CAL,COUNTA(Dynamic_Table_CAL)/COUNTA(Dynamic_Indices),_xlfn.XMATCH("GDP Deflator",Dynamic_Indices))),
IF(SETUP_Frequency="Quarterly",
IFERROR(INDEX(Dynamic_Table_QTR,_xlfn.XMATCH($H174,Dynamic_Period_QTR),_xlfn.XMATCH("GDP Deflator",Dynamic_Indices)),
INDEX(Dynamic_Table_QTR,COUNTA(Dynamic_Table_QTR)/COUNTA(Dynamic_Indices),_xlfn.XMATCH("GDP Deflator",Dynamic_Indices))),"err"))))
/100</f>
        <v>#N/A</v>
      </c>
      <c r="T174" s="37" t="e">
        <f t="shared" ca="1" si="13"/>
        <v>#N/A</v>
      </c>
      <c r="U174" s="2" t="e">
        <f ca="1">IF(ISERROR($H174),NA(),
_xlfn.XLOOKUP(0,Tool!$28:$28,Tool!$40:$40)/$T174
)</f>
        <v>#N/A</v>
      </c>
    </row>
    <row r="175" spans="8:21" x14ac:dyDescent="0.35">
      <c r="H175" s="33" t="b">
        <f>IF(SETUP_Frequency="Calendar Year",IF(COUNTA(H$3:H174)&lt;=SETUP_Period_Final-SETUP_Period_First,H174+1),
IF(SETUP_Frequency="Financial Year", IF(COUNTA(H$3:H174)&lt;=LEFT(SETUP_Period_Final,4)-LEFT(SETUP_Period_First,4),((LEFT(H174,2)&amp;MID(H174,3,2))+1)&amp;"/"&amp;TEXT(RIGHT(TEXT(RIGHT(H174,2)+1,"00"),2),"00"),NA()),
IF(SETUP_Frequency="Quarterly",IF(COUNTA(H$3:H174)&lt;=((LEFT(SETUP_Period_Final,4)-LEFT(SETUP_Period_First,4))*4)+RIGHT(SETUP_Period_Final,1)-RIGHT(SETUP_Period_First,1),IF(_xlfn.NUMBERVALUE(RIGHT(H174,1))=4,(LEFT(H174,4)+1)&amp;"Q1",(LEFT(H174,4)&amp;"Q"&amp;(RIGHT(H174,1)+1))),NA()),NA())))</f>
        <v>0</v>
      </c>
      <c r="J175" s="43">
        <f ca="1">OFFSET(Tool!$C$13,0,ROW($H175)-3)</f>
        <v>0</v>
      </c>
      <c r="K175" s="78" t="e">
        <f t="shared" ca="1" si="11"/>
        <v>#N/A</v>
      </c>
      <c r="L175" s="78" t="e">
        <f t="shared" ca="1" si="14"/>
        <v>#N/A</v>
      </c>
      <c r="M175" s="78" t="e">
        <f t="shared" ca="1" si="15"/>
        <v>#N/A</v>
      </c>
      <c r="N175" s="38"/>
      <c r="O175" s="36" t="e" cm="1">
        <f t="array" ref="O175">IF(OR(ISERROR($H175),$H175=FALSE),NA(),
IF(INFLATION_Index="Custom",_xlfn.XLOOKUP($H175,Tool!$12:$12,Tool!$14:$14)*100,
IF(SETUP_Frequency="Financial Year",
IFERROR(INDEX(Dynamic_Table_FY,_xlfn.XMATCH($H175,Dynamic_Period_FY),_xlfn.XMATCH(INFLATION_Index,Dynamic_Indices)),
INDEX(Dynamic_Table_FY,COUNTA(Dynamic_Table_FY)/COUNTA(Dynamic_Indices),_xlfn.XMATCH(INFLATION_Index,Dynamic_Indices))),
IF(SETUP_Frequency="Calendar Year",
IFERROR(INDEX(Dynamic_Table_CAL,_xlfn.XMATCH($H175,Dynamic_Period_CAL),_xlfn.XMATCH(INFLATION_Index,Dynamic_Indices)),
INDEX(Dynamic_Table_CAL,COUNTA(Dynamic_Table_CAL)/COUNTA(Dynamic_Indices),_xlfn.XMATCH(INFLATION_Index,Dynamic_Indices))),
IF(SETUP_Frequency="Quarterly",
IFERROR(INDEX(Dynamic_Table_QTR,_xlfn.XMATCH($H175,Dynamic_Period_QTR),_xlfn.XMATCH(INFLATION_Index,Dynamic_Indices)),
INDEX(Dynamic_Table_QTR,COUNTA(Dynamic_Table_QTR)/COUNTA(Dynamic_Indices),_xlfn.XMATCH(INFLATION_Index,Dynamic_Indices))),"err")))))
/100</f>
        <v>#N/A</v>
      </c>
      <c r="P175" s="37" t="e">
        <f t="shared" ca="1" si="12"/>
        <v>#N/A</v>
      </c>
      <c r="Q175" s="37" t="e">
        <f ca="1">IF(ISERROR($H175),NA(),
$P175/_xlfn.XLOOKUP(0,Tool!$27:$27,Tool!$33:$33)
)</f>
        <v>#N/A</v>
      </c>
      <c r="R175" s="2"/>
      <c r="S175" s="36" t="e" cm="1">
        <f t="array" ref="S175">IF(OR(ISERROR($H175),$H175=FALSE),NA(),
IF(SETUP_Frequency="Financial Year",
IFERROR(INDEX(Dynamic_Table_FY,_xlfn.XMATCH($H175,Dynamic_Period_FY),_xlfn.XMATCH("GDP Deflator",Dynamic_Indices)),
INDEX(Dynamic_Table_FY,COUNTA(Dynamic_Table_FY)/COUNTA(Dynamic_Indices),_xlfn.XMATCH("GDP Deflator",Dynamic_Indices))),
IF(SETUP_Frequency="Calendar Year",
IFERROR(INDEX(Dynamic_Table_CAL,_xlfn.XMATCH($H175,Dynamic_Period_CAL),_xlfn.XMATCH("GDP Deflator",Dynamic_Indices)),
INDEX(Dynamic_Table_CAL,COUNTA(Dynamic_Table_CAL)/COUNTA(Dynamic_Indices),_xlfn.XMATCH("GDP Deflator",Dynamic_Indices))),
IF(SETUP_Frequency="Quarterly",
IFERROR(INDEX(Dynamic_Table_QTR,_xlfn.XMATCH($H175,Dynamic_Period_QTR),_xlfn.XMATCH("GDP Deflator",Dynamic_Indices)),
INDEX(Dynamic_Table_QTR,COUNTA(Dynamic_Table_QTR)/COUNTA(Dynamic_Indices),_xlfn.XMATCH("GDP Deflator",Dynamic_Indices))),"err"))))
/100</f>
        <v>#N/A</v>
      </c>
      <c r="T175" s="37" t="e">
        <f t="shared" ca="1" si="13"/>
        <v>#N/A</v>
      </c>
      <c r="U175" s="2" t="e">
        <f ca="1">IF(ISERROR($H175),NA(),
_xlfn.XLOOKUP(0,Tool!$28:$28,Tool!$40:$40)/$T175
)</f>
        <v>#N/A</v>
      </c>
    </row>
    <row r="176" spans="8:21" x14ac:dyDescent="0.35">
      <c r="H176" s="33" t="b">
        <f>IF(SETUP_Frequency="Calendar Year",IF(COUNTA(H$3:H175)&lt;=SETUP_Period_Final-SETUP_Period_First,H175+1),
IF(SETUP_Frequency="Financial Year", IF(COUNTA(H$3:H175)&lt;=LEFT(SETUP_Period_Final,4)-LEFT(SETUP_Period_First,4),((LEFT(H175,2)&amp;MID(H175,3,2))+1)&amp;"/"&amp;TEXT(RIGHT(TEXT(RIGHT(H175,2)+1,"00"),2),"00"),NA()),
IF(SETUP_Frequency="Quarterly",IF(COUNTA(H$3:H175)&lt;=((LEFT(SETUP_Period_Final,4)-LEFT(SETUP_Period_First,4))*4)+RIGHT(SETUP_Period_Final,1)-RIGHT(SETUP_Period_First,1),IF(_xlfn.NUMBERVALUE(RIGHT(H175,1))=4,(LEFT(H175,4)+1)&amp;"Q1",(LEFT(H175,4)&amp;"Q"&amp;(RIGHT(H175,1)+1))),NA()),NA())))</f>
        <v>0</v>
      </c>
      <c r="J176" s="43">
        <f ca="1">OFFSET(Tool!$C$13,0,ROW($H176)-3)</f>
        <v>0</v>
      </c>
      <c r="K176" s="78" t="e">
        <f t="shared" ca="1" si="11"/>
        <v>#N/A</v>
      </c>
      <c r="L176" s="78" t="e">
        <f t="shared" ca="1" si="14"/>
        <v>#N/A</v>
      </c>
      <c r="M176" s="78" t="e">
        <f t="shared" ca="1" si="15"/>
        <v>#N/A</v>
      </c>
      <c r="N176" s="38"/>
      <c r="O176" s="36" t="e" cm="1">
        <f t="array" ref="O176">IF(OR(ISERROR($H176),$H176=FALSE),NA(),
IF(INFLATION_Index="Custom",_xlfn.XLOOKUP($H176,Tool!$12:$12,Tool!$14:$14)*100,
IF(SETUP_Frequency="Financial Year",
IFERROR(INDEX(Dynamic_Table_FY,_xlfn.XMATCH($H176,Dynamic_Period_FY),_xlfn.XMATCH(INFLATION_Index,Dynamic_Indices)),
INDEX(Dynamic_Table_FY,COUNTA(Dynamic_Table_FY)/COUNTA(Dynamic_Indices),_xlfn.XMATCH(INFLATION_Index,Dynamic_Indices))),
IF(SETUP_Frequency="Calendar Year",
IFERROR(INDEX(Dynamic_Table_CAL,_xlfn.XMATCH($H176,Dynamic_Period_CAL),_xlfn.XMATCH(INFLATION_Index,Dynamic_Indices)),
INDEX(Dynamic_Table_CAL,COUNTA(Dynamic_Table_CAL)/COUNTA(Dynamic_Indices),_xlfn.XMATCH(INFLATION_Index,Dynamic_Indices))),
IF(SETUP_Frequency="Quarterly",
IFERROR(INDEX(Dynamic_Table_QTR,_xlfn.XMATCH($H176,Dynamic_Period_QTR),_xlfn.XMATCH(INFLATION_Index,Dynamic_Indices)),
INDEX(Dynamic_Table_QTR,COUNTA(Dynamic_Table_QTR)/COUNTA(Dynamic_Indices),_xlfn.XMATCH(INFLATION_Index,Dynamic_Indices))),"err")))))
/100</f>
        <v>#N/A</v>
      </c>
      <c r="P176" s="37" t="e">
        <f t="shared" ca="1" si="12"/>
        <v>#N/A</v>
      </c>
      <c r="Q176" s="37" t="e">
        <f ca="1">IF(ISERROR($H176),NA(),
$P176/_xlfn.XLOOKUP(0,Tool!$27:$27,Tool!$33:$33)
)</f>
        <v>#N/A</v>
      </c>
      <c r="R176" s="2"/>
      <c r="S176" s="36" t="e" cm="1">
        <f t="array" ref="S176">IF(OR(ISERROR($H176),$H176=FALSE),NA(),
IF(SETUP_Frequency="Financial Year",
IFERROR(INDEX(Dynamic_Table_FY,_xlfn.XMATCH($H176,Dynamic_Period_FY),_xlfn.XMATCH("GDP Deflator",Dynamic_Indices)),
INDEX(Dynamic_Table_FY,COUNTA(Dynamic_Table_FY)/COUNTA(Dynamic_Indices),_xlfn.XMATCH("GDP Deflator",Dynamic_Indices))),
IF(SETUP_Frequency="Calendar Year",
IFERROR(INDEX(Dynamic_Table_CAL,_xlfn.XMATCH($H176,Dynamic_Period_CAL),_xlfn.XMATCH("GDP Deflator",Dynamic_Indices)),
INDEX(Dynamic_Table_CAL,COUNTA(Dynamic_Table_CAL)/COUNTA(Dynamic_Indices),_xlfn.XMATCH("GDP Deflator",Dynamic_Indices))),
IF(SETUP_Frequency="Quarterly",
IFERROR(INDEX(Dynamic_Table_QTR,_xlfn.XMATCH($H176,Dynamic_Period_QTR),_xlfn.XMATCH("GDP Deflator",Dynamic_Indices)),
INDEX(Dynamic_Table_QTR,COUNTA(Dynamic_Table_QTR)/COUNTA(Dynamic_Indices),_xlfn.XMATCH("GDP Deflator",Dynamic_Indices))),"err"))))
/100</f>
        <v>#N/A</v>
      </c>
      <c r="T176" s="37" t="e">
        <f t="shared" ca="1" si="13"/>
        <v>#N/A</v>
      </c>
      <c r="U176" s="2" t="e">
        <f ca="1">IF(ISERROR($H176),NA(),
_xlfn.XLOOKUP(0,Tool!$28:$28,Tool!$40:$40)/$T176
)</f>
        <v>#N/A</v>
      </c>
    </row>
    <row r="177" spans="8:21" x14ac:dyDescent="0.35">
      <c r="H177" s="33" t="b">
        <f>IF(SETUP_Frequency="Calendar Year",IF(COUNTA(H$3:H176)&lt;=SETUP_Period_Final-SETUP_Period_First,H176+1),
IF(SETUP_Frequency="Financial Year", IF(COUNTA(H$3:H176)&lt;=LEFT(SETUP_Period_Final,4)-LEFT(SETUP_Period_First,4),((LEFT(H176,2)&amp;MID(H176,3,2))+1)&amp;"/"&amp;TEXT(RIGHT(TEXT(RIGHT(H176,2)+1,"00"),2),"00"),NA()),
IF(SETUP_Frequency="Quarterly",IF(COUNTA(H$3:H176)&lt;=((LEFT(SETUP_Period_Final,4)-LEFT(SETUP_Period_First,4))*4)+RIGHT(SETUP_Period_Final,1)-RIGHT(SETUP_Period_First,1),IF(_xlfn.NUMBERVALUE(RIGHT(H176,1))=4,(LEFT(H176,4)+1)&amp;"Q1",(LEFT(H176,4)&amp;"Q"&amp;(RIGHT(H176,1)+1))),NA()),NA())))</f>
        <v>0</v>
      </c>
      <c r="J177" s="43">
        <f ca="1">OFFSET(Tool!$C$13,0,ROW($H177)-3)</f>
        <v>0</v>
      </c>
      <c r="K177" s="78" t="e">
        <f t="shared" ca="1" si="11"/>
        <v>#N/A</v>
      </c>
      <c r="L177" s="78" t="e">
        <f t="shared" ca="1" si="14"/>
        <v>#N/A</v>
      </c>
      <c r="M177" s="78" t="e">
        <f t="shared" ca="1" si="15"/>
        <v>#N/A</v>
      </c>
      <c r="N177" s="38"/>
      <c r="O177" s="36" t="e" cm="1">
        <f t="array" ref="O177">IF(OR(ISERROR($H177),$H177=FALSE),NA(),
IF(INFLATION_Index="Custom",_xlfn.XLOOKUP($H177,Tool!$12:$12,Tool!$14:$14)*100,
IF(SETUP_Frequency="Financial Year",
IFERROR(INDEX(Dynamic_Table_FY,_xlfn.XMATCH($H177,Dynamic_Period_FY),_xlfn.XMATCH(INFLATION_Index,Dynamic_Indices)),
INDEX(Dynamic_Table_FY,COUNTA(Dynamic_Table_FY)/COUNTA(Dynamic_Indices),_xlfn.XMATCH(INFLATION_Index,Dynamic_Indices))),
IF(SETUP_Frequency="Calendar Year",
IFERROR(INDEX(Dynamic_Table_CAL,_xlfn.XMATCH($H177,Dynamic_Period_CAL),_xlfn.XMATCH(INFLATION_Index,Dynamic_Indices)),
INDEX(Dynamic_Table_CAL,COUNTA(Dynamic_Table_CAL)/COUNTA(Dynamic_Indices),_xlfn.XMATCH(INFLATION_Index,Dynamic_Indices))),
IF(SETUP_Frequency="Quarterly",
IFERROR(INDEX(Dynamic_Table_QTR,_xlfn.XMATCH($H177,Dynamic_Period_QTR),_xlfn.XMATCH(INFLATION_Index,Dynamic_Indices)),
INDEX(Dynamic_Table_QTR,COUNTA(Dynamic_Table_QTR)/COUNTA(Dynamic_Indices),_xlfn.XMATCH(INFLATION_Index,Dynamic_Indices))),"err")))))
/100</f>
        <v>#N/A</v>
      </c>
      <c r="P177" s="37" t="e">
        <f t="shared" ca="1" si="12"/>
        <v>#N/A</v>
      </c>
      <c r="Q177" s="37" t="e">
        <f ca="1">IF(ISERROR($H177),NA(),
$P177/_xlfn.XLOOKUP(0,Tool!$27:$27,Tool!$33:$33)
)</f>
        <v>#N/A</v>
      </c>
      <c r="R177" s="2"/>
      <c r="S177" s="36" t="e" cm="1">
        <f t="array" ref="S177">IF(OR(ISERROR($H177),$H177=FALSE),NA(),
IF(SETUP_Frequency="Financial Year",
IFERROR(INDEX(Dynamic_Table_FY,_xlfn.XMATCH($H177,Dynamic_Period_FY),_xlfn.XMATCH("GDP Deflator",Dynamic_Indices)),
INDEX(Dynamic_Table_FY,COUNTA(Dynamic_Table_FY)/COUNTA(Dynamic_Indices),_xlfn.XMATCH("GDP Deflator",Dynamic_Indices))),
IF(SETUP_Frequency="Calendar Year",
IFERROR(INDEX(Dynamic_Table_CAL,_xlfn.XMATCH($H177,Dynamic_Period_CAL),_xlfn.XMATCH("GDP Deflator",Dynamic_Indices)),
INDEX(Dynamic_Table_CAL,COUNTA(Dynamic_Table_CAL)/COUNTA(Dynamic_Indices),_xlfn.XMATCH("GDP Deflator",Dynamic_Indices))),
IF(SETUP_Frequency="Quarterly",
IFERROR(INDEX(Dynamic_Table_QTR,_xlfn.XMATCH($H177,Dynamic_Period_QTR),_xlfn.XMATCH("GDP Deflator",Dynamic_Indices)),
INDEX(Dynamic_Table_QTR,COUNTA(Dynamic_Table_QTR)/COUNTA(Dynamic_Indices),_xlfn.XMATCH("GDP Deflator",Dynamic_Indices))),"err"))))
/100</f>
        <v>#N/A</v>
      </c>
      <c r="T177" s="37" t="e">
        <f t="shared" ca="1" si="13"/>
        <v>#N/A</v>
      </c>
      <c r="U177" s="2" t="e">
        <f ca="1">IF(ISERROR($H177),NA(),
_xlfn.XLOOKUP(0,Tool!$28:$28,Tool!$40:$40)/$T177
)</f>
        <v>#N/A</v>
      </c>
    </row>
    <row r="178" spans="8:21" x14ac:dyDescent="0.35">
      <c r="H178" s="33" t="b">
        <f>IF(SETUP_Frequency="Calendar Year",IF(COUNTA(H$3:H177)&lt;=SETUP_Period_Final-SETUP_Period_First,H177+1),
IF(SETUP_Frequency="Financial Year", IF(COUNTA(H$3:H177)&lt;=LEFT(SETUP_Period_Final,4)-LEFT(SETUP_Period_First,4),((LEFT(H177,2)&amp;MID(H177,3,2))+1)&amp;"/"&amp;TEXT(RIGHT(TEXT(RIGHT(H177,2)+1,"00"),2),"00"),NA()),
IF(SETUP_Frequency="Quarterly",IF(COUNTA(H$3:H177)&lt;=((LEFT(SETUP_Period_Final,4)-LEFT(SETUP_Period_First,4))*4)+RIGHT(SETUP_Period_Final,1)-RIGHT(SETUP_Period_First,1),IF(_xlfn.NUMBERVALUE(RIGHT(H177,1))=4,(LEFT(H177,4)+1)&amp;"Q1",(LEFT(H177,4)&amp;"Q"&amp;(RIGHT(H177,1)+1))),NA()),NA())))</f>
        <v>0</v>
      </c>
      <c r="J178" s="43">
        <f ca="1">OFFSET(Tool!$C$13,0,ROW($H178)-3)</f>
        <v>0</v>
      </c>
      <c r="K178" s="78" t="e">
        <f t="shared" ca="1" si="11"/>
        <v>#N/A</v>
      </c>
      <c r="L178" s="78" t="e">
        <f t="shared" ca="1" si="14"/>
        <v>#N/A</v>
      </c>
      <c r="M178" s="78" t="e">
        <f t="shared" ca="1" si="15"/>
        <v>#N/A</v>
      </c>
      <c r="N178" s="38"/>
      <c r="O178" s="36" t="e" cm="1">
        <f t="array" ref="O178">IF(OR(ISERROR($H178),$H178=FALSE),NA(),
IF(INFLATION_Index="Custom",_xlfn.XLOOKUP($H178,Tool!$12:$12,Tool!$14:$14)*100,
IF(SETUP_Frequency="Financial Year",
IFERROR(INDEX(Dynamic_Table_FY,_xlfn.XMATCH($H178,Dynamic_Period_FY),_xlfn.XMATCH(INFLATION_Index,Dynamic_Indices)),
INDEX(Dynamic_Table_FY,COUNTA(Dynamic_Table_FY)/COUNTA(Dynamic_Indices),_xlfn.XMATCH(INFLATION_Index,Dynamic_Indices))),
IF(SETUP_Frequency="Calendar Year",
IFERROR(INDEX(Dynamic_Table_CAL,_xlfn.XMATCH($H178,Dynamic_Period_CAL),_xlfn.XMATCH(INFLATION_Index,Dynamic_Indices)),
INDEX(Dynamic_Table_CAL,COUNTA(Dynamic_Table_CAL)/COUNTA(Dynamic_Indices),_xlfn.XMATCH(INFLATION_Index,Dynamic_Indices))),
IF(SETUP_Frequency="Quarterly",
IFERROR(INDEX(Dynamic_Table_QTR,_xlfn.XMATCH($H178,Dynamic_Period_QTR),_xlfn.XMATCH(INFLATION_Index,Dynamic_Indices)),
INDEX(Dynamic_Table_QTR,COUNTA(Dynamic_Table_QTR)/COUNTA(Dynamic_Indices),_xlfn.XMATCH(INFLATION_Index,Dynamic_Indices))),"err")))))
/100</f>
        <v>#N/A</v>
      </c>
      <c r="P178" s="37" t="e">
        <f t="shared" ca="1" si="12"/>
        <v>#N/A</v>
      </c>
      <c r="Q178" s="37" t="e">
        <f ca="1">IF(ISERROR($H178),NA(),
$P178/_xlfn.XLOOKUP(0,Tool!$27:$27,Tool!$33:$33)
)</f>
        <v>#N/A</v>
      </c>
      <c r="R178" s="2"/>
      <c r="S178" s="36" t="e" cm="1">
        <f t="array" ref="S178">IF(OR(ISERROR($H178),$H178=FALSE),NA(),
IF(SETUP_Frequency="Financial Year",
IFERROR(INDEX(Dynamic_Table_FY,_xlfn.XMATCH($H178,Dynamic_Period_FY),_xlfn.XMATCH("GDP Deflator",Dynamic_Indices)),
INDEX(Dynamic_Table_FY,COUNTA(Dynamic_Table_FY)/COUNTA(Dynamic_Indices),_xlfn.XMATCH("GDP Deflator",Dynamic_Indices))),
IF(SETUP_Frequency="Calendar Year",
IFERROR(INDEX(Dynamic_Table_CAL,_xlfn.XMATCH($H178,Dynamic_Period_CAL),_xlfn.XMATCH("GDP Deflator",Dynamic_Indices)),
INDEX(Dynamic_Table_CAL,COUNTA(Dynamic_Table_CAL)/COUNTA(Dynamic_Indices),_xlfn.XMATCH("GDP Deflator",Dynamic_Indices))),
IF(SETUP_Frequency="Quarterly",
IFERROR(INDEX(Dynamic_Table_QTR,_xlfn.XMATCH($H178,Dynamic_Period_QTR),_xlfn.XMATCH("GDP Deflator",Dynamic_Indices)),
INDEX(Dynamic_Table_QTR,COUNTA(Dynamic_Table_QTR)/COUNTA(Dynamic_Indices),_xlfn.XMATCH("GDP Deflator",Dynamic_Indices))),"err"))))
/100</f>
        <v>#N/A</v>
      </c>
      <c r="T178" s="37" t="e">
        <f t="shared" ca="1" si="13"/>
        <v>#N/A</v>
      </c>
      <c r="U178" s="2" t="e">
        <f ca="1">IF(ISERROR($H178),NA(),
_xlfn.XLOOKUP(0,Tool!$28:$28,Tool!$40:$40)/$T178
)</f>
        <v>#N/A</v>
      </c>
    </row>
    <row r="179" spans="8:21" x14ac:dyDescent="0.35">
      <c r="H179" s="33" t="b">
        <f>IF(SETUP_Frequency="Calendar Year",IF(COUNTA(H$3:H178)&lt;=SETUP_Period_Final-SETUP_Period_First,H178+1),
IF(SETUP_Frequency="Financial Year", IF(COUNTA(H$3:H178)&lt;=LEFT(SETUP_Period_Final,4)-LEFT(SETUP_Period_First,4),((LEFT(H178,2)&amp;MID(H178,3,2))+1)&amp;"/"&amp;TEXT(RIGHT(TEXT(RIGHT(H178,2)+1,"00"),2),"00"),NA()),
IF(SETUP_Frequency="Quarterly",IF(COUNTA(H$3:H178)&lt;=((LEFT(SETUP_Period_Final,4)-LEFT(SETUP_Period_First,4))*4)+RIGHT(SETUP_Period_Final,1)-RIGHT(SETUP_Period_First,1),IF(_xlfn.NUMBERVALUE(RIGHT(H178,1))=4,(LEFT(H178,4)+1)&amp;"Q1",(LEFT(H178,4)&amp;"Q"&amp;(RIGHT(H178,1)+1))),NA()),NA())))</f>
        <v>0</v>
      </c>
      <c r="J179" s="43">
        <f ca="1">OFFSET(Tool!$C$13,0,ROW($H179)-3)</f>
        <v>0</v>
      </c>
      <c r="K179" s="78" t="e">
        <f t="shared" ca="1" si="11"/>
        <v>#N/A</v>
      </c>
      <c r="L179" s="78" t="e">
        <f t="shared" ca="1" si="14"/>
        <v>#N/A</v>
      </c>
      <c r="M179" s="78" t="e">
        <f t="shared" ca="1" si="15"/>
        <v>#N/A</v>
      </c>
      <c r="N179" s="38"/>
      <c r="O179" s="36" t="e" cm="1">
        <f t="array" ref="O179">IF(OR(ISERROR($H179),$H179=FALSE),NA(),
IF(INFLATION_Index="Custom",_xlfn.XLOOKUP($H179,Tool!$12:$12,Tool!$14:$14)*100,
IF(SETUP_Frequency="Financial Year",
IFERROR(INDEX(Dynamic_Table_FY,_xlfn.XMATCH($H179,Dynamic_Period_FY),_xlfn.XMATCH(INFLATION_Index,Dynamic_Indices)),
INDEX(Dynamic_Table_FY,COUNTA(Dynamic_Table_FY)/COUNTA(Dynamic_Indices),_xlfn.XMATCH(INFLATION_Index,Dynamic_Indices))),
IF(SETUP_Frequency="Calendar Year",
IFERROR(INDEX(Dynamic_Table_CAL,_xlfn.XMATCH($H179,Dynamic_Period_CAL),_xlfn.XMATCH(INFLATION_Index,Dynamic_Indices)),
INDEX(Dynamic_Table_CAL,COUNTA(Dynamic_Table_CAL)/COUNTA(Dynamic_Indices),_xlfn.XMATCH(INFLATION_Index,Dynamic_Indices))),
IF(SETUP_Frequency="Quarterly",
IFERROR(INDEX(Dynamic_Table_QTR,_xlfn.XMATCH($H179,Dynamic_Period_QTR),_xlfn.XMATCH(INFLATION_Index,Dynamic_Indices)),
INDEX(Dynamic_Table_QTR,COUNTA(Dynamic_Table_QTR)/COUNTA(Dynamic_Indices),_xlfn.XMATCH(INFLATION_Index,Dynamic_Indices))),"err")))))
/100</f>
        <v>#N/A</v>
      </c>
      <c r="P179" s="37" t="e">
        <f t="shared" ca="1" si="12"/>
        <v>#N/A</v>
      </c>
      <c r="Q179" s="37" t="e">
        <f ca="1">IF(ISERROR($H179),NA(),
$P179/_xlfn.XLOOKUP(0,Tool!$27:$27,Tool!$33:$33)
)</f>
        <v>#N/A</v>
      </c>
      <c r="R179" s="2"/>
      <c r="S179" s="36" t="e" cm="1">
        <f t="array" ref="S179">IF(OR(ISERROR($H179),$H179=FALSE),NA(),
IF(SETUP_Frequency="Financial Year",
IFERROR(INDEX(Dynamic_Table_FY,_xlfn.XMATCH($H179,Dynamic_Period_FY),_xlfn.XMATCH("GDP Deflator",Dynamic_Indices)),
INDEX(Dynamic_Table_FY,COUNTA(Dynamic_Table_FY)/COUNTA(Dynamic_Indices),_xlfn.XMATCH("GDP Deflator",Dynamic_Indices))),
IF(SETUP_Frequency="Calendar Year",
IFERROR(INDEX(Dynamic_Table_CAL,_xlfn.XMATCH($H179,Dynamic_Period_CAL),_xlfn.XMATCH("GDP Deflator",Dynamic_Indices)),
INDEX(Dynamic_Table_CAL,COUNTA(Dynamic_Table_CAL)/COUNTA(Dynamic_Indices),_xlfn.XMATCH("GDP Deflator",Dynamic_Indices))),
IF(SETUP_Frequency="Quarterly",
IFERROR(INDEX(Dynamic_Table_QTR,_xlfn.XMATCH($H179,Dynamic_Period_QTR),_xlfn.XMATCH("GDP Deflator",Dynamic_Indices)),
INDEX(Dynamic_Table_QTR,COUNTA(Dynamic_Table_QTR)/COUNTA(Dynamic_Indices),_xlfn.XMATCH("GDP Deflator",Dynamic_Indices))),"err"))))
/100</f>
        <v>#N/A</v>
      </c>
      <c r="T179" s="37" t="e">
        <f t="shared" ca="1" si="13"/>
        <v>#N/A</v>
      </c>
      <c r="U179" s="2" t="e">
        <f ca="1">IF(ISERROR($H179),NA(),
_xlfn.XLOOKUP(0,Tool!$28:$28,Tool!$40:$40)/$T179
)</f>
        <v>#N/A</v>
      </c>
    </row>
    <row r="180" spans="8:21" x14ac:dyDescent="0.35">
      <c r="H180" s="33" t="b">
        <f>IF(SETUP_Frequency="Calendar Year",IF(COUNTA(H$3:H179)&lt;=SETUP_Period_Final-SETUP_Period_First,H179+1),
IF(SETUP_Frequency="Financial Year", IF(COUNTA(H$3:H179)&lt;=LEFT(SETUP_Period_Final,4)-LEFT(SETUP_Period_First,4),((LEFT(H179,2)&amp;MID(H179,3,2))+1)&amp;"/"&amp;TEXT(RIGHT(TEXT(RIGHT(H179,2)+1,"00"),2),"00"),NA()),
IF(SETUP_Frequency="Quarterly",IF(COUNTA(H$3:H179)&lt;=((LEFT(SETUP_Period_Final,4)-LEFT(SETUP_Period_First,4))*4)+RIGHT(SETUP_Period_Final,1)-RIGHT(SETUP_Period_First,1),IF(_xlfn.NUMBERVALUE(RIGHT(H179,1))=4,(LEFT(H179,4)+1)&amp;"Q1",(LEFT(H179,4)&amp;"Q"&amp;(RIGHT(H179,1)+1))),NA()),NA())))</f>
        <v>0</v>
      </c>
      <c r="J180" s="43">
        <f ca="1">OFFSET(Tool!$C$13,0,ROW($H180)-3)</f>
        <v>0</v>
      </c>
      <c r="K180" s="78" t="e">
        <f t="shared" ca="1" si="11"/>
        <v>#N/A</v>
      </c>
      <c r="L180" s="78" t="e">
        <f t="shared" ca="1" si="14"/>
        <v>#N/A</v>
      </c>
      <c r="M180" s="78" t="e">
        <f t="shared" ca="1" si="15"/>
        <v>#N/A</v>
      </c>
      <c r="N180" s="38"/>
      <c r="O180" s="36" t="e" cm="1">
        <f t="array" ref="O180">IF(OR(ISERROR($H180),$H180=FALSE),NA(),
IF(INFLATION_Index="Custom",_xlfn.XLOOKUP($H180,Tool!$12:$12,Tool!$14:$14)*100,
IF(SETUP_Frequency="Financial Year",
IFERROR(INDEX(Dynamic_Table_FY,_xlfn.XMATCH($H180,Dynamic_Period_FY),_xlfn.XMATCH(INFLATION_Index,Dynamic_Indices)),
INDEX(Dynamic_Table_FY,COUNTA(Dynamic_Table_FY)/COUNTA(Dynamic_Indices),_xlfn.XMATCH(INFLATION_Index,Dynamic_Indices))),
IF(SETUP_Frequency="Calendar Year",
IFERROR(INDEX(Dynamic_Table_CAL,_xlfn.XMATCH($H180,Dynamic_Period_CAL),_xlfn.XMATCH(INFLATION_Index,Dynamic_Indices)),
INDEX(Dynamic_Table_CAL,COUNTA(Dynamic_Table_CAL)/COUNTA(Dynamic_Indices),_xlfn.XMATCH(INFLATION_Index,Dynamic_Indices))),
IF(SETUP_Frequency="Quarterly",
IFERROR(INDEX(Dynamic_Table_QTR,_xlfn.XMATCH($H180,Dynamic_Period_QTR),_xlfn.XMATCH(INFLATION_Index,Dynamic_Indices)),
INDEX(Dynamic_Table_QTR,COUNTA(Dynamic_Table_QTR)/COUNTA(Dynamic_Indices),_xlfn.XMATCH(INFLATION_Index,Dynamic_Indices))),"err")))))
/100</f>
        <v>#N/A</v>
      </c>
      <c r="P180" s="37" t="e">
        <f t="shared" ca="1" si="12"/>
        <v>#N/A</v>
      </c>
      <c r="Q180" s="37" t="e">
        <f ca="1">IF(ISERROR($H180),NA(),
$P180/_xlfn.XLOOKUP(0,Tool!$27:$27,Tool!$33:$33)
)</f>
        <v>#N/A</v>
      </c>
      <c r="R180" s="2"/>
      <c r="S180" s="36" t="e" cm="1">
        <f t="array" ref="S180">IF(OR(ISERROR($H180),$H180=FALSE),NA(),
IF(SETUP_Frequency="Financial Year",
IFERROR(INDEX(Dynamic_Table_FY,_xlfn.XMATCH($H180,Dynamic_Period_FY),_xlfn.XMATCH("GDP Deflator",Dynamic_Indices)),
INDEX(Dynamic_Table_FY,COUNTA(Dynamic_Table_FY)/COUNTA(Dynamic_Indices),_xlfn.XMATCH("GDP Deflator",Dynamic_Indices))),
IF(SETUP_Frequency="Calendar Year",
IFERROR(INDEX(Dynamic_Table_CAL,_xlfn.XMATCH($H180,Dynamic_Period_CAL),_xlfn.XMATCH("GDP Deflator",Dynamic_Indices)),
INDEX(Dynamic_Table_CAL,COUNTA(Dynamic_Table_CAL)/COUNTA(Dynamic_Indices),_xlfn.XMATCH("GDP Deflator",Dynamic_Indices))),
IF(SETUP_Frequency="Quarterly",
IFERROR(INDEX(Dynamic_Table_QTR,_xlfn.XMATCH($H180,Dynamic_Period_QTR),_xlfn.XMATCH("GDP Deflator",Dynamic_Indices)),
INDEX(Dynamic_Table_QTR,COUNTA(Dynamic_Table_QTR)/COUNTA(Dynamic_Indices),_xlfn.XMATCH("GDP Deflator",Dynamic_Indices))),"err"))))
/100</f>
        <v>#N/A</v>
      </c>
      <c r="T180" s="37" t="e">
        <f t="shared" ca="1" si="13"/>
        <v>#N/A</v>
      </c>
      <c r="U180" s="2" t="e">
        <f ca="1">IF(ISERROR($H180),NA(),
_xlfn.XLOOKUP(0,Tool!$28:$28,Tool!$40:$40)/$T180
)</f>
        <v>#N/A</v>
      </c>
    </row>
    <row r="181" spans="8:21" x14ac:dyDescent="0.35">
      <c r="H181" s="33" t="b">
        <f>IF(SETUP_Frequency="Calendar Year",IF(COUNTA(H$3:H180)&lt;=SETUP_Period_Final-SETUP_Period_First,H180+1),
IF(SETUP_Frequency="Financial Year", IF(COUNTA(H$3:H180)&lt;=LEFT(SETUP_Period_Final,4)-LEFT(SETUP_Period_First,4),((LEFT(H180,2)&amp;MID(H180,3,2))+1)&amp;"/"&amp;TEXT(RIGHT(TEXT(RIGHT(H180,2)+1,"00"),2),"00"),NA()),
IF(SETUP_Frequency="Quarterly",IF(COUNTA(H$3:H180)&lt;=((LEFT(SETUP_Period_Final,4)-LEFT(SETUP_Period_First,4))*4)+RIGHT(SETUP_Period_Final,1)-RIGHT(SETUP_Period_First,1),IF(_xlfn.NUMBERVALUE(RIGHT(H180,1))=4,(LEFT(H180,4)+1)&amp;"Q1",(LEFT(H180,4)&amp;"Q"&amp;(RIGHT(H180,1)+1))),NA()),NA())))</f>
        <v>0</v>
      </c>
      <c r="J181" s="43">
        <f ca="1">OFFSET(Tool!$C$13,0,ROW($H181)-3)</f>
        <v>0</v>
      </c>
      <c r="K181" s="78" t="e">
        <f t="shared" ca="1" si="11"/>
        <v>#N/A</v>
      </c>
      <c r="L181" s="78" t="e">
        <f t="shared" ca="1" si="14"/>
        <v>#N/A</v>
      </c>
      <c r="M181" s="78" t="e">
        <f t="shared" ca="1" si="15"/>
        <v>#N/A</v>
      </c>
      <c r="N181" s="38"/>
      <c r="O181" s="36" t="e" cm="1">
        <f t="array" ref="O181">IF(OR(ISERROR($H181),$H181=FALSE),NA(),
IF(INFLATION_Index="Custom",_xlfn.XLOOKUP($H181,Tool!$12:$12,Tool!$14:$14)*100,
IF(SETUP_Frequency="Financial Year",
IFERROR(INDEX(Dynamic_Table_FY,_xlfn.XMATCH($H181,Dynamic_Period_FY),_xlfn.XMATCH(INFLATION_Index,Dynamic_Indices)),
INDEX(Dynamic_Table_FY,COUNTA(Dynamic_Table_FY)/COUNTA(Dynamic_Indices),_xlfn.XMATCH(INFLATION_Index,Dynamic_Indices))),
IF(SETUP_Frequency="Calendar Year",
IFERROR(INDEX(Dynamic_Table_CAL,_xlfn.XMATCH($H181,Dynamic_Period_CAL),_xlfn.XMATCH(INFLATION_Index,Dynamic_Indices)),
INDEX(Dynamic_Table_CAL,COUNTA(Dynamic_Table_CAL)/COUNTA(Dynamic_Indices),_xlfn.XMATCH(INFLATION_Index,Dynamic_Indices))),
IF(SETUP_Frequency="Quarterly",
IFERROR(INDEX(Dynamic_Table_QTR,_xlfn.XMATCH($H181,Dynamic_Period_QTR),_xlfn.XMATCH(INFLATION_Index,Dynamic_Indices)),
INDEX(Dynamic_Table_QTR,COUNTA(Dynamic_Table_QTR)/COUNTA(Dynamic_Indices),_xlfn.XMATCH(INFLATION_Index,Dynamic_Indices))),"err")))))
/100</f>
        <v>#N/A</v>
      </c>
      <c r="P181" s="37" t="e">
        <f t="shared" ca="1" si="12"/>
        <v>#N/A</v>
      </c>
      <c r="Q181" s="37" t="e">
        <f ca="1">IF(ISERROR($H181),NA(),
$P181/_xlfn.XLOOKUP(0,Tool!$27:$27,Tool!$33:$33)
)</f>
        <v>#N/A</v>
      </c>
      <c r="R181" s="2"/>
      <c r="S181" s="36" t="e" cm="1">
        <f t="array" ref="S181">IF(OR(ISERROR($H181),$H181=FALSE),NA(),
IF(SETUP_Frequency="Financial Year",
IFERROR(INDEX(Dynamic_Table_FY,_xlfn.XMATCH($H181,Dynamic_Period_FY),_xlfn.XMATCH("GDP Deflator",Dynamic_Indices)),
INDEX(Dynamic_Table_FY,COUNTA(Dynamic_Table_FY)/COUNTA(Dynamic_Indices),_xlfn.XMATCH("GDP Deflator",Dynamic_Indices))),
IF(SETUP_Frequency="Calendar Year",
IFERROR(INDEX(Dynamic_Table_CAL,_xlfn.XMATCH($H181,Dynamic_Period_CAL),_xlfn.XMATCH("GDP Deflator",Dynamic_Indices)),
INDEX(Dynamic_Table_CAL,COUNTA(Dynamic_Table_CAL)/COUNTA(Dynamic_Indices),_xlfn.XMATCH("GDP Deflator",Dynamic_Indices))),
IF(SETUP_Frequency="Quarterly",
IFERROR(INDEX(Dynamic_Table_QTR,_xlfn.XMATCH($H181,Dynamic_Period_QTR),_xlfn.XMATCH("GDP Deflator",Dynamic_Indices)),
INDEX(Dynamic_Table_QTR,COUNTA(Dynamic_Table_QTR)/COUNTA(Dynamic_Indices),_xlfn.XMATCH("GDP Deflator",Dynamic_Indices))),"err"))))
/100</f>
        <v>#N/A</v>
      </c>
      <c r="T181" s="37" t="e">
        <f t="shared" ca="1" si="13"/>
        <v>#N/A</v>
      </c>
      <c r="U181" s="2" t="e">
        <f ca="1">IF(ISERROR($H181),NA(),
_xlfn.XLOOKUP(0,Tool!$28:$28,Tool!$40:$40)/$T181
)</f>
        <v>#N/A</v>
      </c>
    </row>
    <row r="182" spans="8:21" x14ac:dyDescent="0.35">
      <c r="H182" s="33" t="b">
        <f>IF(SETUP_Frequency="Calendar Year",IF(COUNTA(H$3:H181)&lt;=SETUP_Period_Final-SETUP_Period_First,H181+1),
IF(SETUP_Frequency="Financial Year", IF(COUNTA(H$3:H181)&lt;=LEFT(SETUP_Period_Final,4)-LEFT(SETUP_Period_First,4),((LEFT(H181,2)&amp;MID(H181,3,2))+1)&amp;"/"&amp;TEXT(RIGHT(TEXT(RIGHT(H181,2)+1,"00"),2),"00"),NA()),
IF(SETUP_Frequency="Quarterly",IF(COUNTA(H$3:H181)&lt;=((LEFT(SETUP_Period_Final,4)-LEFT(SETUP_Period_First,4))*4)+RIGHT(SETUP_Period_Final,1)-RIGHT(SETUP_Period_First,1),IF(_xlfn.NUMBERVALUE(RIGHT(H181,1))=4,(LEFT(H181,4)+1)&amp;"Q1",(LEFT(H181,4)&amp;"Q"&amp;(RIGHT(H181,1)+1))),NA()),NA())))</f>
        <v>0</v>
      </c>
      <c r="J182" s="43">
        <f ca="1">OFFSET(Tool!$C$13,0,ROW($H182)-3)</f>
        <v>0</v>
      </c>
      <c r="K182" s="78" t="e">
        <f t="shared" ca="1" si="11"/>
        <v>#N/A</v>
      </c>
      <c r="L182" s="78" t="e">
        <f t="shared" ca="1" si="14"/>
        <v>#N/A</v>
      </c>
      <c r="M182" s="78" t="e">
        <f t="shared" ca="1" si="15"/>
        <v>#N/A</v>
      </c>
      <c r="N182" s="38"/>
      <c r="O182" s="36" t="e" cm="1">
        <f t="array" ref="O182">IF(OR(ISERROR($H182),$H182=FALSE),NA(),
IF(INFLATION_Index="Custom",_xlfn.XLOOKUP($H182,Tool!$12:$12,Tool!$14:$14)*100,
IF(SETUP_Frequency="Financial Year",
IFERROR(INDEX(Dynamic_Table_FY,_xlfn.XMATCH($H182,Dynamic_Period_FY),_xlfn.XMATCH(INFLATION_Index,Dynamic_Indices)),
INDEX(Dynamic_Table_FY,COUNTA(Dynamic_Table_FY)/COUNTA(Dynamic_Indices),_xlfn.XMATCH(INFLATION_Index,Dynamic_Indices))),
IF(SETUP_Frequency="Calendar Year",
IFERROR(INDEX(Dynamic_Table_CAL,_xlfn.XMATCH($H182,Dynamic_Period_CAL),_xlfn.XMATCH(INFLATION_Index,Dynamic_Indices)),
INDEX(Dynamic_Table_CAL,COUNTA(Dynamic_Table_CAL)/COUNTA(Dynamic_Indices),_xlfn.XMATCH(INFLATION_Index,Dynamic_Indices))),
IF(SETUP_Frequency="Quarterly",
IFERROR(INDEX(Dynamic_Table_QTR,_xlfn.XMATCH($H182,Dynamic_Period_QTR),_xlfn.XMATCH(INFLATION_Index,Dynamic_Indices)),
INDEX(Dynamic_Table_QTR,COUNTA(Dynamic_Table_QTR)/COUNTA(Dynamic_Indices),_xlfn.XMATCH(INFLATION_Index,Dynamic_Indices))),"err")))))
/100</f>
        <v>#N/A</v>
      </c>
      <c r="P182" s="37" t="e">
        <f t="shared" ca="1" si="12"/>
        <v>#N/A</v>
      </c>
      <c r="Q182" s="37" t="e">
        <f ca="1">IF(ISERROR($H182),NA(),
$P182/_xlfn.XLOOKUP(0,Tool!$27:$27,Tool!$33:$33)
)</f>
        <v>#N/A</v>
      </c>
      <c r="R182" s="2"/>
      <c r="S182" s="36" t="e" cm="1">
        <f t="array" ref="S182">IF(OR(ISERROR($H182),$H182=FALSE),NA(),
IF(SETUP_Frequency="Financial Year",
IFERROR(INDEX(Dynamic_Table_FY,_xlfn.XMATCH($H182,Dynamic_Period_FY),_xlfn.XMATCH("GDP Deflator",Dynamic_Indices)),
INDEX(Dynamic_Table_FY,COUNTA(Dynamic_Table_FY)/COUNTA(Dynamic_Indices),_xlfn.XMATCH("GDP Deflator",Dynamic_Indices))),
IF(SETUP_Frequency="Calendar Year",
IFERROR(INDEX(Dynamic_Table_CAL,_xlfn.XMATCH($H182,Dynamic_Period_CAL),_xlfn.XMATCH("GDP Deflator",Dynamic_Indices)),
INDEX(Dynamic_Table_CAL,COUNTA(Dynamic_Table_CAL)/COUNTA(Dynamic_Indices),_xlfn.XMATCH("GDP Deflator",Dynamic_Indices))),
IF(SETUP_Frequency="Quarterly",
IFERROR(INDEX(Dynamic_Table_QTR,_xlfn.XMATCH($H182,Dynamic_Period_QTR),_xlfn.XMATCH("GDP Deflator",Dynamic_Indices)),
INDEX(Dynamic_Table_QTR,COUNTA(Dynamic_Table_QTR)/COUNTA(Dynamic_Indices),_xlfn.XMATCH("GDP Deflator",Dynamic_Indices))),"err"))))
/100</f>
        <v>#N/A</v>
      </c>
      <c r="T182" s="37" t="e">
        <f t="shared" ca="1" si="13"/>
        <v>#N/A</v>
      </c>
      <c r="U182" s="2" t="e">
        <f ca="1">IF(ISERROR($H182),NA(),
_xlfn.XLOOKUP(0,Tool!$28:$28,Tool!$40:$40)/$T182
)</f>
        <v>#N/A</v>
      </c>
    </row>
    <row r="183" spans="8:21" x14ac:dyDescent="0.35">
      <c r="H183" s="33" t="b">
        <f>IF(SETUP_Frequency="Calendar Year",IF(COUNTA(H$3:H182)&lt;=SETUP_Period_Final-SETUP_Period_First,H182+1),
IF(SETUP_Frequency="Financial Year", IF(COUNTA(H$3:H182)&lt;=LEFT(SETUP_Period_Final,4)-LEFT(SETUP_Period_First,4),((LEFT(H182,2)&amp;MID(H182,3,2))+1)&amp;"/"&amp;TEXT(RIGHT(TEXT(RIGHT(H182,2)+1,"00"),2),"00"),NA()),
IF(SETUP_Frequency="Quarterly",IF(COUNTA(H$3:H182)&lt;=((LEFT(SETUP_Period_Final,4)-LEFT(SETUP_Period_First,4))*4)+RIGHT(SETUP_Period_Final,1)-RIGHT(SETUP_Period_First,1),IF(_xlfn.NUMBERVALUE(RIGHT(H182,1))=4,(LEFT(H182,4)+1)&amp;"Q1",(LEFT(H182,4)&amp;"Q"&amp;(RIGHT(H182,1)+1))),NA()),NA())))</f>
        <v>0</v>
      </c>
      <c r="J183" s="43">
        <f ca="1">OFFSET(Tool!$C$13,0,ROW($H183)-3)</f>
        <v>0</v>
      </c>
      <c r="K183" s="78" t="e">
        <f t="shared" ca="1" si="11"/>
        <v>#N/A</v>
      </c>
      <c r="L183" s="78" t="e">
        <f t="shared" ca="1" si="14"/>
        <v>#N/A</v>
      </c>
      <c r="M183" s="78" t="e">
        <f t="shared" ca="1" si="15"/>
        <v>#N/A</v>
      </c>
      <c r="N183" s="38"/>
      <c r="O183" s="36" t="e" cm="1">
        <f t="array" ref="O183">IF(OR(ISERROR($H183),$H183=FALSE),NA(),
IF(INFLATION_Index="Custom",_xlfn.XLOOKUP($H183,Tool!$12:$12,Tool!$14:$14)*100,
IF(SETUP_Frequency="Financial Year",
IFERROR(INDEX(Dynamic_Table_FY,_xlfn.XMATCH($H183,Dynamic_Period_FY),_xlfn.XMATCH(INFLATION_Index,Dynamic_Indices)),
INDEX(Dynamic_Table_FY,COUNTA(Dynamic_Table_FY)/COUNTA(Dynamic_Indices),_xlfn.XMATCH(INFLATION_Index,Dynamic_Indices))),
IF(SETUP_Frequency="Calendar Year",
IFERROR(INDEX(Dynamic_Table_CAL,_xlfn.XMATCH($H183,Dynamic_Period_CAL),_xlfn.XMATCH(INFLATION_Index,Dynamic_Indices)),
INDEX(Dynamic_Table_CAL,COUNTA(Dynamic_Table_CAL)/COUNTA(Dynamic_Indices),_xlfn.XMATCH(INFLATION_Index,Dynamic_Indices))),
IF(SETUP_Frequency="Quarterly",
IFERROR(INDEX(Dynamic_Table_QTR,_xlfn.XMATCH($H183,Dynamic_Period_QTR),_xlfn.XMATCH(INFLATION_Index,Dynamic_Indices)),
INDEX(Dynamic_Table_QTR,COUNTA(Dynamic_Table_QTR)/COUNTA(Dynamic_Indices),_xlfn.XMATCH(INFLATION_Index,Dynamic_Indices))),"err")))))
/100</f>
        <v>#N/A</v>
      </c>
      <c r="P183" s="37" t="e">
        <f t="shared" ca="1" si="12"/>
        <v>#N/A</v>
      </c>
      <c r="Q183" s="37" t="e">
        <f ca="1">IF(ISERROR($H183),NA(),
$P183/_xlfn.XLOOKUP(0,Tool!$27:$27,Tool!$33:$33)
)</f>
        <v>#N/A</v>
      </c>
      <c r="R183" s="2"/>
      <c r="S183" s="36" t="e" cm="1">
        <f t="array" ref="S183">IF(OR(ISERROR($H183),$H183=FALSE),NA(),
IF(SETUP_Frequency="Financial Year",
IFERROR(INDEX(Dynamic_Table_FY,_xlfn.XMATCH($H183,Dynamic_Period_FY),_xlfn.XMATCH("GDP Deflator",Dynamic_Indices)),
INDEX(Dynamic_Table_FY,COUNTA(Dynamic_Table_FY)/COUNTA(Dynamic_Indices),_xlfn.XMATCH("GDP Deflator",Dynamic_Indices))),
IF(SETUP_Frequency="Calendar Year",
IFERROR(INDEX(Dynamic_Table_CAL,_xlfn.XMATCH($H183,Dynamic_Period_CAL),_xlfn.XMATCH("GDP Deflator",Dynamic_Indices)),
INDEX(Dynamic_Table_CAL,COUNTA(Dynamic_Table_CAL)/COUNTA(Dynamic_Indices),_xlfn.XMATCH("GDP Deflator",Dynamic_Indices))),
IF(SETUP_Frequency="Quarterly",
IFERROR(INDEX(Dynamic_Table_QTR,_xlfn.XMATCH($H183,Dynamic_Period_QTR),_xlfn.XMATCH("GDP Deflator",Dynamic_Indices)),
INDEX(Dynamic_Table_QTR,COUNTA(Dynamic_Table_QTR)/COUNTA(Dynamic_Indices),_xlfn.XMATCH("GDP Deflator",Dynamic_Indices))),"err"))))
/100</f>
        <v>#N/A</v>
      </c>
      <c r="T183" s="37" t="e">
        <f t="shared" ca="1" si="13"/>
        <v>#N/A</v>
      </c>
      <c r="U183" s="2" t="e">
        <f ca="1">IF(ISERROR($H183),NA(),
_xlfn.XLOOKUP(0,Tool!$28:$28,Tool!$40:$40)/$T183
)</f>
        <v>#N/A</v>
      </c>
    </row>
    <row r="184" spans="8:21" x14ac:dyDescent="0.35">
      <c r="H184" s="33" t="b">
        <f>IF(SETUP_Frequency="Calendar Year",IF(COUNTA(H$3:H183)&lt;=SETUP_Period_Final-SETUP_Period_First,H183+1),
IF(SETUP_Frequency="Financial Year", IF(COUNTA(H$3:H183)&lt;=LEFT(SETUP_Period_Final,4)-LEFT(SETUP_Period_First,4),((LEFT(H183,2)&amp;MID(H183,3,2))+1)&amp;"/"&amp;TEXT(RIGHT(TEXT(RIGHT(H183,2)+1,"00"),2),"00"),NA()),
IF(SETUP_Frequency="Quarterly",IF(COUNTA(H$3:H183)&lt;=((LEFT(SETUP_Period_Final,4)-LEFT(SETUP_Period_First,4))*4)+RIGHT(SETUP_Period_Final,1)-RIGHT(SETUP_Period_First,1),IF(_xlfn.NUMBERVALUE(RIGHT(H183,1))=4,(LEFT(H183,4)+1)&amp;"Q1",(LEFT(H183,4)&amp;"Q"&amp;(RIGHT(H183,1)+1))),NA()),NA())))</f>
        <v>0</v>
      </c>
      <c r="J184" s="43">
        <f ca="1">OFFSET(Tool!$C$13,0,ROW($H184)-3)</f>
        <v>0</v>
      </c>
      <c r="K184" s="78" t="e">
        <f t="shared" ca="1" si="11"/>
        <v>#N/A</v>
      </c>
      <c r="L184" s="78" t="e">
        <f t="shared" ca="1" si="14"/>
        <v>#N/A</v>
      </c>
      <c r="M184" s="78" t="e">
        <f t="shared" ca="1" si="15"/>
        <v>#N/A</v>
      </c>
      <c r="N184" s="38"/>
      <c r="O184" s="36" t="e" cm="1">
        <f t="array" ref="O184">IF(OR(ISERROR($H184),$H184=FALSE),NA(),
IF(INFLATION_Index="Custom",_xlfn.XLOOKUP($H184,Tool!$12:$12,Tool!$14:$14)*100,
IF(SETUP_Frequency="Financial Year",
IFERROR(INDEX(Dynamic_Table_FY,_xlfn.XMATCH($H184,Dynamic_Period_FY),_xlfn.XMATCH(INFLATION_Index,Dynamic_Indices)),
INDEX(Dynamic_Table_FY,COUNTA(Dynamic_Table_FY)/COUNTA(Dynamic_Indices),_xlfn.XMATCH(INFLATION_Index,Dynamic_Indices))),
IF(SETUP_Frequency="Calendar Year",
IFERROR(INDEX(Dynamic_Table_CAL,_xlfn.XMATCH($H184,Dynamic_Period_CAL),_xlfn.XMATCH(INFLATION_Index,Dynamic_Indices)),
INDEX(Dynamic_Table_CAL,COUNTA(Dynamic_Table_CAL)/COUNTA(Dynamic_Indices),_xlfn.XMATCH(INFLATION_Index,Dynamic_Indices))),
IF(SETUP_Frequency="Quarterly",
IFERROR(INDEX(Dynamic_Table_QTR,_xlfn.XMATCH($H184,Dynamic_Period_QTR),_xlfn.XMATCH(INFLATION_Index,Dynamic_Indices)),
INDEX(Dynamic_Table_QTR,COUNTA(Dynamic_Table_QTR)/COUNTA(Dynamic_Indices),_xlfn.XMATCH(INFLATION_Index,Dynamic_Indices))),"err")))))
/100</f>
        <v>#N/A</v>
      </c>
      <c r="P184" s="37" t="e">
        <f t="shared" ca="1" si="12"/>
        <v>#N/A</v>
      </c>
      <c r="Q184" s="37" t="e">
        <f ca="1">IF(ISERROR($H184),NA(),
$P184/_xlfn.XLOOKUP(0,Tool!$27:$27,Tool!$33:$33)
)</f>
        <v>#N/A</v>
      </c>
      <c r="R184" s="2"/>
      <c r="S184" s="36" t="e" cm="1">
        <f t="array" ref="S184">IF(OR(ISERROR($H184),$H184=FALSE),NA(),
IF(SETUP_Frequency="Financial Year",
IFERROR(INDEX(Dynamic_Table_FY,_xlfn.XMATCH($H184,Dynamic_Period_FY),_xlfn.XMATCH("GDP Deflator",Dynamic_Indices)),
INDEX(Dynamic_Table_FY,COUNTA(Dynamic_Table_FY)/COUNTA(Dynamic_Indices),_xlfn.XMATCH("GDP Deflator",Dynamic_Indices))),
IF(SETUP_Frequency="Calendar Year",
IFERROR(INDEX(Dynamic_Table_CAL,_xlfn.XMATCH($H184,Dynamic_Period_CAL),_xlfn.XMATCH("GDP Deflator",Dynamic_Indices)),
INDEX(Dynamic_Table_CAL,COUNTA(Dynamic_Table_CAL)/COUNTA(Dynamic_Indices),_xlfn.XMATCH("GDP Deflator",Dynamic_Indices))),
IF(SETUP_Frequency="Quarterly",
IFERROR(INDEX(Dynamic_Table_QTR,_xlfn.XMATCH($H184,Dynamic_Period_QTR),_xlfn.XMATCH("GDP Deflator",Dynamic_Indices)),
INDEX(Dynamic_Table_QTR,COUNTA(Dynamic_Table_QTR)/COUNTA(Dynamic_Indices),_xlfn.XMATCH("GDP Deflator",Dynamic_Indices))),"err"))))
/100</f>
        <v>#N/A</v>
      </c>
      <c r="T184" s="37" t="e">
        <f t="shared" ca="1" si="13"/>
        <v>#N/A</v>
      </c>
      <c r="U184" s="2" t="e">
        <f ca="1">IF(ISERROR($H184),NA(),
_xlfn.XLOOKUP(0,Tool!$28:$28,Tool!$40:$40)/$T184
)</f>
        <v>#N/A</v>
      </c>
    </row>
    <row r="185" spans="8:21" x14ac:dyDescent="0.35">
      <c r="H185" s="33" t="b">
        <f>IF(SETUP_Frequency="Calendar Year",IF(COUNTA(H$3:H184)&lt;=SETUP_Period_Final-SETUP_Period_First,H184+1),
IF(SETUP_Frequency="Financial Year", IF(COUNTA(H$3:H184)&lt;=LEFT(SETUP_Period_Final,4)-LEFT(SETUP_Period_First,4),((LEFT(H184,2)&amp;MID(H184,3,2))+1)&amp;"/"&amp;TEXT(RIGHT(TEXT(RIGHT(H184,2)+1,"00"),2),"00"),NA()),
IF(SETUP_Frequency="Quarterly",IF(COUNTA(H$3:H184)&lt;=((LEFT(SETUP_Period_Final,4)-LEFT(SETUP_Period_First,4))*4)+RIGHT(SETUP_Period_Final,1)-RIGHT(SETUP_Period_First,1),IF(_xlfn.NUMBERVALUE(RIGHT(H184,1))=4,(LEFT(H184,4)+1)&amp;"Q1",(LEFT(H184,4)&amp;"Q"&amp;(RIGHT(H184,1)+1))),NA()),NA())))</f>
        <v>0</v>
      </c>
      <c r="J185" s="43">
        <f ca="1">OFFSET(Tool!$C$13,0,ROW($H185)-3)</f>
        <v>0</v>
      </c>
      <c r="K185" s="78" t="e">
        <f t="shared" ca="1" si="11"/>
        <v>#N/A</v>
      </c>
      <c r="L185" s="78" t="e">
        <f t="shared" ca="1" si="14"/>
        <v>#N/A</v>
      </c>
      <c r="M185" s="78" t="e">
        <f t="shared" ca="1" si="15"/>
        <v>#N/A</v>
      </c>
      <c r="N185" s="38"/>
      <c r="O185" s="36" t="e" cm="1">
        <f t="array" ref="O185">IF(OR(ISERROR($H185),$H185=FALSE),NA(),
IF(INFLATION_Index="Custom",_xlfn.XLOOKUP($H185,Tool!$12:$12,Tool!$14:$14)*100,
IF(SETUP_Frequency="Financial Year",
IFERROR(INDEX(Dynamic_Table_FY,_xlfn.XMATCH($H185,Dynamic_Period_FY),_xlfn.XMATCH(INFLATION_Index,Dynamic_Indices)),
INDEX(Dynamic_Table_FY,COUNTA(Dynamic_Table_FY)/COUNTA(Dynamic_Indices),_xlfn.XMATCH(INFLATION_Index,Dynamic_Indices))),
IF(SETUP_Frequency="Calendar Year",
IFERROR(INDEX(Dynamic_Table_CAL,_xlfn.XMATCH($H185,Dynamic_Period_CAL),_xlfn.XMATCH(INFLATION_Index,Dynamic_Indices)),
INDEX(Dynamic_Table_CAL,COUNTA(Dynamic_Table_CAL)/COUNTA(Dynamic_Indices),_xlfn.XMATCH(INFLATION_Index,Dynamic_Indices))),
IF(SETUP_Frequency="Quarterly",
IFERROR(INDEX(Dynamic_Table_QTR,_xlfn.XMATCH($H185,Dynamic_Period_QTR),_xlfn.XMATCH(INFLATION_Index,Dynamic_Indices)),
INDEX(Dynamic_Table_QTR,COUNTA(Dynamic_Table_QTR)/COUNTA(Dynamic_Indices),_xlfn.XMATCH(INFLATION_Index,Dynamic_Indices))),"err")))))
/100</f>
        <v>#N/A</v>
      </c>
      <c r="P185" s="37" t="e">
        <f t="shared" ca="1" si="12"/>
        <v>#N/A</v>
      </c>
      <c r="Q185" s="37" t="e">
        <f ca="1">IF(ISERROR($H185),NA(),
$P185/_xlfn.XLOOKUP(0,Tool!$27:$27,Tool!$33:$33)
)</f>
        <v>#N/A</v>
      </c>
      <c r="R185" s="2"/>
      <c r="S185" s="36" t="e" cm="1">
        <f t="array" ref="S185">IF(OR(ISERROR($H185),$H185=FALSE),NA(),
IF(SETUP_Frequency="Financial Year",
IFERROR(INDEX(Dynamic_Table_FY,_xlfn.XMATCH($H185,Dynamic_Period_FY),_xlfn.XMATCH("GDP Deflator",Dynamic_Indices)),
INDEX(Dynamic_Table_FY,COUNTA(Dynamic_Table_FY)/COUNTA(Dynamic_Indices),_xlfn.XMATCH("GDP Deflator",Dynamic_Indices))),
IF(SETUP_Frequency="Calendar Year",
IFERROR(INDEX(Dynamic_Table_CAL,_xlfn.XMATCH($H185,Dynamic_Period_CAL),_xlfn.XMATCH("GDP Deflator",Dynamic_Indices)),
INDEX(Dynamic_Table_CAL,COUNTA(Dynamic_Table_CAL)/COUNTA(Dynamic_Indices),_xlfn.XMATCH("GDP Deflator",Dynamic_Indices))),
IF(SETUP_Frequency="Quarterly",
IFERROR(INDEX(Dynamic_Table_QTR,_xlfn.XMATCH($H185,Dynamic_Period_QTR),_xlfn.XMATCH("GDP Deflator",Dynamic_Indices)),
INDEX(Dynamic_Table_QTR,COUNTA(Dynamic_Table_QTR)/COUNTA(Dynamic_Indices),_xlfn.XMATCH("GDP Deflator",Dynamic_Indices))),"err"))))
/100</f>
        <v>#N/A</v>
      </c>
      <c r="T185" s="37" t="e">
        <f t="shared" ca="1" si="13"/>
        <v>#N/A</v>
      </c>
      <c r="U185" s="2" t="e">
        <f ca="1">IF(ISERROR($H185),NA(),
_xlfn.XLOOKUP(0,Tool!$28:$28,Tool!$40:$40)/$T185
)</f>
        <v>#N/A</v>
      </c>
    </row>
    <row r="186" spans="8:21" x14ac:dyDescent="0.35">
      <c r="H186" s="33" t="b">
        <f>IF(SETUP_Frequency="Calendar Year",IF(COUNTA(H$3:H185)&lt;=SETUP_Period_Final-SETUP_Period_First,H185+1),
IF(SETUP_Frequency="Financial Year", IF(COUNTA(H$3:H185)&lt;=LEFT(SETUP_Period_Final,4)-LEFT(SETUP_Period_First,4),((LEFT(H185,2)&amp;MID(H185,3,2))+1)&amp;"/"&amp;TEXT(RIGHT(TEXT(RIGHT(H185,2)+1,"00"),2),"00"),NA()),
IF(SETUP_Frequency="Quarterly",IF(COUNTA(H$3:H185)&lt;=((LEFT(SETUP_Period_Final,4)-LEFT(SETUP_Period_First,4))*4)+RIGHT(SETUP_Period_Final,1)-RIGHT(SETUP_Period_First,1),IF(_xlfn.NUMBERVALUE(RIGHT(H185,1))=4,(LEFT(H185,4)+1)&amp;"Q1",(LEFT(H185,4)&amp;"Q"&amp;(RIGHT(H185,1)+1))),NA()),NA())))</f>
        <v>0</v>
      </c>
      <c r="J186" s="43">
        <f ca="1">OFFSET(Tool!$C$13,0,ROW($H186)-3)</f>
        <v>0</v>
      </c>
      <c r="K186" s="78" t="e">
        <f t="shared" ca="1" si="11"/>
        <v>#N/A</v>
      </c>
      <c r="L186" s="78" t="e">
        <f t="shared" ca="1" si="14"/>
        <v>#N/A</v>
      </c>
      <c r="M186" s="78" t="e">
        <f t="shared" ca="1" si="15"/>
        <v>#N/A</v>
      </c>
      <c r="N186" s="38"/>
      <c r="O186" s="36" t="e" cm="1">
        <f t="array" ref="O186">IF(OR(ISERROR($H186),$H186=FALSE),NA(),
IF(INFLATION_Index="Custom",_xlfn.XLOOKUP($H186,Tool!$12:$12,Tool!$14:$14)*100,
IF(SETUP_Frequency="Financial Year",
IFERROR(INDEX(Dynamic_Table_FY,_xlfn.XMATCH($H186,Dynamic_Period_FY),_xlfn.XMATCH(INFLATION_Index,Dynamic_Indices)),
INDEX(Dynamic_Table_FY,COUNTA(Dynamic_Table_FY)/COUNTA(Dynamic_Indices),_xlfn.XMATCH(INFLATION_Index,Dynamic_Indices))),
IF(SETUP_Frequency="Calendar Year",
IFERROR(INDEX(Dynamic_Table_CAL,_xlfn.XMATCH($H186,Dynamic_Period_CAL),_xlfn.XMATCH(INFLATION_Index,Dynamic_Indices)),
INDEX(Dynamic_Table_CAL,COUNTA(Dynamic_Table_CAL)/COUNTA(Dynamic_Indices),_xlfn.XMATCH(INFLATION_Index,Dynamic_Indices))),
IF(SETUP_Frequency="Quarterly",
IFERROR(INDEX(Dynamic_Table_QTR,_xlfn.XMATCH($H186,Dynamic_Period_QTR),_xlfn.XMATCH(INFLATION_Index,Dynamic_Indices)),
INDEX(Dynamic_Table_QTR,COUNTA(Dynamic_Table_QTR)/COUNTA(Dynamic_Indices),_xlfn.XMATCH(INFLATION_Index,Dynamic_Indices))),"err")))))
/100</f>
        <v>#N/A</v>
      </c>
      <c r="P186" s="37" t="e">
        <f t="shared" ca="1" si="12"/>
        <v>#N/A</v>
      </c>
      <c r="Q186" s="37" t="e">
        <f ca="1">IF(ISERROR($H186),NA(),
$P186/_xlfn.XLOOKUP(0,Tool!$27:$27,Tool!$33:$33)
)</f>
        <v>#N/A</v>
      </c>
      <c r="R186" s="2"/>
      <c r="S186" s="36" t="e" cm="1">
        <f t="array" ref="S186">IF(OR(ISERROR($H186),$H186=FALSE),NA(),
IF(SETUP_Frequency="Financial Year",
IFERROR(INDEX(Dynamic_Table_FY,_xlfn.XMATCH($H186,Dynamic_Period_FY),_xlfn.XMATCH("GDP Deflator",Dynamic_Indices)),
INDEX(Dynamic_Table_FY,COUNTA(Dynamic_Table_FY)/COUNTA(Dynamic_Indices),_xlfn.XMATCH("GDP Deflator",Dynamic_Indices))),
IF(SETUP_Frequency="Calendar Year",
IFERROR(INDEX(Dynamic_Table_CAL,_xlfn.XMATCH($H186,Dynamic_Period_CAL),_xlfn.XMATCH("GDP Deflator",Dynamic_Indices)),
INDEX(Dynamic_Table_CAL,COUNTA(Dynamic_Table_CAL)/COUNTA(Dynamic_Indices),_xlfn.XMATCH("GDP Deflator",Dynamic_Indices))),
IF(SETUP_Frequency="Quarterly",
IFERROR(INDEX(Dynamic_Table_QTR,_xlfn.XMATCH($H186,Dynamic_Period_QTR),_xlfn.XMATCH("GDP Deflator",Dynamic_Indices)),
INDEX(Dynamic_Table_QTR,COUNTA(Dynamic_Table_QTR)/COUNTA(Dynamic_Indices),_xlfn.XMATCH("GDP Deflator",Dynamic_Indices))),"err"))))
/100</f>
        <v>#N/A</v>
      </c>
      <c r="T186" s="37" t="e">
        <f t="shared" ca="1" si="13"/>
        <v>#N/A</v>
      </c>
      <c r="U186" s="2" t="e">
        <f ca="1">IF(ISERROR($H186),NA(),
_xlfn.XLOOKUP(0,Tool!$28:$28,Tool!$40:$40)/$T186
)</f>
        <v>#N/A</v>
      </c>
    </row>
    <row r="187" spans="8:21" x14ac:dyDescent="0.35">
      <c r="H187" s="33" t="b">
        <f>IF(SETUP_Frequency="Calendar Year",IF(COUNTA(H$3:H186)&lt;=SETUP_Period_Final-SETUP_Period_First,H186+1),
IF(SETUP_Frequency="Financial Year", IF(COUNTA(H$3:H186)&lt;=LEFT(SETUP_Period_Final,4)-LEFT(SETUP_Period_First,4),((LEFT(H186,2)&amp;MID(H186,3,2))+1)&amp;"/"&amp;TEXT(RIGHT(TEXT(RIGHT(H186,2)+1,"00"),2),"00"),NA()),
IF(SETUP_Frequency="Quarterly",IF(COUNTA(H$3:H186)&lt;=((LEFT(SETUP_Period_Final,4)-LEFT(SETUP_Period_First,4))*4)+RIGHT(SETUP_Period_Final,1)-RIGHT(SETUP_Period_First,1),IF(_xlfn.NUMBERVALUE(RIGHT(H186,1))=4,(LEFT(H186,4)+1)&amp;"Q1",(LEFT(H186,4)&amp;"Q"&amp;(RIGHT(H186,1)+1))),NA()),NA())))</f>
        <v>0</v>
      </c>
      <c r="J187" s="43">
        <f ca="1">OFFSET(Tool!$C$13,0,ROW($H187)-3)</f>
        <v>0</v>
      </c>
      <c r="K187" s="78" t="e">
        <f t="shared" ca="1" si="11"/>
        <v>#N/A</v>
      </c>
      <c r="L187" s="78" t="e">
        <f t="shared" ca="1" si="14"/>
        <v>#N/A</v>
      </c>
      <c r="M187" s="78" t="e">
        <f t="shared" ca="1" si="15"/>
        <v>#N/A</v>
      </c>
      <c r="N187" s="38"/>
      <c r="O187" s="36" t="e" cm="1">
        <f t="array" ref="O187">IF(OR(ISERROR($H187),$H187=FALSE),NA(),
IF(INFLATION_Index="Custom",_xlfn.XLOOKUP($H187,Tool!$12:$12,Tool!$14:$14)*100,
IF(SETUP_Frequency="Financial Year",
IFERROR(INDEX(Dynamic_Table_FY,_xlfn.XMATCH($H187,Dynamic_Period_FY),_xlfn.XMATCH(INFLATION_Index,Dynamic_Indices)),
INDEX(Dynamic_Table_FY,COUNTA(Dynamic_Table_FY)/COUNTA(Dynamic_Indices),_xlfn.XMATCH(INFLATION_Index,Dynamic_Indices))),
IF(SETUP_Frequency="Calendar Year",
IFERROR(INDEX(Dynamic_Table_CAL,_xlfn.XMATCH($H187,Dynamic_Period_CAL),_xlfn.XMATCH(INFLATION_Index,Dynamic_Indices)),
INDEX(Dynamic_Table_CAL,COUNTA(Dynamic_Table_CAL)/COUNTA(Dynamic_Indices),_xlfn.XMATCH(INFLATION_Index,Dynamic_Indices))),
IF(SETUP_Frequency="Quarterly",
IFERROR(INDEX(Dynamic_Table_QTR,_xlfn.XMATCH($H187,Dynamic_Period_QTR),_xlfn.XMATCH(INFLATION_Index,Dynamic_Indices)),
INDEX(Dynamic_Table_QTR,COUNTA(Dynamic_Table_QTR)/COUNTA(Dynamic_Indices),_xlfn.XMATCH(INFLATION_Index,Dynamic_Indices))),"err")))))
/100</f>
        <v>#N/A</v>
      </c>
      <c r="P187" s="37" t="e">
        <f t="shared" ca="1" si="12"/>
        <v>#N/A</v>
      </c>
      <c r="Q187" s="37" t="e">
        <f ca="1">IF(ISERROR($H187),NA(),
$P187/_xlfn.XLOOKUP(0,Tool!$27:$27,Tool!$33:$33)
)</f>
        <v>#N/A</v>
      </c>
      <c r="R187" s="2"/>
      <c r="S187" s="36" t="e" cm="1">
        <f t="array" ref="S187">IF(OR(ISERROR($H187),$H187=FALSE),NA(),
IF(SETUP_Frequency="Financial Year",
IFERROR(INDEX(Dynamic_Table_FY,_xlfn.XMATCH($H187,Dynamic_Period_FY),_xlfn.XMATCH("GDP Deflator",Dynamic_Indices)),
INDEX(Dynamic_Table_FY,COUNTA(Dynamic_Table_FY)/COUNTA(Dynamic_Indices),_xlfn.XMATCH("GDP Deflator",Dynamic_Indices))),
IF(SETUP_Frequency="Calendar Year",
IFERROR(INDEX(Dynamic_Table_CAL,_xlfn.XMATCH($H187,Dynamic_Period_CAL),_xlfn.XMATCH("GDP Deflator",Dynamic_Indices)),
INDEX(Dynamic_Table_CAL,COUNTA(Dynamic_Table_CAL)/COUNTA(Dynamic_Indices),_xlfn.XMATCH("GDP Deflator",Dynamic_Indices))),
IF(SETUP_Frequency="Quarterly",
IFERROR(INDEX(Dynamic_Table_QTR,_xlfn.XMATCH($H187,Dynamic_Period_QTR),_xlfn.XMATCH("GDP Deflator",Dynamic_Indices)),
INDEX(Dynamic_Table_QTR,COUNTA(Dynamic_Table_QTR)/COUNTA(Dynamic_Indices),_xlfn.XMATCH("GDP Deflator",Dynamic_Indices))),"err"))))
/100</f>
        <v>#N/A</v>
      </c>
      <c r="T187" s="37" t="e">
        <f t="shared" ca="1" si="13"/>
        <v>#N/A</v>
      </c>
      <c r="U187" s="2" t="e">
        <f ca="1">IF(ISERROR($H187),NA(),
_xlfn.XLOOKUP(0,Tool!$28:$28,Tool!$40:$40)/$T187
)</f>
        <v>#N/A</v>
      </c>
    </row>
    <row r="188" spans="8:21" x14ac:dyDescent="0.35">
      <c r="H188" s="33" t="b">
        <f>IF(SETUP_Frequency="Calendar Year",IF(COUNTA(H$3:H187)&lt;=SETUP_Period_Final-SETUP_Period_First,H187+1),
IF(SETUP_Frequency="Financial Year", IF(COUNTA(H$3:H187)&lt;=LEFT(SETUP_Period_Final,4)-LEFT(SETUP_Period_First,4),((LEFT(H187,2)&amp;MID(H187,3,2))+1)&amp;"/"&amp;TEXT(RIGHT(TEXT(RIGHT(H187,2)+1,"00"),2),"00"),NA()),
IF(SETUP_Frequency="Quarterly",IF(COUNTA(H$3:H187)&lt;=((LEFT(SETUP_Period_Final,4)-LEFT(SETUP_Period_First,4))*4)+RIGHT(SETUP_Period_Final,1)-RIGHT(SETUP_Period_First,1),IF(_xlfn.NUMBERVALUE(RIGHT(H187,1))=4,(LEFT(H187,4)+1)&amp;"Q1",(LEFT(H187,4)&amp;"Q"&amp;(RIGHT(H187,1)+1))),NA()),NA())))</f>
        <v>0</v>
      </c>
      <c r="J188" s="43">
        <f ca="1">OFFSET(Tool!$C$13,0,ROW($H188)-3)</f>
        <v>0</v>
      </c>
      <c r="K188" s="78" t="e">
        <f t="shared" ca="1" si="11"/>
        <v>#N/A</v>
      </c>
      <c r="L188" s="78" t="e">
        <f t="shared" ca="1" si="14"/>
        <v>#N/A</v>
      </c>
      <c r="M188" s="78" t="e">
        <f t="shared" ca="1" si="15"/>
        <v>#N/A</v>
      </c>
      <c r="N188" s="38"/>
      <c r="O188" s="36" t="e" cm="1">
        <f t="array" ref="O188">IF(OR(ISERROR($H188),$H188=FALSE),NA(),
IF(INFLATION_Index="Custom",_xlfn.XLOOKUP($H188,Tool!$12:$12,Tool!$14:$14)*100,
IF(SETUP_Frequency="Financial Year",
IFERROR(INDEX(Dynamic_Table_FY,_xlfn.XMATCH($H188,Dynamic_Period_FY),_xlfn.XMATCH(INFLATION_Index,Dynamic_Indices)),
INDEX(Dynamic_Table_FY,COUNTA(Dynamic_Table_FY)/COUNTA(Dynamic_Indices),_xlfn.XMATCH(INFLATION_Index,Dynamic_Indices))),
IF(SETUP_Frequency="Calendar Year",
IFERROR(INDEX(Dynamic_Table_CAL,_xlfn.XMATCH($H188,Dynamic_Period_CAL),_xlfn.XMATCH(INFLATION_Index,Dynamic_Indices)),
INDEX(Dynamic_Table_CAL,COUNTA(Dynamic_Table_CAL)/COUNTA(Dynamic_Indices),_xlfn.XMATCH(INFLATION_Index,Dynamic_Indices))),
IF(SETUP_Frequency="Quarterly",
IFERROR(INDEX(Dynamic_Table_QTR,_xlfn.XMATCH($H188,Dynamic_Period_QTR),_xlfn.XMATCH(INFLATION_Index,Dynamic_Indices)),
INDEX(Dynamic_Table_QTR,COUNTA(Dynamic_Table_QTR)/COUNTA(Dynamic_Indices),_xlfn.XMATCH(INFLATION_Index,Dynamic_Indices))),"err")))))
/100</f>
        <v>#N/A</v>
      </c>
      <c r="P188" s="37" t="e">
        <f t="shared" ca="1" si="12"/>
        <v>#N/A</v>
      </c>
      <c r="Q188" s="37" t="e">
        <f ca="1">IF(ISERROR($H188),NA(),
$P188/_xlfn.XLOOKUP(0,Tool!$27:$27,Tool!$33:$33)
)</f>
        <v>#N/A</v>
      </c>
      <c r="R188" s="2"/>
      <c r="S188" s="36" t="e" cm="1">
        <f t="array" ref="S188">IF(OR(ISERROR($H188),$H188=FALSE),NA(),
IF(SETUP_Frequency="Financial Year",
IFERROR(INDEX(Dynamic_Table_FY,_xlfn.XMATCH($H188,Dynamic_Period_FY),_xlfn.XMATCH("GDP Deflator",Dynamic_Indices)),
INDEX(Dynamic_Table_FY,COUNTA(Dynamic_Table_FY)/COUNTA(Dynamic_Indices),_xlfn.XMATCH("GDP Deflator",Dynamic_Indices))),
IF(SETUP_Frequency="Calendar Year",
IFERROR(INDEX(Dynamic_Table_CAL,_xlfn.XMATCH($H188,Dynamic_Period_CAL),_xlfn.XMATCH("GDP Deflator",Dynamic_Indices)),
INDEX(Dynamic_Table_CAL,COUNTA(Dynamic_Table_CAL)/COUNTA(Dynamic_Indices),_xlfn.XMATCH("GDP Deflator",Dynamic_Indices))),
IF(SETUP_Frequency="Quarterly",
IFERROR(INDEX(Dynamic_Table_QTR,_xlfn.XMATCH($H188,Dynamic_Period_QTR),_xlfn.XMATCH("GDP Deflator",Dynamic_Indices)),
INDEX(Dynamic_Table_QTR,COUNTA(Dynamic_Table_QTR)/COUNTA(Dynamic_Indices),_xlfn.XMATCH("GDP Deflator",Dynamic_Indices))),"err"))))
/100</f>
        <v>#N/A</v>
      </c>
      <c r="T188" s="37" t="e">
        <f t="shared" ca="1" si="13"/>
        <v>#N/A</v>
      </c>
      <c r="U188" s="2" t="e">
        <f ca="1">IF(ISERROR($H188),NA(),
_xlfn.XLOOKUP(0,Tool!$28:$28,Tool!$40:$40)/$T188
)</f>
        <v>#N/A</v>
      </c>
    </row>
    <row r="189" spans="8:21" x14ac:dyDescent="0.35">
      <c r="H189" s="33" t="b">
        <f>IF(SETUP_Frequency="Calendar Year",IF(COUNTA(H$3:H188)&lt;=SETUP_Period_Final-SETUP_Period_First,H188+1),
IF(SETUP_Frequency="Financial Year", IF(COUNTA(H$3:H188)&lt;=LEFT(SETUP_Period_Final,4)-LEFT(SETUP_Period_First,4),((LEFT(H188,2)&amp;MID(H188,3,2))+1)&amp;"/"&amp;TEXT(RIGHT(TEXT(RIGHT(H188,2)+1,"00"),2),"00"),NA()),
IF(SETUP_Frequency="Quarterly",IF(COUNTA(H$3:H188)&lt;=((LEFT(SETUP_Period_Final,4)-LEFT(SETUP_Period_First,4))*4)+RIGHT(SETUP_Period_Final,1)-RIGHT(SETUP_Period_First,1),IF(_xlfn.NUMBERVALUE(RIGHT(H188,1))=4,(LEFT(H188,4)+1)&amp;"Q1",(LEFT(H188,4)&amp;"Q"&amp;(RIGHT(H188,1)+1))),NA()),NA())))</f>
        <v>0</v>
      </c>
      <c r="J189" s="43">
        <f ca="1">OFFSET(Tool!$C$13,0,ROW($H189)-3)</f>
        <v>0</v>
      </c>
      <c r="K189" s="78" t="e">
        <f t="shared" ca="1" si="11"/>
        <v>#N/A</v>
      </c>
      <c r="L189" s="78" t="e">
        <f t="shared" ca="1" si="14"/>
        <v>#N/A</v>
      </c>
      <c r="M189" s="78" t="e">
        <f t="shared" ca="1" si="15"/>
        <v>#N/A</v>
      </c>
      <c r="N189" s="38"/>
      <c r="O189" s="36" t="e" cm="1">
        <f t="array" ref="O189">IF(OR(ISERROR($H189),$H189=FALSE),NA(),
IF(INFLATION_Index="Custom",_xlfn.XLOOKUP($H189,Tool!$12:$12,Tool!$14:$14)*100,
IF(SETUP_Frequency="Financial Year",
IFERROR(INDEX(Dynamic_Table_FY,_xlfn.XMATCH($H189,Dynamic_Period_FY),_xlfn.XMATCH(INFLATION_Index,Dynamic_Indices)),
INDEX(Dynamic_Table_FY,COUNTA(Dynamic_Table_FY)/COUNTA(Dynamic_Indices),_xlfn.XMATCH(INFLATION_Index,Dynamic_Indices))),
IF(SETUP_Frequency="Calendar Year",
IFERROR(INDEX(Dynamic_Table_CAL,_xlfn.XMATCH($H189,Dynamic_Period_CAL),_xlfn.XMATCH(INFLATION_Index,Dynamic_Indices)),
INDEX(Dynamic_Table_CAL,COUNTA(Dynamic_Table_CAL)/COUNTA(Dynamic_Indices),_xlfn.XMATCH(INFLATION_Index,Dynamic_Indices))),
IF(SETUP_Frequency="Quarterly",
IFERROR(INDEX(Dynamic_Table_QTR,_xlfn.XMATCH($H189,Dynamic_Period_QTR),_xlfn.XMATCH(INFLATION_Index,Dynamic_Indices)),
INDEX(Dynamic_Table_QTR,COUNTA(Dynamic_Table_QTR)/COUNTA(Dynamic_Indices),_xlfn.XMATCH(INFLATION_Index,Dynamic_Indices))),"err")))))
/100</f>
        <v>#N/A</v>
      </c>
      <c r="P189" s="37" t="e">
        <f t="shared" ca="1" si="12"/>
        <v>#N/A</v>
      </c>
      <c r="Q189" s="37" t="e">
        <f ca="1">IF(ISERROR($H189),NA(),
$P189/_xlfn.XLOOKUP(0,Tool!$27:$27,Tool!$33:$33)
)</f>
        <v>#N/A</v>
      </c>
      <c r="R189" s="2"/>
      <c r="S189" s="36" t="e" cm="1">
        <f t="array" ref="S189">IF(OR(ISERROR($H189),$H189=FALSE),NA(),
IF(SETUP_Frequency="Financial Year",
IFERROR(INDEX(Dynamic_Table_FY,_xlfn.XMATCH($H189,Dynamic_Period_FY),_xlfn.XMATCH("GDP Deflator",Dynamic_Indices)),
INDEX(Dynamic_Table_FY,COUNTA(Dynamic_Table_FY)/COUNTA(Dynamic_Indices),_xlfn.XMATCH("GDP Deflator",Dynamic_Indices))),
IF(SETUP_Frequency="Calendar Year",
IFERROR(INDEX(Dynamic_Table_CAL,_xlfn.XMATCH($H189,Dynamic_Period_CAL),_xlfn.XMATCH("GDP Deflator",Dynamic_Indices)),
INDEX(Dynamic_Table_CAL,COUNTA(Dynamic_Table_CAL)/COUNTA(Dynamic_Indices),_xlfn.XMATCH("GDP Deflator",Dynamic_Indices))),
IF(SETUP_Frequency="Quarterly",
IFERROR(INDEX(Dynamic_Table_QTR,_xlfn.XMATCH($H189,Dynamic_Period_QTR),_xlfn.XMATCH("GDP Deflator",Dynamic_Indices)),
INDEX(Dynamic_Table_QTR,COUNTA(Dynamic_Table_QTR)/COUNTA(Dynamic_Indices),_xlfn.XMATCH("GDP Deflator",Dynamic_Indices))),"err"))))
/100</f>
        <v>#N/A</v>
      </c>
      <c r="T189" s="37" t="e">
        <f t="shared" ca="1" si="13"/>
        <v>#N/A</v>
      </c>
      <c r="U189" s="2" t="e">
        <f ca="1">IF(ISERROR($H189),NA(),
_xlfn.XLOOKUP(0,Tool!$28:$28,Tool!$40:$40)/$T189
)</f>
        <v>#N/A</v>
      </c>
    </row>
    <row r="190" spans="8:21" x14ac:dyDescent="0.35">
      <c r="H190" s="33" t="b">
        <f>IF(SETUP_Frequency="Calendar Year",IF(COUNTA(H$3:H189)&lt;=SETUP_Period_Final-SETUP_Period_First,H189+1),
IF(SETUP_Frequency="Financial Year", IF(COUNTA(H$3:H189)&lt;=LEFT(SETUP_Period_Final,4)-LEFT(SETUP_Period_First,4),((LEFT(H189,2)&amp;MID(H189,3,2))+1)&amp;"/"&amp;TEXT(RIGHT(TEXT(RIGHT(H189,2)+1,"00"),2),"00"),NA()),
IF(SETUP_Frequency="Quarterly",IF(COUNTA(H$3:H189)&lt;=((LEFT(SETUP_Period_Final,4)-LEFT(SETUP_Period_First,4))*4)+RIGHT(SETUP_Period_Final,1)-RIGHT(SETUP_Period_First,1),IF(_xlfn.NUMBERVALUE(RIGHT(H189,1))=4,(LEFT(H189,4)+1)&amp;"Q1",(LEFT(H189,4)&amp;"Q"&amp;(RIGHT(H189,1)+1))),NA()),NA())))</f>
        <v>0</v>
      </c>
      <c r="J190" s="43">
        <f ca="1">OFFSET(Tool!$C$13,0,ROW($H190)-3)</f>
        <v>0</v>
      </c>
      <c r="K190" s="78" t="e">
        <f t="shared" ca="1" si="11"/>
        <v>#N/A</v>
      </c>
      <c r="L190" s="78" t="e">
        <f t="shared" ca="1" si="14"/>
        <v>#N/A</v>
      </c>
      <c r="M190" s="78" t="e">
        <f t="shared" ca="1" si="15"/>
        <v>#N/A</v>
      </c>
      <c r="N190" s="38"/>
      <c r="O190" s="36" t="e" cm="1">
        <f t="array" ref="O190">IF(OR(ISERROR($H190),$H190=FALSE),NA(),
IF(INFLATION_Index="Custom",_xlfn.XLOOKUP($H190,Tool!$12:$12,Tool!$14:$14)*100,
IF(SETUP_Frequency="Financial Year",
IFERROR(INDEX(Dynamic_Table_FY,_xlfn.XMATCH($H190,Dynamic_Period_FY),_xlfn.XMATCH(INFLATION_Index,Dynamic_Indices)),
INDEX(Dynamic_Table_FY,COUNTA(Dynamic_Table_FY)/COUNTA(Dynamic_Indices),_xlfn.XMATCH(INFLATION_Index,Dynamic_Indices))),
IF(SETUP_Frequency="Calendar Year",
IFERROR(INDEX(Dynamic_Table_CAL,_xlfn.XMATCH($H190,Dynamic_Period_CAL),_xlfn.XMATCH(INFLATION_Index,Dynamic_Indices)),
INDEX(Dynamic_Table_CAL,COUNTA(Dynamic_Table_CAL)/COUNTA(Dynamic_Indices),_xlfn.XMATCH(INFLATION_Index,Dynamic_Indices))),
IF(SETUP_Frequency="Quarterly",
IFERROR(INDEX(Dynamic_Table_QTR,_xlfn.XMATCH($H190,Dynamic_Period_QTR),_xlfn.XMATCH(INFLATION_Index,Dynamic_Indices)),
INDEX(Dynamic_Table_QTR,COUNTA(Dynamic_Table_QTR)/COUNTA(Dynamic_Indices),_xlfn.XMATCH(INFLATION_Index,Dynamic_Indices))),"err")))))
/100</f>
        <v>#N/A</v>
      </c>
      <c r="P190" s="37" t="e">
        <f t="shared" ca="1" si="12"/>
        <v>#N/A</v>
      </c>
      <c r="Q190" s="37" t="e">
        <f ca="1">IF(ISERROR($H190),NA(),
$P190/_xlfn.XLOOKUP(0,Tool!$27:$27,Tool!$33:$33)
)</f>
        <v>#N/A</v>
      </c>
      <c r="R190" s="2"/>
      <c r="S190" s="36" t="e" cm="1">
        <f t="array" ref="S190">IF(OR(ISERROR($H190),$H190=FALSE),NA(),
IF(SETUP_Frequency="Financial Year",
IFERROR(INDEX(Dynamic_Table_FY,_xlfn.XMATCH($H190,Dynamic_Period_FY),_xlfn.XMATCH("GDP Deflator",Dynamic_Indices)),
INDEX(Dynamic_Table_FY,COUNTA(Dynamic_Table_FY)/COUNTA(Dynamic_Indices),_xlfn.XMATCH("GDP Deflator",Dynamic_Indices))),
IF(SETUP_Frequency="Calendar Year",
IFERROR(INDEX(Dynamic_Table_CAL,_xlfn.XMATCH($H190,Dynamic_Period_CAL),_xlfn.XMATCH("GDP Deflator",Dynamic_Indices)),
INDEX(Dynamic_Table_CAL,COUNTA(Dynamic_Table_CAL)/COUNTA(Dynamic_Indices),_xlfn.XMATCH("GDP Deflator",Dynamic_Indices))),
IF(SETUP_Frequency="Quarterly",
IFERROR(INDEX(Dynamic_Table_QTR,_xlfn.XMATCH($H190,Dynamic_Period_QTR),_xlfn.XMATCH("GDP Deflator",Dynamic_Indices)),
INDEX(Dynamic_Table_QTR,COUNTA(Dynamic_Table_QTR)/COUNTA(Dynamic_Indices),_xlfn.XMATCH("GDP Deflator",Dynamic_Indices))),"err"))))
/100</f>
        <v>#N/A</v>
      </c>
      <c r="T190" s="37" t="e">
        <f t="shared" ca="1" si="13"/>
        <v>#N/A</v>
      </c>
      <c r="U190" s="2" t="e">
        <f ca="1">IF(ISERROR($H190),NA(),
_xlfn.XLOOKUP(0,Tool!$28:$28,Tool!$40:$40)/$T190
)</f>
        <v>#N/A</v>
      </c>
    </row>
    <row r="191" spans="8:21" x14ac:dyDescent="0.35">
      <c r="H191" s="33" t="b">
        <f>IF(SETUP_Frequency="Calendar Year",IF(COUNTA(H$3:H190)&lt;=SETUP_Period_Final-SETUP_Period_First,H190+1),
IF(SETUP_Frequency="Financial Year", IF(COUNTA(H$3:H190)&lt;=LEFT(SETUP_Period_Final,4)-LEFT(SETUP_Period_First,4),((LEFT(H190,2)&amp;MID(H190,3,2))+1)&amp;"/"&amp;TEXT(RIGHT(TEXT(RIGHT(H190,2)+1,"00"),2),"00"),NA()),
IF(SETUP_Frequency="Quarterly",IF(COUNTA(H$3:H190)&lt;=((LEFT(SETUP_Period_Final,4)-LEFT(SETUP_Period_First,4))*4)+RIGHT(SETUP_Period_Final,1)-RIGHT(SETUP_Period_First,1),IF(_xlfn.NUMBERVALUE(RIGHT(H190,1))=4,(LEFT(H190,4)+1)&amp;"Q1",(LEFT(H190,4)&amp;"Q"&amp;(RIGHT(H190,1)+1))),NA()),NA())))</f>
        <v>0</v>
      </c>
      <c r="J191" s="43">
        <f ca="1">OFFSET(Tool!$C$13,0,ROW($H191)-3)</f>
        <v>0</v>
      </c>
      <c r="K191" s="78" t="e">
        <f t="shared" ca="1" si="11"/>
        <v>#N/A</v>
      </c>
      <c r="L191" s="78" t="e">
        <f t="shared" ca="1" si="14"/>
        <v>#N/A</v>
      </c>
      <c r="M191" s="78" t="e">
        <f t="shared" ca="1" si="15"/>
        <v>#N/A</v>
      </c>
      <c r="N191" s="38"/>
      <c r="O191" s="36" t="e" cm="1">
        <f t="array" ref="O191">IF(OR(ISERROR($H191),$H191=FALSE),NA(),
IF(INFLATION_Index="Custom",_xlfn.XLOOKUP($H191,Tool!$12:$12,Tool!$14:$14)*100,
IF(SETUP_Frequency="Financial Year",
IFERROR(INDEX(Dynamic_Table_FY,_xlfn.XMATCH($H191,Dynamic_Period_FY),_xlfn.XMATCH(INFLATION_Index,Dynamic_Indices)),
INDEX(Dynamic_Table_FY,COUNTA(Dynamic_Table_FY)/COUNTA(Dynamic_Indices),_xlfn.XMATCH(INFLATION_Index,Dynamic_Indices))),
IF(SETUP_Frequency="Calendar Year",
IFERROR(INDEX(Dynamic_Table_CAL,_xlfn.XMATCH($H191,Dynamic_Period_CAL),_xlfn.XMATCH(INFLATION_Index,Dynamic_Indices)),
INDEX(Dynamic_Table_CAL,COUNTA(Dynamic_Table_CAL)/COUNTA(Dynamic_Indices),_xlfn.XMATCH(INFLATION_Index,Dynamic_Indices))),
IF(SETUP_Frequency="Quarterly",
IFERROR(INDEX(Dynamic_Table_QTR,_xlfn.XMATCH($H191,Dynamic_Period_QTR),_xlfn.XMATCH(INFLATION_Index,Dynamic_Indices)),
INDEX(Dynamic_Table_QTR,COUNTA(Dynamic_Table_QTR)/COUNTA(Dynamic_Indices),_xlfn.XMATCH(INFLATION_Index,Dynamic_Indices))),"err")))))
/100</f>
        <v>#N/A</v>
      </c>
      <c r="P191" s="37" t="e">
        <f t="shared" ca="1" si="12"/>
        <v>#N/A</v>
      </c>
      <c r="Q191" s="37" t="e">
        <f ca="1">IF(ISERROR($H191),NA(),
$P191/_xlfn.XLOOKUP(0,Tool!$27:$27,Tool!$33:$33)
)</f>
        <v>#N/A</v>
      </c>
      <c r="R191" s="2"/>
      <c r="S191" s="36" t="e" cm="1">
        <f t="array" ref="S191">IF(OR(ISERROR($H191),$H191=FALSE),NA(),
IF(SETUP_Frequency="Financial Year",
IFERROR(INDEX(Dynamic_Table_FY,_xlfn.XMATCH($H191,Dynamic_Period_FY),_xlfn.XMATCH("GDP Deflator",Dynamic_Indices)),
INDEX(Dynamic_Table_FY,COUNTA(Dynamic_Table_FY)/COUNTA(Dynamic_Indices),_xlfn.XMATCH("GDP Deflator",Dynamic_Indices))),
IF(SETUP_Frequency="Calendar Year",
IFERROR(INDEX(Dynamic_Table_CAL,_xlfn.XMATCH($H191,Dynamic_Period_CAL),_xlfn.XMATCH("GDP Deflator",Dynamic_Indices)),
INDEX(Dynamic_Table_CAL,COUNTA(Dynamic_Table_CAL)/COUNTA(Dynamic_Indices),_xlfn.XMATCH("GDP Deflator",Dynamic_Indices))),
IF(SETUP_Frequency="Quarterly",
IFERROR(INDEX(Dynamic_Table_QTR,_xlfn.XMATCH($H191,Dynamic_Period_QTR),_xlfn.XMATCH("GDP Deflator",Dynamic_Indices)),
INDEX(Dynamic_Table_QTR,COUNTA(Dynamic_Table_QTR)/COUNTA(Dynamic_Indices),_xlfn.XMATCH("GDP Deflator",Dynamic_Indices))),"err"))))
/100</f>
        <v>#N/A</v>
      </c>
      <c r="T191" s="37" t="e">
        <f t="shared" ca="1" si="13"/>
        <v>#N/A</v>
      </c>
      <c r="U191" s="2" t="e">
        <f ca="1">IF(ISERROR($H191),NA(),
_xlfn.XLOOKUP(0,Tool!$28:$28,Tool!$40:$40)/$T191
)</f>
        <v>#N/A</v>
      </c>
    </row>
    <row r="192" spans="8:21" x14ac:dyDescent="0.35">
      <c r="H192" s="33" t="b">
        <f>IF(SETUP_Frequency="Calendar Year",IF(COUNTA(H$3:H191)&lt;=SETUP_Period_Final-SETUP_Period_First,H191+1),
IF(SETUP_Frequency="Financial Year", IF(COUNTA(H$3:H191)&lt;=LEFT(SETUP_Period_Final,4)-LEFT(SETUP_Period_First,4),((LEFT(H191,2)&amp;MID(H191,3,2))+1)&amp;"/"&amp;TEXT(RIGHT(TEXT(RIGHT(H191,2)+1,"00"),2),"00"),NA()),
IF(SETUP_Frequency="Quarterly",IF(COUNTA(H$3:H191)&lt;=((LEFT(SETUP_Period_Final,4)-LEFT(SETUP_Period_First,4))*4)+RIGHT(SETUP_Period_Final,1)-RIGHT(SETUP_Period_First,1),IF(_xlfn.NUMBERVALUE(RIGHT(H191,1))=4,(LEFT(H191,4)+1)&amp;"Q1",(LEFT(H191,4)&amp;"Q"&amp;(RIGHT(H191,1)+1))),NA()),NA())))</f>
        <v>0</v>
      </c>
      <c r="J192" s="43">
        <f ca="1">OFFSET(Tool!$C$13,0,ROW($H192)-3)</f>
        <v>0</v>
      </c>
      <c r="K192" s="78" t="e">
        <f t="shared" ca="1" si="11"/>
        <v>#N/A</v>
      </c>
      <c r="L192" s="78" t="e">
        <f t="shared" ca="1" si="14"/>
        <v>#N/A</v>
      </c>
      <c r="M192" s="78" t="e">
        <f t="shared" ca="1" si="15"/>
        <v>#N/A</v>
      </c>
      <c r="N192" s="38"/>
      <c r="O192" s="36" t="e" cm="1">
        <f t="array" ref="O192">IF(OR(ISERROR($H192),$H192=FALSE),NA(),
IF(INFLATION_Index="Custom",_xlfn.XLOOKUP($H192,Tool!$12:$12,Tool!$14:$14)*100,
IF(SETUP_Frequency="Financial Year",
IFERROR(INDEX(Dynamic_Table_FY,_xlfn.XMATCH($H192,Dynamic_Period_FY),_xlfn.XMATCH(INFLATION_Index,Dynamic_Indices)),
INDEX(Dynamic_Table_FY,COUNTA(Dynamic_Table_FY)/COUNTA(Dynamic_Indices),_xlfn.XMATCH(INFLATION_Index,Dynamic_Indices))),
IF(SETUP_Frequency="Calendar Year",
IFERROR(INDEX(Dynamic_Table_CAL,_xlfn.XMATCH($H192,Dynamic_Period_CAL),_xlfn.XMATCH(INFLATION_Index,Dynamic_Indices)),
INDEX(Dynamic_Table_CAL,COUNTA(Dynamic_Table_CAL)/COUNTA(Dynamic_Indices),_xlfn.XMATCH(INFLATION_Index,Dynamic_Indices))),
IF(SETUP_Frequency="Quarterly",
IFERROR(INDEX(Dynamic_Table_QTR,_xlfn.XMATCH($H192,Dynamic_Period_QTR),_xlfn.XMATCH(INFLATION_Index,Dynamic_Indices)),
INDEX(Dynamic_Table_QTR,COUNTA(Dynamic_Table_QTR)/COUNTA(Dynamic_Indices),_xlfn.XMATCH(INFLATION_Index,Dynamic_Indices))),"err")))))
/100</f>
        <v>#N/A</v>
      </c>
      <c r="P192" s="37" t="e">
        <f t="shared" ca="1" si="12"/>
        <v>#N/A</v>
      </c>
      <c r="Q192" s="37" t="e">
        <f ca="1">IF(ISERROR($H192),NA(),
$P192/_xlfn.XLOOKUP(0,Tool!$27:$27,Tool!$33:$33)
)</f>
        <v>#N/A</v>
      </c>
      <c r="R192" s="2"/>
      <c r="S192" s="36" t="e" cm="1">
        <f t="array" ref="S192">IF(OR(ISERROR($H192),$H192=FALSE),NA(),
IF(SETUP_Frequency="Financial Year",
IFERROR(INDEX(Dynamic_Table_FY,_xlfn.XMATCH($H192,Dynamic_Period_FY),_xlfn.XMATCH("GDP Deflator",Dynamic_Indices)),
INDEX(Dynamic_Table_FY,COUNTA(Dynamic_Table_FY)/COUNTA(Dynamic_Indices),_xlfn.XMATCH("GDP Deflator",Dynamic_Indices))),
IF(SETUP_Frequency="Calendar Year",
IFERROR(INDEX(Dynamic_Table_CAL,_xlfn.XMATCH($H192,Dynamic_Period_CAL),_xlfn.XMATCH("GDP Deflator",Dynamic_Indices)),
INDEX(Dynamic_Table_CAL,COUNTA(Dynamic_Table_CAL)/COUNTA(Dynamic_Indices),_xlfn.XMATCH("GDP Deflator",Dynamic_Indices))),
IF(SETUP_Frequency="Quarterly",
IFERROR(INDEX(Dynamic_Table_QTR,_xlfn.XMATCH($H192,Dynamic_Period_QTR),_xlfn.XMATCH("GDP Deflator",Dynamic_Indices)),
INDEX(Dynamic_Table_QTR,COUNTA(Dynamic_Table_QTR)/COUNTA(Dynamic_Indices),_xlfn.XMATCH("GDP Deflator",Dynamic_Indices))),"err"))))
/100</f>
        <v>#N/A</v>
      </c>
      <c r="T192" s="37" t="e">
        <f t="shared" ca="1" si="13"/>
        <v>#N/A</v>
      </c>
      <c r="U192" s="2" t="e">
        <f ca="1">IF(ISERROR($H192),NA(),
_xlfn.XLOOKUP(0,Tool!$28:$28,Tool!$40:$40)/$T192
)</f>
        <v>#N/A</v>
      </c>
    </row>
    <row r="193" spans="8:21" x14ac:dyDescent="0.35">
      <c r="H193" s="33" t="b">
        <f>IF(SETUP_Frequency="Calendar Year",IF(COUNTA(H$3:H192)&lt;=SETUP_Period_Final-SETUP_Period_First,H192+1),
IF(SETUP_Frequency="Financial Year", IF(COUNTA(H$3:H192)&lt;=LEFT(SETUP_Period_Final,4)-LEFT(SETUP_Period_First,4),((LEFT(H192,2)&amp;MID(H192,3,2))+1)&amp;"/"&amp;TEXT(RIGHT(TEXT(RIGHT(H192,2)+1,"00"),2),"00"),NA()),
IF(SETUP_Frequency="Quarterly",IF(COUNTA(H$3:H192)&lt;=((LEFT(SETUP_Period_Final,4)-LEFT(SETUP_Period_First,4))*4)+RIGHT(SETUP_Period_Final,1)-RIGHT(SETUP_Period_First,1),IF(_xlfn.NUMBERVALUE(RIGHT(H192,1))=4,(LEFT(H192,4)+1)&amp;"Q1",(LEFT(H192,4)&amp;"Q"&amp;(RIGHT(H192,1)+1))),NA()),NA())))</f>
        <v>0</v>
      </c>
      <c r="J193" s="43">
        <f ca="1">OFFSET(Tool!$C$13,0,ROW($H193)-3)</f>
        <v>0</v>
      </c>
      <c r="K193" s="78" t="e">
        <f t="shared" ca="1" si="11"/>
        <v>#N/A</v>
      </c>
      <c r="L193" s="78" t="e">
        <f t="shared" ca="1" si="14"/>
        <v>#N/A</v>
      </c>
      <c r="M193" s="78" t="e">
        <f t="shared" ca="1" si="15"/>
        <v>#N/A</v>
      </c>
      <c r="N193" s="38"/>
      <c r="O193" s="36" t="e" cm="1">
        <f t="array" ref="O193">IF(OR(ISERROR($H193),$H193=FALSE),NA(),
IF(INFLATION_Index="Custom",_xlfn.XLOOKUP($H193,Tool!$12:$12,Tool!$14:$14)*100,
IF(SETUP_Frequency="Financial Year",
IFERROR(INDEX(Dynamic_Table_FY,_xlfn.XMATCH($H193,Dynamic_Period_FY),_xlfn.XMATCH(INFLATION_Index,Dynamic_Indices)),
INDEX(Dynamic_Table_FY,COUNTA(Dynamic_Table_FY)/COUNTA(Dynamic_Indices),_xlfn.XMATCH(INFLATION_Index,Dynamic_Indices))),
IF(SETUP_Frequency="Calendar Year",
IFERROR(INDEX(Dynamic_Table_CAL,_xlfn.XMATCH($H193,Dynamic_Period_CAL),_xlfn.XMATCH(INFLATION_Index,Dynamic_Indices)),
INDEX(Dynamic_Table_CAL,COUNTA(Dynamic_Table_CAL)/COUNTA(Dynamic_Indices),_xlfn.XMATCH(INFLATION_Index,Dynamic_Indices))),
IF(SETUP_Frequency="Quarterly",
IFERROR(INDEX(Dynamic_Table_QTR,_xlfn.XMATCH($H193,Dynamic_Period_QTR),_xlfn.XMATCH(INFLATION_Index,Dynamic_Indices)),
INDEX(Dynamic_Table_QTR,COUNTA(Dynamic_Table_QTR)/COUNTA(Dynamic_Indices),_xlfn.XMATCH(INFLATION_Index,Dynamic_Indices))),"err")))))
/100</f>
        <v>#N/A</v>
      </c>
      <c r="P193" s="37" t="e">
        <f t="shared" ca="1" si="12"/>
        <v>#N/A</v>
      </c>
      <c r="Q193" s="37" t="e">
        <f ca="1">IF(ISERROR($H193),NA(),
$P193/_xlfn.XLOOKUP(0,Tool!$27:$27,Tool!$33:$33)
)</f>
        <v>#N/A</v>
      </c>
      <c r="R193" s="2"/>
      <c r="S193" s="36" t="e" cm="1">
        <f t="array" ref="S193">IF(OR(ISERROR($H193),$H193=FALSE),NA(),
IF(SETUP_Frequency="Financial Year",
IFERROR(INDEX(Dynamic_Table_FY,_xlfn.XMATCH($H193,Dynamic_Period_FY),_xlfn.XMATCH("GDP Deflator",Dynamic_Indices)),
INDEX(Dynamic_Table_FY,COUNTA(Dynamic_Table_FY)/COUNTA(Dynamic_Indices),_xlfn.XMATCH("GDP Deflator",Dynamic_Indices))),
IF(SETUP_Frequency="Calendar Year",
IFERROR(INDEX(Dynamic_Table_CAL,_xlfn.XMATCH($H193,Dynamic_Period_CAL),_xlfn.XMATCH("GDP Deflator",Dynamic_Indices)),
INDEX(Dynamic_Table_CAL,COUNTA(Dynamic_Table_CAL)/COUNTA(Dynamic_Indices),_xlfn.XMATCH("GDP Deflator",Dynamic_Indices))),
IF(SETUP_Frequency="Quarterly",
IFERROR(INDEX(Dynamic_Table_QTR,_xlfn.XMATCH($H193,Dynamic_Period_QTR),_xlfn.XMATCH("GDP Deflator",Dynamic_Indices)),
INDEX(Dynamic_Table_QTR,COUNTA(Dynamic_Table_QTR)/COUNTA(Dynamic_Indices),_xlfn.XMATCH("GDP Deflator",Dynamic_Indices))),"err"))))
/100</f>
        <v>#N/A</v>
      </c>
      <c r="T193" s="37" t="e">
        <f t="shared" ca="1" si="13"/>
        <v>#N/A</v>
      </c>
      <c r="U193" s="2" t="e">
        <f ca="1">IF(ISERROR($H193),NA(),
_xlfn.XLOOKUP(0,Tool!$28:$28,Tool!$40:$40)/$T193
)</f>
        <v>#N/A</v>
      </c>
    </row>
    <row r="194" spans="8:21" x14ac:dyDescent="0.35">
      <c r="H194" s="33" t="b">
        <f>IF(SETUP_Frequency="Calendar Year",IF(COUNTA(H$3:H193)&lt;=SETUP_Period_Final-SETUP_Period_First,H193+1),
IF(SETUP_Frequency="Financial Year", IF(COUNTA(H$3:H193)&lt;=LEFT(SETUP_Period_Final,4)-LEFT(SETUP_Period_First,4),((LEFT(H193,2)&amp;MID(H193,3,2))+1)&amp;"/"&amp;TEXT(RIGHT(TEXT(RIGHT(H193,2)+1,"00"),2),"00"),NA()),
IF(SETUP_Frequency="Quarterly",IF(COUNTA(H$3:H193)&lt;=((LEFT(SETUP_Period_Final,4)-LEFT(SETUP_Period_First,4))*4)+RIGHT(SETUP_Period_Final,1)-RIGHT(SETUP_Period_First,1),IF(_xlfn.NUMBERVALUE(RIGHT(H193,1))=4,(LEFT(H193,4)+1)&amp;"Q1",(LEFT(H193,4)&amp;"Q"&amp;(RIGHT(H193,1)+1))),NA()),NA())))</f>
        <v>0</v>
      </c>
      <c r="J194" s="43">
        <f ca="1">OFFSET(Tool!$C$13,0,ROW($H194)-3)</f>
        <v>0</v>
      </c>
      <c r="K194" s="78" t="e">
        <f t="shared" ca="1" si="11"/>
        <v>#N/A</v>
      </c>
      <c r="L194" s="78" t="e">
        <f t="shared" ca="1" si="14"/>
        <v>#N/A</v>
      </c>
      <c r="M194" s="78" t="e">
        <f t="shared" ca="1" si="15"/>
        <v>#N/A</v>
      </c>
      <c r="N194" s="38"/>
      <c r="O194" s="36" t="e" cm="1">
        <f t="array" ref="O194">IF(OR(ISERROR($H194),$H194=FALSE),NA(),
IF(INFLATION_Index="Custom",_xlfn.XLOOKUP($H194,Tool!$12:$12,Tool!$14:$14)*100,
IF(SETUP_Frequency="Financial Year",
IFERROR(INDEX(Dynamic_Table_FY,_xlfn.XMATCH($H194,Dynamic_Period_FY),_xlfn.XMATCH(INFLATION_Index,Dynamic_Indices)),
INDEX(Dynamic_Table_FY,COUNTA(Dynamic_Table_FY)/COUNTA(Dynamic_Indices),_xlfn.XMATCH(INFLATION_Index,Dynamic_Indices))),
IF(SETUP_Frequency="Calendar Year",
IFERROR(INDEX(Dynamic_Table_CAL,_xlfn.XMATCH($H194,Dynamic_Period_CAL),_xlfn.XMATCH(INFLATION_Index,Dynamic_Indices)),
INDEX(Dynamic_Table_CAL,COUNTA(Dynamic_Table_CAL)/COUNTA(Dynamic_Indices),_xlfn.XMATCH(INFLATION_Index,Dynamic_Indices))),
IF(SETUP_Frequency="Quarterly",
IFERROR(INDEX(Dynamic_Table_QTR,_xlfn.XMATCH($H194,Dynamic_Period_QTR),_xlfn.XMATCH(INFLATION_Index,Dynamic_Indices)),
INDEX(Dynamic_Table_QTR,COUNTA(Dynamic_Table_QTR)/COUNTA(Dynamic_Indices),_xlfn.XMATCH(INFLATION_Index,Dynamic_Indices))),"err")))))
/100</f>
        <v>#N/A</v>
      </c>
      <c r="P194" s="37" t="e">
        <f t="shared" ca="1" si="12"/>
        <v>#N/A</v>
      </c>
      <c r="Q194" s="37" t="e">
        <f ca="1">IF(ISERROR($H194),NA(),
$P194/_xlfn.XLOOKUP(0,Tool!$27:$27,Tool!$33:$33)
)</f>
        <v>#N/A</v>
      </c>
      <c r="R194" s="2"/>
      <c r="S194" s="36" t="e" cm="1">
        <f t="array" ref="S194">IF(OR(ISERROR($H194),$H194=FALSE),NA(),
IF(SETUP_Frequency="Financial Year",
IFERROR(INDEX(Dynamic_Table_FY,_xlfn.XMATCH($H194,Dynamic_Period_FY),_xlfn.XMATCH("GDP Deflator",Dynamic_Indices)),
INDEX(Dynamic_Table_FY,COUNTA(Dynamic_Table_FY)/COUNTA(Dynamic_Indices),_xlfn.XMATCH("GDP Deflator",Dynamic_Indices))),
IF(SETUP_Frequency="Calendar Year",
IFERROR(INDEX(Dynamic_Table_CAL,_xlfn.XMATCH($H194,Dynamic_Period_CAL),_xlfn.XMATCH("GDP Deflator",Dynamic_Indices)),
INDEX(Dynamic_Table_CAL,COUNTA(Dynamic_Table_CAL)/COUNTA(Dynamic_Indices),_xlfn.XMATCH("GDP Deflator",Dynamic_Indices))),
IF(SETUP_Frequency="Quarterly",
IFERROR(INDEX(Dynamic_Table_QTR,_xlfn.XMATCH($H194,Dynamic_Period_QTR),_xlfn.XMATCH("GDP Deflator",Dynamic_Indices)),
INDEX(Dynamic_Table_QTR,COUNTA(Dynamic_Table_QTR)/COUNTA(Dynamic_Indices),_xlfn.XMATCH("GDP Deflator",Dynamic_Indices))),"err"))))
/100</f>
        <v>#N/A</v>
      </c>
      <c r="T194" s="37" t="e">
        <f t="shared" ca="1" si="13"/>
        <v>#N/A</v>
      </c>
      <c r="U194" s="2" t="e">
        <f ca="1">IF(ISERROR($H194),NA(),
_xlfn.XLOOKUP(0,Tool!$28:$28,Tool!$40:$40)/$T194
)</f>
        <v>#N/A</v>
      </c>
    </row>
    <row r="195" spans="8:21" x14ac:dyDescent="0.35">
      <c r="H195" s="33" t="b">
        <f>IF(SETUP_Frequency="Calendar Year",IF(COUNTA(H$3:H194)&lt;=SETUP_Period_Final-SETUP_Period_First,H194+1),
IF(SETUP_Frequency="Financial Year", IF(COUNTA(H$3:H194)&lt;=LEFT(SETUP_Period_Final,4)-LEFT(SETUP_Period_First,4),((LEFT(H194,2)&amp;MID(H194,3,2))+1)&amp;"/"&amp;TEXT(RIGHT(TEXT(RIGHT(H194,2)+1,"00"),2),"00"),NA()),
IF(SETUP_Frequency="Quarterly",IF(COUNTA(H$3:H194)&lt;=((LEFT(SETUP_Period_Final,4)-LEFT(SETUP_Period_First,4))*4)+RIGHT(SETUP_Period_Final,1)-RIGHT(SETUP_Period_First,1),IF(_xlfn.NUMBERVALUE(RIGHT(H194,1))=4,(LEFT(H194,4)+1)&amp;"Q1",(LEFT(H194,4)&amp;"Q"&amp;(RIGHT(H194,1)+1))),NA()),NA())))</f>
        <v>0</v>
      </c>
      <c r="J195" s="43">
        <f ca="1">OFFSET(Tool!$C$13,0,ROW($H195)-3)</f>
        <v>0</v>
      </c>
      <c r="K195" s="78" t="e">
        <f t="shared" ref="K195:K258" ca="1" si="16">J195*Q195</f>
        <v>#N/A</v>
      </c>
      <c r="L195" s="78" t="e">
        <f t="shared" ca="1" si="14"/>
        <v>#N/A</v>
      </c>
      <c r="M195" s="78" t="e">
        <f t="shared" ca="1" si="15"/>
        <v>#N/A</v>
      </c>
      <c r="N195" s="38"/>
      <c r="O195" s="36" t="e" cm="1">
        <f t="array" ref="O195">IF(OR(ISERROR($H195),$H195=FALSE),NA(),
IF(INFLATION_Index="Custom",_xlfn.XLOOKUP($H195,Tool!$12:$12,Tool!$14:$14)*100,
IF(SETUP_Frequency="Financial Year",
IFERROR(INDEX(Dynamic_Table_FY,_xlfn.XMATCH($H195,Dynamic_Period_FY),_xlfn.XMATCH(INFLATION_Index,Dynamic_Indices)),
INDEX(Dynamic_Table_FY,COUNTA(Dynamic_Table_FY)/COUNTA(Dynamic_Indices),_xlfn.XMATCH(INFLATION_Index,Dynamic_Indices))),
IF(SETUP_Frequency="Calendar Year",
IFERROR(INDEX(Dynamic_Table_CAL,_xlfn.XMATCH($H195,Dynamic_Period_CAL),_xlfn.XMATCH(INFLATION_Index,Dynamic_Indices)),
INDEX(Dynamic_Table_CAL,COUNTA(Dynamic_Table_CAL)/COUNTA(Dynamic_Indices),_xlfn.XMATCH(INFLATION_Index,Dynamic_Indices))),
IF(SETUP_Frequency="Quarterly",
IFERROR(INDEX(Dynamic_Table_QTR,_xlfn.XMATCH($H195,Dynamic_Period_QTR),_xlfn.XMATCH(INFLATION_Index,Dynamic_Indices)),
INDEX(Dynamic_Table_QTR,COUNTA(Dynamic_Table_QTR)/COUNTA(Dynamic_Indices),_xlfn.XMATCH(INFLATION_Index,Dynamic_Indices))),"err")))))
/100</f>
        <v>#N/A</v>
      </c>
      <c r="P195" s="37" t="e">
        <f t="shared" ref="P195:P258" ca="1" si="17">IF(INFLATION_YN="No",1,
IF(ISERROR($H195),NA(),
IF(ISTEXT($O194),1,
P194*(1+$O195)
)))</f>
        <v>#N/A</v>
      </c>
      <c r="Q195" s="37" t="e">
        <f ca="1">IF(ISERROR($H195),NA(),
$P195/_xlfn.XLOOKUP(0,Tool!$27:$27,Tool!$33:$33)
)</f>
        <v>#N/A</v>
      </c>
      <c r="R195" s="2"/>
      <c r="S195" s="36" t="e" cm="1">
        <f t="array" ref="S195">IF(OR(ISERROR($H195),$H195=FALSE),NA(),
IF(SETUP_Frequency="Financial Year",
IFERROR(INDEX(Dynamic_Table_FY,_xlfn.XMATCH($H195,Dynamic_Period_FY),_xlfn.XMATCH("GDP Deflator",Dynamic_Indices)),
INDEX(Dynamic_Table_FY,COUNTA(Dynamic_Table_FY)/COUNTA(Dynamic_Indices),_xlfn.XMATCH("GDP Deflator",Dynamic_Indices))),
IF(SETUP_Frequency="Calendar Year",
IFERROR(INDEX(Dynamic_Table_CAL,_xlfn.XMATCH($H195,Dynamic_Period_CAL),_xlfn.XMATCH("GDP Deflator",Dynamic_Indices)),
INDEX(Dynamic_Table_CAL,COUNTA(Dynamic_Table_CAL)/COUNTA(Dynamic_Indices),_xlfn.XMATCH("GDP Deflator",Dynamic_Indices))),
IF(SETUP_Frequency="Quarterly",
IFERROR(INDEX(Dynamic_Table_QTR,_xlfn.XMATCH($H195,Dynamic_Period_QTR),_xlfn.XMATCH("GDP Deflator",Dynamic_Indices)),
INDEX(Dynamic_Table_QTR,COUNTA(Dynamic_Table_QTR)/COUNTA(Dynamic_Indices),_xlfn.XMATCH("GDP Deflator",Dynamic_Indices))),"err"))))
/100</f>
        <v>#N/A</v>
      </c>
      <c r="T195" s="37" t="e">
        <f t="shared" ref="T195:T258" ca="1" si="18">IF(DEFLATOR_YN="No",1,
IF(ISERROR($H195),NA(),
IF(ISTEXT($S194),1,
T194*(1+$S195)
)))</f>
        <v>#N/A</v>
      </c>
      <c r="U195" s="2" t="e">
        <f ca="1">IF(ISERROR($H195),NA(),
_xlfn.XLOOKUP(0,Tool!$28:$28,Tool!$40:$40)/$T195
)</f>
        <v>#N/A</v>
      </c>
    </row>
    <row r="196" spans="8:21" x14ac:dyDescent="0.35">
      <c r="H196" s="33" t="b">
        <f>IF(SETUP_Frequency="Calendar Year",IF(COUNTA(H$3:H195)&lt;=SETUP_Period_Final-SETUP_Period_First,H195+1),
IF(SETUP_Frequency="Financial Year", IF(COUNTA(H$3:H195)&lt;=LEFT(SETUP_Period_Final,4)-LEFT(SETUP_Period_First,4),((LEFT(H195,2)&amp;MID(H195,3,2))+1)&amp;"/"&amp;TEXT(RIGHT(TEXT(RIGHT(H195,2)+1,"00"),2),"00"),NA()),
IF(SETUP_Frequency="Quarterly",IF(COUNTA(H$3:H195)&lt;=((LEFT(SETUP_Period_Final,4)-LEFT(SETUP_Period_First,4))*4)+RIGHT(SETUP_Period_Final,1)-RIGHT(SETUP_Period_First,1),IF(_xlfn.NUMBERVALUE(RIGHT(H195,1))=4,(LEFT(H195,4)+1)&amp;"Q1",(LEFT(H195,4)&amp;"Q"&amp;(RIGHT(H195,1)+1))),NA()),NA())))</f>
        <v>0</v>
      </c>
      <c r="J196" s="43">
        <f ca="1">OFFSET(Tool!$C$13,0,ROW($H196)-3)</f>
        <v>0</v>
      </c>
      <c r="K196" s="78" t="e">
        <f t="shared" ca="1" si="16"/>
        <v>#N/A</v>
      </c>
      <c r="L196" s="78" t="e">
        <f t="shared" ref="L196:L259" ca="1" si="19">K196*U196</f>
        <v>#N/A</v>
      </c>
      <c r="M196" s="78" t="e">
        <f t="shared" ref="M196:M259" ca="1" si="20">L196*Y196</f>
        <v>#N/A</v>
      </c>
      <c r="N196" s="38"/>
      <c r="O196" s="36" t="e" cm="1">
        <f t="array" ref="O196">IF(OR(ISERROR($H196),$H196=FALSE),NA(),
IF(INFLATION_Index="Custom",_xlfn.XLOOKUP($H196,Tool!$12:$12,Tool!$14:$14)*100,
IF(SETUP_Frequency="Financial Year",
IFERROR(INDEX(Dynamic_Table_FY,_xlfn.XMATCH($H196,Dynamic_Period_FY),_xlfn.XMATCH(INFLATION_Index,Dynamic_Indices)),
INDEX(Dynamic_Table_FY,COUNTA(Dynamic_Table_FY)/COUNTA(Dynamic_Indices),_xlfn.XMATCH(INFLATION_Index,Dynamic_Indices))),
IF(SETUP_Frequency="Calendar Year",
IFERROR(INDEX(Dynamic_Table_CAL,_xlfn.XMATCH($H196,Dynamic_Period_CAL),_xlfn.XMATCH(INFLATION_Index,Dynamic_Indices)),
INDEX(Dynamic_Table_CAL,COUNTA(Dynamic_Table_CAL)/COUNTA(Dynamic_Indices),_xlfn.XMATCH(INFLATION_Index,Dynamic_Indices))),
IF(SETUP_Frequency="Quarterly",
IFERROR(INDEX(Dynamic_Table_QTR,_xlfn.XMATCH($H196,Dynamic_Period_QTR),_xlfn.XMATCH(INFLATION_Index,Dynamic_Indices)),
INDEX(Dynamic_Table_QTR,COUNTA(Dynamic_Table_QTR)/COUNTA(Dynamic_Indices),_xlfn.XMATCH(INFLATION_Index,Dynamic_Indices))),"err")))))
/100</f>
        <v>#N/A</v>
      </c>
      <c r="P196" s="37" t="e">
        <f t="shared" ca="1" si="17"/>
        <v>#N/A</v>
      </c>
      <c r="Q196" s="37" t="e">
        <f ca="1">IF(ISERROR($H196),NA(),
$P196/_xlfn.XLOOKUP(0,Tool!$27:$27,Tool!$33:$33)
)</f>
        <v>#N/A</v>
      </c>
      <c r="R196" s="2"/>
      <c r="S196" s="36" t="e" cm="1">
        <f t="array" ref="S196">IF(OR(ISERROR($H196),$H196=FALSE),NA(),
IF(SETUP_Frequency="Financial Year",
IFERROR(INDEX(Dynamic_Table_FY,_xlfn.XMATCH($H196,Dynamic_Period_FY),_xlfn.XMATCH("GDP Deflator",Dynamic_Indices)),
INDEX(Dynamic_Table_FY,COUNTA(Dynamic_Table_FY)/COUNTA(Dynamic_Indices),_xlfn.XMATCH("GDP Deflator",Dynamic_Indices))),
IF(SETUP_Frequency="Calendar Year",
IFERROR(INDEX(Dynamic_Table_CAL,_xlfn.XMATCH($H196,Dynamic_Period_CAL),_xlfn.XMATCH("GDP Deflator",Dynamic_Indices)),
INDEX(Dynamic_Table_CAL,COUNTA(Dynamic_Table_CAL)/COUNTA(Dynamic_Indices),_xlfn.XMATCH("GDP Deflator",Dynamic_Indices))),
IF(SETUP_Frequency="Quarterly",
IFERROR(INDEX(Dynamic_Table_QTR,_xlfn.XMATCH($H196,Dynamic_Period_QTR),_xlfn.XMATCH("GDP Deflator",Dynamic_Indices)),
INDEX(Dynamic_Table_QTR,COUNTA(Dynamic_Table_QTR)/COUNTA(Dynamic_Indices),_xlfn.XMATCH("GDP Deflator",Dynamic_Indices))),"err"))))
/100</f>
        <v>#N/A</v>
      </c>
      <c r="T196" s="37" t="e">
        <f t="shared" ca="1" si="18"/>
        <v>#N/A</v>
      </c>
      <c r="U196" s="2" t="e">
        <f ca="1">IF(ISERROR($H196),NA(),
_xlfn.XLOOKUP(0,Tool!$28:$28,Tool!$40:$40)/$T196
)</f>
        <v>#N/A</v>
      </c>
    </row>
    <row r="197" spans="8:21" x14ac:dyDescent="0.35">
      <c r="H197" s="33" t="b">
        <f>IF(SETUP_Frequency="Calendar Year",IF(COUNTA(H$3:H196)&lt;=SETUP_Period_Final-SETUP_Period_First,H196+1),
IF(SETUP_Frequency="Financial Year", IF(COUNTA(H$3:H196)&lt;=LEFT(SETUP_Period_Final,4)-LEFT(SETUP_Period_First,4),((LEFT(H196,2)&amp;MID(H196,3,2))+1)&amp;"/"&amp;TEXT(RIGHT(TEXT(RIGHT(H196,2)+1,"00"),2),"00"),NA()),
IF(SETUP_Frequency="Quarterly",IF(COUNTA(H$3:H196)&lt;=((LEFT(SETUP_Period_Final,4)-LEFT(SETUP_Period_First,4))*4)+RIGHT(SETUP_Period_Final,1)-RIGHT(SETUP_Period_First,1),IF(_xlfn.NUMBERVALUE(RIGHT(H196,1))=4,(LEFT(H196,4)+1)&amp;"Q1",(LEFT(H196,4)&amp;"Q"&amp;(RIGHT(H196,1)+1))),NA()),NA())))</f>
        <v>0</v>
      </c>
      <c r="J197" s="43">
        <f ca="1">OFFSET(Tool!$C$13,0,ROW($H197)-3)</f>
        <v>0</v>
      </c>
      <c r="K197" s="78" t="e">
        <f t="shared" ca="1" si="16"/>
        <v>#N/A</v>
      </c>
      <c r="L197" s="78" t="e">
        <f t="shared" ca="1" si="19"/>
        <v>#N/A</v>
      </c>
      <c r="M197" s="78" t="e">
        <f t="shared" ca="1" si="20"/>
        <v>#N/A</v>
      </c>
      <c r="N197" s="38"/>
      <c r="O197" s="36" t="e" cm="1">
        <f t="array" ref="O197">IF(OR(ISERROR($H197),$H197=FALSE),NA(),
IF(INFLATION_Index="Custom",_xlfn.XLOOKUP($H197,Tool!$12:$12,Tool!$14:$14)*100,
IF(SETUP_Frequency="Financial Year",
IFERROR(INDEX(Dynamic_Table_FY,_xlfn.XMATCH($H197,Dynamic_Period_FY),_xlfn.XMATCH(INFLATION_Index,Dynamic_Indices)),
INDEX(Dynamic_Table_FY,COUNTA(Dynamic_Table_FY)/COUNTA(Dynamic_Indices),_xlfn.XMATCH(INFLATION_Index,Dynamic_Indices))),
IF(SETUP_Frequency="Calendar Year",
IFERROR(INDEX(Dynamic_Table_CAL,_xlfn.XMATCH($H197,Dynamic_Period_CAL),_xlfn.XMATCH(INFLATION_Index,Dynamic_Indices)),
INDEX(Dynamic_Table_CAL,COUNTA(Dynamic_Table_CAL)/COUNTA(Dynamic_Indices),_xlfn.XMATCH(INFLATION_Index,Dynamic_Indices))),
IF(SETUP_Frequency="Quarterly",
IFERROR(INDEX(Dynamic_Table_QTR,_xlfn.XMATCH($H197,Dynamic_Period_QTR),_xlfn.XMATCH(INFLATION_Index,Dynamic_Indices)),
INDEX(Dynamic_Table_QTR,COUNTA(Dynamic_Table_QTR)/COUNTA(Dynamic_Indices),_xlfn.XMATCH(INFLATION_Index,Dynamic_Indices))),"err")))))
/100</f>
        <v>#N/A</v>
      </c>
      <c r="P197" s="37" t="e">
        <f t="shared" ca="1" si="17"/>
        <v>#N/A</v>
      </c>
      <c r="Q197" s="37" t="e">
        <f ca="1">IF(ISERROR($H197),NA(),
$P197/_xlfn.XLOOKUP(0,Tool!$27:$27,Tool!$33:$33)
)</f>
        <v>#N/A</v>
      </c>
      <c r="R197" s="2"/>
      <c r="S197" s="36" t="e" cm="1">
        <f t="array" ref="S197">IF(OR(ISERROR($H197),$H197=FALSE),NA(),
IF(SETUP_Frequency="Financial Year",
IFERROR(INDEX(Dynamic_Table_FY,_xlfn.XMATCH($H197,Dynamic_Period_FY),_xlfn.XMATCH("GDP Deflator",Dynamic_Indices)),
INDEX(Dynamic_Table_FY,COUNTA(Dynamic_Table_FY)/COUNTA(Dynamic_Indices),_xlfn.XMATCH("GDP Deflator",Dynamic_Indices))),
IF(SETUP_Frequency="Calendar Year",
IFERROR(INDEX(Dynamic_Table_CAL,_xlfn.XMATCH($H197,Dynamic_Period_CAL),_xlfn.XMATCH("GDP Deflator",Dynamic_Indices)),
INDEX(Dynamic_Table_CAL,COUNTA(Dynamic_Table_CAL)/COUNTA(Dynamic_Indices),_xlfn.XMATCH("GDP Deflator",Dynamic_Indices))),
IF(SETUP_Frequency="Quarterly",
IFERROR(INDEX(Dynamic_Table_QTR,_xlfn.XMATCH($H197,Dynamic_Period_QTR),_xlfn.XMATCH("GDP Deflator",Dynamic_Indices)),
INDEX(Dynamic_Table_QTR,COUNTA(Dynamic_Table_QTR)/COUNTA(Dynamic_Indices),_xlfn.XMATCH("GDP Deflator",Dynamic_Indices))),"err"))))
/100</f>
        <v>#N/A</v>
      </c>
      <c r="T197" s="37" t="e">
        <f t="shared" ca="1" si="18"/>
        <v>#N/A</v>
      </c>
      <c r="U197" s="2" t="e">
        <f ca="1">IF(ISERROR($H197),NA(),
_xlfn.XLOOKUP(0,Tool!$28:$28,Tool!$40:$40)/$T197
)</f>
        <v>#N/A</v>
      </c>
    </row>
    <row r="198" spans="8:21" x14ac:dyDescent="0.35">
      <c r="H198" s="33" t="b">
        <f>IF(SETUP_Frequency="Calendar Year",IF(COUNTA(H$3:H197)&lt;=SETUP_Period_Final-SETUP_Period_First,H197+1),
IF(SETUP_Frequency="Financial Year", IF(COUNTA(H$3:H197)&lt;=LEFT(SETUP_Period_Final,4)-LEFT(SETUP_Period_First,4),((LEFT(H197,2)&amp;MID(H197,3,2))+1)&amp;"/"&amp;TEXT(RIGHT(TEXT(RIGHT(H197,2)+1,"00"),2),"00"),NA()),
IF(SETUP_Frequency="Quarterly",IF(COUNTA(H$3:H197)&lt;=((LEFT(SETUP_Period_Final,4)-LEFT(SETUP_Period_First,4))*4)+RIGHT(SETUP_Period_Final,1)-RIGHT(SETUP_Period_First,1),IF(_xlfn.NUMBERVALUE(RIGHT(H197,1))=4,(LEFT(H197,4)+1)&amp;"Q1",(LEFT(H197,4)&amp;"Q"&amp;(RIGHT(H197,1)+1))),NA()),NA())))</f>
        <v>0</v>
      </c>
      <c r="J198" s="43">
        <f ca="1">OFFSET(Tool!$C$13,0,ROW($H198)-3)</f>
        <v>0</v>
      </c>
      <c r="K198" s="78" t="e">
        <f t="shared" ca="1" si="16"/>
        <v>#N/A</v>
      </c>
      <c r="L198" s="78" t="e">
        <f t="shared" ca="1" si="19"/>
        <v>#N/A</v>
      </c>
      <c r="M198" s="78" t="e">
        <f t="shared" ca="1" si="20"/>
        <v>#N/A</v>
      </c>
      <c r="N198" s="38"/>
      <c r="O198" s="36" t="e" cm="1">
        <f t="array" ref="O198">IF(OR(ISERROR($H198),$H198=FALSE),NA(),
IF(INFLATION_Index="Custom",_xlfn.XLOOKUP($H198,Tool!$12:$12,Tool!$14:$14)*100,
IF(SETUP_Frequency="Financial Year",
IFERROR(INDEX(Dynamic_Table_FY,_xlfn.XMATCH($H198,Dynamic_Period_FY),_xlfn.XMATCH(INFLATION_Index,Dynamic_Indices)),
INDEX(Dynamic_Table_FY,COUNTA(Dynamic_Table_FY)/COUNTA(Dynamic_Indices),_xlfn.XMATCH(INFLATION_Index,Dynamic_Indices))),
IF(SETUP_Frequency="Calendar Year",
IFERROR(INDEX(Dynamic_Table_CAL,_xlfn.XMATCH($H198,Dynamic_Period_CAL),_xlfn.XMATCH(INFLATION_Index,Dynamic_Indices)),
INDEX(Dynamic_Table_CAL,COUNTA(Dynamic_Table_CAL)/COUNTA(Dynamic_Indices),_xlfn.XMATCH(INFLATION_Index,Dynamic_Indices))),
IF(SETUP_Frequency="Quarterly",
IFERROR(INDEX(Dynamic_Table_QTR,_xlfn.XMATCH($H198,Dynamic_Period_QTR),_xlfn.XMATCH(INFLATION_Index,Dynamic_Indices)),
INDEX(Dynamic_Table_QTR,COUNTA(Dynamic_Table_QTR)/COUNTA(Dynamic_Indices),_xlfn.XMATCH(INFLATION_Index,Dynamic_Indices))),"err")))))
/100</f>
        <v>#N/A</v>
      </c>
      <c r="P198" s="37" t="e">
        <f t="shared" ca="1" si="17"/>
        <v>#N/A</v>
      </c>
      <c r="Q198" s="37" t="e">
        <f ca="1">IF(ISERROR($H198),NA(),
$P198/_xlfn.XLOOKUP(0,Tool!$27:$27,Tool!$33:$33)
)</f>
        <v>#N/A</v>
      </c>
      <c r="R198" s="2"/>
      <c r="S198" s="36" t="e" cm="1">
        <f t="array" ref="S198">IF(OR(ISERROR($H198),$H198=FALSE),NA(),
IF(SETUP_Frequency="Financial Year",
IFERROR(INDEX(Dynamic_Table_FY,_xlfn.XMATCH($H198,Dynamic_Period_FY),_xlfn.XMATCH("GDP Deflator",Dynamic_Indices)),
INDEX(Dynamic_Table_FY,COUNTA(Dynamic_Table_FY)/COUNTA(Dynamic_Indices),_xlfn.XMATCH("GDP Deflator",Dynamic_Indices))),
IF(SETUP_Frequency="Calendar Year",
IFERROR(INDEX(Dynamic_Table_CAL,_xlfn.XMATCH($H198,Dynamic_Period_CAL),_xlfn.XMATCH("GDP Deflator",Dynamic_Indices)),
INDEX(Dynamic_Table_CAL,COUNTA(Dynamic_Table_CAL)/COUNTA(Dynamic_Indices),_xlfn.XMATCH("GDP Deflator",Dynamic_Indices))),
IF(SETUP_Frequency="Quarterly",
IFERROR(INDEX(Dynamic_Table_QTR,_xlfn.XMATCH($H198,Dynamic_Period_QTR),_xlfn.XMATCH("GDP Deflator",Dynamic_Indices)),
INDEX(Dynamic_Table_QTR,COUNTA(Dynamic_Table_QTR)/COUNTA(Dynamic_Indices),_xlfn.XMATCH("GDP Deflator",Dynamic_Indices))),"err"))))
/100</f>
        <v>#N/A</v>
      </c>
      <c r="T198" s="37" t="e">
        <f t="shared" ca="1" si="18"/>
        <v>#N/A</v>
      </c>
      <c r="U198" s="2" t="e">
        <f ca="1">IF(ISERROR($H198),NA(),
_xlfn.XLOOKUP(0,Tool!$28:$28,Tool!$40:$40)/$T198
)</f>
        <v>#N/A</v>
      </c>
    </row>
    <row r="199" spans="8:21" x14ac:dyDescent="0.35">
      <c r="H199" s="33" t="b">
        <f>IF(SETUP_Frequency="Calendar Year",IF(COUNTA(H$3:H198)&lt;=SETUP_Period_Final-SETUP_Period_First,H198+1),
IF(SETUP_Frequency="Financial Year", IF(COUNTA(H$3:H198)&lt;=LEFT(SETUP_Period_Final,4)-LEFT(SETUP_Period_First,4),((LEFT(H198,2)&amp;MID(H198,3,2))+1)&amp;"/"&amp;TEXT(RIGHT(TEXT(RIGHT(H198,2)+1,"00"),2),"00"),NA()),
IF(SETUP_Frequency="Quarterly",IF(COUNTA(H$3:H198)&lt;=((LEFT(SETUP_Period_Final,4)-LEFT(SETUP_Period_First,4))*4)+RIGHT(SETUP_Period_Final,1)-RIGHT(SETUP_Period_First,1),IF(_xlfn.NUMBERVALUE(RIGHT(H198,1))=4,(LEFT(H198,4)+1)&amp;"Q1",(LEFT(H198,4)&amp;"Q"&amp;(RIGHT(H198,1)+1))),NA()),NA())))</f>
        <v>0</v>
      </c>
      <c r="J199" s="43">
        <f ca="1">OFFSET(Tool!$C$13,0,ROW($H199)-3)</f>
        <v>0</v>
      </c>
      <c r="K199" s="78" t="e">
        <f t="shared" ca="1" si="16"/>
        <v>#N/A</v>
      </c>
      <c r="L199" s="78" t="e">
        <f t="shared" ca="1" si="19"/>
        <v>#N/A</v>
      </c>
      <c r="M199" s="78" t="e">
        <f t="shared" ca="1" si="20"/>
        <v>#N/A</v>
      </c>
      <c r="N199" s="38"/>
      <c r="O199" s="36" t="e" cm="1">
        <f t="array" ref="O199">IF(OR(ISERROR($H199),$H199=FALSE),NA(),
IF(INFLATION_Index="Custom",_xlfn.XLOOKUP($H199,Tool!$12:$12,Tool!$14:$14)*100,
IF(SETUP_Frequency="Financial Year",
IFERROR(INDEX(Dynamic_Table_FY,_xlfn.XMATCH($H199,Dynamic_Period_FY),_xlfn.XMATCH(INFLATION_Index,Dynamic_Indices)),
INDEX(Dynamic_Table_FY,COUNTA(Dynamic_Table_FY)/COUNTA(Dynamic_Indices),_xlfn.XMATCH(INFLATION_Index,Dynamic_Indices))),
IF(SETUP_Frequency="Calendar Year",
IFERROR(INDEX(Dynamic_Table_CAL,_xlfn.XMATCH($H199,Dynamic_Period_CAL),_xlfn.XMATCH(INFLATION_Index,Dynamic_Indices)),
INDEX(Dynamic_Table_CAL,COUNTA(Dynamic_Table_CAL)/COUNTA(Dynamic_Indices),_xlfn.XMATCH(INFLATION_Index,Dynamic_Indices))),
IF(SETUP_Frequency="Quarterly",
IFERROR(INDEX(Dynamic_Table_QTR,_xlfn.XMATCH($H199,Dynamic_Period_QTR),_xlfn.XMATCH(INFLATION_Index,Dynamic_Indices)),
INDEX(Dynamic_Table_QTR,COUNTA(Dynamic_Table_QTR)/COUNTA(Dynamic_Indices),_xlfn.XMATCH(INFLATION_Index,Dynamic_Indices))),"err")))))
/100</f>
        <v>#N/A</v>
      </c>
      <c r="P199" s="37" t="e">
        <f t="shared" ca="1" si="17"/>
        <v>#N/A</v>
      </c>
      <c r="Q199" s="37" t="e">
        <f ca="1">IF(ISERROR($H199),NA(),
$P199/_xlfn.XLOOKUP(0,Tool!$27:$27,Tool!$33:$33)
)</f>
        <v>#N/A</v>
      </c>
      <c r="R199" s="2"/>
      <c r="S199" s="36" t="e" cm="1">
        <f t="array" ref="S199">IF(OR(ISERROR($H199),$H199=FALSE),NA(),
IF(SETUP_Frequency="Financial Year",
IFERROR(INDEX(Dynamic_Table_FY,_xlfn.XMATCH($H199,Dynamic_Period_FY),_xlfn.XMATCH("GDP Deflator",Dynamic_Indices)),
INDEX(Dynamic_Table_FY,COUNTA(Dynamic_Table_FY)/COUNTA(Dynamic_Indices),_xlfn.XMATCH("GDP Deflator",Dynamic_Indices))),
IF(SETUP_Frequency="Calendar Year",
IFERROR(INDEX(Dynamic_Table_CAL,_xlfn.XMATCH($H199,Dynamic_Period_CAL),_xlfn.XMATCH("GDP Deflator",Dynamic_Indices)),
INDEX(Dynamic_Table_CAL,COUNTA(Dynamic_Table_CAL)/COUNTA(Dynamic_Indices),_xlfn.XMATCH("GDP Deflator",Dynamic_Indices))),
IF(SETUP_Frequency="Quarterly",
IFERROR(INDEX(Dynamic_Table_QTR,_xlfn.XMATCH($H199,Dynamic_Period_QTR),_xlfn.XMATCH("GDP Deflator",Dynamic_Indices)),
INDEX(Dynamic_Table_QTR,COUNTA(Dynamic_Table_QTR)/COUNTA(Dynamic_Indices),_xlfn.XMATCH("GDP Deflator",Dynamic_Indices))),"err"))))
/100</f>
        <v>#N/A</v>
      </c>
      <c r="T199" s="37" t="e">
        <f t="shared" ca="1" si="18"/>
        <v>#N/A</v>
      </c>
      <c r="U199" s="2" t="e">
        <f ca="1">IF(ISERROR($H199),NA(),
_xlfn.XLOOKUP(0,Tool!$28:$28,Tool!$40:$40)/$T199
)</f>
        <v>#N/A</v>
      </c>
    </row>
    <row r="200" spans="8:21" x14ac:dyDescent="0.35">
      <c r="H200" s="33" t="b">
        <f>IF(SETUP_Frequency="Calendar Year",IF(COUNTA(H$3:H199)&lt;=SETUP_Period_Final-SETUP_Period_First,H199+1),
IF(SETUP_Frequency="Financial Year", IF(COUNTA(H$3:H199)&lt;=LEFT(SETUP_Period_Final,4)-LEFT(SETUP_Period_First,4),((LEFT(H199,2)&amp;MID(H199,3,2))+1)&amp;"/"&amp;TEXT(RIGHT(TEXT(RIGHT(H199,2)+1,"00"),2),"00"),NA()),
IF(SETUP_Frequency="Quarterly",IF(COUNTA(H$3:H199)&lt;=((LEFT(SETUP_Period_Final,4)-LEFT(SETUP_Period_First,4))*4)+RIGHT(SETUP_Period_Final,1)-RIGHT(SETUP_Period_First,1),IF(_xlfn.NUMBERVALUE(RIGHT(H199,1))=4,(LEFT(H199,4)+1)&amp;"Q1",(LEFT(H199,4)&amp;"Q"&amp;(RIGHT(H199,1)+1))),NA()),NA())))</f>
        <v>0</v>
      </c>
      <c r="J200" s="43">
        <f ca="1">OFFSET(Tool!$C$13,0,ROW($H200)-3)</f>
        <v>0</v>
      </c>
      <c r="K200" s="78" t="e">
        <f t="shared" ca="1" si="16"/>
        <v>#N/A</v>
      </c>
      <c r="L200" s="78" t="e">
        <f t="shared" ca="1" si="19"/>
        <v>#N/A</v>
      </c>
      <c r="M200" s="78" t="e">
        <f t="shared" ca="1" si="20"/>
        <v>#N/A</v>
      </c>
      <c r="N200" s="38"/>
      <c r="O200" s="36" t="e" cm="1">
        <f t="array" ref="O200">IF(OR(ISERROR($H200),$H200=FALSE),NA(),
IF(INFLATION_Index="Custom",_xlfn.XLOOKUP($H200,Tool!$12:$12,Tool!$14:$14)*100,
IF(SETUP_Frequency="Financial Year",
IFERROR(INDEX(Dynamic_Table_FY,_xlfn.XMATCH($H200,Dynamic_Period_FY),_xlfn.XMATCH(INFLATION_Index,Dynamic_Indices)),
INDEX(Dynamic_Table_FY,COUNTA(Dynamic_Table_FY)/COUNTA(Dynamic_Indices),_xlfn.XMATCH(INFLATION_Index,Dynamic_Indices))),
IF(SETUP_Frequency="Calendar Year",
IFERROR(INDEX(Dynamic_Table_CAL,_xlfn.XMATCH($H200,Dynamic_Period_CAL),_xlfn.XMATCH(INFLATION_Index,Dynamic_Indices)),
INDEX(Dynamic_Table_CAL,COUNTA(Dynamic_Table_CAL)/COUNTA(Dynamic_Indices),_xlfn.XMATCH(INFLATION_Index,Dynamic_Indices))),
IF(SETUP_Frequency="Quarterly",
IFERROR(INDEX(Dynamic_Table_QTR,_xlfn.XMATCH($H200,Dynamic_Period_QTR),_xlfn.XMATCH(INFLATION_Index,Dynamic_Indices)),
INDEX(Dynamic_Table_QTR,COUNTA(Dynamic_Table_QTR)/COUNTA(Dynamic_Indices),_xlfn.XMATCH(INFLATION_Index,Dynamic_Indices))),"err")))))
/100</f>
        <v>#N/A</v>
      </c>
      <c r="P200" s="37" t="e">
        <f t="shared" ca="1" si="17"/>
        <v>#N/A</v>
      </c>
      <c r="Q200" s="37" t="e">
        <f ca="1">IF(ISERROR($H200),NA(),
$P200/_xlfn.XLOOKUP(0,Tool!$27:$27,Tool!$33:$33)
)</f>
        <v>#N/A</v>
      </c>
      <c r="R200" s="2"/>
      <c r="S200" s="36" t="e" cm="1">
        <f t="array" ref="S200">IF(OR(ISERROR($H200),$H200=FALSE),NA(),
IF(SETUP_Frequency="Financial Year",
IFERROR(INDEX(Dynamic_Table_FY,_xlfn.XMATCH($H200,Dynamic_Period_FY),_xlfn.XMATCH("GDP Deflator",Dynamic_Indices)),
INDEX(Dynamic_Table_FY,COUNTA(Dynamic_Table_FY)/COUNTA(Dynamic_Indices),_xlfn.XMATCH("GDP Deflator",Dynamic_Indices))),
IF(SETUP_Frequency="Calendar Year",
IFERROR(INDEX(Dynamic_Table_CAL,_xlfn.XMATCH($H200,Dynamic_Period_CAL),_xlfn.XMATCH("GDP Deflator",Dynamic_Indices)),
INDEX(Dynamic_Table_CAL,COUNTA(Dynamic_Table_CAL)/COUNTA(Dynamic_Indices),_xlfn.XMATCH("GDP Deflator",Dynamic_Indices))),
IF(SETUP_Frequency="Quarterly",
IFERROR(INDEX(Dynamic_Table_QTR,_xlfn.XMATCH($H200,Dynamic_Period_QTR),_xlfn.XMATCH("GDP Deflator",Dynamic_Indices)),
INDEX(Dynamic_Table_QTR,COUNTA(Dynamic_Table_QTR)/COUNTA(Dynamic_Indices),_xlfn.XMATCH("GDP Deflator",Dynamic_Indices))),"err"))))
/100</f>
        <v>#N/A</v>
      </c>
      <c r="T200" s="37" t="e">
        <f t="shared" ca="1" si="18"/>
        <v>#N/A</v>
      </c>
      <c r="U200" s="2" t="e">
        <f ca="1">IF(ISERROR($H200),NA(),
_xlfn.XLOOKUP(0,Tool!$28:$28,Tool!$40:$40)/$T200
)</f>
        <v>#N/A</v>
      </c>
    </row>
    <row r="201" spans="8:21" x14ac:dyDescent="0.35">
      <c r="H201" s="33" t="b">
        <f>IF(SETUP_Frequency="Calendar Year",IF(COUNTA(H$3:H200)&lt;=SETUP_Period_Final-SETUP_Period_First,H200+1),
IF(SETUP_Frequency="Financial Year", IF(COUNTA(H$3:H200)&lt;=LEFT(SETUP_Period_Final,4)-LEFT(SETUP_Period_First,4),((LEFT(H200,2)&amp;MID(H200,3,2))+1)&amp;"/"&amp;TEXT(RIGHT(TEXT(RIGHT(H200,2)+1,"00"),2),"00"),NA()),
IF(SETUP_Frequency="Quarterly",IF(COUNTA(H$3:H200)&lt;=((LEFT(SETUP_Period_Final,4)-LEFT(SETUP_Period_First,4))*4)+RIGHT(SETUP_Period_Final,1)-RIGHT(SETUP_Period_First,1),IF(_xlfn.NUMBERVALUE(RIGHT(H200,1))=4,(LEFT(H200,4)+1)&amp;"Q1",(LEFT(H200,4)&amp;"Q"&amp;(RIGHT(H200,1)+1))),NA()),NA())))</f>
        <v>0</v>
      </c>
      <c r="J201" s="43">
        <f ca="1">OFFSET(Tool!$C$13,0,ROW($H201)-3)</f>
        <v>0</v>
      </c>
      <c r="K201" s="78" t="e">
        <f t="shared" ca="1" si="16"/>
        <v>#N/A</v>
      </c>
      <c r="L201" s="78" t="e">
        <f t="shared" ca="1" si="19"/>
        <v>#N/A</v>
      </c>
      <c r="M201" s="78" t="e">
        <f t="shared" ca="1" si="20"/>
        <v>#N/A</v>
      </c>
      <c r="N201" s="38"/>
      <c r="O201" s="36" t="e" cm="1">
        <f t="array" ref="O201">IF(OR(ISERROR($H201),$H201=FALSE),NA(),
IF(INFLATION_Index="Custom",_xlfn.XLOOKUP($H201,Tool!$12:$12,Tool!$14:$14)*100,
IF(SETUP_Frequency="Financial Year",
IFERROR(INDEX(Dynamic_Table_FY,_xlfn.XMATCH($H201,Dynamic_Period_FY),_xlfn.XMATCH(INFLATION_Index,Dynamic_Indices)),
INDEX(Dynamic_Table_FY,COUNTA(Dynamic_Table_FY)/COUNTA(Dynamic_Indices),_xlfn.XMATCH(INFLATION_Index,Dynamic_Indices))),
IF(SETUP_Frequency="Calendar Year",
IFERROR(INDEX(Dynamic_Table_CAL,_xlfn.XMATCH($H201,Dynamic_Period_CAL),_xlfn.XMATCH(INFLATION_Index,Dynamic_Indices)),
INDEX(Dynamic_Table_CAL,COUNTA(Dynamic_Table_CAL)/COUNTA(Dynamic_Indices),_xlfn.XMATCH(INFLATION_Index,Dynamic_Indices))),
IF(SETUP_Frequency="Quarterly",
IFERROR(INDEX(Dynamic_Table_QTR,_xlfn.XMATCH($H201,Dynamic_Period_QTR),_xlfn.XMATCH(INFLATION_Index,Dynamic_Indices)),
INDEX(Dynamic_Table_QTR,COUNTA(Dynamic_Table_QTR)/COUNTA(Dynamic_Indices),_xlfn.XMATCH(INFLATION_Index,Dynamic_Indices))),"err")))))
/100</f>
        <v>#N/A</v>
      </c>
      <c r="P201" s="37" t="e">
        <f t="shared" ca="1" si="17"/>
        <v>#N/A</v>
      </c>
      <c r="Q201" s="37" t="e">
        <f ca="1">IF(ISERROR($H201),NA(),
$P201/_xlfn.XLOOKUP(0,Tool!$27:$27,Tool!$33:$33)
)</f>
        <v>#N/A</v>
      </c>
      <c r="R201" s="2"/>
      <c r="S201" s="36" t="e" cm="1">
        <f t="array" ref="S201">IF(OR(ISERROR($H201),$H201=FALSE),NA(),
IF(SETUP_Frequency="Financial Year",
IFERROR(INDEX(Dynamic_Table_FY,_xlfn.XMATCH($H201,Dynamic_Period_FY),_xlfn.XMATCH("GDP Deflator",Dynamic_Indices)),
INDEX(Dynamic_Table_FY,COUNTA(Dynamic_Table_FY)/COUNTA(Dynamic_Indices),_xlfn.XMATCH("GDP Deflator",Dynamic_Indices))),
IF(SETUP_Frequency="Calendar Year",
IFERROR(INDEX(Dynamic_Table_CAL,_xlfn.XMATCH($H201,Dynamic_Period_CAL),_xlfn.XMATCH("GDP Deflator",Dynamic_Indices)),
INDEX(Dynamic_Table_CAL,COUNTA(Dynamic_Table_CAL)/COUNTA(Dynamic_Indices),_xlfn.XMATCH("GDP Deflator",Dynamic_Indices))),
IF(SETUP_Frequency="Quarterly",
IFERROR(INDEX(Dynamic_Table_QTR,_xlfn.XMATCH($H201,Dynamic_Period_QTR),_xlfn.XMATCH("GDP Deflator",Dynamic_Indices)),
INDEX(Dynamic_Table_QTR,COUNTA(Dynamic_Table_QTR)/COUNTA(Dynamic_Indices),_xlfn.XMATCH("GDP Deflator",Dynamic_Indices))),"err"))))
/100</f>
        <v>#N/A</v>
      </c>
      <c r="T201" s="37" t="e">
        <f t="shared" ca="1" si="18"/>
        <v>#N/A</v>
      </c>
      <c r="U201" s="2" t="e">
        <f ca="1">IF(ISERROR($H201),NA(),
_xlfn.XLOOKUP(0,Tool!$28:$28,Tool!$40:$40)/$T201
)</f>
        <v>#N/A</v>
      </c>
    </row>
    <row r="202" spans="8:21" x14ac:dyDescent="0.35">
      <c r="H202" s="33" t="b">
        <f>IF(SETUP_Frequency="Calendar Year",IF(COUNTA(H$3:H201)&lt;=SETUP_Period_Final-SETUP_Period_First,H201+1),
IF(SETUP_Frequency="Financial Year", IF(COUNTA(H$3:H201)&lt;=LEFT(SETUP_Period_Final,4)-LEFT(SETUP_Period_First,4),((LEFT(H201,2)&amp;MID(H201,3,2))+1)&amp;"/"&amp;TEXT(RIGHT(TEXT(RIGHT(H201,2)+1,"00"),2),"00"),NA()),
IF(SETUP_Frequency="Quarterly",IF(COUNTA(H$3:H201)&lt;=((LEFT(SETUP_Period_Final,4)-LEFT(SETUP_Period_First,4))*4)+RIGHT(SETUP_Period_Final,1)-RIGHT(SETUP_Period_First,1),IF(_xlfn.NUMBERVALUE(RIGHT(H201,1))=4,(LEFT(H201,4)+1)&amp;"Q1",(LEFT(H201,4)&amp;"Q"&amp;(RIGHT(H201,1)+1))),NA()),NA())))</f>
        <v>0</v>
      </c>
      <c r="J202" s="43">
        <f ca="1">OFFSET(Tool!$C$13,0,ROW($H202)-3)</f>
        <v>0</v>
      </c>
      <c r="K202" s="78" t="e">
        <f t="shared" ca="1" si="16"/>
        <v>#N/A</v>
      </c>
      <c r="L202" s="78" t="e">
        <f t="shared" ca="1" si="19"/>
        <v>#N/A</v>
      </c>
      <c r="M202" s="78" t="e">
        <f t="shared" ca="1" si="20"/>
        <v>#N/A</v>
      </c>
      <c r="N202" s="38"/>
      <c r="O202" s="36" t="e" cm="1">
        <f t="array" ref="O202">IF(OR(ISERROR($H202),$H202=FALSE),NA(),
IF(INFLATION_Index="Custom",_xlfn.XLOOKUP($H202,Tool!$12:$12,Tool!$14:$14)*100,
IF(SETUP_Frequency="Financial Year",
IFERROR(INDEX(Dynamic_Table_FY,_xlfn.XMATCH($H202,Dynamic_Period_FY),_xlfn.XMATCH(INFLATION_Index,Dynamic_Indices)),
INDEX(Dynamic_Table_FY,COUNTA(Dynamic_Table_FY)/COUNTA(Dynamic_Indices),_xlfn.XMATCH(INFLATION_Index,Dynamic_Indices))),
IF(SETUP_Frequency="Calendar Year",
IFERROR(INDEX(Dynamic_Table_CAL,_xlfn.XMATCH($H202,Dynamic_Period_CAL),_xlfn.XMATCH(INFLATION_Index,Dynamic_Indices)),
INDEX(Dynamic_Table_CAL,COUNTA(Dynamic_Table_CAL)/COUNTA(Dynamic_Indices),_xlfn.XMATCH(INFLATION_Index,Dynamic_Indices))),
IF(SETUP_Frequency="Quarterly",
IFERROR(INDEX(Dynamic_Table_QTR,_xlfn.XMATCH($H202,Dynamic_Period_QTR),_xlfn.XMATCH(INFLATION_Index,Dynamic_Indices)),
INDEX(Dynamic_Table_QTR,COUNTA(Dynamic_Table_QTR)/COUNTA(Dynamic_Indices),_xlfn.XMATCH(INFLATION_Index,Dynamic_Indices))),"err")))))
/100</f>
        <v>#N/A</v>
      </c>
      <c r="P202" s="37" t="e">
        <f t="shared" ca="1" si="17"/>
        <v>#N/A</v>
      </c>
      <c r="Q202" s="37" t="e">
        <f ca="1">IF(ISERROR($H202),NA(),
$P202/_xlfn.XLOOKUP(0,Tool!$27:$27,Tool!$33:$33)
)</f>
        <v>#N/A</v>
      </c>
      <c r="R202" s="2"/>
      <c r="S202" s="36" t="e" cm="1">
        <f t="array" ref="S202">IF(OR(ISERROR($H202),$H202=FALSE),NA(),
IF(SETUP_Frequency="Financial Year",
IFERROR(INDEX(Dynamic_Table_FY,_xlfn.XMATCH($H202,Dynamic_Period_FY),_xlfn.XMATCH("GDP Deflator",Dynamic_Indices)),
INDEX(Dynamic_Table_FY,COUNTA(Dynamic_Table_FY)/COUNTA(Dynamic_Indices),_xlfn.XMATCH("GDP Deflator",Dynamic_Indices))),
IF(SETUP_Frequency="Calendar Year",
IFERROR(INDEX(Dynamic_Table_CAL,_xlfn.XMATCH($H202,Dynamic_Period_CAL),_xlfn.XMATCH("GDP Deflator",Dynamic_Indices)),
INDEX(Dynamic_Table_CAL,COUNTA(Dynamic_Table_CAL)/COUNTA(Dynamic_Indices),_xlfn.XMATCH("GDP Deflator",Dynamic_Indices))),
IF(SETUP_Frequency="Quarterly",
IFERROR(INDEX(Dynamic_Table_QTR,_xlfn.XMATCH($H202,Dynamic_Period_QTR),_xlfn.XMATCH("GDP Deflator",Dynamic_Indices)),
INDEX(Dynamic_Table_QTR,COUNTA(Dynamic_Table_QTR)/COUNTA(Dynamic_Indices),_xlfn.XMATCH("GDP Deflator",Dynamic_Indices))),"err"))))
/100</f>
        <v>#N/A</v>
      </c>
      <c r="T202" s="37" t="e">
        <f t="shared" ca="1" si="18"/>
        <v>#N/A</v>
      </c>
      <c r="U202" s="2" t="e">
        <f ca="1">IF(ISERROR($H202),NA(),
_xlfn.XLOOKUP(0,Tool!$28:$28,Tool!$40:$40)/$T202
)</f>
        <v>#N/A</v>
      </c>
    </row>
    <row r="203" spans="8:21" x14ac:dyDescent="0.35">
      <c r="H203" s="33" t="b">
        <f>IF(SETUP_Frequency="Calendar Year",IF(COUNTA(H$3:H202)&lt;=SETUP_Period_Final-SETUP_Period_First,H202+1),
IF(SETUP_Frequency="Financial Year", IF(COUNTA(H$3:H202)&lt;=LEFT(SETUP_Period_Final,4)-LEFT(SETUP_Period_First,4),((LEFT(H202,2)&amp;MID(H202,3,2))+1)&amp;"/"&amp;TEXT(RIGHT(TEXT(RIGHT(H202,2)+1,"00"),2),"00"),NA()),
IF(SETUP_Frequency="Quarterly",IF(COUNTA(H$3:H202)&lt;=((LEFT(SETUP_Period_Final,4)-LEFT(SETUP_Period_First,4))*4)+RIGHT(SETUP_Period_Final,1)-RIGHT(SETUP_Period_First,1),IF(_xlfn.NUMBERVALUE(RIGHT(H202,1))=4,(LEFT(H202,4)+1)&amp;"Q1",(LEFT(H202,4)&amp;"Q"&amp;(RIGHT(H202,1)+1))),NA()),NA())))</f>
        <v>0</v>
      </c>
      <c r="J203" s="43">
        <f ca="1">OFFSET(Tool!$C$13,0,ROW($H203)-3)</f>
        <v>0</v>
      </c>
      <c r="K203" s="78" t="e">
        <f t="shared" ca="1" si="16"/>
        <v>#N/A</v>
      </c>
      <c r="L203" s="78" t="e">
        <f t="shared" ca="1" si="19"/>
        <v>#N/A</v>
      </c>
      <c r="M203" s="78" t="e">
        <f t="shared" ca="1" si="20"/>
        <v>#N/A</v>
      </c>
      <c r="N203" s="38"/>
      <c r="O203" s="36" t="e" cm="1">
        <f t="array" ref="O203">IF(OR(ISERROR($H203),$H203=FALSE),NA(),
IF(INFLATION_Index="Custom",_xlfn.XLOOKUP($H203,Tool!$12:$12,Tool!$14:$14)*100,
IF(SETUP_Frequency="Financial Year",
IFERROR(INDEX(Dynamic_Table_FY,_xlfn.XMATCH($H203,Dynamic_Period_FY),_xlfn.XMATCH(INFLATION_Index,Dynamic_Indices)),
INDEX(Dynamic_Table_FY,COUNTA(Dynamic_Table_FY)/COUNTA(Dynamic_Indices),_xlfn.XMATCH(INFLATION_Index,Dynamic_Indices))),
IF(SETUP_Frequency="Calendar Year",
IFERROR(INDEX(Dynamic_Table_CAL,_xlfn.XMATCH($H203,Dynamic_Period_CAL),_xlfn.XMATCH(INFLATION_Index,Dynamic_Indices)),
INDEX(Dynamic_Table_CAL,COUNTA(Dynamic_Table_CAL)/COUNTA(Dynamic_Indices),_xlfn.XMATCH(INFLATION_Index,Dynamic_Indices))),
IF(SETUP_Frequency="Quarterly",
IFERROR(INDEX(Dynamic_Table_QTR,_xlfn.XMATCH($H203,Dynamic_Period_QTR),_xlfn.XMATCH(INFLATION_Index,Dynamic_Indices)),
INDEX(Dynamic_Table_QTR,COUNTA(Dynamic_Table_QTR)/COUNTA(Dynamic_Indices),_xlfn.XMATCH(INFLATION_Index,Dynamic_Indices))),"err")))))
/100</f>
        <v>#N/A</v>
      </c>
      <c r="P203" s="37" t="e">
        <f t="shared" ca="1" si="17"/>
        <v>#N/A</v>
      </c>
      <c r="Q203" s="37" t="e">
        <f ca="1">IF(ISERROR($H203),NA(),
$P203/_xlfn.XLOOKUP(0,Tool!$27:$27,Tool!$33:$33)
)</f>
        <v>#N/A</v>
      </c>
      <c r="R203" s="2"/>
      <c r="S203" s="36" t="e" cm="1">
        <f t="array" ref="S203">IF(OR(ISERROR($H203),$H203=FALSE),NA(),
IF(SETUP_Frequency="Financial Year",
IFERROR(INDEX(Dynamic_Table_FY,_xlfn.XMATCH($H203,Dynamic_Period_FY),_xlfn.XMATCH("GDP Deflator",Dynamic_Indices)),
INDEX(Dynamic_Table_FY,COUNTA(Dynamic_Table_FY)/COUNTA(Dynamic_Indices),_xlfn.XMATCH("GDP Deflator",Dynamic_Indices))),
IF(SETUP_Frequency="Calendar Year",
IFERROR(INDEX(Dynamic_Table_CAL,_xlfn.XMATCH($H203,Dynamic_Period_CAL),_xlfn.XMATCH("GDP Deflator",Dynamic_Indices)),
INDEX(Dynamic_Table_CAL,COUNTA(Dynamic_Table_CAL)/COUNTA(Dynamic_Indices),_xlfn.XMATCH("GDP Deflator",Dynamic_Indices))),
IF(SETUP_Frequency="Quarterly",
IFERROR(INDEX(Dynamic_Table_QTR,_xlfn.XMATCH($H203,Dynamic_Period_QTR),_xlfn.XMATCH("GDP Deflator",Dynamic_Indices)),
INDEX(Dynamic_Table_QTR,COUNTA(Dynamic_Table_QTR)/COUNTA(Dynamic_Indices),_xlfn.XMATCH("GDP Deflator",Dynamic_Indices))),"err"))))
/100</f>
        <v>#N/A</v>
      </c>
      <c r="T203" s="37" t="e">
        <f t="shared" ca="1" si="18"/>
        <v>#N/A</v>
      </c>
      <c r="U203" s="2" t="e">
        <f ca="1">IF(ISERROR($H203),NA(),
_xlfn.XLOOKUP(0,Tool!$28:$28,Tool!$40:$40)/$T203
)</f>
        <v>#N/A</v>
      </c>
    </row>
    <row r="204" spans="8:21" x14ac:dyDescent="0.35">
      <c r="H204" s="33" t="b">
        <f>IF(SETUP_Frequency="Calendar Year",IF(COUNTA(H$3:H203)&lt;=SETUP_Period_Final-SETUP_Period_First,H203+1),
IF(SETUP_Frequency="Financial Year", IF(COUNTA(H$3:H203)&lt;=LEFT(SETUP_Period_Final,4)-LEFT(SETUP_Period_First,4),((LEFT(H203,2)&amp;MID(H203,3,2))+1)&amp;"/"&amp;TEXT(RIGHT(TEXT(RIGHT(H203,2)+1,"00"),2),"00"),NA()),
IF(SETUP_Frequency="Quarterly",IF(COUNTA(H$3:H203)&lt;=((LEFT(SETUP_Period_Final,4)-LEFT(SETUP_Period_First,4))*4)+RIGHT(SETUP_Period_Final,1)-RIGHT(SETUP_Period_First,1),IF(_xlfn.NUMBERVALUE(RIGHT(H203,1))=4,(LEFT(H203,4)+1)&amp;"Q1",(LEFT(H203,4)&amp;"Q"&amp;(RIGHT(H203,1)+1))),NA()),NA())))</f>
        <v>0</v>
      </c>
      <c r="J204" s="43">
        <f ca="1">OFFSET(Tool!$C$13,0,ROW($H204)-3)</f>
        <v>0</v>
      </c>
      <c r="K204" s="78" t="e">
        <f t="shared" ca="1" si="16"/>
        <v>#N/A</v>
      </c>
      <c r="L204" s="78" t="e">
        <f t="shared" ca="1" si="19"/>
        <v>#N/A</v>
      </c>
      <c r="M204" s="78" t="e">
        <f t="shared" ca="1" si="20"/>
        <v>#N/A</v>
      </c>
      <c r="N204" s="38"/>
      <c r="O204" s="36" t="e" cm="1">
        <f t="array" ref="O204">IF(OR(ISERROR($H204),$H204=FALSE),NA(),
IF(INFLATION_Index="Custom",_xlfn.XLOOKUP($H204,Tool!$12:$12,Tool!$14:$14)*100,
IF(SETUP_Frequency="Financial Year",
IFERROR(INDEX(Dynamic_Table_FY,_xlfn.XMATCH($H204,Dynamic_Period_FY),_xlfn.XMATCH(INFLATION_Index,Dynamic_Indices)),
INDEX(Dynamic_Table_FY,COUNTA(Dynamic_Table_FY)/COUNTA(Dynamic_Indices),_xlfn.XMATCH(INFLATION_Index,Dynamic_Indices))),
IF(SETUP_Frequency="Calendar Year",
IFERROR(INDEX(Dynamic_Table_CAL,_xlfn.XMATCH($H204,Dynamic_Period_CAL),_xlfn.XMATCH(INFLATION_Index,Dynamic_Indices)),
INDEX(Dynamic_Table_CAL,COUNTA(Dynamic_Table_CAL)/COUNTA(Dynamic_Indices),_xlfn.XMATCH(INFLATION_Index,Dynamic_Indices))),
IF(SETUP_Frequency="Quarterly",
IFERROR(INDEX(Dynamic_Table_QTR,_xlfn.XMATCH($H204,Dynamic_Period_QTR),_xlfn.XMATCH(INFLATION_Index,Dynamic_Indices)),
INDEX(Dynamic_Table_QTR,COUNTA(Dynamic_Table_QTR)/COUNTA(Dynamic_Indices),_xlfn.XMATCH(INFLATION_Index,Dynamic_Indices))),"err")))))
/100</f>
        <v>#N/A</v>
      </c>
      <c r="P204" s="37" t="e">
        <f t="shared" ca="1" si="17"/>
        <v>#N/A</v>
      </c>
      <c r="Q204" s="37" t="e">
        <f ca="1">IF(ISERROR($H204),NA(),
$P204/_xlfn.XLOOKUP(0,Tool!$27:$27,Tool!$33:$33)
)</f>
        <v>#N/A</v>
      </c>
      <c r="R204" s="2"/>
      <c r="S204" s="36" t="e" cm="1">
        <f t="array" ref="S204">IF(OR(ISERROR($H204),$H204=FALSE),NA(),
IF(SETUP_Frequency="Financial Year",
IFERROR(INDEX(Dynamic_Table_FY,_xlfn.XMATCH($H204,Dynamic_Period_FY),_xlfn.XMATCH("GDP Deflator",Dynamic_Indices)),
INDEX(Dynamic_Table_FY,COUNTA(Dynamic_Table_FY)/COUNTA(Dynamic_Indices),_xlfn.XMATCH("GDP Deflator",Dynamic_Indices))),
IF(SETUP_Frequency="Calendar Year",
IFERROR(INDEX(Dynamic_Table_CAL,_xlfn.XMATCH($H204,Dynamic_Period_CAL),_xlfn.XMATCH("GDP Deflator",Dynamic_Indices)),
INDEX(Dynamic_Table_CAL,COUNTA(Dynamic_Table_CAL)/COUNTA(Dynamic_Indices),_xlfn.XMATCH("GDP Deflator",Dynamic_Indices))),
IF(SETUP_Frequency="Quarterly",
IFERROR(INDEX(Dynamic_Table_QTR,_xlfn.XMATCH($H204,Dynamic_Period_QTR),_xlfn.XMATCH("GDP Deflator",Dynamic_Indices)),
INDEX(Dynamic_Table_QTR,COUNTA(Dynamic_Table_QTR)/COUNTA(Dynamic_Indices),_xlfn.XMATCH("GDP Deflator",Dynamic_Indices))),"err"))))
/100</f>
        <v>#N/A</v>
      </c>
      <c r="T204" s="37" t="e">
        <f t="shared" ca="1" si="18"/>
        <v>#N/A</v>
      </c>
      <c r="U204" s="2" t="e">
        <f ca="1">IF(ISERROR($H204),NA(),
_xlfn.XLOOKUP(0,Tool!$28:$28,Tool!$40:$40)/$T204
)</f>
        <v>#N/A</v>
      </c>
    </row>
    <row r="205" spans="8:21" x14ac:dyDescent="0.35">
      <c r="H205" s="33" t="b">
        <f>IF(SETUP_Frequency="Calendar Year",IF(COUNTA(H$3:H204)&lt;=SETUP_Period_Final-SETUP_Period_First,H204+1),
IF(SETUP_Frequency="Financial Year", IF(COUNTA(H$3:H204)&lt;=LEFT(SETUP_Period_Final,4)-LEFT(SETUP_Period_First,4),((LEFT(H204,2)&amp;MID(H204,3,2))+1)&amp;"/"&amp;TEXT(RIGHT(TEXT(RIGHT(H204,2)+1,"00"),2),"00"),NA()),
IF(SETUP_Frequency="Quarterly",IF(COUNTA(H$3:H204)&lt;=((LEFT(SETUP_Period_Final,4)-LEFT(SETUP_Period_First,4))*4)+RIGHT(SETUP_Period_Final,1)-RIGHT(SETUP_Period_First,1),IF(_xlfn.NUMBERVALUE(RIGHT(H204,1))=4,(LEFT(H204,4)+1)&amp;"Q1",(LEFT(H204,4)&amp;"Q"&amp;(RIGHT(H204,1)+1))),NA()),NA())))</f>
        <v>0</v>
      </c>
      <c r="J205" s="43">
        <f ca="1">OFFSET(Tool!$C$13,0,ROW($H205)-3)</f>
        <v>0</v>
      </c>
      <c r="K205" s="78" t="e">
        <f t="shared" ca="1" si="16"/>
        <v>#N/A</v>
      </c>
      <c r="L205" s="78" t="e">
        <f t="shared" ca="1" si="19"/>
        <v>#N/A</v>
      </c>
      <c r="M205" s="78" t="e">
        <f t="shared" ca="1" si="20"/>
        <v>#N/A</v>
      </c>
      <c r="N205" s="38"/>
      <c r="O205" s="36" t="e" cm="1">
        <f t="array" ref="O205">IF(OR(ISERROR($H205),$H205=FALSE),NA(),
IF(INFLATION_Index="Custom",_xlfn.XLOOKUP($H205,Tool!$12:$12,Tool!$14:$14)*100,
IF(SETUP_Frequency="Financial Year",
IFERROR(INDEX(Dynamic_Table_FY,_xlfn.XMATCH($H205,Dynamic_Period_FY),_xlfn.XMATCH(INFLATION_Index,Dynamic_Indices)),
INDEX(Dynamic_Table_FY,COUNTA(Dynamic_Table_FY)/COUNTA(Dynamic_Indices),_xlfn.XMATCH(INFLATION_Index,Dynamic_Indices))),
IF(SETUP_Frequency="Calendar Year",
IFERROR(INDEX(Dynamic_Table_CAL,_xlfn.XMATCH($H205,Dynamic_Period_CAL),_xlfn.XMATCH(INFLATION_Index,Dynamic_Indices)),
INDEX(Dynamic_Table_CAL,COUNTA(Dynamic_Table_CAL)/COUNTA(Dynamic_Indices),_xlfn.XMATCH(INFLATION_Index,Dynamic_Indices))),
IF(SETUP_Frequency="Quarterly",
IFERROR(INDEX(Dynamic_Table_QTR,_xlfn.XMATCH($H205,Dynamic_Period_QTR),_xlfn.XMATCH(INFLATION_Index,Dynamic_Indices)),
INDEX(Dynamic_Table_QTR,COUNTA(Dynamic_Table_QTR)/COUNTA(Dynamic_Indices),_xlfn.XMATCH(INFLATION_Index,Dynamic_Indices))),"err")))))
/100</f>
        <v>#N/A</v>
      </c>
      <c r="P205" s="37" t="e">
        <f t="shared" ca="1" si="17"/>
        <v>#N/A</v>
      </c>
      <c r="Q205" s="37" t="e">
        <f ca="1">IF(ISERROR($H205),NA(),
$P205/_xlfn.XLOOKUP(0,Tool!$27:$27,Tool!$33:$33)
)</f>
        <v>#N/A</v>
      </c>
      <c r="R205" s="2"/>
      <c r="S205" s="36" t="e" cm="1">
        <f t="array" ref="S205">IF(OR(ISERROR($H205),$H205=FALSE),NA(),
IF(SETUP_Frequency="Financial Year",
IFERROR(INDEX(Dynamic_Table_FY,_xlfn.XMATCH($H205,Dynamic_Period_FY),_xlfn.XMATCH("GDP Deflator",Dynamic_Indices)),
INDEX(Dynamic_Table_FY,COUNTA(Dynamic_Table_FY)/COUNTA(Dynamic_Indices),_xlfn.XMATCH("GDP Deflator",Dynamic_Indices))),
IF(SETUP_Frequency="Calendar Year",
IFERROR(INDEX(Dynamic_Table_CAL,_xlfn.XMATCH($H205,Dynamic_Period_CAL),_xlfn.XMATCH("GDP Deflator",Dynamic_Indices)),
INDEX(Dynamic_Table_CAL,COUNTA(Dynamic_Table_CAL)/COUNTA(Dynamic_Indices),_xlfn.XMATCH("GDP Deflator",Dynamic_Indices))),
IF(SETUP_Frequency="Quarterly",
IFERROR(INDEX(Dynamic_Table_QTR,_xlfn.XMATCH($H205,Dynamic_Period_QTR),_xlfn.XMATCH("GDP Deflator",Dynamic_Indices)),
INDEX(Dynamic_Table_QTR,COUNTA(Dynamic_Table_QTR)/COUNTA(Dynamic_Indices),_xlfn.XMATCH("GDP Deflator",Dynamic_Indices))),"err"))))
/100</f>
        <v>#N/A</v>
      </c>
      <c r="T205" s="37" t="e">
        <f t="shared" ca="1" si="18"/>
        <v>#N/A</v>
      </c>
      <c r="U205" s="2" t="e">
        <f ca="1">IF(ISERROR($H205),NA(),
_xlfn.XLOOKUP(0,Tool!$28:$28,Tool!$40:$40)/$T205
)</f>
        <v>#N/A</v>
      </c>
    </row>
    <row r="206" spans="8:21" x14ac:dyDescent="0.35">
      <c r="H206" s="33" t="b">
        <f>IF(SETUP_Frequency="Calendar Year",IF(COUNTA(H$3:H205)&lt;=SETUP_Period_Final-SETUP_Period_First,H205+1),
IF(SETUP_Frequency="Financial Year", IF(COUNTA(H$3:H205)&lt;=LEFT(SETUP_Period_Final,4)-LEFT(SETUP_Period_First,4),((LEFT(H205,2)&amp;MID(H205,3,2))+1)&amp;"/"&amp;TEXT(RIGHT(TEXT(RIGHT(H205,2)+1,"00"),2),"00"),NA()),
IF(SETUP_Frequency="Quarterly",IF(COUNTA(H$3:H205)&lt;=((LEFT(SETUP_Period_Final,4)-LEFT(SETUP_Period_First,4))*4)+RIGHT(SETUP_Period_Final,1)-RIGHT(SETUP_Period_First,1),IF(_xlfn.NUMBERVALUE(RIGHT(H205,1))=4,(LEFT(H205,4)+1)&amp;"Q1",(LEFT(H205,4)&amp;"Q"&amp;(RIGHT(H205,1)+1))),NA()),NA())))</f>
        <v>0</v>
      </c>
      <c r="J206" s="43">
        <f ca="1">OFFSET(Tool!$C$13,0,ROW($H206)-3)</f>
        <v>0</v>
      </c>
      <c r="K206" s="78" t="e">
        <f t="shared" ca="1" si="16"/>
        <v>#N/A</v>
      </c>
      <c r="L206" s="78" t="e">
        <f t="shared" ca="1" si="19"/>
        <v>#N/A</v>
      </c>
      <c r="M206" s="78" t="e">
        <f t="shared" ca="1" si="20"/>
        <v>#N/A</v>
      </c>
      <c r="N206" s="38"/>
      <c r="O206" s="36" t="e" cm="1">
        <f t="array" ref="O206">IF(OR(ISERROR($H206),$H206=FALSE),NA(),
IF(INFLATION_Index="Custom",_xlfn.XLOOKUP($H206,Tool!$12:$12,Tool!$14:$14)*100,
IF(SETUP_Frequency="Financial Year",
IFERROR(INDEX(Dynamic_Table_FY,_xlfn.XMATCH($H206,Dynamic_Period_FY),_xlfn.XMATCH(INFLATION_Index,Dynamic_Indices)),
INDEX(Dynamic_Table_FY,COUNTA(Dynamic_Table_FY)/COUNTA(Dynamic_Indices),_xlfn.XMATCH(INFLATION_Index,Dynamic_Indices))),
IF(SETUP_Frequency="Calendar Year",
IFERROR(INDEX(Dynamic_Table_CAL,_xlfn.XMATCH($H206,Dynamic_Period_CAL),_xlfn.XMATCH(INFLATION_Index,Dynamic_Indices)),
INDEX(Dynamic_Table_CAL,COUNTA(Dynamic_Table_CAL)/COUNTA(Dynamic_Indices),_xlfn.XMATCH(INFLATION_Index,Dynamic_Indices))),
IF(SETUP_Frequency="Quarterly",
IFERROR(INDEX(Dynamic_Table_QTR,_xlfn.XMATCH($H206,Dynamic_Period_QTR),_xlfn.XMATCH(INFLATION_Index,Dynamic_Indices)),
INDEX(Dynamic_Table_QTR,COUNTA(Dynamic_Table_QTR)/COUNTA(Dynamic_Indices),_xlfn.XMATCH(INFLATION_Index,Dynamic_Indices))),"err")))))
/100</f>
        <v>#N/A</v>
      </c>
      <c r="P206" s="37" t="e">
        <f t="shared" ca="1" si="17"/>
        <v>#N/A</v>
      </c>
      <c r="Q206" s="37" t="e">
        <f ca="1">IF(ISERROR($H206),NA(),
$P206/_xlfn.XLOOKUP(0,Tool!$27:$27,Tool!$33:$33)
)</f>
        <v>#N/A</v>
      </c>
      <c r="R206" s="2"/>
      <c r="S206" s="36" t="e" cm="1">
        <f t="array" ref="S206">IF(OR(ISERROR($H206),$H206=FALSE),NA(),
IF(SETUP_Frequency="Financial Year",
IFERROR(INDEX(Dynamic_Table_FY,_xlfn.XMATCH($H206,Dynamic_Period_FY),_xlfn.XMATCH("GDP Deflator",Dynamic_Indices)),
INDEX(Dynamic_Table_FY,COUNTA(Dynamic_Table_FY)/COUNTA(Dynamic_Indices),_xlfn.XMATCH("GDP Deflator",Dynamic_Indices))),
IF(SETUP_Frequency="Calendar Year",
IFERROR(INDEX(Dynamic_Table_CAL,_xlfn.XMATCH($H206,Dynamic_Period_CAL),_xlfn.XMATCH("GDP Deflator",Dynamic_Indices)),
INDEX(Dynamic_Table_CAL,COUNTA(Dynamic_Table_CAL)/COUNTA(Dynamic_Indices),_xlfn.XMATCH("GDP Deflator",Dynamic_Indices))),
IF(SETUP_Frequency="Quarterly",
IFERROR(INDEX(Dynamic_Table_QTR,_xlfn.XMATCH($H206,Dynamic_Period_QTR),_xlfn.XMATCH("GDP Deflator",Dynamic_Indices)),
INDEX(Dynamic_Table_QTR,COUNTA(Dynamic_Table_QTR)/COUNTA(Dynamic_Indices),_xlfn.XMATCH("GDP Deflator",Dynamic_Indices))),"err"))))
/100</f>
        <v>#N/A</v>
      </c>
      <c r="T206" s="37" t="e">
        <f t="shared" ca="1" si="18"/>
        <v>#N/A</v>
      </c>
      <c r="U206" s="2" t="e">
        <f ca="1">IF(ISERROR($H206),NA(),
_xlfn.XLOOKUP(0,Tool!$28:$28,Tool!$40:$40)/$T206
)</f>
        <v>#N/A</v>
      </c>
    </row>
    <row r="207" spans="8:21" x14ac:dyDescent="0.35">
      <c r="H207" s="33" t="b">
        <f>IF(SETUP_Frequency="Calendar Year",IF(COUNTA(H$3:H206)&lt;=SETUP_Period_Final-SETUP_Period_First,H206+1),
IF(SETUP_Frequency="Financial Year", IF(COUNTA(H$3:H206)&lt;=LEFT(SETUP_Period_Final,4)-LEFT(SETUP_Period_First,4),((LEFT(H206,2)&amp;MID(H206,3,2))+1)&amp;"/"&amp;TEXT(RIGHT(TEXT(RIGHT(H206,2)+1,"00"),2),"00"),NA()),
IF(SETUP_Frequency="Quarterly",IF(COUNTA(H$3:H206)&lt;=((LEFT(SETUP_Period_Final,4)-LEFT(SETUP_Period_First,4))*4)+RIGHT(SETUP_Period_Final,1)-RIGHT(SETUP_Period_First,1),IF(_xlfn.NUMBERVALUE(RIGHT(H206,1))=4,(LEFT(H206,4)+1)&amp;"Q1",(LEFT(H206,4)&amp;"Q"&amp;(RIGHT(H206,1)+1))),NA()),NA())))</f>
        <v>0</v>
      </c>
      <c r="J207" s="43">
        <f ca="1">OFFSET(Tool!$C$13,0,ROW($H207)-3)</f>
        <v>0</v>
      </c>
      <c r="K207" s="78" t="e">
        <f t="shared" ca="1" si="16"/>
        <v>#N/A</v>
      </c>
      <c r="L207" s="78" t="e">
        <f t="shared" ca="1" si="19"/>
        <v>#N/A</v>
      </c>
      <c r="M207" s="78" t="e">
        <f t="shared" ca="1" si="20"/>
        <v>#N/A</v>
      </c>
      <c r="N207" s="38"/>
      <c r="O207" s="36" t="e" cm="1">
        <f t="array" ref="O207">IF(OR(ISERROR($H207),$H207=FALSE),NA(),
IF(INFLATION_Index="Custom",_xlfn.XLOOKUP($H207,Tool!$12:$12,Tool!$14:$14)*100,
IF(SETUP_Frequency="Financial Year",
IFERROR(INDEX(Dynamic_Table_FY,_xlfn.XMATCH($H207,Dynamic_Period_FY),_xlfn.XMATCH(INFLATION_Index,Dynamic_Indices)),
INDEX(Dynamic_Table_FY,COUNTA(Dynamic_Table_FY)/COUNTA(Dynamic_Indices),_xlfn.XMATCH(INFLATION_Index,Dynamic_Indices))),
IF(SETUP_Frequency="Calendar Year",
IFERROR(INDEX(Dynamic_Table_CAL,_xlfn.XMATCH($H207,Dynamic_Period_CAL),_xlfn.XMATCH(INFLATION_Index,Dynamic_Indices)),
INDEX(Dynamic_Table_CAL,COUNTA(Dynamic_Table_CAL)/COUNTA(Dynamic_Indices),_xlfn.XMATCH(INFLATION_Index,Dynamic_Indices))),
IF(SETUP_Frequency="Quarterly",
IFERROR(INDEX(Dynamic_Table_QTR,_xlfn.XMATCH($H207,Dynamic_Period_QTR),_xlfn.XMATCH(INFLATION_Index,Dynamic_Indices)),
INDEX(Dynamic_Table_QTR,COUNTA(Dynamic_Table_QTR)/COUNTA(Dynamic_Indices),_xlfn.XMATCH(INFLATION_Index,Dynamic_Indices))),"err")))))
/100</f>
        <v>#N/A</v>
      </c>
      <c r="P207" s="37" t="e">
        <f t="shared" ca="1" si="17"/>
        <v>#N/A</v>
      </c>
      <c r="Q207" s="37" t="e">
        <f ca="1">IF(ISERROR($H207),NA(),
$P207/_xlfn.XLOOKUP(0,Tool!$27:$27,Tool!$33:$33)
)</f>
        <v>#N/A</v>
      </c>
      <c r="R207" s="2"/>
      <c r="S207" s="36" t="e" cm="1">
        <f t="array" ref="S207">IF(OR(ISERROR($H207),$H207=FALSE),NA(),
IF(SETUP_Frequency="Financial Year",
IFERROR(INDEX(Dynamic_Table_FY,_xlfn.XMATCH($H207,Dynamic_Period_FY),_xlfn.XMATCH("GDP Deflator",Dynamic_Indices)),
INDEX(Dynamic_Table_FY,COUNTA(Dynamic_Table_FY)/COUNTA(Dynamic_Indices),_xlfn.XMATCH("GDP Deflator",Dynamic_Indices))),
IF(SETUP_Frequency="Calendar Year",
IFERROR(INDEX(Dynamic_Table_CAL,_xlfn.XMATCH($H207,Dynamic_Period_CAL),_xlfn.XMATCH("GDP Deflator",Dynamic_Indices)),
INDEX(Dynamic_Table_CAL,COUNTA(Dynamic_Table_CAL)/COUNTA(Dynamic_Indices),_xlfn.XMATCH("GDP Deflator",Dynamic_Indices))),
IF(SETUP_Frequency="Quarterly",
IFERROR(INDEX(Dynamic_Table_QTR,_xlfn.XMATCH($H207,Dynamic_Period_QTR),_xlfn.XMATCH("GDP Deflator",Dynamic_Indices)),
INDEX(Dynamic_Table_QTR,COUNTA(Dynamic_Table_QTR)/COUNTA(Dynamic_Indices),_xlfn.XMATCH("GDP Deflator",Dynamic_Indices))),"err"))))
/100</f>
        <v>#N/A</v>
      </c>
      <c r="T207" s="37" t="e">
        <f t="shared" ca="1" si="18"/>
        <v>#N/A</v>
      </c>
      <c r="U207" s="2" t="e">
        <f ca="1">IF(ISERROR($H207),NA(),
_xlfn.XLOOKUP(0,Tool!$28:$28,Tool!$40:$40)/$T207
)</f>
        <v>#N/A</v>
      </c>
    </row>
    <row r="208" spans="8:21" x14ac:dyDescent="0.35">
      <c r="H208" s="33" t="b">
        <f>IF(SETUP_Frequency="Calendar Year",IF(COUNTA(H$3:H207)&lt;=SETUP_Period_Final-SETUP_Period_First,H207+1),
IF(SETUP_Frequency="Financial Year", IF(COUNTA(H$3:H207)&lt;=LEFT(SETUP_Period_Final,4)-LEFT(SETUP_Period_First,4),((LEFT(H207,2)&amp;MID(H207,3,2))+1)&amp;"/"&amp;TEXT(RIGHT(TEXT(RIGHT(H207,2)+1,"00"),2),"00"),NA()),
IF(SETUP_Frequency="Quarterly",IF(COUNTA(H$3:H207)&lt;=((LEFT(SETUP_Period_Final,4)-LEFT(SETUP_Period_First,4))*4)+RIGHT(SETUP_Period_Final,1)-RIGHT(SETUP_Period_First,1),IF(_xlfn.NUMBERVALUE(RIGHT(H207,1))=4,(LEFT(H207,4)+1)&amp;"Q1",(LEFT(H207,4)&amp;"Q"&amp;(RIGHT(H207,1)+1))),NA()),NA())))</f>
        <v>0</v>
      </c>
      <c r="J208" s="43">
        <f ca="1">OFFSET(Tool!$C$13,0,ROW($H208)-3)</f>
        <v>0</v>
      </c>
      <c r="K208" s="78" t="e">
        <f t="shared" ca="1" si="16"/>
        <v>#N/A</v>
      </c>
      <c r="L208" s="78" t="e">
        <f t="shared" ca="1" si="19"/>
        <v>#N/A</v>
      </c>
      <c r="M208" s="78" t="e">
        <f t="shared" ca="1" si="20"/>
        <v>#N/A</v>
      </c>
      <c r="N208" s="38"/>
      <c r="O208" s="36" t="e" cm="1">
        <f t="array" ref="O208">IF(OR(ISERROR($H208),$H208=FALSE),NA(),
IF(INFLATION_Index="Custom",_xlfn.XLOOKUP($H208,Tool!$12:$12,Tool!$14:$14)*100,
IF(SETUP_Frequency="Financial Year",
IFERROR(INDEX(Dynamic_Table_FY,_xlfn.XMATCH($H208,Dynamic_Period_FY),_xlfn.XMATCH(INFLATION_Index,Dynamic_Indices)),
INDEX(Dynamic_Table_FY,COUNTA(Dynamic_Table_FY)/COUNTA(Dynamic_Indices),_xlfn.XMATCH(INFLATION_Index,Dynamic_Indices))),
IF(SETUP_Frequency="Calendar Year",
IFERROR(INDEX(Dynamic_Table_CAL,_xlfn.XMATCH($H208,Dynamic_Period_CAL),_xlfn.XMATCH(INFLATION_Index,Dynamic_Indices)),
INDEX(Dynamic_Table_CAL,COUNTA(Dynamic_Table_CAL)/COUNTA(Dynamic_Indices),_xlfn.XMATCH(INFLATION_Index,Dynamic_Indices))),
IF(SETUP_Frequency="Quarterly",
IFERROR(INDEX(Dynamic_Table_QTR,_xlfn.XMATCH($H208,Dynamic_Period_QTR),_xlfn.XMATCH(INFLATION_Index,Dynamic_Indices)),
INDEX(Dynamic_Table_QTR,COUNTA(Dynamic_Table_QTR)/COUNTA(Dynamic_Indices),_xlfn.XMATCH(INFLATION_Index,Dynamic_Indices))),"err")))))
/100</f>
        <v>#N/A</v>
      </c>
      <c r="P208" s="37" t="e">
        <f t="shared" ca="1" si="17"/>
        <v>#N/A</v>
      </c>
      <c r="Q208" s="37" t="e">
        <f ca="1">IF(ISERROR($H208),NA(),
$P208/_xlfn.XLOOKUP(0,Tool!$27:$27,Tool!$33:$33)
)</f>
        <v>#N/A</v>
      </c>
      <c r="R208" s="2"/>
      <c r="S208" s="36" t="e" cm="1">
        <f t="array" ref="S208">IF(OR(ISERROR($H208),$H208=FALSE),NA(),
IF(SETUP_Frequency="Financial Year",
IFERROR(INDEX(Dynamic_Table_FY,_xlfn.XMATCH($H208,Dynamic_Period_FY),_xlfn.XMATCH("GDP Deflator",Dynamic_Indices)),
INDEX(Dynamic_Table_FY,COUNTA(Dynamic_Table_FY)/COUNTA(Dynamic_Indices),_xlfn.XMATCH("GDP Deflator",Dynamic_Indices))),
IF(SETUP_Frequency="Calendar Year",
IFERROR(INDEX(Dynamic_Table_CAL,_xlfn.XMATCH($H208,Dynamic_Period_CAL),_xlfn.XMATCH("GDP Deflator",Dynamic_Indices)),
INDEX(Dynamic_Table_CAL,COUNTA(Dynamic_Table_CAL)/COUNTA(Dynamic_Indices),_xlfn.XMATCH("GDP Deflator",Dynamic_Indices))),
IF(SETUP_Frequency="Quarterly",
IFERROR(INDEX(Dynamic_Table_QTR,_xlfn.XMATCH($H208,Dynamic_Period_QTR),_xlfn.XMATCH("GDP Deflator",Dynamic_Indices)),
INDEX(Dynamic_Table_QTR,COUNTA(Dynamic_Table_QTR)/COUNTA(Dynamic_Indices),_xlfn.XMATCH("GDP Deflator",Dynamic_Indices))),"err"))))
/100</f>
        <v>#N/A</v>
      </c>
      <c r="T208" s="37" t="e">
        <f t="shared" ca="1" si="18"/>
        <v>#N/A</v>
      </c>
      <c r="U208" s="2" t="e">
        <f ca="1">IF(ISERROR($H208),NA(),
_xlfn.XLOOKUP(0,Tool!$28:$28,Tool!$40:$40)/$T208
)</f>
        <v>#N/A</v>
      </c>
    </row>
    <row r="209" spans="8:21" x14ac:dyDescent="0.35">
      <c r="H209" s="33" t="b">
        <f>IF(SETUP_Frequency="Calendar Year",IF(COUNTA(H$3:H208)&lt;=SETUP_Period_Final-SETUP_Period_First,H208+1),
IF(SETUP_Frequency="Financial Year", IF(COUNTA(H$3:H208)&lt;=LEFT(SETUP_Period_Final,4)-LEFT(SETUP_Period_First,4),((LEFT(H208,2)&amp;MID(H208,3,2))+1)&amp;"/"&amp;TEXT(RIGHT(TEXT(RIGHT(H208,2)+1,"00"),2),"00"),NA()),
IF(SETUP_Frequency="Quarterly",IF(COUNTA(H$3:H208)&lt;=((LEFT(SETUP_Period_Final,4)-LEFT(SETUP_Period_First,4))*4)+RIGHT(SETUP_Period_Final,1)-RIGHT(SETUP_Period_First,1),IF(_xlfn.NUMBERVALUE(RIGHT(H208,1))=4,(LEFT(H208,4)+1)&amp;"Q1",(LEFT(H208,4)&amp;"Q"&amp;(RIGHT(H208,1)+1))),NA()),NA())))</f>
        <v>0</v>
      </c>
      <c r="J209" s="43">
        <f ca="1">OFFSET(Tool!$C$13,0,ROW($H209)-3)</f>
        <v>0</v>
      </c>
      <c r="K209" s="78" t="e">
        <f t="shared" ca="1" si="16"/>
        <v>#N/A</v>
      </c>
      <c r="L209" s="78" t="e">
        <f t="shared" ca="1" si="19"/>
        <v>#N/A</v>
      </c>
      <c r="M209" s="78" t="e">
        <f t="shared" ca="1" si="20"/>
        <v>#N/A</v>
      </c>
      <c r="N209" s="38"/>
      <c r="O209" s="36" t="e" cm="1">
        <f t="array" ref="O209">IF(OR(ISERROR($H209),$H209=FALSE),NA(),
IF(INFLATION_Index="Custom",_xlfn.XLOOKUP($H209,Tool!$12:$12,Tool!$14:$14)*100,
IF(SETUP_Frequency="Financial Year",
IFERROR(INDEX(Dynamic_Table_FY,_xlfn.XMATCH($H209,Dynamic_Period_FY),_xlfn.XMATCH(INFLATION_Index,Dynamic_Indices)),
INDEX(Dynamic_Table_FY,COUNTA(Dynamic_Table_FY)/COUNTA(Dynamic_Indices),_xlfn.XMATCH(INFLATION_Index,Dynamic_Indices))),
IF(SETUP_Frequency="Calendar Year",
IFERROR(INDEX(Dynamic_Table_CAL,_xlfn.XMATCH($H209,Dynamic_Period_CAL),_xlfn.XMATCH(INFLATION_Index,Dynamic_Indices)),
INDEX(Dynamic_Table_CAL,COUNTA(Dynamic_Table_CAL)/COUNTA(Dynamic_Indices),_xlfn.XMATCH(INFLATION_Index,Dynamic_Indices))),
IF(SETUP_Frequency="Quarterly",
IFERROR(INDEX(Dynamic_Table_QTR,_xlfn.XMATCH($H209,Dynamic_Period_QTR),_xlfn.XMATCH(INFLATION_Index,Dynamic_Indices)),
INDEX(Dynamic_Table_QTR,COUNTA(Dynamic_Table_QTR)/COUNTA(Dynamic_Indices),_xlfn.XMATCH(INFLATION_Index,Dynamic_Indices))),"err")))))
/100</f>
        <v>#N/A</v>
      </c>
      <c r="P209" s="37" t="e">
        <f t="shared" ca="1" si="17"/>
        <v>#N/A</v>
      </c>
      <c r="Q209" s="37" t="e">
        <f ca="1">IF(ISERROR($H209),NA(),
$P209/_xlfn.XLOOKUP(0,Tool!$27:$27,Tool!$33:$33)
)</f>
        <v>#N/A</v>
      </c>
      <c r="R209" s="2"/>
      <c r="S209" s="36" t="e" cm="1">
        <f t="array" ref="S209">IF(OR(ISERROR($H209),$H209=FALSE),NA(),
IF(SETUP_Frequency="Financial Year",
IFERROR(INDEX(Dynamic_Table_FY,_xlfn.XMATCH($H209,Dynamic_Period_FY),_xlfn.XMATCH("GDP Deflator",Dynamic_Indices)),
INDEX(Dynamic_Table_FY,COUNTA(Dynamic_Table_FY)/COUNTA(Dynamic_Indices),_xlfn.XMATCH("GDP Deflator",Dynamic_Indices))),
IF(SETUP_Frequency="Calendar Year",
IFERROR(INDEX(Dynamic_Table_CAL,_xlfn.XMATCH($H209,Dynamic_Period_CAL),_xlfn.XMATCH("GDP Deflator",Dynamic_Indices)),
INDEX(Dynamic_Table_CAL,COUNTA(Dynamic_Table_CAL)/COUNTA(Dynamic_Indices),_xlfn.XMATCH("GDP Deflator",Dynamic_Indices))),
IF(SETUP_Frequency="Quarterly",
IFERROR(INDEX(Dynamic_Table_QTR,_xlfn.XMATCH($H209,Dynamic_Period_QTR),_xlfn.XMATCH("GDP Deflator",Dynamic_Indices)),
INDEX(Dynamic_Table_QTR,COUNTA(Dynamic_Table_QTR)/COUNTA(Dynamic_Indices),_xlfn.XMATCH("GDP Deflator",Dynamic_Indices))),"err"))))
/100</f>
        <v>#N/A</v>
      </c>
      <c r="T209" s="37" t="e">
        <f t="shared" ca="1" si="18"/>
        <v>#N/A</v>
      </c>
      <c r="U209" s="2" t="e">
        <f ca="1">IF(ISERROR($H209),NA(),
_xlfn.XLOOKUP(0,Tool!$28:$28,Tool!$40:$40)/$T209
)</f>
        <v>#N/A</v>
      </c>
    </row>
    <row r="210" spans="8:21" x14ac:dyDescent="0.35">
      <c r="H210" s="33" t="b">
        <f>IF(SETUP_Frequency="Calendar Year",IF(COUNTA(H$3:H209)&lt;=SETUP_Period_Final-SETUP_Period_First,H209+1),
IF(SETUP_Frequency="Financial Year", IF(COUNTA(H$3:H209)&lt;=LEFT(SETUP_Period_Final,4)-LEFT(SETUP_Period_First,4),((LEFT(H209,2)&amp;MID(H209,3,2))+1)&amp;"/"&amp;TEXT(RIGHT(TEXT(RIGHT(H209,2)+1,"00"),2),"00"),NA()),
IF(SETUP_Frequency="Quarterly",IF(COUNTA(H$3:H209)&lt;=((LEFT(SETUP_Period_Final,4)-LEFT(SETUP_Period_First,4))*4)+RIGHT(SETUP_Period_Final,1)-RIGHT(SETUP_Period_First,1),IF(_xlfn.NUMBERVALUE(RIGHT(H209,1))=4,(LEFT(H209,4)+1)&amp;"Q1",(LEFT(H209,4)&amp;"Q"&amp;(RIGHT(H209,1)+1))),NA()),NA())))</f>
        <v>0</v>
      </c>
      <c r="J210" s="43">
        <f ca="1">OFFSET(Tool!$C$13,0,ROW($H210)-3)</f>
        <v>0</v>
      </c>
      <c r="K210" s="78" t="e">
        <f t="shared" ca="1" si="16"/>
        <v>#N/A</v>
      </c>
      <c r="L210" s="78" t="e">
        <f t="shared" ca="1" si="19"/>
        <v>#N/A</v>
      </c>
      <c r="M210" s="78" t="e">
        <f t="shared" ca="1" si="20"/>
        <v>#N/A</v>
      </c>
      <c r="N210" s="38"/>
      <c r="O210" s="36" t="e" cm="1">
        <f t="array" ref="O210">IF(OR(ISERROR($H210),$H210=FALSE),NA(),
IF(INFLATION_Index="Custom",_xlfn.XLOOKUP($H210,Tool!$12:$12,Tool!$14:$14)*100,
IF(SETUP_Frequency="Financial Year",
IFERROR(INDEX(Dynamic_Table_FY,_xlfn.XMATCH($H210,Dynamic_Period_FY),_xlfn.XMATCH(INFLATION_Index,Dynamic_Indices)),
INDEX(Dynamic_Table_FY,COUNTA(Dynamic_Table_FY)/COUNTA(Dynamic_Indices),_xlfn.XMATCH(INFLATION_Index,Dynamic_Indices))),
IF(SETUP_Frequency="Calendar Year",
IFERROR(INDEX(Dynamic_Table_CAL,_xlfn.XMATCH($H210,Dynamic_Period_CAL),_xlfn.XMATCH(INFLATION_Index,Dynamic_Indices)),
INDEX(Dynamic_Table_CAL,COUNTA(Dynamic_Table_CAL)/COUNTA(Dynamic_Indices),_xlfn.XMATCH(INFLATION_Index,Dynamic_Indices))),
IF(SETUP_Frequency="Quarterly",
IFERROR(INDEX(Dynamic_Table_QTR,_xlfn.XMATCH($H210,Dynamic_Period_QTR),_xlfn.XMATCH(INFLATION_Index,Dynamic_Indices)),
INDEX(Dynamic_Table_QTR,COUNTA(Dynamic_Table_QTR)/COUNTA(Dynamic_Indices),_xlfn.XMATCH(INFLATION_Index,Dynamic_Indices))),"err")))))
/100</f>
        <v>#N/A</v>
      </c>
      <c r="P210" s="37" t="e">
        <f t="shared" ca="1" si="17"/>
        <v>#N/A</v>
      </c>
      <c r="Q210" s="37" t="e">
        <f ca="1">IF(ISERROR($H210),NA(),
$P210/_xlfn.XLOOKUP(0,Tool!$27:$27,Tool!$33:$33)
)</f>
        <v>#N/A</v>
      </c>
      <c r="R210" s="2"/>
      <c r="S210" s="36" t="e" cm="1">
        <f t="array" ref="S210">IF(OR(ISERROR($H210),$H210=FALSE),NA(),
IF(SETUP_Frequency="Financial Year",
IFERROR(INDEX(Dynamic_Table_FY,_xlfn.XMATCH($H210,Dynamic_Period_FY),_xlfn.XMATCH("GDP Deflator",Dynamic_Indices)),
INDEX(Dynamic_Table_FY,COUNTA(Dynamic_Table_FY)/COUNTA(Dynamic_Indices),_xlfn.XMATCH("GDP Deflator",Dynamic_Indices))),
IF(SETUP_Frequency="Calendar Year",
IFERROR(INDEX(Dynamic_Table_CAL,_xlfn.XMATCH($H210,Dynamic_Period_CAL),_xlfn.XMATCH("GDP Deflator",Dynamic_Indices)),
INDEX(Dynamic_Table_CAL,COUNTA(Dynamic_Table_CAL)/COUNTA(Dynamic_Indices),_xlfn.XMATCH("GDP Deflator",Dynamic_Indices))),
IF(SETUP_Frequency="Quarterly",
IFERROR(INDEX(Dynamic_Table_QTR,_xlfn.XMATCH($H210,Dynamic_Period_QTR),_xlfn.XMATCH("GDP Deflator",Dynamic_Indices)),
INDEX(Dynamic_Table_QTR,COUNTA(Dynamic_Table_QTR)/COUNTA(Dynamic_Indices),_xlfn.XMATCH("GDP Deflator",Dynamic_Indices))),"err"))))
/100</f>
        <v>#N/A</v>
      </c>
      <c r="T210" s="37" t="e">
        <f t="shared" ca="1" si="18"/>
        <v>#N/A</v>
      </c>
      <c r="U210" s="2" t="e">
        <f ca="1">IF(ISERROR($H210),NA(),
_xlfn.XLOOKUP(0,Tool!$28:$28,Tool!$40:$40)/$T210
)</f>
        <v>#N/A</v>
      </c>
    </row>
    <row r="211" spans="8:21" x14ac:dyDescent="0.35">
      <c r="H211" s="33" t="b">
        <f>IF(SETUP_Frequency="Calendar Year",IF(COUNTA(H$3:H210)&lt;=SETUP_Period_Final-SETUP_Period_First,H210+1),
IF(SETUP_Frequency="Financial Year", IF(COUNTA(H$3:H210)&lt;=LEFT(SETUP_Period_Final,4)-LEFT(SETUP_Period_First,4),((LEFT(H210,2)&amp;MID(H210,3,2))+1)&amp;"/"&amp;TEXT(RIGHT(TEXT(RIGHT(H210,2)+1,"00"),2),"00"),NA()),
IF(SETUP_Frequency="Quarterly",IF(COUNTA(H$3:H210)&lt;=((LEFT(SETUP_Period_Final,4)-LEFT(SETUP_Period_First,4))*4)+RIGHT(SETUP_Period_Final,1)-RIGHT(SETUP_Period_First,1),IF(_xlfn.NUMBERVALUE(RIGHT(H210,1))=4,(LEFT(H210,4)+1)&amp;"Q1",(LEFT(H210,4)&amp;"Q"&amp;(RIGHT(H210,1)+1))),NA()),NA())))</f>
        <v>0</v>
      </c>
      <c r="J211" s="43">
        <f ca="1">OFFSET(Tool!$C$13,0,ROW($H211)-3)</f>
        <v>0</v>
      </c>
      <c r="K211" s="78" t="e">
        <f t="shared" ca="1" si="16"/>
        <v>#N/A</v>
      </c>
      <c r="L211" s="78" t="e">
        <f t="shared" ca="1" si="19"/>
        <v>#N/A</v>
      </c>
      <c r="M211" s="78" t="e">
        <f t="shared" ca="1" si="20"/>
        <v>#N/A</v>
      </c>
      <c r="N211" s="38"/>
      <c r="O211" s="36" t="e" cm="1">
        <f t="array" ref="O211">IF(OR(ISERROR($H211),$H211=FALSE),NA(),
IF(INFLATION_Index="Custom",_xlfn.XLOOKUP($H211,Tool!$12:$12,Tool!$14:$14)*100,
IF(SETUP_Frequency="Financial Year",
IFERROR(INDEX(Dynamic_Table_FY,_xlfn.XMATCH($H211,Dynamic_Period_FY),_xlfn.XMATCH(INFLATION_Index,Dynamic_Indices)),
INDEX(Dynamic_Table_FY,COUNTA(Dynamic_Table_FY)/COUNTA(Dynamic_Indices),_xlfn.XMATCH(INFLATION_Index,Dynamic_Indices))),
IF(SETUP_Frequency="Calendar Year",
IFERROR(INDEX(Dynamic_Table_CAL,_xlfn.XMATCH($H211,Dynamic_Period_CAL),_xlfn.XMATCH(INFLATION_Index,Dynamic_Indices)),
INDEX(Dynamic_Table_CAL,COUNTA(Dynamic_Table_CAL)/COUNTA(Dynamic_Indices),_xlfn.XMATCH(INFLATION_Index,Dynamic_Indices))),
IF(SETUP_Frequency="Quarterly",
IFERROR(INDEX(Dynamic_Table_QTR,_xlfn.XMATCH($H211,Dynamic_Period_QTR),_xlfn.XMATCH(INFLATION_Index,Dynamic_Indices)),
INDEX(Dynamic_Table_QTR,COUNTA(Dynamic_Table_QTR)/COUNTA(Dynamic_Indices),_xlfn.XMATCH(INFLATION_Index,Dynamic_Indices))),"err")))))
/100</f>
        <v>#N/A</v>
      </c>
      <c r="P211" s="37" t="e">
        <f t="shared" ca="1" si="17"/>
        <v>#N/A</v>
      </c>
      <c r="Q211" s="37" t="e">
        <f ca="1">IF(ISERROR($H211),NA(),
$P211/_xlfn.XLOOKUP(0,Tool!$27:$27,Tool!$33:$33)
)</f>
        <v>#N/A</v>
      </c>
      <c r="R211" s="2"/>
      <c r="S211" s="36" t="e" cm="1">
        <f t="array" ref="S211">IF(OR(ISERROR($H211),$H211=FALSE),NA(),
IF(SETUP_Frequency="Financial Year",
IFERROR(INDEX(Dynamic_Table_FY,_xlfn.XMATCH($H211,Dynamic_Period_FY),_xlfn.XMATCH("GDP Deflator",Dynamic_Indices)),
INDEX(Dynamic_Table_FY,COUNTA(Dynamic_Table_FY)/COUNTA(Dynamic_Indices),_xlfn.XMATCH("GDP Deflator",Dynamic_Indices))),
IF(SETUP_Frequency="Calendar Year",
IFERROR(INDEX(Dynamic_Table_CAL,_xlfn.XMATCH($H211,Dynamic_Period_CAL),_xlfn.XMATCH("GDP Deflator",Dynamic_Indices)),
INDEX(Dynamic_Table_CAL,COUNTA(Dynamic_Table_CAL)/COUNTA(Dynamic_Indices),_xlfn.XMATCH("GDP Deflator",Dynamic_Indices))),
IF(SETUP_Frequency="Quarterly",
IFERROR(INDEX(Dynamic_Table_QTR,_xlfn.XMATCH($H211,Dynamic_Period_QTR),_xlfn.XMATCH("GDP Deflator",Dynamic_Indices)),
INDEX(Dynamic_Table_QTR,COUNTA(Dynamic_Table_QTR)/COUNTA(Dynamic_Indices),_xlfn.XMATCH("GDP Deflator",Dynamic_Indices))),"err"))))
/100</f>
        <v>#N/A</v>
      </c>
      <c r="T211" s="37" t="e">
        <f t="shared" ca="1" si="18"/>
        <v>#N/A</v>
      </c>
      <c r="U211" s="2" t="e">
        <f ca="1">IF(ISERROR($H211),NA(),
_xlfn.XLOOKUP(0,Tool!$28:$28,Tool!$40:$40)/$T211
)</f>
        <v>#N/A</v>
      </c>
    </row>
    <row r="212" spans="8:21" x14ac:dyDescent="0.35">
      <c r="H212" s="33" t="b">
        <f>IF(SETUP_Frequency="Calendar Year",IF(COUNTA(H$3:H211)&lt;=SETUP_Period_Final-SETUP_Period_First,H211+1),
IF(SETUP_Frequency="Financial Year", IF(COUNTA(H$3:H211)&lt;=LEFT(SETUP_Period_Final,4)-LEFT(SETUP_Period_First,4),((LEFT(H211,2)&amp;MID(H211,3,2))+1)&amp;"/"&amp;TEXT(RIGHT(TEXT(RIGHT(H211,2)+1,"00"),2),"00"),NA()),
IF(SETUP_Frequency="Quarterly",IF(COUNTA(H$3:H211)&lt;=((LEFT(SETUP_Period_Final,4)-LEFT(SETUP_Period_First,4))*4)+RIGHT(SETUP_Period_Final,1)-RIGHT(SETUP_Period_First,1),IF(_xlfn.NUMBERVALUE(RIGHT(H211,1))=4,(LEFT(H211,4)+1)&amp;"Q1",(LEFT(H211,4)&amp;"Q"&amp;(RIGHT(H211,1)+1))),NA()),NA())))</f>
        <v>0</v>
      </c>
      <c r="J212" s="43">
        <f ca="1">OFFSET(Tool!$C$13,0,ROW($H212)-3)</f>
        <v>0</v>
      </c>
      <c r="K212" s="78" t="e">
        <f t="shared" ca="1" si="16"/>
        <v>#N/A</v>
      </c>
      <c r="L212" s="78" t="e">
        <f t="shared" ca="1" si="19"/>
        <v>#N/A</v>
      </c>
      <c r="M212" s="78" t="e">
        <f t="shared" ca="1" si="20"/>
        <v>#N/A</v>
      </c>
      <c r="N212" s="38"/>
      <c r="O212" s="36" t="e" cm="1">
        <f t="array" ref="O212">IF(OR(ISERROR($H212),$H212=FALSE),NA(),
IF(INFLATION_Index="Custom",_xlfn.XLOOKUP($H212,Tool!$12:$12,Tool!$14:$14)*100,
IF(SETUP_Frequency="Financial Year",
IFERROR(INDEX(Dynamic_Table_FY,_xlfn.XMATCH($H212,Dynamic_Period_FY),_xlfn.XMATCH(INFLATION_Index,Dynamic_Indices)),
INDEX(Dynamic_Table_FY,COUNTA(Dynamic_Table_FY)/COUNTA(Dynamic_Indices),_xlfn.XMATCH(INFLATION_Index,Dynamic_Indices))),
IF(SETUP_Frequency="Calendar Year",
IFERROR(INDEX(Dynamic_Table_CAL,_xlfn.XMATCH($H212,Dynamic_Period_CAL),_xlfn.XMATCH(INFLATION_Index,Dynamic_Indices)),
INDEX(Dynamic_Table_CAL,COUNTA(Dynamic_Table_CAL)/COUNTA(Dynamic_Indices),_xlfn.XMATCH(INFLATION_Index,Dynamic_Indices))),
IF(SETUP_Frequency="Quarterly",
IFERROR(INDEX(Dynamic_Table_QTR,_xlfn.XMATCH($H212,Dynamic_Period_QTR),_xlfn.XMATCH(INFLATION_Index,Dynamic_Indices)),
INDEX(Dynamic_Table_QTR,COUNTA(Dynamic_Table_QTR)/COUNTA(Dynamic_Indices),_xlfn.XMATCH(INFLATION_Index,Dynamic_Indices))),"err")))))
/100</f>
        <v>#N/A</v>
      </c>
      <c r="P212" s="37" t="e">
        <f t="shared" ca="1" si="17"/>
        <v>#N/A</v>
      </c>
      <c r="Q212" s="37" t="e">
        <f ca="1">IF(ISERROR($H212),NA(),
$P212/_xlfn.XLOOKUP(0,Tool!$27:$27,Tool!$33:$33)
)</f>
        <v>#N/A</v>
      </c>
      <c r="R212" s="2"/>
      <c r="S212" s="36" t="e" cm="1">
        <f t="array" ref="S212">IF(OR(ISERROR($H212),$H212=FALSE),NA(),
IF(SETUP_Frequency="Financial Year",
IFERROR(INDEX(Dynamic_Table_FY,_xlfn.XMATCH($H212,Dynamic_Period_FY),_xlfn.XMATCH("GDP Deflator",Dynamic_Indices)),
INDEX(Dynamic_Table_FY,COUNTA(Dynamic_Table_FY)/COUNTA(Dynamic_Indices),_xlfn.XMATCH("GDP Deflator",Dynamic_Indices))),
IF(SETUP_Frequency="Calendar Year",
IFERROR(INDEX(Dynamic_Table_CAL,_xlfn.XMATCH($H212,Dynamic_Period_CAL),_xlfn.XMATCH("GDP Deflator",Dynamic_Indices)),
INDEX(Dynamic_Table_CAL,COUNTA(Dynamic_Table_CAL)/COUNTA(Dynamic_Indices),_xlfn.XMATCH("GDP Deflator",Dynamic_Indices))),
IF(SETUP_Frequency="Quarterly",
IFERROR(INDEX(Dynamic_Table_QTR,_xlfn.XMATCH($H212,Dynamic_Period_QTR),_xlfn.XMATCH("GDP Deflator",Dynamic_Indices)),
INDEX(Dynamic_Table_QTR,COUNTA(Dynamic_Table_QTR)/COUNTA(Dynamic_Indices),_xlfn.XMATCH("GDP Deflator",Dynamic_Indices))),"err"))))
/100</f>
        <v>#N/A</v>
      </c>
      <c r="T212" s="37" t="e">
        <f t="shared" ca="1" si="18"/>
        <v>#N/A</v>
      </c>
      <c r="U212" s="2" t="e">
        <f ca="1">IF(ISERROR($H212),NA(),
_xlfn.XLOOKUP(0,Tool!$28:$28,Tool!$40:$40)/$T212
)</f>
        <v>#N/A</v>
      </c>
    </row>
    <row r="213" spans="8:21" x14ac:dyDescent="0.35">
      <c r="H213" s="33" t="b">
        <f>IF(SETUP_Frequency="Calendar Year",IF(COUNTA(H$3:H212)&lt;=SETUP_Period_Final-SETUP_Period_First,H212+1),
IF(SETUP_Frequency="Financial Year", IF(COUNTA(H$3:H212)&lt;=LEFT(SETUP_Period_Final,4)-LEFT(SETUP_Period_First,4),((LEFT(H212,2)&amp;MID(H212,3,2))+1)&amp;"/"&amp;TEXT(RIGHT(TEXT(RIGHT(H212,2)+1,"00"),2),"00"),NA()),
IF(SETUP_Frequency="Quarterly",IF(COUNTA(H$3:H212)&lt;=((LEFT(SETUP_Period_Final,4)-LEFT(SETUP_Period_First,4))*4)+RIGHT(SETUP_Period_Final,1)-RIGHT(SETUP_Period_First,1),IF(_xlfn.NUMBERVALUE(RIGHT(H212,1))=4,(LEFT(H212,4)+1)&amp;"Q1",(LEFT(H212,4)&amp;"Q"&amp;(RIGHT(H212,1)+1))),NA()),NA())))</f>
        <v>0</v>
      </c>
      <c r="J213" s="43">
        <f ca="1">OFFSET(Tool!$C$13,0,ROW($H213)-3)</f>
        <v>0</v>
      </c>
      <c r="K213" s="78" t="e">
        <f t="shared" ca="1" si="16"/>
        <v>#N/A</v>
      </c>
      <c r="L213" s="78" t="e">
        <f t="shared" ca="1" si="19"/>
        <v>#N/A</v>
      </c>
      <c r="M213" s="78" t="e">
        <f t="shared" ca="1" si="20"/>
        <v>#N/A</v>
      </c>
      <c r="N213" s="38"/>
      <c r="O213" s="36" t="e" cm="1">
        <f t="array" ref="O213">IF(OR(ISERROR($H213),$H213=FALSE),NA(),
IF(INFLATION_Index="Custom",_xlfn.XLOOKUP($H213,Tool!$12:$12,Tool!$14:$14)*100,
IF(SETUP_Frequency="Financial Year",
IFERROR(INDEX(Dynamic_Table_FY,_xlfn.XMATCH($H213,Dynamic_Period_FY),_xlfn.XMATCH(INFLATION_Index,Dynamic_Indices)),
INDEX(Dynamic_Table_FY,COUNTA(Dynamic_Table_FY)/COUNTA(Dynamic_Indices),_xlfn.XMATCH(INFLATION_Index,Dynamic_Indices))),
IF(SETUP_Frequency="Calendar Year",
IFERROR(INDEX(Dynamic_Table_CAL,_xlfn.XMATCH($H213,Dynamic_Period_CAL),_xlfn.XMATCH(INFLATION_Index,Dynamic_Indices)),
INDEX(Dynamic_Table_CAL,COUNTA(Dynamic_Table_CAL)/COUNTA(Dynamic_Indices),_xlfn.XMATCH(INFLATION_Index,Dynamic_Indices))),
IF(SETUP_Frequency="Quarterly",
IFERROR(INDEX(Dynamic_Table_QTR,_xlfn.XMATCH($H213,Dynamic_Period_QTR),_xlfn.XMATCH(INFLATION_Index,Dynamic_Indices)),
INDEX(Dynamic_Table_QTR,COUNTA(Dynamic_Table_QTR)/COUNTA(Dynamic_Indices),_xlfn.XMATCH(INFLATION_Index,Dynamic_Indices))),"err")))))
/100</f>
        <v>#N/A</v>
      </c>
      <c r="P213" s="37" t="e">
        <f t="shared" ca="1" si="17"/>
        <v>#N/A</v>
      </c>
      <c r="Q213" s="37" t="e">
        <f ca="1">IF(ISERROR($H213),NA(),
$P213/_xlfn.XLOOKUP(0,Tool!$27:$27,Tool!$33:$33)
)</f>
        <v>#N/A</v>
      </c>
      <c r="R213" s="2"/>
      <c r="S213" s="36" t="e" cm="1">
        <f t="array" ref="S213">IF(OR(ISERROR($H213),$H213=FALSE),NA(),
IF(SETUP_Frequency="Financial Year",
IFERROR(INDEX(Dynamic_Table_FY,_xlfn.XMATCH($H213,Dynamic_Period_FY),_xlfn.XMATCH("GDP Deflator",Dynamic_Indices)),
INDEX(Dynamic_Table_FY,COUNTA(Dynamic_Table_FY)/COUNTA(Dynamic_Indices),_xlfn.XMATCH("GDP Deflator",Dynamic_Indices))),
IF(SETUP_Frequency="Calendar Year",
IFERROR(INDEX(Dynamic_Table_CAL,_xlfn.XMATCH($H213,Dynamic_Period_CAL),_xlfn.XMATCH("GDP Deflator",Dynamic_Indices)),
INDEX(Dynamic_Table_CAL,COUNTA(Dynamic_Table_CAL)/COUNTA(Dynamic_Indices),_xlfn.XMATCH("GDP Deflator",Dynamic_Indices))),
IF(SETUP_Frequency="Quarterly",
IFERROR(INDEX(Dynamic_Table_QTR,_xlfn.XMATCH($H213,Dynamic_Period_QTR),_xlfn.XMATCH("GDP Deflator",Dynamic_Indices)),
INDEX(Dynamic_Table_QTR,COUNTA(Dynamic_Table_QTR)/COUNTA(Dynamic_Indices),_xlfn.XMATCH("GDP Deflator",Dynamic_Indices))),"err"))))
/100</f>
        <v>#N/A</v>
      </c>
      <c r="T213" s="37" t="e">
        <f t="shared" ca="1" si="18"/>
        <v>#N/A</v>
      </c>
      <c r="U213" s="2" t="e">
        <f ca="1">IF(ISERROR($H213),NA(),
_xlfn.XLOOKUP(0,Tool!$28:$28,Tool!$40:$40)/$T213
)</f>
        <v>#N/A</v>
      </c>
    </row>
    <row r="214" spans="8:21" x14ac:dyDescent="0.35">
      <c r="H214" s="33" t="b">
        <f>IF(SETUP_Frequency="Calendar Year",IF(COUNTA(H$3:H213)&lt;=SETUP_Period_Final-SETUP_Period_First,H213+1),
IF(SETUP_Frequency="Financial Year", IF(COUNTA(H$3:H213)&lt;=LEFT(SETUP_Period_Final,4)-LEFT(SETUP_Period_First,4),((LEFT(H213,2)&amp;MID(H213,3,2))+1)&amp;"/"&amp;TEXT(RIGHT(TEXT(RIGHT(H213,2)+1,"00"),2),"00"),NA()),
IF(SETUP_Frequency="Quarterly",IF(COUNTA(H$3:H213)&lt;=((LEFT(SETUP_Period_Final,4)-LEFT(SETUP_Period_First,4))*4)+RIGHT(SETUP_Period_Final,1)-RIGHT(SETUP_Period_First,1),IF(_xlfn.NUMBERVALUE(RIGHT(H213,1))=4,(LEFT(H213,4)+1)&amp;"Q1",(LEFT(H213,4)&amp;"Q"&amp;(RIGHT(H213,1)+1))),NA()),NA())))</f>
        <v>0</v>
      </c>
      <c r="J214" s="43">
        <f ca="1">OFFSET(Tool!$C$13,0,ROW($H214)-3)</f>
        <v>0</v>
      </c>
      <c r="K214" s="78" t="e">
        <f t="shared" ca="1" si="16"/>
        <v>#N/A</v>
      </c>
      <c r="L214" s="78" t="e">
        <f t="shared" ca="1" si="19"/>
        <v>#N/A</v>
      </c>
      <c r="M214" s="78" t="e">
        <f t="shared" ca="1" si="20"/>
        <v>#N/A</v>
      </c>
      <c r="N214" s="38"/>
      <c r="O214" s="36" t="e" cm="1">
        <f t="array" ref="O214">IF(OR(ISERROR($H214),$H214=FALSE),NA(),
IF(INFLATION_Index="Custom",_xlfn.XLOOKUP($H214,Tool!$12:$12,Tool!$14:$14)*100,
IF(SETUP_Frequency="Financial Year",
IFERROR(INDEX(Dynamic_Table_FY,_xlfn.XMATCH($H214,Dynamic_Period_FY),_xlfn.XMATCH(INFLATION_Index,Dynamic_Indices)),
INDEX(Dynamic_Table_FY,COUNTA(Dynamic_Table_FY)/COUNTA(Dynamic_Indices),_xlfn.XMATCH(INFLATION_Index,Dynamic_Indices))),
IF(SETUP_Frequency="Calendar Year",
IFERROR(INDEX(Dynamic_Table_CAL,_xlfn.XMATCH($H214,Dynamic_Period_CAL),_xlfn.XMATCH(INFLATION_Index,Dynamic_Indices)),
INDEX(Dynamic_Table_CAL,COUNTA(Dynamic_Table_CAL)/COUNTA(Dynamic_Indices),_xlfn.XMATCH(INFLATION_Index,Dynamic_Indices))),
IF(SETUP_Frequency="Quarterly",
IFERROR(INDEX(Dynamic_Table_QTR,_xlfn.XMATCH($H214,Dynamic_Period_QTR),_xlfn.XMATCH(INFLATION_Index,Dynamic_Indices)),
INDEX(Dynamic_Table_QTR,COUNTA(Dynamic_Table_QTR)/COUNTA(Dynamic_Indices),_xlfn.XMATCH(INFLATION_Index,Dynamic_Indices))),"err")))))
/100</f>
        <v>#N/A</v>
      </c>
      <c r="P214" s="37" t="e">
        <f t="shared" ca="1" si="17"/>
        <v>#N/A</v>
      </c>
      <c r="Q214" s="37" t="e">
        <f ca="1">IF(ISERROR($H214),NA(),
$P214/_xlfn.XLOOKUP(0,Tool!$27:$27,Tool!$33:$33)
)</f>
        <v>#N/A</v>
      </c>
      <c r="R214" s="2"/>
      <c r="S214" s="36" t="e" cm="1">
        <f t="array" ref="S214">IF(OR(ISERROR($H214),$H214=FALSE),NA(),
IF(SETUP_Frequency="Financial Year",
IFERROR(INDEX(Dynamic_Table_FY,_xlfn.XMATCH($H214,Dynamic_Period_FY),_xlfn.XMATCH("GDP Deflator",Dynamic_Indices)),
INDEX(Dynamic_Table_FY,COUNTA(Dynamic_Table_FY)/COUNTA(Dynamic_Indices),_xlfn.XMATCH("GDP Deflator",Dynamic_Indices))),
IF(SETUP_Frequency="Calendar Year",
IFERROR(INDEX(Dynamic_Table_CAL,_xlfn.XMATCH($H214,Dynamic_Period_CAL),_xlfn.XMATCH("GDP Deflator",Dynamic_Indices)),
INDEX(Dynamic_Table_CAL,COUNTA(Dynamic_Table_CAL)/COUNTA(Dynamic_Indices),_xlfn.XMATCH("GDP Deflator",Dynamic_Indices))),
IF(SETUP_Frequency="Quarterly",
IFERROR(INDEX(Dynamic_Table_QTR,_xlfn.XMATCH($H214,Dynamic_Period_QTR),_xlfn.XMATCH("GDP Deflator",Dynamic_Indices)),
INDEX(Dynamic_Table_QTR,COUNTA(Dynamic_Table_QTR)/COUNTA(Dynamic_Indices),_xlfn.XMATCH("GDP Deflator",Dynamic_Indices))),"err"))))
/100</f>
        <v>#N/A</v>
      </c>
      <c r="T214" s="37" t="e">
        <f t="shared" ca="1" si="18"/>
        <v>#N/A</v>
      </c>
      <c r="U214" s="2" t="e">
        <f ca="1">IF(ISERROR($H214),NA(),
_xlfn.XLOOKUP(0,Tool!$28:$28,Tool!$40:$40)/$T214
)</f>
        <v>#N/A</v>
      </c>
    </row>
    <row r="215" spans="8:21" x14ac:dyDescent="0.35">
      <c r="H215" s="33" t="b">
        <f>IF(SETUP_Frequency="Calendar Year",IF(COUNTA(H$3:H214)&lt;=SETUP_Period_Final-SETUP_Period_First,H214+1),
IF(SETUP_Frequency="Financial Year", IF(COUNTA(H$3:H214)&lt;=LEFT(SETUP_Period_Final,4)-LEFT(SETUP_Period_First,4),((LEFT(H214,2)&amp;MID(H214,3,2))+1)&amp;"/"&amp;TEXT(RIGHT(TEXT(RIGHT(H214,2)+1,"00"),2),"00"),NA()),
IF(SETUP_Frequency="Quarterly",IF(COUNTA(H$3:H214)&lt;=((LEFT(SETUP_Period_Final,4)-LEFT(SETUP_Period_First,4))*4)+RIGHT(SETUP_Period_Final,1)-RIGHT(SETUP_Period_First,1),IF(_xlfn.NUMBERVALUE(RIGHT(H214,1))=4,(LEFT(H214,4)+1)&amp;"Q1",(LEFT(H214,4)&amp;"Q"&amp;(RIGHT(H214,1)+1))),NA()),NA())))</f>
        <v>0</v>
      </c>
      <c r="J215" s="43">
        <f ca="1">OFFSET(Tool!$C$13,0,ROW($H215)-3)</f>
        <v>0</v>
      </c>
      <c r="K215" s="78" t="e">
        <f t="shared" ca="1" si="16"/>
        <v>#N/A</v>
      </c>
      <c r="L215" s="78" t="e">
        <f t="shared" ca="1" si="19"/>
        <v>#N/A</v>
      </c>
      <c r="M215" s="78" t="e">
        <f t="shared" ca="1" si="20"/>
        <v>#N/A</v>
      </c>
      <c r="N215" s="38"/>
      <c r="O215" s="36" t="e" cm="1">
        <f t="array" ref="O215">IF(OR(ISERROR($H215),$H215=FALSE),NA(),
IF(INFLATION_Index="Custom",_xlfn.XLOOKUP($H215,Tool!$12:$12,Tool!$14:$14)*100,
IF(SETUP_Frequency="Financial Year",
IFERROR(INDEX(Dynamic_Table_FY,_xlfn.XMATCH($H215,Dynamic_Period_FY),_xlfn.XMATCH(INFLATION_Index,Dynamic_Indices)),
INDEX(Dynamic_Table_FY,COUNTA(Dynamic_Table_FY)/COUNTA(Dynamic_Indices),_xlfn.XMATCH(INFLATION_Index,Dynamic_Indices))),
IF(SETUP_Frequency="Calendar Year",
IFERROR(INDEX(Dynamic_Table_CAL,_xlfn.XMATCH($H215,Dynamic_Period_CAL),_xlfn.XMATCH(INFLATION_Index,Dynamic_Indices)),
INDEX(Dynamic_Table_CAL,COUNTA(Dynamic_Table_CAL)/COUNTA(Dynamic_Indices),_xlfn.XMATCH(INFLATION_Index,Dynamic_Indices))),
IF(SETUP_Frequency="Quarterly",
IFERROR(INDEX(Dynamic_Table_QTR,_xlfn.XMATCH($H215,Dynamic_Period_QTR),_xlfn.XMATCH(INFLATION_Index,Dynamic_Indices)),
INDEX(Dynamic_Table_QTR,COUNTA(Dynamic_Table_QTR)/COUNTA(Dynamic_Indices),_xlfn.XMATCH(INFLATION_Index,Dynamic_Indices))),"err")))))
/100</f>
        <v>#N/A</v>
      </c>
      <c r="P215" s="37" t="e">
        <f t="shared" ca="1" si="17"/>
        <v>#N/A</v>
      </c>
      <c r="Q215" s="37" t="e">
        <f ca="1">IF(ISERROR($H215),NA(),
$P215/_xlfn.XLOOKUP(0,Tool!$27:$27,Tool!$33:$33)
)</f>
        <v>#N/A</v>
      </c>
      <c r="R215" s="2"/>
      <c r="S215" s="36" t="e" cm="1">
        <f t="array" ref="S215">IF(OR(ISERROR($H215),$H215=FALSE),NA(),
IF(SETUP_Frequency="Financial Year",
IFERROR(INDEX(Dynamic_Table_FY,_xlfn.XMATCH($H215,Dynamic_Period_FY),_xlfn.XMATCH("GDP Deflator",Dynamic_Indices)),
INDEX(Dynamic_Table_FY,COUNTA(Dynamic_Table_FY)/COUNTA(Dynamic_Indices),_xlfn.XMATCH("GDP Deflator",Dynamic_Indices))),
IF(SETUP_Frequency="Calendar Year",
IFERROR(INDEX(Dynamic_Table_CAL,_xlfn.XMATCH($H215,Dynamic_Period_CAL),_xlfn.XMATCH("GDP Deflator",Dynamic_Indices)),
INDEX(Dynamic_Table_CAL,COUNTA(Dynamic_Table_CAL)/COUNTA(Dynamic_Indices),_xlfn.XMATCH("GDP Deflator",Dynamic_Indices))),
IF(SETUP_Frequency="Quarterly",
IFERROR(INDEX(Dynamic_Table_QTR,_xlfn.XMATCH($H215,Dynamic_Period_QTR),_xlfn.XMATCH("GDP Deflator",Dynamic_Indices)),
INDEX(Dynamic_Table_QTR,COUNTA(Dynamic_Table_QTR)/COUNTA(Dynamic_Indices),_xlfn.XMATCH("GDP Deflator",Dynamic_Indices))),"err"))))
/100</f>
        <v>#N/A</v>
      </c>
      <c r="T215" s="37" t="e">
        <f t="shared" ca="1" si="18"/>
        <v>#N/A</v>
      </c>
      <c r="U215" s="2" t="e">
        <f ca="1">IF(ISERROR($H215),NA(),
_xlfn.XLOOKUP(0,Tool!$28:$28,Tool!$40:$40)/$T215
)</f>
        <v>#N/A</v>
      </c>
    </row>
    <row r="216" spans="8:21" x14ac:dyDescent="0.35">
      <c r="H216" s="33" t="b">
        <f>IF(SETUP_Frequency="Calendar Year",IF(COUNTA(H$3:H215)&lt;=SETUP_Period_Final-SETUP_Period_First,H215+1),
IF(SETUP_Frequency="Financial Year", IF(COUNTA(H$3:H215)&lt;=LEFT(SETUP_Period_Final,4)-LEFT(SETUP_Period_First,4),((LEFT(H215,2)&amp;MID(H215,3,2))+1)&amp;"/"&amp;TEXT(RIGHT(TEXT(RIGHT(H215,2)+1,"00"),2),"00"),NA()),
IF(SETUP_Frequency="Quarterly",IF(COUNTA(H$3:H215)&lt;=((LEFT(SETUP_Period_Final,4)-LEFT(SETUP_Period_First,4))*4)+RIGHT(SETUP_Period_Final,1)-RIGHT(SETUP_Period_First,1),IF(_xlfn.NUMBERVALUE(RIGHT(H215,1))=4,(LEFT(H215,4)+1)&amp;"Q1",(LEFT(H215,4)&amp;"Q"&amp;(RIGHT(H215,1)+1))),NA()),NA())))</f>
        <v>0</v>
      </c>
      <c r="J216" s="43">
        <f ca="1">OFFSET(Tool!$C$13,0,ROW($H216)-3)</f>
        <v>0</v>
      </c>
      <c r="K216" s="78" t="e">
        <f t="shared" ca="1" si="16"/>
        <v>#N/A</v>
      </c>
      <c r="L216" s="78" t="e">
        <f t="shared" ca="1" si="19"/>
        <v>#N/A</v>
      </c>
      <c r="M216" s="78" t="e">
        <f t="shared" ca="1" si="20"/>
        <v>#N/A</v>
      </c>
      <c r="N216" s="38"/>
      <c r="O216" s="36" t="e" cm="1">
        <f t="array" ref="O216">IF(OR(ISERROR($H216),$H216=FALSE),NA(),
IF(INFLATION_Index="Custom",_xlfn.XLOOKUP($H216,Tool!$12:$12,Tool!$14:$14)*100,
IF(SETUP_Frequency="Financial Year",
IFERROR(INDEX(Dynamic_Table_FY,_xlfn.XMATCH($H216,Dynamic_Period_FY),_xlfn.XMATCH(INFLATION_Index,Dynamic_Indices)),
INDEX(Dynamic_Table_FY,COUNTA(Dynamic_Table_FY)/COUNTA(Dynamic_Indices),_xlfn.XMATCH(INFLATION_Index,Dynamic_Indices))),
IF(SETUP_Frequency="Calendar Year",
IFERROR(INDEX(Dynamic_Table_CAL,_xlfn.XMATCH($H216,Dynamic_Period_CAL),_xlfn.XMATCH(INFLATION_Index,Dynamic_Indices)),
INDEX(Dynamic_Table_CAL,COUNTA(Dynamic_Table_CAL)/COUNTA(Dynamic_Indices),_xlfn.XMATCH(INFLATION_Index,Dynamic_Indices))),
IF(SETUP_Frequency="Quarterly",
IFERROR(INDEX(Dynamic_Table_QTR,_xlfn.XMATCH($H216,Dynamic_Period_QTR),_xlfn.XMATCH(INFLATION_Index,Dynamic_Indices)),
INDEX(Dynamic_Table_QTR,COUNTA(Dynamic_Table_QTR)/COUNTA(Dynamic_Indices),_xlfn.XMATCH(INFLATION_Index,Dynamic_Indices))),"err")))))
/100</f>
        <v>#N/A</v>
      </c>
      <c r="P216" s="37" t="e">
        <f t="shared" ca="1" si="17"/>
        <v>#N/A</v>
      </c>
      <c r="Q216" s="37" t="e">
        <f ca="1">IF(ISERROR($H216),NA(),
$P216/_xlfn.XLOOKUP(0,Tool!$27:$27,Tool!$33:$33)
)</f>
        <v>#N/A</v>
      </c>
      <c r="R216" s="2"/>
      <c r="S216" s="36" t="e" cm="1">
        <f t="array" ref="S216">IF(OR(ISERROR($H216),$H216=FALSE),NA(),
IF(SETUP_Frequency="Financial Year",
IFERROR(INDEX(Dynamic_Table_FY,_xlfn.XMATCH($H216,Dynamic_Period_FY),_xlfn.XMATCH("GDP Deflator",Dynamic_Indices)),
INDEX(Dynamic_Table_FY,COUNTA(Dynamic_Table_FY)/COUNTA(Dynamic_Indices),_xlfn.XMATCH("GDP Deflator",Dynamic_Indices))),
IF(SETUP_Frequency="Calendar Year",
IFERROR(INDEX(Dynamic_Table_CAL,_xlfn.XMATCH($H216,Dynamic_Period_CAL),_xlfn.XMATCH("GDP Deflator",Dynamic_Indices)),
INDEX(Dynamic_Table_CAL,COUNTA(Dynamic_Table_CAL)/COUNTA(Dynamic_Indices),_xlfn.XMATCH("GDP Deflator",Dynamic_Indices))),
IF(SETUP_Frequency="Quarterly",
IFERROR(INDEX(Dynamic_Table_QTR,_xlfn.XMATCH($H216,Dynamic_Period_QTR),_xlfn.XMATCH("GDP Deflator",Dynamic_Indices)),
INDEX(Dynamic_Table_QTR,COUNTA(Dynamic_Table_QTR)/COUNTA(Dynamic_Indices),_xlfn.XMATCH("GDP Deflator",Dynamic_Indices))),"err"))))
/100</f>
        <v>#N/A</v>
      </c>
      <c r="T216" s="37" t="e">
        <f t="shared" ca="1" si="18"/>
        <v>#N/A</v>
      </c>
      <c r="U216" s="2" t="e">
        <f ca="1">IF(ISERROR($H216),NA(),
_xlfn.XLOOKUP(0,Tool!$28:$28,Tool!$40:$40)/$T216
)</f>
        <v>#N/A</v>
      </c>
    </row>
    <row r="217" spans="8:21" x14ac:dyDescent="0.35">
      <c r="H217" s="33" t="b">
        <f>IF(SETUP_Frequency="Calendar Year",IF(COUNTA(H$3:H216)&lt;=SETUP_Period_Final-SETUP_Period_First,H216+1),
IF(SETUP_Frequency="Financial Year", IF(COUNTA(H$3:H216)&lt;=LEFT(SETUP_Period_Final,4)-LEFT(SETUP_Period_First,4),((LEFT(H216,2)&amp;MID(H216,3,2))+1)&amp;"/"&amp;TEXT(RIGHT(TEXT(RIGHT(H216,2)+1,"00"),2),"00"),NA()),
IF(SETUP_Frequency="Quarterly",IF(COUNTA(H$3:H216)&lt;=((LEFT(SETUP_Period_Final,4)-LEFT(SETUP_Period_First,4))*4)+RIGHT(SETUP_Period_Final,1)-RIGHT(SETUP_Period_First,1),IF(_xlfn.NUMBERVALUE(RIGHT(H216,1))=4,(LEFT(H216,4)+1)&amp;"Q1",(LEFT(H216,4)&amp;"Q"&amp;(RIGHT(H216,1)+1))),NA()),NA())))</f>
        <v>0</v>
      </c>
      <c r="J217" s="43">
        <f ca="1">OFFSET(Tool!$C$13,0,ROW($H217)-3)</f>
        <v>0</v>
      </c>
      <c r="K217" s="78" t="e">
        <f t="shared" ca="1" si="16"/>
        <v>#N/A</v>
      </c>
      <c r="L217" s="78" t="e">
        <f t="shared" ca="1" si="19"/>
        <v>#N/A</v>
      </c>
      <c r="M217" s="78" t="e">
        <f t="shared" ca="1" si="20"/>
        <v>#N/A</v>
      </c>
      <c r="N217" s="38"/>
      <c r="O217" s="36" t="e" cm="1">
        <f t="array" ref="O217">IF(OR(ISERROR($H217),$H217=FALSE),NA(),
IF(INFLATION_Index="Custom",_xlfn.XLOOKUP($H217,Tool!$12:$12,Tool!$14:$14)*100,
IF(SETUP_Frequency="Financial Year",
IFERROR(INDEX(Dynamic_Table_FY,_xlfn.XMATCH($H217,Dynamic_Period_FY),_xlfn.XMATCH(INFLATION_Index,Dynamic_Indices)),
INDEX(Dynamic_Table_FY,COUNTA(Dynamic_Table_FY)/COUNTA(Dynamic_Indices),_xlfn.XMATCH(INFLATION_Index,Dynamic_Indices))),
IF(SETUP_Frequency="Calendar Year",
IFERROR(INDEX(Dynamic_Table_CAL,_xlfn.XMATCH($H217,Dynamic_Period_CAL),_xlfn.XMATCH(INFLATION_Index,Dynamic_Indices)),
INDEX(Dynamic_Table_CAL,COUNTA(Dynamic_Table_CAL)/COUNTA(Dynamic_Indices),_xlfn.XMATCH(INFLATION_Index,Dynamic_Indices))),
IF(SETUP_Frequency="Quarterly",
IFERROR(INDEX(Dynamic_Table_QTR,_xlfn.XMATCH($H217,Dynamic_Period_QTR),_xlfn.XMATCH(INFLATION_Index,Dynamic_Indices)),
INDEX(Dynamic_Table_QTR,COUNTA(Dynamic_Table_QTR)/COUNTA(Dynamic_Indices),_xlfn.XMATCH(INFLATION_Index,Dynamic_Indices))),"err")))))
/100</f>
        <v>#N/A</v>
      </c>
      <c r="P217" s="37" t="e">
        <f t="shared" ca="1" si="17"/>
        <v>#N/A</v>
      </c>
      <c r="Q217" s="37" t="e">
        <f ca="1">IF(ISERROR($H217),NA(),
$P217/_xlfn.XLOOKUP(0,Tool!$27:$27,Tool!$33:$33)
)</f>
        <v>#N/A</v>
      </c>
      <c r="R217" s="2"/>
      <c r="S217" s="36" t="e" cm="1">
        <f t="array" ref="S217">IF(OR(ISERROR($H217),$H217=FALSE),NA(),
IF(SETUP_Frequency="Financial Year",
IFERROR(INDEX(Dynamic_Table_FY,_xlfn.XMATCH($H217,Dynamic_Period_FY),_xlfn.XMATCH("GDP Deflator",Dynamic_Indices)),
INDEX(Dynamic_Table_FY,COUNTA(Dynamic_Table_FY)/COUNTA(Dynamic_Indices),_xlfn.XMATCH("GDP Deflator",Dynamic_Indices))),
IF(SETUP_Frequency="Calendar Year",
IFERROR(INDEX(Dynamic_Table_CAL,_xlfn.XMATCH($H217,Dynamic_Period_CAL),_xlfn.XMATCH("GDP Deflator",Dynamic_Indices)),
INDEX(Dynamic_Table_CAL,COUNTA(Dynamic_Table_CAL)/COUNTA(Dynamic_Indices),_xlfn.XMATCH("GDP Deflator",Dynamic_Indices))),
IF(SETUP_Frequency="Quarterly",
IFERROR(INDEX(Dynamic_Table_QTR,_xlfn.XMATCH($H217,Dynamic_Period_QTR),_xlfn.XMATCH("GDP Deflator",Dynamic_Indices)),
INDEX(Dynamic_Table_QTR,COUNTA(Dynamic_Table_QTR)/COUNTA(Dynamic_Indices),_xlfn.XMATCH("GDP Deflator",Dynamic_Indices))),"err"))))
/100</f>
        <v>#N/A</v>
      </c>
      <c r="T217" s="37" t="e">
        <f t="shared" ca="1" si="18"/>
        <v>#N/A</v>
      </c>
      <c r="U217" s="2" t="e">
        <f ca="1">IF(ISERROR($H217),NA(),
_xlfn.XLOOKUP(0,Tool!$28:$28,Tool!$40:$40)/$T217
)</f>
        <v>#N/A</v>
      </c>
    </row>
    <row r="218" spans="8:21" x14ac:dyDescent="0.35">
      <c r="H218" s="33" t="b">
        <f>IF(SETUP_Frequency="Calendar Year",IF(COUNTA(H$3:H217)&lt;=SETUP_Period_Final-SETUP_Period_First,H217+1),
IF(SETUP_Frequency="Financial Year", IF(COUNTA(H$3:H217)&lt;=LEFT(SETUP_Period_Final,4)-LEFT(SETUP_Period_First,4),((LEFT(H217,2)&amp;MID(H217,3,2))+1)&amp;"/"&amp;TEXT(RIGHT(TEXT(RIGHT(H217,2)+1,"00"),2),"00"),NA()),
IF(SETUP_Frequency="Quarterly",IF(COUNTA(H$3:H217)&lt;=((LEFT(SETUP_Period_Final,4)-LEFT(SETUP_Period_First,4))*4)+RIGHT(SETUP_Period_Final,1)-RIGHT(SETUP_Period_First,1),IF(_xlfn.NUMBERVALUE(RIGHT(H217,1))=4,(LEFT(H217,4)+1)&amp;"Q1",(LEFT(H217,4)&amp;"Q"&amp;(RIGHT(H217,1)+1))),NA()),NA())))</f>
        <v>0</v>
      </c>
      <c r="J218" s="43">
        <f ca="1">OFFSET(Tool!$C$13,0,ROW($H218)-3)</f>
        <v>0</v>
      </c>
      <c r="K218" s="78" t="e">
        <f t="shared" ca="1" si="16"/>
        <v>#N/A</v>
      </c>
      <c r="L218" s="78" t="e">
        <f t="shared" ca="1" si="19"/>
        <v>#N/A</v>
      </c>
      <c r="M218" s="78" t="e">
        <f t="shared" ca="1" si="20"/>
        <v>#N/A</v>
      </c>
      <c r="N218" s="38"/>
      <c r="O218" s="36" t="e" cm="1">
        <f t="array" ref="O218">IF(OR(ISERROR($H218),$H218=FALSE),NA(),
IF(INFLATION_Index="Custom",_xlfn.XLOOKUP($H218,Tool!$12:$12,Tool!$14:$14)*100,
IF(SETUP_Frequency="Financial Year",
IFERROR(INDEX(Dynamic_Table_FY,_xlfn.XMATCH($H218,Dynamic_Period_FY),_xlfn.XMATCH(INFLATION_Index,Dynamic_Indices)),
INDEX(Dynamic_Table_FY,COUNTA(Dynamic_Table_FY)/COUNTA(Dynamic_Indices),_xlfn.XMATCH(INFLATION_Index,Dynamic_Indices))),
IF(SETUP_Frequency="Calendar Year",
IFERROR(INDEX(Dynamic_Table_CAL,_xlfn.XMATCH($H218,Dynamic_Period_CAL),_xlfn.XMATCH(INFLATION_Index,Dynamic_Indices)),
INDEX(Dynamic_Table_CAL,COUNTA(Dynamic_Table_CAL)/COUNTA(Dynamic_Indices),_xlfn.XMATCH(INFLATION_Index,Dynamic_Indices))),
IF(SETUP_Frequency="Quarterly",
IFERROR(INDEX(Dynamic_Table_QTR,_xlfn.XMATCH($H218,Dynamic_Period_QTR),_xlfn.XMATCH(INFLATION_Index,Dynamic_Indices)),
INDEX(Dynamic_Table_QTR,COUNTA(Dynamic_Table_QTR)/COUNTA(Dynamic_Indices),_xlfn.XMATCH(INFLATION_Index,Dynamic_Indices))),"err")))))
/100</f>
        <v>#N/A</v>
      </c>
      <c r="P218" s="37" t="e">
        <f t="shared" ca="1" si="17"/>
        <v>#N/A</v>
      </c>
      <c r="Q218" s="37" t="e">
        <f ca="1">IF(ISERROR($H218),NA(),
$P218/_xlfn.XLOOKUP(0,Tool!$27:$27,Tool!$33:$33)
)</f>
        <v>#N/A</v>
      </c>
      <c r="R218" s="2"/>
      <c r="S218" s="36" t="e" cm="1">
        <f t="array" ref="S218">IF(OR(ISERROR($H218),$H218=FALSE),NA(),
IF(SETUP_Frequency="Financial Year",
IFERROR(INDEX(Dynamic_Table_FY,_xlfn.XMATCH($H218,Dynamic_Period_FY),_xlfn.XMATCH("GDP Deflator",Dynamic_Indices)),
INDEX(Dynamic_Table_FY,COUNTA(Dynamic_Table_FY)/COUNTA(Dynamic_Indices),_xlfn.XMATCH("GDP Deflator",Dynamic_Indices))),
IF(SETUP_Frequency="Calendar Year",
IFERROR(INDEX(Dynamic_Table_CAL,_xlfn.XMATCH($H218,Dynamic_Period_CAL),_xlfn.XMATCH("GDP Deflator",Dynamic_Indices)),
INDEX(Dynamic_Table_CAL,COUNTA(Dynamic_Table_CAL)/COUNTA(Dynamic_Indices),_xlfn.XMATCH("GDP Deflator",Dynamic_Indices))),
IF(SETUP_Frequency="Quarterly",
IFERROR(INDEX(Dynamic_Table_QTR,_xlfn.XMATCH($H218,Dynamic_Period_QTR),_xlfn.XMATCH("GDP Deflator",Dynamic_Indices)),
INDEX(Dynamic_Table_QTR,COUNTA(Dynamic_Table_QTR)/COUNTA(Dynamic_Indices),_xlfn.XMATCH("GDP Deflator",Dynamic_Indices))),"err"))))
/100</f>
        <v>#N/A</v>
      </c>
      <c r="T218" s="37" t="e">
        <f t="shared" ca="1" si="18"/>
        <v>#N/A</v>
      </c>
      <c r="U218" s="2" t="e">
        <f ca="1">IF(ISERROR($H218),NA(),
_xlfn.XLOOKUP(0,Tool!$28:$28,Tool!$40:$40)/$T218
)</f>
        <v>#N/A</v>
      </c>
    </row>
    <row r="219" spans="8:21" x14ac:dyDescent="0.35">
      <c r="H219" s="33" t="b">
        <f>IF(SETUP_Frequency="Calendar Year",IF(COUNTA(H$3:H218)&lt;=SETUP_Period_Final-SETUP_Period_First,H218+1),
IF(SETUP_Frequency="Financial Year", IF(COUNTA(H$3:H218)&lt;=LEFT(SETUP_Period_Final,4)-LEFT(SETUP_Period_First,4),((LEFT(H218,2)&amp;MID(H218,3,2))+1)&amp;"/"&amp;TEXT(RIGHT(TEXT(RIGHT(H218,2)+1,"00"),2),"00"),NA()),
IF(SETUP_Frequency="Quarterly",IF(COUNTA(H$3:H218)&lt;=((LEFT(SETUP_Period_Final,4)-LEFT(SETUP_Period_First,4))*4)+RIGHT(SETUP_Period_Final,1)-RIGHT(SETUP_Period_First,1),IF(_xlfn.NUMBERVALUE(RIGHT(H218,1))=4,(LEFT(H218,4)+1)&amp;"Q1",(LEFT(H218,4)&amp;"Q"&amp;(RIGHT(H218,1)+1))),NA()),NA())))</f>
        <v>0</v>
      </c>
      <c r="J219" s="43">
        <f ca="1">OFFSET(Tool!$C$13,0,ROW($H219)-3)</f>
        <v>0</v>
      </c>
      <c r="K219" s="78" t="e">
        <f t="shared" ca="1" si="16"/>
        <v>#N/A</v>
      </c>
      <c r="L219" s="78" t="e">
        <f t="shared" ca="1" si="19"/>
        <v>#N/A</v>
      </c>
      <c r="M219" s="78" t="e">
        <f t="shared" ca="1" si="20"/>
        <v>#N/A</v>
      </c>
      <c r="N219" s="38"/>
      <c r="O219" s="36" t="e" cm="1">
        <f t="array" ref="O219">IF(OR(ISERROR($H219),$H219=FALSE),NA(),
IF(INFLATION_Index="Custom",_xlfn.XLOOKUP($H219,Tool!$12:$12,Tool!$14:$14)*100,
IF(SETUP_Frequency="Financial Year",
IFERROR(INDEX(Dynamic_Table_FY,_xlfn.XMATCH($H219,Dynamic_Period_FY),_xlfn.XMATCH(INFLATION_Index,Dynamic_Indices)),
INDEX(Dynamic_Table_FY,COUNTA(Dynamic_Table_FY)/COUNTA(Dynamic_Indices),_xlfn.XMATCH(INFLATION_Index,Dynamic_Indices))),
IF(SETUP_Frequency="Calendar Year",
IFERROR(INDEX(Dynamic_Table_CAL,_xlfn.XMATCH($H219,Dynamic_Period_CAL),_xlfn.XMATCH(INFLATION_Index,Dynamic_Indices)),
INDEX(Dynamic_Table_CAL,COUNTA(Dynamic_Table_CAL)/COUNTA(Dynamic_Indices),_xlfn.XMATCH(INFLATION_Index,Dynamic_Indices))),
IF(SETUP_Frequency="Quarterly",
IFERROR(INDEX(Dynamic_Table_QTR,_xlfn.XMATCH($H219,Dynamic_Period_QTR),_xlfn.XMATCH(INFLATION_Index,Dynamic_Indices)),
INDEX(Dynamic_Table_QTR,COUNTA(Dynamic_Table_QTR)/COUNTA(Dynamic_Indices),_xlfn.XMATCH(INFLATION_Index,Dynamic_Indices))),"err")))))
/100</f>
        <v>#N/A</v>
      </c>
      <c r="P219" s="37" t="e">
        <f t="shared" ca="1" si="17"/>
        <v>#N/A</v>
      </c>
      <c r="Q219" s="37" t="e">
        <f ca="1">IF(ISERROR($H219),NA(),
$P219/_xlfn.XLOOKUP(0,Tool!$27:$27,Tool!$33:$33)
)</f>
        <v>#N/A</v>
      </c>
      <c r="R219" s="2"/>
      <c r="S219" s="36" t="e" cm="1">
        <f t="array" ref="S219">IF(OR(ISERROR($H219),$H219=FALSE),NA(),
IF(SETUP_Frequency="Financial Year",
IFERROR(INDEX(Dynamic_Table_FY,_xlfn.XMATCH($H219,Dynamic_Period_FY),_xlfn.XMATCH("GDP Deflator",Dynamic_Indices)),
INDEX(Dynamic_Table_FY,COUNTA(Dynamic_Table_FY)/COUNTA(Dynamic_Indices),_xlfn.XMATCH("GDP Deflator",Dynamic_Indices))),
IF(SETUP_Frequency="Calendar Year",
IFERROR(INDEX(Dynamic_Table_CAL,_xlfn.XMATCH($H219,Dynamic_Period_CAL),_xlfn.XMATCH("GDP Deflator",Dynamic_Indices)),
INDEX(Dynamic_Table_CAL,COUNTA(Dynamic_Table_CAL)/COUNTA(Dynamic_Indices),_xlfn.XMATCH("GDP Deflator",Dynamic_Indices))),
IF(SETUP_Frequency="Quarterly",
IFERROR(INDEX(Dynamic_Table_QTR,_xlfn.XMATCH($H219,Dynamic_Period_QTR),_xlfn.XMATCH("GDP Deflator",Dynamic_Indices)),
INDEX(Dynamic_Table_QTR,COUNTA(Dynamic_Table_QTR)/COUNTA(Dynamic_Indices),_xlfn.XMATCH("GDP Deflator",Dynamic_Indices))),"err"))))
/100</f>
        <v>#N/A</v>
      </c>
      <c r="T219" s="37" t="e">
        <f t="shared" ca="1" si="18"/>
        <v>#N/A</v>
      </c>
      <c r="U219" s="2" t="e">
        <f ca="1">IF(ISERROR($H219),NA(),
_xlfn.XLOOKUP(0,Tool!$28:$28,Tool!$40:$40)/$T219
)</f>
        <v>#N/A</v>
      </c>
    </row>
    <row r="220" spans="8:21" x14ac:dyDescent="0.35">
      <c r="H220" s="33" t="b">
        <f>IF(SETUP_Frequency="Calendar Year",IF(COUNTA(H$3:H219)&lt;=SETUP_Period_Final-SETUP_Period_First,H219+1),
IF(SETUP_Frequency="Financial Year", IF(COUNTA(H$3:H219)&lt;=LEFT(SETUP_Period_Final,4)-LEFT(SETUP_Period_First,4),((LEFT(H219,2)&amp;MID(H219,3,2))+1)&amp;"/"&amp;TEXT(RIGHT(TEXT(RIGHT(H219,2)+1,"00"),2),"00"),NA()),
IF(SETUP_Frequency="Quarterly",IF(COUNTA(H$3:H219)&lt;=((LEFT(SETUP_Period_Final,4)-LEFT(SETUP_Period_First,4))*4)+RIGHT(SETUP_Period_Final,1)-RIGHT(SETUP_Period_First,1),IF(_xlfn.NUMBERVALUE(RIGHT(H219,1))=4,(LEFT(H219,4)+1)&amp;"Q1",(LEFT(H219,4)&amp;"Q"&amp;(RIGHT(H219,1)+1))),NA()),NA())))</f>
        <v>0</v>
      </c>
      <c r="J220" s="43">
        <f ca="1">OFFSET(Tool!$C$13,0,ROW($H220)-3)</f>
        <v>0</v>
      </c>
      <c r="K220" s="78" t="e">
        <f t="shared" ca="1" si="16"/>
        <v>#N/A</v>
      </c>
      <c r="L220" s="78" t="e">
        <f t="shared" ca="1" si="19"/>
        <v>#N/A</v>
      </c>
      <c r="M220" s="78" t="e">
        <f t="shared" ca="1" si="20"/>
        <v>#N/A</v>
      </c>
      <c r="N220" s="38"/>
      <c r="O220" s="36" t="e" cm="1">
        <f t="array" ref="O220">IF(OR(ISERROR($H220),$H220=FALSE),NA(),
IF(INFLATION_Index="Custom",_xlfn.XLOOKUP($H220,Tool!$12:$12,Tool!$14:$14)*100,
IF(SETUP_Frequency="Financial Year",
IFERROR(INDEX(Dynamic_Table_FY,_xlfn.XMATCH($H220,Dynamic_Period_FY),_xlfn.XMATCH(INFLATION_Index,Dynamic_Indices)),
INDEX(Dynamic_Table_FY,COUNTA(Dynamic_Table_FY)/COUNTA(Dynamic_Indices),_xlfn.XMATCH(INFLATION_Index,Dynamic_Indices))),
IF(SETUP_Frequency="Calendar Year",
IFERROR(INDEX(Dynamic_Table_CAL,_xlfn.XMATCH($H220,Dynamic_Period_CAL),_xlfn.XMATCH(INFLATION_Index,Dynamic_Indices)),
INDEX(Dynamic_Table_CAL,COUNTA(Dynamic_Table_CAL)/COUNTA(Dynamic_Indices),_xlfn.XMATCH(INFLATION_Index,Dynamic_Indices))),
IF(SETUP_Frequency="Quarterly",
IFERROR(INDEX(Dynamic_Table_QTR,_xlfn.XMATCH($H220,Dynamic_Period_QTR),_xlfn.XMATCH(INFLATION_Index,Dynamic_Indices)),
INDEX(Dynamic_Table_QTR,COUNTA(Dynamic_Table_QTR)/COUNTA(Dynamic_Indices),_xlfn.XMATCH(INFLATION_Index,Dynamic_Indices))),"err")))))
/100</f>
        <v>#N/A</v>
      </c>
      <c r="P220" s="37" t="e">
        <f t="shared" ca="1" si="17"/>
        <v>#N/A</v>
      </c>
      <c r="Q220" s="37" t="e">
        <f ca="1">IF(ISERROR($H220),NA(),
$P220/_xlfn.XLOOKUP(0,Tool!$27:$27,Tool!$33:$33)
)</f>
        <v>#N/A</v>
      </c>
      <c r="R220" s="2"/>
      <c r="S220" s="36" t="e" cm="1">
        <f t="array" ref="S220">IF(OR(ISERROR($H220),$H220=FALSE),NA(),
IF(SETUP_Frequency="Financial Year",
IFERROR(INDEX(Dynamic_Table_FY,_xlfn.XMATCH($H220,Dynamic_Period_FY),_xlfn.XMATCH("GDP Deflator",Dynamic_Indices)),
INDEX(Dynamic_Table_FY,COUNTA(Dynamic_Table_FY)/COUNTA(Dynamic_Indices),_xlfn.XMATCH("GDP Deflator",Dynamic_Indices))),
IF(SETUP_Frequency="Calendar Year",
IFERROR(INDEX(Dynamic_Table_CAL,_xlfn.XMATCH($H220,Dynamic_Period_CAL),_xlfn.XMATCH("GDP Deflator",Dynamic_Indices)),
INDEX(Dynamic_Table_CAL,COUNTA(Dynamic_Table_CAL)/COUNTA(Dynamic_Indices),_xlfn.XMATCH("GDP Deflator",Dynamic_Indices))),
IF(SETUP_Frequency="Quarterly",
IFERROR(INDEX(Dynamic_Table_QTR,_xlfn.XMATCH($H220,Dynamic_Period_QTR),_xlfn.XMATCH("GDP Deflator",Dynamic_Indices)),
INDEX(Dynamic_Table_QTR,COUNTA(Dynamic_Table_QTR)/COUNTA(Dynamic_Indices),_xlfn.XMATCH("GDP Deflator",Dynamic_Indices))),"err"))))
/100</f>
        <v>#N/A</v>
      </c>
      <c r="T220" s="37" t="e">
        <f t="shared" ca="1" si="18"/>
        <v>#N/A</v>
      </c>
      <c r="U220" s="2" t="e">
        <f ca="1">IF(ISERROR($H220),NA(),
_xlfn.XLOOKUP(0,Tool!$28:$28,Tool!$40:$40)/$T220
)</f>
        <v>#N/A</v>
      </c>
    </row>
    <row r="221" spans="8:21" x14ac:dyDescent="0.35">
      <c r="H221" s="33" t="b">
        <f>IF(SETUP_Frequency="Calendar Year",IF(COUNTA(H$3:H220)&lt;=SETUP_Period_Final-SETUP_Period_First,H220+1),
IF(SETUP_Frequency="Financial Year", IF(COUNTA(H$3:H220)&lt;=LEFT(SETUP_Period_Final,4)-LEFT(SETUP_Period_First,4),((LEFT(H220,2)&amp;MID(H220,3,2))+1)&amp;"/"&amp;TEXT(RIGHT(TEXT(RIGHT(H220,2)+1,"00"),2),"00"),NA()),
IF(SETUP_Frequency="Quarterly",IF(COUNTA(H$3:H220)&lt;=((LEFT(SETUP_Period_Final,4)-LEFT(SETUP_Period_First,4))*4)+RIGHT(SETUP_Period_Final,1)-RIGHT(SETUP_Period_First,1),IF(_xlfn.NUMBERVALUE(RIGHT(H220,1))=4,(LEFT(H220,4)+1)&amp;"Q1",(LEFT(H220,4)&amp;"Q"&amp;(RIGHT(H220,1)+1))),NA()),NA())))</f>
        <v>0</v>
      </c>
      <c r="J221" s="43">
        <f ca="1">OFFSET(Tool!$C$13,0,ROW($H221)-3)</f>
        <v>0</v>
      </c>
      <c r="K221" s="78" t="e">
        <f t="shared" ca="1" si="16"/>
        <v>#N/A</v>
      </c>
      <c r="L221" s="78" t="e">
        <f t="shared" ca="1" si="19"/>
        <v>#N/A</v>
      </c>
      <c r="M221" s="78" t="e">
        <f t="shared" ca="1" si="20"/>
        <v>#N/A</v>
      </c>
      <c r="N221" s="38"/>
      <c r="O221" s="36" t="e" cm="1">
        <f t="array" ref="O221">IF(OR(ISERROR($H221),$H221=FALSE),NA(),
IF(INFLATION_Index="Custom",_xlfn.XLOOKUP($H221,Tool!$12:$12,Tool!$14:$14)*100,
IF(SETUP_Frequency="Financial Year",
IFERROR(INDEX(Dynamic_Table_FY,_xlfn.XMATCH($H221,Dynamic_Period_FY),_xlfn.XMATCH(INFLATION_Index,Dynamic_Indices)),
INDEX(Dynamic_Table_FY,COUNTA(Dynamic_Table_FY)/COUNTA(Dynamic_Indices),_xlfn.XMATCH(INFLATION_Index,Dynamic_Indices))),
IF(SETUP_Frequency="Calendar Year",
IFERROR(INDEX(Dynamic_Table_CAL,_xlfn.XMATCH($H221,Dynamic_Period_CAL),_xlfn.XMATCH(INFLATION_Index,Dynamic_Indices)),
INDEX(Dynamic_Table_CAL,COUNTA(Dynamic_Table_CAL)/COUNTA(Dynamic_Indices),_xlfn.XMATCH(INFLATION_Index,Dynamic_Indices))),
IF(SETUP_Frequency="Quarterly",
IFERROR(INDEX(Dynamic_Table_QTR,_xlfn.XMATCH($H221,Dynamic_Period_QTR),_xlfn.XMATCH(INFLATION_Index,Dynamic_Indices)),
INDEX(Dynamic_Table_QTR,COUNTA(Dynamic_Table_QTR)/COUNTA(Dynamic_Indices),_xlfn.XMATCH(INFLATION_Index,Dynamic_Indices))),"err")))))
/100</f>
        <v>#N/A</v>
      </c>
      <c r="P221" s="37" t="e">
        <f t="shared" ca="1" si="17"/>
        <v>#N/A</v>
      </c>
      <c r="Q221" s="37" t="e">
        <f ca="1">IF(ISERROR($H221),NA(),
$P221/_xlfn.XLOOKUP(0,Tool!$27:$27,Tool!$33:$33)
)</f>
        <v>#N/A</v>
      </c>
      <c r="R221" s="2"/>
      <c r="S221" s="36" t="e" cm="1">
        <f t="array" ref="S221">IF(OR(ISERROR($H221),$H221=FALSE),NA(),
IF(SETUP_Frequency="Financial Year",
IFERROR(INDEX(Dynamic_Table_FY,_xlfn.XMATCH($H221,Dynamic_Period_FY),_xlfn.XMATCH("GDP Deflator",Dynamic_Indices)),
INDEX(Dynamic_Table_FY,COUNTA(Dynamic_Table_FY)/COUNTA(Dynamic_Indices),_xlfn.XMATCH("GDP Deflator",Dynamic_Indices))),
IF(SETUP_Frequency="Calendar Year",
IFERROR(INDEX(Dynamic_Table_CAL,_xlfn.XMATCH($H221,Dynamic_Period_CAL),_xlfn.XMATCH("GDP Deflator",Dynamic_Indices)),
INDEX(Dynamic_Table_CAL,COUNTA(Dynamic_Table_CAL)/COUNTA(Dynamic_Indices),_xlfn.XMATCH("GDP Deflator",Dynamic_Indices))),
IF(SETUP_Frequency="Quarterly",
IFERROR(INDEX(Dynamic_Table_QTR,_xlfn.XMATCH($H221,Dynamic_Period_QTR),_xlfn.XMATCH("GDP Deflator",Dynamic_Indices)),
INDEX(Dynamic_Table_QTR,COUNTA(Dynamic_Table_QTR)/COUNTA(Dynamic_Indices),_xlfn.XMATCH("GDP Deflator",Dynamic_Indices))),"err"))))
/100</f>
        <v>#N/A</v>
      </c>
      <c r="T221" s="37" t="e">
        <f t="shared" ca="1" si="18"/>
        <v>#N/A</v>
      </c>
      <c r="U221" s="2" t="e">
        <f ca="1">IF(ISERROR($H221),NA(),
_xlfn.XLOOKUP(0,Tool!$28:$28,Tool!$40:$40)/$T221
)</f>
        <v>#N/A</v>
      </c>
    </row>
    <row r="222" spans="8:21" x14ac:dyDescent="0.35">
      <c r="H222" s="33" t="b">
        <f>IF(SETUP_Frequency="Calendar Year",IF(COUNTA(H$3:H221)&lt;=SETUP_Period_Final-SETUP_Period_First,H221+1),
IF(SETUP_Frequency="Financial Year", IF(COUNTA(H$3:H221)&lt;=LEFT(SETUP_Period_Final,4)-LEFT(SETUP_Period_First,4),((LEFT(H221,2)&amp;MID(H221,3,2))+1)&amp;"/"&amp;TEXT(RIGHT(TEXT(RIGHT(H221,2)+1,"00"),2),"00"),NA()),
IF(SETUP_Frequency="Quarterly",IF(COUNTA(H$3:H221)&lt;=((LEFT(SETUP_Period_Final,4)-LEFT(SETUP_Period_First,4))*4)+RIGHT(SETUP_Period_Final,1)-RIGHT(SETUP_Period_First,1),IF(_xlfn.NUMBERVALUE(RIGHT(H221,1))=4,(LEFT(H221,4)+1)&amp;"Q1",(LEFT(H221,4)&amp;"Q"&amp;(RIGHT(H221,1)+1))),NA()),NA())))</f>
        <v>0</v>
      </c>
      <c r="J222" s="43">
        <f ca="1">OFFSET(Tool!$C$13,0,ROW($H222)-3)</f>
        <v>0</v>
      </c>
      <c r="K222" s="78" t="e">
        <f t="shared" ca="1" si="16"/>
        <v>#N/A</v>
      </c>
      <c r="L222" s="78" t="e">
        <f t="shared" ca="1" si="19"/>
        <v>#N/A</v>
      </c>
      <c r="M222" s="78" t="e">
        <f t="shared" ca="1" si="20"/>
        <v>#N/A</v>
      </c>
      <c r="N222" s="38"/>
      <c r="O222" s="36" t="e" cm="1">
        <f t="array" ref="O222">IF(OR(ISERROR($H222),$H222=FALSE),NA(),
IF(INFLATION_Index="Custom",_xlfn.XLOOKUP($H222,Tool!$12:$12,Tool!$14:$14)*100,
IF(SETUP_Frequency="Financial Year",
IFERROR(INDEX(Dynamic_Table_FY,_xlfn.XMATCH($H222,Dynamic_Period_FY),_xlfn.XMATCH(INFLATION_Index,Dynamic_Indices)),
INDEX(Dynamic_Table_FY,COUNTA(Dynamic_Table_FY)/COUNTA(Dynamic_Indices),_xlfn.XMATCH(INFLATION_Index,Dynamic_Indices))),
IF(SETUP_Frequency="Calendar Year",
IFERROR(INDEX(Dynamic_Table_CAL,_xlfn.XMATCH($H222,Dynamic_Period_CAL),_xlfn.XMATCH(INFLATION_Index,Dynamic_Indices)),
INDEX(Dynamic_Table_CAL,COUNTA(Dynamic_Table_CAL)/COUNTA(Dynamic_Indices),_xlfn.XMATCH(INFLATION_Index,Dynamic_Indices))),
IF(SETUP_Frequency="Quarterly",
IFERROR(INDEX(Dynamic_Table_QTR,_xlfn.XMATCH($H222,Dynamic_Period_QTR),_xlfn.XMATCH(INFLATION_Index,Dynamic_Indices)),
INDEX(Dynamic_Table_QTR,COUNTA(Dynamic_Table_QTR)/COUNTA(Dynamic_Indices),_xlfn.XMATCH(INFLATION_Index,Dynamic_Indices))),"err")))))
/100</f>
        <v>#N/A</v>
      </c>
      <c r="P222" s="37" t="e">
        <f t="shared" ca="1" si="17"/>
        <v>#N/A</v>
      </c>
      <c r="Q222" s="37" t="e">
        <f ca="1">IF(ISERROR($H222),NA(),
$P222/_xlfn.XLOOKUP(0,Tool!$27:$27,Tool!$33:$33)
)</f>
        <v>#N/A</v>
      </c>
      <c r="R222" s="2"/>
      <c r="S222" s="36" t="e" cm="1">
        <f t="array" ref="S222">IF(OR(ISERROR($H222),$H222=FALSE),NA(),
IF(SETUP_Frequency="Financial Year",
IFERROR(INDEX(Dynamic_Table_FY,_xlfn.XMATCH($H222,Dynamic_Period_FY),_xlfn.XMATCH("GDP Deflator",Dynamic_Indices)),
INDEX(Dynamic_Table_FY,COUNTA(Dynamic_Table_FY)/COUNTA(Dynamic_Indices),_xlfn.XMATCH("GDP Deflator",Dynamic_Indices))),
IF(SETUP_Frequency="Calendar Year",
IFERROR(INDEX(Dynamic_Table_CAL,_xlfn.XMATCH($H222,Dynamic_Period_CAL),_xlfn.XMATCH("GDP Deflator",Dynamic_Indices)),
INDEX(Dynamic_Table_CAL,COUNTA(Dynamic_Table_CAL)/COUNTA(Dynamic_Indices),_xlfn.XMATCH("GDP Deflator",Dynamic_Indices))),
IF(SETUP_Frequency="Quarterly",
IFERROR(INDEX(Dynamic_Table_QTR,_xlfn.XMATCH($H222,Dynamic_Period_QTR),_xlfn.XMATCH("GDP Deflator",Dynamic_Indices)),
INDEX(Dynamic_Table_QTR,COUNTA(Dynamic_Table_QTR)/COUNTA(Dynamic_Indices),_xlfn.XMATCH("GDP Deflator",Dynamic_Indices))),"err"))))
/100</f>
        <v>#N/A</v>
      </c>
      <c r="T222" s="37" t="e">
        <f t="shared" ca="1" si="18"/>
        <v>#N/A</v>
      </c>
      <c r="U222" s="2" t="e">
        <f ca="1">IF(ISERROR($H222),NA(),
_xlfn.XLOOKUP(0,Tool!$28:$28,Tool!$40:$40)/$T222
)</f>
        <v>#N/A</v>
      </c>
    </row>
    <row r="223" spans="8:21" x14ac:dyDescent="0.35">
      <c r="H223" s="33" t="b">
        <f>IF(SETUP_Frequency="Calendar Year",IF(COUNTA(H$3:H222)&lt;=SETUP_Period_Final-SETUP_Period_First,H222+1),
IF(SETUP_Frequency="Financial Year", IF(COUNTA(H$3:H222)&lt;=LEFT(SETUP_Period_Final,4)-LEFT(SETUP_Period_First,4),((LEFT(H222,2)&amp;MID(H222,3,2))+1)&amp;"/"&amp;TEXT(RIGHT(TEXT(RIGHT(H222,2)+1,"00"),2),"00"),NA()),
IF(SETUP_Frequency="Quarterly",IF(COUNTA(H$3:H222)&lt;=((LEFT(SETUP_Period_Final,4)-LEFT(SETUP_Period_First,4))*4)+RIGHT(SETUP_Period_Final,1)-RIGHT(SETUP_Period_First,1),IF(_xlfn.NUMBERVALUE(RIGHT(H222,1))=4,(LEFT(H222,4)+1)&amp;"Q1",(LEFT(H222,4)&amp;"Q"&amp;(RIGHT(H222,1)+1))),NA()),NA())))</f>
        <v>0</v>
      </c>
      <c r="J223" s="43">
        <f ca="1">OFFSET(Tool!$C$13,0,ROW($H223)-3)</f>
        <v>0</v>
      </c>
      <c r="K223" s="78" t="e">
        <f t="shared" ca="1" si="16"/>
        <v>#N/A</v>
      </c>
      <c r="L223" s="78" t="e">
        <f t="shared" ca="1" si="19"/>
        <v>#N/A</v>
      </c>
      <c r="M223" s="78" t="e">
        <f t="shared" ca="1" si="20"/>
        <v>#N/A</v>
      </c>
      <c r="N223" s="38"/>
      <c r="O223" s="36" t="e" cm="1">
        <f t="array" ref="O223">IF(OR(ISERROR($H223),$H223=FALSE),NA(),
IF(INFLATION_Index="Custom",_xlfn.XLOOKUP($H223,Tool!$12:$12,Tool!$14:$14)*100,
IF(SETUP_Frequency="Financial Year",
IFERROR(INDEX(Dynamic_Table_FY,_xlfn.XMATCH($H223,Dynamic_Period_FY),_xlfn.XMATCH(INFLATION_Index,Dynamic_Indices)),
INDEX(Dynamic_Table_FY,COUNTA(Dynamic_Table_FY)/COUNTA(Dynamic_Indices),_xlfn.XMATCH(INFLATION_Index,Dynamic_Indices))),
IF(SETUP_Frequency="Calendar Year",
IFERROR(INDEX(Dynamic_Table_CAL,_xlfn.XMATCH($H223,Dynamic_Period_CAL),_xlfn.XMATCH(INFLATION_Index,Dynamic_Indices)),
INDEX(Dynamic_Table_CAL,COUNTA(Dynamic_Table_CAL)/COUNTA(Dynamic_Indices),_xlfn.XMATCH(INFLATION_Index,Dynamic_Indices))),
IF(SETUP_Frequency="Quarterly",
IFERROR(INDEX(Dynamic_Table_QTR,_xlfn.XMATCH($H223,Dynamic_Period_QTR),_xlfn.XMATCH(INFLATION_Index,Dynamic_Indices)),
INDEX(Dynamic_Table_QTR,COUNTA(Dynamic_Table_QTR)/COUNTA(Dynamic_Indices),_xlfn.XMATCH(INFLATION_Index,Dynamic_Indices))),"err")))))
/100</f>
        <v>#N/A</v>
      </c>
      <c r="P223" s="37" t="e">
        <f t="shared" ca="1" si="17"/>
        <v>#N/A</v>
      </c>
      <c r="Q223" s="37" t="e">
        <f ca="1">IF(ISERROR($H223),NA(),
$P223/_xlfn.XLOOKUP(0,Tool!$27:$27,Tool!$33:$33)
)</f>
        <v>#N/A</v>
      </c>
      <c r="R223" s="2"/>
      <c r="S223" s="36" t="e" cm="1">
        <f t="array" ref="S223">IF(OR(ISERROR($H223),$H223=FALSE),NA(),
IF(SETUP_Frequency="Financial Year",
IFERROR(INDEX(Dynamic_Table_FY,_xlfn.XMATCH($H223,Dynamic_Period_FY),_xlfn.XMATCH("GDP Deflator",Dynamic_Indices)),
INDEX(Dynamic_Table_FY,COUNTA(Dynamic_Table_FY)/COUNTA(Dynamic_Indices),_xlfn.XMATCH("GDP Deflator",Dynamic_Indices))),
IF(SETUP_Frequency="Calendar Year",
IFERROR(INDEX(Dynamic_Table_CAL,_xlfn.XMATCH($H223,Dynamic_Period_CAL),_xlfn.XMATCH("GDP Deflator",Dynamic_Indices)),
INDEX(Dynamic_Table_CAL,COUNTA(Dynamic_Table_CAL)/COUNTA(Dynamic_Indices),_xlfn.XMATCH("GDP Deflator",Dynamic_Indices))),
IF(SETUP_Frequency="Quarterly",
IFERROR(INDEX(Dynamic_Table_QTR,_xlfn.XMATCH($H223,Dynamic_Period_QTR),_xlfn.XMATCH("GDP Deflator",Dynamic_Indices)),
INDEX(Dynamic_Table_QTR,COUNTA(Dynamic_Table_QTR)/COUNTA(Dynamic_Indices),_xlfn.XMATCH("GDP Deflator",Dynamic_Indices))),"err"))))
/100</f>
        <v>#N/A</v>
      </c>
      <c r="T223" s="37" t="e">
        <f t="shared" ca="1" si="18"/>
        <v>#N/A</v>
      </c>
      <c r="U223" s="2" t="e">
        <f ca="1">IF(ISERROR($H223),NA(),
_xlfn.XLOOKUP(0,Tool!$28:$28,Tool!$40:$40)/$T223
)</f>
        <v>#N/A</v>
      </c>
    </row>
    <row r="224" spans="8:21" x14ac:dyDescent="0.35">
      <c r="H224" s="33" t="b">
        <f>IF(SETUP_Frequency="Calendar Year",IF(COUNTA(H$3:H223)&lt;=SETUP_Period_Final-SETUP_Period_First,H223+1),
IF(SETUP_Frequency="Financial Year", IF(COUNTA(H$3:H223)&lt;=LEFT(SETUP_Period_Final,4)-LEFT(SETUP_Period_First,4),((LEFT(H223,2)&amp;MID(H223,3,2))+1)&amp;"/"&amp;TEXT(RIGHT(TEXT(RIGHT(H223,2)+1,"00"),2),"00"),NA()),
IF(SETUP_Frequency="Quarterly",IF(COUNTA(H$3:H223)&lt;=((LEFT(SETUP_Period_Final,4)-LEFT(SETUP_Period_First,4))*4)+RIGHT(SETUP_Period_Final,1)-RIGHT(SETUP_Period_First,1),IF(_xlfn.NUMBERVALUE(RIGHT(H223,1))=4,(LEFT(H223,4)+1)&amp;"Q1",(LEFT(H223,4)&amp;"Q"&amp;(RIGHT(H223,1)+1))),NA()),NA())))</f>
        <v>0</v>
      </c>
      <c r="J224" s="43">
        <f ca="1">OFFSET(Tool!$C$13,0,ROW($H224)-3)</f>
        <v>0</v>
      </c>
      <c r="K224" s="78" t="e">
        <f t="shared" ca="1" si="16"/>
        <v>#N/A</v>
      </c>
      <c r="L224" s="78" t="e">
        <f t="shared" ca="1" si="19"/>
        <v>#N/A</v>
      </c>
      <c r="M224" s="78" t="e">
        <f t="shared" ca="1" si="20"/>
        <v>#N/A</v>
      </c>
      <c r="N224" s="38"/>
      <c r="O224" s="36" t="e" cm="1">
        <f t="array" ref="O224">IF(OR(ISERROR($H224),$H224=FALSE),NA(),
IF(INFLATION_Index="Custom",_xlfn.XLOOKUP($H224,Tool!$12:$12,Tool!$14:$14)*100,
IF(SETUP_Frequency="Financial Year",
IFERROR(INDEX(Dynamic_Table_FY,_xlfn.XMATCH($H224,Dynamic_Period_FY),_xlfn.XMATCH(INFLATION_Index,Dynamic_Indices)),
INDEX(Dynamic_Table_FY,COUNTA(Dynamic_Table_FY)/COUNTA(Dynamic_Indices),_xlfn.XMATCH(INFLATION_Index,Dynamic_Indices))),
IF(SETUP_Frequency="Calendar Year",
IFERROR(INDEX(Dynamic_Table_CAL,_xlfn.XMATCH($H224,Dynamic_Period_CAL),_xlfn.XMATCH(INFLATION_Index,Dynamic_Indices)),
INDEX(Dynamic_Table_CAL,COUNTA(Dynamic_Table_CAL)/COUNTA(Dynamic_Indices),_xlfn.XMATCH(INFLATION_Index,Dynamic_Indices))),
IF(SETUP_Frequency="Quarterly",
IFERROR(INDEX(Dynamic_Table_QTR,_xlfn.XMATCH($H224,Dynamic_Period_QTR),_xlfn.XMATCH(INFLATION_Index,Dynamic_Indices)),
INDEX(Dynamic_Table_QTR,COUNTA(Dynamic_Table_QTR)/COUNTA(Dynamic_Indices),_xlfn.XMATCH(INFLATION_Index,Dynamic_Indices))),"err")))))
/100</f>
        <v>#N/A</v>
      </c>
      <c r="P224" s="37" t="e">
        <f t="shared" ca="1" si="17"/>
        <v>#N/A</v>
      </c>
      <c r="Q224" s="37" t="e">
        <f ca="1">IF(ISERROR($H224),NA(),
$P224/_xlfn.XLOOKUP(0,Tool!$27:$27,Tool!$33:$33)
)</f>
        <v>#N/A</v>
      </c>
      <c r="R224" s="2"/>
      <c r="S224" s="36" t="e" cm="1">
        <f t="array" ref="S224">IF(OR(ISERROR($H224),$H224=FALSE),NA(),
IF(SETUP_Frequency="Financial Year",
IFERROR(INDEX(Dynamic_Table_FY,_xlfn.XMATCH($H224,Dynamic_Period_FY),_xlfn.XMATCH("GDP Deflator",Dynamic_Indices)),
INDEX(Dynamic_Table_FY,COUNTA(Dynamic_Table_FY)/COUNTA(Dynamic_Indices),_xlfn.XMATCH("GDP Deflator",Dynamic_Indices))),
IF(SETUP_Frequency="Calendar Year",
IFERROR(INDEX(Dynamic_Table_CAL,_xlfn.XMATCH($H224,Dynamic_Period_CAL),_xlfn.XMATCH("GDP Deflator",Dynamic_Indices)),
INDEX(Dynamic_Table_CAL,COUNTA(Dynamic_Table_CAL)/COUNTA(Dynamic_Indices),_xlfn.XMATCH("GDP Deflator",Dynamic_Indices))),
IF(SETUP_Frequency="Quarterly",
IFERROR(INDEX(Dynamic_Table_QTR,_xlfn.XMATCH($H224,Dynamic_Period_QTR),_xlfn.XMATCH("GDP Deflator",Dynamic_Indices)),
INDEX(Dynamic_Table_QTR,COUNTA(Dynamic_Table_QTR)/COUNTA(Dynamic_Indices),_xlfn.XMATCH("GDP Deflator",Dynamic_Indices))),"err"))))
/100</f>
        <v>#N/A</v>
      </c>
      <c r="T224" s="37" t="e">
        <f t="shared" ca="1" si="18"/>
        <v>#N/A</v>
      </c>
      <c r="U224" s="2" t="e">
        <f ca="1">IF(ISERROR($H224),NA(),
_xlfn.XLOOKUP(0,Tool!$28:$28,Tool!$40:$40)/$T224
)</f>
        <v>#N/A</v>
      </c>
    </row>
    <row r="225" spans="8:21" x14ac:dyDescent="0.35">
      <c r="H225" s="33" t="b">
        <f>IF(SETUP_Frequency="Calendar Year",IF(COUNTA(H$3:H224)&lt;=SETUP_Period_Final-SETUP_Period_First,H224+1),
IF(SETUP_Frequency="Financial Year", IF(COUNTA(H$3:H224)&lt;=LEFT(SETUP_Period_Final,4)-LEFT(SETUP_Period_First,4),((LEFT(H224,2)&amp;MID(H224,3,2))+1)&amp;"/"&amp;TEXT(RIGHT(TEXT(RIGHT(H224,2)+1,"00"),2),"00"),NA()),
IF(SETUP_Frequency="Quarterly",IF(COUNTA(H$3:H224)&lt;=((LEFT(SETUP_Period_Final,4)-LEFT(SETUP_Period_First,4))*4)+RIGHT(SETUP_Period_Final,1)-RIGHT(SETUP_Period_First,1),IF(_xlfn.NUMBERVALUE(RIGHT(H224,1))=4,(LEFT(H224,4)+1)&amp;"Q1",(LEFT(H224,4)&amp;"Q"&amp;(RIGHT(H224,1)+1))),NA()),NA())))</f>
        <v>0</v>
      </c>
      <c r="J225" s="43">
        <f ca="1">OFFSET(Tool!$C$13,0,ROW($H225)-3)</f>
        <v>0</v>
      </c>
      <c r="K225" s="78" t="e">
        <f t="shared" ca="1" si="16"/>
        <v>#N/A</v>
      </c>
      <c r="L225" s="78" t="e">
        <f t="shared" ca="1" si="19"/>
        <v>#N/A</v>
      </c>
      <c r="M225" s="78" t="e">
        <f t="shared" ca="1" si="20"/>
        <v>#N/A</v>
      </c>
      <c r="N225" s="38"/>
      <c r="O225" s="36" t="e" cm="1">
        <f t="array" ref="O225">IF(OR(ISERROR($H225),$H225=FALSE),NA(),
IF(INFLATION_Index="Custom",_xlfn.XLOOKUP($H225,Tool!$12:$12,Tool!$14:$14)*100,
IF(SETUP_Frequency="Financial Year",
IFERROR(INDEX(Dynamic_Table_FY,_xlfn.XMATCH($H225,Dynamic_Period_FY),_xlfn.XMATCH(INFLATION_Index,Dynamic_Indices)),
INDEX(Dynamic_Table_FY,COUNTA(Dynamic_Table_FY)/COUNTA(Dynamic_Indices),_xlfn.XMATCH(INFLATION_Index,Dynamic_Indices))),
IF(SETUP_Frequency="Calendar Year",
IFERROR(INDEX(Dynamic_Table_CAL,_xlfn.XMATCH($H225,Dynamic_Period_CAL),_xlfn.XMATCH(INFLATION_Index,Dynamic_Indices)),
INDEX(Dynamic_Table_CAL,COUNTA(Dynamic_Table_CAL)/COUNTA(Dynamic_Indices),_xlfn.XMATCH(INFLATION_Index,Dynamic_Indices))),
IF(SETUP_Frequency="Quarterly",
IFERROR(INDEX(Dynamic_Table_QTR,_xlfn.XMATCH($H225,Dynamic_Period_QTR),_xlfn.XMATCH(INFLATION_Index,Dynamic_Indices)),
INDEX(Dynamic_Table_QTR,COUNTA(Dynamic_Table_QTR)/COUNTA(Dynamic_Indices),_xlfn.XMATCH(INFLATION_Index,Dynamic_Indices))),"err")))))
/100</f>
        <v>#N/A</v>
      </c>
      <c r="P225" s="37" t="e">
        <f t="shared" ca="1" si="17"/>
        <v>#N/A</v>
      </c>
      <c r="Q225" s="37" t="e">
        <f ca="1">IF(ISERROR($H225),NA(),
$P225/_xlfn.XLOOKUP(0,Tool!$27:$27,Tool!$33:$33)
)</f>
        <v>#N/A</v>
      </c>
      <c r="R225" s="2"/>
      <c r="S225" s="36" t="e" cm="1">
        <f t="array" ref="S225">IF(OR(ISERROR($H225),$H225=FALSE),NA(),
IF(SETUP_Frequency="Financial Year",
IFERROR(INDEX(Dynamic_Table_FY,_xlfn.XMATCH($H225,Dynamic_Period_FY),_xlfn.XMATCH("GDP Deflator",Dynamic_Indices)),
INDEX(Dynamic_Table_FY,COUNTA(Dynamic_Table_FY)/COUNTA(Dynamic_Indices),_xlfn.XMATCH("GDP Deflator",Dynamic_Indices))),
IF(SETUP_Frequency="Calendar Year",
IFERROR(INDEX(Dynamic_Table_CAL,_xlfn.XMATCH($H225,Dynamic_Period_CAL),_xlfn.XMATCH("GDP Deflator",Dynamic_Indices)),
INDEX(Dynamic_Table_CAL,COUNTA(Dynamic_Table_CAL)/COUNTA(Dynamic_Indices),_xlfn.XMATCH("GDP Deflator",Dynamic_Indices))),
IF(SETUP_Frequency="Quarterly",
IFERROR(INDEX(Dynamic_Table_QTR,_xlfn.XMATCH($H225,Dynamic_Period_QTR),_xlfn.XMATCH("GDP Deflator",Dynamic_Indices)),
INDEX(Dynamic_Table_QTR,COUNTA(Dynamic_Table_QTR)/COUNTA(Dynamic_Indices),_xlfn.XMATCH("GDP Deflator",Dynamic_Indices))),"err"))))
/100</f>
        <v>#N/A</v>
      </c>
      <c r="T225" s="37" t="e">
        <f t="shared" ca="1" si="18"/>
        <v>#N/A</v>
      </c>
      <c r="U225" s="2" t="e">
        <f ca="1">IF(ISERROR($H225),NA(),
_xlfn.XLOOKUP(0,Tool!$28:$28,Tool!$40:$40)/$T225
)</f>
        <v>#N/A</v>
      </c>
    </row>
    <row r="226" spans="8:21" x14ac:dyDescent="0.35">
      <c r="H226" s="33" t="b">
        <f>IF(SETUP_Frequency="Calendar Year",IF(COUNTA(H$3:H225)&lt;=SETUP_Period_Final-SETUP_Period_First,H225+1),
IF(SETUP_Frequency="Financial Year", IF(COUNTA(H$3:H225)&lt;=LEFT(SETUP_Period_Final,4)-LEFT(SETUP_Period_First,4),((LEFT(H225,2)&amp;MID(H225,3,2))+1)&amp;"/"&amp;TEXT(RIGHT(TEXT(RIGHT(H225,2)+1,"00"),2),"00"),NA()),
IF(SETUP_Frequency="Quarterly",IF(COUNTA(H$3:H225)&lt;=((LEFT(SETUP_Period_Final,4)-LEFT(SETUP_Period_First,4))*4)+RIGHT(SETUP_Period_Final,1)-RIGHT(SETUP_Period_First,1),IF(_xlfn.NUMBERVALUE(RIGHT(H225,1))=4,(LEFT(H225,4)+1)&amp;"Q1",(LEFT(H225,4)&amp;"Q"&amp;(RIGHT(H225,1)+1))),NA()),NA())))</f>
        <v>0</v>
      </c>
      <c r="J226" s="43">
        <f ca="1">OFFSET(Tool!$C$13,0,ROW($H226)-3)</f>
        <v>0</v>
      </c>
      <c r="K226" s="78" t="e">
        <f t="shared" ca="1" si="16"/>
        <v>#N/A</v>
      </c>
      <c r="L226" s="78" t="e">
        <f t="shared" ca="1" si="19"/>
        <v>#N/A</v>
      </c>
      <c r="M226" s="78" t="e">
        <f t="shared" ca="1" si="20"/>
        <v>#N/A</v>
      </c>
      <c r="N226" s="38"/>
      <c r="O226" s="36" t="e" cm="1">
        <f t="array" ref="O226">IF(OR(ISERROR($H226),$H226=FALSE),NA(),
IF(INFLATION_Index="Custom",_xlfn.XLOOKUP($H226,Tool!$12:$12,Tool!$14:$14)*100,
IF(SETUP_Frequency="Financial Year",
IFERROR(INDEX(Dynamic_Table_FY,_xlfn.XMATCH($H226,Dynamic_Period_FY),_xlfn.XMATCH(INFLATION_Index,Dynamic_Indices)),
INDEX(Dynamic_Table_FY,COUNTA(Dynamic_Table_FY)/COUNTA(Dynamic_Indices),_xlfn.XMATCH(INFLATION_Index,Dynamic_Indices))),
IF(SETUP_Frequency="Calendar Year",
IFERROR(INDEX(Dynamic_Table_CAL,_xlfn.XMATCH($H226,Dynamic_Period_CAL),_xlfn.XMATCH(INFLATION_Index,Dynamic_Indices)),
INDEX(Dynamic_Table_CAL,COUNTA(Dynamic_Table_CAL)/COUNTA(Dynamic_Indices),_xlfn.XMATCH(INFLATION_Index,Dynamic_Indices))),
IF(SETUP_Frequency="Quarterly",
IFERROR(INDEX(Dynamic_Table_QTR,_xlfn.XMATCH($H226,Dynamic_Period_QTR),_xlfn.XMATCH(INFLATION_Index,Dynamic_Indices)),
INDEX(Dynamic_Table_QTR,COUNTA(Dynamic_Table_QTR)/COUNTA(Dynamic_Indices),_xlfn.XMATCH(INFLATION_Index,Dynamic_Indices))),"err")))))
/100</f>
        <v>#N/A</v>
      </c>
      <c r="P226" s="37" t="e">
        <f t="shared" ca="1" si="17"/>
        <v>#N/A</v>
      </c>
      <c r="Q226" s="37" t="e">
        <f ca="1">IF(ISERROR($H226),NA(),
$P226/_xlfn.XLOOKUP(0,Tool!$27:$27,Tool!$33:$33)
)</f>
        <v>#N/A</v>
      </c>
      <c r="R226" s="2"/>
      <c r="S226" s="36" t="e" cm="1">
        <f t="array" ref="S226">IF(OR(ISERROR($H226),$H226=FALSE),NA(),
IF(SETUP_Frequency="Financial Year",
IFERROR(INDEX(Dynamic_Table_FY,_xlfn.XMATCH($H226,Dynamic_Period_FY),_xlfn.XMATCH("GDP Deflator",Dynamic_Indices)),
INDEX(Dynamic_Table_FY,COUNTA(Dynamic_Table_FY)/COUNTA(Dynamic_Indices),_xlfn.XMATCH("GDP Deflator",Dynamic_Indices))),
IF(SETUP_Frequency="Calendar Year",
IFERROR(INDEX(Dynamic_Table_CAL,_xlfn.XMATCH($H226,Dynamic_Period_CAL),_xlfn.XMATCH("GDP Deflator",Dynamic_Indices)),
INDEX(Dynamic_Table_CAL,COUNTA(Dynamic_Table_CAL)/COUNTA(Dynamic_Indices),_xlfn.XMATCH("GDP Deflator",Dynamic_Indices))),
IF(SETUP_Frequency="Quarterly",
IFERROR(INDEX(Dynamic_Table_QTR,_xlfn.XMATCH($H226,Dynamic_Period_QTR),_xlfn.XMATCH("GDP Deflator",Dynamic_Indices)),
INDEX(Dynamic_Table_QTR,COUNTA(Dynamic_Table_QTR)/COUNTA(Dynamic_Indices),_xlfn.XMATCH("GDP Deflator",Dynamic_Indices))),"err"))))
/100</f>
        <v>#N/A</v>
      </c>
      <c r="T226" s="37" t="e">
        <f t="shared" ca="1" si="18"/>
        <v>#N/A</v>
      </c>
      <c r="U226" s="2" t="e">
        <f ca="1">IF(ISERROR($H226),NA(),
_xlfn.XLOOKUP(0,Tool!$28:$28,Tool!$40:$40)/$T226
)</f>
        <v>#N/A</v>
      </c>
    </row>
    <row r="227" spans="8:21" x14ac:dyDescent="0.35">
      <c r="H227" s="33" t="b">
        <f>IF(SETUP_Frequency="Calendar Year",IF(COUNTA(H$3:H226)&lt;=SETUP_Period_Final-SETUP_Period_First,H226+1),
IF(SETUP_Frequency="Financial Year", IF(COUNTA(H$3:H226)&lt;=LEFT(SETUP_Period_Final,4)-LEFT(SETUP_Period_First,4),((LEFT(H226,2)&amp;MID(H226,3,2))+1)&amp;"/"&amp;TEXT(RIGHT(TEXT(RIGHT(H226,2)+1,"00"),2),"00"),NA()),
IF(SETUP_Frequency="Quarterly",IF(COUNTA(H$3:H226)&lt;=((LEFT(SETUP_Period_Final,4)-LEFT(SETUP_Period_First,4))*4)+RIGHT(SETUP_Period_Final,1)-RIGHT(SETUP_Period_First,1),IF(_xlfn.NUMBERVALUE(RIGHT(H226,1))=4,(LEFT(H226,4)+1)&amp;"Q1",(LEFT(H226,4)&amp;"Q"&amp;(RIGHT(H226,1)+1))),NA()),NA())))</f>
        <v>0</v>
      </c>
      <c r="J227" s="43">
        <f ca="1">OFFSET(Tool!$C$13,0,ROW($H227)-3)</f>
        <v>0</v>
      </c>
      <c r="K227" s="78" t="e">
        <f t="shared" ca="1" si="16"/>
        <v>#N/A</v>
      </c>
      <c r="L227" s="78" t="e">
        <f t="shared" ca="1" si="19"/>
        <v>#N/A</v>
      </c>
      <c r="M227" s="78" t="e">
        <f t="shared" ca="1" si="20"/>
        <v>#N/A</v>
      </c>
      <c r="N227" s="38"/>
      <c r="O227" s="36" t="e" cm="1">
        <f t="array" ref="O227">IF(OR(ISERROR($H227),$H227=FALSE),NA(),
IF(INFLATION_Index="Custom",_xlfn.XLOOKUP($H227,Tool!$12:$12,Tool!$14:$14)*100,
IF(SETUP_Frequency="Financial Year",
IFERROR(INDEX(Dynamic_Table_FY,_xlfn.XMATCH($H227,Dynamic_Period_FY),_xlfn.XMATCH(INFLATION_Index,Dynamic_Indices)),
INDEX(Dynamic_Table_FY,COUNTA(Dynamic_Table_FY)/COUNTA(Dynamic_Indices),_xlfn.XMATCH(INFLATION_Index,Dynamic_Indices))),
IF(SETUP_Frequency="Calendar Year",
IFERROR(INDEX(Dynamic_Table_CAL,_xlfn.XMATCH($H227,Dynamic_Period_CAL),_xlfn.XMATCH(INFLATION_Index,Dynamic_Indices)),
INDEX(Dynamic_Table_CAL,COUNTA(Dynamic_Table_CAL)/COUNTA(Dynamic_Indices),_xlfn.XMATCH(INFLATION_Index,Dynamic_Indices))),
IF(SETUP_Frequency="Quarterly",
IFERROR(INDEX(Dynamic_Table_QTR,_xlfn.XMATCH($H227,Dynamic_Period_QTR),_xlfn.XMATCH(INFLATION_Index,Dynamic_Indices)),
INDEX(Dynamic_Table_QTR,COUNTA(Dynamic_Table_QTR)/COUNTA(Dynamic_Indices),_xlfn.XMATCH(INFLATION_Index,Dynamic_Indices))),"err")))))
/100</f>
        <v>#N/A</v>
      </c>
      <c r="P227" s="37" t="e">
        <f t="shared" ca="1" si="17"/>
        <v>#N/A</v>
      </c>
      <c r="Q227" s="37" t="e">
        <f ca="1">IF(ISERROR($H227),NA(),
$P227/_xlfn.XLOOKUP(0,Tool!$27:$27,Tool!$33:$33)
)</f>
        <v>#N/A</v>
      </c>
      <c r="R227" s="2"/>
      <c r="S227" s="36" t="e" cm="1">
        <f t="array" ref="S227">IF(OR(ISERROR($H227),$H227=FALSE),NA(),
IF(SETUP_Frequency="Financial Year",
IFERROR(INDEX(Dynamic_Table_FY,_xlfn.XMATCH($H227,Dynamic_Period_FY),_xlfn.XMATCH("GDP Deflator",Dynamic_Indices)),
INDEX(Dynamic_Table_FY,COUNTA(Dynamic_Table_FY)/COUNTA(Dynamic_Indices),_xlfn.XMATCH("GDP Deflator",Dynamic_Indices))),
IF(SETUP_Frequency="Calendar Year",
IFERROR(INDEX(Dynamic_Table_CAL,_xlfn.XMATCH($H227,Dynamic_Period_CAL),_xlfn.XMATCH("GDP Deflator",Dynamic_Indices)),
INDEX(Dynamic_Table_CAL,COUNTA(Dynamic_Table_CAL)/COUNTA(Dynamic_Indices),_xlfn.XMATCH("GDP Deflator",Dynamic_Indices))),
IF(SETUP_Frequency="Quarterly",
IFERROR(INDEX(Dynamic_Table_QTR,_xlfn.XMATCH($H227,Dynamic_Period_QTR),_xlfn.XMATCH("GDP Deflator",Dynamic_Indices)),
INDEX(Dynamic_Table_QTR,COUNTA(Dynamic_Table_QTR)/COUNTA(Dynamic_Indices),_xlfn.XMATCH("GDP Deflator",Dynamic_Indices))),"err"))))
/100</f>
        <v>#N/A</v>
      </c>
      <c r="T227" s="37" t="e">
        <f t="shared" ca="1" si="18"/>
        <v>#N/A</v>
      </c>
      <c r="U227" s="2" t="e">
        <f ca="1">IF(ISERROR($H227),NA(),
_xlfn.XLOOKUP(0,Tool!$28:$28,Tool!$40:$40)/$T227
)</f>
        <v>#N/A</v>
      </c>
    </row>
    <row r="228" spans="8:21" x14ac:dyDescent="0.35">
      <c r="H228" s="33" t="b">
        <f>IF(SETUP_Frequency="Calendar Year",IF(COUNTA(H$3:H227)&lt;=SETUP_Period_Final-SETUP_Period_First,H227+1),
IF(SETUP_Frequency="Financial Year", IF(COUNTA(H$3:H227)&lt;=LEFT(SETUP_Period_Final,4)-LEFT(SETUP_Period_First,4),((LEFT(H227,2)&amp;MID(H227,3,2))+1)&amp;"/"&amp;TEXT(RIGHT(TEXT(RIGHT(H227,2)+1,"00"),2),"00"),NA()),
IF(SETUP_Frequency="Quarterly",IF(COUNTA(H$3:H227)&lt;=((LEFT(SETUP_Period_Final,4)-LEFT(SETUP_Period_First,4))*4)+RIGHT(SETUP_Period_Final,1)-RIGHT(SETUP_Period_First,1),IF(_xlfn.NUMBERVALUE(RIGHT(H227,1))=4,(LEFT(H227,4)+1)&amp;"Q1",(LEFT(H227,4)&amp;"Q"&amp;(RIGHT(H227,1)+1))),NA()),NA())))</f>
        <v>0</v>
      </c>
      <c r="J228" s="43">
        <f ca="1">OFFSET(Tool!$C$13,0,ROW($H228)-3)</f>
        <v>0</v>
      </c>
      <c r="K228" s="78" t="e">
        <f t="shared" ca="1" si="16"/>
        <v>#N/A</v>
      </c>
      <c r="L228" s="78" t="e">
        <f t="shared" ca="1" si="19"/>
        <v>#N/A</v>
      </c>
      <c r="M228" s="78" t="e">
        <f t="shared" ca="1" si="20"/>
        <v>#N/A</v>
      </c>
      <c r="N228" s="38"/>
      <c r="O228" s="36" t="e" cm="1">
        <f t="array" ref="O228">IF(OR(ISERROR($H228),$H228=FALSE),NA(),
IF(INFLATION_Index="Custom",_xlfn.XLOOKUP($H228,Tool!$12:$12,Tool!$14:$14)*100,
IF(SETUP_Frequency="Financial Year",
IFERROR(INDEX(Dynamic_Table_FY,_xlfn.XMATCH($H228,Dynamic_Period_FY),_xlfn.XMATCH(INFLATION_Index,Dynamic_Indices)),
INDEX(Dynamic_Table_FY,COUNTA(Dynamic_Table_FY)/COUNTA(Dynamic_Indices),_xlfn.XMATCH(INFLATION_Index,Dynamic_Indices))),
IF(SETUP_Frequency="Calendar Year",
IFERROR(INDEX(Dynamic_Table_CAL,_xlfn.XMATCH($H228,Dynamic_Period_CAL),_xlfn.XMATCH(INFLATION_Index,Dynamic_Indices)),
INDEX(Dynamic_Table_CAL,COUNTA(Dynamic_Table_CAL)/COUNTA(Dynamic_Indices),_xlfn.XMATCH(INFLATION_Index,Dynamic_Indices))),
IF(SETUP_Frequency="Quarterly",
IFERROR(INDEX(Dynamic_Table_QTR,_xlfn.XMATCH($H228,Dynamic_Period_QTR),_xlfn.XMATCH(INFLATION_Index,Dynamic_Indices)),
INDEX(Dynamic_Table_QTR,COUNTA(Dynamic_Table_QTR)/COUNTA(Dynamic_Indices),_xlfn.XMATCH(INFLATION_Index,Dynamic_Indices))),"err")))))
/100</f>
        <v>#N/A</v>
      </c>
      <c r="P228" s="37" t="e">
        <f t="shared" ca="1" si="17"/>
        <v>#N/A</v>
      </c>
      <c r="Q228" s="37" t="e">
        <f ca="1">IF(ISERROR($H228),NA(),
$P228/_xlfn.XLOOKUP(0,Tool!$27:$27,Tool!$33:$33)
)</f>
        <v>#N/A</v>
      </c>
      <c r="R228" s="2"/>
      <c r="S228" s="36" t="e" cm="1">
        <f t="array" ref="S228">IF(OR(ISERROR($H228),$H228=FALSE),NA(),
IF(SETUP_Frequency="Financial Year",
IFERROR(INDEX(Dynamic_Table_FY,_xlfn.XMATCH($H228,Dynamic_Period_FY),_xlfn.XMATCH("GDP Deflator",Dynamic_Indices)),
INDEX(Dynamic_Table_FY,COUNTA(Dynamic_Table_FY)/COUNTA(Dynamic_Indices),_xlfn.XMATCH("GDP Deflator",Dynamic_Indices))),
IF(SETUP_Frequency="Calendar Year",
IFERROR(INDEX(Dynamic_Table_CAL,_xlfn.XMATCH($H228,Dynamic_Period_CAL),_xlfn.XMATCH("GDP Deflator",Dynamic_Indices)),
INDEX(Dynamic_Table_CAL,COUNTA(Dynamic_Table_CAL)/COUNTA(Dynamic_Indices),_xlfn.XMATCH("GDP Deflator",Dynamic_Indices))),
IF(SETUP_Frequency="Quarterly",
IFERROR(INDEX(Dynamic_Table_QTR,_xlfn.XMATCH($H228,Dynamic_Period_QTR),_xlfn.XMATCH("GDP Deflator",Dynamic_Indices)),
INDEX(Dynamic_Table_QTR,COUNTA(Dynamic_Table_QTR)/COUNTA(Dynamic_Indices),_xlfn.XMATCH("GDP Deflator",Dynamic_Indices))),"err"))))
/100</f>
        <v>#N/A</v>
      </c>
      <c r="T228" s="37" t="e">
        <f t="shared" ca="1" si="18"/>
        <v>#N/A</v>
      </c>
      <c r="U228" s="2" t="e">
        <f ca="1">IF(ISERROR($H228),NA(),
_xlfn.XLOOKUP(0,Tool!$28:$28,Tool!$40:$40)/$T228
)</f>
        <v>#N/A</v>
      </c>
    </row>
    <row r="229" spans="8:21" x14ac:dyDescent="0.35">
      <c r="H229" s="33" t="b">
        <f>IF(SETUP_Frequency="Calendar Year",IF(COUNTA(H$3:H228)&lt;=SETUP_Period_Final-SETUP_Period_First,H228+1),
IF(SETUP_Frequency="Financial Year", IF(COUNTA(H$3:H228)&lt;=LEFT(SETUP_Period_Final,4)-LEFT(SETUP_Period_First,4),((LEFT(H228,2)&amp;MID(H228,3,2))+1)&amp;"/"&amp;TEXT(RIGHT(TEXT(RIGHT(H228,2)+1,"00"),2),"00"),NA()),
IF(SETUP_Frequency="Quarterly",IF(COUNTA(H$3:H228)&lt;=((LEFT(SETUP_Period_Final,4)-LEFT(SETUP_Period_First,4))*4)+RIGHT(SETUP_Period_Final,1)-RIGHT(SETUP_Period_First,1),IF(_xlfn.NUMBERVALUE(RIGHT(H228,1))=4,(LEFT(H228,4)+1)&amp;"Q1",(LEFT(H228,4)&amp;"Q"&amp;(RIGHT(H228,1)+1))),NA()),NA())))</f>
        <v>0</v>
      </c>
      <c r="J229" s="43">
        <f ca="1">OFFSET(Tool!$C$13,0,ROW($H229)-3)</f>
        <v>0</v>
      </c>
      <c r="K229" s="78" t="e">
        <f t="shared" ca="1" si="16"/>
        <v>#N/A</v>
      </c>
      <c r="L229" s="78" t="e">
        <f t="shared" ca="1" si="19"/>
        <v>#N/A</v>
      </c>
      <c r="M229" s="78" t="e">
        <f t="shared" ca="1" si="20"/>
        <v>#N/A</v>
      </c>
      <c r="N229" s="38"/>
      <c r="O229" s="36" t="e" cm="1">
        <f t="array" ref="O229">IF(OR(ISERROR($H229),$H229=FALSE),NA(),
IF(INFLATION_Index="Custom",_xlfn.XLOOKUP($H229,Tool!$12:$12,Tool!$14:$14)*100,
IF(SETUP_Frequency="Financial Year",
IFERROR(INDEX(Dynamic_Table_FY,_xlfn.XMATCH($H229,Dynamic_Period_FY),_xlfn.XMATCH(INFLATION_Index,Dynamic_Indices)),
INDEX(Dynamic_Table_FY,COUNTA(Dynamic_Table_FY)/COUNTA(Dynamic_Indices),_xlfn.XMATCH(INFLATION_Index,Dynamic_Indices))),
IF(SETUP_Frequency="Calendar Year",
IFERROR(INDEX(Dynamic_Table_CAL,_xlfn.XMATCH($H229,Dynamic_Period_CAL),_xlfn.XMATCH(INFLATION_Index,Dynamic_Indices)),
INDEX(Dynamic_Table_CAL,COUNTA(Dynamic_Table_CAL)/COUNTA(Dynamic_Indices),_xlfn.XMATCH(INFLATION_Index,Dynamic_Indices))),
IF(SETUP_Frequency="Quarterly",
IFERROR(INDEX(Dynamic_Table_QTR,_xlfn.XMATCH($H229,Dynamic_Period_QTR),_xlfn.XMATCH(INFLATION_Index,Dynamic_Indices)),
INDEX(Dynamic_Table_QTR,COUNTA(Dynamic_Table_QTR)/COUNTA(Dynamic_Indices),_xlfn.XMATCH(INFLATION_Index,Dynamic_Indices))),"err")))))
/100</f>
        <v>#N/A</v>
      </c>
      <c r="P229" s="37" t="e">
        <f t="shared" ca="1" si="17"/>
        <v>#N/A</v>
      </c>
      <c r="Q229" s="37" t="e">
        <f ca="1">IF(ISERROR($H229),NA(),
$P229/_xlfn.XLOOKUP(0,Tool!$27:$27,Tool!$33:$33)
)</f>
        <v>#N/A</v>
      </c>
      <c r="R229" s="2"/>
      <c r="S229" s="36" t="e" cm="1">
        <f t="array" ref="S229">IF(OR(ISERROR($H229),$H229=FALSE),NA(),
IF(SETUP_Frequency="Financial Year",
IFERROR(INDEX(Dynamic_Table_FY,_xlfn.XMATCH($H229,Dynamic_Period_FY),_xlfn.XMATCH("GDP Deflator",Dynamic_Indices)),
INDEX(Dynamic_Table_FY,COUNTA(Dynamic_Table_FY)/COUNTA(Dynamic_Indices),_xlfn.XMATCH("GDP Deflator",Dynamic_Indices))),
IF(SETUP_Frequency="Calendar Year",
IFERROR(INDEX(Dynamic_Table_CAL,_xlfn.XMATCH($H229,Dynamic_Period_CAL),_xlfn.XMATCH("GDP Deflator",Dynamic_Indices)),
INDEX(Dynamic_Table_CAL,COUNTA(Dynamic_Table_CAL)/COUNTA(Dynamic_Indices),_xlfn.XMATCH("GDP Deflator",Dynamic_Indices))),
IF(SETUP_Frequency="Quarterly",
IFERROR(INDEX(Dynamic_Table_QTR,_xlfn.XMATCH($H229,Dynamic_Period_QTR),_xlfn.XMATCH("GDP Deflator",Dynamic_Indices)),
INDEX(Dynamic_Table_QTR,COUNTA(Dynamic_Table_QTR)/COUNTA(Dynamic_Indices),_xlfn.XMATCH("GDP Deflator",Dynamic_Indices))),"err"))))
/100</f>
        <v>#N/A</v>
      </c>
      <c r="T229" s="37" t="e">
        <f t="shared" ca="1" si="18"/>
        <v>#N/A</v>
      </c>
      <c r="U229" s="2" t="e">
        <f ca="1">IF(ISERROR($H229),NA(),
_xlfn.XLOOKUP(0,Tool!$28:$28,Tool!$40:$40)/$T229
)</f>
        <v>#N/A</v>
      </c>
    </row>
    <row r="230" spans="8:21" x14ac:dyDescent="0.35">
      <c r="H230" s="33" t="b">
        <f>IF(SETUP_Frequency="Calendar Year",IF(COUNTA(H$3:H229)&lt;=SETUP_Period_Final-SETUP_Period_First,H229+1),
IF(SETUP_Frequency="Financial Year", IF(COUNTA(H$3:H229)&lt;=LEFT(SETUP_Period_Final,4)-LEFT(SETUP_Period_First,4),((LEFT(H229,2)&amp;MID(H229,3,2))+1)&amp;"/"&amp;TEXT(RIGHT(TEXT(RIGHT(H229,2)+1,"00"),2),"00"),NA()),
IF(SETUP_Frequency="Quarterly",IF(COUNTA(H$3:H229)&lt;=((LEFT(SETUP_Period_Final,4)-LEFT(SETUP_Period_First,4))*4)+RIGHT(SETUP_Period_Final,1)-RIGHT(SETUP_Period_First,1),IF(_xlfn.NUMBERVALUE(RIGHT(H229,1))=4,(LEFT(H229,4)+1)&amp;"Q1",(LEFT(H229,4)&amp;"Q"&amp;(RIGHT(H229,1)+1))),NA()),NA())))</f>
        <v>0</v>
      </c>
      <c r="J230" s="43">
        <f ca="1">OFFSET(Tool!$C$13,0,ROW($H230)-3)</f>
        <v>0</v>
      </c>
      <c r="K230" s="78" t="e">
        <f t="shared" ca="1" si="16"/>
        <v>#N/A</v>
      </c>
      <c r="L230" s="78" t="e">
        <f t="shared" ca="1" si="19"/>
        <v>#N/A</v>
      </c>
      <c r="M230" s="78" t="e">
        <f t="shared" ca="1" si="20"/>
        <v>#N/A</v>
      </c>
      <c r="N230" s="38"/>
      <c r="O230" s="36" t="e" cm="1">
        <f t="array" ref="O230">IF(OR(ISERROR($H230),$H230=FALSE),NA(),
IF(INFLATION_Index="Custom",_xlfn.XLOOKUP($H230,Tool!$12:$12,Tool!$14:$14)*100,
IF(SETUP_Frequency="Financial Year",
IFERROR(INDEX(Dynamic_Table_FY,_xlfn.XMATCH($H230,Dynamic_Period_FY),_xlfn.XMATCH(INFLATION_Index,Dynamic_Indices)),
INDEX(Dynamic_Table_FY,COUNTA(Dynamic_Table_FY)/COUNTA(Dynamic_Indices),_xlfn.XMATCH(INFLATION_Index,Dynamic_Indices))),
IF(SETUP_Frequency="Calendar Year",
IFERROR(INDEX(Dynamic_Table_CAL,_xlfn.XMATCH($H230,Dynamic_Period_CAL),_xlfn.XMATCH(INFLATION_Index,Dynamic_Indices)),
INDEX(Dynamic_Table_CAL,COUNTA(Dynamic_Table_CAL)/COUNTA(Dynamic_Indices),_xlfn.XMATCH(INFLATION_Index,Dynamic_Indices))),
IF(SETUP_Frequency="Quarterly",
IFERROR(INDEX(Dynamic_Table_QTR,_xlfn.XMATCH($H230,Dynamic_Period_QTR),_xlfn.XMATCH(INFLATION_Index,Dynamic_Indices)),
INDEX(Dynamic_Table_QTR,COUNTA(Dynamic_Table_QTR)/COUNTA(Dynamic_Indices),_xlfn.XMATCH(INFLATION_Index,Dynamic_Indices))),"err")))))
/100</f>
        <v>#N/A</v>
      </c>
      <c r="P230" s="37" t="e">
        <f t="shared" ca="1" si="17"/>
        <v>#N/A</v>
      </c>
      <c r="Q230" s="37" t="e">
        <f ca="1">IF(ISERROR($H230),NA(),
$P230/_xlfn.XLOOKUP(0,Tool!$27:$27,Tool!$33:$33)
)</f>
        <v>#N/A</v>
      </c>
      <c r="R230" s="2"/>
      <c r="S230" s="36" t="e" cm="1">
        <f t="array" ref="S230">IF(OR(ISERROR($H230),$H230=FALSE),NA(),
IF(SETUP_Frequency="Financial Year",
IFERROR(INDEX(Dynamic_Table_FY,_xlfn.XMATCH($H230,Dynamic_Period_FY),_xlfn.XMATCH("GDP Deflator",Dynamic_Indices)),
INDEX(Dynamic_Table_FY,COUNTA(Dynamic_Table_FY)/COUNTA(Dynamic_Indices),_xlfn.XMATCH("GDP Deflator",Dynamic_Indices))),
IF(SETUP_Frequency="Calendar Year",
IFERROR(INDEX(Dynamic_Table_CAL,_xlfn.XMATCH($H230,Dynamic_Period_CAL),_xlfn.XMATCH("GDP Deflator",Dynamic_Indices)),
INDEX(Dynamic_Table_CAL,COUNTA(Dynamic_Table_CAL)/COUNTA(Dynamic_Indices),_xlfn.XMATCH("GDP Deflator",Dynamic_Indices))),
IF(SETUP_Frequency="Quarterly",
IFERROR(INDEX(Dynamic_Table_QTR,_xlfn.XMATCH($H230,Dynamic_Period_QTR),_xlfn.XMATCH("GDP Deflator",Dynamic_Indices)),
INDEX(Dynamic_Table_QTR,COUNTA(Dynamic_Table_QTR)/COUNTA(Dynamic_Indices),_xlfn.XMATCH("GDP Deflator",Dynamic_Indices))),"err"))))
/100</f>
        <v>#N/A</v>
      </c>
      <c r="T230" s="37" t="e">
        <f t="shared" ca="1" si="18"/>
        <v>#N/A</v>
      </c>
      <c r="U230" s="2" t="e">
        <f ca="1">IF(ISERROR($H230),NA(),
_xlfn.XLOOKUP(0,Tool!$28:$28,Tool!$40:$40)/$T230
)</f>
        <v>#N/A</v>
      </c>
    </row>
    <row r="231" spans="8:21" x14ac:dyDescent="0.35">
      <c r="H231" s="33" t="b">
        <f>IF(SETUP_Frequency="Calendar Year",IF(COUNTA(H$3:H230)&lt;=SETUP_Period_Final-SETUP_Period_First,H230+1),
IF(SETUP_Frequency="Financial Year", IF(COUNTA(H$3:H230)&lt;=LEFT(SETUP_Period_Final,4)-LEFT(SETUP_Period_First,4),((LEFT(H230,2)&amp;MID(H230,3,2))+1)&amp;"/"&amp;TEXT(RIGHT(TEXT(RIGHT(H230,2)+1,"00"),2),"00"),NA()),
IF(SETUP_Frequency="Quarterly",IF(COUNTA(H$3:H230)&lt;=((LEFT(SETUP_Period_Final,4)-LEFT(SETUP_Period_First,4))*4)+RIGHT(SETUP_Period_Final,1)-RIGHT(SETUP_Period_First,1),IF(_xlfn.NUMBERVALUE(RIGHT(H230,1))=4,(LEFT(H230,4)+1)&amp;"Q1",(LEFT(H230,4)&amp;"Q"&amp;(RIGHT(H230,1)+1))),NA()),NA())))</f>
        <v>0</v>
      </c>
      <c r="J231" s="43">
        <f ca="1">OFFSET(Tool!$C$13,0,ROW($H231)-3)</f>
        <v>0</v>
      </c>
      <c r="K231" s="78" t="e">
        <f t="shared" ca="1" si="16"/>
        <v>#N/A</v>
      </c>
      <c r="L231" s="78" t="e">
        <f t="shared" ca="1" si="19"/>
        <v>#N/A</v>
      </c>
      <c r="M231" s="78" t="e">
        <f t="shared" ca="1" si="20"/>
        <v>#N/A</v>
      </c>
      <c r="N231" s="38"/>
      <c r="O231" s="36" t="e" cm="1">
        <f t="array" ref="O231">IF(OR(ISERROR($H231),$H231=FALSE),NA(),
IF(INFLATION_Index="Custom",_xlfn.XLOOKUP($H231,Tool!$12:$12,Tool!$14:$14)*100,
IF(SETUP_Frequency="Financial Year",
IFERROR(INDEX(Dynamic_Table_FY,_xlfn.XMATCH($H231,Dynamic_Period_FY),_xlfn.XMATCH(INFLATION_Index,Dynamic_Indices)),
INDEX(Dynamic_Table_FY,COUNTA(Dynamic_Table_FY)/COUNTA(Dynamic_Indices),_xlfn.XMATCH(INFLATION_Index,Dynamic_Indices))),
IF(SETUP_Frequency="Calendar Year",
IFERROR(INDEX(Dynamic_Table_CAL,_xlfn.XMATCH($H231,Dynamic_Period_CAL),_xlfn.XMATCH(INFLATION_Index,Dynamic_Indices)),
INDEX(Dynamic_Table_CAL,COUNTA(Dynamic_Table_CAL)/COUNTA(Dynamic_Indices),_xlfn.XMATCH(INFLATION_Index,Dynamic_Indices))),
IF(SETUP_Frequency="Quarterly",
IFERROR(INDEX(Dynamic_Table_QTR,_xlfn.XMATCH($H231,Dynamic_Period_QTR),_xlfn.XMATCH(INFLATION_Index,Dynamic_Indices)),
INDEX(Dynamic_Table_QTR,COUNTA(Dynamic_Table_QTR)/COUNTA(Dynamic_Indices),_xlfn.XMATCH(INFLATION_Index,Dynamic_Indices))),"err")))))
/100</f>
        <v>#N/A</v>
      </c>
      <c r="P231" s="37" t="e">
        <f t="shared" ca="1" si="17"/>
        <v>#N/A</v>
      </c>
      <c r="Q231" s="37" t="e">
        <f ca="1">IF(ISERROR($H231),NA(),
$P231/_xlfn.XLOOKUP(0,Tool!$27:$27,Tool!$33:$33)
)</f>
        <v>#N/A</v>
      </c>
      <c r="R231" s="2"/>
      <c r="S231" s="36" t="e" cm="1">
        <f t="array" ref="S231">IF(OR(ISERROR($H231),$H231=FALSE),NA(),
IF(SETUP_Frequency="Financial Year",
IFERROR(INDEX(Dynamic_Table_FY,_xlfn.XMATCH($H231,Dynamic_Period_FY),_xlfn.XMATCH("GDP Deflator",Dynamic_Indices)),
INDEX(Dynamic_Table_FY,COUNTA(Dynamic_Table_FY)/COUNTA(Dynamic_Indices),_xlfn.XMATCH("GDP Deflator",Dynamic_Indices))),
IF(SETUP_Frequency="Calendar Year",
IFERROR(INDEX(Dynamic_Table_CAL,_xlfn.XMATCH($H231,Dynamic_Period_CAL),_xlfn.XMATCH("GDP Deflator",Dynamic_Indices)),
INDEX(Dynamic_Table_CAL,COUNTA(Dynamic_Table_CAL)/COUNTA(Dynamic_Indices),_xlfn.XMATCH("GDP Deflator",Dynamic_Indices))),
IF(SETUP_Frequency="Quarterly",
IFERROR(INDEX(Dynamic_Table_QTR,_xlfn.XMATCH($H231,Dynamic_Period_QTR),_xlfn.XMATCH("GDP Deflator",Dynamic_Indices)),
INDEX(Dynamic_Table_QTR,COUNTA(Dynamic_Table_QTR)/COUNTA(Dynamic_Indices),_xlfn.XMATCH("GDP Deflator",Dynamic_Indices))),"err"))))
/100</f>
        <v>#N/A</v>
      </c>
      <c r="T231" s="37" t="e">
        <f t="shared" ca="1" si="18"/>
        <v>#N/A</v>
      </c>
      <c r="U231" s="2" t="e">
        <f ca="1">IF(ISERROR($H231),NA(),
_xlfn.XLOOKUP(0,Tool!$28:$28,Tool!$40:$40)/$T231
)</f>
        <v>#N/A</v>
      </c>
    </row>
    <row r="232" spans="8:21" x14ac:dyDescent="0.35">
      <c r="H232" s="33" t="b">
        <f>IF(SETUP_Frequency="Calendar Year",IF(COUNTA(H$3:H231)&lt;=SETUP_Period_Final-SETUP_Period_First,H231+1),
IF(SETUP_Frequency="Financial Year", IF(COUNTA(H$3:H231)&lt;=LEFT(SETUP_Period_Final,4)-LEFT(SETUP_Period_First,4),((LEFT(H231,2)&amp;MID(H231,3,2))+1)&amp;"/"&amp;TEXT(RIGHT(TEXT(RIGHT(H231,2)+1,"00"),2),"00"),NA()),
IF(SETUP_Frequency="Quarterly",IF(COUNTA(H$3:H231)&lt;=((LEFT(SETUP_Period_Final,4)-LEFT(SETUP_Period_First,4))*4)+RIGHT(SETUP_Period_Final,1)-RIGHT(SETUP_Period_First,1),IF(_xlfn.NUMBERVALUE(RIGHT(H231,1))=4,(LEFT(H231,4)+1)&amp;"Q1",(LEFT(H231,4)&amp;"Q"&amp;(RIGHT(H231,1)+1))),NA()),NA())))</f>
        <v>0</v>
      </c>
      <c r="J232" s="43">
        <f ca="1">OFFSET(Tool!$C$13,0,ROW($H232)-3)</f>
        <v>0</v>
      </c>
      <c r="K232" s="78" t="e">
        <f t="shared" ca="1" si="16"/>
        <v>#N/A</v>
      </c>
      <c r="L232" s="78" t="e">
        <f t="shared" ca="1" si="19"/>
        <v>#N/A</v>
      </c>
      <c r="M232" s="78" t="e">
        <f t="shared" ca="1" si="20"/>
        <v>#N/A</v>
      </c>
      <c r="N232" s="38"/>
      <c r="O232" s="36" t="e" cm="1">
        <f t="array" ref="O232">IF(OR(ISERROR($H232),$H232=FALSE),NA(),
IF(INFLATION_Index="Custom",_xlfn.XLOOKUP($H232,Tool!$12:$12,Tool!$14:$14)*100,
IF(SETUP_Frequency="Financial Year",
IFERROR(INDEX(Dynamic_Table_FY,_xlfn.XMATCH($H232,Dynamic_Period_FY),_xlfn.XMATCH(INFLATION_Index,Dynamic_Indices)),
INDEX(Dynamic_Table_FY,COUNTA(Dynamic_Table_FY)/COUNTA(Dynamic_Indices),_xlfn.XMATCH(INFLATION_Index,Dynamic_Indices))),
IF(SETUP_Frequency="Calendar Year",
IFERROR(INDEX(Dynamic_Table_CAL,_xlfn.XMATCH($H232,Dynamic_Period_CAL),_xlfn.XMATCH(INFLATION_Index,Dynamic_Indices)),
INDEX(Dynamic_Table_CAL,COUNTA(Dynamic_Table_CAL)/COUNTA(Dynamic_Indices),_xlfn.XMATCH(INFLATION_Index,Dynamic_Indices))),
IF(SETUP_Frequency="Quarterly",
IFERROR(INDEX(Dynamic_Table_QTR,_xlfn.XMATCH($H232,Dynamic_Period_QTR),_xlfn.XMATCH(INFLATION_Index,Dynamic_Indices)),
INDEX(Dynamic_Table_QTR,COUNTA(Dynamic_Table_QTR)/COUNTA(Dynamic_Indices),_xlfn.XMATCH(INFLATION_Index,Dynamic_Indices))),"err")))))
/100</f>
        <v>#N/A</v>
      </c>
      <c r="P232" s="37" t="e">
        <f t="shared" ca="1" si="17"/>
        <v>#N/A</v>
      </c>
      <c r="Q232" s="37" t="e">
        <f ca="1">IF(ISERROR($H232),NA(),
$P232/_xlfn.XLOOKUP(0,Tool!$27:$27,Tool!$33:$33)
)</f>
        <v>#N/A</v>
      </c>
      <c r="R232" s="2"/>
      <c r="S232" s="36" t="e" cm="1">
        <f t="array" ref="S232">IF(OR(ISERROR($H232),$H232=FALSE),NA(),
IF(SETUP_Frequency="Financial Year",
IFERROR(INDEX(Dynamic_Table_FY,_xlfn.XMATCH($H232,Dynamic_Period_FY),_xlfn.XMATCH("GDP Deflator",Dynamic_Indices)),
INDEX(Dynamic_Table_FY,COUNTA(Dynamic_Table_FY)/COUNTA(Dynamic_Indices),_xlfn.XMATCH("GDP Deflator",Dynamic_Indices))),
IF(SETUP_Frequency="Calendar Year",
IFERROR(INDEX(Dynamic_Table_CAL,_xlfn.XMATCH($H232,Dynamic_Period_CAL),_xlfn.XMATCH("GDP Deflator",Dynamic_Indices)),
INDEX(Dynamic_Table_CAL,COUNTA(Dynamic_Table_CAL)/COUNTA(Dynamic_Indices),_xlfn.XMATCH("GDP Deflator",Dynamic_Indices))),
IF(SETUP_Frequency="Quarterly",
IFERROR(INDEX(Dynamic_Table_QTR,_xlfn.XMATCH($H232,Dynamic_Period_QTR),_xlfn.XMATCH("GDP Deflator",Dynamic_Indices)),
INDEX(Dynamic_Table_QTR,COUNTA(Dynamic_Table_QTR)/COUNTA(Dynamic_Indices),_xlfn.XMATCH("GDP Deflator",Dynamic_Indices))),"err"))))
/100</f>
        <v>#N/A</v>
      </c>
      <c r="T232" s="37" t="e">
        <f t="shared" ca="1" si="18"/>
        <v>#N/A</v>
      </c>
      <c r="U232" s="2" t="e">
        <f ca="1">IF(ISERROR($H232),NA(),
_xlfn.XLOOKUP(0,Tool!$28:$28,Tool!$40:$40)/$T232
)</f>
        <v>#N/A</v>
      </c>
    </row>
    <row r="233" spans="8:21" x14ac:dyDescent="0.35">
      <c r="H233" s="33" t="b">
        <f>IF(SETUP_Frequency="Calendar Year",IF(COUNTA(H$3:H232)&lt;=SETUP_Period_Final-SETUP_Period_First,H232+1),
IF(SETUP_Frequency="Financial Year", IF(COUNTA(H$3:H232)&lt;=LEFT(SETUP_Period_Final,4)-LEFT(SETUP_Period_First,4),((LEFT(H232,2)&amp;MID(H232,3,2))+1)&amp;"/"&amp;TEXT(RIGHT(TEXT(RIGHT(H232,2)+1,"00"),2),"00"),NA()),
IF(SETUP_Frequency="Quarterly",IF(COUNTA(H$3:H232)&lt;=((LEFT(SETUP_Period_Final,4)-LEFT(SETUP_Period_First,4))*4)+RIGHT(SETUP_Period_Final,1)-RIGHT(SETUP_Period_First,1),IF(_xlfn.NUMBERVALUE(RIGHT(H232,1))=4,(LEFT(H232,4)+1)&amp;"Q1",(LEFT(H232,4)&amp;"Q"&amp;(RIGHT(H232,1)+1))),NA()),NA())))</f>
        <v>0</v>
      </c>
      <c r="J233" s="43">
        <f ca="1">OFFSET(Tool!$C$13,0,ROW($H233)-3)</f>
        <v>0</v>
      </c>
      <c r="K233" s="78" t="e">
        <f t="shared" ca="1" si="16"/>
        <v>#N/A</v>
      </c>
      <c r="L233" s="78" t="e">
        <f t="shared" ca="1" si="19"/>
        <v>#N/A</v>
      </c>
      <c r="M233" s="78" t="e">
        <f t="shared" ca="1" si="20"/>
        <v>#N/A</v>
      </c>
      <c r="N233" s="38"/>
      <c r="O233" s="36" t="e" cm="1">
        <f t="array" ref="O233">IF(OR(ISERROR($H233),$H233=FALSE),NA(),
IF(INFLATION_Index="Custom",_xlfn.XLOOKUP($H233,Tool!$12:$12,Tool!$14:$14)*100,
IF(SETUP_Frequency="Financial Year",
IFERROR(INDEX(Dynamic_Table_FY,_xlfn.XMATCH($H233,Dynamic_Period_FY),_xlfn.XMATCH(INFLATION_Index,Dynamic_Indices)),
INDEX(Dynamic_Table_FY,COUNTA(Dynamic_Table_FY)/COUNTA(Dynamic_Indices),_xlfn.XMATCH(INFLATION_Index,Dynamic_Indices))),
IF(SETUP_Frequency="Calendar Year",
IFERROR(INDEX(Dynamic_Table_CAL,_xlfn.XMATCH($H233,Dynamic_Period_CAL),_xlfn.XMATCH(INFLATION_Index,Dynamic_Indices)),
INDEX(Dynamic_Table_CAL,COUNTA(Dynamic_Table_CAL)/COUNTA(Dynamic_Indices),_xlfn.XMATCH(INFLATION_Index,Dynamic_Indices))),
IF(SETUP_Frequency="Quarterly",
IFERROR(INDEX(Dynamic_Table_QTR,_xlfn.XMATCH($H233,Dynamic_Period_QTR),_xlfn.XMATCH(INFLATION_Index,Dynamic_Indices)),
INDEX(Dynamic_Table_QTR,COUNTA(Dynamic_Table_QTR)/COUNTA(Dynamic_Indices),_xlfn.XMATCH(INFLATION_Index,Dynamic_Indices))),"err")))))
/100</f>
        <v>#N/A</v>
      </c>
      <c r="P233" s="37" t="e">
        <f t="shared" ca="1" si="17"/>
        <v>#N/A</v>
      </c>
      <c r="Q233" s="37" t="e">
        <f ca="1">IF(ISERROR($H233),NA(),
$P233/_xlfn.XLOOKUP(0,Tool!$27:$27,Tool!$33:$33)
)</f>
        <v>#N/A</v>
      </c>
      <c r="R233" s="2"/>
      <c r="S233" s="36" t="e" cm="1">
        <f t="array" ref="S233">IF(OR(ISERROR($H233),$H233=FALSE),NA(),
IF(SETUP_Frequency="Financial Year",
IFERROR(INDEX(Dynamic_Table_FY,_xlfn.XMATCH($H233,Dynamic_Period_FY),_xlfn.XMATCH("GDP Deflator",Dynamic_Indices)),
INDEX(Dynamic_Table_FY,COUNTA(Dynamic_Table_FY)/COUNTA(Dynamic_Indices),_xlfn.XMATCH("GDP Deflator",Dynamic_Indices))),
IF(SETUP_Frequency="Calendar Year",
IFERROR(INDEX(Dynamic_Table_CAL,_xlfn.XMATCH($H233,Dynamic_Period_CAL),_xlfn.XMATCH("GDP Deflator",Dynamic_Indices)),
INDEX(Dynamic_Table_CAL,COUNTA(Dynamic_Table_CAL)/COUNTA(Dynamic_Indices),_xlfn.XMATCH("GDP Deflator",Dynamic_Indices))),
IF(SETUP_Frequency="Quarterly",
IFERROR(INDEX(Dynamic_Table_QTR,_xlfn.XMATCH($H233,Dynamic_Period_QTR),_xlfn.XMATCH("GDP Deflator",Dynamic_Indices)),
INDEX(Dynamic_Table_QTR,COUNTA(Dynamic_Table_QTR)/COUNTA(Dynamic_Indices),_xlfn.XMATCH("GDP Deflator",Dynamic_Indices))),"err"))))
/100</f>
        <v>#N/A</v>
      </c>
      <c r="T233" s="37" t="e">
        <f t="shared" ca="1" si="18"/>
        <v>#N/A</v>
      </c>
      <c r="U233" s="2" t="e">
        <f ca="1">IF(ISERROR($H233),NA(),
_xlfn.XLOOKUP(0,Tool!$28:$28,Tool!$40:$40)/$T233
)</f>
        <v>#N/A</v>
      </c>
    </row>
    <row r="234" spans="8:21" x14ac:dyDescent="0.35">
      <c r="H234" s="33" t="b">
        <f>IF(SETUP_Frequency="Calendar Year",IF(COUNTA(H$3:H233)&lt;=SETUP_Period_Final-SETUP_Period_First,H233+1),
IF(SETUP_Frequency="Financial Year", IF(COUNTA(H$3:H233)&lt;=LEFT(SETUP_Period_Final,4)-LEFT(SETUP_Period_First,4),((LEFT(H233,2)&amp;MID(H233,3,2))+1)&amp;"/"&amp;TEXT(RIGHT(TEXT(RIGHT(H233,2)+1,"00"),2),"00"),NA()),
IF(SETUP_Frequency="Quarterly",IF(COUNTA(H$3:H233)&lt;=((LEFT(SETUP_Period_Final,4)-LEFT(SETUP_Period_First,4))*4)+RIGHT(SETUP_Period_Final,1)-RIGHT(SETUP_Period_First,1),IF(_xlfn.NUMBERVALUE(RIGHT(H233,1))=4,(LEFT(H233,4)+1)&amp;"Q1",(LEFT(H233,4)&amp;"Q"&amp;(RIGHT(H233,1)+1))),NA()),NA())))</f>
        <v>0</v>
      </c>
      <c r="J234" s="43">
        <f ca="1">OFFSET(Tool!$C$13,0,ROW($H234)-3)</f>
        <v>0</v>
      </c>
      <c r="K234" s="78" t="e">
        <f t="shared" ca="1" si="16"/>
        <v>#N/A</v>
      </c>
      <c r="L234" s="78" t="e">
        <f t="shared" ca="1" si="19"/>
        <v>#N/A</v>
      </c>
      <c r="M234" s="78" t="e">
        <f t="shared" ca="1" si="20"/>
        <v>#N/A</v>
      </c>
      <c r="N234" s="38"/>
      <c r="O234" s="36" t="e" cm="1">
        <f t="array" ref="O234">IF(OR(ISERROR($H234),$H234=FALSE),NA(),
IF(INFLATION_Index="Custom",_xlfn.XLOOKUP($H234,Tool!$12:$12,Tool!$14:$14)*100,
IF(SETUP_Frequency="Financial Year",
IFERROR(INDEX(Dynamic_Table_FY,_xlfn.XMATCH($H234,Dynamic_Period_FY),_xlfn.XMATCH(INFLATION_Index,Dynamic_Indices)),
INDEX(Dynamic_Table_FY,COUNTA(Dynamic_Table_FY)/COUNTA(Dynamic_Indices),_xlfn.XMATCH(INFLATION_Index,Dynamic_Indices))),
IF(SETUP_Frequency="Calendar Year",
IFERROR(INDEX(Dynamic_Table_CAL,_xlfn.XMATCH($H234,Dynamic_Period_CAL),_xlfn.XMATCH(INFLATION_Index,Dynamic_Indices)),
INDEX(Dynamic_Table_CAL,COUNTA(Dynamic_Table_CAL)/COUNTA(Dynamic_Indices),_xlfn.XMATCH(INFLATION_Index,Dynamic_Indices))),
IF(SETUP_Frequency="Quarterly",
IFERROR(INDEX(Dynamic_Table_QTR,_xlfn.XMATCH($H234,Dynamic_Period_QTR),_xlfn.XMATCH(INFLATION_Index,Dynamic_Indices)),
INDEX(Dynamic_Table_QTR,COUNTA(Dynamic_Table_QTR)/COUNTA(Dynamic_Indices),_xlfn.XMATCH(INFLATION_Index,Dynamic_Indices))),"err")))))
/100</f>
        <v>#N/A</v>
      </c>
      <c r="P234" s="37" t="e">
        <f t="shared" ca="1" si="17"/>
        <v>#N/A</v>
      </c>
      <c r="Q234" s="37" t="e">
        <f ca="1">IF(ISERROR($H234),NA(),
$P234/_xlfn.XLOOKUP(0,Tool!$27:$27,Tool!$33:$33)
)</f>
        <v>#N/A</v>
      </c>
      <c r="R234" s="2"/>
      <c r="S234" s="36" t="e" cm="1">
        <f t="array" ref="S234">IF(OR(ISERROR($H234),$H234=FALSE),NA(),
IF(SETUP_Frequency="Financial Year",
IFERROR(INDEX(Dynamic_Table_FY,_xlfn.XMATCH($H234,Dynamic_Period_FY),_xlfn.XMATCH("GDP Deflator",Dynamic_Indices)),
INDEX(Dynamic_Table_FY,COUNTA(Dynamic_Table_FY)/COUNTA(Dynamic_Indices),_xlfn.XMATCH("GDP Deflator",Dynamic_Indices))),
IF(SETUP_Frequency="Calendar Year",
IFERROR(INDEX(Dynamic_Table_CAL,_xlfn.XMATCH($H234,Dynamic_Period_CAL),_xlfn.XMATCH("GDP Deflator",Dynamic_Indices)),
INDEX(Dynamic_Table_CAL,COUNTA(Dynamic_Table_CAL)/COUNTA(Dynamic_Indices),_xlfn.XMATCH("GDP Deflator",Dynamic_Indices))),
IF(SETUP_Frequency="Quarterly",
IFERROR(INDEX(Dynamic_Table_QTR,_xlfn.XMATCH($H234,Dynamic_Period_QTR),_xlfn.XMATCH("GDP Deflator",Dynamic_Indices)),
INDEX(Dynamic_Table_QTR,COUNTA(Dynamic_Table_QTR)/COUNTA(Dynamic_Indices),_xlfn.XMATCH("GDP Deflator",Dynamic_Indices))),"err"))))
/100</f>
        <v>#N/A</v>
      </c>
      <c r="T234" s="37" t="e">
        <f t="shared" ca="1" si="18"/>
        <v>#N/A</v>
      </c>
      <c r="U234" s="2" t="e">
        <f ca="1">IF(ISERROR($H234),NA(),
_xlfn.XLOOKUP(0,Tool!$28:$28,Tool!$40:$40)/$T234
)</f>
        <v>#N/A</v>
      </c>
    </row>
    <row r="235" spans="8:21" x14ac:dyDescent="0.35">
      <c r="H235" s="33" t="b">
        <f>IF(SETUP_Frequency="Calendar Year",IF(COUNTA(H$3:H234)&lt;=SETUP_Period_Final-SETUP_Period_First,H234+1),
IF(SETUP_Frequency="Financial Year", IF(COUNTA(H$3:H234)&lt;=LEFT(SETUP_Period_Final,4)-LEFT(SETUP_Period_First,4),((LEFT(H234,2)&amp;MID(H234,3,2))+1)&amp;"/"&amp;TEXT(RIGHT(TEXT(RIGHT(H234,2)+1,"00"),2),"00"),NA()),
IF(SETUP_Frequency="Quarterly",IF(COUNTA(H$3:H234)&lt;=((LEFT(SETUP_Period_Final,4)-LEFT(SETUP_Period_First,4))*4)+RIGHT(SETUP_Period_Final,1)-RIGHT(SETUP_Period_First,1),IF(_xlfn.NUMBERVALUE(RIGHT(H234,1))=4,(LEFT(H234,4)+1)&amp;"Q1",(LEFT(H234,4)&amp;"Q"&amp;(RIGHT(H234,1)+1))),NA()),NA())))</f>
        <v>0</v>
      </c>
      <c r="J235" s="43">
        <f ca="1">OFFSET(Tool!$C$13,0,ROW($H235)-3)</f>
        <v>0</v>
      </c>
      <c r="K235" s="78" t="e">
        <f t="shared" ca="1" si="16"/>
        <v>#N/A</v>
      </c>
      <c r="L235" s="78" t="e">
        <f t="shared" ca="1" si="19"/>
        <v>#N/A</v>
      </c>
      <c r="M235" s="78" t="e">
        <f t="shared" ca="1" si="20"/>
        <v>#N/A</v>
      </c>
      <c r="N235" s="38"/>
      <c r="O235" s="36" t="e" cm="1">
        <f t="array" ref="O235">IF(OR(ISERROR($H235),$H235=FALSE),NA(),
IF(INFLATION_Index="Custom",_xlfn.XLOOKUP($H235,Tool!$12:$12,Tool!$14:$14)*100,
IF(SETUP_Frequency="Financial Year",
IFERROR(INDEX(Dynamic_Table_FY,_xlfn.XMATCH($H235,Dynamic_Period_FY),_xlfn.XMATCH(INFLATION_Index,Dynamic_Indices)),
INDEX(Dynamic_Table_FY,COUNTA(Dynamic_Table_FY)/COUNTA(Dynamic_Indices),_xlfn.XMATCH(INFLATION_Index,Dynamic_Indices))),
IF(SETUP_Frequency="Calendar Year",
IFERROR(INDEX(Dynamic_Table_CAL,_xlfn.XMATCH($H235,Dynamic_Period_CAL),_xlfn.XMATCH(INFLATION_Index,Dynamic_Indices)),
INDEX(Dynamic_Table_CAL,COUNTA(Dynamic_Table_CAL)/COUNTA(Dynamic_Indices),_xlfn.XMATCH(INFLATION_Index,Dynamic_Indices))),
IF(SETUP_Frequency="Quarterly",
IFERROR(INDEX(Dynamic_Table_QTR,_xlfn.XMATCH($H235,Dynamic_Period_QTR),_xlfn.XMATCH(INFLATION_Index,Dynamic_Indices)),
INDEX(Dynamic_Table_QTR,COUNTA(Dynamic_Table_QTR)/COUNTA(Dynamic_Indices),_xlfn.XMATCH(INFLATION_Index,Dynamic_Indices))),"err")))))
/100</f>
        <v>#N/A</v>
      </c>
      <c r="P235" s="37" t="e">
        <f t="shared" ca="1" si="17"/>
        <v>#N/A</v>
      </c>
      <c r="Q235" s="37" t="e">
        <f ca="1">IF(ISERROR($H235),NA(),
$P235/_xlfn.XLOOKUP(0,Tool!$27:$27,Tool!$33:$33)
)</f>
        <v>#N/A</v>
      </c>
      <c r="R235" s="2"/>
      <c r="S235" s="36" t="e" cm="1">
        <f t="array" ref="S235">IF(OR(ISERROR($H235),$H235=FALSE),NA(),
IF(SETUP_Frequency="Financial Year",
IFERROR(INDEX(Dynamic_Table_FY,_xlfn.XMATCH($H235,Dynamic_Period_FY),_xlfn.XMATCH("GDP Deflator",Dynamic_Indices)),
INDEX(Dynamic_Table_FY,COUNTA(Dynamic_Table_FY)/COUNTA(Dynamic_Indices),_xlfn.XMATCH("GDP Deflator",Dynamic_Indices))),
IF(SETUP_Frequency="Calendar Year",
IFERROR(INDEX(Dynamic_Table_CAL,_xlfn.XMATCH($H235,Dynamic_Period_CAL),_xlfn.XMATCH("GDP Deflator",Dynamic_Indices)),
INDEX(Dynamic_Table_CAL,COUNTA(Dynamic_Table_CAL)/COUNTA(Dynamic_Indices),_xlfn.XMATCH("GDP Deflator",Dynamic_Indices))),
IF(SETUP_Frequency="Quarterly",
IFERROR(INDEX(Dynamic_Table_QTR,_xlfn.XMATCH($H235,Dynamic_Period_QTR),_xlfn.XMATCH("GDP Deflator",Dynamic_Indices)),
INDEX(Dynamic_Table_QTR,COUNTA(Dynamic_Table_QTR)/COUNTA(Dynamic_Indices),_xlfn.XMATCH("GDP Deflator",Dynamic_Indices))),"err"))))
/100</f>
        <v>#N/A</v>
      </c>
      <c r="T235" s="37" t="e">
        <f t="shared" ca="1" si="18"/>
        <v>#N/A</v>
      </c>
      <c r="U235" s="2" t="e">
        <f ca="1">IF(ISERROR($H235),NA(),
_xlfn.XLOOKUP(0,Tool!$28:$28,Tool!$40:$40)/$T235
)</f>
        <v>#N/A</v>
      </c>
    </row>
    <row r="236" spans="8:21" x14ac:dyDescent="0.35">
      <c r="H236" s="33" t="b">
        <f>IF(SETUP_Frequency="Calendar Year",IF(COUNTA(H$3:H235)&lt;=SETUP_Period_Final-SETUP_Period_First,H235+1),
IF(SETUP_Frequency="Financial Year", IF(COUNTA(H$3:H235)&lt;=LEFT(SETUP_Period_Final,4)-LEFT(SETUP_Period_First,4),((LEFT(H235,2)&amp;MID(H235,3,2))+1)&amp;"/"&amp;TEXT(RIGHT(TEXT(RIGHT(H235,2)+1,"00"),2),"00"),NA()),
IF(SETUP_Frequency="Quarterly",IF(COUNTA(H$3:H235)&lt;=((LEFT(SETUP_Period_Final,4)-LEFT(SETUP_Period_First,4))*4)+RIGHT(SETUP_Period_Final,1)-RIGHT(SETUP_Period_First,1),IF(_xlfn.NUMBERVALUE(RIGHT(H235,1))=4,(LEFT(H235,4)+1)&amp;"Q1",(LEFT(H235,4)&amp;"Q"&amp;(RIGHT(H235,1)+1))),NA()),NA())))</f>
        <v>0</v>
      </c>
      <c r="J236" s="43">
        <f ca="1">OFFSET(Tool!$C$13,0,ROW($H236)-3)</f>
        <v>0</v>
      </c>
      <c r="K236" s="78" t="e">
        <f t="shared" ca="1" si="16"/>
        <v>#N/A</v>
      </c>
      <c r="L236" s="78" t="e">
        <f t="shared" ca="1" si="19"/>
        <v>#N/A</v>
      </c>
      <c r="M236" s="78" t="e">
        <f t="shared" ca="1" si="20"/>
        <v>#N/A</v>
      </c>
      <c r="N236" s="38"/>
      <c r="O236" s="36" t="e" cm="1">
        <f t="array" ref="O236">IF(OR(ISERROR($H236),$H236=FALSE),NA(),
IF(INFLATION_Index="Custom",_xlfn.XLOOKUP($H236,Tool!$12:$12,Tool!$14:$14)*100,
IF(SETUP_Frequency="Financial Year",
IFERROR(INDEX(Dynamic_Table_FY,_xlfn.XMATCH($H236,Dynamic_Period_FY),_xlfn.XMATCH(INFLATION_Index,Dynamic_Indices)),
INDEX(Dynamic_Table_FY,COUNTA(Dynamic_Table_FY)/COUNTA(Dynamic_Indices),_xlfn.XMATCH(INFLATION_Index,Dynamic_Indices))),
IF(SETUP_Frequency="Calendar Year",
IFERROR(INDEX(Dynamic_Table_CAL,_xlfn.XMATCH($H236,Dynamic_Period_CAL),_xlfn.XMATCH(INFLATION_Index,Dynamic_Indices)),
INDEX(Dynamic_Table_CAL,COUNTA(Dynamic_Table_CAL)/COUNTA(Dynamic_Indices),_xlfn.XMATCH(INFLATION_Index,Dynamic_Indices))),
IF(SETUP_Frequency="Quarterly",
IFERROR(INDEX(Dynamic_Table_QTR,_xlfn.XMATCH($H236,Dynamic_Period_QTR),_xlfn.XMATCH(INFLATION_Index,Dynamic_Indices)),
INDEX(Dynamic_Table_QTR,COUNTA(Dynamic_Table_QTR)/COUNTA(Dynamic_Indices),_xlfn.XMATCH(INFLATION_Index,Dynamic_Indices))),"err")))))
/100</f>
        <v>#N/A</v>
      </c>
      <c r="P236" s="37" t="e">
        <f t="shared" ca="1" si="17"/>
        <v>#N/A</v>
      </c>
      <c r="Q236" s="37" t="e">
        <f ca="1">IF(ISERROR($H236),NA(),
$P236/_xlfn.XLOOKUP(0,Tool!$27:$27,Tool!$33:$33)
)</f>
        <v>#N/A</v>
      </c>
      <c r="R236" s="2"/>
      <c r="S236" s="36" t="e" cm="1">
        <f t="array" ref="S236">IF(OR(ISERROR($H236),$H236=FALSE),NA(),
IF(SETUP_Frequency="Financial Year",
IFERROR(INDEX(Dynamic_Table_FY,_xlfn.XMATCH($H236,Dynamic_Period_FY),_xlfn.XMATCH("GDP Deflator",Dynamic_Indices)),
INDEX(Dynamic_Table_FY,COUNTA(Dynamic_Table_FY)/COUNTA(Dynamic_Indices),_xlfn.XMATCH("GDP Deflator",Dynamic_Indices))),
IF(SETUP_Frequency="Calendar Year",
IFERROR(INDEX(Dynamic_Table_CAL,_xlfn.XMATCH($H236,Dynamic_Period_CAL),_xlfn.XMATCH("GDP Deflator",Dynamic_Indices)),
INDEX(Dynamic_Table_CAL,COUNTA(Dynamic_Table_CAL)/COUNTA(Dynamic_Indices),_xlfn.XMATCH("GDP Deflator",Dynamic_Indices))),
IF(SETUP_Frequency="Quarterly",
IFERROR(INDEX(Dynamic_Table_QTR,_xlfn.XMATCH($H236,Dynamic_Period_QTR),_xlfn.XMATCH("GDP Deflator",Dynamic_Indices)),
INDEX(Dynamic_Table_QTR,COUNTA(Dynamic_Table_QTR)/COUNTA(Dynamic_Indices),_xlfn.XMATCH("GDP Deflator",Dynamic_Indices))),"err"))))
/100</f>
        <v>#N/A</v>
      </c>
      <c r="T236" s="37" t="e">
        <f t="shared" ca="1" si="18"/>
        <v>#N/A</v>
      </c>
      <c r="U236" s="2" t="e">
        <f ca="1">IF(ISERROR($H236),NA(),
_xlfn.XLOOKUP(0,Tool!$28:$28,Tool!$40:$40)/$T236
)</f>
        <v>#N/A</v>
      </c>
    </row>
    <row r="237" spans="8:21" x14ac:dyDescent="0.35">
      <c r="H237" s="33" t="b">
        <f>IF(SETUP_Frequency="Calendar Year",IF(COUNTA(H$3:H236)&lt;=SETUP_Period_Final-SETUP_Period_First,H236+1),
IF(SETUP_Frequency="Financial Year", IF(COUNTA(H$3:H236)&lt;=LEFT(SETUP_Period_Final,4)-LEFT(SETUP_Period_First,4),((LEFT(H236,2)&amp;MID(H236,3,2))+1)&amp;"/"&amp;TEXT(RIGHT(TEXT(RIGHT(H236,2)+1,"00"),2),"00"),NA()),
IF(SETUP_Frequency="Quarterly",IF(COUNTA(H$3:H236)&lt;=((LEFT(SETUP_Period_Final,4)-LEFT(SETUP_Period_First,4))*4)+RIGHT(SETUP_Period_Final,1)-RIGHT(SETUP_Period_First,1),IF(_xlfn.NUMBERVALUE(RIGHT(H236,1))=4,(LEFT(H236,4)+1)&amp;"Q1",(LEFT(H236,4)&amp;"Q"&amp;(RIGHT(H236,1)+1))),NA()),NA())))</f>
        <v>0</v>
      </c>
      <c r="J237" s="43">
        <f ca="1">OFFSET(Tool!$C$13,0,ROW($H237)-3)</f>
        <v>0</v>
      </c>
      <c r="K237" s="78" t="e">
        <f t="shared" ca="1" si="16"/>
        <v>#N/A</v>
      </c>
      <c r="L237" s="78" t="e">
        <f t="shared" ca="1" si="19"/>
        <v>#N/A</v>
      </c>
      <c r="M237" s="78" t="e">
        <f t="shared" ca="1" si="20"/>
        <v>#N/A</v>
      </c>
      <c r="N237" s="38"/>
      <c r="O237" s="36" t="e" cm="1">
        <f t="array" ref="O237">IF(OR(ISERROR($H237),$H237=FALSE),NA(),
IF(INFLATION_Index="Custom",_xlfn.XLOOKUP($H237,Tool!$12:$12,Tool!$14:$14)*100,
IF(SETUP_Frequency="Financial Year",
IFERROR(INDEX(Dynamic_Table_FY,_xlfn.XMATCH($H237,Dynamic_Period_FY),_xlfn.XMATCH(INFLATION_Index,Dynamic_Indices)),
INDEX(Dynamic_Table_FY,COUNTA(Dynamic_Table_FY)/COUNTA(Dynamic_Indices),_xlfn.XMATCH(INFLATION_Index,Dynamic_Indices))),
IF(SETUP_Frequency="Calendar Year",
IFERROR(INDEX(Dynamic_Table_CAL,_xlfn.XMATCH($H237,Dynamic_Period_CAL),_xlfn.XMATCH(INFLATION_Index,Dynamic_Indices)),
INDEX(Dynamic_Table_CAL,COUNTA(Dynamic_Table_CAL)/COUNTA(Dynamic_Indices),_xlfn.XMATCH(INFLATION_Index,Dynamic_Indices))),
IF(SETUP_Frequency="Quarterly",
IFERROR(INDEX(Dynamic_Table_QTR,_xlfn.XMATCH($H237,Dynamic_Period_QTR),_xlfn.XMATCH(INFLATION_Index,Dynamic_Indices)),
INDEX(Dynamic_Table_QTR,COUNTA(Dynamic_Table_QTR)/COUNTA(Dynamic_Indices),_xlfn.XMATCH(INFLATION_Index,Dynamic_Indices))),"err")))))
/100</f>
        <v>#N/A</v>
      </c>
      <c r="P237" s="37" t="e">
        <f t="shared" ca="1" si="17"/>
        <v>#N/A</v>
      </c>
      <c r="Q237" s="37" t="e">
        <f ca="1">IF(ISERROR($H237),NA(),
$P237/_xlfn.XLOOKUP(0,Tool!$27:$27,Tool!$33:$33)
)</f>
        <v>#N/A</v>
      </c>
      <c r="R237" s="2"/>
      <c r="S237" s="36" t="e" cm="1">
        <f t="array" ref="S237">IF(OR(ISERROR($H237),$H237=FALSE),NA(),
IF(SETUP_Frequency="Financial Year",
IFERROR(INDEX(Dynamic_Table_FY,_xlfn.XMATCH($H237,Dynamic_Period_FY),_xlfn.XMATCH("GDP Deflator",Dynamic_Indices)),
INDEX(Dynamic_Table_FY,COUNTA(Dynamic_Table_FY)/COUNTA(Dynamic_Indices),_xlfn.XMATCH("GDP Deflator",Dynamic_Indices))),
IF(SETUP_Frequency="Calendar Year",
IFERROR(INDEX(Dynamic_Table_CAL,_xlfn.XMATCH($H237,Dynamic_Period_CAL),_xlfn.XMATCH("GDP Deflator",Dynamic_Indices)),
INDEX(Dynamic_Table_CAL,COUNTA(Dynamic_Table_CAL)/COUNTA(Dynamic_Indices),_xlfn.XMATCH("GDP Deflator",Dynamic_Indices))),
IF(SETUP_Frequency="Quarterly",
IFERROR(INDEX(Dynamic_Table_QTR,_xlfn.XMATCH($H237,Dynamic_Period_QTR),_xlfn.XMATCH("GDP Deflator",Dynamic_Indices)),
INDEX(Dynamic_Table_QTR,COUNTA(Dynamic_Table_QTR)/COUNTA(Dynamic_Indices),_xlfn.XMATCH("GDP Deflator",Dynamic_Indices))),"err"))))
/100</f>
        <v>#N/A</v>
      </c>
      <c r="T237" s="37" t="e">
        <f t="shared" ca="1" si="18"/>
        <v>#N/A</v>
      </c>
      <c r="U237" s="2" t="e">
        <f ca="1">IF(ISERROR($H237),NA(),
_xlfn.XLOOKUP(0,Tool!$28:$28,Tool!$40:$40)/$T237
)</f>
        <v>#N/A</v>
      </c>
    </row>
    <row r="238" spans="8:21" x14ac:dyDescent="0.35">
      <c r="H238" s="33" t="b">
        <f>IF(SETUP_Frequency="Calendar Year",IF(COUNTA(H$3:H237)&lt;=SETUP_Period_Final-SETUP_Period_First,H237+1),
IF(SETUP_Frequency="Financial Year", IF(COUNTA(H$3:H237)&lt;=LEFT(SETUP_Period_Final,4)-LEFT(SETUP_Period_First,4),((LEFT(H237,2)&amp;MID(H237,3,2))+1)&amp;"/"&amp;TEXT(RIGHT(TEXT(RIGHT(H237,2)+1,"00"),2),"00"),NA()),
IF(SETUP_Frequency="Quarterly",IF(COUNTA(H$3:H237)&lt;=((LEFT(SETUP_Period_Final,4)-LEFT(SETUP_Period_First,4))*4)+RIGHT(SETUP_Period_Final,1)-RIGHT(SETUP_Period_First,1),IF(_xlfn.NUMBERVALUE(RIGHT(H237,1))=4,(LEFT(H237,4)+1)&amp;"Q1",(LEFT(H237,4)&amp;"Q"&amp;(RIGHT(H237,1)+1))),NA()),NA())))</f>
        <v>0</v>
      </c>
      <c r="J238" s="43">
        <f ca="1">OFFSET(Tool!$C$13,0,ROW($H238)-3)</f>
        <v>0</v>
      </c>
      <c r="K238" s="78" t="e">
        <f t="shared" ca="1" si="16"/>
        <v>#N/A</v>
      </c>
      <c r="L238" s="78" t="e">
        <f t="shared" ca="1" si="19"/>
        <v>#N/A</v>
      </c>
      <c r="M238" s="78" t="e">
        <f t="shared" ca="1" si="20"/>
        <v>#N/A</v>
      </c>
      <c r="N238" s="38"/>
      <c r="O238" s="36" t="e" cm="1">
        <f t="array" ref="O238">IF(OR(ISERROR($H238),$H238=FALSE),NA(),
IF(INFLATION_Index="Custom",_xlfn.XLOOKUP($H238,Tool!$12:$12,Tool!$14:$14)*100,
IF(SETUP_Frequency="Financial Year",
IFERROR(INDEX(Dynamic_Table_FY,_xlfn.XMATCH($H238,Dynamic_Period_FY),_xlfn.XMATCH(INFLATION_Index,Dynamic_Indices)),
INDEX(Dynamic_Table_FY,COUNTA(Dynamic_Table_FY)/COUNTA(Dynamic_Indices),_xlfn.XMATCH(INFLATION_Index,Dynamic_Indices))),
IF(SETUP_Frequency="Calendar Year",
IFERROR(INDEX(Dynamic_Table_CAL,_xlfn.XMATCH($H238,Dynamic_Period_CAL),_xlfn.XMATCH(INFLATION_Index,Dynamic_Indices)),
INDEX(Dynamic_Table_CAL,COUNTA(Dynamic_Table_CAL)/COUNTA(Dynamic_Indices),_xlfn.XMATCH(INFLATION_Index,Dynamic_Indices))),
IF(SETUP_Frequency="Quarterly",
IFERROR(INDEX(Dynamic_Table_QTR,_xlfn.XMATCH($H238,Dynamic_Period_QTR),_xlfn.XMATCH(INFLATION_Index,Dynamic_Indices)),
INDEX(Dynamic_Table_QTR,COUNTA(Dynamic_Table_QTR)/COUNTA(Dynamic_Indices),_xlfn.XMATCH(INFLATION_Index,Dynamic_Indices))),"err")))))
/100</f>
        <v>#N/A</v>
      </c>
      <c r="P238" s="37" t="e">
        <f t="shared" ca="1" si="17"/>
        <v>#N/A</v>
      </c>
      <c r="Q238" s="37" t="e">
        <f ca="1">IF(ISERROR($H238),NA(),
$P238/_xlfn.XLOOKUP(0,Tool!$27:$27,Tool!$33:$33)
)</f>
        <v>#N/A</v>
      </c>
      <c r="R238" s="2"/>
      <c r="S238" s="36" t="e" cm="1">
        <f t="array" ref="S238">IF(OR(ISERROR($H238),$H238=FALSE),NA(),
IF(SETUP_Frequency="Financial Year",
IFERROR(INDEX(Dynamic_Table_FY,_xlfn.XMATCH($H238,Dynamic_Period_FY),_xlfn.XMATCH("GDP Deflator",Dynamic_Indices)),
INDEX(Dynamic_Table_FY,COUNTA(Dynamic_Table_FY)/COUNTA(Dynamic_Indices),_xlfn.XMATCH("GDP Deflator",Dynamic_Indices))),
IF(SETUP_Frequency="Calendar Year",
IFERROR(INDEX(Dynamic_Table_CAL,_xlfn.XMATCH($H238,Dynamic_Period_CAL),_xlfn.XMATCH("GDP Deflator",Dynamic_Indices)),
INDEX(Dynamic_Table_CAL,COUNTA(Dynamic_Table_CAL)/COUNTA(Dynamic_Indices),_xlfn.XMATCH("GDP Deflator",Dynamic_Indices))),
IF(SETUP_Frequency="Quarterly",
IFERROR(INDEX(Dynamic_Table_QTR,_xlfn.XMATCH($H238,Dynamic_Period_QTR),_xlfn.XMATCH("GDP Deflator",Dynamic_Indices)),
INDEX(Dynamic_Table_QTR,COUNTA(Dynamic_Table_QTR)/COUNTA(Dynamic_Indices),_xlfn.XMATCH("GDP Deflator",Dynamic_Indices))),"err"))))
/100</f>
        <v>#N/A</v>
      </c>
      <c r="T238" s="37" t="e">
        <f t="shared" ca="1" si="18"/>
        <v>#N/A</v>
      </c>
      <c r="U238" s="2" t="e">
        <f ca="1">IF(ISERROR($H238),NA(),
_xlfn.XLOOKUP(0,Tool!$28:$28,Tool!$40:$40)/$T238
)</f>
        <v>#N/A</v>
      </c>
    </row>
    <row r="239" spans="8:21" x14ac:dyDescent="0.35">
      <c r="H239" s="33" t="b">
        <f>IF(SETUP_Frequency="Calendar Year",IF(COUNTA(H$3:H238)&lt;=SETUP_Period_Final-SETUP_Period_First,H238+1),
IF(SETUP_Frequency="Financial Year", IF(COUNTA(H$3:H238)&lt;=LEFT(SETUP_Period_Final,4)-LEFT(SETUP_Period_First,4),((LEFT(H238,2)&amp;MID(H238,3,2))+1)&amp;"/"&amp;TEXT(RIGHT(TEXT(RIGHT(H238,2)+1,"00"),2),"00"),NA()),
IF(SETUP_Frequency="Quarterly",IF(COUNTA(H$3:H238)&lt;=((LEFT(SETUP_Period_Final,4)-LEFT(SETUP_Period_First,4))*4)+RIGHT(SETUP_Period_Final,1)-RIGHT(SETUP_Period_First,1),IF(_xlfn.NUMBERVALUE(RIGHT(H238,1))=4,(LEFT(H238,4)+1)&amp;"Q1",(LEFT(H238,4)&amp;"Q"&amp;(RIGHT(H238,1)+1))),NA()),NA())))</f>
        <v>0</v>
      </c>
      <c r="J239" s="43">
        <f ca="1">OFFSET(Tool!$C$13,0,ROW($H239)-3)</f>
        <v>0</v>
      </c>
      <c r="K239" s="78" t="e">
        <f t="shared" ca="1" si="16"/>
        <v>#N/A</v>
      </c>
      <c r="L239" s="78" t="e">
        <f t="shared" ca="1" si="19"/>
        <v>#N/A</v>
      </c>
      <c r="M239" s="78" t="e">
        <f t="shared" ca="1" si="20"/>
        <v>#N/A</v>
      </c>
      <c r="N239" s="38"/>
      <c r="O239" s="36" t="e" cm="1">
        <f t="array" ref="O239">IF(OR(ISERROR($H239),$H239=FALSE),NA(),
IF(INFLATION_Index="Custom",_xlfn.XLOOKUP($H239,Tool!$12:$12,Tool!$14:$14)*100,
IF(SETUP_Frequency="Financial Year",
IFERROR(INDEX(Dynamic_Table_FY,_xlfn.XMATCH($H239,Dynamic_Period_FY),_xlfn.XMATCH(INFLATION_Index,Dynamic_Indices)),
INDEX(Dynamic_Table_FY,COUNTA(Dynamic_Table_FY)/COUNTA(Dynamic_Indices),_xlfn.XMATCH(INFLATION_Index,Dynamic_Indices))),
IF(SETUP_Frequency="Calendar Year",
IFERROR(INDEX(Dynamic_Table_CAL,_xlfn.XMATCH($H239,Dynamic_Period_CAL),_xlfn.XMATCH(INFLATION_Index,Dynamic_Indices)),
INDEX(Dynamic_Table_CAL,COUNTA(Dynamic_Table_CAL)/COUNTA(Dynamic_Indices),_xlfn.XMATCH(INFLATION_Index,Dynamic_Indices))),
IF(SETUP_Frequency="Quarterly",
IFERROR(INDEX(Dynamic_Table_QTR,_xlfn.XMATCH($H239,Dynamic_Period_QTR),_xlfn.XMATCH(INFLATION_Index,Dynamic_Indices)),
INDEX(Dynamic_Table_QTR,COUNTA(Dynamic_Table_QTR)/COUNTA(Dynamic_Indices),_xlfn.XMATCH(INFLATION_Index,Dynamic_Indices))),"err")))))
/100</f>
        <v>#N/A</v>
      </c>
      <c r="P239" s="37" t="e">
        <f t="shared" ca="1" si="17"/>
        <v>#N/A</v>
      </c>
      <c r="Q239" s="37" t="e">
        <f ca="1">IF(ISERROR($H239),NA(),
$P239/_xlfn.XLOOKUP(0,Tool!$27:$27,Tool!$33:$33)
)</f>
        <v>#N/A</v>
      </c>
      <c r="R239" s="2"/>
      <c r="S239" s="36" t="e" cm="1">
        <f t="array" ref="S239">IF(OR(ISERROR($H239),$H239=FALSE),NA(),
IF(SETUP_Frequency="Financial Year",
IFERROR(INDEX(Dynamic_Table_FY,_xlfn.XMATCH($H239,Dynamic_Period_FY),_xlfn.XMATCH("GDP Deflator",Dynamic_Indices)),
INDEX(Dynamic_Table_FY,COUNTA(Dynamic_Table_FY)/COUNTA(Dynamic_Indices),_xlfn.XMATCH("GDP Deflator",Dynamic_Indices))),
IF(SETUP_Frequency="Calendar Year",
IFERROR(INDEX(Dynamic_Table_CAL,_xlfn.XMATCH($H239,Dynamic_Period_CAL),_xlfn.XMATCH("GDP Deflator",Dynamic_Indices)),
INDEX(Dynamic_Table_CAL,COUNTA(Dynamic_Table_CAL)/COUNTA(Dynamic_Indices),_xlfn.XMATCH("GDP Deflator",Dynamic_Indices))),
IF(SETUP_Frequency="Quarterly",
IFERROR(INDEX(Dynamic_Table_QTR,_xlfn.XMATCH($H239,Dynamic_Period_QTR),_xlfn.XMATCH("GDP Deflator",Dynamic_Indices)),
INDEX(Dynamic_Table_QTR,COUNTA(Dynamic_Table_QTR)/COUNTA(Dynamic_Indices),_xlfn.XMATCH("GDP Deflator",Dynamic_Indices))),"err"))))
/100</f>
        <v>#N/A</v>
      </c>
      <c r="T239" s="37" t="e">
        <f t="shared" ca="1" si="18"/>
        <v>#N/A</v>
      </c>
      <c r="U239" s="2" t="e">
        <f ca="1">IF(ISERROR($H239),NA(),
_xlfn.XLOOKUP(0,Tool!$28:$28,Tool!$40:$40)/$T239
)</f>
        <v>#N/A</v>
      </c>
    </row>
    <row r="240" spans="8:21" x14ac:dyDescent="0.35">
      <c r="H240" s="33" t="b">
        <f>IF(SETUP_Frequency="Calendar Year",IF(COUNTA(H$3:H239)&lt;=SETUP_Period_Final-SETUP_Period_First,H239+1),
IF(SETUP_Frequency="Financial Year", IF(COUNTA(H$3:H239)&lt;=LEFT(SETUP_Period_Final,4)-LEFT(SETUP_Period_First,4),((LEFT(H239,2)&amp;MID(H239,3,2))+1)&amp;"/"&amp;TEXT(RIGHT(TEXT(RIGHT(H239,2)+1,"00"),2),"00"),NA()),
IF(SETUP_Frequency="Quarterly",IF(COUNTA(H$3:H239)&lt;=((LEFT(SETUP_Period_Final,4)-LEFT(SETUP_Period_First,4))*4)+RIGHT(SETUP_Period_Final,1)-RIGHT(SETUP_Period_First,1),IF(_xlfn.NUMBERVALUE(RIGHT(H239,1))=4,(LEFT(H239,4)+1)&amp;"Q1",(LEFT(H239,4)&amp;"Q"&amp;(RIGHT(H239,1)+1))),NA()),NA())))</f>
        <v>0</v>
      </c>
      <c r="J240" s="43">
        <f ca="1">OFFSET(Tool!$C$13,0,ROW($H240)-3)</f>
        <v>0</v>
      </c>
      <c r="K240" s="78" t="e">
        <f t="shared" ca="1" si="16"/>
        <v>#N/A</v>
      </c>
      <c r="L240" s="78" t="e">
        <f t="shared" ca="1" si="19"/>
        <v>#N/A</v>
      </c>
      <c r="M240" s="78" t="e">
        <f t="shared" ca="1" si="20"/>
        <v>#N/A</v>
      </c>
      <c r="N240" s="38"/>
      <c r="O240" s="36" t="e" cm="1">
        <f t="array" ref="O240">IF(OR(ISERROR($H240),$H240=FALSE),NA(),
IF(INFLATION_Index="Custom",_xlfn.XLOOKUP($H240,Tool!$12:$12,Tool!$14:$14)*100,
IF(SETUP_Frequency="Financial Year",
IFERROR(INDEX(Dynamic_Table_FY,_xlfn.XMATCH($H240,Dynamic_Period_FY),_xlfn.XMATCH(INFLATION_Index,Dynamic_Indices)),
INDEX(Dynamic_Table_FY,COUNTA(Dynamic_Table_FY)/COUNTA(Dynamic_Indices),_xlfn.XMATCH(INFLATION_Index,Dynamic_Indices))),
IF(SETUP_Frequency="Calendar Year",
IFERROR(INDEX(Dynamic_Table_CAL,_xlfn.XMATCH($H240,Dynamic_Period_CAL),_xlfn.XMATCH(INFLATION_Index,Dynamic_Indices)),
INDEX(Dynamic_Table_CAL,COUNTA(Dynamic_Table_CAL)/COUNTA(Dynamic_Indices),_xlfn.XMATCH(INFLATION_Index,Dynamic_Indices))),
IF(SETUP_Frequency="Quarterly",
IFERROR(INDEX(Dynamic_Table_QTR,_xlfn.XMATCH($H240,Dynamic_Period_QTR),_xlfn.XMATCH(INFLATION_Index,Dynamic_Indices)),
INDEX(Dynamic_Table_QTR,COUNTA(Dynamic_Table_QTR)/COUNTA(Dynamic_Indices),_xlfn.XMATCH(INFLATION_Index,Dynamic_Indices))),"err")))))
/100</f>
        <v>#N/A</v>
      </c>
      <c r="P240" s="37" t="e">
        <f t="shared" ca="1" si="17"/>
        <v>#N/A</v>
      </c>
      <c r="Q240" s="37" t="e">
        <f ca="1">IF(ISERROR($H240),NA(),
$P240/_xlfn.XLOOKUP(0,Tool!$27:$27,Tool!$33:$33)
)</f>
        <v>#N/A</v>
      </c>
      <c r="R240" s="2"/>
      <c r="S240" s="36" t="e" cm="1">
        <f t="array" ref="S240">IF(OR(ISERROR($H240),$H240=FALSE),NA(),
IF(SETUP_Frequency="Financial Year",
IFERROR(INDEX(Dynamic_Table_FY,_xlfn.XMATCH($H240,Dynamic_Period_FY),_xlfn.XMATCH("GDP Deflator",Dynamic_Indices)),
INDEX(Dynamic_Table_FY,COUNTA(Dynamic_Table_FY)/COUNTA(Dynamic_Indices),_xlfn.XMATCH("GDP Deflator",Dynamic_Indices))),
IF(SETUP_Frequency="Calendar Year",
IFERROR(INDEX(Dynamic_Table_CAL,_xlfn.XMATCH($H240,Dynamic_Period_CAL),_xlfn.XMATCH("GDP Deflator",Dynamic_Indices)),
INDEX(Dynamic_Table_CAL,COUNTA(Dynamic_Table_CAL)/COUNTA(Dynamic_Indices),_xlfn.XMATCH("GDP Deflator",Dynamic_Indices))),
IF(SETUP_Frequency="Quarterly",
IFERROR(INDEX(Dynamic_Table_QTR,_xlfn.XMATCH($H240,Dynamic_Period_QTR),_xlfn.XMATCH("GDP Deflator",Dynamic_Indices)),
INDEX(Dynamic_Table_QTR,COUNTA(Dynamic_Table_QTR)/COUNTA(Dynamic_Indices),_xlfn.XMATCH("GDP Deflator",Dynamic_Indices))),"err"))))
/100</f>
        <v>#N/A</v>
      </c>
      <c r="T240" s="37" t="e">
        <f t="shared" ca="1" si="18"/>
        <v>#N/A</v>
      </c>
      <c r="U240" s="2" t="e">
        <f ca="1">IF(ISERROR($H240),NA(),
_xlfn.XLOOKUP(0,Tool!$28:$28,Tool!$40:$40)/$T240
)</f>
        <v>#N/A</v>
      </c>
    </row>
    <row r="241" spans="8:21" x14ac:dyDescent="0.35">
      <c r="H241" s="33" t="b">
        <f>IF(SETUP_Frequency="Calendar Year",IF(COUNTA(H$3:H240)&lt;=SETUP_Period_Final-SETUP_Period_First,H240+1),
IF(SETUP_Frequency="Financial Year", IF(COUNTA(H$3:H240)&lt;=LEFT(SETUP_Period_Final,4)-LEFT(SETUP_Period_First,4),((LEFT(H240,2)&amp;MID(H240,3,2))+1)&amp;"/"&amp;TEXT(RIGHT(TEXT(RIGHT(H240,2)+1,"00"),2),"00"),NA()),
IF(SETUP_Frequency="Quarterly",IF(COUNTA(H$3:H240)&lt;=((LEFT(SETUP_Period_Final,4)-LEFT(SETUP_Period_First,4))*4)+RIGHT(SETUP_Period_Final,1)-RIGHT(SETUP_Period_First,1),IF(_xlfn.NUMBERVALUE(RIGHT(H240,1))=4,(LEFT(H240,4)+1)&amp;"Q1",(LEFT(H240,4)&amp;"Q"&amp;(RIGHT(H240,1)+1))),NA()),NA())))</f>
        <v>0</v>
      </c>
      <c r="J241" s="43">
        <f ca="1">OFFSET(Tool!$C$13,0,ROW($H241)-3)</f>
        <v>0</v>
      </c>
      <c r="K241" s="78" t="e">
        <f t="shared" ca="1" si="16"/>
        <v>#N/A</v>
      </c>
      <c r="L241" s="78" t="e">
        <f t="shared" ca="1" si="19"/>
        <v>#N/A</v>
      </c>
      <c r="M241" s="78" t="e">
        <f t="shared" ca="1" si="20"/>
        <v>#N/A</v>
      </c>
      <c r="N241" s="38"/>
      <c r="O241" s="36" t="e" cm="1">
        <f t="array" ref="O241">IF(OR(ISERROR($H241),$H241=FALSE),NA(),
IF(INFLATION_Index="Custom",_xlfn.XLOOKUP($H241,Tool!$12:$12,Tool!$14:$14)*100,
IF(SETUP_Frequency="Financial Year",
IFERROR(INDEX(Dynamic_Table_FY,_xlfn.XMATCH($H241,Dynamic_Period_FY),_xlfn.XMATCH(INFLATION_Index,Dynamic_Indices)),
INDEX(Dynamic_Table_FY,COUNTA(Dynamic_Table_FY)/COUNTA(Dynamic_Indices),_xlfn.XMATCH(INFLATION_Index,Dynamic_Indices))),
IF(SETUP_Frequency="Calendar Year",
IFERROR(INDEX(Dynamic_Table_CAL,_xlfn.XMATCH($H241,Dynamic_Period_CAL),_xlfn.XMATCH(INFLATION_Index,Dynamic_Indices)),
INDEX(Dynamic_Table_CAL,COUNTA(Dynamic_Table_CAL)/COUNTA(Dynamic_Indices),_xlfn.XMATCH(INFLATION_Index,Dynamic_Indices))),
IF(SETUP_Frequency="Quarterly",
IFERROR(INDEX(Dynamic_Table_QTR,_xlfn.XMATCH($H241,Dynamic_Period_QTR),_xlfn.XMATCH(INFLATION_Index,Dynamic_Indices)),
INDEX(Dynamic_Table_QTR,COUNTA(Dynamic_Table_QTR)/COUNTA(Dynamic_Indices),_xlfn.XMATCH(INFLATION_Index,Dynamic_Indices))),"err")))))
/100</f>
        <v>#N/A</v>
      </c>
      <c r="P241" s="37" t="e">
        <f t="shared" ca="1" si="17"/>
        <v>#N/A</v>
      </c>
      <c r="Q241" s="37" t="e">
        <f ca="1">IF(ISERROR($H241),NA(),
$P241/_xlfn.XLOOKUP(0,Tool!$27:$27,Tool!$33:$33)
)</f>
        <v>#N/A</v>
      </c>
      <c r="R241" s="2"/>
      <c r="S241" s="36" t="e" cm="1">
        <f t="array" ref="S241">IF(OR(ISERROR($H241),$H241=FALSE),NA(),
IF(SETUP_Frequency="Financial Year",
IFERROR(INDEX(Dynamic_Table_FY,_xlfn.XMATCH($H241,Dynamic_Period_FY),_xlfn.XMATCH("GDP Deflator",Dynamic_Indices)),
INDEX(Dynamic_Table_FY,COUNTA(Dynamic_Table_FY)/COUNTA(Dynamic_Indices),_xlfn.XMATCH("GDP Deflator",Dynamic_Indices))),
IF(SETUP_Frequency="Calendar Year",
IFERROR(INDEX(Dynamic_Table_CAL,_xlfn.XMATCH($H241,Dynamic_Period_CAL),_xlfn.XMATCH("GDP Deflator",Dynamic_Indices)),
INDEX(Dynamic_Table_CAL,COUNTA(Dynamic_Table_CAL)/COUNTA(Dynamic_Indices),_xlfn.XMATCH("GDP Deflator",Dynamic_Indices))),
IF(SETUP_Frequency="Quarterly",
IFERROR(INDEX(Dynamic_Table_QTR,_xlfn.XMATCH($H241,Dynamic_Period_QTR),_xlfn.XMATCH("GDP Deflator",Dynamic_Indices)),
INDEX(Dynamic_Table_QTR,COUNTA(Dynamic_Table_QTR)/COUNTA(Dynamic_Indices),_xlfn.XMATCH("GDP Deflator",Dynamic_Indices))),"err"))))
/100</f>
        <v>#N/A</v>
      </c>
      <c r="T241" s="37" t="e">
        <f t="shared" ca="1" si="18"/>
        <v>#N/A</v>
      </c>
      <c r="U241" s="2" t="e">
        <f ca="1">IF(ISERROR($H241),NA(),
_xlfn.XLOOKUP(0,Tool!$28:$28,Tool!$40:$40)/$T241
)</f>
        <v>#N/A</v>
      </c>
    </row>
    <row r="242" spans="8:21" x14ac:dyDescent="0.35">
      <c r="H242" s="33" t="b">
        <f>IF(SETUP_Frequency="Calendar Year",IF(COUNTA(H$3:H241)&lt;=SETUP_Period_Final-SETUP_Period_First,H241+1),
IF(SETUP_Frequency="Financial Year", IF(COUNTA(H$3:H241)&lt;=LEFT(SETUP_Period_Final,4)-LEFT(SETUP_Period_First,4),((LEFT(H241,2)&amp;MID(H241,3,2))+1)&amp;"/"&amp;TEXT(RIGHT(TEXT(RIGHT(H241,2)+1,"00"),2),"00"),NA()),
IF(SETUP_Frequency="Quarterly",IF(COUNTA(H$3:H241)&lt;=((LEFT(SETUP_Period_Final,4)-LEFT(SETUP_Period_First,4))*4)+RIGHT(SETUP_Period_Final,1)-RIGHT(SETUP_Period_First,1),IF(_xlfn.NUMBERVALUE(RIGHT(H241,1))=4,(LEFT(H241,4)+1)&amp;"Q1",(LEFT(H241,4)&amp;"Q"&amp;(RIGHT(H241,1)+1))),NA()),NA())))</f>
        <v>0</v>
      </c>
      <c r="J242" s="43">
        <f ca="1">OFFSET(Tool!$C$13,0,ROW($H242)-3)</f>
        <v>0</v>
      </c>
      <c r="K242" s="78" t="e">
        <f t="shared" ca="1" si="16"/>
        <v>#N/A</v>
      </c>
      <c r="L242" s="78" t="e">
        <f t="shared" ca="1" si="19"/>
        <v>#N/A</v>
      </c>
      <c r="M242" s="78" t="e">
        <f t="shared" ca="1" si="20"/>
        <v>#N/A</v>
      </c>
      <c r="N242" s="38"/>
      <c r="O242" s="36" t="e" cm="1">
        <f t="array" ref="O242">IF(OR(ISERROR($H242),$H242=FALSE),NA(),
IF(INFLATION_Index="Custom",_xlfn.XLOOKUP($H242,Tool!$12:$12,Tool!$14:$14)*100,
IF(SETUP_Frequency="Financial Year",
IFERROR(INDEX(Dynamic_Table_FY,_xlfn.XMATCH($H242,Dynamic_Period_FY),_xlfn.XMATCH(INFLATION_Index,Dynamic_Indices)),
INDEX(Dynamic_Table_FY,COUNTA(Dynamic_Table_FY)/COUNTA(Dynamic_Indices),_xlfn.XMATCH(INFLATION_Index,Dynamic_Indices))),
IF(SETUP_Frequency="Calendar Year",
IFERROR(INDEX(Dynamic_Table_CAL,_xlfn.XMATCH($H242,Dynamic_Period_CAL),_xlfn.XMATCH(INFLATION_Index,Dynamic_Indices)),
INDEX(Dynamic_Table_CAL,COUNTA(Dynamic_Table_CAL)/COUNTA(Dynamic_Indices),_xlfn.XMATCH(INFLATION_Index,Dynamic_Indices))),
IF(SETUP_Frequency="Quarterly",
IFERROR(INDEX(Dynamic_Table_QTR,_xlfn.XMATCH($H242,Dynamic_Period_QTR),_xlfn.XMATCH(INFLATION_Index,Dynamic_Indices)),
INDEX(Dynamic_Table_QTR,COUNTA(Dynamic_Table_QTR)/COUNTA(Dynamic_Indices),_xlfn.XMATCH(INFLATION_Index,Dynamic_Indices))),"err")))))
/100</f>
        <v>#N/A</v>
      </c>
      <c r="P242" s="37" t="e">
        <f t="shared" ca="1" si="17"/>
        <v>#N/A</v>
      </c>
      <c r="Q242" s="37" t="e">
        <f ca="1">IF(ISERROR($H242),NA(),
$P242/_xlfn.XLOOKUP(0,Tool!$27:$27,Tool!$33:$33)
)</f>
        <v>#N/A</v>
      </c>
      <c r="R242" s="2"/>
      <c r="S242" s="36" t="e" cm="1">
        <f t="array" ref="S242">IF(OR(ISERROR($H242),$H242=FALSE),NA(),
IF(SETUP_Frequency="Financial Year",
IFERROR(INDEX(Dynamic_Table_FY,_xlfn.XMATCH($H242,Dynamic_Period_FY),_xlfn.XMATCH("GDP Deflator",Dynamic_Indices)),
INDEX(Dynamic_Table_FY,COUNTA(Dynamic_Table_FY)/COUNTA(Dynamic_Indices),_xlfn.XMATCH("GDP Deflator",Dynamic_Indices))),
IF(SETUP_Frequency="Calendar Year",
IFERROR(INDEX(Dynamic_Table_CAL,_xlfn.XMATCH($H242,Dynamic_Period_CAL),_xlfn.XMATCH("GDP Deflator",Dynamic_Indices)),
INDEX(Dynamic_Table_CAL,COUNTA(Dynamic_Table_CAL)/COUNTA(Dynamic_Indices),_xlfn.XMATCH("GDP Deflator",Dynamic_Indices))),
IF(SETUP_Frequency="Quarterly",
IFERROR(INDEX(Dynamic_Table_QTR,_xlfn.XMATCH($H242,Dynamic_Period_QTR),_xlfn.XMATCH("GDP Deflator",Dynamic_Indices)),
INDEX(Dynamic_Table_QTR,COUNTA(Dynamic_Table_QTR)/COUNTA(Dynamic_Indices),_xlfn.XMATCH("GDP Deflator",Dynamic_Indices))),"err"))))
/100</f>
        <v>#N/A</v>
      </c>
      <c r="T242" s="37" t="e">
        <f t="shared" ca="1" si="18"/>
        <v>#N/A</v>
      </c>
      <c r="U242" s="2" t="e">
        <f ca="1">IF(ISERROR($H242),NA(),
_xlfn.XLOOKUP(0,Tool!$28:$28,Tool!$40:$40)/$T242
)</f>
        <v>#N/A</v>
      </c>
    </row>
    <row r="243" spans="8:21" x14ac:dyDescent="0.35">
      <c r="H243" s="33" t="b">
        <f>IF(SETUP_Frequency="Calendar Year",IF(COUNTA(H$3:H242)&lt;=SETUP_Period_Final-SETUP_Period_First,H242+1),
IF(SETUP_Frequency="Financial Year", IF(COUNTA(H$3:H242)&lt;=LEFT(SETUP_Period_Final,4)-LEFT(SETUP_Period_First,4),((LEFT(H242,2)&amp;MID(H242,3,2))+1)&amp;"/"&amp;TEXT(RIGHT(TEXT(RIGHT(H242,2)+1,"00"),2),"00"),NA()),
IF(SETUP_Frequency="Quarterly",IF(COUNTA(H$3:H242)&lt;=((LEFT(SETUP_Period_Final,4)-LEFT(SETUP_Period_First,4))*4)+RIGHT(SETUP_Period_Final,1)-RIGHT(SETUP_Period_First,1),IF(_xlfn.NUMBERVALUE(RIGHT(H242,1))=4,(LEFT(H242,4)+1)&amp;"Q1",(LEFT(H242,4)&amp;"Q"&amp;(RIGHT(H242,1)+1))),NA()),NA())))</f>
        <v>0</v>
      </c>
      <c r="J243" s="43">
        <f ca="1">OFFSET(Tool!$C$13,0,ROW($H243)-3)</f>
        <v>0</v>
      </c>
      <c r="K243" s="78" t="e">
        <f t="shared" ca="1" si="16"/>
        <v>#N/A</v>
      </c>
      <c r="L243" s="78" t="e">
        <f t="shared" ca="1" si="19"/>
        <v>#N/A</v>
      </c>
      <c r="M243" s="78" t="e">
        <f t="shared" ca="1" si="20"/>
        <v>#N/A</v>
      </c>
      <c r="N243" s="38"/>
      <c r="O243" s="36" t="e" cm="1">
        <f t="array" ref="O243">IF(OR(ISERROR($H243),$H243=FALSE),NA(),
IF(INFLATION_Index="Custom",_xlfn.XLOOKUP($H243,Tool!$12:$12,Tool!$14:$14)*100,
IF(SETUP_Frequency="Financial Year",
IFERROR(INDEX(Dynamic_Table_FY,_xlfn.XMATCH($H243,Dynamic_Period_FY),_xlfn.XMATCH(INFLATION_Index,Dynamic_Indices)),
INDEX(Dynamic_Table_FY,COUNTA(Dynamic_Table_FY)/COUNTA(Dynamic_Indices),_xlfn.XMATCH(INFLATION_Index,Dynamic_Indices))),
IF(SETUP_Frequency="Calendar Year",
IFERROR(INDEX(Dynamic_Table_CAL,_xlfn.XMATCH($H243,Dynamic_Period_CAL),_xlfn.XMATCH(INFLATION_Index,Dynamic_Indices)),
INDEX(Dynamic_Table_CAL,COUNTA(Dynamic_Table_CAL)/COUNTA(Dynamic_Indices),_xlfn.XMATCH(INFLATION_Index,Dynamic_Indices))),
IF(SETUP_Frequency="Quarterly",
IFERROR(INDEX(Dynamic_Table_QTR,_xlfn.XMATCH($H243,Dynamic_Period_QTR),_xlfn.XMATCH(INFLATION_Index,Dynamic_Indices)),
INDEX(Dynamic_Table_QTR,COUNTA(Dynamic_Table_QTR)/COUNTA(Dynamic_Indices),_xlfn.XMATCH(INFLATION_Index,Dynamic_Indices))),"err")))))
/100</f>
        <v>#N/A</v>
      </c>
      <c r="P243" s="37" t="e">
        <f t="shared" ca="1" si="17"/>
        <v>#N/A</v>
      </c>
      <c r="Q243" s="37" t="e">
        <f ca="1">IF(ISERROR($H243),NA(),
$P243/_xlfn.XLOOKUP(0,Tool!$27:$27,Tool!$33:$33)
)</f>
        <v>#N/A</v>
      </c>
      <c r="R243" s="2"/>
      <c r="S243" s="36" t="e" cm="1">
        <f t="array" ref="S243">IF(OR(ISERROR($H243),$H243=FALSE),NA(),
IF(SETUP_Frequency="Financial Year",
IFERROR(INDEX(Dynamic_Table_FY,_xlfn.XMATCH($H243,Dynamic_Period_FY),_xlfn.XMATCH("GDP Deflator",Dynamic_Indices)),
INDEX(Dynamic_Table_FY,COUNTA(Dynamic_Table_FY)/COUNTA(Dynamic_Indices),_xlfn.XMATCH("GDP Deflator",Dynamic_Indices))),
IF(SETUP_Frequency="Calendar Year",
IFERROR(INDEX(Dynamic_Table_CAL,_xlfn.XMATCH($H243,Dynamic_Period_CAL),_xlfn.XMATCH("GDP Deflator",Dynamic_Indices)),
INDEX(Dynamic_Table_CAL,COUNTA(Dynamic_Table_CAL)/COUNTA(Dynamic_Indices),_xlfn.XMATCH("GDP Deflator",Dynamic_Indices))),
IF(SETUP_Frequency="Quarterly",
IFERROR(INDEX(Dynamic_Table_QTR,_xlfn.XMATCH($H243,Dynamic_Period_QTR),_xlfn.XMATCH("GDP Deflator",Dynamic_Indices)),
INDEX(Dynamic_Table_QTR,COUNTA(Dynamic_Table_QTR)/COUNTA(Dynamic_Indices),_xlfn.XMATCH("GDP Deflator",Dynamic_Indices))),"err"))))
/100</f>
        <v>#N/A</v>
      </c>
      <c r="T243" s="37" t="e">
        <f t="shared" ca="1" si="18"/>
        <v>#N/A</v>
      </c>
      <c r="U243" s="2" t="e">
        <f ca="1">IF(ISERROR($H243),NA(),
_xlfn.XLOOKUP(0,Tool!$28:$28,Tool!$40:$40)/$T243
)</f>
        <v>#N/A</v>
      </c>
    </row>
    <row r="244" spans="8:21" x14ac:dyDescent="0.35">
      <c r="H244" s="33" t="b">
        <f>IF(SETUP_Frequency="Calendar Year",IF(COUNTA(H$3:H243)&lt;=SETUP_Period_Final-SETUP_Period_First,H243+1),
IF(SETUP_Frequency="Financial Year", IF(COUNTA(H$3:H243)&lt;=LEFT(SETUP_Period_Final,4)-LEFT(SETUP_Period_First,4),((LEFT(H243,2)&amp;MID(H243,3,2))+1)&amp;"/"&amp;TEXT(RIGHT(TEXT(RIGHT(H243,2)+1,"00"),2),"00"),NA()),
IF(SETUP_Frequency="Quarterly",IF(COUNTA(H$3:H243)&lt;=((LEFT(SETUP_Period_Final,4)-LEFT(SETUP_Period_First,4))*4)+RIGHT(SETUP_Period_Final,1)-RIGHT(SETUP_Period_First,1),IF(_xlfn.NUMBERVALUE(RIGHT(H243,1))=4,(LEFT(H243,4)+1)&amp;"Q1",(LEFT(H243,4)&amp;"Q"&amp;(RIGHT(H243,1)+1))),NA()),NA())))</f>
        <v>0</v>
      </c>
      <c r="J244" s="43">
        <f ca="1">OFFSET(Tool!$C$13,0,ROW($H244)-3)</f>
        <v>0</v>
      </c>
      <c r="K244" s="78" t="e">
        <f t="shared" ca="1" si="16"/>
        <v>#N/A</v>
      </c>
      <c r="L244" s="78" t="e">
        <f t="shared" ca="1" si="19"/>
        <v>#N/A</v>
      </c>
      <c r="M244" s="78" t="e">
        <f t="shared" ca="1" si="20"/>
        <v>#N/A</v>
      </c>
      <c r="N244" s="38"/>
      <c r="O244" s="36" t="e" cm="1">
        <f t="array" ref="O244">IF(OR(ISERROR($H244),$H244=FALSE),NA(),
IF(INFLATION_Index="Custom",_xlfn.XLOOKUP($H244,Tool!$12:$12,Tool!$14:$14)*100,
IF(SETUP_Frequency="Financial Year",
IFERROR(INDEX(Dynamic_Table_FY,_xlfn.XMATCH($H244,Dynamic_Period_FY),_xlfn.XMATCH(INFLATION_Index,Dynamic_Indices)),
INDEX(Dynamic_Table_FY,COUNTA(Dynamic_Table_FY)/COUNTA(Dynamic_Indices),_xlfn.XMATCH(INFLATION_Index,Dynamic_Indices))),
IF(SETUP_Frequency="Calendar Year",
IFERROR(INDEX(Dynamic_Table_CAL,_xlfn.XMATCH($H244,Dynamic_Period_CAL),_xlfn.XMATCH(INFLATION_Index,Dynamic_Indices)),
INDEX(Dynamic_Table_CAL,COUNTA(Dynamic_Table_CAL)/COUNTA(Dynamic_Indices),_xlfn.XMATCH(INFLATION_Index,Dynamic_Indices))),
IF(SETUP_Frequency="Quarterly",
IFERROR(INDEX(Dynamic_Table_QTR,_xlfn.XMATCH($H244,Dynamic_Period_QTR),_xlfn.XMATCH(INFLATION_Index,Dynamic_Indices)),
INDEX(Dynamic_Table_QTR,COUNTA(Dynamic_Table_QTR)/COUNTA(Dynamic_Indices),_xlfn.XMATCH(INFLATION_Index,Dynamic_Indices))),"err")))))
/100</f>
        <v>#N/A</v>
      </c>
      <c r="P244" s="37" t="e">
        <f t="shared" ca="1" si="17"/>
        <v>#N/A</v>
      </c>
      <c r="Q244" s="37" t="e">
        <f ca="1">IF(ISERROR($H244),NA(),
$P244/_xlfn.XLOOKUP(0,Tool!$27:$27,Tool!$33:$33)
)</f>
        <v>#N/A</v>
      </c>
      <c r="R244" s="2"/>
      <c r="S244" s="36" t="e" cm="1">
        <f t="array" ref="S244">IF(OR(ISERROR($H244),$H244=FALSE),NA(),
IF(SETUP_Frequency="Financial Year",
IFERROR(INDEX(Dynamic_Table_FY,_xlfn.XMATCH($H244,Dynamic_Period_FY),_xlfn.XMATCH("GDP Deflator",Dynamic_Indices)),
INDEX(Dynamic_Table_FY,COUNTA(Dynamic_Table_FY)/COUNTA(Dynamic_Indices),_xlfn.XMATCH("GDP Deflator",Dynamic_Indices))),
IF(SETUP_Frequency="Calendar Year",
IFERROR(INDEX(Dynamic_Table_CAL,_xlfn.XMATCH($H244,Dynamic_Period_CAL),_xlfn.XMATCH("GDP Deflator",Dynamic_Indices)),
INDEX(Dynamic_Table_CAL,COUNTA(Dynamic_Table_CAL)/COUNTA(Dynamic_Indices),_xlfn.XMATCH("GDP Deflator",Dynamic_Indices))),
IF(SETUP_Frequency="Quarterly",
IFERROR(INDEX(Dynamic_Table_QTR,_xlfn.XMATCH($H244,Dynamic_Period_QTR),_xlfn.XMATCH("GDP Deflator",Dynamic_Indices)),
INDEX(Dynamic_Table_QTR,COUNTA(Dynamic_Table_QTR)/COUNTA(Dynamic_Indices),_xlfn.XMATCH("GDP Deflator",Dynamic_Indices))),"err"))))
/100</f>
        <v>#N/A</v>
      </c>
      <c r="T244" s="37" t="e">
        <f t="shared" ca="1" si="18"/>
        <v>#N/A</v>
      </c>
      <c r="U244" s="2" t="e">
        <f ca="1">IF(ISERROR($H244),NA(),
_xlfn.XLOOKUP(0,Tool!$28:$28,Tool!$40:$40)/$T244
)</f>
        <v>#N/A</v>
      </c>
    </row>
    <row r="245" spans="8:21" x14ac:dyDescent="0.35">
      <c r="H245" s="33" t="b">
        <f>IF(SETUP_Frequency="Calendar Year",IF(COUNTA(H$3:H244)&lt;=SETUP_Period_Final-SETUP_Period_First,H244+1),
IF(SETUP_Frequency="Financial Year", IF(COUNTA(H$3:H244)&lt;=LEFT(SETUP_Period_Final,4)-LEFT(SETUP_Period_First,4),((LEFT(H244,2)&amp;MID(H244,3,2))+1)&amp;"/"&amp;TEXT(RIGHT(TEXT(RIGHT(H244,2)+1,"00"),2),"00"),NA()),
IF(SETUP_Frequency="Quarterly",IF(COUNTA(H$3:H244)&lt;=((LEFT(SETUP_Period_Final,4)-LEFT(SETUP_Period_First,4))*4)+RIGHT(SETUP_Period_Final,1)-RIGHT(SETUP_Period_First,1),IF(_xlfn.NUMBERVALUE(RIGHT(H244,1))=4,(LEFT(H244,4)+1)&amp;"Q1",(LEFT(H244,4)&amp;"Q"&amp;(RIGHT(H244,1)+1))),NA()),NA())))</f>
        <v>0</v>
      </c>
      <c r="J245" s="43">
        <f ca="1">OFFSET(Tool!$C$13,0,ROW($H245)-3)</f>
        <v>0</v>
      </c>
      <c r="K245" s="78" t="e">
        <f t="shared" ca="1" si="16"/>
        <v>#N/A</v>
      </c>
      <c r="L245" s="78" t="e">
        <f t="shared" ca="1" si="19"/>
        <v>#N/A</v>
      </c>
      <c r="M245" s="78" t="e">
        <f t="shared" ca="1" si="20"/>
        <v>#N/A</v>
      </c>
      <c r="N245" s="38"/>
      <c r="O245" s="36" t="e" cm="1">
        <f t="array" ref="O245">IF(OR(ISERROR($H245),$H245=FALSE),NA(),
IF(INFLATION_Index="Custom",_xlfn.XLOOKUP($H245,Tool!$12:$12,Tool!$14:$14)*100,
IF(SETUP_Frequency="Financial Year",
IFERROR(INDEX(Dynamic_Table_FY,_xlfn.XMATCH($H245,Dynamic_Period_FY),_xlfn.XMATCH(INFLATION_Index,Dynamic_Indices)),
INDEX(Dynamic_Table_FY,COUNTA(Dynamic_Table_FY)/COUNTA(Dynamic_Indices),_xlfn.XMATCH(INFLATION_Index,Dynamic_Indices))),
IF(SETUP_Frequency="Calendar Year",
IFERROR(INDEX(Dynamic_Table_CAL,_xlfn.XMATCH($H245,Dynamic_Period_CAL),_xlfn.XMATCH(INFLATION_Index,Dynamic_Indices)),
INDEX(Dynamic_Table_CAL,COUNTA(Dynamic_Table_CAL)/COUNTA(Dynamic_Indices),_xlfn.XMATCH(INFLATION_Index,Dynamic_Indices))),
IF(SETUP_Frequency="Quarterly",
IFERROR(INDEX(Dynamic_Table_QTR,_xlfn.XMATCH($H245,Dynamic_Period_QTR),_xlfn.XMATCH(INFLATION_Index,Dynamic_Indices)),
INDEX(Dynamic_Table_QTR,COUNTA(Dynamic_Table_QTR)/COUNTA(Dynamic_Indices),_xlfn.XMATCH(INFLATION_Index,Dynamic_Indices))),"err")))))
/100</f>
        <v>#N/A</v>
      </c>
      <c r="P245" s="37" t="e">
        <f t="shared" ca="1" si="17"/>
        <v>#N/A</v>
      </c>
      <c r="Q245" s="37" t="e">
        <f ca="1">IF(ISERROR($H245),NA(),
$P245/_xlfn.XLOOKUP(0,Tool!$27:$27,Tool!$33:$33)
)</f>
        <v>#N/A</v>
      </c>
      <c r="R245" s="2"/>
      <c r="S245" s="36" t="e" cm="1">
        <f t="array" ref="S245">IF(OR(ISERROR($H245),$H245=FALSE),NA(),
IF(SETUP_Frequency="Financial Year",
IFERROR(INDEX(Dynamic_Table_FY,_xlfn.XMATCH($H245,Dynamic_Period_FY),_xlfn.XMATCH("GDP Deflator",Dynamic_Indices)),
INDEX(Dynamic_Table_FY,COUNTA(Dynamic_Table_FY)/COUNTA(Dynamic_Indices),_xlfn.XMATCH("GDP Deflator",Dynamic_Indices))),
IF(SETUP_Frequency="Calendar Year",
IFERROR(INDEX(Dynamic_Table_CAL,_xlfn.XMATCH($H245,Dynamic_Period_CAL),_xlfn.XMATCH("GDP Deflator",Dynamic_Indices)),
INDEX(Dynamic_Table_CAL,COUNTA(Dynamic_Table_CAL)/COUNTA(Dynamic_Indices),_xlfn.XMATCH("GDP Deflator",Dynamic_Indices))),
IF(SETUP_Frequency="Quarterly",
IFERROR(INDEX(Dynamic_Table_QTR,_xlfn.XMATCH($H245,Dynamic_Period_QTR),_xlfn.XMATCH("GDP Deflator",Dynamic_Indices)),
INDEX(Dynamic_Table_QTR,COUNTA(Dynamic_Table_QTR)/COUNTA(Dynamic_Indices),_xlfn.XMATCH("GDP Deflator",Dynamic_Indices))),"err"))))
/100</f>
        <v>#N/A</v>
      </c>
      <c r="T245" s="37" t="e">
        <f t="shared" ca="1" si="18"/>
        <v>#N/A</v>
      </c>
      <c r="U245" s="2" t="e">
        <f ca="1">IF(ISERROR($H245),NA(),
_xlfn.XLOOKUP(0,Tool!$28:$28,Tool!$40:$40)/$T245
)</f>
        <v>#N/A</v>
      </c>
    </row>
    <row r="246" spans="8:21" x14ac:dyDescent="0.35">
      <c r="H246" s="33" t="b">
        <f>IF(SETUP_Frequency="Calendar Year",IF(COUNTA(H$3:H245)&lt;=SETUP_Period_Final-SETUP_Period_First,H245+1),
IF(SETUP_Frequency="Financial Year", IF(COUNTA(H$3:H245)&lt;=LEFT(SETUP_Period_Final,4)-LEFT(SETUP_Period_First,4),((LEFT(H245,2)&amp;MID(H245,3,2))+1)&amp;"/"&amp;TEXT(RIGHT(TEXT(RIGHT(H245,2)+1,"00"),2),"00"),NA()),
IF(SETUP_Frequency="Quarterly",IF(COUNTA(H$3:H245)&lt;=((LEFT(SETUP_Period_Final,4)-LEFT(SETUP_Period_First,4))*4)+RIGHT(SETUP_Period_Final,1)-RIGHT(SETUP_Period_First,1),IF(_xlfn.NUMBERVALUE(RIGHT(H245,1))=4,(LEFT(H245,4)+1)&amp;"Q1",(LEFT(H245,4)&amp;"Q"&amp;(RIGHT(H245,1)+1))),NA()),NA())))</f>
        <v>0</v>
      </c>
      <c r="J246" s="43">
        <f ca="1">OFFSET(Tool!$C$13,0,ROW($H246)-3)</f>
        <v>0</v>
      </c>
      <c r="K246" s="78" t="e">
        <f t="shared" ca="1" si="16"/>
        <v>#N/A</v>
      </c>
      <c r="L246" s="78" t="e">
        <f t="shared" ca="1" si="19"/>
        <v>#N/A</v>
      </c>
      <c r="M246" s="78" t="e">
        <f t="shared" ca="1" si="20"/>
        <v>#N/A</v>
      </c>
      <c r="N246" s="38"/>
      <c r="O246" s="36" t="e" cm="1">
        <f t="array" ref="O246">IF(OR(ISERROR($H246),$H246=FALSE),NA(),
IF(INFLATION_Index="Custom",_xlfn.XLOOKUP($H246,Tool!$12:$12,Tool!$14:$14)*100,
IF(SETUP_Frequency="Financial Year",
IFERROR(INDEX(Dynamic_Table_FY,_xlfn.XMATCH($H246,Dynamic_Period_FY),_xlfn.XMATCH(INFLATION_Index,Dynamic_Indices)),
INDEX(Dynamic_Table_FY,COUNTA(Dynamic_Table_FY)/COUNTA(Dynamic_Indices),_xlfn.XMATCH(INFLATION_Index,Dynamic_Indices))),
IF(SETUP_Frequency="Calendar Year",
IFERROR(INDEX(Dynamic_Table_CAL,_xlfn.XMATCH($H246,Dynamic_Period_CAL),_xlfn.XMATCH(INFLATION_Index,Dynamic_Indices)),
INDEX(Dynamic_Table_CAL,COUNTA(Dynamic_Table_CAL)/COUNTA(Dynamic_Indices),_xlfn.XMATCH(INFLATION_Index,Dynamic_Indices))),
IF(SETUP_Frequency="Quarterly",
IFERROR(INDEX(Dynamic_Table_QTR,_xlfn.XMATCH($H246,Dynamic_Period_QTR),_xlfn.XMATCH(INFLATION_Index,Dynamic_Indices)),
INDEX(Dynamic_Table_QTR,COUNTA(Dynamic_Table_QTR)/COUNTA(Dynamic_Indices),_xlfn.XMATCH(INFLATION_Index,Dynamic_Indices))),"err")))))
/100</f>
        <v>#N/A</v>
      </c>
      <c r="P246" s="37" t="e">
        <f t="shared" ca="1" si="17"/>
        <v>#N/A</v>
      </c>
      <c r="Q246" s="37" t="e">
        <f ca="1">IF(ISERROR($H246),NA(),
$P246/_xlfn.XLOOKUP(0,Tool!$27:$27,Tool!$33:$33)
)</f>
        <v>#N/A</v>
      </c>
      <c r="R246" s="2"/>
      <c r="S246" s="36" t="e" cm="1">
        <f t="array" ref="S246">IF(OR(ISERROR($H246),$H246=FALSE),NA(),
IF(SETUP_Frequency="Financial Year",
IFERROR(INDEX(Dynamic_Table_FY,_xlfn.XMATCH($H246,Dynamic_Period_FY),_xlfn.XMATCH("GDP Deflator",Dynamic_Indices)),
INDEX(Dynamic_Table_FY,COUNTA(Dynamic_Table_FY)/COUNTA(Dynamic_Indices),_xlfn.XMATCH("GDP Deflator",Dynamic_Indices))),
IF(SETUP_Frequency="Calendar Year",
IFERROR(INDEX(Dynamic_Table_CAL,_xlfn.XMATCH($H246,Dynamic_Period_CAL),_xlfn.XMATCH("GDP Deflator",Dynamic_Indices)),
INDEX(Dynamic_Table_CAL,COUNTA(Dynamic_Table_CAL)/COUNTA(Dynamic_Indices),_xlfn.XMATCH("GDP Deflator",Dynamic_Indices))),
IF(SETUP_Frequency="Quarterly",
IFERROR(INDEX(Dynamic_Table_QTR,_xlfn.XMATCH($H246,Dynamic_Period_QTR),_xlfn.XMATCH("GDP Deflator",Dynamic_Indices)),
INDEX(Dynamic_Table_QTR,COUNTA(Dynamic_Table_QTR)/COUNTA(Dynamic_Indices),_xlfn.XMATCH("GDP Deflator",Dynamic_Indices))),"err"))))
/100</f>
        <v>#N/A</v>
      </c>
      <c r="T246" s="37" t="e">
        <f t="shared" ca="1" si="18"/>
        <v>#N/A</v>
      </c>
      <c r="U246" s="2" t="e">
        <f ca="1">IF(ISERROR($H246),NA(),
_xlfn.XLOOKUP(0,Tool!$28:$28,Tool!$40:$40)/$T246
)</f>
        <v>#N/A</v>
      </c>
    </row>
    <row r="247" spans="8:21" x14ac:dyDescent="0.35">
      <c r="H247" s="33" t="b">
        <f>IF(SETUP_Frequency="Calendar Year",IF(COUNTA(H$3:H246)&lt;=SETUP_Period_Final-SETUP_Period_First,H246+1),
IF(SETUP_Frequency="Financial Year", IF(COUNTA(H$3:H246)&lt;=LEFT(SETUP_Period_Final,4)-LEFT(SETUP_Period_First,4),((LEFT(H246,2)&amp;MID(H246,3,2))+1)&amp;"/"&amp;TEXT(RIGHT(TEXT(RIGHT(H246,2)+1,"00"),2),"00"),NA()),
IF(SETUP_Frequency="Quarterly",IF(COUNTA(H$3:H246)&lt;=((LEFT(SETUP_Period_Final,4)-LEFT(SETUP_Period_First,4))*4)+RIGHT(SETUP_Period_Final,1)-RIGHT(SETUP_Period_First,1),IF(_xlfn.NUMBERVALUE(RIGHT(H246,1))=4,(LEFT(H246,4)+1)&amp;"Q1",(LEFT(H246,4)&amp;"Q"&amp;(RIGHT(H246,1)+1))),NA()),NA())))</f>
        <v>0</v>
      </c>
      <c r="J247" s="43">
        <f ca="1">OFFSET(Tool!$C$13,0,ROW($H247)-3)</f>
        <v>0</v>
      </c>
      <c r="K247" s="78" t="e">
        <f t="shared" ca="1" si="16"/>
        <v>#N/A</v>
      </c>
      <c r="L247" s="78" t="e">
        <f t="shared" ca="1" si="19"/>
        <v>#N/A</v>
      </c>
      <c r="M247" s="78" t="e">
        <f t="shared" ca="1" si="20"/>
        <v>#N/A</v>
      </c>
      <c r="N247" s="38"/>
      <c r="O247" s="36" t="e" cm="1">
        <f t="array" ref="O247">IF(OR(ISERROR($H247),$H247=FALSE),NA(),
IF(INFLATION_Index="Custom",_xlfn.XLOOKUP($H247,Tool!$12:$12,Tool!$14:$14)*100,
IF(SETUP_Frequency="Financial Year",
IFERROR(INDEX(Dynamic_Table_FY,_xlfn.XMATCH($H247,Dynamic_Period_FY),_xlfn.XMATCH(INFLATION_Index,Dynamic_Indices)),
INDEX(Dynamic_Table_FY,COUNTA(Dynamic_Table_FY)/COUNTA(Dynamic_Indices),_xlfn.XMATCH(INFLATION_Index,Dynamic_Indices))),
IF(SETUP_Frequency="Calendar Year",
IFERROR(INDEX(Dynamic_Table_CAL,_xlfn.XMATCH($H247,Dynamic_Period_CAL),_xlfn.XMATCH(INFLATION_Index,Dynamic_Indices)),
INDEX(Dynamic_Table_CAL,COUNTA(Dynamic_Table_CAL)/COUNTA(Dynamic_Indices),_xlfn.XMATCH(INFLATION_Index,Dynamic_Indices))),
IF(SETUP_Frequency="Quarterly",
IFERROR(INDEX(Dynamic_Table_QTR,_xlfn.XMATCH($H247,Dynamic_Period_QTR),_xlfn.XMATCH(INFLATION_Index,Dynamic_Indices)),
INDEX(Dynamic_Table_QTR,COUNTA(Dynamic_Table_QTR)/COUNTA(Dynamic_Indices),_xlfn.XMATCH(INFLATION_Index,Dynamic_Indices))),"err")))))
/100</f>
        <v>#N/A</v>
      </c>
      <c r="P247" s="37" t="e">
        <f t="shared" ca="1" si="17"/>
        <v>#N/A</v>
      </c>
      <c r="Q247" s="37" t="e">
        <f ca="1">IF(ISERROR($H247),NA(),
$P247/_xlfn.XLOOKUP(0,Tool!$27:$27,Tool!$33:$33)
)</f>
        <v>#N/A</v>
      </c>
      <c r="R247" s="2"/>
      <c r="S247" s="36" t="e" cm="1">
        <f t="array" ref="S247">IF(OR(ISERROR($H247),$H247=FALSE),NA(),
IF(SETUP_Frequency="Financial Year",
IFERROR(INDEX(Dynamic_Table_FY,_xlfn.XMATCH($H247,Dynamic_Period_FY),_xlfn.XMATCH("GDP Deflator",Dynamic_Indices)),
INDEX(Dynamic_Table_FY,COUNTA(Dynamic_Table_FY)/COUNTA(Dynamic_Indices),_xlfn.XMATCH("GDP Deflator",Dynamic_Indices))),
IF(SETUP_Frequency="Calendar Year",
IFERROR(INDEX(Dynamic_Table_CAL,_xlfn.XMATCH($H247,Dynamic_Period_CAL),_xlfn.XMATCH("GDP Deflator",Dynamic_Indices)),
INDEX(Dynamic_Table_CAL,COUNTA(Dynamic_Table_CAL)/COUNTA(Dynamic_Indices),_xlfn.XMATCH("GDP Deflator",Dynamic_Indices))),
IF(SETUP_Frequency="Quarterly",
IFERROR(INDEX(Dynamic_Table_QTR,_xlfn.XMATCH($H247,Dynamic_Period_QTR),_xlfn.XMATCH("GDP Deflator",Dynamic_Indices)),
INDEX(Dynamic_Table_QTR,COUNTA(Dynamic_Table_QTR)/COUNTA(Dynamic_Indices),_xlfn.XMATCH("GDP Deflator",Dynamic_Indices))),"err"))))
/100</f>
        <v>#N/A</v>
      </c>
      <c r="T247" s="37" t="e">
        <f t="shared" ca="1" si="18"/>
        <v>#N/A</v>
      </c>
      <c r="U247" s="2" t="e">
        <f ca="1">IF(ISERROR($H247),NA(),
_xlfn.XLOOKUP(0,Tool!$28:$28,Tool!$40:$40)/$T247
)</f>
        <v>#N/A</v>
      </c>
    </row>
    <row r="248" spans="8:21" x14ac:dyDescent="0.35">
      <c r="H248" s="33" t="b">
        <f>IF(SETUP_Frequency="Calendar Year",IF(COUNTA(H$3:H247)&lt;=SETUP_Period_Final-SETUP_Period_First,H247+1),
IF(SETUP_Frequency="Financial Year", IF(COUNTA(H$3:H247)&lt;=LEFT(SETUP_Period_Final,4)-LEFT(SETUP_Period_First,4),((LEFT(H247,2)&amp;MID(H247,3,2))+1)&amp;"/"&amp;TEXT(RIGHT(TEXT(RIGHT(H247,2)+1,"00"),2),"00"),NA()),
IF(SETUP_Frequency="Quarterly",IF(COUNTA(H$3:H247)&lt;=((LEFT(SETUP_Period_Final,4)-LEFT(SETUP_Period_First,4))*4)+RIGHT(SETUP_Period_Final,1)-RIGHT(SETUP_Period_First,1),IF(_xlfn.NUMBERVALUE(RIGHT(H247,1))=4,(LEFT(H247,4)+1)&amp;"Q1",(LEFT(H247,4)&amp;"Q"&amp;(RIGHT(H247,1)+1))),NA()),NA())))</f>
        <v>0</v>
      </c>
      <c r="J248" s="43">
        <f ca="1">OFFSET(Tool!$C$13,0,ROW($H248)-3)</f>
        <v>0</v>
      </c>
      <c r="K248" s="78" t="e">
        <f t="shared" ca="1" si="16"/>
        <v>#N/A</v>
      </c>
      <c r="L248" s="78" t="e">
        <f t="shared" ca="1" si="19"/>
        <v>#N/A</v>
      </c>
      <c r="M248" s="78" t="e">
        <f t="shared" ca="1" si="20"/>
        <v>#N/A</v>
      </c>
      <c r="N248" s="38"/>
      <c r="O248" s="36" t="e" cm="1">
        <f t="array" ref="O248">IF(OR(ISERROR($H248),$H248=FALSE),NA(),
IF(INFLATION_Index="Custom",_xlfn.XLOOKUP($H248,Tool!$12:$12,Tool!$14:$14)*100,
IF(SETUP_Frequency="Financial Year",
IFERROR(INDEX(Dynamic_Table_FY,_xlfn.XMATCH($H248,Dynamic_Period_FY),_xlfn.XMATCH(INFLATION_Index,Dynamic_Indices)),
INDEX(Dynamic_Table_FY,COUNTA(Dynamic_Table_FY)/COUNTA(Dynamic_Indices),_xlfn.XMATCH(INFLATION_Index,Dynamic_Indices))),
IF(SETUP_Frequency="Calendar Year",
IFERROR(INDEX(Dynamic_Table_CAL,_xlfn.XMATCH($H248,Dynamic_Period_CAL),_xlfn.XMATCH(INFLATION_Index,Dynamic_Indices)),
INDEX(Dynamic_Table_CAL,COUNTA(Dynamic_Table_CAL)/COUNTA(Dynamic_Indices),_xlfn.XMATCH(INFLATION_Index,Dynamic_Indices))),
IF(SETUP_Frequency="Quarterly",
IFERROR(INDEX(Dynamic_Table_QTR,_xlfn.XMATCH($H248,Dynamic_Period_QTR),_xlfn.XMATCH(INFLATION_Index,Dynamic_Indices)),
INDEX(Dynamic_Table_QTR,COUNTA(Dynamic_Table_QTR)/COUNTA(Dynamic_Indices),_xlfn.XMATCH(INFLATION_Index,Dynamic_Indices))),"err")))))
/100</f>
        <v>#N/A</v>
      </c>
      <c r="P248" s="37" t="e">
        <f t="shared" ca="1" si="17"/>
        <v>#N/A</v>
      </c>
      <c r="Q248" s="37" t="e">
        <f ca="1">IF(ISERROR($H248),NA(),
$P248/_xlfn.XLOOKUP(0,Tool!$27:$27,Tool!$33:$33)
)</f>
        <v>#N/A</v>
      </c>
      <c r="R248" s="2"/>
      <c r="S248" s="36" t="e" cm="1">
        <f t="array" ref="S248">IF(OR(ISERROR($H248),$H248=FALSE),NA(),
IF(SETUP_Frequency="Financial Year",
IFERROR(INDEX(Dynamic_Table_FY,_xlfn.XMATCH($H248,Dynamic_Period_FY),_xlfn.XMATCH("GDP Deflator",Dynamic_Indices)),
INDEX(Dynamic_Table_FY,COUNTA(Dynamic_Table_FY)/COUNTA(Dynamic_Indices),_xlfn.XMATCH("GDP Deflator",Dynamic_Indices))),
IF(SETUP_Frequency="Calendar Year",
IFERROR(INDEX(Dynamic_Table_CAL,_xlfn.XMATCH($H248,Dynamic_Period_CAL),_xlfn.XMATCH("GDP Deflator",Dynamic_Indices)),
INDEX(Dynamic_Table_CAL,COUNTA(Dynamic_Table_CAL)/COUNTA(Dynamic_Indices),_xlfn.XMATCH("GDP Deflator",Dynamic_Indices))),
IF(SETUP_Frequency="Quarterly",
IFERROR(INDEX(Dynamic_Table_QTR,_xlfn.XMATCH($H248,Dynamic_Period_QTR),_xlfn.XMATCH("GDP Deflator",Dynamic_Indices)),
INDEX(Dynamic_Table_QTR,COUNTA(Dynamic_Table_QTR)/COUNTA(Dynamic_Indices),_xlfn.XMATCH("GDP Deflator",Dynamic_Indices))),"err"))))
/100</f>
        <v>#N/A</v>
      </c>
      <c r="T248" s="37" t="e">
        <f t="shared" ca="1" si="18"/>
        <v>#N/A</v>
      </c>
      <c r="U248" s="2" t="e">
        <f ca="1">IF(ISERROR($H248),NA(),
_xlfn.XLOOKUP(0,Tool!$28:$28,Tool!$40:$40)/$T248
)</f>
        <v>#N/A</v>
      </c>
    </row>
    <row r="249" spans="8:21" x14ac:dyDescent="0.35">
      <c r="H249" s="33" t="b">
        <f>IF(SETUP_Frequency="Calendar Year",IF(COUNTA(H$3:H248)&lt;=SETUP_Period_Final-SETUP_Period_First,H248+1),
IF(SETUP_Frequency="Financial Year", IF(COUNTA(H$3:H248)&lt;=LEFT(SETUP_Period_Final,4)-LEFT(SETUP_Period_First,4),((LEFT(H248,2)&amp;MID(H248,3,2))+1)&amp;"/"&amp;TEXT(RIGHT(TEXT(RIGHT(H248,2)+1,"00"),2),"00"),NA()),
IF(SETUP_Frequency="Quarterly",IF(COUNTA(H$3:H248)&lt;=((LEFT(SETUP_Period_Final,4)-LEFT(SETUP_Period_First,4))*4)+RIGHT(SETUP_Period_Final,1)-RIGHT(SETUP_Period_First,1),IF(_xlfn.NUMBERVALUE(RIGHT(H248,1))=4,(LEFT(H248,4)+1)&amp;"Q1",(LEFT(H248,4)&amp;"Q"&amp;(RIGHT(H248,1)+1))),NA()),NA())))</f>
        <v>0</v>
      </c>
      <c r="J249" s="43">
        <f ca="1">OFFSET(Tool!$C$13,0,ROW($H249)-3)</f>
        <v>0</v>
      </c>
      <c r="K249" s="78" t="e">
        <f t="shared" ca="1" si="16"/>
        <v>#N/A</v>
      </c>
      <c r="L249" s="78" t="e">
        <f t="shared" ca="1" si="19"/>
        <v>#N/A</v>
      </c>
      <c r="M249" s="78" t="e">
        <f t="shared" ca="1" si="20"/>
        <v>#N/A</v>
      </c>
      <c r="N249" s="38"/>
      <c r="O249" s="36" t="e" cm="1">
        <f t="array" ref="O249">IF(OR(ISERROR($H249),$H249=FALSE),NA(),
IF(INFLATION_Index="Custom",_xlfn.XLOOKUP($H249,Tool!$12:$12,Tool!$14:$14)*100,
IF(SETUP_Frequency="Financial Year",
IFERROR(INDEX(Dynamic_Table_FY,_xlfn.XMATCH($H249,Dynamic_Period_FY),_xlfn.XMATCH(INFLATION_Index,Dynamic_Indices)),
INDEX(Dynamic_Table_FY,COUNTA(Dynamic_Table_FY)/COUNTA(Dynamic_Indices),_xlfn.XMATCH(INFLATION_Index,Dynamic_Indices))),
IF(SETUP_Frequency="Calendar Year",
IFERROR(INDEX(Dynamic_Table_CAL,_xlfn.XMATCH($H249,Dynamic_Period_CAL),_xlfn.XMATCH(INFLATION_Index,Dynamic_Indices)),
INDEX(Dynamic_Table_CAL,COUNTA(Dynamic_Table_CAL)/COUNTA(Dynamic_Indices),_xlfn.XMATCH(INFLATION_Index,Dynamic_Indices))),
IF(SETUP_Frequency="Quarterly",
IFERROR(INDEX(Dynamic_Table_QTR,_xlfn.XMATCH($H249,Dynamic_Period_QTR),_xlfn.XMATCH(INFLATION_Index,Dynamic_Indices)),
INDEX(Dynamic_Table_QTR,COUNTA(Dynamic_Table_QTR)/COUNTA(Dynamic_Indices),_xlfn.XMATCH(INFLATION_Index,Dynamic_Indices))),"err")))))
/100</f>
        <v>#N/A</v>
      </c>
      <c r="P249" s="37" t="e">
        <f t="shared" ca="1" si="17"/>
        <v>#N/A</v>
      </c>
      <c r="Q249" s="37" t="e">
        <f ca="1">IF(ISERROR($H249),NA(),
$P249/_xlfn.XLOOKUP(0,Tool!$27:$27,Tool!$33:$33)
)</f>
        <v>#N/A</v>
      </c>
      <c r="R249" s="2"/>
      <c r="S249" s="36" t="e" cm="1">
        <f t="array" ref="S249">IF(OR(ISERROR($H249),$H249=FALSE),NA(),
IF(SETUP_Frequency="Financial Year",
IFERROR(INDEX(Dynamic_Table_FY,_xlfn.XMATCH($H249,Dynamic_Period_FY),_xlfn.XMATCH("GDP Deflator",Dynamic_Indices)),
INDEX(Dynamic_Table_FY,COUNTA(Dynamic_Table_FY)/COUNTA(Dynamic_Indices),_xlfn.XMATCH("GDP Deflator",Dynamic_Indices))),
IF(SETUP_Frequency="Calendar Year",
IFERROR(INDEX(Dynamic_Table_CAL,_xlfn.XMATCH($H249,Dynamic_Period_CAL),_xlfn.XMATCH("GDP Deflator",Dynamic_Indices)),
INDEX(Dynamic_Table_CAL,COUNTA(Dynamic_Table_CAL)/COUNTA(Dynamic_Indices),_xlfn.XMATCH("GDP Deflator",Dynamic_Indices))),
IF(SETUP_Frequency="Quarterly",
IFERROR(INDEX(Dynamic_Table_QTR,_xlfn.XMATCH($H249,Dynamic_Period_QTR),_xlfn.XMATCH("GDP Deflator",Dynamic_Indices)),
INDEX(Dynamic_Table_QTR,COUNTA(Dynamic_Table_QTR)/COUNTA(Dynamic_Indices),_xlfn.XMATCH("GDP Deflator",Dynamic_Indices))),"err"))))
/100</f>
        <v>#N/A</v>
      </c>
      <c r="T249" s="37" t="e">
        <f t="shared" ca="1" si="18"/>
        <v>#N/A</v>
      </c>
      <c r="U249" s="2" t="e">
        <f ca="1">IF(ISERROR($H249),NA(),
_xlfn.XLOOKUP(0,Tool!$28:$28,Tool!$40:$40)/$T249
)</f>
        <v>#N/A</v>
      </c>
    </row>
    <row r="250" spans="8:21" x14ac:dyDescent="0.35">
      <c r="H250" s="33" t="b">
        <f>IF(SETUP_Frequency="Calendar Year",IF(COUNTA(H$3:H249)&lt;=SETUP_Period_Final-SETUP_Period_First,H249+1),
IF(SETUP_Frequency="Financial Year", IF(COUNTA(H$3:H249)&lt;=LEFT(SETUP_Period_Final,4)-LEFT(SETUP_Period_First,4),((LEFT(H249,2)&amp;MID(H249,3,2))+1)&amp;"/"&amp;TEXT(RIGHT(TEXT(RIGHT(H249,2)+1,"00"),2),"00"),NA()),
IF(SETUP_Frequency="Quarterly",IF(COUNTA(H$3:H249)&lt;=((LEFT(SETUP_Period_Final,4)-LEFT(SETUP_Period_First,4))*4)+RIGHT(SETUP_Period_Final,1)-RIGHT(SETUP_Period_First,1),IF(_xlfn.NUMBERVALUE(RIGHT(H249,1))=4,(LEFT(H249,4)+1)&amp;"Q1",(LEFT(H249,4)&amp;"Q"&amp;(RIGHT(H249,1)+1))),NA()),NA())))</f>
        <v>0</v>
      </c>
      <c r="J250" s="43">
        <f ca="1">OFFSET(Tool!$C$13,0,ROW($H250)-3)</f>
        <v>0</v>
      </c>
      <c r="K250" s="78" t="e">
        <f t="shared" ca="1" si="16"/>
        <v>#N/A</v>
      </c>
      <c r="L250" s="78" t="e">
        <f t="shared" ca="1" si="19"/>
        <v>#N/A</v>
      </c>
      <c r="M250" s="78" t="e">
        <f t="shared" ca="1" si="20"/>
        <v>#N/A</v>
      </c>
      <c r="N250" s="38"/>
      <c r="O250" s="36" t="e" cm="1">
        <f t="array" ref="O250">IF(OR(ISERROR($H250),$H250=FALSE),NA(),
IF(INFLATION_Index="Custom",_xlfn.XLOOKUP($H250,Tool!$12:$12,Tool!$14:$14)*100,
IF(SETUP_Frequency="Financial Year",
IFERROR(INDEX(Dynamic_Table_FY,_xlfn.XMATCH($H250,Dynamic_Period_FY),_xlfn.XMATCH(INFLATION_Index,Dynamic_Indices)),
INDEX(Dynamic_Table_FY,COUNTA(Dynamic_Table_FY)/COUNTA(Dynamic_Indices),_xlfn.XMATCH(INFLATION_Index,Dynamic_Indices))),
IF(SETUP_Frequency="Calendar Year",
IFERROR(INDEX(Dynamic_Table_CAL,_xlfn.XMATCH($H250,Dynamic_Period_CAL),_xlfn.XMATCH(INFLATION_Index,Dynamic_Indices)),
INDEX(Dynamic_Table_CAL,COUNTA(Dynamic_Table_CAL)/COUNTA(Dynamic_Indices),_xlfn.XMATCH(INFLATION_Index,Dynamic_Indices))),
IF(SETUP_Frequency="Quarterly",
IFERROR(INDEX(Dynamic_Table_QTR,_xlfn.XMATCH($H250,Dynamic_Period_QTR),_xlfn.XMATCH(INFLATION_Index,Dynamic_Indices)),
INDEX(Dynamic_Table_QTR,COUNTA(Dynamic_Table_QTR)/COUNTA(Dynamic_Indices),_xlfn.XMATCH(INFLATION_Index,Dynamic_Indices))),"err")))))
/100</f>
        <v>#N/A</v>
      </c>
      <c r="P250" s="37" t="e">
        <f t="shared" ca="1" si="17"/>
        <v>#N/A</v>
      </c>
      <c r="Q250" s="37" t="e">
        <f ca="1">IF(ISERROR($H250),NA(),
$P250/_xlfn.XLOOKUP(0,Tool!$27:$27,Tool!$33:$33)
)</f>
        <v>#N/A</v>
      </c>
      <c r="R250" s="2"/>
      <c r="S250" s="36" t="e" cm="1">
        <f t="array" ref="S250">IF(OR(ISERROR($H250),$H250=FALSE),NA(),
IF(SETUP_Frequency="Financial Year",
IFERROR(INDEX(Dynamic_Table_FY,_xlfn.XMATCH($H250,Dynamic_Period_FY),_xlfn.XMATCH("GDP Deflator",Dynamic_Indices)),
INDEX(Dynamic_Table_FY,COUNTA(Dynamic_Table_FY)/COUNTA(Dynamic_Indices),_xlfn.XMATCH("GDP Deflator",Dynamic_Indices))),
IF(SETUP_Frequency="Calendar Year",
IFERROR(INDEX(Dynamic_Table_CAL,_xlfn.XMATCH($H250,Dynamic_Period_CAL),_xlfn.XMATCH("GDP Deflator",Dynamic_Indices)),
INDEX(Dynamic_Table_CAL,COUNTA(Dynamic_Table_CAL)/COUNTA(Dynamic_Indices),_xlfn.XMATCH("GDP Deflator",Dynamic_Indices))),
IF(SETUP_Frequency="Quarterly",
IFERROR(INDEX(Dynamic_Table_QTR,_xlfn.XMATCH($H250,Dynamic_Period_QTR),_xlfn.XMATCH("GDP Deflator",Dynamic_Indices)),
INDEX(Dynamic_Table_QTR,COUNTA(Dynamic_Table_QTR)/COUNTA(Dynamic_Indices),_xlfn.XMATCH("GDP Deflator",Dynamic_Indices))),"err"))))
/100</f>
        <v>#N/A</v>
      </c>
      <c r="T250" s="37" t="e">
        <f t="shared" ca="1" si="18"/>
        <v>#N/A</v>
      </c>
      <c r="U250" s="2" t="e">
        <f ca="1">IF(ISERROR($H250),NA(),
_xlfn.XLOOKUP(0,Tool!$28:$28,Tool!$40:$40)/$T250
)</f>
        <v>#N/A</v>
      </c>
    </row>
    <row r="251" spans="8:21" x14ac:dyDescent="0.35">
      <c r="H251" s="33" t="b">
        <f>IF(SETUP_Frequency="Calendar Year",IF(COUNTA(H$3:H250)&lt;=SETUP_Period_Final-SETUP_Period_First,H250+1),
IF(SETUP_Frequency="Financial Year", IF(COUNTA(H$3:H250)&lt;=LEFT(SETUP_Period_Final,4)-LEFT(SETUP_Period_First,4),((LEFT(H250,2)&amp;MID(H250,3,2))+1)&amp;"/"&amp;TEXT(RIGHT(TEXT(RIGHT(H250,2)+1,"00"),2),"00"),NA()),
IF(SETUP_Frequency="Quarterly",IF(COUNTA(H$3:H250)&lt;=((LEFT(SETUP_Period_Final,4)-LEFT(SETUP_Period_First,4))*4)+RIGHT(SETUP_Period_Final,1)-RIGHT(SETUP_Period_First,1),IF(_xlfn.NUMBERVALUE(RIGHT(H250,1))=4,(LEFT(H250,4)+1)&amp;"Q1",(LEFT(H250,4)&amp;"Q"&amp;(RIGHT(H250,1)+1))),NA()),NA())))</f>
        <v>0</v>
      </c>
      <c r="J251" s="43">
        <f ca="1">OFFSET(Tool!$C$13,0,ROW($H251)-3)</f>
        <v>0</v>
      </c>
      <c r="K251" s="78" t="e">
        <f t="shared" ca="1" si="16"/>
        <v>#N/A</v>
      </c>
      <c r="L251" s="78" t="e">
        <f t="shared" ca="1" si="19"/>
        <v>#N/A</v>
      </c>
      <c r="M251" s="78" t="e">
        <f t="shared" ca="1" si="20"/>
        <v>#N/A</v>
      </c>
      <c r="N251" s="38"/>
      <c r="O251" s="36" t="e" cm="1">
        <f t="array" ref="O251">IF(OR(ISERROR($H251),$H251=FALSE),NA(),
IF(INFLATION_Index="Custom",_xlfn.XLOOKUP($H251,Tool!$12:$12,Tool!$14:$14)*100,
IF(SETUP_Frequency="Financial Year",
IFERROR(INDEX(Dynamic_Table_FY,_xlfn.XMATCH($H251,Dynamic_Period_FY),_xlfn.XMATCH(INFLATION_Index,Dynamic_Indices)),
INDEX(Dynamic_Table_FY,COUNTA(Dynamic_Table_FY)/COUNTA(Dynamic_Indices),_xlfn.XMATCH(INFLATION_Index,Dynamic_Indices))),
IF(SETUP_Frequency="Calendar Year",
IFERROR(INDEX(Dynamic_Table_CAL,_xlfn.XMATCH($H251,Dynamic_Period_CAL),_xlfn.XMATCH(INFLATION_Index,Dynamic_Indices)),
INDEX(Dynamic_Table_CAL,COUNTA(Dynamic_Table_CAL)/COUNTA(Dynamic_Indices),_xlfn.XMATCH(INFLATION_Index,Dynamic_Indices))),
IF(SETUP_Frequency="Quarterly",
IFERROR(INDEX(Dynamic_Table_QTR,_xlfn.XMATCH($H251,Dynamic_Period_QTR),_xlfn.XMATCH(INFLATION_Index,Dynamic_Indices)),
INDEX(Dynamic_Table_QTR,COUNTA(Dynamic_Table_QTR)/COUNTA(Dynamic_Indices),_xlfn.XMATCH(INFLATION_Index,Dynamic_Indices))),"err")))))
/100</f>
        <v>#N/A</v>
      </c>
      <c r="P251" s="37" t="e">
        <f t="shared" ca="1" si="17"/>
        <v>#N/A</v>
      </c>
      <c r="Q251" s="37" t="e">
        <f ca="1">IF(ISERROR($H251),NA(),
$P251/_xlfn.XLOOKUP(0,Tool!$27:$27,Tool!$33:$33)
)</f>
        <v>#N/A</v>
      </c>
      <c r="R251" s="2"/>
      <c r="S251" s="36" t="e" cm="1">
        <f t="array" ref="S251">IF(OR(ISERROR($H251),$H251=FALSE),NA(),
IF(SETUP_Frequency="Financial Year",
IFERROR(INDEX(Dynamic_Table_FY,_xlfn.XMATCH($H251,Dynamic_Period_FY),_xlfn.XMATCH("GDP Deflator",Dynamic_Indices)),
INDEX(Dynamic_Table_FY,COUNTA(Dynamic_Table_FY)/COUNTA(Dynamic_Indices),_xlfn.XMATCH("GDP Deflator",Dynamic_Indices))),
IF(SETUP_Frequency="Calendar Year",
IFERROR(INDEX(Dynamic_Table_CAL,_xlfn.XMATCH($H251,Dynamic_Period_CAL),_xlfn.XMATCH("GDP Deflator",Dynamic_Indices)),
INDEX(Dynamic_Table_CAL,COUNTA(Dynamic_Table_CAL)/COUNTA(Dynamic_Indices),_xlfn.XMATCH("GDP Deflator",Dynamic_Indices))),
IF(SETUP_Frequency="Quarterly",
IFERROR(INDEX(Dynamic_Table_QTR,_xlfn.XMATCH($H251,Dynamic_Period_QTR),_xlfn.XMATCH("GDP Deflator",Dynamic_Indices)),
INDEX(Dynamic_Table_QTR,COUNTA(Dynamic_Table_QTR)/COUNTA(Dynamic_Indices),_xlfn.XMATCH("GDP Deflator",Dynamic_Indices))),"err"))))
/100</f>
        <v>#N/A</v>
      </c>
      <c r="T251" s="37" t="e">
        <f t="shared" ca="1" si="18"/>
        <v>#N/A</v>
      </c>
      <c r="U251" s="2" t="e">
        <f ca="1">IF(ISERROR($H251),NA(),
_xlfn.XLOOKUP(0,Tool!$28:$28,Tool!$40:$40)/$T251
)</f>
        <v>#N/A</v>
      </c>
    </row>
    <row r="252" spans="8:21" x14ac:dyDescent="0.35">
      <c r="H252" s="33" t="b">
        <f>IF(SETUP_Frequency="Calendar Year",IF(COUNTA(H$3:H251)&lt;=SETUP_Period_Final-SETUP_Period_First,H251+1),
IF(SETUP_Frequency="Financial Year", IF(COUNTA(H$3:H251)&lt;=LEFT(SETUP_Period_Final,4)-LEFT(SETUP_Period_First,4),((LEFT(H251,2)&amp;MID(H251,3,2))+1)&amp;"/"&amp;TEXT(RIGHT(TEXT(RIGHT(H251,2)+1,"00"),2),"00"),NA()),
IF(SETUP_Frequency="Quarterly",IF(COUNTA(H$3:H251)&lt;=((LEFT(SETUP_Period_Final,4)-LEFT(SETUP_Period_First,4))*4)+RIGHT(SETUP_Period_Final,1)-RIGHT(SETUP_Period_First,1),IF(_xlfn.NUMBERVALUE(RIGHT(H251,1))=4,(LEFT(H251,4)+1)&amp;"Q1",(LEFT(H251,4)&amp;"Q"&amp;(RIGHT(H251,1)+1))),NA()),NA())))</f>
        <v>0</v>
      </c>
      <c r="J252" s="43">
        <f ca="1">OFFSET(Tool!$C$13,0,ROW($H252)-3)</f>
        <v>0</v>
      </c>
      <c r="K252" s="78" t="e">
        <f t="shared" ca="1" si="16"/>
        <v>#N/A</v>
      </c>
      <c r="L252" s="78" t="e">
        <f t="shared" ca="1" si="19"/>
        <v>#N/A</v>
      </c>
      <c r="M252" s="78" t="e">
        <f t="shared" ca="1" si="20"/>
        <v>#N/A</v>
      </c>
      <c r="N252" s="38"/>
      <c r="O252" s="36" t="e" cm="1">
        <f t="array" ref="O252">IF(OR(ISERROR($H252),$H252=FALSE),NA(),
IF(INFLATION_Index="Custom",_xlfn.XLOOKUP($H252,Tool!$12:$12,Tool!$14:$14)*100,
IF(SETUP_Frequency="Financial Year",
IFERROR(INDEX(Dynamic_Table_FY,_xlfn.XMATCH($H252,Dynamic_Period_FY),_xlfn.XMATCH(INFLATION_Index,Dynamic_Indices)),
INDEX(Dynamic_Table_FY,COUNTA(Dynamic_Table_FY)/COUNTA(Dynamic_Indices),_xlfn.XMATCH(INFLATION_Index,Dynamic_Indices))),
IF(SETUP_Frequency="Calendar Year",
IFERROR(INDEX(Dynamic_Table_CAL,_xlfn.XMATCH($H252,Dynamic_Period_CAL),_xlfn.XMATCH(INFLATION_Index,Dynamic_Indices)),
INDEX(Dynamic_Table_CAL,COUNTA(Dynamic_Table_CAL)/COUNTA(Dynamic_Indices),_xlfn.XMATCH(INFLATION_Index,Dynamic_Indices))),
IF(SETUP_Frequency="Quarterly",
IFERROR(INDEX(Dynamic_Table_QTR,_xlfn.XMATCH($H252,Dynamic_Period_QTR),_xlfn.XMATCH(INFLATION_Index,Dynamic_Indices)),
INDEX(Dynamic_Table_QTR,COUNTA(Dynamic_Table_QTR)/COUNTA(Dynamic_Indices),_xlfn.XMATCH(INFLATION_Index,Dynamic_Indices))),"err")))))
/100</f>
        <v>#N/A</v>
      </c>
      <c r="P252" s="37" t="e">
        <f t="shared" ca="1" si="17"/>
        <v>#N/A</v>
      </c>
      <c r="Q252" s="37" t="e">
        <f ca="1">IF(ISERROR($H252),NA(),
$P252/_xlfn.XLOOKUP(0,Tool!$27:$27,Tool!$33:$33)
)</f>
        <v>#N/A</v>
      </c>
      <c r="R252" s="2"/>
      <c r="S252" s="36" t="e" cm="1">
        <f t="array" ref="S252">IF(OR(ISERROR($H252),$H252=FALSE),NA(),
IF(SETUP_Frequency="Financial Year",
IFERROR(INDEX(Dynamic_Table_FY,_xlfn.XMATCH($H252,Dynamic_Period_FY),_xlfn.XMATCH("GDP Deflator",Dynamic_Indices)),
INDEX(Dynamic_Table_FY,COUNTA(Dynamic_Table_FY)/COUNTA(Dynamic_Indices),_xlfn.XMATCH("GDP Deflator",Dynamic_Indices))),
IF(SETUP_Frequency="Calendar Year",
IFERROR(INDEX(Dynamic_Table_CAL,_xlfn.XMATCH($H252,Dynamic_Period_CAL),_xlfn.XMATCH("GDP Deflator",Dynamic_Indices)),
INDEX(Dynamic_Table_CAL,COUNTA(Dynamic_Table_CAL)/COUNTA(Dynamic_Indices),_xlfn.XMATCH("GDP Deflator",Dynamic_Indices))),
IF(SETUP_Frequency="Quarterly",
IFERROR(INDEX(Dynamic_Table_QTR,_xlfn.XMATCH($H252,Dynamic_Period_QTR),_xlfn.XMATCH("GDP Deflator",Dynamic_Indices)),
INDEX(Dynamic_Table_QTR,COUNTA(Dynamic_Table_QTR)/COUNTA(Dynamic_Indices),_xlfn.XMATCH("GDP Deflator",Dynamic_Indices))),"err"))))
/100</f>
        <v>#N/A</v>
      </c>
      <c r="T252" s="37" t="e">
        <f t="shared" ca="1" si="18"/>
        <v>#N/A</v>
      </c>
      <c r="U252" s="2" t="e">
        <f ca="1">IF(ISERROR($H252),NA(),
_xlfn.XLOOKUP(0,Tool!$28:$28,Tool!$40:$40)/$T252
)</f>
        <v>#N/A</v>
      </c>
    </row>
    <row r="253" spans="8:21" x14ac:dyDescent="0.35">
      <c r="H253" s="33" t="b">
        <f>IF(SETUP_Frequency="Calendar Year",IF(COUNTA(H$3:H252)&lt;=SETUP_Period_Final-SETUP_Period_First,H252+1),
IF(SETUP_Frequency="Financial Year", IF(COUNTA(H$3:H252)&lt;=LEFT(SETUP_Period_Final,4)-LEFT(SETUP_Period_First,4),((LEFT(H252,2)&amp;MID(H252,3,2))+1)&amp;"/"&amp;TEXT(RIGHT(TEXT(RIGHT(H252,2)+1,"00"),2),"00"),NA()),
IF(SETUP_Frequency="Quarterly",IF(COUNTA(H$3:H252)&lt;=((LEFT(SETUP_Period_Final,4)-LEFT(SETUP_Period_First,4))*4)+RIGHT(SETUP_Period_Final,1)-RIGHT(SETUP_Period_First,1),IF(_xlfn.NUMBERVALUE(RIGHT(H252,1))=4,(LEFT(H252,4)+1)&amp;"Q1",(LEFT(H252,4)&amp;"Q"&amp;(RIGHT(H252,1)+1))),NA()),NA())))</f>
        <v>0</v>
      </c>
      <c r="J253" s="43">
        <f ca="1">OFFSET(Tool!$C$13,0,ROW($H253)-3)</f>
        <v>0</v>
      </c>
      <c r="K253" s="78" t="e">
        <f t="shared" ca="1" si="16"/>
        <v>#N/A</v>
      </c>
      <c r="L253" s="78" t="e">
        <f t="shared" ca="1" si="19"/>
        <v>#N/A</v>
      </c>
      <c r="M253" s="78" t="e">
        <f t="shared" ca="1" si="20"/>
        <v>#N/A</v>
      </c>
      <c r="N253" s="38"/>
      <c r="O253" s="36" t="e" cm="1">
        <f t="array" ref="O253">IF(OR(ISERROR($H253),$H253=FALSE),NA(),
IF(INFLATION_Index="Custom",_xlfn.XLOOKUP($H253,Tool!$12:$12,Tool!$14:$14)*100,
IF(SETUP_Frequency="Financial Year",
IFERROR(INDEX(Dynamic_Table_FY,_xlfn.XMATCH($H253,Dynamic_Period_FY),_xlfn.XMATCH(INFLATION_Index,Dynamic_Indices)),
INDEX(Dynamic_Table_FY,COUNTA(Dynamic_Table_FY)/COUNTA(Dynamic_Indices),_xlfn.XMATCH(INFLATION_Index,Dynamic_Indices))),
IF(SETUP_Frequency="Calendar Year",
IFERROR(INDEX(Dynamic_Table_CAL,_xlfn.XMATCH($H253,Dynamic_Period_CAL),_xlfn.XMATCH(INFLATION_Index,Dynamic_Indices)),
INDEX(Dynamic_Table_CAL,COUNTA(Dynamic_Table_CAL)/COUNTA(Dynamic_Indices),_xlfn.XMATCH(INFLATION_Index,Dynamic_Indices))),
IF(SETUP_Frequency="Quarterly",
IFERROR(INDEX(Dynamic_Table_QTR,_xlfn.XMATCH($H253,Dynamic_Period_QTR),_xlfn.XMATCH(INFLATION_Index,Dynamic_Indices)),
INDEX(Dynamic_Table_QTR,COUNTA(Dynamic_Table_QTR)/COUNTA(Dynamic_Indices),_xlfn.XMATCH(INFLATION_Index,Dynamic_Indices))),"err")))))
/100</f>
        <v>#N/A</v>
      </c>
      <c r="P253" s="37" t="e">
        <f t="shared" ca="1" si="17"/>
        <v>#N/A</v>
      </c>
      <c r="Q253" s="37" t="e">
        <f ca="1">IF(ISERROR($H253),NA(),
$P253/_xlfn.XLOOKUP(0,Tool!$27:$27,Tool!$33:$33)
)</f>
        <v>#N/A</v>
      </c>
      <c r="R253" s="2"/>
      <c r="S253" s="36" t="e" cm="1">
        <f t="array" ref="S253">IF(OR(ISERROR($H253),$H253=FALSE),NA(),
IF(SETUP_Frequency="Financial Year",
IFERROR(INDEX(Dynamic_Table_FY,_xlfn.XMATCH($H253,Dynamic_Period_FY),_xlfn.XMATCH("GDP Deflator",Dynamic_Indices)),
INDEX(Dynamic_Table_FY,COUNTA(Dynamic_Table_FY)/COUNTA(Dynamic_Indices),_xlfn.XMATCH("GDP Deflator",Dynamic_Indices))),
IF(SETUP_Frequency="Calendar Year",
IFERROR(INDEX(Dynamic_Table_CAL,_xlfn.XMATCH($H253,Dynamic_Period_CAL),_xlfn.XMATCH("GDP Deflator",Dynamic_Indices)),
INDEX(Dynamic_Table_CAL,COUNTA(Dynamic_Table_CAL)/COUNTA(Dynamic_Indices),_xlfn.XMATCH("GDP Deflator",Dynamic_Indices))),
IF(SETUP_Frequency="Quarterly",
IFERROR(INDEX(Dynamic_Table_QTR,_xlfn.XMATCH($H253,Dynamic_Period_QTR),_xlfn.XMATCH("GDP Deflator",Dynamic_Indices)),
INDEX(Dynamic_Table_QTR,COUNTA(Dynamic_Table_QTR)/COUNTA(Dynamic_Indices),_xlfn.XMATCH("GDP Deflator",Dynamic_Indices))),"err"))))
/100</f>
        <v>#N/A</v>
      </c>
      <c r="T253" s="37" t="e">
        <f t="shared" ca="1" si="18"/>
        <v>#N/A</v>
      </c>
      <c r="U253" s="2" t="e">
        <f ca="1">IF(ISERROR($H253),NA(),
_xlfn.XLOOKUP(0,Tool!$28:$28,Tool!$40:$40)/$T253
)</f>
        <v>#N/A</v>
      </c>
    </row>
    <row r="254" spans="8:21" x14ac:dyDescent="0.35">
      <c r="H254" s="33" t="b">
        <f>IF(SETUP_Frequency="Calendar Year",IF(COUNTA(H$3:H253)&lt;=SETUP_Period_Final-SETUP_Period_First,H253+1),
IF(SETUP_Frequency="Financial Year", IF(COUNTA(H$3:H253)&lt;=LEFT(SETUP_Period_Final,4)-LEFT(SETUP_Period_First,4),((LEFT(H253,2)&amp;MID(H253,3,2))+1)&amp;"/"&amp;TEXT(RIGHT(TEXT(RIGHT(H253,2)+1,"00"),2),"00"),NA()),
IF(SETUP_Frequency="Quarterly",IF(COUNTA(H$3:H253)&lt;=((LEFT(SETUP_Period_Final,4)-LEFT(SETUP_Period_First,4))*4)+RIGHT(SETUP_Period_Final,1)-RIGHT(SETUP_Period_First,1),IF(_xlfn.NUMBERVALUE(RIGHT(H253,1))=4,(LEFT(H253,4)+1)&amp;"Q1",(LEFT(H253,4)&amp;"Q"&amp;(RIGHT(H253,1)+1))),NA()),NA())))</f>
        <v>0</v>
      </c>
      <c r="J254" s="43">
        <f ca="1">OFFSET(Tool!$C$13,0,ROW($H254)-3)</f>
        <v>0</v>
      </c>
      <c r="K254" s="78" t="e">
        <f t="shared" ca="1" si="16"/>
        <v>#N/A</v>
      </c>
      <c r="L254" s="78" t="e">
        <f t="shared" ca="1" si="19"/>
        <v>#N/A</v>
      </c>
      <c r="M254" s="78" t="e">
        <f t="shared" ca="1" si="20"/>
        <v>#N/A</v>
      </c>
      <c r="N254" s="38"/>
      <c r="O254" s="36" t="e" cm="1">
        <f t="array" ref="O254">IF(OR(ISERROR($H254),$H254=FALSE),NA(),
IF(INFLATION_Index="Custom",_xlfn.XLOOKUP($H254,Tool!$12:$12,Tool!$14:$14)*100,
IF(SETUP_Frequency="Financial Year",
IFERROR(INDEX(Dynamic_Table_FY,_xlfn.XMATCH($H254,Dynamic_Period_FY),_xlfn.XMATCH(INFLATION_Index,Dynamic_Indices)),
INDEX(Dynamic_Table_FY,COUNTA(Dynamic_Table_FY)/COUNTA(Dynamic_Indices),_xlfn.XMATCH(INFLATION_Index,Dynamic_Indices))),
IF(SETUP_Frequency="Calendar Year",
IFERROR(INDEX(Dynamic_Table_CAL,_xlfn.XMATCH($H254,Dynamic_Period_CAL),_xlfn.XMATCH(INFLATION_Index,Dynamic_Indices)),
INDEX(Dynamic_Table_CAL,COUNTA(Dynamic_Table_CAL)/COUNTA(Dynamic_Indices),_xlfn.XMATCH(INFLATION_Index,Dynamic_Indices))),
IF(SETUP_Frequency="Quarterly",
IFERROR(INDEX(Dynamic_Table_QTR,_xlfn.XMATCH($H254,Dynamic_Period_QTR),_xlfn.XMATCH(INFLATION_Index,Dynamic_Indices)),
INDEX(Dynamic_Table_QTR,COUNTA(Dynamic_Table_QTR)/COUNTA(Dynamic_Indices),_xlfn.XMATCH(INFLATION_Index,Dynamic_Indices))),"err")))))
/100</f>
        <v>#N/A</v>
      </c>
      <c r="P254" s="37" t="e">
        <f t="shared" ca="1" si="17"/>
        <v>#N/A</v>
      </c>
      <c r="Q254" s="37" t="e">
        <f ca="1">IF(ISERROR($H254),NA(),
$P254/_xlfn.XLOOKUP(0,Tool!$27:$27,Tool!$33:$33)
)</f>
        <v>#N/A</v>
      </c>
      <c r="R254" s="2"/>
      <c r="S254" s="36" t="e" cm="1">
        <f t="array" ref="S254">IF(OR(ISERROR($H254),$H254=FALSE),NA(),
IF(SETUP_Frequency="Financial Year",
IFERROR(INDEX(Dynamic_Table_FY,_xlfn.XMATCH($H254,Dynamic_Period_FY),_xlfn.XMATCH("GDP Deflator",Dynamic_Indices)),
INDEX(Dynamic_Table_FY,COUNTA(Dynamic_Table_FY)/COUNTA(Dynamic_Indices),_xlfn.XMATCH("GDP Deflator",Dynamic_Indices))),
IF(SETUP_Frequency="Calendar Year",
IFERROR(INDEX(Dynamic_Table_CAL,_xlfn.XMATCH($H254,Dynamic_Period_CAL),_xlfn.XMATCH("GDP Deflator",Dynamic_Indices)),
INDEX(Dynamic_Table_CAL,COUNTA(Dynamic_Table_CAL)/COUNTA(Dynamic_Indices),_xlfn.XMATCH("GDP Deflator",Dynamic_Indices))),
IF(SETUP_Frequency="Quarterly",
IFERROR(INDEX(Dynamic_Table_QTR,_xlfn.XMATCH($H254,Dynamic_Period_QTR),_xlfn.XMATCH("GDP Deflator",Dynamic_Indices)),
INDEX(Dynamic_Table_QTR,COUNTA(Dynamic_Table_QTR)/COUNTA(Dynamic_Indices),_xlfn.XMATCH("GDP Deflator",Dynamic_Indices))),"err"))))
/100</f>
        <v>#N/A</v>
      </c>
      <c r="T254" s="37" t="e">
        <f t="shared" ca="1" si="18"/>
        <v>#N/A</v>
      </c>
      <c r="U254" s="2" t="e">
        <f ca="1">IF(ISERROR($H254),NA(),
_xlfn.XLOOKUP(0,Tool!$28:$28,Tool!$40:$40)/$T254
)</f>
        <v>#N/A</v>
      </c>
    </row>
    <row r="255" spans="8:21" x14ac:dyDescent="0.35">
      <c r="H255" s="33" t="b">
        <f>IF(SETUP_Frequency="Calendar Year",IF(COUNTA(H$3:H254)&lt;=SETUP_Period_Final-SETUP_Period_First,H254+1),
IF(SETUP_Frequency="Financial Year", IF(COUNTA(H$3:H254)&lt;=LEFT(SETUP_Period_Final,4)-LEFT(SETUP_Period_First,4),((LEFT(H254,2)&amp;MID(H254,3,2))+1)&amp;"/"&amp;TEXT(RIGHT(TEXT(RIGHT(H254,2)+1,"00"),2),"00"),NA()),
IF(SETUP_Frequency="Quarterly",IF(COUNTA(H$3:H254)&lt;=((LEFT(SETUP_Period_Final,4)-LEFT(SETUP_Period_First,4))*4)+RIGHT(SETUP_Period_Final,1)-RIGHT(SETUP_Period_First,1),IF(_xlfn.NUMBERVALUE(RIGHT(H254,1))=4,(LEFT(H254,4)+1)&amp;"Q1",(LEFT(H254,4)&amp;"Q"&amp;(RIGHT(H254,1)+1))),NA()),NA())))</f>
        <v>0</v>
      </c>
      <c r="J255" s="43">
        <f ca="1">OFFSET(Tool!$C$13,0,ROW($H255)-3)</f>
        <v>0</v>
      </c>
      <c r="K255" s="78" t="e">
        <f t="shared" ca="1" si="16"/>
        <v>#N/A</v>
      </c>
      <c r="L255" s="78" t="e">
        <f t="shared" ca="1" si="19"/>
        <v>#N/A</v>
      </c>
      <c r="M255" s="78" t="e">
        <f t="shared" ca="1" si="20"/>
        <v>#N/A</v>
      </c>
      <c r="N255" s="38"/>
      <c r="O255" s="36" t="e" cm="1">
        <f t="array" ref="O255">IF(OR(ISERROR($H255),$H255=FALSE),NA(),
IF(INFLATION_Index="Custom",_xlfn.XLOOKUP($H255,Tool!$12:$12,Tool!$14:$14)*100,
IF(SETUP_Frequency="Financial Year",
IFERROR(INDEX(Dynamic_Table_FY,_xlfn.XMATCH($H255,Dynamic_Period_FY),_xlfn.XMATCH(INFLATION_Index,Dynamic_Indices)),
INDEX(Dynamic_Table_FY,COUNTA(Dynamic_Table_FY)/COUNTA(Dynamic_Indices),_xlfn.XMATCH(INFLATION_Index,Dynamic_Indices))),
IF(SETUP_Frequency="Calendar Year",
IFERROR(INDEX(Dynamic_Table_CAL,_xlfn.XMATCH($H255,Dynamic_Period_CAL),_xlfn.XMATCH(INFLATION_Index,Dynamic_Indices)),
INDEX(Dynamic_Table_CAL,COUNTA(Dynamic_Table_CAL)/COUNTA(Dynamic_Indices),_xlfn.XMATCH(INFLATION_Index,Dynamic_Indices))),
IF(SETUP_Frequency="Quarterly",
IFERROR(INDEX(Dynamic_Table_QTR,_xlfn.XMATCH($H255,Dynamic_Period_QTR),_xlfn.XMATCH(INFLATION_Index,Dynamic_Indices)),
INDEX(Dynamic_Table_QTR,COUNTA(Dynamic_Table_QTR)/COUNTA(Dynamic_Indices),_xlfn.XMATCH(INFLATION_Index,Dynamic_Indices))),"err")))))
/100</f>
        <v>#N/A</v>
      </c>
      <c r="P255" s="37" t="e">
        <f t="shared" ca="1" si="17"/>
        <v>#N/A</v>
      </c>
      <c r="Q255" s="37" t="e">
        <f ca="1">IF(ISERROR($H255),NA(),
$P255/_xlfn.XLOOKUP(0,Tool!$27:$27,Tool!$33:$33)
)</f>
        <v>#N/A</v>
      </c>
      <c r="R255" s="2"/>
      <c r="S255" s="36" t="e" cm="1">
        <f t="array" ref="S255">IF(OR(ISERROR($H255),$H255=FALSE),NA(),
IF(SETUP_Frequency="Financial Year",
IFERROR(INDEX(Dynamic_Table_FY,_xlfn.XMATCH($H255,Dynamic_Period_FY),_xlfn.XMATCH("GDP Deflator",Dynamic_Indices)),
INDEX(Dynamic_Table_FY,COUNTA(Dynamic_Table_FY)/COUNTA(Dynamic_Indices),_xlfn.XMATCH("GDP Deflator",Dynamic_Indices))),
IF(SETUP_Frequency="Calendar Year",
IFERROR(INDEX(Dynamic_Table_CAL,_xlfn.XMATCH($H255,Dynamic_Period_CAL),_xlfn.XMATCH("GDP Deflator",Dynamic_Indices)),
INDEX(Dynamic_Table_CAL,COUNTA(Dynamic_Table_CAL)/COUNTA(Dynamic_Indices),_xlfn.XMATCH("GDP Deflator",Dynamic_Indices))),
IF(SETUP_Frequency="Quarterly",
IFERROR(INDEX(Dynamic_Table_QTR,_xlfn.XMATCH($H255,Dynamic_Period_QTR),_xlfn.XMATCH("GDP Deflator",Dynamic_Indices)),
INDEX(Dynamic_Table_QTR,COUNTA(Dynamic_Table_QTR)/COUNTA(Dynamic_Indices),_xlfn.XMATCH("GDP Deflator",Dynamic_Indices))),"err"))))
/100</f>
        <v>#N/A</v>
      </c>
      <c r="T255" s="37" t="e">
        <f t="shared" ca="1" si="18"/>
        <v>#N/A</v>
      </c>
      <c r="U255" s="2" t="e">
        <f ca="1">IF(ISERROR($H255),NA(),
_xlfn.XLOOKUP(0,Tool!$28:$28,Tool!$40:$40)/$T255
)</f>
        <v>#N/A</v>
      </c>
    </row>
    <row r="256" spans="8:21" x14ac:dyDescent="0.35">
      <c r="H256" s="33" t="b">
        <f>IF(SETUP_Frequency="Calendar Year",IF(COUNTA(H$3:H255)&lt;=SETUP_Period_Final-SETUP_Period_First,H255+1),
IF(SETUP_Frequency="Financial Year", IF(COUNTA(H$3:H255)&lt;=LEFT(SETUP_Period_Final,4)-LEFT(SETUP_Period_First,4),((LEFT(H255,2)&amp;MID(H255,3,2))+1)&amp;"/"&amp;TEXT(RIGHT(TEXT(RIGHT(H255,2)+1,"00"),2),"00"),NA()),
IF(SETUP_Frequency="Quarterly",IF(COUNTA(H$3:H255)&lt;=((LEFT(SETUP_Period_Final,4)-LEFT(SETUP_Period_First,4))*4)+RIGHT(SETUP_Period_Final,1)-RIGHT(SETUP_Period_First,1),IF(_xlfn.NUMBERVALUE(RIGHT(H255,1))=4,(LEFT(H255,4)+1)&amp;"Q1",(LEFT(H255,4)&amp;"Q"&amp;(RIGHT(H255,1)+1))),NA()),NA())))</f>
        <v>0</v>
      </c>
      <c r="J256" s="43">
        <f ca="1">OFFSET(Tool!$C$13,0,ROW($H256)-3)</f>
        <v>0</v>
      </c>
      <c r="K256" s="78" t="e">
        <f t="shared" ca="1" si="16"/>
        <v>#N/A</v>
      </c>
      <c r="L256" s="78" t="e">
        <f t="shared" ca="1" si="19"/>
        <v>#N/A</v>
      </c>
      <c r="M256" s="78" t="e">
        <f t="shared" ca="1" si="20"/>
        <v>#N/A</v>
      </c>
      <c r="N256" s="38"/>
      <c r="O256" s="36" t="e" cm="1">
        <f t="array" ref="O256">IF(OR(ISERROR($H256),$H256=FALSE),NA(),
IF(INFLATION_Index="Custom",_xlfn.XLOOKUP($H256,Tool!$12:$12,Tool!$14:$14)*100,
IF(SETUP_Frequency="Financial Year",
IFERROR(INDEX(Dynamic_Table_FY,_xlfn.XMATCH($H256,Dynamic_Period_FY),_xlfn.XMATCH(INFLATION_Index,Dynamic_Indices)),
INDEX(Dynamic_Table_FY,COUNTA(Dynamic_Table_FY)/COUNTA(Dynamic_Indices),_xlfn.XMATCH(INFLATION_Index,Dynamic_Indices))),
IF(SETUP_Frequency="Calendar Year",
IFERROR(INDEX(Dynamic_Table_CAL,_xlfn.XMATCH($H256,Dynamic_Period_CAL),_xlfn.XMATCH(INFLATION_Index,Dynamic_Indices)),
INDEX(Dynamic_Table_CAL,COUNTA(Dynamic_Table_CAL)/COUNTA(Dynamic_Indices),_xlfn.XMATCH(INFLATION_Index,Dynamic_Indices))),
IF(SETUP_Frequency="Quarterly",
IFERROR(INDEX(Dynamic_Table_QTR,_xlfn.XMATCH($H256,Dynamic_Period_QTR),_xlfn.XMATCH(INFLATION_Index,Dynamic_Indices)),
INDEX(Dynamic_Table_QTR,COUNTA(Dynamic_Table_QTR)/COUNTA(Dynamic_Indices),_xlfn.XMATCH(INFLATION_Index,Dynamic_Indices))),"err")))))
/100</f>
        <v>#N/A</v>
      </c>
      <c r="P256" s="37" t="e">
        <f t="shared" ca="1" si="17"/>
        <v>#N/A</v>
      </c>
      <c r="Q256" s="37" t="e">
        <f ca="1">IF(ISERROR($H256),NA(),
$P256/_xlfn.XLOOKUP(0,Tool!$27:$27,Tool!$33:$33)
)</f>
        <v>#N/A</v>
      </c>
      <c r="R256" s="2"/>
      <c r="S256" s="36" t="e" cm="1">
        <f t="array" ref="S256">IF(OR(ISERROR($H256),$H256=FALSE),NA(),
IF(SETUP_Frequency="Financial Year",
IFERROR(INDEX(Dynamic_Table_FY,_xlfn.XMATCH($H256,Dynamic_Period_FY),_xlfn.XMATCH("GDP Deflator",Dynamic_Indices)),
INDEX(Dynamic_Table_FY,COUNTA(Dynamic_Table_FY)/COUNTA(Dynamic_Indices),_xlfn.XMATCH("GDP Deflator",Dynamic_Indices))),
IF(SETUP_Frequency="Calendar Year",
IFERROR(INDEX(Dynamic_Table_CAL,_xlfn.XMATCH($H256,Dynamic_Period_CAL),_xlfn.XMATCH("GDP Deflator",Dynamic_Indices)),
INDEX(Dynamic_Table_CAL,COUNTA(Dynamic_Table_CAL)/COUNTA(Dynamic_Indices),_xlfn.XMATCH("GDP Deflator",Dynamic_Indices))),
IF(SETUP_Frequency="Quarterly",
IFERROR(INDEX(Dynamic_Table_QTR,_xlfn.XMATCH($H256,Dynamic_Period_QTR),_xlfn.XMATCH("GDP Deflator",Dynamic_Indices)),
INDEX(Dynamic_Table_QTR,COUNTA(Dynamic_Table_QTR)/COUNTA(Dynamic_Indices),_xlfn.XMATCH("GDP Deflator",Dynamic_Indices))),"err"))))
/100</f>
        <v>#N/A</v>
      </c>
      <c r="T256" s="37" t="e">
        <f t="shared" ca="1" si="18"/>
        <v>#N/A</v>
      </c>
      <c r="U256" s="2" t="e">
        <f ca="1">IF(ISERROR($H256),NA(),
_xlfn.XLOOKUP(0,Tool!$28:$28,Tool!$40:$40)/$T256
)</f>
        <v>#N/A</v>
      </c>
    </row>
    <row r="257" spans="8:21" x14ac:dyDescent="0.35">
      <c r="H257" s="33" t="b">
        <f>IF(SETUP_Frequency="Calendar Year",IF(COUNTA(H$3:H256)&lt;=SETUP_Period_Final-SETUP_Period_First,H256+1),
IF(SETUP_Frequency="Financial Year", IF(COUNTA(H$3:H256)&lt;=LEFT(SETUP_Period_Final,4)-LEFT(SETUP_Period_First,4),((LEFT(H256,2)&amp;MID(H256,3,2))+1)&amp;"/"&amp;TEXT(RIGHT(TEXT(RIGHT(H256,2)+1,"00"),2),"00"),NA()),
IF(SETUP_Frequency="Quarterly",IF(COUNTA(H$3:H256)&lt;=((LEFT(SETUP_Period_Final,4)-LEFT(SETUP_Period_First,4))*4)+RIGHT(SETUP_Period_Final,1)-RIGHT(SETUP_Period_First,1),IF(_xlfn.NUMBERVALUE(RIGHT(H256,1))=4,(LEFT(H256,4)+1)&amp;"Q1",(LEFT(H256,4)&amp;"Q"&amp;(RIGHT(H256,1)+1))),NA()),NA())))</f>
        <v>0</v>
      </c>
      <c r="J257" s="43">
        <f ca="1">OFFSET(Tool!$C$13,0,ROW($H257)-3)</f>
        <v>0</v>
      </c>
      <c r="K257" s="78" t="e">
        <f t="shared" ca="1" si="16"/>
        <v>#N/A</v>
      </c>
      <c r="L257" s="78" t="e">
        <f t="shared" ca="1" si="19"/>
        <v>#N/A</v>
      </c>
      <c r="M257" s="78" t="e">
        <f t="shared" ca="1" si="20"/>
        <v>#N/A</v>
      </c>
      <c r="N257" s="38"/>
      <c r="O257" s="36" t="e" cm="1">
        <f t="array" ref="O257">IF(OR(ISERROR($H257),$H257=FALSE),NA(),
IF(INFLATION_Index="Custom",_xlfn.XLOOKUP($H257,Tool!$12:$12,Tool!$14:$14)*100,
IF(SETUP_Frequency="Financial Year",
IFERROR(INDEX(Dynamic_Table_FY,_xlfn.XMATCH($H257,Dynamic_Period_FY),_xlfn.XMATCH(INFLATION_Index,Dynamic_Indices)),
INDEX(Dynamic_Table_FY,COUNTA(Dynamic_Table_FY)/COUNTA(Dynamic_Indices),_xlfn.XMATCH(INFLATION_Index,Dynamic_Indices))),
IF(SETUP_Frequency="Calendar Year",
IFERROR(INDEX(Dynamic_Table_CAL,_xlfn.XMATCH($H257,Dynamic_Period_CAL),_xlfn.XMATCH(INFLATION_Index,Dynamic_Indices)),
INDEX(Dynamic_Table_CAL,COUNTA(Dynamic_Table_CAL)/COUNTA(Dynamic_Indices),_xlfn.XMATCH(INFLATION_Index,Dynamic_Indices))),
IF(SETUP_Frequency="Quarterly",
IFERROR(INDEX(Dynamic_Table_QTR,_xlfn.XMATCH($H257,Dynamic_Period_QTR),_xlfn.XMATCH(INFLATION_Index,Dynamic_Indices)),
INDEX(Dynamic_Table_QTR,COUNTA(Dynamic_Table_QTR)/COUNTA(Dynamic_Indices),_xlfn.XMATCH(INFLATION_Index,Dynamic_Indices))),"err")))))
/100</f>
        <v>#N/A</v>
      </c>
      <c r="P257" s="37" t="e">
        <f t="shared" ca="1" si="17"/>
        <v>#N/A</v>
      </c>
      <c r="Q257" s="37" t="e">
        <f ca="1">IF(ISERROR($H257),NA(),
$P257/_xlfn.XLOOKUP(0,Tool!$27:$27,Tool!$33:$33)
)</f>
        <v>#N/A</v>
      </c>
      <c r="R257" s="2"/>
      <c r="S257" s="36" t="e" cm="1">
        <f t="array" ref="S257">IF(OR(ISERROR($H257),$H257=FALSE),NA(),
IF(SETUP_Frequency="Financial Year",
IFERROR(INDEX(Dynamic_Table_FY,_xlfn.XMATCH($H257,Dynamic_Period_FY),_xlfn.XMATCH("GDP Deflator",Dynamic_Indices)),
INDEX(Dynamic_Table_FY,COUNTA(Dynamic_Table_FY)/COUNTA(Dynamic_Indices),_xlfn.XMATCH("GDP Deflator",Dynamic_Indices))),
IF(SETUP_Frequency="Calendar Year",
IFERROR(INDEX(Dynamic_Table_CAL,_xlfn.XMATCH($H257,Dynamic_Period_CAL),_xlfn.XMATCH("GDP Deflator",Dynamic_Indices)),
INDEX(Dynamic_Table_CAL,COUNTA(Dynamic_Table_CAL)/COUNTA(Dynamic_Indices),_xlfn.XMATCH("GDP Deflator",Dynamic_Indices))),
IF(SETUP_Frequency="Quarterly",
IFERROR(INDEX(Dynamic_Table_QTR,_xlfn.XMATCH($H257,Dynamic_Period_QTR),_xlfn.XMATCH("GDP Deflator",Dynamic_Indices)),
INDEX(Dynamic_Table_QTR,COUNTA(Dynamic_Table_QTR)/COUNTA(Dynamic_Indices),_xlfn.XMATCH("GDP Deflator",Dynamic_Indices))),"err"))))
/100</f>
        <v>#N/A</v>
      </c>
      <c r="T257" s="37" t="e">
        <f t="shared" ca="1" si="18"/>
        <v>#N/A</v>
      </c>
      <c r="U257" s="2" t="e">
        <f ca="1">IF(ISERROR($H257),NA(),
_xlfn.XLOOKUP(0,Tool!$28:$28,Tool!$40:$40)/$T257
)</f>
        <v>#N/A</v>
      </c>
    </row>
    <row r="258" spans="8:21" x14ac:dyDescent="0.35">
      <c r="H258" s="33" t="b">
        <f>IF(SETUP_Frequency="Calendar Year",IF(COUNTA(H$3:H257)&lt;=SETUP_Period_Final-SETUP_Period_First,H257+1),
IF(SETUP_Frequency="Financial Year", IF(COUNTA(H$3:H257)&lt;=LEFT(SETUP_Period_Final,4)-LEFT(SETUP_Period_First,4),((LEFT(H257,2)&amp;MID(H257,3,2))+1)&amp;"/"&amp;TEXT(RIGHT(TEXT(RIGHT(H257,2)+1,"00"),2),"00"),NA()),
IF(SETUP_Frequency="Quarterly",IF(COUNTA(H$3:H257)&lt;=((LEFT(SETUP_Period_Final,4)-LEFT(SETUP_Period_First,4))*4)+RIGHT(SETUP_Period_Final,1)-RIGHT(SETUP_Period_First,1),IF(_xlfn.NUMBERVALUE(RIGHT(H257,1))=4,(LEFT(H257,4)+1)&amp;"Q1",(LEFT(H257,4)&amp;"Q"&amp;(RIGHT(H257,1)+1))),NA()),NA())))</f>
        <v>0</v>
      </c>
      <c r="J258" s="43">
        <f ca="1">OFFSET(Tool!$C$13,0,ROW($H258)-3)</f>
        <v>0</v>
      </c>
      <c r="K258" s="78" t="e">
        <f t="shared" ca="1" si="16"/>
        <v>#N/A</v>
      </c>
      <c r="L258" s="78" t="e">
        <f t="shared" ca="1" si="19"/>
        <v>#N/A</v>
      </c>
      <c r="M258" s="78" t="e">
        <f t="shared" ca="1" si="20"/>
        <v>#N/A</v>
      </c>
      <c r="N258" s="38"/>
      <c r="O258" s="36" t="e" cm="1">
        <f t="array" ref="O258">IF(OR(ISERROR($H258),$H258=FALSE),NA(),
IF(INFLATION_Index="Custom",_xlfn.XLOOKUP($H258,Tool!$12:$12,Tool!$14:$14)*100,
IF(SETUP_Frequency="Financial Year",
IFERROR(INDEX(Dynamic_Table_FY,_xlfn.XMATCH($H258,Dynamic_Period_FY),_xlfn.XMATCH(INFLATION_Index,Dynamic_Indices)),
INDEX(Dynamic_Table_FY,COUNTA(Dynamic_Table_FY)/COUNTA(Dynamic_Indices),_xlfn.XMATCH(INFLATION_Index,Dynamic_Indices))),
IF(SETUP_Frequency="Calendar Year",
IFERROR(INDEX(Dynamic_Table_CAL,_xlfn.XMATCH($H258,Dynamic_Period_CAL),_xlfn.XMATCH(INFLATION_Index,Dynamic_Indices)),
INDEX(Dynamic_Table_CAL,COUNTA(Dynamic_Table_CAL)/COUNTA(Dynamic_Indices),_xlfn.XMATCH(INFLATION_Index,Dynamic_Indices))),
IF(SETUP_Frequency="Quarterly",
IFERROR(INDEX(Dynamic_Table_QTR,_xlfn.XMATCH($H258,Dynamic_Period_QTR),_xlfn.XMATCH(INFLATION_Index,Dynamic_Indices)),
INDEX(Dynamic_Table_QTR,COUNTA(Dynamic_Table_QTR)/COUNTA(Dynamic_Indices),_xlfn.XMATCH(INFLATION_Index,Dynamic_Indices))),"err")))))
/100</f>
        <v>#N/A</v>
      </c>
      <c r="P258" s="37" t="e">
        <f t="shared" ca="1" si="17"/>
        <v>#N/A</v>
      </c>
      <c r="Q258" s="37" t="e">
        <f ca="1">IF(ISERROR($H258),NA(),
$P258/_xlfn.XLOOKUP(0,Tool!$27:$27,Tool!$33:$33)
)</f>
        <v>#N/A</v>
      </c>
      <c r="R258" s="2"/>
      <c r="S258" s="36" t="e" cm="1">
        <f t="array" ref="S258">IF(OR(ISERROR($H258),$H258=FALSE),NA(),
IF(SETUP_Frequency="Financial Year",
IFERROR(INDEX(Dynamic_Table_FY,_xlfn.XMATCH($H258,Dynamic_Period_FY),_xlfn.XMATCH("GDP Deflator",Dynamic_Indices)),
INDEX(Dynamic_Table_FY,COUNTA(Dynamic_Table_FY)/COUNTA(Dynamic_Indices),_xlfn.XMATCH("GDP Deflator",Dynamic_Indices))),
IF(SETUP_Frequency="Calendar Year",
IFERROR(INDEX(Dynamic_Table_CAL,_xlfn.XMATCH($H258,Dynamic_Period_CAL),_xlfn.XMATCH("GDP Deflator",Dynamic_Indices)),
INDEX(Dynamic_Table_CAL,COUNTA(Dynamic_Table_CAL)/COUNTA(Dynamic_Indices),_xlfn.XMATCH("GDP Deflator",Dynamic_Indices))),
IF(SETUP_Frequency="Quarterly",
IFERROR(INDEX(Dynamic_Table_QTR,_xlfn.XMATCH($H258,Dynamic_Period_QTR),_xlfn.XMATCH("GDP Deflator",Dynamic_Indices)),
INDEX(Dynamic_Table_QTR,COUNTA(Dynamic_Table_QTR)/COUNTA(Dynamic_Indices),_xlfn.XMATCH("GDP Deflator",Dynamic_Indices))),"err"))))
/100</f>
        <v>#N/A</v>
      </c>
      <c r="T258" s="37" t="e">
        <f t="shared" ca="1" si="18"/>
        <v>#N/A</v>
      </c>
      <c r="U258" s="2" t="e">
        <f ca="1">IF(ISERROR($H258),NA(),
_xlfn.XLOOKUP(0,Tool!$28:$28,Tool!$40:$40)/$T258
)</f>
        <v>#N/A</v>
      </c>
    </row>
    <row r="259" spans="8:21" x14ac:dyDescent="0.35">
      <c r="H259" s="33" t="b">
        <f>IF(SETUP_Frequency="Calendar Year",IF(COUNTA(H$3:H258)&lt;=SETUP_Period_Final-SETUP_Period_First,H258+1),
IF(SETUP_Frequency="Financial Year", IF(COUNTA(H$3:H258)&lt;=LEFT(SETUP_Period_Final,4)-LEFT(SETUP_Period_First,4),((LEFT(H258,2)&amp;MID(H258,3,2))+1)&amp;"/"&amp;TEXT(RIGHT(TEXT(RIGHT(H258,2)+1,"00"),2),"00"),NA()),
IF(SETUP_Frequency="Quarterly",IF(COUNTA(H$3:H258)&lt;=((LEFT(SETUP_Period_Final,4)-LEFT(SETUP_Period_First,4))*4)+RIGHT(SETUP_Period_Final,1)-RIGHT(SETUP_Period_First,1),IF(_xlfn.NUMBERVALUE(RIGHT(H258,1))=4,(LEFT(H258,4)+1)&amp;"Q1",(LEFT(H258,4)&amp;"Q"&amp;(RIGHT(H258,1)+1))),NA()),NA())))</f>
        <v>0</v>
      </c>
      <c r="J259" s="43">
        <f ca="1">OFFSET(Tool!$C$13,0,ROW($H259)-3)</f>
        <v>0</v>
      </c>
      <c r="K259" s="78" t="e">
        <f t="shared" ref="K259:K322" ca="1" si="21">J259*Q259</f>
        <v>#N/A</v>
      </c>
      <c r="L259" s="78" t="e">
        <f t="shared" ca="1" si="19"/>
        <v>#N/A</v>
      </c>
      <c r="M259" s="78" t="e">
        <f t="shared" ca="1" si="20"/>
        <v>#N/A</v>
      </c>
      <c r="N259" s="38"/>
      <c r="O259" s="36" t="e" cm="1">
        <f t="array" ref="O259">IF(OR(ISERROR($H259),$H259=FALSE),NA(),
IF(INFLATION_Index="Custom",_xlfn.XLOOKUP($H259,Tool!$12:$12,Tool!$14:$14)*100,
IF(SETUP_Frequency="Financial Year",
IFERROR(INDEX(Dynamic_Table_FY,_xlfn.XMATCH($H259,Dynamic_Period_FY),_xlfn.XMATCH(INFLATION_Index,Dynamic_Indices)),
INDEX(Dynamic_Table_FY,COUNTA(Dynamic_Table_FY)/COUNTA(Dynamic_Indices),_xlfn.XMATCH(INFLATION_Index,Dynamic_Indices))),
IF(SETUP_Frequency="Calendar Year",
IFERROR(INDEX(Dynamic_Table_CAL,_xlfn.XMATCH($H259,Dynamic_Period_CAL),_xlfn.XMATCH(INFLATION_Index,Dynamic_Indices)),
INDEX(Dynamic_Table_CAL,COUNTA(Dynamic_Table_CAL)/COUNTA(Dynamic_Indices),_xlfn.XMATCH(INFLATION_Index,Dynamic_Indices))),
IF(SETUP_Frequency="Quarterly",
IFERROR(INDEX(Dynamic_Table_QTR,_xlfn.XMATCH($H259,Dynamic_Period_QTR),_xlfn.XMATCH(INFLATION_Index,Dynamic_Indices)),
INDEX(Dynamic_Table_QTR,COUNTA(Dynamic_Table_QTR)/COUNTA(Dynamic_Indices),_xlfn.XMATCH(INFLATION_Index,Dynamic_Indices))),"err")))))
/100</f>
        <v>#N/A</v>
      </c>
      <c r="P259" s="37" t="e">
        <f t="shared" ref="P259:P322" ca="1" si="22">IF(INFLATION_YN="No",1,
IF(ISERROR($H259),NA(),
IF(ISTEXT($O258),1,
P258*(1+$O259)
)))</f>
        <v>#N/A</v>
      </c>
      <c r="Q259" s="37" t="e">
        <f ca="1">IF(ISERROR($H259),NA(),
$P259/_xlfn.XLOOKUP(0,Tool!$27:$27,Tool!$33:$33)
)</f>
        <v>#N/A</v>
      </c>
      <c r="R259" s="2"/>
      <c r="S259" s="36" t="e" cm="1">
        <f t="array" ref="S259">IF(OR(ISERROR($H259),$H259=FALSE),NA(),
IF(SETUP_Frequency="Financial Year",
IFERROR(INDEX(Dynamic_Table_FY,_xlfn.XMATCH($H259,Dynamic_Period_FY),_xlfn.XMATCH("GDP Deflator",Dynamic_Indices)),
INDEX(Dynamic_Table_FY,COUNTA(Dynamic_Table_FY)/COUNTA(Dynamic_Indices),_xlfn.XMATCH("GDP Deflator",Dynamic_Indices))),
IF(SETUP_Frequency="Calendar Year",
IFERROR(INDEX(Dynamic_Table_CAL,_xlfn.XMATCH($H259,Dynamic_Period_CAL),_xlfn.XMATCH("GDP Deflator",Dynamic_Indices)),
INDEX(Dynamic_Table_CAL,COUNTA(Dynamic_Table_CAL)/COUNTA(Dynamic_Indices),_xlfn.XMATCH("GDP Deflator",Dynamic_Indices))),
IF(SETUP_Frequency="Quarterly",
IFERROR(INDEX(Dynamic_Table_QTR,_xlfn.XMATCH($H259,Dynamic_Period_QTR),_xlfn.XMATCH("GDP Deflator",Dynamic_Indices)),
INDEX(Dynamic_Table_QTR,COUNTA(Dynamic_Table_QTR)/COUNTA(Dynamic_Indices),_xlfn.XMATCH("GDP Deflator",Dynamic_Indices))),"err"))))
/100</f>
        <v>#N/A</v>
      </c>
      <c r="T259" s="37" t="e">
        <f t="shared" ref="T259:T322" ca="1" si="23">IF(DEFLATOR_YN="No",1,
IF(ISERROR($H259),NA(),
IF(ISTEXT($S258),1,
T258*(1+$S259)
)))</f>
        <v>#N/A</v>
      </c>
      <c r="U259" s="2" t="e">
        <f ca="1">IF(ISERROR($H259),NA(),
_xlfn.XLOOKUP(0,Tool!$28:$28,Tool!$40:$40)/$T259
)</f>
        <v>#N/A</v>
      </c>
    </row>
    <row r="260" spans="8:21" x14ac:dyDescent="0.35">
      <c r="H260" s="33" t="b">
        <f>IF(SETUP_Frequency="Calendar Year",IF(COUNTA(H$3:H259)&lt;=SETUP_Period_Final-SETUP_Period_First,H259+1),
IF(SETUP_Frequency="Financial Year", IF(COUNTA(H$3:H259)&lt;=LEFT(SETUP_Period_Final,4)-LEFT(SETUP_Period_First,4),((LEFT(H259,2)&amp;MID(H259,3,2))+1)&amp;"/"&amp;TEXT(RIGHT(TEXT(RIGHT(H259,2)+1,"00"),2),"00"),NA()),
IF(SETUP_Frequency="Quarterly",IF(COUNTA(H$3:H259)&lt;=((LEFT(SETUP_Period_Final,4)-LEFT(SETUP_Period_First,4))*4)+RIGHT(SETUP_Period_Final,1)-RIGHT(SETUP_Period_First,1),IF(_xlfn.NUMBERVALUE(RIGHT(H259,1))=4,(LEFT(H259,4)+1)&amp;"Q1",(LEFT(H259,4)&amp;"Q"&amp;(RIGHT(H259,1)+1))),NA()),NA())))</f>
        <v>0</v>
      </c>
      <c r="J260" s="43">
        <f ca="1">OFFSET(Tool!$C$13,0,ROW($H260)-3)</f>
        <v>0</v>
      </c>
      <c r="K260" s="78" t="e">
        <f t="shared" ca="1" si="21"/>
        <v>#N/A</v>
      </c>
      <c r="L260" s="78" t="e">
        <f t="shared" ref="L260:L323" ca="1" si="24">K260*U260</f>
        <v>#N/A</v>
      </c>
      <c r="M260" s="78" t="e">
        <f t="shared" ref="M260:M323" ca="1" si="25">L260*Y260</f>
        <v>#N/A</v>
      </c>
      <c r="N260" s="38"/>
      <c r="O260" s="36" t="e" cm="1">
        <f t="array" ref="O260">IF(OR(ISERROR($H260),$H260=FALSE),NA(),
IF(INFLATION_Index="Custom",_xlfn.XLOOKUP($H260,Tool!$12:$12,Tool!$14:$14)*100,
IF(SETUP_Frequency="Financial Year",
IFERROR(INDEX(Dynamic_Table_FY,_xlfn.XMATCH($H260,Dynamic_Period_FY),_xlfn.XMATCH(INFLATION_Index,Dynamic_Indices)),
INDEX(Dynamic_Table_FY,COUNTA(Dynamic_Table_FY)/COUNTA(Dynamic_Indices),_xlfn.XMATCH(INFLATION_Index,Dynamic_Indices))),
IF(SETUP_Frequency="Calendar Year",
IFERROR(INDEX(Dynamic_Table_CAL,_xlfn.XMATCH($H260,Dynamic_Period_CAL),_xlfn.XMATCH(INFLATION_Index,Dynamic_Indices)),
INDEX(Dynamic_Table_CAL,COUNTA(Dynamic_Table_CAL)/COUNTA(Dynamic_Indices),_xlfn.XMATCH(INFLATION_Index,Dynamic_Indices))),
IF(SETUP_Frequency="Quarterly",
IFERROR(INDEX(Dynamic_Table_QTR,_xlfn.XMATCH($H260,Dynamic_Period_QTR),_xlfn.XMATCH(INFLATION_Index,Dynamic_Indices)),
INDEX(Dynamic_Table_QTR,COUNTA(Dynamic_Table_QTR)/COUNTA(Dynamic_Indices),_xlfn.XMATCH(INFLATION_Index,Dynamic_Indices))),"err")))))
/100</f>
        <v>#N/A</v>
      </c>
      <c r="P260" s="37" t="e">
        <f t="shared" ca="1" si="22"/>
        <v>#N/A</v>
      </c>
      <c r="Q260" s="37" t="e">
        <f ca="1">IF(ISERROR($H260),NA(),
$P260/_xlfn.XLOOKUP(0,Tool!$27:$27,Tool!$33:$33)
)</f>
        <v>#N/A</v>
      </c>
      <c r="R260" s="2"/>
      <c r="S260" s="36" t="e" cm="1">
        <f t="array" ref="S260">IF(OR(ISERROR($H260),$H260=FALSE),NA(),
IF(SETUP_Frequency="Financial Year",
IFERROR(INDEX(Dynamic_Table_FY,_xlfn.XMATCH($H260,Dynamic_Period_FY),_xlfn.XMATCH("GDP Deflator",Dynamic_Indices)),
INDEX(Dynamic_Table_FY,COUNTA(Dynamic_Table_FY)/COUNTA(Dynamic_Indices),_xlfn.XMATCH("GDP Deflator",Dynamic_Indices))),
IF(SETUP_Frequency="Calendar Year",
IFERROR(INDEX(Dynamic_Table_CAL,_xlfn.XMATCH($H260,Dynamic_Period_CAL),_xlfn.XMATCH("GDP Deflator",Dynamic_Indices)),
INDEX(Dynamic_Table_CAL,COUNTA(Dynamic_Table_CAL)/COUNTA(Dynamic_Indices),_xlfn.XMATCH("GDP Deflator",Dynamic_Indices))),
IF(SETUP_Frequency="Quarterly",
IFERROR(INDEX(Dynamic_Table_QTR,_xlfn.XMATCH($H260,Dynamic_Period_QTR),_xlfn.XMATCH("GDP Deflator",Dynamic_Indices)),
INDEX(Dynamic_Table_QTR,COUNTA(Dynamic_Table_QTR)/COUNTA(Dynamic_Indices),_xlfn.XMATCH("GDP Deflator",Dynamic_Indices))),"err"))))
/100</f>
        <v>#N/A</v>
      </c>
      <c r="T260" s="37" t="e">
        <f t="shared" ca="1" si="23"/>
        <v>#N/A</v>
      </c>
      <c r="U260" s="2" t="e">
        <f ca="1">IF(ISERROR($H260),NA(),
_xlfn.XLOOKUP(0,Tool!$28:$28,Tool!$40:$40)/$T260
)</f>
        <v>#N/A</v>
      </c>
    </row>
    <row r="261" spans="8:21" x14ac:dyDescent="0.35">
      <c r="H261" s="33" t="b">
        <f>IF(SETUP_Frequency="Calendar Year",IF(COUNTA(H$3:H260)&lt;=SETUP_Period_Final-SETUP_Period_First,H260+1),
IF(SETUP_Frequency="Financial Year", IF(COUNTA(H$3:H260)&lt;=LEFT(SETUP_Period_Final,4)-LEFT(SETUP_Period_First,4),((LEFT(H260,2)&amp;MID(H260,3,2))+1)&amp;"/"&amp;TEXT(RIGHT(TEXT(RIGHT(H260,2)+1,"00"),2),"00"),NA()),
IF(SETUP_Frequency="Quarterly",IF(COUNTA(H$3:H260)&lt;=((LEFT(SETUP_Period_Final,4)-LEFT(SETUP_Period_First,4))*4)+RIGHT(SETUP_Period_Final,1)-RIGHT(SETUP_Period_First,1),IF(_xlfn.NUMBERVALUE(RIGHT(H260,1))=4,(LEFT(H260,4)+1)&amp;"Q1",(LEFT(H260,4)&amp;"Q"&amp;(RIGHT(H260,1)+1))),NA()),NA())))</f>
        <v>0</v>
      </c>
      <c r="J261" s="43">
        <f ca="1">OFFSET(Tool!$C$13,0,ROW($H261)-3)</f>
        <v>0</v>
      </c>
      <c r="K261" s="78" t="e">
        <f t="shared" ca="1" si="21"/>
        <v>#N/A</v>
      </c>
      <c r="L261" s="78" t="e">
        <f t="shared" ca="1" si="24"/>
        <v>#N/A</v>
      </c>
      <c r="M261" s="78" t="e">
        <f t="shared" ca="1" si="25"/>
        <v>#N/A</v>
      </c>
      <c r="N261" s="38"/>
      <c r="O261" s="36" t="e" cm="1">
        <f t="array" ref="O261">IF(OR(ISERROR($H261),$H261=FALSE),NA(),
IF(INFLATION_Index="Custom",_xlfn.XLOOKUP($H261,Tool!$12:$12,Tool!$14:$14)*100,
IF(SETUP_Frequency="Financial Year",
IFERROR(INDEX(Dynamic_Table_FY,_xlfn.XMATCH($H261,Dynamic_Period_FY),_xlfn.XMATCH(INFLATION_Index,Dynamic_Indices)),
INDEX(Dynamic_Table_FY,COUNTA(Dynamic_Table_FY)/COUNTA(Dynamic_Indices),_xlfn.XMATCH(INFLATION_Index,Dynamic_Indices))),
IF(SETUP_Frequency="Calendar Year",
IFERROR(INDEX(Dynamic_Table_CAL,_xlfn.XMATCH($H261,Dynamic_Period_CAL),_xlfn.XMATCH(INFLATION_Index,Dynamic_Indices)),
INDEX(Dynamic_Table_CAL,COUNTA(Dynamic_Table_CAL)/COUNTA(Dynamic_Indices),_xlfn.XMATCH(INFLATION_Index,Dynamic_Indices))),
IF(SETUP_Frequency="Quarterly",
IFERROR(INDEX(Dynamic_Table_QTR,_xlfn.XMATCH($H261,Dynamic_Period_QTR),_xlfn.XMATCH(INFLATION_Index,Dynamic_Indices)),
INDEX(Dynamic_Table_QTR,COUNTA(Dynamic_Table_QTR)/COUNTA(Dynamic_Indices),_xlfn.XMATCH(INFLATION_Index,Dynamic_Indices))),"err")))))
/100</f>
        <v>#N/A</v>
      </c>
      <c r="P261" s="37" t="e">
        <f t="shared" ca="1" si="22"/>
        <v>#N/A</v>
      </c>
      <c r="Q261" s="37" t="e">
        <f ca="1">IF(ISERROR($H261),NA(),
$P261/_xlfn.XLOOKUP(0,Tool!$27:$27,Tool!$33:$33)
)</f>
        <v>#N/A</v>
      </c>
      <c r="R261" s="2"/>
      <c r="S261" s="36" t="e" cm="1">
        <f t="array" ref="S261">IF(OR(ISERROR($H261),$H261=FALSE),NA(),
IF(SETUP_Frequency="Financial Year",
IFERROR(INDEX(Dynamic_Table_FY,_xlfn.XMATCH($H261,Dynamic_Period_FY),_xlfn.XMATCH("GDP Deflator",Dynamic_Indices)),
INDEX(Dynamic_Table_FY,COUNTA(Dynamic_Table_FY)/COUNTA(Dynamic_Indices),_xlfn.XMATCH("GDP Deflator",Dynamic_Indices))),
IF(SETUP_Frequency="Calendar Year",
IFERROR(INDEX(Dynamic_Table_CAL,_xlfn.XMATCH($H261,Dynamic_Period_CAL),_xlfn.XMATCH("GDP Deflator",Dynamic_Indices)),
INDEX(Dynamic_Table_CAL,COUNTA(Dynamic_Table_CAL)/COUNTA(Dynamic_Indices),_xlfn.XMATCH("GDP Deflator",Dynamic_Indices))),
IF(SETUP_Frequency="Quarterly",
IFERROR(INDEX(Dynamic_Table_QTR,_xlfn.XMATCH($H261,Dynamic_Period_QTR),_xlfn.XMATCH("GDP Deflator",Dynamic_Indices)),
INDEX(Dynamic_Table_QTR,COUNTA(Dynamic_Table_QTR)/COUNTA(Dynamic_Indices),_xlfn.XMATCH("GDP Deflator",Dynamic_Indices))),"err"))))
/100</f>
        <v>#N/A</v>
      </c>
      <c r="T261" s="37" t="e">
        <f t="shared" ca="1" si="23"/>
        <v>#N/A</v>
      </c>
      <c r="U261" s="2" t="e">
        <f ca="1">IF(ISERROR($H261),NA(),
_xlfn.XLOOKUP(0,Tool!$28:$28,Tool!$40:$40)/$T261
)</f>
        <v>#N/A</v>
      </c>
    </row>
    <row r="262" spans="8:21" x14ac:dyDescent="0.35">
      <c r="H262" s="33" t="b">
        <f>IF(SETUP_Frequency="Calendar Year",IF(COUNTA(H$3:H261)&lt;=SETUP_Period_Final-SETUP_Period_First,H261+1),
IF(SETUP_Frequency="Financial Year", IF(COUNTA(H$3:H261)&lt;=LEFT(SETUP_Period_Final,4)-LEFT(SETUP_Period_First,4),((LEFT(H261,2)&amp;MID(H261,3,2))+1)&amp;"/"&amp;TEXT(RIGHT(TEXT(RIGHT(H261,2)+1,"00"),2),"00"),NA()),
IF(SETUP_Frequency="Quarterly",IF(COUNTA(H$3:H261)&lt;=((LEFT(SETUP_Period_Final,4)-LEFT(SETUP_Period_First,4))*4)+RIGHT(SETUP_Period_Final,1)-RIGHT(SETUP_Period_First,1),IF(_xlfn.NUMBERVALUE(RIGHT(H261,1))=4,(LEFT(H261,4)+1)&amp;"Q1",(LEFT(H261,4)&amp;"Q"&amp;(RIGHT(H261,1)+1))),NA()),NA())))</f>
        <v>0</v>
      </c>
      <c r="J262" s="43">
        <f ca="1">OFFSET(Tool!$C$13,0,ROW($H262)-3)</f>
        <v>0</v>
      </c>
      <c r="K262" s="78" t="e">
        <f t="shared" ca="1" si="21"/>
        <v>#N/A</v>
      </c>
      <c r="L262" s="78" t="e">
        <f t="shared" ca="1" si="24"/>
        <v>#N/A</v>
      </c>
      <c r="M262" s="78" t="e">
        <f t="shared" ca="1" si="25"/>
        <v>#N/A</v>
      </c>
      <c r="N262" s="38"/>
      <c r="O262" s="36" t="e" cm="1">
        <f t="array" ref="O262">IF(OR(ISERROR($H262),$H262=FALSE),NA(),
IF(INFLATION_Index="Custom",_xlfn.XLOOKUP($H262,Tool!$12:$12,Tool!$14:$14)*100,
IF(SETUP_Frequency="Financial Year",
IFERROR(INDEX(Dynamic_Table_FY,_xlfn.XMATCH($H262,Dynamic_Period_FY),_xlfn.XMATCH(INFLATION_Index,Dynamic_Indices)),
INDEX(Dynamic_Table_FY,COUNTA(Dynamic_Table_FY)/COUNTA(Dynamic_Indices),_xlfn.XMATCH(INFLATION_Index,Dynamic_Indices))),
IF(SETUP_Frequency="Calendar Year",
IFERROR(INDEX(Dynamic_Table_CAL,_xlfn.XMATCH($H262,Dynamic_Period_CAL),_xlfn.XMATCH(INFLATION_Index,Dynamic_Indices)),
INDEX(Dynamic_Table_CAL,COUNTA(Dynamic_Table_CAL)/COUNTA(Dynamic_Indices),_xlfn.XMATCH(INFLATION_Index,Dynamic_Indices))),
IF(SETUP_Frequency="Quarterly",
IFERROR(INDEX(Dynamic_Table_QTR,_xlfn.XMATCH($H262,Dynamic_Period_QTR),_xlfn.XMATCH(INFLATION_Index,Dynamic_Indices)),
INDEX(Dynamic_Table_QTR,COUNTA(Dynamic_Table_QTR)/COUNTA(Dynamic_Indices),_xlfn.XMATCH(INFLATION_Index,Dynamic_Indices))),"err")))))
/100</f>
        <v>#N/A</v>
      </c>
      <c r="P262" s="37" t="e">
        <f t="shared" ca="1" si="22"/>
        <v>#N/A</v>
      </c>
      <c r="Q262" s="37" t="e">
        <f ca="1">IF(ISERROR($H262),NA(),
$P262/_xlfn.XLOOKUP(0,Tool!$27:$27,Tool!$33:$33)
)</f>
        <v>#N/A</v>
      </c>
      <c r="R262" s="2"/>
      <c r="S262" s="36" t="e" cm="1">
        <f t="array" ref="S262">IF(OR(ISERROR($H262),$H262=FALSE),NA(),
IF(SETUP_Frequency="Financial Year",
IFERROR(INDEX(Dynamic_Table_FY,_xlfn.XMATCH($H262,Dynamic_Period_FY),_xlfn.XMATCH("GDP Deflator",Dynamic_Indices)),
INDEX(Dynamic_Table_FY,COUNTA(Dynamic_Table_FY)/COUNTA(Dynamic_Indices),_xlfn.XMATCH("GDP Deflator",Dynamic_Indices))),
IF(SETUP_Frequency="Calendar Year",
IFERROR(INDEX(Dynamic_Table_CAL,_xlfn.XMATCH($H262,Dynamic_Period_CAL),_xlfn.XMATCH("GDP Deflator",Dynamic_Indices)),
INDEX(Dynamic_Table_CAL,COUNTA(Dynamic_Table_CAL)/COUNTA(Dynamic_Indices),_xlfn.XMATCH("GDP Deflator",Dynamic_Indices))),
IF(SETUP_Frequency="Quarterly",
IFERROR(INDEX(Dynamic_Table_QTR,_xlfn.XMATCH($H262,Dynamic_Period_QTR),_xlfn.XMATCH("GDP Deflator",Dynamic_Indices)),
INDEX(Dynamic_Table_QTR,COUNTA(Dynamic_Table_QTR)/COUNTA(Dynamic_Indices),_xlfn.XMATCH("GDP Deflator",Dynamic_Indices))),"err"))))
/100</f>
        <v>#N/A</v>
      </c>
      <c r="T262" s="37" t="e">
        <f t="shared" ca="1" si="23"/>
        <v>#N/A</v>
      </c>
      <c r="U262" s="2" t="e">
        <f ca="1">IF(ISERROR($H262),NA(),
_xlfn.XLOOKUP(0,Tool!$28:$28,Tool!$40:$40)/$T262
)</f>
        <v>#N/A</v>
      </c>
    </row>
    <row r="263" spans="8:21" x14ac:dyDescent="0.35">
      <c r="H263" s="33" t="b">
        <f>IF(SETUP_Frequency="Calendar Year",IF(COUNTA(H$3:H262)&lt;=SETUP_Period_Final-SETUP_Period_First,H262+1),
IF(SETUP_Frequency="Financial Year", IF(COUNTA(H$3:H262)&lt;=LEFT(SETUP_Period_Final,4)-LEFT(SETUP_Period_First,4),((LEFT(H262,2)&amp;MID(H262,3,2))+1)&amp;"/"&amp;TEXT(RIGHT(TEXT(RIGHT(H262,2)+1,"00"),2),"00"),NA()),
IF(SETUP_Frequency="Quarterly",IF(COUNTA(H$3:H262)&lt;=((LEFT(SETUP_Period_Final,4)-LEFT(SETUP_Period_First,4))*4)+RIGHT(SETUP_Period_Final,1)-RIGHT(SETUP_Period_First,1),IF(_xlfn.NUMBERVALUE(RIGHT(H262,1))=4,(LEFT(H262,4)+1)&amp;"Q1",(LEFT(H262,4)&amp;"Q"&amp;(RIGHT(H262,1)+1))),NA()),NA())))</f>
        <v>0</v>
      </c>
      <c r="J263" s="43">
        <f ca="1">OFFSET(Tool!$C$13,0,ROW($H263)-3)</f>
        <v>0</v>
      </c>
      <c r="K263" s="78" t="e">
        <f t="shared" ca="1" si="21"/>
        <v>#N/A</v>
      </c>
      <c r="L263" s="78" t="e">
        <f t="shared" ca="1" si="24"/>
        <v>#N/A</v>
      </c>
      <c r="M263" s="78" t="e">
        <f t="shared" ca="1" si="25"/>
        <v>#N/A</v>
      </c>
      <c r="N263" s="38"/>
      <c r="O263" s="36" t="e" cm="1">
        <f t="array" ref="O263">IF(OR(ISERROR($H263),$H263=FALSE),NA(),
IF(INFLATION_Index="Custom",_xlfn.XLOOKUP($H263,Tool!$12:$12,Tool!$14:$14)*100,
IF(SETUP_Frequency="Financial Year",
IFERROR(INDEX(Dynamic_Table_FY,_xlfn.XMATCH($H263,Dynamic_Period_FY),_xlfn.XMATCH(INFLATION_Index,Dynamic_Indices)),
INDEX(Dynamic_Table_FY,COUNTA(Dynamic_Table_FY)/COUNTA(Dynamic_Indices),_xlfn.XMATCH(INFLATION_Index,Dynamic_Indices))),
IF(SETUP_Frequency="Calendar Year",
IFERROR(INDEX(Dynamic_Table_CAL,_xlfn.XMATCH($H263,Dynamic_Period_CAL),_xlfn.XMATCH(INFLATION_Index,Dynamic_Indices)),
INDEX(Dynamic_Table_CAL,COUNTA(Dynamic_Table_CAL)/COUNTA(Dynamic_Indices),_xlfn.XMATCH(INFLATION_Index,Dynamic_Indices))),
IF(SETUP_Frequency="Quarterly",
IFERROR(INDEX(Dynamic_Table_QTR,_xlfn.XMATCH($H263,Dynamic_Period_QTR),_xlfn.XMATCH(INFLATION_Index,Dynamic_Indices)),
INDEX(Dynamic_Table_QTR,COUNTA(Dynamic_Table_QTR)/COUNTA(Dynamic_Indices),_xlfn.XMATCH(INFLATION_Index,Dynamic_Indices))),"err")))))
/100</f>
        <v>#N/A</v>
      </c>
      <c r="P263" s="37" t="e">
        <f t="shared" ca="1" si="22"/>
        <v>#N/A</v>
      </c>
      <c r="Q263" s="37" t="e">
        <f ca="1">IF(ISERROR($H263),NA(),
$P263/_xlfn.XLOOKUP(0,Tool!$27:$27,Tool!$33:$33)
)</f>
        <v>#N/A</v>
      </c>
      <c r="R263" s="2"/>
      <c r="S263" s="36" t="e" cm="1">
        <f t="array" ref="S263">IF(OR(ISERROR($H263),$H263=FALSE),NA(),
IF(SETUP_Frequency="Financial Year",
IFERROR(INDEX(Dynamic_Table_FY,_xlfn.XMATCH($H263,Dynamic_Period_FY),_xlfn.XMATCH("GDP Deflator",Dynamic_Indices)),
INDEX(Dynamic_Table_FY,COUNTA(Dynamic_Table_FY)/COUNTA(Dynamic_Indices),_xlfn.XMATCH("GDP Deflator",Dynamic_Indices))),
IF(SETUP_Frequency="Calendar Year",
IFERROR(INDEX(Dynamic_Table_CAL,_xlfn.XMATCH($H263,Dynamic_Period_CAL),_xlfn.XMATCH("GDP Deflator",Dynamic_Indices)),
INDEX(Dynamic_Table_CAL,COUNTA(Dynamic_Table_CAL)/COUNTA(Dynamic_Indices),_xlfn.XMATCH("GDP Deflator",Dynamic_Indices))),
IF(SETUP_Frequency="Quarterly",
IFERROR(INDEX(Dynamic_Table_QTR,_xlfn.XMATCH($H263,Dynamic_Period_QTR),_xlfn.XMATCH("GDP Deflator",Dynamic_Indices)),
INDEX(Dynamic_Table_QTR,COUNTA(Dynamic_Table_QTR)/COUNTA(Dynamic_Indices),_xlfn.XMATCH("GDP Deflator",Dynamic_Indices))),"err"))))
/100</f>
        <v>#N/A</v>
      </c>
      <c r="T263" s="37" t="e">
        <f t="shared" ca="1" si="23"/>
        <v>#N/A</v>
      </c>
      <c r="U263" s="2" t="e">
        <f ca="1">IF(ISERROR($H263),NA(),
_xlfn.XLOOKUP(0,Tool!$28:$28,Tool!$40:$40)/$T263
)</f>
        <v>#N/A</v>
      </c>
    </row>
    <row r="264" spans="8:21" x14ac:dyDescent="0.35">
      <c r="H264" s="33" t="b">
        <f>IF(SETUP_Frequency="Calendar Year",IF(COUNTA(H$3:H263)&lt;=SETUP_Period_Final-SETUP_Period_First,H263+1),
IF(SETUP_Frequency="Financial Year", IF(COUNTA(H$3:H263)&lt;=LEFT(SETUP_Period_Final,4)-LEFT(SETUP_Period_First,4),((LEFT(H263,2)&amp;MID(H263,3,2))+1)&amp;"/"&amp;TEXT(RIGHT(TEXT(RIGHT(H263,2)+1,"00"),2),"00"),NA()),
IF(SETUP_Frequency="Quarterly",IF(COUNTA(H$3:H263)&lt;=((LEFT(SETUP_Period_Final,4)-LEFT(SETUP_Period_First,4))*4)+RIGHT(SETUP_Period_Final,1)-RIGHT(SETUP_Period_First,1),IF(_xlfn.NUMBERVALUE(RIGHT(H263,1))=4,(LEFT(H263,4)+1)&amp;"Q1",(LEFT(H263,4)&amp;"Q"&amp;(RIGHT(H263,1)+1))),NA()),NA())))</f>
        <v>0</v>
      </c>
      <c r="J264" s="43">
        <f ca="1">OFFSET(Tool!$C$13,0,ROW($H264)-3)</f>
        <v>0</v>
      </c>
      <c r="K264" s="78" t="e">
        <f t="shared" ca="1" si="21"/>
        <v>#N/A</v>
      </c>
      <c r="L264" s="78" t="e">
        <f t="shared" ca="1" si="24"/>
        <v>#N/A</v>
      </c>
      <c r="M264" s="78" t="e">
        <f t="shared" ca="1" si="25"/>
        <v>#N/A</v>
      </c>
      <c r="N264" s="38"/>
      <c r="O264" s="36" t="e" cm="1">
        <f t="array" ref="O264">IF(OR(ISERROR($H264),$H264=FALSE),NA(),
IF(INFLATION_Index="Custom",_xlfn.XLOOKUP($H264,Tool!$12:$12,Tool!$14:$14)*100,
IF(SETUP_Frequency="Financial Year",
IFERROR(INDEX(Dynamic_Table_FY,_xlfn.XMATCH($H264,Dynamic_Period_FY),_xlfn.XMATCH(INFLATION_Index,Dynamic_Indices)),
INDEX(Dynamic_Table_FY,COUNTA(Dynamic_Table_FY)/COUNTA(Dynamic_Indices),_xlfn.XMATCH(INFLATION_Index,Dynamic_Indices))),
IF(SETUP_Frequency="Calendar Year",
IFERROR(INDEX(Dynamic_Table_CAL,_xlfn.XMATCH($H264,Dynamic_Period_CAL),_xlfn.XMATCH(INFLATION_Index,Dynamic_Indices)),
INDEX(Dynamic_Table_CAL,COUNTA(Dynamic_Table_CAL)/COUNTA(Dynamic_Indices),_xlfn.XMATCH(INFLATION_Index,Dynamic_Indices))),
IF(SETUP_Frequency="Quarterly",
IFERROR(INDEX(Dynamic_Table_QTR,_xlfn.XMATCH($H264,Dynamic_Period_QTR),_xlfn.XMATCH(INFLATION_Index,Dynamic_Indices)),
INDEX(Dynamic_Table_QTR,COUNTA(Dynamic_Table_QTR)/COUNTA(Dynamic_Indices),_xlfn.XMATCH(INFLATION_Index,Dynamic_Indices))),"err")))))
/100</f>
        <v>#N/A</v>
      </c>
      <c r="P264" s="37" t="e">
        <f t="shared" ca="1" si="22"/>
        <v>#N/A</v>
      </c>
      <c r="Q264" s="37" t="e">
        <f ca="1">IF(ISERROR($H264),NA(),
$P264/_xlfn.XLOOKUP(0,Tool!$27:$27,Tool!$33:$33)
)</f>
        <v>#N/A</v>
      </c>
      <c r="R264" s="2"/>
      <c r="S264" s="36" t="e" cm="1">
        <f t="array" ref="S264">IF(OR(ISERROR($H264),$H264=FALSE),NA(),
IF(SETUP_Frequency="Financial Year",
IFERROR(INDEX(Dynamic_Table_FY,_xlfn.XMATCH($H264,Dynamic_Period_FY),_xlfn.XMATCH("GDP Deflator",Dynamic_Indices)),
INDEX(Dynamic_Table_FY,COUNTA(Dynamic_Table_FY)/COUNTA(Dynamic_Indices),_xlfn.XMATCH("GDP Deflator",Dynamic_Indices))),
IF(SETUP_Frequency="Calendar Year",
IFERROR(INDEX(Dynamic_Table_CAL,_xlfn.XMATCH($H264,Dynamic_Period_CAL),_xlfn.XMATCH("GDP Deflator",Dynamic_Indices)),
INDEX(Dynamic_Table_CAL,COUNTA(Dynamic_Table_CAL)/COUNTA(Dynamic_Indices),_xlfn.XMATCH("GDP Deflator",Dynamic_Indices))),
IF(SETUP_Frequency="Quarterly",
IFERROR(INDEX(Dynamic_Table_QTR,_xlfn.XMATCH($H264,Dynamic_Period_QTR),_xlfn.XMATCH("GDP Deflator",Dynamic_Indices)),
INDEX(Dynamic_Table_QTR,COUNTA(Dynamic_Table_QTR)/COUNTA(Dynamic_Indices),_xlfn.XMATCH("GDP Deflator",Dynamic_Indices))),"err"))))
/100</f>
        <v>#N/A</v>
      </c>
      <c r="T264" s="37" t="e">
        <f t="shared" ca="1" si="23"/>
        <v>#N/A</v>
      </c>
      <c r="U264" s="2" t="e">
        <f ca="1">IF(ISERROR($H264),NA(),
_xlfn.XLOOKUP(0,Tool!$28:$28,Tool!$40:$40)/$T264
)</f>
        <v>#N/A</v>
      </c>
    </row>
    <row r="265" spans="8:21" x14ac:dyDescent="0.35">
      <c r="H265" s="33" t="b">
        <f>IF(SETUP_Frequency="Calendar Year",IF(COUNTA(H$3:H264)&lt;=SETUP_Period_Final-SETUP_Period_First,H264+1),
IF(SETUP_Frequency="Financial Year", IF(COUNTA(H$3:H264)&lt;=LEFT(SETUP_Period_Final,4)-LEFT(SETUP_Period_First,4),((LEFT(H264,2)&amp;MID(H264,3,2))+1)&amp;"/"&amp;TEXT(RIGHT(TEXT(RIGHT(H264,2)+1,"00"),2),"00"),NA()),
IF(SETUP_Frequency="Quarterly",IF(COUNTA(H$3:H264)&lt;=((LEFT(SETUP_Period_Final,4)-LEFT(SETUP_Period_First,4))*4)+RIGHT(SETUP_Period_Final,1)-RIGHT(SETUP_Period_First,1),IF(_xlfn.NUMBERVALUE(RIGHT(H264,1))=4,(LEFT(H264,4)+1)&amp;"Q1",(LEFT(H264,4)&amp;"Q"&amp;(RIGHT(H264,1)+1))),NA()),NA())))</f>
        <v>0</v>
      </c>
      <c r="J265" s="43">
        <f ca="1">OFFSET(Tool!$C$13,0,ROW($H265)-3)</f>
        <v>0</v>
      </c>
      <c r="K265" s="78" t="e">
        <f t="shared" ca="1" si="21"/>
        <v>#N/A</v>
      </c>
      <c r="L265" s="78" t="e">
        <f t="shared" ca="1" si="24"/>
        <v>#N/A</v>
      </c>
      <c r="M265" s="78" t="e">
        <f t="shared" ca="1" si="25"/>
        <v>#N/A</v>
      </c>
      <c r="N265" s="38"/>
      <c r="O265" s="36" t="e" cm="1">
        <f t="array" ref="O265">IF(OR(ISERROR($H265),$H265=FALSE),NA(),
IF(INFLATION_Index="Custom",_xlfn.XLOOKUP($H265,Tool!$12:$12,Tool!$14:$14)*100,
IF(SETUP_Frequency="Financial Year",
IFERROR(INDEX(Dynamic_Table_FY,_xlfn.XMATCH($H265,Dynamic_Period_FY),_xlfn.XMATCH(INFLATION_Index,Dynamic_Indices)),
INDEX(Dynamic_Table_FY,COUNTA(Dynamic_Table_FY)/COUNTA(Dynamic_Indices),_xlfn.XMATCH(INFLATION_Index,Dynamic_Indices))),
IF(SETUP_Frequency="Calendar Year",
IFERROR(INDEX(Dynamic_Table_CAL,_xlfn.XMATCH($H265,Dynamic_Period_CAL),_xlfn.XMATCH(INFLATION_Index,Dynamic_Indices)),
INDEX(Dynamic_Table_CAL,COUNTA(Dynamic_Table_CAL)/COUNTA(Dynamic_Indices),_xlfn.XMATCH(INFLATION_Index,Dynamic_Indices))),
IF(SETUP_Frequency="Quarterly",
IFERROR(INDEX(Dynamic_Table_QTR,_xlfn.XMATCH($H265,Dynamic_Period_QTR),_xlfn.XMATCH(INFLATION_Index,Dynamic_Indices)),
INDEX(Dynamic_Table_QTR,COUNTA(Dynamic_Table_QTR)/COUNTA(Dynamic_Indices),_xlfn.XMATCH(INFLATION_Index,Dynamic_Indices))),"err")))))
/100</f>
        <v>#N/A</v>
      </c>
      <c r="P265" s="37" t="e">
        <f t="shared" ca="1" si="22"/>
        <v>#N/A</v>
      </c>
      <c r="Q265" s="37" t="e">
        <f ca="1">IF(ISERROR($H265),NA(),
$P265/_xlfn.XLOOKUP(0,Tool!$27:$27,Tool!$33:$33)
)</f>
        <v>#N/A</v>
      </c>
      <c r="R265" s="2"/>
      <c r="S265" s="36" t="e" cm="1">
        <f t="array" ref="S265">IF(OR(ISERROR($H265),$H265=FALSE),NA(),
IF(SETUP_Frequency="Financial Year",
IFERROR(INDEX(Dynamic_Table_FY,_xlfn.XMATCH($H265,Dynamic_Period_FY),_xlfn.XMATCH("GDP Deflator",Dynamic_Indices)),
INDEX(Dynamic_Table_FY,COUNTA(Dynamic_Table_FY)/COUNTA(Dynamic_Indices),_xlfn.XMATCH("GDP Deflator",Dynamic_Indices))),
IF(SETUP_Frequency="Calendar Year",
IFERROR(INDEX(Dynamic_Table_CAL,_xlfn.XMATCH($H265,Dynamic_Period_CAL),_xlfn.XMATCH("GDP Deflator",Dynamic_Indices)),
INDEX(Dynamic_Table_CAL,COUNTA(Dynamic_Table_CAL)/COUNTA(Dynamic_Indices),_xlfn.XMATCH("GDP Deflator",Dynamic_Indices))),
IF(SETUP_Frequency="Quarterly",
IFERROR(INDEX(Dynamic_Table_QTR,_xlfn.XMATCH($H265,Dynamic_Period_QTR),_xlfn.XMATCH("GDP Deflator",Dynamic_Indices)),
INDEX(Dynamic_Table_QTR,COUNTA(Dynamic_Table_QTR)/COUNTA(Dynamic_Indices),_xlfn.XMATCH("GDP Deflator",Dynamic_Indices))),"err"))))
/100</f>
        <v>#N/A</v>
      </c>
      <c r="T265" s="37" t="e">
        <f t="shared" ca="1" si="23"/>
        <v>#N/A</v>
      </c>
      <c r="U265" s="2" t="e">
        <f ca="1">IF(ISERROR($H265),NA(),
_xlfn.XLOOKUP(0,Tool!$28:$28,Tool!$40:$40)/$T265
)</f>
        <v>#N/A</v>
      </c>
    </row>
    <row r="266" spans="8:21" x14ac:dyDescent="0.35">
      <c r="H266" s="33" t="b">
        <f>IF(SETUP_Frequency="Calendar Year",IF(COUNTA(H$3:H265)&lt;=SETUP_Period_Final-SETUP_Period_First,H265+1),
IF(SETUP_Frequency="Financial Year", IF(COUNTA(H$3:H265)&lt;=LEFT(SETUP_Period_Final,4)-LEFT(SETUP_Period_First,4),((LEFT(H265,2)&amp;MID(H265,3,2))+1)&amp;"/"&amp;TEXT(RIGHT(TEXT(RIGHT(H265,2)+1,"00"),2),"00"),NA()),
IF(SETUP_Frequency="Quarterly",IF(COUNTA(H$3:H265)&lt;=((LEFT(SETUP_Period_Final,4)-LEFT(SETUP_Period_First,4))*4)+RIGHT(SETUP_Period_Final,1)-RIGHT(SETUP_Period_First,1),IF(_xlfn.NUMBERVALUE(RIGHT(H265,1))=4,(LEFT(H265,4)+1)&amp;"Q1",(LEFT(H265,4)&amp;"Q"&amp;(RIGHT(H265,1)+1))),NA()),NA())))</f>
        <v>0</v>
      </c>
      <c r="J266" s="43">
        <f ca="1">OFFSET(Tool!$C$13,0,ROW($H266)-3)</f>
        <v>0</v>
      </c>
      <c r="K266" s="78" t="e">
        <f t="shared" ca="1" si="21"/>
        <v>#N/A</v>
      </c>
      <c r="L266" s="78" t="e">
        <f t="shared" ca="1" si="24"/>
        <v>#N/A</v>
      </c>
      <c r="M266" s="78" t="e">
        <f t="shared" ca="1" si="25"/>
        <v>#N/A</v>
      </c>
      <c r="N266" s="38"/>
      <c r="O266" s="36" t="e" cm="1">
        <f t="array" ref="O266">IF(OR(ISERROR($H266),$H266=FALSE),NA(),
IF(INFLATION_Index="Custom",_xlfn.XLOOKUP($H266,Tool!$12:$12,Tool!$14:$14)*100,
IF(SETUP_Frequency="Financial Year",
IFERROR(INDEX(Dynamic_Table_FY,_xlfn.XMATCH($H266,Dynamic_Period_FY),_xlfn.XMATCH(INFLATION_Index,Dynamic_Indices)),
INDEX(Dynamic_Table_FY,COUNTA(Dynamic_Table_FY)/COUNTA(Dynamic_Indices),_xlfn.XMATCH(INFLATION_Index,Dynamic_Indices))),
IF(SETUP_Frequency="Calendar Year",
IFERROR(INDEX(Dynamic_Table_CAL,_xlfn.XMATCH($H266,Dynamic_Period_CAL),_xlfn.XMATCH(INFLATION_Index,Dynamic_Indices)),
INDEX(Dynamic_Table_CAL,COUNTA(Dynamic_Table_CAL)/COUNTA(Dynamic_Indices),_xlfn.XMATCH(INFLATION_Index,Dynamic_Indices))),
IF(SETUP_Frequency="Quarterly",
IFERROR(INDEX(Dynamic_Table_QTR,_xlfn.XMATCH($H266,Dynamic_Period_QTR),_xlfn.XMATCH(INFLATION_Index,Dynamic_Indices)),
INDEX(Dynamic_Table_QTR,COUNTA(Dynamic_Table_QTR)/COUNTA(Dynamic_Indices),_xlfn.XMATCH(INFLATION_Index,Dynamic_Indices))),"err")))))
/100</f>
        <v>#N/A</v>
      </c>
      <c r="P266" s="37" t="e">
        <f t="shared" ca="1" si="22"/>
        <v>#N/A</v>
      </c>
      <c r="Q266" s="37" t="e">
        <f ca="1">IF(ISERROR($H266),NA(),
$P266/_xlfn.XLOOKUP(0,Tool!$27:$27,Tool!$33:$33)
)</f>
        <v>#N/A</v>
      </c>
      <c r="R266" s="2"/>
      <c r="S266" s="36" t="e" cm="1">
        <f t="array" ref="S266">IF(OR(ISERROR($H266),$H266=FALSE),NA(),
IF(SETUP_Frequency="Financial Year",
IFERROR(INDEX(Dynamic_Table_FY,_xlfn.XMATCH($H266,Dynamic_Period_FY),_xlfn.XMATCH("GDP Deflator",Dynamic_Indices)),
INDEX(Dynamic_Table_FY,COUNTA(Dynamic_Table_FY)/COUNTA(Dynamic_Indices),_xlfn.XMATCH("GDP Deflator",Dynamic_Indices))),
IF(SETUP_Frequency="Calendar Year",
IFERROR(INDEX(Dynamic_Table_CAL,_xlfn.XMATCH($H266,Dynamic_Period_CAL),_xlfn.XMATCH("GDP Deflator",Dynamic_Indices)),
INDEX(Dynamic_Table_CAL,COUNTA(Dynamic_Table_CAL)/COUNTA(Dynamic_Indices),_xlfn.XMATCH("GDP Deflator",Dynamic_Indices))),
IF(SETUP_Frequency="Quarterly",
IFERROR(INDEX(Dynamic_Table_QTR,_xlfn.XMATCH($H266,Dynamic_Period_QTR),_xlfn.XMATCH("GDP Deflator",Dynamic_Indices)),
INDEX(Dynamic_Table_QTR,COUNTA(Dynamic_Table_QTR)/COUNTA(Dynamic_Indices),_xlfn.XMATCH("GDP Deflator",Dynamic_Indices))),"err"))))
/100</f>
        <v>#N/A</v>
      </c>
      <c r="T266" s="37" t="e">
        <f t="shared" ca="1" si="23"/>
        <v>#N/A</v>
      </c>
      <c r="U266" s="2" t="e">
        <f ca="1">IF(ISERROR($H266),NA(),
_xlfn.XLOOKUP(0,Tool!$28:$28,Tool!$40:$40)/$T266
)</f>
        <v>#N/A</v>
      </c>
    </row>
    <row r="267" spans="8:21" x14ac:dyDescent="0.35">
      <c r="H267" s="33" t="b">
        <f>IF(SETUP_Frequency="Calendar Year",IF(COUNTA(H$3:H266)&lt;=SETUP_Period_Final-SETUP_Period_First,H266+1),
IF(SETUP_Frequency="Financial Year", IF(COUNTA(H$3:H266)&lt;=LEFT(SETUP_Period_Final,4)-LEFT(SETUP_Period_First,4),((LEFT(H266,2)&amp;MID(H266,3,2))+1)&amp;"/"&amp;TEXT(RIGHT(TEXT(RIGHT(H266,2)+1,"00"),2),"00"),NA()),
IF(SETUP_Frequency="Quarterly",IF(COUNTA(H$3:H266)&lt;=((LEFT(SETUP_Period_Final,4)-LEFT(SETUP_Period_First,4))*4)+RIGHT(SETUP_Period_Final,1)-RIGHT(SETUP_Period_First,1),IF(_xlfn.NUMBERVALUE(RIGHT(H266,1))=4,(LEFT(H266,4)+1)&amp;"Q1",(LEFT(H266,4)&amp;"Q"&amp;(RIGHT(H266,1)+1))),NA()),NA())))</f>
        <v>0</v>
      </c>
      <c r="J267" s="43">
        <f ca="1">OFFSET(Tool!$C$13,0,ROW($H267)-3)</f>
        <v>0</v>
      </c>
      <c r="K267" s="78" t="e">
        <f t="shared" ca="1" si="21"/>
        <v>#N/A</v>
      </c>
      <c r="L267" s="78" t="e">
        <f t="shared" ca="1" si="24"/>
        <v>#N/A</v>
      </c>
      <c r="M267" s="78" t="e">
        <f t="shared" ca="1" si="25"/>
        <v>#N/A</v>
      </c>
      <c r="N267" s="38"/>
      <c r="O267" s="36" t="e" cm="1">
        <f t="array" ref="O267">IF(OR(ISERROR($H267),$H267=FALSE),NA(),
IF(INFLATION_Index="Custom",_xlfn.XLOOKUP($H267,Tool!$12:$12,Tool!$14:$14)*100,
IF(SETUP_Frequency="Financial Year",
IFERROR(INDEX(Dynamic_Table_FY,_xlfn.XMATCH($H267,Dynamic_Period_FY),_xlfn.XMATCH(INFLATION_Index,Dynamic_Indices)),
INDEX(Dynamic_Table_FY,COUNTA(Dynamic_Table_FY)/COUNTA(Dynamic_Indices),_xlfn.XMATCH(INFLATION_Index,Dynamic_Indices))),
IF(SETUP_Frequency="Calendar Year",
IFERROR(INDEX(Dynamic_Table_CAL,_xlfn.XMATCH($H267,Dynamic_Period_CAL),_xlfn.XMATCH(INFLATION_Index,Dynamic_Indices)),
INDEX(Dynamic_Table_CAL,COUNTA(Dynamic_Table_CAL)/COUNTA(Dynamic_Indices),_xlfn.XMATCH(INFLATION_Index,Dynamic_Indices))),
IF(SETUP_Frequency="Quarterly",
IFERROR(INDEX(Dynamic_Table_QTR,_xlfn.XMATCH($H267,Dynamic_Period_QTR),_xlfn.XMATCH(INFLATION_Index,Dynamic_Indices)),
INDEX(Dynamic_Table_QTR,COUNTA(Dynamic_Table_QTR)/COUNTA(Dynamic_Indices),_xlfn.XMATCH(INFLATION_Index,Dynamic_Indices))),"err")))))
/100</f>
        <v>#N/A</v>
      </c>
      <c r="P267" s="37" t="e">
        <f t="shared" ca="1" si="22"/>
        <v>#N/A</v>
      </c>
      <c r="Q267" s="37" t="e">
        <f ca="1">IF(ISERROR($H267),NA(),
$P267/_xlfn.XLOOKUP(0,Tool!$27:$27,Tool!$33:$33)
)</f>
        <v>#N/A</v>
      </c>
      <c r="R267" s="2"/>
      <c r="S267" s="36" t="e" cm="1">
        <f t="array" ref="S267">IF(OR(ISERROR($H267),$H267=FALSE),NA(),
IF(SETUP_Frequency="Financial Year",
IFERROR(INDEX(Dynamic_Table_FY,_xlfn.XMATCH($H267,Dynamic_Period_FY),_xlfn.XMATCH("GDP Deflator",Dynamic_Indices)),
INDEX(Dynamic_Table_FY,COUNTA(Dynamic_Table_FY)/COUNTA(Dynamic_Indices),_xlfn.XMATCH("GDP Deflator",Dynamic_Indices))),
IF(SETUP_Frequency="Calendar Year",
IFERROR(INDEX(Dynamic_Table_CAL,_xlfn.XMATCH($H267,Dynamic_Period_CAL),_xlfn.XMATCH("GDP Deflator",Dynamic_Indices)),
INDEX(Dynamic_Table_CAL,COUNTA(Dynamic_Table_CAL)/COUNTA(Dynamic_Indices),_xlfn.XMATCH("GDP Deflator",Dynamic_Indices))),
IF(SETUP_Frequency="Quarterly",
IFERROR(INDEX(Dynamic_Table_QTR,_xlfn.XMATCH($H267,Dynamic_Period_QTR),_xlfn.XMATCH("GDP Deflator",Dynamic_Indices)),
INDEX(Dynamic_Table_QTR,COUNTA(Dynamic_Table_QTR)/COUNTA(Dynamic_Indices),_xlfn.XMATCH("GDP Deflator",Dynamic_Indices))),"err"))))
/100</f>
        <v>#N/A</v>
      </c>
      <c r="T267" s="37" t="e">
        <f t="shared" ca="1" si="23"/>
        <v>#N/A</v>
      </c>
      <c r="U267" s="2" t="e">
        <f ca="1">IF(ISERROR($H267),NA(),
_xlfn.XLOOKUP(0,Tool!$28:$28,Tool!$40:$40)/$T267
)</f>
        <v>#N/A</v>
      </c>
    </row>
    <row r="268" spans="8:21" x14ac:dyDescent="0.35">
      <c r="H268" s="33" t="b">
        <f>IF(SETUP_Frequency="Calendar Year",IF(COUNTA(H$3:H267)&lt;=SETUP_Period_Final-SETUP_Period_First,H267+1),
IF(SETUP_Frequency="Financial Year", IF(COUNTA(H$3:H267)&lt;=LEFT(SETUP_Period_Final,4)-LEFT(SETUP_Period_First,4),((LEFT(H267,2)&amp;MID(H267,3,2))+1)&amp;"/"&amp;TEXT(RIGHT(TEXT(RIGHT(H267,2)+1,"00"),2),"00"),NA()),
IF(SETUP_Frequency="Quarterly",IF(COUNTA(H$3:H267)&lt;=((LEFT(SETUP_Period_Final,4)-LEFT(SETUP_Period_First,4))*4)+RIGHT(SETUP_Period_Final,1)-RIGHT(SETUP_Period_First,1),IF(_xlfn.NUMBERVALUE(RIGHT(H267,1))=4,(LEFT(H267,4)+1)&amp;"Q1",(LEFT(H267,4)&amp;"Q"&amp;(RIGHT(H267,1)+1))),NA()),NA())))</f>
        <v>0</v>
      </c>
      <c r="J268" s="43">
        <f ca="1">OFFSET(Tool!$C$13,0,ROW($H268)-3)</f>
        <v>0</v>
      </c>
      <c r="K268" s="78" t="e">
        <f t="shared" ca="1" si="21"/>
        <v>#N/A</v>
      </c>
      <c r="L268" s="78" t="e">
        <f t="shared" ca="1" si="24"/>
        <v>#N/A</v>
      </c>
      <c r="M268" s="78" t="e">
        <f t="shared" ca="1" si="25"/>
        <v>#N/A</v>
      </c>
      <c r="N268" s="38"/>
      <c r="O268" s="36" t="e" cm="1">
        <f t="array" ref="O268">IF(OR(ISERROR($H268),$H268=FALSE),NA(),
IF(INFLATION_Index="Custom",_xlfn.XLOOKUP($H268,Tool!$12:$12,Tool!$14:$14)*100,
IF(SETUP_Frequency="Financial Year",
IFERROR(INDEX(Dynamic_Table_FY,_xlfn.XMATCH($H268,Dynamic_Period_FY),_xlfn.XMATCH(INFLATION_Index,Dynamic_Indices)),
INDEX(Dynamic_Table_FY,COUNTA(Dynamic_Table_FY)/COUNTA(Dynamic_Indices),_xlfn.XMATCH(INFLATION_Index,Dynamic_Indices))),
IF(SETUP_Frequency="Calendar Year",
IFERROR(INDEX(Dynamic_Table_CAL,_xlfn.XMATCH($H268,Dynamic_Period_CAL),_xlfn.XMATCH(INFLATION_Index,Dynamic_Indices)),
INDEX(Dynamic_Table_CAL,COUNTA(Dynamic_Table_CAL)/COUNTA(Dynamic_Indices),_xlfn.XMATCH(INFLATION_Index,Dynamic_Indices))),
IF(SETUP_Frequency="Quarterly",
IFERROR(INDEX(Dynamic_Table_QTR,_xlfn.XMATCH($H268,Dynamic_Period_QTR),_xlfn.XMATCH(INFLATION_Index,Dynamic_Indices)),
INDEX(Dynamic_Table_QTR,COUNTA(Dynamic_Table_QTR)/COUNTA(Dynamic_Indices),_xlfn.XMATCH(INFLATION_Index,Dynamic_Indices))),"err")))))
/100</f>
        <v>#N/A</v>
      </c>
      <c r="P268" s="37" t="e">
        <f t="shared" ca="1" si="22"/>
        <v>#N/A</v>
      </c>
      <c r="Q268" s="37" t="e">
        <f ca="1">IF(ISERROR($H268),NA(),
$P268/_xlfn.XLOOKUP(0,Tool!$27:$27,Tool!$33:$33)
)</f>
        <v>#N/A</v>
      </c>
      <c r="R268" s="2"/>
      <c r="S268" s="36" t="e" cm="1">
        <f t="array" ref="S268">IF(OR(ISERROR($H268),$H268=FALSE),NA(),
IF(SETUP_Frequency="Financial Year",
IFERROR(INDEX(Dynamic_Table_FY,_xlfn.XMATCH($H268,Dynamic_Period_FY),_xlfn.XMATCH("GDP Deflator",Dynamic_Indices)),
INDEX(Dynamic_Table_FY,COUNTA(Dynamic_Table_FY)/COUNTA(Dynamic_Indices),_xlfn.XMATCH("GDP Deflator",Dynamic_Indices))),
IF(SETUP_Frequency="Calendar Year",
IFERROR(INDEX(Dynamic_Table_CAL,_xlfn.XMATCH($H268,Dynamic_Period_CAL),_xlfn.XMATCH("GDP Deflator",Dynamic_Indices)),
INDEX(Dynamic_Table_CAL,COUNTA(Dynamic_Table_CAL)/COUNTA(Dynamic_Indices),_xlfn.XMATCH("GDP Deflator",Dynamic_Indices))),
IF(SETUP_Frequency="Quarterly",
IFERROR(INDEX(Dynamic_Table_QTR,_xlfn.XMATCH($H268,Dynamic_Period_QTR),_xlfn.XMATCH("GDP Deflator",Dynamic_Indices)),
INDEX(Dynamic_Table_QTR,COUNTA(Dynamic_Table_QTR)/COUNTA(Dynamic_Indices),_xlfn.XMATCH("GDP Deflator",Dynamic_Indices))),"err"))))
/100</f>
        <v>#N/A</v>
      </c>
      <c r="T268" s="37" t="e">
        <f t="shared" ca="1" si="23"/>
        <v>#N/A</v>
      </c>
      <c r="U268" s="2" t="e">
        <f ca="1">IF(ISERROR($H268),NA(),
_xlfn.XLOOKUP(0,Tool!$28:$28,Tool!$40:$40)/$T268
)</f>
        <v>#N/A</v>
      </c>
    </row>
    <row r="269" spans="8:21" x14ac:dyDescent="0.35">
      <c r="H269" s="33" t="b">
        <f>IF(SETUP_Frequency="Calendar Year",IF(COUNTA(H$3:H268)&lt;=SETUP_Period_Final-SETUP_Period_First,H268+1),
IF(SETUP_Frequency="Financial Year", IF(COUNTA(H$3:H268)&lt;=LEFT(SETUP_Period_Final,4)-LEFT(SETUP_Period_First,4),((LEFT(H268,2)&amp;MID(H268,3,2))+1)&amp;"/"&amp;TEXT(RIGHT(TEXT(RIGHT(H268,2)+1,"00"),2),"00"),NA()),
IF(SETUP_Frequency="Quarterly",IF(COUNTA(H$3:H268)&lt;=((LEFT(SETUP_Period_Final,4)-LEFT(SETUP_Period_First,4))*4)+RIGHT(SETUP_Period_Final,1)-RIGHT(SETUP_Period_First,1),IF(_xlfn.NUMBERVALUE(RIGHT(H268,1))=4,(LEFT(H268,4)+1)&amp;"Q1",(LEFT(H268,4)&amp;"Q"&amp;(RIGHT(H268,1)+1))),NA()),NA())))</f>
        <v>0</v>
      </c>
      <c r="J269" s="43">
        <f ca="1">OFFSET(Tool!$C$13,0,ROW($H269)-3)</f>
        <v>0</v>
      </c>
      <c r="K269" s="78" t="e">
        <f t="shared" ca="1" si="21"/>
        <v>#N/A</v>
      </c>
      <c r="L269" s="78" t="e">
        <f t="shared" ca="1" si="24"/>
        <v>#N/A</v>
      </c>
      <c r="M269" s="78" t="e">
        <f t="shared" ca="1" si="25"/>
        <v>#N/A</v>
      </c>
      <c r="N269" s="38"/>
      <c r="O269" s="36" t="e" cm="1">
        <f t="array" ref="O269">IF(OR(ISERROR($H269),$H269=FALSE),NA(),
IF(INFLATION_Index="Custom",_xlfn.XLOOKUP($H269,Tool!$12:$12,Tool!$14:$14)*100,
IF(SETUP_Frequency="Financial Year",
IFERROR(INDEX(Dynamic_Table_FY,_xlfn.XMATCH($H269,Dynamic_Period_FY),_xlfn.XMATCH(INFLATION_Index,Dynamic_Indices)),
INDEX(Dynamic_Table_FY,COUNTA(Dynamic_Table_FY)/COUNTA(Dynamic_Indices),_xlfn.XMATCH(INFLATION_Index,Dynamic_Indices))),
IF(SETUP_Frequency="Calendar Year",
IFERROR(INDEX(Dynamic_Table_CAL,_xlfn.XMATCH($H269,Dynamic_Period_CAL),_xlfn.XMATCH(INFLATION_Index,Dynamic_Indices)),
INDEX(Dynamic_Table_CAL,COUNTA(Dynamic_Table_CAL)/COUNTA(Dynamic_Indices),_xlfn.XMATCH(INFLATION_Index,Dynamic_Indices))),
IF(SETUP_Frequency="Quarterly",
IFERROR(INDEX(Dynamic_Table_QTR,_xlfn.XMATCH($H269,Dynamic_Period_QTR),_xlfn.XMATCH(INFLATION_Index,Dynamic_Indices)),
INDEX(Dynamic_Table_QTR,COUNTA(Dynamic_Table_QTR)/COUNTA(Dynamic_Indices),_xlfn.XMATCH(INFLATION_Index,Dynamic_Indices))),"err")))))
/100</f>
        <v>#N/A</v>
      </c>
      <c r="P269" s="37" t="e">
        <f t="shared" ca="1" si="22"/>
        <v>#N/A</v>
      </c>
      <c r="Q269" s="37" t="e">
        <f ca="1">IF(ISERROR($H269),NA(),
$P269/_xlfn.XLOOKUP(0,Tool!$27:$27,Tool!$33:$33)
)</f>
        <v>#N/A</v>
      </c>
      <c r="R269" s="2"/>
      <c r="S269" s="36" t="e" cm="1">
        <f t="array" ref="S269">IF(OR(ISERROR($H269),$H269=FALSE),NA(),
IF(SETUP_Frequency="Financial Year",
IFERROR(INDEX(Dynamic_Table_FY,_xlfn.XMATCH($H269,Dynamic_Period_FY),_xlfn.XMATCH("GDP Deflator",Dynamic_Indices)),
INDEX(Dynamic_Table_FY,COUNTA(Dynamic_Table_FY)/COUNTA(Dynamic_Indices),_xlfn.XMATCH("GDP Deflator",Dynamic_Indices))),
IF(SETUP_Frequency="Calendar Year",
IFERROR(INDEX(Dynamic_Table_CAL,_xlfn.XMATCH($H269,Dynamic_Period_CAL),_xlfn.XMATCH("GDP Deflator",Dynamic_Indices)),
INDEX(Dynamic_Table_CAL,COUNTA(Dynamic_Table_CAL)/COUNTA(Dynamic_Indices),_xlfn.XMATCH("GDP Deflator",Dynamic_Indices))),
IF(SETUP_Frequency="Quarterly",
IFERROR(INDEX(Dynamic_Table_QTR,_xlfn.XMATCH($H269,Dynamic_Period_QTR),_xlfn.XMATCH("GDP Deflator",Dynamic_Indices)),
INDEX(Dynamic_Table_QTR,COUNTA(Dynamic_Table_QTR)/COUNTA(Dynamic_Indices),_xlfn.XMATCH("GDP Deflator",Dynamic_Indices))),"err"))))
/100</f>
        <v>#N/A</v>
      </c>
      <c r="T269" s="37" t="e">
        <f t="shared" ca="1" si="23"/>
        <v>#N/A</v>
      </c>
      <c r="U269" s="2" t="e">
        <f ca="1">IF(ISERROR($H269),NA(),
_xlfn.XLOOKUP(0,Tool!$28:$28,Tool!$40:$40)/$T269
)</f>
        <v>#N/A</v>
      </c>
    </row>
    <row r="270" spans="8:21" x14ac:dyDescent="0.35">
      <c r="H270" s="33" t="b">
        <f>IF(SETUP_Frequency="Calendar Year",IF(COUNTA(H$3:H269)&lt;=SETUP_Period_Final-SETUP_Period_First,H269+1),
IF(SETUP_Frequency="Financial Year", IF(COUNTA(H$3:H269)&lt;=LEFT(SETUP_Period_Final,4)-LEFT(SETUP_Period_First,4),((LEFT(H269,2)&amp;MID(H269,3,2))+1)&amp;"/"&amp;TEXT(RIGHT(TEXT(RIGHT(H269,2)+1,"00"),2),"00"),NA()),
IF(SETUP_Frequency="Quarterly",IF(COUNTA(H$3:H269)&lt;=((LEFT(SETUP_Period_Final,4)-LEFT(SETUP_Period_First,4))*4)+RIGHT(SETUP_Period_Final,1)-RIGHT(SETUP_Period_First,1),IF(_xlfn.NUMBERVALUE(RIGHT(H269,1))=4,(LEFT(H269,4)+1)&amp;"Q1",(LEFT(H269,4)&amp;"Q"&amp;(RIGHT(H269,1)+1))),NA()),NA())))</f>
        <v>0</v>
      </c>
      <c r="J270" s="43">
        <f ca="1">OFFSET(Tool!$C$13,0,ROW($H270)-3)</f>
        <v>0</v>
      </c>
      <c r="K270" s="78" t="e">
        <f t="shared" ca="1" si="21"/>
        <v>#N/A</v>
      </c>
      <c r="L270" s="78" t="e">
        <f t="shared" ca="1" si="24"/>
        <v>#N/A</v>
      </c>
      <c r="M270" s="78" t="e">
        <f t="shared" ca="1" si="25"/>
        <v>#N/A</v>
      </c>
      <c r="N270" s="38"/>
      <c r="O270" s="36" t="e" cm="1">
        <f t="array" ref="O270">IF(OR(ISERROR($H270),$H270=FALSE),NA(),
IF(INFLATION_Index="Custom",_xlfn.XLOOKUP($H270,Tool!$12:$12,Tool!$14:$14)*100,
IF(SETUP_Frequency="Financial Year",
IFERROR(INDEX(Dynamic_Table_FY,_xlfn.XMATCH($H270,Dynamic_Period_FY),_xlfn.XMATCH(INFLATION_Index,Dynamic_Indices)),
INDEX(Dynamic_Table_FY,COUNTA(Dynamic_Table_FY)/COUNTA(Dynamic_Indices),_xlfn.XMATCH(INFLATION_Index,Dynamic_Indices))),
IF(SETUP_Frequency="Calendar Year",
IFERROR(INDEX(Dynamic_Table_CAL,_xlfn.XMATCH($H270,Dynamic_Period_CAL),_xlfn.XMATCH(INFLATION_Index,Dynamic_Indices)),
INDEX(Dynamic_Table_CAL,COUNTA(Dynamic_Table_CAL)/COUNTA(Dynamic_Indices),_xlfn.XMATCH(INFLATION_Index,Dynamic_Indices))),
IF(SETUP_Frequency="Quarterly",
IFERROR(INDEX(Dynamic_Table_QTR,_xlfn.XMATCH($H270,Dynamic_Period_QTR),_xlfn.XMATCH(INFLATION_Index,Dynamic_Indices)),
INDEX(Dynamic_Table_QTR,COUNTA(Dynamic_Table_QTR)/COUNTA(Dynamic_Indices),_xlfn.XMATCH(INFLATION_Index,Dynamic_Indices))),"err")))))
/100</f>
        <v>#N/A</v>
      </c>
      <c r="P270" s="37" t="e">
        <f t="shared" ca="1" si="22"/>
        <v>#N/A</v>
      </c>
      <c r="Q270" s="37" t="e">
        <f ca="1">IF(ISERROR($H270),NA(),
$P270/_xlfn.XLOOKUP(0,Tool!$27:$27,Tool!$33:$33)
)</f>
        <v>#N/A</v>
      </c>
      <c r="R270" s="2"/>
      <c r="S270" s="36" t="e" cm="1">
        <f t="array" ref="S270">IF(OR(ISERROR($H270),$H270=FALSE),NA(),
IF(SETUP_Frequency="Financial Year",
IFERROR(INDEX(Dynamic_Table_FY,_xlfn.XMATCH($H270,Dynamic_Period_FY),_xlfn.XMATCH("GDP Deflator",Dynamic_Indices)),
INDEX(Dynamic_Table_FY,COUNTA(Dynamic_Table_FY)/COUNTA(Dynamic_Indices),_xlfn.XMATCH("GDP Deflator",Dynamic_Indices))),
IF(SETUP_Frequency="Calendar Year",
IFERROR(INDEX(Dynamic_Table_CAL,_xlfn.XMATCH($H270,Dynamic_Period_CAL),_xlfn.XMATCH("GDP Deflator",Dynamic_Indices)),
INDEX(Dynamic_Table_CAL,COUNTA(Dynamic_Table_CAL)/COUNTA(Dynamic_Indices),_xlfn.XMATCH("GDP Deflator",Dynamic_Indices))),
IF(SETUP_Frequency="Quarterly",
IFERROR(INDEX(Dynamic_Table_QTR,_xlfn.XMATCH($H270,Dynamic_Period_QTR),_xlfn.XMATCH("GDP Deflator",Dynamic_Indices)),
INDEX(Dynamic_Table_QTR,COUNTA(Dynamic_Table_QTR)/COUNTA(Dynamic_Indices),_xlfn.XMATCH("GDP Deflator",Dynamic_Indices))),"err"))))
/100</f>
        <v>#N/A</v>
      </c>
      <c r="T270" s="37" t="e">
        <f t="shared" ca="1" si="23"/>
        <v>#N/A</v>
      </c>
      <c r="U270" s="2" t="e">
        <f ca="1">IF(ISERROR($H270),NA(),
_xlfn.XLOOKUP(0,Tool!$28:$28,Tool!$40:$40)/$T270
)</f>
        <v>#N/A</v>
      </c>
    </row>
    <row r="271" spans="8:21" x14ac:dyDescent="0.35">
      <c r="H271" s="33" t="b">
        <f>IF(SETUP_Frequency="Calendar Year",IF(COUNTA(H$3:H270)&lt;=SETUP_Period_Final-SETUP_Period_First,H270+1),
IF(SETUP_Frequency="Financial Year", IF(COUNTA(H$3:H270)&lt;=LEFT(SETUP_Period_Final,4)-LEFT(SETUP_Period_First,4),((LEFT(H270,2)&amp;MID(H270,3,2))+1)&amp;"/"&amp;TEXT(RIGHT(TEXT(RIGHT(H270,2)+1,"00"),2),"00"),NA()),
IF(SETUP_Frequency="Quarterly",IF(COUNTA(H$3:H270)&lt;=((LEFT(SETUP_Period_Final,4)-LEFT(SETUP_Period_First,4))*4)+RIGHT(SETUP_Period_Final,1)-RIGHT(SETUP_Period_First,1),IF(_xlfn.NUMBERVALUE(RIGHT(H270,1))=4,(LEFT(H270,4)+1)&amp;"Q1",(LEFT(H270,4)&amp;"Q"&amp;(RIGHT(H270,1)+1))),NA()),NA())))</f>
        <v>0</v>
      </c>
      <c r="J271" s="43">
        <f ca="1">OFFSET(Tool!$C$13,0,ROW($H271)-3)</f>
        <v>0</v>
      </c>
      <c r="K271" s="78" t="e">
        <f t="shared" ca="1" si="21"/>
        <v>#N/A</v>
      </c>
      <c r="L271" s="78" t="e">
        <f t="shared" ca="1" si="24"/>
        <v>#N/A</v>
      </c>
      <c r="M271" s="78" t="e">
        <f t="shared" ca="1" si="25"/>
        <v>#N/A</v>
      </c>
      <c r="N271" s="38"/>
      <c r="O271" s="36" t="e" cm="1">
        <f t="array" ref="O271">IF(OR(ISERROR($H271),$H271=FALSE),NA(),
IF(INFLATION_Index="Custom",_xlfn.XLOOKUP($H271,Tool!$12:$12,Tool!$14:$14)*100,
IF(SETUP_Frequency="Financial Year",
IFERROR(INDEX(Dynamic_Table_FY,_xlfn.XMATCH($H271,Dynamic_Period_FY),_xlfn.XMATCH(INFLATION_Index,Dynamic_Indices)),
INDEX(Dynamic_Table_FY,COUNTA(Dynamic_Table_FY)/COUNTA(Dynamic_Indices),_xlfn.XMATCH(INFLATION_Index,Dynamic_Indices))),
IF(SETUP_Frequency="Calendar Year",
IFERROR(INDEX(Dynamic_Table_CAL,_xlfn.XMATCH($H271,Dynamic_Period_CAL),_xlfn.XMATCH(INFLATION_Index,Dynamic_Indices)),
INDEX(Dynamic_Table_CAL,COUNTA(Dynamic_Table_CAL)/COUNTA(Dynamic_Indices),_xlfn.XMATCH(INFLATION_Index,Dynamic_Indices))),
IF(SETUP_Frequency="Quarterly",
IFERROR(INDEX(Dynamic_Table_QTR,_xlfn.XMATCH($H271,Dynamic_Period_QTR),_xlfn.XMATCH(INFLATION_Index,Dynamic_Indices)),
INDEX(Dynamic_Table_QTR,COUNTA(Dynamic_Table_QTR)/COUNTA(Dynamic_Indices),_xlfn.XMATCH(INFLATION_Index,Dynamic_Indices))),"err")))))
/100</f>
        <v>#N/A</v>
      </c>
      <c r="P271" s="37" t="e">
        <f t="shared" ca="1" si="22"/>
        <v>#N/A</v>
      </c>
      <c r="Q271" s="37" t="e">
        <f ca="1">IF(ISERROR($H271),NA(),
$P271/_xlfn.XLOOKUP(0,Tool!$27:$27,Tool!$33:$33)
)</f>
        <v>#N/A</v>
      </c>
      <c r="R271" s="2"/>
      <c r="S271" s="36" t="e" cm="1">
        <f t="array" ref="S271">IF(OR(ISERROR($H271),$H271=FALSE),NA(),
IF(SETUP_Frequency="Financial Year",
IFERROR(INDEX(Dynamic_Table_FY,_xlfn.XMATCH($H271,Dynamic_Period_FY),_xlfn.XMATCH("GDP Deflator",Dynamic_Indices)),
INDEX(Dynamic_Table_FY,COUNTA(Dynamic_Table_FY)/COUNTA(Dynamic_Indices),_xlfn.XMATCH("GDP Deflator",Dynamic_Indices))),
IF(SETUP_Frequency="Calendar Year",
IFERROR(INDEX(Dynamic_Table_CAL,_xlfn.XMATCH($H271,Dynamic_Period_CAL),_xlfn.XMATCH("GDP Deflator",Dynamic_Indices)),
INDEX(Dynamic_Table_CAL,COUNTA(Dynamic_Table_CAL)/COUNTA(Dynamic_Indices),_xlfn.XMATCH("GDP Deflator",Dynamic_Indices))),
IF(SETUP_Frequency="Quarterly",
IFERROR(INDEX(Dynamic_Table_QTR,_xlfn.XMATCH($H271,Dynamic_Period_QTR),_xlfn.XMATCH("GDP Deflator",Dynamic_Indices)),
INDEX(Dynamic_Table_QTR,COUNTA(Dynamic_Table_QTR)/COUNTA(Dynamic_Indices),_xlfn.XMATCH("GDP Deflator",Dynamic_Indices))),"err"))))
/100</f>
        <v>#N/A</v>
      </c>
      <c r="T271" s="37" t="e">
        <f t="shared" ca="1" si="23"/>
        <v>#N/A</v>
      </c>
      <c r="U271" s="2" t="e">
        <f ca="1">IF(ISERROR($H271),NA(),
_xlfn.XLOOKUP(0,Tool!$28:$28,Tool!$40:$40)/$T271
)</f>
        <v>#N/A</v>
      </c>
    </row>
    <row r="272" spans="8:21" x14ac:dyDescent="0.35">
      <c r="H272" s="33" t="b">
        <f>IF(SETUP_Frequency="Calendar Year",IF(COUNTA(H$3:H271)&lt;=SETUP_Period_Final-SETUP_Period_First,H271+1),
IF(SETUP_Frequency="Financial Year", IF(COUNTA(H$3:H271)&lt;=LEFT(SETUP_Period_Final,4)-LEFT(SETUP_Period_First,4),((LEFT(H271,2)&amp;MID(H271,3,2))+1)&amp;"/"&amp;TEXT(RIGHT(TEXT(RIGHT(H271,2)+1,"00"),2),"00"),NA()),
IF(SETUP_Frequency="Quarterly",IF(COUNTA(H$3:H271)&lt;=((LEFT(SETUP_Period_Final,4)-LEFT(SETUP_Period_First,4))*4)+RIGHT(SETUP_Period_Final,1)-RIGHT(SETUP_Period_First,1),IF(_xlfn.NUMBERVALUE(RIGHT(H271,1))=4,(LEFT(H271,4)+1)&amp;"Q1",(LEFT(H271,4)&amp;"Q"&amp;(RIGHT(H271,1)+1))),NA()),NA())))</f>
        <v>0</v>
      </c>
      <c r="J272" s="43">
        <f ca="1">OFFSET(Tool!$C$13,0,ROW($H272)-3)</f>
        <v>0</v>
      </c>
      <c r="K272" s="78" t="e">
        <f t="shared" ca="1" si="21"/>
        <v>#N/A</v>
      </c>
      <c r="L272" s="78" t="e">
        <f t="shared" ca="1" si="24"/>
        <v>#N/A</v>
      </c>
      <c r="M272" s="78" t="e">
        <f t="shared" ca="1" si="25"/>
        <v>#N/A</v>
      </c>
      <c r="N272" s="38"/>
      <c r="O272" s="36" t="e" cm="1">
        <f t="array" ref="O272">IF(OR(ISERROR($H272),$H272=FALSE),NA(),
IF(INFLATION_Index="Custom",_xlfn.XLOOKUP($H272,Tool!$12:$12,Tool!$14:$14)*100,
IF(SETUP_Frequency="Financial Year",
IFERROR(INDEX(Dynamic_Table_FY,_xlfn.XMATCH($H272,Dynamic_Period_FY),_xlfn.XMATCH(INFLATION_Index,Dynamic_Indices)),
INDEX(Dynamic_Table_FY,COUNTA(Dynamic_Table_FY)/COUNTA(Dynamic_Indices),_xlfn.XMATCH(INFLATION_Index,Dynamic_Indices))),
IF(SETUP_Frequency="Calendar Year",
IFERROR(INDEX(Dynamic_Table_CAL,_xlfn.XMATCH($H272,Dynamic_Period_CAL),_xlfn.XMATCH(INFLATION_Index,Dynamic_Indices)),
INDEX(Dynamic_Table_CAL,COUNTA(Dynamic_Table_CAL)/COUNTA(Dynamic_Indices),_xlfn.XMATCH(INFLATION_Index,Dynamic_Indices))),
IF(SETUP_Frequency="Quarterly",
IFERROR(INDEX(Dynamic_Table_QTR,_xlfn.XMATCH($H272,Dynamic_Period_QTR),_xlfn.XMATCH(INFLATION_Index,Dynamic_Indices)),
INDEX(Dynamic_Table_QTR,COUNTA(Dynamic_Table_QTR)/COUNTA(Dynamic_Indices),_xlfn.XMATCH(INFLATION_Index,Dynamic_Indices))),"err")))))
/100</f>
        <v>#N/A</v>
      </c>
      <c r="P272" s="37" t="e">
        <f t="shared" ca="1" si="22"/>
        <v>#N/A</v>
      </c>
      <c r="Q272" s="37" t="e">
        <f ca="1">IF(ISERROR($H272),NA(),
$P272/_xlfn.XLOOKUP(0,Tool!$27:$27,Tool!$33:$33)
)</f>
        <v>#N/A</v>
      </c>
      <c r="R272" s="2"/>
      <c r="S272" s="36" t="e" cm="1">
        <f t="array" ref="S272">IF(OR(ISERROR($H272),$H272=FALSE),NA(),
IF(SETUP_Frequency="Financial Year",
IFERROR(INDEX(Dynamic_Table_FY,_xlfn.XMATCH($H272,Dynamic_Period_FY),_xlfn.XMATCH("GDP Deflator",Dynamic_Indices)),
INDEX(Dynamic_Table_FY,COUNTA(Dynamic_Table_FY)/COUNTA(Dynamic_Indices),_xlfn.XMATCH("GDP Deflator",Dynamic_Indices))),
IF(SETUP_Frequency="Calendar Year",
IFERROR(INDEX(Dynamic_Table_CAL,_xlfn.XMATCH($H272,Dynamic_Period_CAL),_xlfn.XMATCH("GDP Deflator",Dynamic_Indices)),
INDEX(Dynamic_Table_CAL,COUNTA(Dynamic_Table_CAL)/COUNTA(Dynamic_Indices),_xlfn.XMATCH("GDP Deflator",Dynamic_Indices))),
IF(SETUP_Frequency="Quarterly",
IFERROR(INDEX(Dynamic_Table_QTR,_xlfn.XMATCH($H272,Dynamic_Period_QTR),_xlfn.XMATCH("GDP Deflator",Dynamic_Indices)),
INDEX(Dynamic_Table_QTR,COUNTA(Dynamic_Table_QTR)/COUNTA(Dynamic_Indices),_xlfn.XMATCH("GDP Deflator",Dynamic_Indices))),"err"))))
/100</f>
        <v>#N/A</v>
      </c>
      <c r="T272" s="37" t="e">
        <f t="shared" ca="1" si="23"/>
        <v>#N/A</v>
      </c>
      <c r="U272" s="2" t="e">
        <f ca="1">IF(ISERROR($H272),NA(),
_xlfn.XLOOKUP(0,Tool!$28:$28,Tool!$40:$40)/$T272
)</f>
        <v>#N/A</v>
      </c>
    </row>
    <row r="273" spans="8:21" x14ac:dyDescent="0.35">
      <c r="H273" s="33" t="b">
        <f>IF(SETUP_Frequency="Calendar Year",IF(COUNTA(H$3:H272)&lt;=SETUP_Period_Final-SETUP_Period_First,H272+1),
IF(SETUP_Frequency="Financial Year", IF(COUNTA(H$3:H272)&lt;=LEFT(SETUP_Period_Final,4)-LEFT(SETUP_Period_First,4),((LEFT(H272,2)&amp;MID(H272,3,2))+1)&amp;"/"&amp;TEXT(RIGHT(TEXT(RIGHT(H272,2)+1,"00"),2),"00"),NA()),
IF(SETUP_Frequency="Quarterly",IF(COUNTA(H$3:H272)&lt;=((LEFT(SETUP_Period_Final,4)-LEFT(SETUP_Period_First,4))*4)+RIGHT(SETUP_Period_Final,1)-RIGHT(SETUP_Period_First,1),IF(_xlfn.NUMBERVALUE(RIGHT(H272,1))=4,(LEFT(H272,4)+1)&amp;"Q1",(LEFT(H272,4)&amp;"Q"&amp;(RIGHT(H272,1)+1))),NA()),NA())))</f>
        <v>0</v>
      </c>
      <c r="J273" s="43">
        <f ca="1">OFFSET(Tool!$C$13,0,ROW($H273)-3)</f>
        <v>0</v>
      </c>
      <c r="K273" s="78" t="e">
        <f t="shared" ca="1" si="21"/>
        <v>#N/A</v>
      </c>
      <c r="L273" s="78" t="e">
        <f t="shared" ca="1" si="24"/>
        <v>#N/A</v>
      </c>
      <c r="M273" s="78" t="e">
        <f t="shared" ca="1" si="25"/>
        <v>#N/A</v>
      </c>
      <c r="N273" s="38"/>
      <c r="O273" s="36" t="e" cm="1">
        <f t="array" ref="O273">IF(OR(ISERROR($H273),$H273=FALSE),NA(),
IF(INFLATION_Index="Custom",_xlfn.XLOOKUP($H273,Tool!$12:$12,Tool!$14:$14)*100,
IF(SETUP_Frequency="Financial Year",
IFERROR(INDEX(Dynamic_Table_FY,_xlfn.XMATCH($H273,Dynamic_Period_FY),_xlfn.XMATCH(INFLATION_Index,Dynamic_Indices)),
INDEX(Dynamic_Table_FY,COUNTA(Dynamic_Table_FY)/COUNTA(Dynamic_Indices),_xlfn.XMATCH(INFLATION_Index,Dynamic_Indices))),
IF(SETUP_Frequency="Calendar Year",
IFERROR(INDEX(Dynamic_Table_CAL,_xlfn.XMATCH($H273,Dynamic_Period_CAL),_xlfn.XMATCH(INFLATION_Index,Dynamic_Indices)),
INDEX(Dynamic_Table_CAL,COUNTA(Dynamic_Table_CAL)/COUNTA(Dynamic_Indices),_xlfn.XMATCH(INFLATION_Index,Dynamic_Indices))),
IF(SETUP_Frequency="Quarterly",
IFERROR(INDEX(Dynamic_Table_QTR,_xlfn.XMATCH($H273,Dynamic_Period_QTR),_xlfn.XMATCH(INFLATION_Index,Dynamic_Indices)),
INDEX(Dynamic_Table_QTR,COUNTA(Dynamic_Table_QTR)/COUNTA(Dynamic_Indices),_xlfn.XMATCH(INFLATION_Index,Dynamic_Indices))),"err")))))
/100</f>
        <v>#N/A</v>
      </c>
      <c r="P273" s="37" t="e">
        <f t="shared" ca="1" si="22"/>
        <v>#N/A</v>
      </c>
      <c r="Q273" s="37" t="e">
        <f ca="1">IF(ISERROR($H273),NA(),
$P273/_xlfn.XLOOKUP(0,Tool!$27:$27,Tool!$33:$33)
)</f>
        <v>#N/A</v>
      </c>
      <c r="R273" s="2"/>
      <c r="S273" s="36" t="e" cm="1">
        <f t="array" ref="S273">IF(OR(ISERROR($H273),$H273=FALSE),NA(),
IF(SETUP_Frequency="Financial Year",
IFERROR(INDEX(Dynamic_Table_FY,_xlfn.XMATCH($H273,Dynamic_Period_FY),_xlfn.XMATCH("GDP Deflator",Dynamic_Indices)),
INDEX(Dynamic_Table_FY,COUNTA(Dynamic_Table_FY)/COUNTA(Dynamic_Indices),_xlfn.XMATCH("GDP Deflator",Dynamic_Indices))),
IF(SETUP_Frequency="Calendar Year",
IFERROR(INDEX(Dynamic_Table_CAL,_xlfn.XMATCH($H273,Dynamic_Period_CAL),_xlfn.XMATCH("GDP Deflator",Dynamic_Indices)),
INDEX(Dynamic_Table_CAL,COUNTA(Dynamic_Table_CAL)/COUNTA(Dynamic_Indices),_xlfn.XMATCH("GDP Deflator",Dynamic_Indices))),
IF(SETUP_Frequency="Quarterly",
IFERROR(INDEX(Dynamic_Table_QTR,_xlfn.XMATCH($H273,Dynamic_Period_QTR),_xlfn.XMATCH("GDP Deflator",Dynamic_Indices)),
INDEX(Dynamic_Table_QTR,COUNTA(Dynamic_Table_QTR)/COUNTA(Dynamic_Indices),_xlfn.XMATCH("GDP Deflator",Dynamic_Indices))),"err"))))
/100</f>
        <v>#N/A</v>
      </c>
      <c r="T273" s="37" t="e">
        <f t="shared" ca="1" si="23"/>
        <v>#N/A</v>
      </c>
      <c r="U273" s="2" t="e">
        <f ca="1">IF(ISERROR($H273),NA(),
_xlfn.XLOOKUP(0,Tool!$28:$28,Tool!$40:$40)/$T273
)</f>
        <v>#N/A</v>
      </c>
    </row>
    <row r="274" spans="8:21" x14ac:dyDescent="0.35">
      <c r="H274" s="33" t="b">
        <f>IF(SETUP_Frequency="Calendar Year",IF(COUNTA(H$3:H273)&lt;=SETUP_Period_Final-SETUP_Period_First,H273+1),
IF(SETUP_Frequency="Financial Year", IF(COUNTA(H$3:H273)&lt;=LEFT(SETUP_Period_Final,4)-LEFT(SETUP_Period_First,4),((LEFT(H273,2)&amp;MID(H273,3,2))+1)&amp;"/"&amp;TEXT(RIGHT(TEXT(RIGHT(H273,2)+1,"00"),2),"00"),NA()),
IF(SETUP_Frequency="Quarterly",IF(COUNTA(H$3:H273)&lt;=((LEFT(SETUP_Period_Final,4)-LEFT(SETUP_Period_First,4))*4)+RIGHT(SETUP_Period_Final,1)-RIGHT(SETUP_Period_First,1),IF(_xlfn.NUMBERVALUE(RIGHT(H273,1))=4,(LEFT(H273,4)+1)&amp;"Q1",(LEFT(H273,4)&amp;"Q"&amp;(RIGHT(H273,1)+1))),NA()),NA())))</f>
        <v>0</v>
      </c>
      <c r="J274" s="43">
        <f ca="1">OFFSET(Tool!$C$13,0,ROW($H274)-3)</f>
        <v>0</v>
      </c>
      <c r="K274" s="78" t="e">
        <f t="shared" ca="1" si="21"/>
        <v>#N/A</v>
      </c>
      <c r="L274" s="78" t="e">
        <f t="shared" ca="1" si="24"/>
        <v>#N/A</v>
      </c>
      <c r="M274" s="78" t="e">
        <f t="shared" ca="1" si="25"/>
        <v>#N/A</v>
      </c>
      <c r="N274" s="38"/>
      <c r="O274" s="36" t="e" cm="1">
        <f t="array" ref="O274">IF(OR(ISERROR($H274),$H274=FALSE),NA(),
IF(INFLATION_Index="Custom",_xlfn.XLOOKUP($H274,Tool!$12:$12,Tool!$14:$14)*100,
IF(SETUP_Frequency="Financial Year",
IFERROR(INDEX(Dynamic_Table_FY,_xlfn.XMATCH($H274,Dynamic_Period_FY),_xlfn.XMATCH(INFLATION_Index,Dynamic_Indices)),
INDEX(Dynamic_Table_FY,COUNTA(Dynamic_Table_FY)/COUNTA(Dynamic_Indices),_xlfn.XMATCH(INFLATION_Index,Dynamic_Indices))),
IF(SETUP_Frequency="Calendar Year",
IFERROR(INDEX(Dynamic_Table_CAL,_xlfn.XMATCH($H274,Dynamic_Period_CAL),_xlfn.XMATCH(INFLATION_Index,Dynamic_Indices)),
INDEX(Dynamic_Table_CAL,COUNTA(Dynamic_Table_CAL)/COUNTA(Dynamic_Indices),_xlfn.XMATCH(INFLATION_Index,Dynamic_Indices))),
IF(SETUP_Frequency="Quarterly",
IFERROR(INDEX(Dynamic_Table_QTR,_xlfn.XMATCH($H274,Dynamic_Period_QTR),_xlfn.XMATCH(INFLATION_Index,Dynamic_Indices)),
INDEX(Dynamic_Table_QTR,COUNTA(Dynamic_Table_QTR)/COUNTA(Dynamic_Indices),_xlfn.XMATCH(INFLATION_Index,Dynamic_Indices))),"err")))))
/100</f>
        <v>#N/A</v>
      </c>
      <c r="P274" s="37" t="e">
        <f t="shared" ca="1" si="22"/>
        <v>#N/A</v>
      </c>
      <c r="Q274" s="37" t="e">
        <f ca="1">IF(ISERROR($H274),NA(),
$P274/_xlfn.XLOOKUP(0,Tool!$27:$27,Tool!$33:$33)
)</f>
        <v>#N/A</v>
      </c>
      <c r="R274" s="2"/>
      <c r="S274" s="36" t="e" cm="1">
        <f t="array" ref="S274">IF(OR(ISERROR($H274),$H274=FALSE),NA(),
IF(SETUP_Frequency="Financial Year",
IFERROR(INDEX(Dynamic_Table_FY,_xlfn.XMATCH($H274,Dynamic_Period_FY),_xlfn.XMATCH("GDP Deflator",Dynamic_Indices)),
INDEX(Dynamic_Table_FY,COUNTA(Dynamic_Table_FY)/COUNTA(Dynamic_Indices),_xlfn.XMATCH("GDP Deflator",Dynamic_Indices))),
IF(SETUP_Frequency="Calendar Year",
IFERROR(INDEX(Dynamic_Table_CAL,_xlfn.XMATCH($H274,Dynamic_Period_CAL),_xlfn.XMATCH("GDP Deflator",Dynamic_Indices)),
INDEX(Dynamic_Table_CAL,COUNTA(Dynamic_Table_CAL)/COUNTA(Dynamic_Indices),_xlfn.XMATCH("GDP Deflator",Dynamic_Indices))),
IF(SETUP_Frequency="Quarterly",
IFERROR(INDEX(Dynamic_Table_QTR,_xlfn.XMATCH($H274,Dynamic_Period_QTR),_xlfn.XMATCH("GDP Deflator",Dynamic_Indices)),
INDEX(Dynamic_Table_QTR,COUNTA(Dynamic_Table_QTR)/COUNTA(Dynamic_Indices),_xlfn.XMATCH("GDP Deflator",Dynamic_Indices))),"err"))))
/100</f>
        <v>#N/A</v>
      </c>
      <c r="T274" s="37" t="e">
        <f t="shared" ca="1" si="23"/>
        <v>#N/A</v>
      </c>
      <c r="U274" s="2" t="e">
        <f ca="1">IF(ISERROR($H274),NA(),
_xlfn.XLOOKUP(0,Tool!$28:$28,Tool!$40:$40)/$T274
)</f>
        <v>#N/A</v>
      </c>
    </row>
    <row r="275" spans="8:21" x14ac:dyDescent="0.35">
      <c r="H275" s="33" t="b">
        <f>IF(SETUP_Frequency="Calendar Year",IF(COUNTA(H$3:H274)&lt;=SETUP_Period_Final-SETUP_Period_First,H274+1),
IF(SETUP_Frequency="Financial Year", IF(COUNTA(H$3:H274)&lt;=LEFT(SETUP_Period_Final,4)-LEFT(SETUP_Period_First,4),((LEFT(H274,2)&amp;MID(H274,3,2))+1)&amp;"/"&amp;TEXT(RIGHT(TEXT(RIGHT(H274,2)+1,"00"),2),"00"),NA()),
IF(SETUP_Frequency="Quarterly",IF(COUNTA(H$3:H274)&lt;=((LEFT(SETUP_Period_Final,4)-LEFT(SETUP_Period_First,4))*4)+RIGHT(SETUP_Period_Final,1)-RIGHT(SETUP_Period_First,1),IF(_xlfn.NUMBERVALUE(RIGHT(H274,1))=4,(LEFT(H274,4)+1)&amp;"Q1",(LEFT(H274,4)&amp;"Q"&amp;(RIGHT(H274,1)+1))),NA()),NA())))</f>
        <v>0</v>
      </c>
      <c r="J275" s="43">
        <f ca="1">OFFSET(Tool!$C$13,0,ROW($H275)-3)</f>
        <v>0</v>
      </c>
      <c r="K275" s="78" t="e">
        <f t="shared" ca="1" si="21"/>
        <v>#N/A</v>
      </c>
      <c r="L275" s="78" t="e">
        <f t="shared" ca="1" si="24"/>
        <v>#N/A</v>
      </c>
      <c r="M275" s="78" t="e">
        <f t="shared" ca="1" si="25"/>
        <v>#N/A</v>
      </c>
      <c r="N275" s="38"/>
      <c r="O275" s="36" t="e" cm="1">
        <f t="array" ref="O275">IF(OR(ISERROR($H275),$H275=FALSE),NA(),
IF(INFLATION_Index="Custom",_xlfn.XLOOKUP($H275,Tool!$12:$12,Tool!$14:$14)*100,
IF(SETUP_Frequency="Financial Year",
IFERROR(INDEX(Dynamic_Table_FY,_xlfn.XMATCH($H275,Dynamic_Period_FY),_xlfn.XMATCH(INFLATION_Index,Dynamic_Indices)),
INDEX(Dynamic_Table_FY,COUNTA(Dynamic_Table_FY)/COUNTA(Dynamic_Indices),_xlfn.XMATCH(INFLATION_Index,Dynamic_Indices))),
IF(SETUP_Frequency="Calendar Year",
IFERROR(INDEX(Dynamic_Table_CAL,_xlfn.XMATCH($H275,Dynamic_Period_CAL),_xlfn.XMATCH(INFLATION_Index,Dynamic_Indices)),
INDEX(Dynamic_Table_CAL,COUNTA(Dynamic_Table_CAL)/COUNTA(Dynamic_Indices),_xlfn.XMATCH(INFLATION_Index,Dynamic_Indices))),
IF(SETUP_Frequency="Quarterly",
IFERROR(INDEX(Dynamic_Table_QTR,_xlfn.XMATCH($H275,Dynamic_Period_QTR),_xlfn.XMATCH(INFLATION_Index,Dynamic_Indices)),
INDEX(Dynamic_Table_QTR,COUNTA(Dynamic_Table_QTR)/COUNTA(Dynamic_Indices),_xlfn.XMATCH(INFLATION_Index,Dynamic_Indices))),"err")))))
/100</f>
        <v>#N/A</v>
      </c>
      <c r="P275" s="37" t="e">
        <f t="shared" ca="1" si="22"/>
        <v>#N/A</v>
      </c>
      <c r="Q275" s="37" t="e">
        <f ca="1">IF(ISERROR($H275),NA(),
$P275/_xlfn.XLOOKUP(0,Tool!$27:$27,Tool!$33:$33)
)</f>
        <v>#N/A</v>
      </c>
      <c r="R275" s="2"/>
      <c r="S275" s="36" t="e" cm="1">
        <f t="array" ref="S275">IF(OR(ISERROR($H275),$H275=FALSE),NA(),
IF(SETUP_Frequency="Financial Year",
IFERROR(INDEX(Dynamic_Table_FY,_xlfn.XMATCH($H275,Dynamic_Period_FY),_xlfn.XMATCH("GDP Deflator",Dynamic_Indices)),
INDEX(Dynamic_Table_FY,COUNTA(Dynamic_Table_FY)/COUNTA(Dynamic_Indices),_xlfn.XMATCH("GDP Deflator",Dynamic_Indices))),
IF(SETUP_Frequency="Calendar Year",
IFERROR(INDEX(Dynamic_Table_CAL,_xlfn.XMATCH($H275,Dynamic_Period_CAL),_xlfn.XMATCH("GDP Deflator",Dynamic_Indices)),
INDEX(Dynamic_Table_CAL,COUNTA(Dynamic_Table_CAL)/COUNTA(Dynamic_Indices),_xlfn.XMATCH("GDP Deflator",Dynamic_Indices))),
IF(SETUP_Frequency="Quarterly",
IFERROR(INDEX(Dynamic_Table_QTR,_xlfn.XMATCH($H275,Dynamic_Period_QTR),_xlfn.XMATCH("GDP Deflator",Dynamic_Indices)),
INDEX(Dynamic_Table_QTR,COUNTA(Dynamic_Table_QTR)/COUNTA(Dynamic_Indices),_xlfn.XMATCH("GDP Deflator",Dynamic_Indices))),"err"))))
/100</f>
        <v>#N/A</v>
      </c>
      <c r="T275" s="37" t="e">
        <f t="shared" ca="1" si="23"/>
        <v>#N/A</v>
      </c>
      <c r="U275" s="2" t="e">
        <f ca="1">IF(ISERROR($H275),NA(),
_xlfn.XLOOKUP(0,Tool!$28:$28,Tool!$40:$40)/$T275
)</f>
        <v>#N/A</v>
      </c>
    </row>
    <row r="276" spans="8:21" x14ac:dyDescent="0.35">
      <c r="H276" s="33" t="b">
        <f>IF(SETUP_Frequency="Calendar Year",IF(COUNTA(H$3:H275)&lt;=SETUP_Period_Final-SETUP_Period_First,H275+1),
IF(SETUP_Frequency="Financial Year", IF(COUNTA(H$3:H275)&lt;=LEFT(SETUP_Period_Final,4)-LEFT(SETUP_Period_First,4),((LEFT(H275,2)&amp;MID(H275,3,2))+1)&amp;"/"&amp;TEXT(RIGHT(TEXT(RIGHT(H275,2)+1,"00"),2),"00"),NA()),
IF(SETUP_Frequency="Quarterly",IF(COUNTA(H$3:H275)&lt;=((LEFT(SETUP_Period_Final,4)-LEFT(SETUP_Period_First,4))*4)+RIGHT(SETUP_Period_Final,1)-RIGHT(SETUP_Period_First,1),IF(_xlfn.NUMBERVALUE(RIGHT(H275,1))=4,(LEFT(H275,4)+1)&amp;"Q1",(LEFT(H275,4)&amp;"Q"&amp;(RIGHT(H275,1)+1))),NA()),NA())))</f>
        <v>0</v>
      </c>
      <c r="J276" s="43">
        <f ca="1">OFFSET(Tool!$C$13,0,ROW($H276)-3)</f>
        <v>0</v>
      </c>
      <c r="K276" s="78" t="e">
        <f t="shared" ca="1" si="21"/>
        <v>#N/A</v>
      </c>
      <c r="L276" s="78" t="e">
        <f t="shared" ca="1" si="24"/>
        <v>#N/A</v>
      </c>
      <c r="M276" s="78" t="e">
        <f t="shared" ca="1" si="25"/>
        <v>#N/A</v>
      </c>
      <c r="N276" s="38"/>
      <c r="O276" s="36" t="e" cm="1">
        <f t="array" ref="O276">IF(OR(ISERROR($H276),$H276=FALSE),NA(),
IF(INFLATION_Index="Custom",_xlfn.XLOOKUP($H276,Tool!$12:$12,Tool!$14:$14)*100,
IF(SETUP_Frequency="Financial Year",
IFERROR(INDEX(Dynamic_Table_FY,_xlfn.XMATCH($H276,Dynamic_Period_FY),_xlfn.XMATCH(INFLATION_Index,Dynamic_Indices)),
INDEX(Dynamic_Table_FY,COUNTA(Dynamic_Table_FY)/COUNTA(Dynamic_Indices),_xlfn.XMATCH(INFLATION_Index,Dynamic_Indices))),
IF(SETUP_Frequency="Calendar Year",
IFERROR(INDEX(Dynamic_Table_CAL,_xlfn.XMATCH($H276,Dynamic_Period_CAL),_xlfn.XMATCH(INFLATION_Index,Dynamic_Indices)),
INDEX(Dynamic_Table_CAL,COUNTA(Dynamic_Table_CAL)/COUNTA(Dynamic_Indices),_xlfn.XMATCH(INFLATION_Index,Dynamic_Indices))),
IF(SETUP_Frequency="Quarterly",
IFERROR(INDEX(Dynamic_Table_QTR,_xlfn.XMATCH($H276,Dynamic_Period_QTR),_xlfn.XMATCH(INFLATION_Index,Dynamic_Indices)),
INDEX(Dynamic_Table_QTR,COUNTA(Dynamic_Table_QTR)/COUNTA(Dynamic_Indices),_xlfn.XMATCH(INFLATION_Index,Dynamic_Indices))),"err")))))
/100</f>
        <v>#N/A</v>
      </c>
      <c r="P276" s="37" t="e">
        <f t="shared" ca="1" si="22"/>
        <v>#N/A</v>
      </c>
      <c r="Q276" s="37" t="e">
        <f ca="1">IF(ISERROR($H276),NA(),
$P276/_xlfn.XLOOKUP(0,Tool!$27:$27,Tool!$33:$33)
)</f>
        <v>#N/A</v>
      </c>
      <c r="R276" s="2"/>
      <c r="S276" s="36" t="e" cm="1">
        <f t="array" ref="S276">IF(OR(ISERROR($H276),$H276=FALSE),NA(),
IF(SETUP_Frequency="Financial Year",
IFERROR(INDEX(Dynamic_Table_FY,_xlfn.XMATCH($H276,Dynamic_Period_FY),_xlfn.XMATCH("GDP Deflator",Dynamic_Indices)),
INDEX(Dynamic_Table_FY,COUNTA(Dynamic_Table_FY)/COUNTA(Dynamic_Indices),_xlfn.XMATCH("GDP Deflator",Dynamic_Indices))),
IF(SETUP_Frequency="Calendar Year",
IFERROR(INDEX(Dynamic_Table_CAL,_xlfn.XMATCH($H276,Dynamic_Period_CAL),_xlfn.XMATCH("GDP Deflator",Dynamic_Indices)),
INDEX(Dynamic_Table_CAL,COUNTA(Dynamic_Table_CAL)/COUNTA(Dynamic_Indices),_xlfn.XMATCH("GDP Deflator",Dynamic_Indices))),
IF(SETUP_Frequency="Quarterly",
IFERROR(INDEX(Dynamic_Table_QTR,_xlfn.XMATCH($H276,Dynamic_Period_QTR),_xlfn.XMATCH("GDP Deflator",Dynamic_Indices)),
INDEX(Dynamic_Table_QTR,COUNTA(Dynamic_Table_QTR)/COUNTA(Dynamic_Indices),_xlfn.XMATCH("GDP Deflator",Dynamic_Indices))),"err"))))
/100</f>
        <v>#N/A</v>
      </c>
      <c r="T276" s="37" t="e">
        <f t="shared" ca="1" si="23"/>
        <v>#N/A</v>
      </c>
      <c r="U276" s="2" t="e">
        <f ca="1">IF(ISERROR($H276),NA(),
_xlfn.XLOOKUP(0,Tool!$28:$28,Tool!$40:$40)/$T276
)</f>
        <v>#N/A</v>
      </c>
    </row>
    <row r="277" spans="8:21" x14ac:dyDescent="0.35">
      <c r="H277" s="33" t="b">
        <f>IF(SETUP_Frequency="Calendar Year",IF(COUNTA(H$3:H276)&lt;=SETUP_Period_Final-SETUP_Period_First,H276+1),
IF(SETUP_Frequency="Financial Year", IF(COUNTA(H$3:H276)&lt;=LEFT(SETUP_Period_Final,4)-LEFT(SETUP_Period_First,4),((LEFT(H276,2)&amp;MID(H276,3,2))+1)&amp;"/"&amp;TEXT(RIGHT(TEXT(RIGHT(H276,2)+1,"00"),2),"00"),NA()),
IF(SETUP_Frequency="Quarterly",IF(COUNTA(H$3:H276)&lt;=((LEFT(SETUP_Period_Final,4)-LEFT(SETUP_Period_First,4))*4)+RIGHT(SETUP_Period_Final,1)-RIGHT(SETUP_Period_First,1),IF(_xlfn.NUMBERVALUE(RIGHT(H276,1))=4,(LEFT(H276,4)+1)&amp;"Q1",(LEFT(H276,4)&amp;"Q"&amp;(RIGHT(H276,1)+1))),NA()),NA())))</f>
        <v>0</v>
      </c>
      <c r="J277" s="43">
        <f ca="1">OFFSET(Tool!$C$13,0,ROW($H277)-3)</f>
        <v>0</v>
      </c>
      <c r="K277" s="78" t="e">
        <f t="shared" ca="1" si="21"/>
        <v>#N/A</v>
      </c>
      <c r="L277" s="78" t="e">
        <f t="shared" ca="1" si="24"/>
        <v>#N/A</v>
      </c>
      <c r="M277" s="78" t="e">
        <f t="shared" ca="1" si="25"/>
        <v>#N/A</v>
      </c>
      <c r="N277" s="38"/>
      <c r="O277" s="36" t="e" cm="1">
        <f t="array" ref="O277">IF(OR(ISERROR($H277),$H277=FALSE),NA(),
IF(INFLATION_Index="Custom",_xlfn.XLOOKUP($H277,Tool!$12:$12,Tool!$14:$14)*100,
IF(SETUP_Frequency="Financial Year",
IFERROR(INDEX(Dynamic_Table_FY,_xlfn.XMATCH($H277,Dynamic_Period_FY),_xlfn.XMATCH(INFLATION_Index,Dynamic_Indices)),
INDEX(Dynamic_Table_FY,COUNTA(Dynamic_Table_FY)/COUNTA(Dynamic_Indices),_xlfn.XMATCH(INFLATION_Index,Dynamic_Indices))),
IF(SETUP_Frequency="Calendar Year",
IFERROR(INDEX(Dynamic_Table_CAL,_xlfn.XMATCH($H277,Dynamic_Period_CAL),_xlfn.XMATCH(INFLATION_Index,Dynamic_Indices)),
INDEX(Dynamic_Table_CAL,COUNTA(Dynamic_Table_CAL)/COUNTA(Dynamic_Indices),_xlfn.XMATCH(INFLATION_Index,Dynamic_Indices))),
IF(SETUP_Frequency="Quarterly",
IFERROR(INDEX(Dynamic_Table_QTR,_xlfn.XMATCH($H277,Dynamic_Period_QTR),_xlfn.XMATCH(INFLATION_Index,Dynamic_Indices)),
INDEX(Dynamic_Table_QTR,COUNTA(Dynamic_Table_QTR)/COUNTA(Dynamic_Indices),_xlfn.XMATCH(INFLATION_Index,Dynamic_Indices))),"err")))))
/100</f>
        <v>#N/A</v>
      </c>
      <c r="P277" s="37" t="e">
        <f t="shared" ca="1" si="22"/>
        <v>#N/A</v>
      </c>
      <c r="Q277" s="37" t="e">
        <f ca="1">IF(ISERROR($H277),NA(),
$P277/_xlfn.XLOOKUP(0,Tool!$27:$27,Tool!$33:$33)
)</f>
        <v>#N/A</v>
      </c>
      <c r="R277" s="2"/>
      <c r="S277" s="36" t="e" cm="1">
        <f t="array" ref="S277">IF(OR(ISERROR($H277),$H277=FALSE),NA(),
IF(SETUP_Frequency="Financial Year",
IFERROR(INDEX(Dynamic_Table_FY,_xlfn.XMATCH($H277,Dynamic_Period_FY),_xlfn.XMATCH("GDP Deflator",Dynamic_Indices)),
INDEX(Dynamic_Table_FY,COUNTA(Dynamic_Table_FY)/COUNTA(Dynamic_Indices),_xlfn.XMATCH("GDP Deflator",Dynamic_Indices))),
IF(SETUP_Frequency="Calendar Year",
IFERROR(INDEX(Dynamic_Table_CAL,_xlfn.XMATCH($H277,Dynamic_Period_CAL),_xlfn.XMATCH("GDP Deflator",Dynamic_Indices)),
INDEX(Dynamic_Table_CAL,COUNTA(Dynamic_Table_CAL)/COUNTA(Dynamic_Indices),_xlfn.XMATCH("GDP Deflator",Dynamic_Indices))),
IF(SETUP_Frequency="Quarterly",
IFERROR(INDEX(Dynamic_Table_QTR,_xlfn.XMATCH($H277,Dynamic_Period_QTR),_xlfn.XMATCH("GDP Deflator",Dynamic_Indices)),
INDEX(Dynamic_Table_QTR,COUNTA(Dynamic_Table_QTR)/COUNTA(Dynamic_Indices),_xlfn.XMATCH("GDP Deflator",Dynamic_Indices))),"err"))))
/100</f>
        <v>#N/A</v>
      </c>
      <c r="T277" s="37" t="e">
        <f t="shared" ca="1" si="23"/>
        <v>#N/A</v>
      </c>
      <c r="U277" s="2" t="e">
        <f ca="1">IF(ISERROR($H277),NA(),
_xlfn.XLOOKUP(0,Tool!$28:$28,Tool!$40:$40)/$T277
)</f>
        <v>#N/A</v>
      </c>
    </row>
    <row r="278" spans="8:21" x14ac:dyDescent="0.35">
      <c r="H278" s="33" t="b">
        <f>IF(SETUP_Frequency="Calendar Year",IF(COUNTA(H$3:H277)&lt;=SETUP_Period_Final-SETUP_Period_First,H277+1),
IF(SETUP_Frequency="Financial Year", IF(COUNTA(H$3:H277)&lt;=LEFT(SETUP_Period_Final,4)-LEFT(SETUP_Period_First,4),((LEFT(H277,2)&amp;MID(H277,3,2))+1)&amp;"/"&amp;TEXT(RIGHT(TEXT(RIGHT(H277,2)+1,"00"),2),"00"),NA()),
IF(SETUP_Frequency="Quarterly",IF(COUNTA(H$3:H277)&lt;=((LEFT(SETUP_Period_Final,4)-LEFT(SETUP_Period_First,4))*4)+RIGHT(SETUP_Period_Final,1)-RIGHT(SETUP_Period_First,1),IF(_xlfn.NUMBERVALUE(RIGHT(H277,1))=4,(LEFT(H277,4)+1)&amp;"Q1",(LEFT(H277,4)&amp;"Q"&amp;(RIGHT(H277,1)+1))),NA()),NA())))</f>
        <v>0</v>
      </c>
      <c r="J278" s="43">
        <f ca="1">OFFSET(Tool!$C$13,0,ROW($H278)-3)</f>
        <v>0</v>
      </c>
      <c r="K278" s="78" t="e">
        <f t="shared" ca="1" si="21"/>
        <v>#N/A</v>
      </c>
      <c r="L278" s="78" t="e">
        <f t="shared" ca="1" si="24"/>
        <v>#N/A</v>
      </c>
      <c r="M278" s="78" t="e">
        <f t="shared" ca="1" si="25"/>
        <v>#N/A</v>
      </c>
      <c r="N278" s="38"/>
      <c r="O278" s="36" t="e" cm="1">
        <f t="array" ref="O278">IF(OR(ISERROR($H278),$H278=FALSE),NA(),
IF(INFLATION_Index="Custom",_xlfn.XLOOKUP($H278,Tool!$12:$12,Tool!$14:$14)*100,
IF(SETUP_Frequency="Financial Year",
IFERROR(INDEX(Dynamic_Table_FY,_xlfn.XMATCH($H278,Dynamic_Period_FY),_xlfn.XMATCH(INFLATION_Index,Dynamic_Indices)),
INDEX(Dynamic_Table_FY,COUNTA(Dynamic_Table_FY)/COUNTA(Dynamic_Indices),_xlfn.XMATCH(INFLATION_Index,Dynamic_Indices))),
IF(SETUP_Frequency="Calendar Year",
IFERROR(INDEX(Dynamic_Table_CAL,_xlfn.XMATCH($H278,Dynamic_Period_CAL),_xlfn.XMATCH(INFLATION_Index,Dynamic_Indices)),
INDEX(Dynamic_Table_CAL,COUNTA(Dynamic_Table_CAL)/COUNTA(Dynamic_Indices),_xlfn.XMATCH(INFLATION_Index,Dynamic_Indices))),
IF(SETUP_Frequency="Quarterly",
IFERROR(INDEX(Dynamic_Table_QTR,_xlfn.XMATCH($H278,Dynamic_Period_QTR),_xlfn.XMATCH(INFLATION_Index,Dynamic_Indices)),
INDEX(Dynamic_Table_QTR,COUNTA(Dynamic_Table_QTR)/COUNTA(Dynamic_Indices),_xlfn.XMATCH(INFLATION_Index,Dynamic_Indices))),"err")))))
/100</f>
        <v>#N/A</v>
      </c>
      <c r="P278" s="37" t="e">
        <f t="shared" ca="1" si="22"/>
        <v>#N/A</v>
      </c>
      <c r="Q278" s="37" t="e">
        <f ca="1">IF(ISERROR($H278),NA(),
$P278/_xlfn.XLOOKUP(0,Tool!$27:$27,Tool!$33:$33)
)</f>
        <v>#N/A</v>
      </c>
      <c r="R278" s="2"/>
      <c r="S278" s="36" t="e" cm="1">
        <f t="array" ref="S278">IF(OR(ISERROR($H278),$H278=FALSE),NA(),
IF(SETUP_Frequency="Financial Year",
IFERROR(INDEX(Dynamic_Table_FY,_xlfn.XMATCH($H278,Dynamic_Period_FY),_xlfn.XMATCH("GDP Deflator",Dynamic_Indices)),
INDEX(Dynamic_Table_FY,COUNTA(Dynamic_Table_FY)/COUNTA(Dynamic_Indices),_xlfn.XMATCH("GDP Deflator",Dynamic_Indices))),
IF(SETUP_Frequency="Calendar Year",
IFERROR(INDEX(Dynamic_Table_CAL,_xlfn.XMATCH($H278,Dynamic_Period_CAL),_xlfn.XMATCH("GDP Deflator",Dynamic_Indices)),
INDEX(Dynamic_Table_CAL,COUNTA(Dynamic_Table_CAL)/COUNTA(Dynamic_Indices),_xlfn.XMATCH("GDP Deflator",Dynamic_Indices))),
IF(SETUP_Frequency="Quarterly",
IFERROR(INDEX(Dynamic_Table_QTR,_xlfn.XMATCH($H278,Dynamic_Period_QTR),_xlfn.XMATCH("GDP Deflator",Dynamic_Indices)),
INDEX(Dynamic_Table_QTR,COUNTA(Dynamic_Table_QTR)/COUNTA(Dynamic_Indices),_xlfn.XMATCH("GDP Deflator",Dynamic_Indices))),"err"))))
/100</f>
        <v>#N/A</v>
      </c>
      <c r="T278" s="37" t="e">
        <f t="shared" ca="1" si="23"/>
        <v>#N/A</v>
      </c>
      <c r="U278" s="2" t="e">
        <f ca="1">IF(ISERROR($H278),NA(),
_xlfn.XLOOKUP(0,Tool!$28:$28,Tool!$40:$40)/$T278
)</f>
        <v>#N/A</v>
      </c>
    </row>
    <row r="279" spans="8:21" x14ac:dyDescent="0.35">
      <c r="H279" s="33" t="b">
        <f>IF(SETUP_Frequency="Calendar Year",IF(COUNTA(H$3:H278)&lt;=SETUP_Period_Final-SETUP_Period_First,H278+1),
IF(SETUP_Frequency="Financial Year", IF(COUNTA(H$3:H278)&lt;=LEFT(SETUP_Period_Final,4)-LEFT(SETUP_Period_First,4),((LEFT(H278,2)&amp;MID(H278,3,2))+1)&amp;"/"&amp;TEXT(RIGHT(TEXT(RIGHT(H278,2)+1,"00"),2),"00"),NA()),
IF(SETUP_Frequency="Quarterly",IF(COUNTA(H$3:H278)&lt;=((LEFT(SETUP_Period_Final,4)-LEFT(SETUP_Period_First,4))*4)+RIGHT(SETUP_Period_Final,1)-RIGHT(SETUP_Period_First,1),IF(_xlfn.NUMBERVALUE(RIGHT(H278,1))=4,(LEFT(H278,4)+1)&amp;"Q1",(LEFT(H278,4)&amp;"Q"&amp;(RIGHT(H278,1)+1))),NA()),NA())))</f>
        <v>0</v>
      </c>
      <c r="J279" s="43">
        <f ca="1">OFFSET(Tool!$C$13,0,ROW($H279)-3)</f>
        <v>0</v>
      </c>
      <c r="K279" s="78" t="e">
        <f t="shared" ca="1" si="21"/>
        <v>#N/A</v>
      </c>
      <c r="L279" s="78" t="e">
        <f t="shared" ca="1" si="24"/>
        <v>#N/A</v>
      </c>
      <c r="M279" s="78" t="e">
        <f t="shared" ca="1" si="25"/>
        <v>#N/A</v>
      </c>
      <c r="N279" s="38"/>
      <c r="O279" s="36" t="e" cm="1">
        <f t="array" ref="O279">IF(OR(ISERROR($H279),$H279=FALSE),NA(),
IF(INFLATION_Index="Custom",_xlfn.XLOOKUP($H279,Tool!$12:$12,Tool!$14:$14)*100,
IF(SETUP_Frequency="Financial Year",
IFERROR(INDEX(Dynamic_Table_FY,_xlfn.XMATCH($H279,Dynamic_Period_FY),_xlfn.XMATCH(INFLATION_Index,Dynamic_Indices)),
INDEX(Dynamic_Table_FY,COUNTA(Dynamic_Table_FY)/COUNTA(Dynamic_Indices),_xlfn.XMATCH(INFLATION_Index,Dynamic_Indices))),
IF(SETUP_Frequency="Calendar Year",
IFERROR(INDEX(Dynamic_Table_CAL,_xlfn.XMATCH($H279,Dynamic_Period_CAL),_xlfn.XMATCH(INFLATION_Index,Dynamic_Indices)),
INDEX(Dynamic_Table_CAL,COUNTA(Dynamic_Table_CAL)/COUNTA(Dynamic_Indices),_xlfn.XMATCH(INFLATION_Index,Dynamic_Indices))),
IF(SETUP_Frequency="Quarterly",
IFERROR(INDEX(Dynamic_Table_QTR,_xlfn.XMATCH($H279,Dynamic_Period_QTR),_xlfn.XMATCH(INFLATION_Index,Dynamic_Indices)),
INDEX(Dynamic_Table_QTR,COUNTA(Dynamic_Table_QTR)/COUNTA(Dynamic_Indices),_xlfn.XMATCH(INFLATION_Index,Dynamic_Indices))),"err")))))
/100</f>
        <v>#N/A</v>
      </c>
      <c r="P279" s="37" t="e">
        <f t="shared" ca="1" si="22"/>
        <v>#N/A</v>
      </c>
      <c r="Q279" s="37" t="e">
        <f ca="1">IF(ISERROR($H279),NA(),
$P279/_xlfn.XLOOKUP(0,Tool!$27:$27,Tool!$33:$33)
)</f>
        <v>#N/A</v>
      </c>
      <c r="R279" s="2"/>
      <c r="S279" s="36" t="e" cm="1">
        <f t="array" ref="S279">IF(OR(ISERROR($H279),$H279=FALSE),NA(),
IF(SETUP_Frequency="Financial Year",
IFERROR(INDEX(Dynamic_Table_FY,_xlfn.XMATCH($H279,Dynamic_Period_FY),_xlfn.XMATCH("GDP Deflator",Dynamic_Indices)),
INDEX(Dynamic_Table_FY,COUNTA(Dynamic_Table_FY)/COUNTA(Dynamic_Indices),_xlfn.XMATCH("GDP Deflator",Dynamic_Indices))),
IF(SETUP_Frequency="Calendar Year",
IFERROR(INDEX(Dynamic_Table_CAL,_xlfn.XMATCH($H279,Dynamic_Period_CAL),_xlfn.XMATCH("GDP Deflator",Dynamic_Indices)),
INDEX(Dynamic_Table_CAL,COUNTA(Dynamic_Table_CAL)/COUNTA(Dynamic_Indices),_xlfn.XMATCH("GDP Deflator",Dynamic_Indices))),
IF(SETUP_Frequency="Quarterly",
IFERROR(INDEX(Dynamic_Table_QTR,_xlfn.XMATCH($H279,Dynamic_Period_QTR),_xlfn.XMATCH("GDP Deflator",Dynamic_Indices)),
INDEX(Dynamic_Table_QTR,COUNTA(Dynamic_Table_QTR)/COUNTA(Dynamic_Indices),_xlfn.XMATCH("GDP Deflator",Dynamic_Indices))),"err"))))
/100</f>
        <v>#N/A</v>
      </c>
      <c r="T279" s="37" t="e">
        <f t="shared" ca="1" si="23"/>
        <v>#N/A</v>
      </c>
      <c r="U279" s="2" t="e">
        <f ca="1">IF(ISERROR($H279),NA(),
_xlfn.XLOOKUP(0,Tool!$28:$28,Tool!$40:$40)/$T279
)</f>
        <v>#N/A</v>
      </c>
    </row>
    <row r="280" spans="8:21" x14ac:dyDescent="0.35">
      <c r="H280" s="33" t="b">
        <f>IF(SETUP_Frequency="Calendar Year",IF(COUNTA(H$3:H279)&lt;=SETUP_Period_Final-SETUP_Period_First,H279+1),
IF(SETUP_Frequency="Financial Year", IF(COUNTA(H$3:H279)&lt;=LEFT(SETUP_Period_Final,4)-LEFT(SETUP_Period_First,4),((LEFT(H279,2)&amp;MID(H279,3,2))+1)&amp;"/"&amp;TEXT(RIGHT(TEXT(RIGHT(H279,2)+1,"00"),2),"00"),NA()),
IF(SETUP_Frequency="Quarterly",IF(COUNTA(H$3:H279)&lt;=((LEFT(SETUP_Period_Final,4)-LEFT(SETUP_Period_First,4))*4)+RIGHT(SETUP_Period_Final,1)-RIGHT(SETUP_Period_First,1),IF(_xlfn.NUMBERVALUE(RIGHT(H279,1))=4,(LEFT(H279,4)+1)&amp;"Q1",(LEFT(H279,4)&amp;"Q"&amp;(RIGHT(H279,1)+1))),NA()),NA())))</f>
        <v>0</v>
      </c>
      <c r="J280" s="43">
        <f ca="1">OFFSET(Tool!$C$13,0,ROW($H280)-3)</f>
        <v>0</v>
      </c>
      <c r="K280" s="78" t="e">
        <f t="shared" ca="1" si="21"/>
        <v>#N/A</v>
      </c>
      <c r="L280" s="78" t="e">
        <f t="shared" ca="1" si="24"/>
        <v>#N/A</v>
      </c>
      <c r="M280" s="78" t="e">
        <f t="shared" ca="1" si="25"/>
        <v>#N/A</v>
      </c>
      <c r="N280" s="38"/>
      <c r="O280" s="36" t="e" cm="1">
        <f t="array" ref="O280">IF(OR(ISERROR($H280),$H280=FALSE),NA(),
IF(INFLATION_Index="Custom",_xlfn.XLOOKUP($H280,Tool!$12:$12,Tool!$14:$14)*100,
IF(SETUP_Frequency="Financial Year",
IFERROR(INDEX(Dynamic_Table_FY,_xlfn.XMATCH($H280,Dynamic_Period_FY),_xlfn.XMATCH(INFLATION_Index,Dynamic_Indices)),
INDEX(Dynamic_Table_FY,COUNTA(Dynamic_Table_FY)/COUNTA(Dynamic_Indices),_xlfn.XMATCH(INFLATION_Index,Dynamic_Indices))),
IF(SETUP_Frequency="Calendar Year",
IFERROR(INDEX(Dynamic_Table_CAL,_xlfn.XMATCH($H280,Dynamic_Period_CAL),_xlfn.XMATCH(INFLATION_Index,Dynamic_Indices)),
INDEX(Dynamic_Table_CAL,COUNTA(Dynamic_Table_CAL)/COUNTA(Dynamic_Indices),_xlfn.XMATCH(INFLATION_Index,Dynamic_Indices))),
IF(SETUP_Frequency="Quarterly",
IFERROR(INDEX(Dynamic_Table_QTR,_xlfn.XMATCH($H280,Dynamic_Period_QTR),_xlfn.XMATCH(INFLATION_Index,Dynamic_Indices)),
INDEX(Dynamic_Table_QTR,COUNTA(Dynamic_Table_QTR)/COUNTA(Dynamic_Indices),_xlfn.XMATCH(INFLATION_Index,Dynamic_Indices))),"err")))))
/100</f>
        <v>#N/A</v>
      </c>
      <c r="P280" s="37" t="e">
        <f t="shared" ca="1" si="22"/>
        <v>#N/A</v>
      </c>
      <c r="Q280" s="37" t="e">
        <f ca="1">IF(ISERROR($H280),NA(),
$P280/_xlfn.XLOOKUP(0,Tool!$27:$27,Tool!$33:$33)
)</f>
        <v>#N/A</v>
      </c>
      <c r="R280" s="2"/>
      <c r="S280" s="36" t="e" cm="1">
        <f t="array" ref="S280">IF(OR(ISERROR($H280),$H280=FALSE),NA(),
IF(SETUP_Frequency="Financial Year",
IFERROR(INDEX(Dynamic_Table_FY,_xlfn.XMATCH($H280,Dynamic_Period_FY),_xlfn.XMATCH("GDP Deflator",Dynamic_Indices)),
INDEX(Dynamic_Table_FY,COUNTA(Dynamic_Table_FY)/COUNTA(Dynamic_Indices),_xlfn.XMATCH("GDP Deflator",Dynamic_Indices))),
IF(SETUP_Frequency="Calendar Year",
IFERROR(INDEX(Dynamic_Table_CAL,_xlfn.XMATCH($H280,Dynamic_Period_CAL),_xlfn.XMATCH("GDP Deflator",Dynamic_Indices)),
INDEX(Dynamic_Table_CAL,COUNTA(Dynamic_Table_CAL)/COUNTA(Dynamic_Indices),_xlfn.XMATCH("GDP Deflator",Dynamic_Indices))),
IF(SETUP_Frequency="Quarterly",
IFERROR(INDEX(Dynamic_Table_QTR,_xlfn.XMATCH($H280,Dynamic_Period_QTR),_xlfn.XMATCH("GDP Deflator",Dynamic_Indices)),
INDEX(Dynamic_Table_QTR,COUNTA(Dynamic_Table_QTR)/COUNTA(Dynamic_Indices),_xlfn.XMATCH("GDP Deflator",Dynamic_Indices))),"err"))))
/100</f>
        <v>#N/A</v>
      </c>
      <c r="T280" s="37" t="e">
        <f t="shared" ca="1" si="23"/>
        <v>#N/A</v>
      </c>
      <c r="U280" s="2" t="e">
        <f ca="1">IF(ISERROR($H280),NA(),
_xlfn.XLOOKUP(0,Tool!$28:$28,Tool!$40:$40)/$T280
)</f>
        <v>#N/A</v>
      </c>
    </row>
    <row r="281" spans="8:21" x14ac:dyDescent="0.35">
      <c r="H281" s="33" t="b">
        <f>IF(SETUP_Frequency="Calendar Year",IF(COUNTA(H$3:H280)&lt;=SETUP_Period_Final-SETUP_Period_First,H280+1),
IF(SETUP_Frequency="Financial Year", IF(COUNTA(H$3:H280)&lt;=LEFT(SETUP_Period_Final,4)-LEFT(SETUP_Period_First,4),((LEFT(H280,2)&amp;MID(H280,3,2))+1)&amp;"/"&amp;TEXT(RIGHT(TEXT(RIGHT(H280,2)+1,"00"),2),"00"),NA()),
IF(SETUP_Frequency="Quarterly",IF(COUNTA(H$3:H280)&lt;=((LEFT(SETUP_Period_Final,4)-LEFT(SETUP_Period_First,4))*4)+RIGHT(SETUP_Period_Final,1)-RIGHT(SETUP_Period_First,1),IF(_xlfn.NUMBERVALUE(RIGHT(H280,1))=4,(LEFT(H280,4)+1)&amp;"Q1",(LEFT(H280,4)&amp;"Q"&amp;(RIGHT(H280,1)+1))),NA()),NA())))</f>
        <v>0</v>
      </c>
      <c r="J281" s="43">
        <f ca="1">OFFSET(Tool!$C$13,0,ROW($H281)-3)</f>
        <v>0</v>
      </c>
      <c r="K281" s="78" t="e">
        <f t="shared" ca="1" si="21"/>
        <v>#N/A</v>
      </c>
      <c r="L281" s="78" t="e">
        <f t="shared" ca="1" si="24"/>
        <v>#N/A</v>
      </c>
      <c r="M281" s="78" t="e">
        <f t="shared" ca="1" si="25"/>
        <v>#N/A</v>
      </c>
      <c r="N281" s="38"/>
      <c r="O281" s="36" t="e" cm="1">
        <f t="array" ref="O281">IF(OR(ISERROR($H281),$H281=FALSE),NA(),
IF(INFLATION_Index="Custom",_xlfn.XLOOKUP($H281,Tool!$12:$12,Tool!$14:$14)*100,
IF(SETUP_Frequency="Financial Year",
IFERROR(INDEX(Dynamic_Table_FY,_xlfn.XMATCH($H281,Dynamic_Period_FY),_xlfn.XMATCH(INFLATION_Index,Dynamic_Indices)),
INDEX(Dynamic_Table_FY,COUNTA(Dynamic_Table_FY)/COUNTA(Dynamic_Indices),_xlfn.XMATCH(INFLATION_Index,Dynamic_Indices))),
IF(SETUP_Frequency="Calendar Year",
IFERROR(INDEX(Dynamic_Table_CAL,_xlfn.XMATCH($H281,Dynamic_Period_CAL),_xlfn.XMATCH(INFLATION_Index,Dynamic_Indices)),
INDEX(Dynamic_Table_CAL,COUNTA(Dynamic_Table_CAL)/COUNTA(Dynamic_Indices),_xlfn.XMATCH(INFLATION_Index,Dynamic_Indices))),
IF(SETUP_Frequency="Quarterly",
IFERROR(INDEX(Dynamic_Table_QTR,_xlfn.XMATCH($H281,Dynamic_Period_QTR),_xlfn.XMATCH(INFLATION_Index,Dynamic_Indices)),
INDEX(Dynamic_Table_QTR,COUNTA(Dynamic_Table_QTR)/COUNTA(Dynamic_Indices),_xlfn.XMATCH(INFLATION_Index,Dynamic_Indices))),"err")))))
/100</f>
        <v>#N/A</v>
      </c>
      <c r="P281" s="37" t="e">
        <f t="shared" ca="1" si="22"/>
        <v>#N/A</v>
      </c>
      <c r="Q281" s="37" t="e">
        <f ca="1">IF(ISERROR($H281),NA(),
$P281/_xlfn.XLOOKUP(0,Tool!$27:$27,Tool!$33:$33)
)</f>
        <v>#N/A</v>
      </c>
      <c r="R281" s="2"/>
      <c r="S281" s="36" t="e" cm="1">
        <f t="array" ref="S281">IF(OR(ISERROR($H281),$H281=FALSE),NA(),
IF(SETUP_Frequency="Financial Year",
IFERROR(INDEX(Dynamic_Table_FY,_xlfn.XMATCH($H281,Dynamic_Period_FY),_xlfn.XMATCH("GDP Deflator",Dynamic_Indices)),
INDEX(Dynamic_Table_FY,COUNTA(Dynamic_Table_FY)/COUNTA(Dynamic_Indices),_xlfn.XMATCH("GDP Deflator",Dynamic_Indices))),
IF(SETUP_Frequency="Calendar Year",
IFERROR(INDEX(Dynamic_Table_CAL,_xlfn.XMATCH($H281,Dynamic_Period_CAL),_xlfn.XMATCH("GDP Deflator",Dynamic_Indices)),
INDEX(Dynamic_Table_CAL,COUNTA(Dynamic_Table_CAL)/COUNTA(Dynamic_Indices),_xlfn.XMATCH("GDP Deflator",Dynamic_Indices))),
IF(SETUP_Frequency="Quarterly",
IFERROR(INDEX(Dynamic_Table_QTR,_xlfn.XMATCH($H281,Dynamic_Period_QTR),_xlfn.XMATCH("GDP Deflator",Dynamic_Indices)),
INDEX(Dynamic_Table_QTR,COUNTA(Dynamic_Table_QTR)/COUNTA(Dynamic_Indices),_xlfn.XMATCH("GDP Deflator",Dynamic_Indices))),"err"))))
/100</f>
        <v>#N/A</v>
      </c>
      <c r="T281" s="37" t="e">
        <f t="shared" ca="1" si="23"/>
        <v>#N/A</v>
      </c>
      <c r="U281" s="2" t="e">
        <f ca="1">IF(ISERROR($H281),NA(),
_xlfn.XLOOKUP(0,Tool!$28:$28,Tool!$40:$40)/$T281
)</f>
        <v>#N/A</v>
      </c>
    </row>
    <row r="282" spans="8:21" x14ac:dyDescent="0.35">
      <c r="H282" s="33" t="b">
        <f>IF(SETUP_Frequency="Calendar Year",IF(COUNTA(H$3:H281)&lt;=SETUP_Period_Final-SETUP_Period_First,H281+1),
IF(SETUP_Frequency="Financial Year", IF(COUNTA(H$3:H281)&lt;=LEFT(SETUP_Period_Final,4)-LEFT(SETUP_Period_First,4),((LEFT(H281,2)&amp;MID(H281,3,2))+1)&amp;"/"&amp;TEXT(RIGHT(TEXT(RIGHT(H281,2)+1,"00"),2),"00"),NA()),
IF(SETUP_Frequency="Quarterly",IF(COUNTA(H$3:H281)&lt;=((LEFT(SETUP_Period_Final,4)-LEFT(SETUP_Period_First,4))*4)+RIGHT(SETUP_Period_Final,1)-RIGHT(SETUP_Period_First,1),IF(_xlfn.NUMBERVALUE(RIGHT(H281,1))=4,(LEFT(H281,4)+1)&amp;"Q1",(LEFT(H281,4)&amp;"Q"&amp;(RIGHT(H281,1)+1))),NA()),NA())))</f>
        <v>0</v>
      </c>
      <c r="J282" s="43">
        <f ca="1">OFFSET(Tool!$C$13,0,ROW($H282)-3)</f>
        <v>0</v>
      </c>
      <c r="K282" s="78" t="e">
        <f t="shared" ca="1" si="21"/>
        <v>#N/A</v>
      </c>
      <c r="L282" s="78" t="e">
        <f t="shared" ca="1" si="24"/>
        <v>#N/A</v>
      </c>
      <c r="M282" s="78" t="e">
        <f t="shared" ca="1" si="25"/>
        <v>#N/A</v>
      </c>
      <c r="N282" s="38"/>
      <c r="O282" s="36" t="e" cm="1">
        <f t="array" ref="O282">IF(OR(ISERROR($H282),$H282=FALSE),NA(),
IF(INFLATION_Index="Custom",_xlfn.XLOOKUP($H282,Tool!$12:$12,Tool!$14:$14)*100,
IF(SETUP_Frequency="Financial Year",
IFERROR(INDEX(Dynamic_Table_FY,_xlfn.XMATCH($H282,Dynamic_Period_FY),_xlfn.XMATCH(INFLATION_Index,Dynamic_Indices)),
INDEX(Dynamic_Table_FY,COUNTA(Dynamic_Table_FY)/COUNTA(Dynamic_Indices),_xlfn.XMATCH(INFLATION_Index,Dynamic_Indices))),
IF(SETUP_Frequency="Calendar Year",
IFERROR(INDEX(Dynamic_Table_CAL,_xlfn.XMATCH($H282,Dynamic_Period_CAL),_xlfn.XMATCH(INFLATION_Index,Dynamic_Indices)),
INDEX(Dynamic_Table_CAL,COUNTA(Dynamic_Table_CAL)/COUNTA(Dynamic_Indices),_xlfn.XMATCH(INFLATION_Index,Dynamic_Indices))),
IF(SETUP_Frequency="Quarterly",
IFERROR(INDEX(Dynamic_Table_QTR,_xlfn.XMATCH($H282,Dynamic_Period_QTR),_xlfn.XMATCH(INFLATION_Index,Dynamic_Indices)),
INDEX(Dynamic_Table_QTR,COUNTA(Dynamic_Table_QTR)/COUNTA(Dynamic_Indices),_xlfn.XMATCH(INFLATION_Index,Dynamic_Indices))),"err")))))
/100</f>
        <v>#N/A</v>
      </c>
      <c r="P282" s="37" t="e">
        <f t="shared" ca="1" si="22"/>
        <v>#N/A</v>
      </c>
      <c r="Q282" s="37" t="e">
        <f ca="1">IF(ISERROR($H282),NA(),
$P282/_xlfn.XLOOKUP(0,Tool!$27:$27,Tool!$33:$33)
)</f>
        <v>#N/A</v>
      </c>
      <c r="R282" s="2"/>
      <c r="S282" s="36" t="e" cm="1">
        <f t="array" ref="S282">IF(OR(ISERROR($H282),$H282=FALSE),NA(),
IF(SETUP_Frequency="Financial Year",
IFERROR(INDEX(Dynamic_Table_FY,_xlfn.XMATCH($H282,Dynamic_Period_FY),_xlfn.XMATCH("GDP Deflator",Dynamic_Indices)),
INDEX(Dynamic_Table_FY,COUNTA(Dynamic_Table_FY)/COUNTA(Dynamic_Indices),_xlfn.XMATCH("GDP Deflator",Dynamic_Indices))),
IF(SETUP_Frequency="Calendar Year",
IFERROR(INDEX(Dynamic_Table_CAL,_xlfn.XMATCH($H282,Dynamic_Period_CAL),_xlfn.XMATCH("GDP Deflator",Dynamic_Indices)),
INDEX(Dynamic_Table_CAL,COUNTA(Dynamic_Table_CAL)/COUNTA(Dynamic_Indices),_xlfn.XMATCH("GDP Deflator",Dynamic_Indices))),
IF(SETUP_Frequency="Quarterly",
IFERROR(INDEX(Dynamic_Table_QTR,_xlfn.XMATCH($H282,Dynamic_Period_QTR),_xlfn.XMATCH("GDP Deflator",Dynamic_Indices)),
INDEX(Dynamic_Table_QTR,COUNTA(Dynamic_Table_QTR)/COUNTA(Dynamic_Indices),_xlfn.XMATCH("GDP Deflator",Dynamic_Indices))),"err"))))
/100</f>
        <v>#N/A</v>
      </c>
      <c r="T282" s="37" t="e">
        <f t="shared" ca="1" si="23"/>
        <v>#N/A</v>
      </c>
      <c r="U282" s="2" t="e">
        <f ca="1">IF(ISERROR($H282),NA(),
_xlfn.XLOOKUP(0,Tool!$28:$28,Tool!$40:$40)/$T282
)</f>
        <v>#N/A</v>
      </c>
    </row>
    <row r="283" spans="8:21" x14ac:dyDescent="0.35">
      <c r="H283" s="33" t="b">
        <f>IF(SETUP_Frequency="Calendar Year",IF(COUNTA(H$3:H282)&lt;=SETUP_Period_Final-SETUP_Period_First,H282+1),
IF(SETUP_Frequency="Financial Year", IF(COUNTA(H$3:H282)&lt;=LEFT(SETUP_Period_Final,4)-LEFT(SETUP_Period_First,4),((LEFT(H282,2)&amp;MID(H282,3,2))+1)&amp;"/"&amp;TEXT(RIGHT(TEXT(RIGHT(H282,2)+1,"00"),2),"00"),NA()),
IF(SETUP_Frequency="Quarterly",IF(COUNTA(H$3:H282)&lt;=((LEFT(SETUP_Period_Final,4)-LEFT(SETUP_Period_First,4))*4)+RIGHT(SETUP_Period_Final,1)-RIGHT(SETUP_Period_First,1),IF(_xlfn.NUMBERVALUE(RIGHT(H282,1))=4,(LEFT(H282,4)+1)&amp;"Q1",(LEFT(H282,4)&amp;"Q"&amp;(RIGHT(H282,1)+1))),NA()),NA())))</f>
        <v>0</v>
      </c>
      <c r="J283" s="43">
        <f ca="1">OFFSET(Tool!$C$13,0,ROW($H283)-3)</f>
        <v>0</v>
      </c>
      <c r="K283" s="78" t="e">
        <f t="shared" ca="1" si="21"/>
        <v>#N/A</v>
      </c>
      <c r="L283" s="78" t="e">
        <f t="shared" ca="1" si="24"/>
        <v>#N/A</v>
      </c>
      <c r="M283" s="78" t="e">
        <f t="shared" ca="1" si="25"/>
        <v>#N/A</v>
      </c>
      <c r="N283" s="38"/>
      <c r="O283" s="36" t="e" cm="1">
        <f t="array" ref="O283">IF(OR(ISERROR($H283),$H283=FALSE),NA(),
IF(INFLATION_Index="Custom",_xlfn.XLOOKUP($H283,Tool!$12:$12,Tool!$14:$14)*100,
IF(SETUP_Frequency="Financial Year",
IFERROR(INDEX(Dynamic_Table_FY,_xlfn.XMATCH($H283,Dynamic_Period_FY),_xlfn.XMATCH(INFLATION_Index,Dynamic_Indices)),
INDEX(Dynamic_Table_FY,COUNTA(Dynamic_Table_FY)/COUNTA(Dynamic_Indices),_xlfn.XMATCH(INFLATION_Index,Dynamic_Indices))),
IF(SETUP_Frequency="Calendar Year",
IFERROR(INDEX(Dynamic_Table_CAL,_xlfn.XMATCH($H283,Dynamic_Period_CAL),_xlfn.XMATCH(INFLATION_Index,Dynamic_Indices)),
INDEX(Dynamic_Table_CAL,COUNTA(Dynamic_Table_CAL)/COUNTA(Dynamic_Indices),_xlfn.XMATCH(INFLATION_Index,Dynamic_Indices))),
IF(SETUP_Frequency="Quarterly",
IFERROR(INDEX(Dynamic_Table_QTR,_xlfn.XMATCH($H283,Dynamic_Period_QTR),_xlfn.XMATCH(INFLATION_Index,Dynamic_Indices)),
INDEX(Dynamic_Table_QTR,COUNTA(Dynamic_Table_QTR)/COUNTA(Dynamic_Indices),_xlfn.XMATCH(INFLATION_Index,Dynamic_Indices))),"err")))))
/100</f>
        <v>#N/A</v>
      </c>
      <c r="P283" s="37" t="e">
        <f t="shared" ca="1" si="22"/>
        <v>#N/A</v>
      </c>
      <c r="Q283" s="37" t="e">
        <f ca="1">IF(ISERROR($H283),NA(),
$P283/_xlfn.XLOOKUP(0,Tool!$27:$27,Tool!$33:$33)
)</f>
        <v>#N/A</v>
      </c>
      <c r="R283" s="2"/>
      <c r="S283" s="36" t="e" cm="1">
        <f t="array" ref="S283">IF(OR(ISERROR($H283),$H283=FALSE),NA(),
IF(SETUP_Frequency="Financial Year",
IFERROR(INDEX(Dynamic_Table_FY,_xlfn.XMATCH($H283,Dynamic_Period_FY),_xlfn.XMATCH("GDP Deflator",Dynamic_Indices)),
INDEX(Dynamic_Table_FY,COUNTA(Dynamic_Table_FY)/COUNTA(Dynamic_Indices),_xlfn.XMATCH("GDP Deflator",Dynamic_Indices))),
IF(SETUP_Frequency="Calendar Year",
IFERROR(INDEX(Dynamic_Table_CAL,_xlfn.XMATCH($H283,Dynamic_Period_CAL),_xlfn.XMATCH("GDP Deflator",Dynamic_Indices)),
INDEX(Dynamic_Table_CAL,COUNTA(Dynamic_Table_CAL)/COUNTA(Dynamic_Indices),_xlfn.XMATCH("GDP Deflator",Dynamic_Indices))),
IF(SETUP_Frequency="Quarterly",
IFERROR(INDEX(Dynamic_Table_QTR,_xlfn.XMATCH($H283,Dynamic_Period_QTR),_xlfn.XMATCH("GDP Deflator",Dynamic_Indices)),
INDEX(Dynamic_Table_QTR,COUNTA(Dynamic_Table_QTR)/COUNTA(Dynamic_Indices),_xlfn.XMATCH("GDP Deflator",Dynamic_Indices))),"err"))))
/100</f>
        <v>#N/A</v>
      </c>
      <c r="T283" s="37" t="e">
        <f t="shared" ca="1" si="23"/>
        <v>#N/A</v>
      </c>
      <c r="U283" s="2" t="e">
        <f ca="1">IF(ISERROR($H283),NA(),
_xlfn.XLOOKUP(0,Tool!$28:$28,Tool!$40:$40)/$T283
)</f>
        <v>#N/A</v>
      </c>
    </row>
    <row r="284" spans="8:21" x14ac:dyDescent="0.35">
      <c r="H284" s="33" t="b">
        <f>IF(SETUP_Frequency="Calendar Year",IF(COUNTA(H$3:H283)&lt;=SETUP_Period_Final-SETUP_Period_First,H283+1),
IF(SETUP_Frequency="Financial Year", IF(COUNTA(H$3:H283)&lt;=LEFT(SETUP_Period_Final,4)-LEFT(SETUP_Period_First,4),((LEFT(H283,2)&amp;MID(H283,3,2))+1)&amp;"/"&amp;TEXT(RIGHT(TEXT(RIGHT(H283,2)+1,"00"),2),"00"),NA()),
IF(SETUP_Frequency="Quarterly",IF(COUNTA(H$3:H283)&lt;=((LEFT(SETUP_Period_Final,4)-LEFT(SETUP_Period_First,4))*4)+RIGHT(SETUP_Period_Final,1)-RIGHT(SETUP_Period_First,1),IF(_xlfn.NUMBERVALUE(RIGHT(H283,1))=4,(LEFT(H283,4)+1)&amp;"Q1",(LEFT(H283,4)&amp;"Q"&amp;(RIGHT(H283,1)+1))),NA()),NA())))</f>
        <v>0</v>
      </c>
      <c r="J284" s="43">
        <f ca="1">OFFSET(Tool!$C$13,0,ROW($H284)-3)</f>
        <v>0</v>
      </c>
      <c r="K284" s="78" t="e">
        <f t="shared" ca="1" si="21"/>
        <v>#N/A</v>
      </c>
      <c r="L284" s="78" t="e">
        <f t="shared" ca="1" si="24"/>
        <v>#N/A</v>
      </c>
      <c r="M284" s="78" t="e">
        <f t="shared" ca="1" si="25"/>
        <v>#N/A</v>
      </c>
      <c r="N284" s="38"/>
      <c r="O284" s="36" t="e" cm="1">
        <f t="array" ref="O284">IF(OR(ISERROR($H284),$H284=FALSE),NA(),
IF(INFLATION_Index="Custom",_xlfn.XLOOKUP($H284,Tool!$12:$12,Tool!$14:$14)*100,
IF(SETUP_Frequency="Financial Year",
IFERROR(INDEX(Dynamic_Table_FY,_xlfn.XMATCH($H284,Dynamic_Period_FY),_xlfn.XMATCH(INFLATION_Index,Dynamic_Indices)),
INDEX(Dynamic_Table_FY,COUNTA(Dynamic_Table_FY)/COUNTA(Dynamic_Indices),_xlfn.XMATCH(INFLATION_Index,Dynamic_Indices))),
IF(SETUP_Frequency="Calendar Year",
IFERROR(INDEX(Dynamic_Table_CAL,_xlfn.XMATCH($H284,Dynamic_Period_CAL),_xlfn.XMATCH(INFLATION_Index,Dynamic_Indices)),
INDEX(Dynamic_Table_CAL,COUNTA(Dynamic_Table_CAL)/COUNTA(Dynamic_Indices),_xlfn.XMATCH(INFLATION_Index,Dynamic_Indices))),
IF(SETUP_Frequency="Quarterly",
IFERROR(INDEX(Dynamic_Table_QTR,_xlfn.XMATCH($H284,Dynamic_Period_QTR),_xlfn.XMATCH(INFLATION_Index,Dynamic_Indices)),
INDEX(Dynamic_Table_QTR,COUNTA(Dynamic_Table_QTR)/COUNTA(Dynamic_Indices),_xlfn.XMATCH(INFLATION_Index,Dynamic_Indices))),"err")))))
/100</f>
        <v>#N/A</v>
      </c>
      <c r="P284" s="37" t="e">
        <f t="shared" ca="1" si="22"/>
        <v>#N/A</v>
      </c>
      <c r="Q284" s="37" t="e">
        <f ca="1">IF(ISERROR($H284),NA(),
$P284/_xlfn.XLOOKUP(0,Tool!$27:$27,Tool!$33:$33)
)</f>
        <v>#N/A</v>
      </c>
      <c r="R284" s="2"/>
      <c r="S284" s="36" t="e" cm="1">
        <f t="array" ref="S284">IF(OR(ISERROR($H284),$H284=FALSE),NA(),
IF(SETUP_Frequency="Financial Year",
IFERROR(INDEX(Dynamic_Table_FY,_xlfn.XMATCH($H284,Dynamic_Period_FY),_xlfn.XMATCH("GDP Deflator",Dynamic_Indices)),
INDEX(Dynamic_Table_FY,COUNTA(Dynamic_Table_FY)/COUNTA(Dynamic_Indices),_xlfn.XMATCH("GDP Deflator",Dynamic_Indices))),
IF(SETUP_Frequency="Calendar Year",
IFERROR(INDEX(Dynamic_Table_CAL,_xlfn.XMATCH($H284,Dynamic_Period_CAL),_xlfn.XMATCH("GDP Deflator",Dynamic_Indices)),
INDEX(Dynamic_Table_CAL,COUNTA(Dynamic_Table_CAL)/COUNTA(Dynamic_Indices),_xlfn.XMATCH("GDP Deflator",Dynamic_Indices))),
IF(SETUP_Frequency="Quarterly",
IFERROR(INDEX(Dynamic_Table_QTR,_xlfn.XMATCH($H284,Dynamic_Period_QTR),_xlfn.XMATCH("GDP Deflator",Dynamic_Indices)),
INDEX(Dynamic_Table_QTR,COUNTA(Dynamic_Table_QTR)/COUNTA(Dynamic_Indices),_xlfn.XMATCH("GDP Deflator",Dynamic_Indices))),"err"))))
/100</f>
        <v>#N/A</v>
      </c>
      <c r="T284" s="37" t="e">
        <f t="shared" ca="1" si="23"/>
        <v>#N/A</v>
      </c>
      <c r="U284" s="2" t="e">
        <f ca="1">IF(ISERROR($H284),NA(),
_xlfn.XLOOKUP(0,Tool!$28:$28,Tool!$40:$40)/$T284
)</f>
        <v>#N/A</v>
      </c>
    </row>
    <row r="285" spans="8:21" x14ac:dyDescent="0.35">
      <c r="H285" s="33" t="b">
        <f>IF(SETUP_Frequency="Calendar Year",IF(COUNTA(H$3:H284)&lt;=SETUP_Period_Final-SETUP_Period_First,H284+1),
IF(SETUP_Frequency="Financial Year", IF(COUNTA(H$3:H284)&lt;=LEFT(SETUP_Period_Final,4)-LEFT(SETUP_Period_First,4),((LEFT(H284,2)&amp;MID(H284,3,2))+1)&amp;"/"&amp;TEXT(RIGHT(TEXT(RIGHT(H284,2)+1,"00"),2),"00"),NA()),
IF(SETUP_Frequency="Quarterly",IF(COUNTA(H$3:H284)&lt;=((LEFT(SETUP_Period_Final,4)-LEFT(SETUP_Period_First,4))*4)+RIGHT(SETUP_Period_Final,1)-RIGHT(SETUP_Period_First,1),IF(_xlfn.NUMBERVALUE(RIGHT(H284,1))=4,(LEFT(H284,4)+1)&amp;"Q1",(LEFT(H284,4)&amp;"Q"&amp;(RIGHT(H284,1)+1))),NA()),NA())))</f>
        <v>0</v>
      </c>
      <c r="J285" s="43">
        <f ca="1">OFFSET(Tool!$C$13,0,ROW($H285)-3)</f>
        <v>0</v>
      </c>
      <c r="K285" s="78" t="e">
        <f t="shared" ca="1" si="21"/>
        <v>#N/A</v>
      </c>
      <c r="L285" s="78" t="e">
        <f t="shared" ca="1" si="24"/>
        <v>#N/A</v>
      </c>
      <c r="M285" s="78" t="e">
        <f t="shared" ca="1" si="25"/>
        <v>#N/A</v>
      </c>
      <c r="N285" s="38"/>
      <c r="O285" s="36" t="e" cm="1">
        <f t="array" ref="O285">IF(OR(ISERROR($H285),$H285=FALSE),NA(),
IF(INFLATION_Index="Custom",_xlfn.XLOOKUP($H285,Tool!$12:$12,Tool!$14:$14)*100,
IF(SETUP_Frequency="Financial Year",
IFERROR(INDEX(Dynamic_Table_FY,_xlfn.XMATCH($H285,Dynamic_Period_FY),_xlfn.XMATCH(INFLATION_Index,Dynamic_Indices)),
INDEX(Dynamic_Table_FY,COUNTA(Dynamic_Table_FY)/COUNTA(Dynamic_Indices),_xlfn.XMATCH(INFLATION_Index,Dynamic_Indices))),
IF(SETUP_Frequency="Calendar Year",
IFERROR(INDEX(Dynamic_Table_CAL,_xlfn.XMATCH($H285,Dynamic_Period_CAL),_xlfn.XMATCH(INFLATION_Index,Dynamic_Indices)),
INDEX(Dynamic_Table_CAL,COUNTA(Dynamic_Table_CAL)/COUNTA(Dynamic_Indices),_xlfn.XMATCH(INFLATION_Index,Dynamic_Indices))),
IF(SETUP_Frequency="Quarterly",
IFERROR(INDEX(Dynamic_Table_QTR,_xlfn.XMATCH($H285,Dynamic_Period_QTR),_xlfn.XMATCH(INFLATION_Index,Dynamic_Indices)),
INDEX(Dynamic_Table_QTR,COUNTA(Dynamic_Table_QTR)/COUNTA(Dynamic_Indices),_xlfn.XMATCH(INFLATION_Index,Dynamic_Indices))),"err")))))
/100</f>
        <v>#N/A</v>
      </c>
      <c r="P285" s="37" t="e">
        <f t="shared" ca="1" si="22"/>
        <v>#N/A</v>
      </c>
      <c r="Q285" s="37" t="e">
        <f ca="1">IF(ISERROR($H285),NA(),
$P285/_xlfn.XLOOKUP(0,Tool!$27:$27,Tool!$33:$33)
)</f>
        <v>#N/A</v>
      </c>
      <c r="R285" s="2"/>
      <c r="S285" s="36" t="e" cm="1">
        <f t="array" ref="S285">IF(OR(ISERROR($H285),$H285=FALSE),NA(),
IF(SETUP_Frequency="Financial Year",
IFERROR(INDEX(Dynamic_Table_FY,_xlfn.XMATCH($H285,Dynamic_Period_FY),_xlfn.XMATCH("GDP Deflator",Dynamic_Indices)),
INDEX(Dynamic_Table_FY,COUNTA(Dynamic_Table_FY)/COUNTA(Dynamic_Indices),_xlfn.XMATCH("GDP Deflator",Dynamic_Indices))),
IF(SETUP_Frequency="Calendar Year",
IFERROR(INDEX(Dynamic_Table_CAL,_xlfn.XMATCH($H285,Dynamic_Period_CAL),_xlfn.XMATCH("GDP Deflator",Dynamic_Indices)),
INDEX(Dynamic_Table_CAL,COUNTA(Dynamic_Table_CAL)/COUNTA(Dynamic_Indices),_xlfn.XMATCH("GDP Deflator",Dynamic_Indices))),
IF(SETUP_Frequency="Quarterly",
IFERROR(INDEX(Dynamic_Table_QTR,_xlfn.XMATCH($H285,Dynamic_Period_QTR),_xlfn.XMATCH("GDP Deflator",Dynamic_Indices)),
INDEX(Dynamic_Table_QTR,COUNTA(Dynamic_Table_QTR)/COUNTA(Dynamic_Indices),_xlfn.XMATCH("GDP Deflator",Dynamic_Indices))),"err"))))
/100</f>
        <v>#N/A</v>
      </c>
      <c r="T285" s="37" t="e">
        <f t="shared" ca="1" si="23"/>
        <v>#N/A</v>
      </c>
      <c r="U285" s="2" t="e">
        <f ca="1">IF(ISERROR($H285),NA(),
_xlfn.XLOOKUP(0,Tool!$28:$28,Tool!$40:$40)/$T285
)</f>
        <v>#N/A</v>
      </c>
    </row>
    <row r="286" spans="8:21" x14ac:dyDescent="0.35">
      <c r="H286" s="33" t="b">
        <f>IF(SETUP_Frequency="Calendar Year",IF(COUNTA(H$3:H285)&lt;=SETUP_Period_Final-SETUP_Period_First,H285+1),
IF(SETUP_Frequency="Financial Year", IF(COUNTA(H$3:H285)&lt;=LEFT(SETUP_Period_Final,4)-LEFT(SETUP_Period_First,4),((LEFT(H285,2)&amp;MID(H285,3,2))+1)&amp;"/"&amp;TEXT(RIGHT(TEXT(RIGHT(H285,2)+1,"00"),2),"00"),NA()),
IF(SETUP_Frequency="Quarterly",IF(COUNTA(H$3:H285)&lt;=((LEFT(SETUP_Period_Final,4)-LEFT(SETUP_Period_First,4))*4)+RIGHT(SETUP_Period_Final,1)-RIGHT(SETUP_Period_First,1),IF(_xlfn.NUMBERVALUE(RIGHT(H285,1))=4,(LEFT(H285,4)+1)&amp;"Q1",(LEFT(H285,4)&amp;"Q"&amp;(RIGHT(H285,1)+1))),NA()),NA())))</f>
        <v>0</v>
      </c>
      <c r="J286" s="43">
        <f ca="1">OFFSET(Tool!$C$13,0,ROW($H286)-3)</f>
        <v>0</v>
      </c>
      <c r="K286" s="78" t="e">
        <f t="shared" ca="1" si="21"/>
        <v>#N/A</v>
      </c>
      <c r="L286" s="78" t="e">
        <f t="shared" ca="1" si="24"/>
        <v>#N/A</v>
      </c>
      <c r="M286" s="78" t="e">
        <f t="shared" ca="1" si="25"/>
        <v>#N/A</v>
      </c>
      <c r="N286" s="38"/>
      <c r="O286" s="36" t="e" cm="1">
        <f t="array" ref="O286">IF(OR(ISERROR($H286),$H286=FALSE),NA(),
IF(INFLATION_Index="Custom",_xlfn.XLOOKUP($H286,Tool!$12:$12,Tool!$14:$14)*100,
IF(SETUP_Frequency="Financial Year",
IFERROR(INDEX(Dynamic_Table_FY,_xlfn.XMATCH($H286,Dynamic_Period_FY),_xlfn.XMATCH(INFLATION_Index,Dynamic_Indices)),
INDEX(Dynamic_Table_FY,COUNTA(Dynamic_Table_FY)/COUNTA(Dynamic_Indices),_xlfn.XMATCH(INFLATION_Index,Dynamic_Indices))),
IF(SETUP_Frequency="Calendar Year",
IFERROR(INDEX(Dynamic_Table_CAL,_xlfn.XMATCH($H286,Dynamic_Period_CAL),_xlfn.XMATCH(INFLATION_Index,Dynamic_Indices)),
INDEX(Dynamic_Table_CAL,COUNTA(Dynamic_Table_CAL)/COUNTA(Dynamic_Indices),_xlfn.XMATCH(INFLATION_Index,Dynamic_Indices))),
IF(SETUP_Frequency="Quarterly",
IFERROR(INDEX(Dynamic_Table_QTR,_xlfn.XMATCH($H286,Dynamic_Period_QTR),_xlfn.XMATCH(INFLATION_Index,Dynamic_Indices)),
INDEX(Dynamic_Table_QTR,COUNTA(Dynamic_Table_QTR)/COUNTA(Dynamic_Indices),_xlfn.XMATCH(INFLATION_Index,Dynamic_Indices))),"err")))))
/100</f>
        <v>#N/A</v>
      </c>
      <c r="P286" s="37" t="e">
        <f t="shared" ca="1" si="22"/>
        <v>#N/A</v>
      </c>
      <c r="Q286" s="37" t="e">
        <f ca="1">IF(ISERROR($H286),NA(),
$P286/_xlfn.XLOOKUP(0,Tool!$27:$27,Tool!$33:$33)
)</f>
        <v>#N/A</v>
      </c>
      <c r="R286" s="2"/>
      <c r="S286" s="36" t="e" cm="1">
        <f t="array" ref="S286">IF(OR(ISERROR($H286),$H286=FALSE),NA(),
IF(SETUP_Frequency="Financial Year",
IFERROR(INDEX(Dynamic_Table_FY,_xlfn.XMATCH($H286,Dynamic_Period_FY),_xlfn.XMATCH("GDP Deflator",Dynamic_Indices)),
INDEX(Dynamic_Table_FY,COUNTA(Dynamic_Table_FY)/COUNTA(Dynamic_Indices),_xlfn.XMATCH("GDP Deflator",Dynamic_Indices))),
IF(SETUP_Frequency="Calendar Year",
IFERROR(INDEX(Dynamic_Table_CAL,_xlfn.XMATCH($H286,Dynamic_Period_CAL),_xlfn.XMATCH("GDP Deflator",Dynamic_Indices)),
INDEX(Dynamic_Table_CAL,COUNTA(Dynamic_Table_CAL)/COUNTA(Dynamic_Indices),_xlfn.XMATCH("GDP Deflator",Dynamic_Indices))),
IF(SETUP_Frequency="Quarterly",
IFERROR(INDEX(Dynamic_Table_QTR,_xlfn.XMATCH($H286,Dynamic_Period_QTR),_xlfn.XMATCH("GDP Deflator",Dynamic_Indices)),
INDEX(Dynamic_Table_QTR,COUNTA(Dynamic_Table_QTR)/COUNTA(Dynamic_Indices),_xlfn.XMATCH("GDP Deflator",Dynamic_Indices))),"err"))))
/100</f>
        <v>#N/A</v>
      </c>
      <c r="T286" s="37" t="e">
        <f t="shared" ca="1" si="23"/>
        <v>#N/A</v>
      </c>
      <c r="U286" s="2" t="e">
        <f ca="1">IF(ISERROR($H286),NA(),
_xlfn.XLOOKUP(0,Tool!$28:$28,Tool!$40:$40)/$T286
)</f>
        <v>#N/A</v>
      </c>
    </row>
    <row r="287" spans="8:21" x14ac:dyDescent="0.35">
      <c r="H287" s="33" t="b">
        <f>IF(SETUP_Frequency="Calendar Year",IF(COUNTA(H$3:H286)&lt;=SETUP_Period_Final-SETUP_Period_First,H286+1),
IF(SETUP_Frequency="Financial Year", IF(COUNTA(H$3:H286)&lt;=LEFT(SETUP_Period_Final,4)-LEFT(SETUP_Period_First,4),((LEFT(H286,2)&amp;MID(H286,3,2))+1)&amp;"/"&amp;TEXT(RIGHT(TEXT(RIGHT(H286,2)+1,"00"),2),"00"),NA()),
IF(SETUP_Frequency="Quarterly",IF(COUNTA(H$3:H286)&lt;=((LEFT(SETUP_Period_Final,4)-LEFT(SETUP_Period_First,4))*4)+RIGHT(SETUP_Period_Final,1)-RIGHT(SETUP_Period_First,1),IF(_xlfn.NUMBERVALUE(RIGHT(H286,1))=4,(LEFT(H286,4)+1)&amp;"Q1",(LEFT(H286,4)&amp;"Q"&amp;(RIGHT(H286,1)+1))),NA()),NA())))</f>
        <v>0</v>
      </c>
      <c r="J287" s="43">
        <f ca="1">OFFSET(Tool!$C$13,0,ROW($H287)-3)</f>
        <v>0</v>
      </c>
      <c r="K287" s="78" t="e">
        <f t="shared" ca="1" si="21"/>
        <v>#N/A</v>
      </c>
      <c r="L287" s="78" t="e">
        <f t="shared" ca="1" si="24"/>
        <v>#N/A</v>
      </c>
      <c r="M287" s="78" t="e">
        <f t="shared" ca="1" si="25"/>
        <v>#N/A</v>
      </c>
      <c r="N287" s="38"/>
      <c r="O287" s="36" t="e" cm="1">
        <f t="array" ref="O287">IF(OR(ISERROR($H287),$H287=FALSE),NA(),
IF(INFLATION_Index="Custom",_xlfn.XLOOKUP($H287,Tool!$12:$12,Tool!$14:$14)*100,
IF(SETUP_Frequency="Financial Year",
IFERROR(INDEX(Dynamic_Table_FY,_xlfn.XMATCH($H287,Dynamic_Period_FY),_xlfn.XMATCH(INFLATION_Index,Dynamic_Indices)),
INDEX(Dynamic_Table_FY,COUNTA(Dynamic_Table_FY)/COUNTA(Dynamic_Indices),_xlfn.XMATCH(INFLATION_Index,Dynamic_Indices))),
IF(SETUP_Frequency="Calendar Year",
IFERROR(INDEX(Dynamic_Table_CAL,_xlfn.XMATCH($H287,Dynamic_Period_CAL),_xlfn.XMATCH(INFLATION_Index,Dynamic_Indices)),
INDEX(Dynamic_Table_CAL,COUNTA(Dynamic_Table_CAL)/COUNTA(Dynamic_Indices),_xlfn.XMATCH(INFLATION_Index,Dynamic_Indices))),
IF(SETUP_Frequency="Quarterly",
IFERROR(INDEX(Dynamic_Table_QTR,_xlfn.XMATCH($H287,Dynamic_Period_QTR),_xlfn.XMATCH(INFLATION_Index,Dynamic_Indices)),
INDEX(Dynamic_Table_QTR,COUNTA(Dynamic_Table_QTR)/COUNTA(Dynamic_Indices),_xlfn.XMATCH(INFLATION_Index,Dynamic_Indices))),"err")))))
/100</f>
        <v>#N/A</v>
      </c>
      <c r="P287" s="37" t="e">
        <f t="shared" ca="1" si="22"/>
        <v>#N/A</v>
      </c>
      <c r="Q287" s="37" t="e">
        <f ca="1">IF(ISERROR($H287),NA(),
$P287/_xlfn.XLOOKUP(0,Tool!$27:$27,Tool!$33:$33)
)</f>
        <v>#N/A</v>
      </c>
      <c r="R287" s="2"/>
      <c r="S287" s="36" t="e" cm="1">
        <f t="array" ref="S287">IF(OR(ISERROR($H287),$H287=FALSE),NA(),
IF(SETUP_Frequency="Financial Year",
IFERROR(INDEX(Dynamic_Table_FY,_xlfn.XMATCH($H287,Dynamic_Period_FY),_xlfn.XMATCH("GDP Deflator",Dynamic_Indices)),
INDEX(Dynamic_Table_FY,COUNTA(Dynamic_Table_FY)/COUNTA(Dynamic_Indices),_xlfn.XMATCH("GDP Deflator",Dynamic_Indices))),
IF(SETUP_Frequency="Calendar Year",
IFERROR(INDEX(Dynamic_Table_CAL,_xlfn.XMATCH($H287,Dynamic_Period_CAL),_xlfn.XMATCH("GDP Deflator",Dynamic_Indices)),
INDEX(Dynamic_Table_CAL,COUNTA(Dynamic_Table_CAL)/COUNTA(Dynamic_Indices),_xlfn.XMATCH("GDP Deflator",Dynamic_Indices))),
IF(SETUP_Frequency="Quarterly",
IFERROR(INDEX(Dynamic_Table_QTR,_xlfn.XMATCH($H287,Dynamic_Period_QTR),_xlfn.XMATCH("GDP Deflator",Dynamic_Indices)),
INDEX(Dynamic_Table_QTR,COUNTA(Dynamic_Table_QTR)/COUNTA(Dynamic_Indices),_xlfn.XMATCH("GDP Deflator",Dynamic_Indices))),"err"))))
/100</f>
        <v>#N/A</v>
      </c>
      <c r="T287" s="37" t="e">
        <f t="shared" ca="1" si="23"/>
        <v>#N/A</v>
      </c>
      <c r="U287" s="2" t="e">
        <f ca="1">IF(ISERROR($H287),NA(),
_xlfn.XLOOKUP(0,Tool!$28:$28,Tool!$40:$40)/$T287
)</f>
        <v>#N/A</v>
      </c>
    </row>
    <row r="288" spans="8:21" x14ac:dyDescent="0.35">
      <c r="H288" s="33" t="b">
        <f>IF(SETUP_Frequency="Calendar Year",IF(COUNTA(H$3:H287)&lt;=SETUP_Period_Final-SETUP_Period_First,H287+1),
IF(SETUP_Frequency="Financial Year", IF(COUNTA(H$3:H287)&lt;=LEFT(SETUP_Period_Final,4)-LEFT(SETUP_Period_First,4),((LEFT(H287,2)&amp;MID(H287,3,2))+1)&amp;"/"&amp;TEXT(RIGHT(TEXT(RIGHT(H287,2)+1,"00"),2),"00"),NA()),
IF(SETUP_Frequency="Quarterly",IF(COUNTA(H$3:H287)&lt;=((LEFT(SETUP_Period_Final,4)-LEFT(SETUP_Period_First,4))*4)+RIGHT(SETUP_Period_Final,1)-RIGHT(SETUP_Period_First,1),IF(_xlfn.NUMBERVALUE(RIGHT(H287,1))=4,(LEFT(H287,4)+1)&amp;"Q1",(LEFT(H287,4)&amp;"Q"&amp;(RIGHT(H287,1)+1))),NA()),NA())))</f>
        <v>0</v>
      </c>
      <c r="J288" s="43">
        <f ca="1">OFFSET(Tool!$C$13,0,ROW($H288)-3)</f>
        <v>0</v>
      </c>
      <c r="K288" s="78" t="e">
        <f t="shared" ca="1" si="21"/>
        <v>#N/A</v>
      </c>
      <c r="L288" s="78" t="e">
        <f t="shared" ca="1" si="24"/>
        <v>#N/A</v>
      </c>
      <c r="M288" s="78" t="e">
        <f t="shared" ca="1" si="25"/>
        <v>#N/A</v>
      </c>
      <c r="N288" s="38"/>
      <c r="O288" s="36" t="e" cm="1">
        <f t="array" ref="O288">IF(OR(ISERROR($H288),$H288=FALSE),NA(),
IF(INFLATION_Index="Custom",_xlfn.XLOOKUP($H288,Tool!$12:$12,Tool!$14:$14)*100,
IF(SETUP_Frequency="Financial Year",
IFERROR(INDEX(Dynamic_Table_FY,_xlfn.XMATCH($H288,Dynamic_Period_FY),_xlfn.XMATCH(INFLATION_Index,Dynamic_Indices)),
INDEX(Dynamic_Table_FY,COUNTA(Dynamic_Table_FY)/COUNTA(Dynamic_Indices),_xlfn.XMATCH(INFLATION_Index,Dynamic_Indices))),
IF(SETUP_Frequency="Calendar Year",
IFERROR(INDEX(Dynamic_Table_CAL,_xlfn.XMATCH($H288,Dynamic_Period_CAL),_xlfn.XMATCH(INFLATION_Index,Dynamic_Indices)),
INDEX(Dynamic_Table_CAL,COUNTA(Dynamic_Table_CAL)/COUNTA(Dynamic_Indices),_xlfn.XMATCH(INFLATION_Index,Dynamic_Indices))),
IF(SETUP_Frequency="Quarterly",
IFERROR(INDEX(Dynamic_Table_QTR,_xlfn.XMATCH($H288,Dynamic_Period_QTR),_xlfn.XMATCH(INFLATION_Index,Dynamic_Indices)),
INDEX(Dynamic_Table_QTR,COUNTA(Dynamic_Table_QTR)/COUNTA(Dynamic_Indices),_xlfn.XMATCH(INFLATION_Index,Dynamic_Indices))),"err")))))
/100</f>
        <v>#N/A</v>
      </c>
      <c r="P288" s="37" t="e">
        <f t="shared" ca="1" si="22"/>
        <v>#N/A</v>
      </c>
      <c r="Q288" s="37" t="e">
        <f ca="1">IF(ISERROR($H288),NA(),
$P288/_xlfn.XLOOKUP(0,Tool!$27:$27,Tool!$33:$33)
)</f>
        <v>#N/A</v>
      </c>
      <c r="R288" s="2"/>
      <c r="S288" s="36" t="e" cm="1">
        <f t="array" ref="S288">IF(OR(ISERROR($H288),$H288=FALSE),NA(),
IF(SETUP_Frequency="Financial Year",
IFERROR(INDEX(Dynamic_Table_FY,_xlfn.XMATCH($H288,Dynamic_Period_FY),_xlfn.XMATCH("GDP Deflator",Dynamic_Indices)),
INDEX(Dynamic_Table_FY,COUNTA(Dynamic_Table_FY)/COUNTA(Dynamic_Indices),_xlfn.XMATCH("GDP Deflator",Dynamic_Indices))),
IF(SETUP_Frequency="Calendar Year",
IFERROR(INDEX(Dynamic_Table_CAL,_xlfn.XMATCH($H288,Dynamic_Period_CAL),_xlfn.XMATCH("GDP Deflator",Dynamic_Indices)),
INDEX(Dynamic_Table_CAL,COUNTA(Dynamic_Table_CAL)/COUNTA(Dynamic_Indices),_xlfn.XMATCH("GDP Deflator",Dynamic_Indices))),
IF(SETUP_Frequency="Quarterly",
IFERROR(INDEX(Dynamic_Table_QTR,_xlfn.XMATCH($H288,Dynamic_Period_QTR),_xlfn.XMATCH("GDP Deflator",Dynamic_Indices)),
INDEX(Dynamic_Table_QTR,COUNTA(Dynamic_Table_QTR)/COUNTA(Dynamic_Indices),_xlfn.XMATCH("GDP Deflator",Dynamic_Indices))),"err"))))
/100</f>
        <v>#N/A</v>
      </c>
      <c r="T288" s="37" t="e">
        <f t="shared" ca="1" si="23"/>
        <v>#N/A</v>
      </c>
      <c r="U288" s="2" t="e">
        <f ca="1">IF(ISERROR($H288),NA(),
_xlfn.XLOOKUP(0,Tool!$28:$28,Tool!$40:$40)/$T288
)</f>
        <v>#N/A</v>
      </c>
    </row>
    <row r="289" spans="8:21" x14ac:dyDescent="0.35">
      <c r="H289" s="33" t="b">
        <f>IF(SETUP_Frequency="Calendar Year",IF(COUNTA(H$3:H288)&lt;=SETUP_Period_Final-SETUP_Period_First,H288+1),
IF(SETUP_Frequency="Financial Year", IF(COUNTA(H$3:H288)&lt;=LEFT(SETUP_Period_Final,4)-LEFT(SETUP_Period_First,4),((LEFT(H288,2)&amp;MID(H288,3,2))+1)&amp;"/"&amp;TEXT(RIGHT(TEXT(RIGHT(H288,2)+1,"00"),2),"00"),NA()),
IF(SETUP_Frequency="Quarterly",IF(COUNTA(H$3:H288)&lt;=((LEFT(SETUP_Period_Final,4)-LEFT(SETUP_Period_First,4))*4)+RIGHT(SETUP_Period_Final,1)-RIGHT(SETUP_Period_First,1),IF(_xlfn.NUMBERVALUE(RIGHT(H288,1))=4,(LEFT(H288,4)+1)&amp;"Q1",(LEFT(H288,4)&amp;"Q"&amp;(RIGHT(H288,1)+1))),NA()),NA())))</f>
        <v>0</v>
      </c>
      <c r="J289" s="43">
        <f ca="1">OFFSET(Tool!$C$13,0,ROW($H289)-3)</f>
        <v>0</v>
      </c>
      <c r="K289" s="78" t="e">
        <f t="shared" ca="1" si="21"/>
        <v>#N/A</v>
      </c>
      <c r="L289" s="78" t="e">
        <f t="shared" ca="1" si="24"/>
        <v>#N/A</v>
      </c>
      <c r="M289" s="78" t="e">
        <f t="shared" ca="1" si="25"/>
        <v>#N/A</v>
      </c>
      <c r="N289" s="38"/>
      <c r="O289" s="36" t="e" cm="1">
        <f t="array" ref="O289">IF(OR(ISERROR($H289),$H289=FALSE),NA(),
IF(INFLATION_Index="Custom",_xlfn.XLOOKUP($H289,Tool!$12:$12,Tool!$14:$14)*100,
IF(SETUP_Frequency="Financial Year",
IFERROR(INDEX(Dynamic_Table_FY,_xlfn.XMATCH($H289,Dynamic_Period_FY),_xlfn.XMATCH(INFLATION_Index,Dynamic_Indices)),
INDEX(Dynamic_Table_FY,COUNTA(Dynamic_Table_FY)/COUNTA(Dynamic_Indices),_xlfn.XMATCH(INFLATION_Index,Dynamic_Indices))),
IF(SETUP_Frequency="Calendar Year",
IFERROR(INDEX(Dynamic_Table_CAL,_xlfn.XMATCH($H289,Dynamic_Period_CAL),_xlfn.XMATCH(INFLATION_Index,Dynamic_Indices)),
INDEX(Dynamic_Table_CAL,COUNTA(Dynamic_Table_CAL)/COUNTA(Dynamic_Indices),_xlfn.XMATCH(INFLATION_Index,Dynamic_Indices))),
IF(SETUP_Frequency="Quarterly",
IFERROR(INDEX(Dynamic_Table_QTR,_xlfn.XMATCH($H289,Dynamic_Period_QTR),_xlfn.XMATCH(INFLATION_Index,Dynamic_Indices)),
INDEX(Dynamic_Table_QTR,COUNTA(Dynamic_Table_QTR)/COUNTA(Dynamic_Indices),_xlfn.XMATCH(INFLATION_Index,Dynamic_Indices))),"err")))))
/100</f>
        <v>#N/A</v>
      </c>
      <c r="P289" s="37" t="e">
        <f t="shared" ca="1" si="22"/>
        <v>#N/A</v>
      </c>
      <c r="Q289" s="37" t="e">
        <f ca="1">IF(ISERROR($H289),NA(),
$P289/_xlfn.XLOOKUP(0,Tool!$27:$27,Tool!$33:$33)
)</f>
        <v>#N/A</v>
      </c>
      <c r="R289" s="2"/>
      <c r="S289" s="36" t="e" cm="1">
        <f t="array" ref="S289">IF(OR(ISERROR($H289),$H289=FALSE),NA(),
IF(SETUP_Frequency="Financial Year",
IFERROR(INDEX(Dynamic_Table_FY,_xlfn.XMATCH($H289,Dynamic_Period_FY),_xlfn.XMATCH("GDP Deflator",Dynamic_Indices)),
INDEX(Dynamic_Table_FY,COUNTA(Dynamic_Table_FY)/COUNTA(Dynamic_Indices),_xlfn.XMATCH("GDP Deflator",Dynamic_Indices))),
IF(SETUP_Frequency="Calendar Year",
IFERROR(INDEX(Dynamic_Table_CAL,_xlfn.XMATCH($H289,Dynamic_Period_CAL),_xlfn.XMATCH("GDP Deflator",Dynamic_Indices)),
INDEX(Dynamic_Table_CAL,COUNTA(Dynamic_Table_CAL)/COUNTA(Dynamic_Indices),_xlfn.XMATCH("GDP Deflator",Dynamic_Indices))),
IF(SETUP_Frequency="Quarterly",
IFERROR(INDEX(Dynamic_Table_QTR,_xlfn.XMATCH($H289,Dynamic_Period_QTR),_xlfn.XMATCH("GDP Deflator",Dynamic_Indices)),
INDEX(Dynamic_Table_QTR,COUNTA(Dynamic_Table_QTR)/COUNTA(Dynamic_Indices),_xlfn.XMATCH("GDP Deflator",Dynamic_Indices))),"err"))))
/100</f>
        <v>#N/A</v>
      </c>
      <c r="T289" s="37" t="e">
        <f t="shared" ca="1" si="23"/>
        <v>#N/A</v>
      </c>
      <c r="U289" s="2" t="e">
        <f ca="1">IF(ISERROR($H289),NA(),
_xlfn.XLOOKUP(0,Tool!$28:$28,Tool!$40:$40)/$T289
)</f>
        <v>#N/A</v>
      </c>
    </row>
    <row r="290" spans="8:21" x14ac:dyDescent="0.35">
      <c r="H290" s="33" t="b">
        <f>IF(SETUP_Frequency="Calendar Year",IF(COUNTA(H$3:H289)&lt;=SETUP_Period_Final-SETUP_Period_First,H289+1),
IF(SETUP_Frequency="Financial Year", IF(COUNTA(H$3:H289)&lt;=LEFT(SETUP_Period_Final,4)-LEFT(SETUP_Period_First,4),((LEFT(H289,2)&amp;MID(H289,3,2))+1)&amp;"/"&amp;TEXT(RIGHT(TEXT(RIGHT(H289,2)+1,"00"),2),"00"),NA()),
IF(SETUP_Frequency="Quarterly",IF(COUNTA(H$3:H289)&lt;=((LEFT(SETUP_Period_Final,4)-LEFT(SETUP_Period_First,4))*4)+RIGHT(SETUP_Period_Final,1)-RIGHT(SETUP_Period_First,1),IF(_xlfn.NUMBERVALUE(RIGHT(H289,1))=4,(LEFT(H289,4)+1)&amp;"Q1",(LEFT(H289,4)&amp;"Q"&amp;(RIGHT(H289,1)+1))),NA()),NA())))</f>
        <v>0</v>
      </c>
      <c r="J290" s="43">
        <f ca="1">OFFSET(Tool!$C$13,0,ROW($H290)-3)</f>
        <v>0</v>
      </c>
      <c r="K290" s="78" t="e">
        <f t="shared" ca="1" si="21"/>
        <v>#N/A</v>
      </c>
      <c r="L290" s="78" t="e">
        <f t="shared" ca="1" si="24"/>
        <v>#N/A</v>
      </c>
      <c r="M290" s="78" t="e">
        <f t="shared" ca="1" si="25"/>
        <v>#N/A</v>
      </c>
      <c r="N290" s="38"/>
      <c r="O290" s="36" t="e" cm="1">
        <f t="array" ref="O290">IF(OR(ISERROR($H290),$H290=FALSE),NA(),
IF(INFLATION_Index="Custom",_xlfn.XLOOKUP($H290,Tool!$12:$12,Tool!$14:$14)*100,
IF(SETUP_Frequency="Financial Year",
IFERROR(INDEX(Dynamic_Table_FY,_xlfn.XMATCH($H290,Dynamic_Period_FY),_xlfn.XMATCH(INFLATION_Index,Dynamic_Indices)),
INDEX(Dynamic_Table_FY,COUNTA(Dynamic_Table_FY)/COUNTA(Dynamic_Indices),_xlfn.XMATCH(INFLATION_Index,Dynamic_Indices))),
IF(SETUP_Frequency="Calendar Year",
IFERROR(INDEX(Dynamic_Table_CAL,_xlfn.XMATCH($H290,Dynamic_Period_CAL),_xlfn.XMATCH(INFLATION_Index,Dynamic_Indices)),
INDEX(Dynamic_Table_CAL,COUNTA(Dynamic_Table_CAL)/COUNTA(Dynamic_Indices),_xlfn.XMATCH(INFLATION_Index,Dynamic_Indices))),
IF(SETUP_Frequency="Quarterly",
IFERROR(INDEX(Dynamic_Table_QTR,_xlfn.XMATCH($H290,Dynamic_Period_QTR),_xlfn.XMATCH(INFLATION_Index,Dynamic_Indices)),
INDEX(Dynamic_Table_QTR,COUNTA(Dynamic_Table_QTR)/COUNTA(Dynamic_Indices),_xlfn.XMATCH(INFLATION_Index,Dynamic_Indices))),"err")))))
/100</f>
        <v>#N/A</v>
      </c>
      <c r="P290" s="37" t="e">
        <f t="shared" ca="1" si="22"/>
        <v>#N/A</v>
      </c>
      <c r="Q290" s="37" t="e">
        <f ca="1">IF(ISERROR($H290),NA(),
$P290/_xlfn.XLOOKUP(0,Tool!$27:$27,Tool!$33:$33)
)</f>
        <v>#N/A</v>
      </c>
      <c r="R290" s="2"/>
      <c r="S290" s="36" t="e" cm="1">
        <f t="array" ref="S290">IF(OR(ISERROR($H290),$H290=FALSE),NA(),
IF(SETUP_Frequency="Financial Year",
IFERROR(INDEX(Dynamic_Table_FY,_xlfn.XMATCH($H290,Dynamic_Period_FY),_xlfn.XMATCH("GDP Deflator",Dynamic_Indices)),
INDEX(Dynamic_Table_FY,COUNTA(Dynamic_Table_FY)/COUNTA(Dynamic_Indices),_xlfn.XMATCH("GDP Deflator",Dynamic_Indices))),
IF(SETUP_Frequency="Calendar Year",
IFERROR(INDEX(Dynamic_Table_CAL,_xlfn.XMATCH($H290,Dynamic_Period_CAL),_xlfn.XMATCH("GDP Deflator",Dynamic_Indices)),
INDEX(Dynamic_Table_CAL,COUNTA(Dynamic_Table_CAL)/COUNTA(Dynamic_Indices),_xlfn.XMATCH("GDP Deflator",Dynamic_Indices))),
IF(SETUP_Frequency="Quarterly",
IFERROR(INDEX(Dynamic_Table_QTR,_xlfn.XMATCH($H290,Dynamic_Period_QTR),_xlfn.XMATCH("GDP Deflator",Dynamic_Indices)),
INDEX(Dynamic_Table_QTR,COUNTA(Dynamic_Table_QTR)/COUNTA(Dynamic_Indices),_xlfn.XMATCH("GDP Deflator",Dynamic_Indices))),"err"))))
/100</f>
        <v>#N/A</v>
      </c>
      <c r="T290" s="37" t="e">
        <f t="shared" ca="1" si="23"/>
        <v>#N/A</v>
      </c>
      <c r="U290" s="2" t="e">
        <f ca="1">IF(ISERROR($H290),NA(),
_xlfn.XLOOKUP(0,Tool!$28:$28,Tool!$40:$40)/$T290
)</f>
        <v>#N/A</v>
      </c>
    </row>
    <row r="291" spans="8:21" x14ac:dyDescent="0.35">
      <c r="H291" s="33" t="b">
        <f>IF(SETUP_Frequency="Calendar Year",IF(COUNTA(H$3:H290)&lt;=SETUP_Period_Final-SETUP_Period_First,H290+1),
IF(SETUP_Frequency="Financial Year", IF(COUNTA(H$3:H290)&lt;=LEFT(SETUP_Period_Final,4)-LEFT(SETUP_Period_First,4),((LEFT(H290,2)&amp;MID(H290,3,2))+1)&amp;"/"&amp;TEXT(RIGHT(TEXT(RIGHT(H290,2)+1,"00"),2),"00"),NA()),
IF(SETUP_Frequency="Quarterly",IF(COUNTA(H$3:H290)&lt;=((LEFT(SETUP_Period_Final,4)-LEFT(SETUP_Period_First,4))*4)+RIGHT(SETUP_Period_Final,1)-RIGHT(SETUP_Period_First,1),IF(_xlfn.NUMBERVALUE(RIGHT(H290,1))=4,(LEFT(H290,4)+1)&amp;"Q1",(LEFT(H290,4)&amp;"Q"&amp;(RIGHT(H290,1)+1))),NA()),NA())))</f>
        <v>0</v>
      </c>
      <c r="J291" s="43">
        <f ca="1">OFFSET(Tool!$C$13,0,ROW($H291)-3)</f>
        <v>0</v>
      </c>
      <c r="K291" s="78" t="e">
        <f t="shared" ca="1" si="21"/>
        <v>#N/A</v>
      </c>
      <c r="L291" s="78" t="e">
        <f t="shared" ca="1" si="24"/>
        <v>#N/A</v>
      </c>
      <c r="M291" s="78" t="e">
        <f t="shared" ca="1" si="25"/>
        <v>#N/A</v>
      </c>
      <c r="N291" s="38"/>
      <c r="O291" s="36" t="e" cm="1">
        <f t="array" ref="O291">IF(OR(ISERROR($H291),$H291=FALSE),NA(),
IF(INFLATION_Index="Custom",_xlfn.XLOOKUP($H291,Tool!$12:$12,Tool!$14:$14)*100,
IF(SETUP_Frequency="Financial Year",
IFERROR(INDEX(Dynamic_Table_FY,_xlfn.XMATCH($H291,Dynamic_Period_FY),_xlfn.XMATCH(INFLATION_Index,Dynamic_Indices)),
INDEX(Dynamic_Table_FY,COUNTA(Dynamic_Table_FY)/COUNTA(Dynamic_Indices),_xlfn.XMATCH(INFLATION_Index,Dynamic_Indices))),
IF(SETUP_Frequency="Calendar Year",
IFERROR(INDEX(Dynamic_Table_CAL,_xlfn.XMATCH($H291,Dynamic_Period_CAL),_xlfn.XMATCH(INFLATION_Index,Dynamic_Indices)),
INDEX(Dynamic_Table_CAL,COUNTA(Dynamic_Table_CAL)/COUNTA(Dynamic_Indices),_xlfn.XMATCH(INFLATION_Index,Dynamic_Indices))),
IF(SETUP_Frequency="Quarterly",
IFERROR(INDEX(Dynamic_Table_QTR,_xlfn.XMATCH($H291,Dynamic_Period_QTR),_xlfn.XMATCH(INFLATION_Index,Dynamic_Indices)),
INDEX(Dynamic_Table_QTR,COUNTA(Dynamic_Table_QTR)/COUNTA(Dynamic_Indices),_xlfn.XMATCH(INFLATION_Index,Dynamic_Indices))),"err")))))
/100</f>
        <v>#N/A</v>
      </c>
      <c r="P291" s="37" t="e">
        <f t="shared" ca="1" si="22"/>
        <v>#N/A</v>
      </c>
      <c r="Q291" s="37" t="e">
        <f ca="1">IF(ISERROR($H291),NA(),
$P291/_xlfn.XLOOKUP(0,Tool!$27:$27,Tool!$33:$33)
)</f>
        <v>#N/A</v>
      </c>
      <c r="R291" s="2"/>
      <c r="S291" s="36" t="e" cm="1">
        <f t="array" ref="S291">IF(OR(ISERROR($H291),$H291=FALSE),NA(),
IF(SETUP_Frequency="Financial Year",
IFERROR(INDEX(Dynamic_Table_FY,_xlfn.XMATCH($H291,Dynamic_Period_FY),_xlfn.XMATCH("GDP Deflator",Dynamic_Indices)),
INDEX(Dynamic_Table_FY,COUNTA(Dynamic_Table_FY)/COUNTA(Dynamic_Indices),_xlfn.XMATCH("GDP Deflator",Dynamic_Indices))),
IF(SETUP_Frequency="Calendar Year",
IFERROR(INDEX(Dynamic_Table_CAL,_xlfn.XMATCH($H291,Dynamic_Period_CAL),_xlfn.XMATCH("GDP Deflator",Dynamic_Indices)),
INDEX(Dynamic_Table_CAL,COUNTA(Dynamic_Table_CAL)/COUNTA(Dynamic_Indices),_xlfn.XMATCH("GDP Deflator",Dynamic_Indices))),
IF(SETUP_Frequency="Quarterly",
IFERROR(INDEX(Dynamic_Table_QTR,_xlfn.XMATCH($H291,Dynamic_Period_QTR),_xlfn.XMATCH("GDP Deflator",Dynamic_Indices)),
INDEX(Dynamic_Table_QTR,COUNTA(Dynamic_Table_QTR)/COUNTA(Dynamic_Indices),_xlfn.XMATCH("GDP Deflator",Dynamic_Indices))),"err"))))
/100</f>
        <v>#N/A</v>
      </c>
      <c r="T291" s="37" t="e">
        <f t="shared" ca="1" si="23"/>
        <v>#N/A</v>
      </c>
      <c r="U291" s="2" t="e">
        <f ca="1">IF(ISERROR($H291),NA(),
_xlfn.XLOOKUP(0,Tool!$28:$28,Tool!$40:$40)/$T291
)</f>
        <v>#N/A</v>
      </c>
    </row>
    <row r="292" spans="8:21" x14ac:dyDescent="0.35">
      <c r="H292" s="33" t="b">
        <f>IF(SETUP_Frequency="Calendar Year",IF(COUNTA(H$3:H291)&lt;=SETUP_Period_Final-SETUP_Period_First,H291+1),
IF(SETUP_Frequency="Financial Year", IF(COUNTA(H$3:H291)&lt;=LEFT(SETUP_Period_Final,4)-LEFT(SETUP_Period_First,4),((LEFT(H291,2)&amp;MID(H291,3,2))+1)&amp;"/"&amp;TEXT(RIGHT(TEXT(RIGHT(H291,2)+1,"00"),2),"00"),NA()),
IF(SETUP_Frequency="Quarterly",IF(COUNTA(H$3:H291)&lt;=((LEFT(SETUP_Period_Final,4)-LEFT(SETUP_Period_First,4))*4)+RIGHT(SETUP_Period_Final,1)-RIGHT(SETUP_Period_First,1),IF(_xlfn.NUMBERVALUE(RIGHT(H291,1))=4,(LEFT(H291,4)+1)&amp;"Q1",(LEFT(H291,4)&amp;"Q"&amp;(RIGHT(H291,1)+1))),NA()),NA())))</f>
        <v>0</v>
      </c>
      <c r="J292" s="43">
        <f ca="1">OFFSET(Tool!$C$13,0,ROW($H292)-3)</f>
        <v>0</v>
      </c>
      <c r="K292" s="78" t="e">
        <f t="shared" ca="1" si="21"/>
        <v>#N/A</v>
      </c>
      <c r="L292" s="78" t="e">
        <f t="shared" ca="1" si="24"/>
        <v>#N/A</v>
      </c>
      <c r="M292" s="78" t="e">
        <f t="shared" ca="1" si="25"/>
        <v>#N/A</v>
      </c>
      <c r="N292" s="38"/>
      <c r="O292" s="36" t="e" cm="1">
        <f t="array" ref="O292">IF(OR(ISERROR($H292),$H292=FALSE),NA(),
IF(INFLATION_Index="Custom",_xlfn.XLOOKUP($H292,Tool!$12:$12,Tool!$14:$14)*100,
IF(SETUP_Frequency="Financial Year",
IFERROR(INDEX(Dynamic_Table_FY,_xlfn.XMATCH($H292,Dynamic_Period_FY),_xlfn.XMATCH(INFLATION_Index,Dynamic_Indices)),
INDEX(Dynamic_Table_FY,COUNTA(Dynamic_Table_FY)/COUNTA(Dynamic_Indices),_xlfn.XMATCH(INFLATION_Index,Dynamic_Indices))),
IF(SETUP_Frequency="Calendar Year",
IFERROR(INDEX(Dynamic_Table_CAL,_xlfn.XMATCH($H292,Dynamic_Period_CAL),_xlfn.XMATCH(INFLATION_Index,Dynamic_Indices)),
INDEX(Dynamic_Table_CAL,COUNTA(Dynamic_Table_CAL)/COUNTA(Dynamic_Indices),_xlfn.XMATCH(INFLATION_Index,Dynamic_Indices))),
IF(SETUP_Frequency="Quarterly",
IFERROR(INDEX(Dynamic_Table_QTR,_xlfn.XMATCH($H292,Dynamic_Period_QTR),_xlfn.XMATCH(INFLATION_Index,Dynamic_Indices)),
INDEX(Dynamic_Table_QTR,COUNTA(Dynamic_Table_QTR)/COUNTA(Dynamic_Indices),_xlfn.XMATCH(INFLATION_Index,Dynamic_Indices))),"err")))))
/100</f>
        <v>#N/A</v>
      </c>
      <c r="P292" s="37" t="e">
        <f t="shared" ca="1" si="22"/>
        <v>#N/A</v>
      </c>
      <c r="Q292" s="37" t="e">
        <f ca="1">IF(ISERROR($H292),NA(),
$P292/_xlfn.XLOOKUP(0,Tool!$27:$27,Tool!$33:$33)
)</f>
        <v>#N/A</v>
      </c>
      <c r="R292" s="2"/>
      <c r="S292" s="36" t="e" cm="1">
        <f t="array" ref="S292">IF(OR(ISERROR($H292),$H292=FALSE),NA(),
IF(SETUP_Frequency="Financial Year",
IFERROR(INDEX(Dynamic_Table_FY,_xlfn.XMATCH($H292,Dynamic_Period_FY),_xlfn.XMATCH("GDP Deflator",Dynamic_Indices)),
INDEX(Dynamic_Table_FY,COUNTA(Dynamic_Table_FY)/COUNTA(Dynamic_Indices),_xlfn.XMATCH("GDP Deflator",Dynamic_Indices))),
IF(SETUP_Frequency="Calendar Year",
IFERROR(INDEX(Dynamic_Table_CAL,_xlfn.XMATCH($H292,Dynamic_Period_CAL),_xlfn.XMATCH("GDP Deflator",Dynamic_Indices)),
INDEX(Dynamic_Table_CAL,COUNTA(Dynamic_Table_CAL)/COUNTA(Dynamic_Indices),_xlfn.XMATCH("GDP Deflator",Dynamic_Indices))),
IF(SETUP_Frequency="Quarterly",
IFERROR(INDEX(Dynamic_Table_QTR,_xlfn.XMATCH($H292,Dynamic_Period_QTR),_xlfn.XMATCH("GDP Deflator",Dynamic_Indices)),
INDEX(Dynamic_Table_QTR,COUNTA(Dynamic_Table_QTR)/COUNTA(Dynamic_Indices),_xlfn.XMATCH("GDP Deflator",Dynamic_Indices))),"err"))))
/100</f>
        <v>#N/A</v>
      </c>
      <c r="T292" s="37" t="e">
        <f t="shared" ca="1" si="23"/>
        <v>#N/A</v>
      </c>
      <c r="U292" s="2" t="e">
        <f ca="1">IF(ISERROR($H292),NA(),
_xlfn.XLOOKUP(0,Tool!$28:$28,Tool!$40:$40)/$T292
)</f>
        <v>#N/A</v>
      </c>
    </row>
    <row r="293" spans="8:21" x14ac:dyDescent="0.35">
      <c r="H293" s="33" t="b">
        <f>IF(SETUP_Frequency="Calendar Year",IF(COUNTA(H$3:H292)&lt;=SETUP_Period_Final-SETUP_Period_First,H292+1),
IF(SETUP_Frequency="Financial Year", IF(COUNTA(H$3:H292)&lt;=LEFT(SETUP_Period_Final,4)-LEFT(SETUP_Period_First,4),((LEFT(H292,2)&amp;MID(H292,3,2))+1)&amp;"/"&amp;TEXT(RIGHT(TEXT(RIGHT(H292,2)+1,"00"),2),"00"),NA()),
IF(SETUP_Frequency="Quarterly",IF(COUNTA(H$3:H292)&lt;=((LEFT(SETUP_Period_Final,4)-LEFT(SETUP_Period_First,4))*4)+RIGHT(SETUP_Period_Final,1)-RIGHT(SETUP_Period_First,1),IF(_xlfn.NUMBERVALUE(RIGHT(H292,1))=4,(LEFT(H292,4)+1)&amp;"Q1",(LEFT(H292,4)&amp;"Q"&amp;(RIGHT(H292,1)+1))),NA()),NA())))</f>
        <v>0</v>
      </c>
      <c r="J293" s="43">
        <f ca="1">OFFSET(Tool!$C$13,0,ROW($H293)-3)</f>
        <v>0</v>
      </c>
      <c r="K293" s="78" t="e">
        <f t="shared" ca="1" si="21"/>
        <v>#N/A</v>
      </c>
      <c r="L293" s="78" t="e">
        <f t="shared" ca="1" si="24"/>
        <v>#N/A</v>
      </c>
      <c r="M293" s="78" t="e">
        <f t="shared" ca="1" si="25"/>
        <v>#N/A</v>
      </c>
      <c r="N293" s="38"/>
      <c r="O293" s="36" t="e" cm="1">
        <f t="array" ref="O293">IF(OR(ISERROR($H293),$H293=FALSE),NA(),
IF(INFLATION_Index="Custom",_xlfn.XLOOKUP($H293,Tool!$12:$12,Tool!$14:$14)*100,
IF(SETUP_Frequency="Financial Year",
IFERROR(INDEX(Dynamic_Table_FY,_xlfn.XMATCH($H293,Dynamic_Period_FY),_xlfn.XMATCH(INFLATION_Index,Dynamic_Indices)),
INDEX(Dynamic_Table_FY,COUNTA(Dynamic_Table_FY)/COUNTA(Dynamic_Indices),_xlfn.XMATCH(INFLATION_Index,Dynamic_Indices))),
IF(SETUP_Frequency="Calendar Year",
IFERROR(INDEX(Dynamic_Table_CAL,_xlfn.XMATCH($H293,Dynamic_Period_CAL),_xlfn.XMATCH(INFLATION_Index,Dynamic_Indices)),
INDEX(Dynamic_Table_CAL,COUNTA(Dynamic_Table_CAL)/COUNTA(Dynamic_Indices),_xlfn.XMATCH(INFLATION_Index,Dynamic_Indices))),
IF(SETUP_Frequency="Quarterly",
IFERROR(INDEX(Dynamic_Table_QTR,_xlfn.XMATCH($H293,Dynamic_Period_QTR),_xlfn.XMATCH(INFLATION_Index,Dynamic_Indices)),
INDEX(Dynamic_Table_QTR,COUNTA(Dynamic_Table_QTR)/COUNTA(Dynamic_Indices),_xlfn.XMATCH(INFLATION_Index,Dynamic_Indices))),"err")))))
/100</f>
        <v>#N/A</v>
      </c>
      <c r="P293" s="37" t="e">
        <f t="shared" ca="1" si="22"/>
        <v>#N/A</v>
      </c>
      <c r="Q293" s="37" t="e">
        <f ca="1">IF(ISERROR($H293),NA(),
$P293/_xlfn.XLOOKUP(0,Tool!$27:$27,Tool!$33:$33)
)</f>
        <v>#N/A</v>
      </c>
      <c r="R293" s="2"/>
      <c r="S293" s="36" t="e" cm="1">
        <f t="array" ref="S293">IF(OR(ISERROR($H293),$H293=FALSE),NA(),
IF(SETUP_Frequency="Financial Year",
IFERROR(INDEX(Dynamic_Table_FY,_xlfn.XMATCH($H293,Dynamic_Period_FY),_xlfn.XMATCH("GDP Deflator",Dynamic_Indices)),
INDEX(Dynamic_Table_FY,COUNTA(Dynamic_Table_FY)/COUNTA(Dynamic_Indices),_xlfn.XMATCH("GDP Deflator",Dynamic_Indices))),
IF(SETUP_Frequency="Calendar Year",
IFERROR(INDEX(Dynamic_Table_CAL,_xlfn.XMATCH($H293,Dynamic_Period_CAL),_xlfn.XMATCH("GDP Deflator",Dynamic_Indices)),
INDEX(Dynamic_Table_CAL,COUNTA(Dynamic_Table_CAL)/COUNTA(Dynamic_Indices),_xlfn.XMATCH("GDP Deflator",Dynamic_Indices))),
IF(SETUP_Frequency="Quarterly",
IFERROR(INDEX(Dynamic_Table_QTR,_xlfn.XMATCH($H293,Dynamic_Period_QTR),_xlfn.XMATCH("GDP Deflator",Dynamic_Indices)),
INDEX(Dynamic_Table_QTR,COUNTA(Dynamic_Table_QTR)/COUNTA(Dynamic_Indices),_xlfn.XMATCH("GDP Deflator",Dynamic_Indices))),"err"))))
/100</f>
        <v>#N/A</v>
      </c>
      <c r="T293" s="37" t="e">
        <f t="shared" ca="1" si="23"/>
        <v>#N/A</v>
      </c>
      <c r="U293" s="2" t="e">
        <f ca="1">IF(ISERROR($H293),NA(),
_xlfn.XLOOKUP(0,Tool!$28:$28,Tool!$40:$40)/$T293
)</f>
        <v>#N/A</v>
      </c>
    </row>
    <row r="294" spans="8:21" x14ac:dyDescent="0.35">
      <c r="H294" s="33" t="b">
        <f>IF(SETUP_Frequency="Calendar Year",IF(COUNTA(H$3:H293)&lt;=SETUP_Period_Final-SETUP_Period_First,H293+1),
IF(SETUP_Frequency="Financial Year", IF(COUNTA(H$3:H293)&lt;=LEFT(SETUP_Period_Final,4)-LEFT(SETUP_Period_First,4),((LEFT(H293,2)&amp;MID(H293,3,2))+1)&amp;"/"&amp;TEXT(RIGHT(TEXT(RIGHT(H293,2)+1,"00"),2),"00"),NA()),
IF(SETUP_Frequency="Quarterly",IF(COUNTA(H$3:H293)&lt;=((LEFT(SETUP_Period_Final,4)-LEFT(SETUP_Period_First,4))*4)+RIGHT(SETUP_Period_Final,1)-RIGHT(SETUP_Period_First,1),IF(_xlfn.NUMBERVALUE(RIGHT(H293,1))=4,(LEFT(H293,4)+1)&amp;"Q1",(LEFT(H293,4)&amp;"Q"&amp;(RIGHT(H293,1)+1))),NA()),NA())))</f>
        <v>0</v>
      </c>
      <c r="J294" s="43">
        <f ca="1">OFFSET(Tool!$C$13,0,ROW($H294)-3)</f>
        <v>0</v>
      </c>
      <c r="K294" s="78" t="e">
        <f t="shared" ca="1" si="21"/>
        <v>#N/A</v>
      </c>
      <c r="L294" s="78" t="e">
        <f t="shared" ca="1" si="24"/>
        <v>#N/A</v>
      </c>
      <c r="M294" s="78" t="e">
        <f t="shared" ca="1" si="25"/>
        <v>#N/A</v>
      </c>
      <c r="N294" s="38"/>
      <c r="O294" s="36" t="e" cm="1">
        <f t="array" ref="O294">IF(OR(ISERROR($H294),$H294=FALSE),NA(),
IF(INFLATION_Index="Custom",_xlfn.XLOOKUP($H294,Tool!$12:$12,Tool!$14:$14)*100,
IF(SETUP_Frequency="Financial Year",
IFERROR(INDEX(Dynamic_Table_FY,_xlfn.XMATCH($H294,Dynamic_Period_FY),_xlfn.XMATCH(INFLATION_Index,Dynamic_Indices)),
INDEX(Dynamic_Table_FY,COUNTA(Dynamic_Table_FY)/COUNTA(Dynamic_Indices),_xlfn.XMATCH(INFLATION_Index,Dynamic_Indices))),
IF(SETUP_Frequency="Calendar Year",
IFERROR(INDEX(Dynamic_Table_CAL,_xlfn.XMATCH($H294,Dynamic_Period_CAL),_xlfn.XMATCH(INFLATION_Index,Dynamic_Indices)),
INDEX(Dynamic_Table_CAL,COUNTA(Dynamic_Table_CAL)/COUNTA(Dynamic_Indices),_xlfn.XMATCH(INFLATION_Index,Dynamic_Indices))),
IF(SETUP_Frequency="Quarterly",
IFERROR(INDEX(Dynamic_Table_QTR,_xlfn.XMATCH($H294,Dynamic_Period_QTR),_xlfn.XMATCH(INFLATION_Index,Dynamic_Indices)),
INDEX(Dynamic_Table_QTR,COUNTA(Dynamic_Table_QTR)/COUNTA(Dynamic_Indices),_xlfn.XMATCH(INFLATION_Index,Dynamic_Indices))),"err")))))
/100</f>
        <v>#N/A</v>
      </c>
      <c r="P294" s="37" t="e">
        <f t="shared" ca="1" si="22"/>
        <v>#N/A</v>
      </c>
      <c r="Q294" s="37" t="e">
        <f ca="1">IF(ISERROR($H294),NA(),
$P294/_xlfn.XLOOKUP(0,Tool!$27:$27,Tool!$33:$33)
)</f>
        <v>#N/A</v>
      </c>
      <c r="R294" s="2"/>
      <c r="S294" s="36" t="e" cm="1">
        <f t="array" ref="S294">IF(OR(ISERROR($H294),$H294=FALSE),NA(),
IF(SETUP_Frequency="Financial Year",
IFERROR(INDEX(Dynamic_Table_FY,_xlfn.XMATCH($H294,Dynamic_Period_FY),_xlfn.XMATCH("GDP Deflator",Dynamic_Indices)),
INDEX(Dynamic_Table_FY,COUNTA(Dynamic_Table_FY)/COUNTA(Dynamic_Indices),_xlfn.XMATCH("GDP Deflator",Dynamic_Indices))),
IF(SETUP_Frequency="Calendar Year",
IFERROR(INDEX(Dynamic_Table_CAL,_xlfn.XMATCH($H294,Dynamic_Period_CAL),_xlfn.XMATCH("GDP Deflator",Dynamic_Indices)),
INDEX(Dynamic_Table_CAL,COUNTA(Dynamic_Table_CAL)/COUNTA(Dynamic_Indices),_xlfn.XMATCH("GDP Deflator",Dynamic_Indices))),
IF(SETUP_Frequency="Quarterly",
IFERROR(INDEX(Dynamic_Table_QTR,_xlfn.XMATCH($H294,Dynamic_Period_QTR),_xlfn.XMATCH("GDP Deflator",Dynamic_Indices)),
INDEX(Dynamic_Table_QTR,COUNTA(Dynamic_Table_QTR)/COUNTA(Dynamic_Indices),_xlfn.XMATCH("GDP Deflator",Dynamic_Indices))),"err"))))
/100</f>
        <v>#N/A</v>
      </c>
      <c r="T294" s="37" t="e">
        <f t="shared" ca="1" si="23"/>
        <v>#N/A</v>
      </c>
      <c r="U294" s="2" t="e">
        <f ca="1">IF(ISERROR($H294),NA(),
_xlfn.XLOOKUP(0,Tool!$28:$28,Tool!$40:$40)/$T294
)</f>
        <v>#N/A</v>
      </c>
    </row>
    <row r="295" spans="8:21" x14ac:dyDescent="0.35">
      <c r="H295" s="33" t="b">
        <f>IF(SETUP_Frequency="Calendar Year",IF(COUNTA(H$3:H294)&lt;=SETUP_Period_Final-SETUP_Period_First,H294+1),
IF(SETUP_Frequency="Financial Year", IF(COUNTA(H$3:H294)&lt;=LEFT(SETUP_Period_Final,4)-LEFT(SETUP_Period_First,4),((LEFT(H294,2)&amp;MID(H294,3,2))+1)&amp;"/"&amp;TEXT(RIGHT(TEXT(RIGHT(H294,2)+1,"00"),2),"00"),NA()),
IF(SETUP_Frequency="Quarterly",IF(COUNTA(H$3:H294)&lt;=((LEFT(SETUP_Period_Final,4)-LEFT(SETUP_Period_First,4))*4)+RIGHT(SETUP_Period_Final,1)-RIGHT(SETUP_Period_First,1),IF(_xlfn.NUMBERVALUE(RIGHT(H294,1))=4,(LEFT(H294,4)+1)&amp;"Q1",(LEFT(H294,4)&amp;"Q"&amp;(RIGHT(H294,1)+1))),NA()),NA())))</f>
        <v>0</v>
      </c>
      <c r="J295" s="43">
        <f ca="1">OFFSET(Tool!$C$13,0,ROW($H295)-3)</f>
        <v>0</v>
      </c>
      <c r="K295" s="78" t="e">
        <f t="shared" ca="1" si="21"/>
        <v>#N/A</v>
      </c>
      <c r="L295" s="78" t="e">
        <f t="shared" ca="1" si="24"/>
        <v>#N/A</v>
      </c>
      <c r="M295" s="78" t="e">
        <f t="shared" ca="1" si="25"/>
        <v>#N/A</v>
      </c>
      <c r="N295" s="38"/>
      <c r="O295" s="36" t="e" cm="1">
        <f t="array" ref="O295">IF(OR(ISERROR($H295),$H295=FALSE),NA(),
IF(INFLATION_Index="Custom",_xlfn.XLOOKUP($H295,Tool!$12:$12,Tool!$14:$14)*100,
IF(SETUP_Frequency="Financial Year",
IFERROR(INDEX(Dynamic_Table_FY,_xlfn.XMATCH($H295,Dynamic_Period_FY),_xlfn.XMATCH(INFLATION_Index,Dynamic_Indices)),
INDEX(Dynamic_Table_FY,COUNTA(Dynamic_Table_FY)/COUNTA(Dynamic_Indices),_xlfn.XMATCH(INFLATION_Index,Dynamic_Indices))),
IF(SETUP_Frequency="Calendar Year",
IFERROR(INDEX(Dynamic_Table_CAL,_xlfn.XMATCH($H295,Dynamic_Period_CAL),_xlfn.XMATCH(INFLATION_Index,Dynamic_Indices)),
INDEX(Dynamic_Table_CAL,COUNTA(Dynamic_Table_CAL)/COUNTA(Dynamic_Indices),_xlfn.XMATCH(INFLATION_Index,Dynamic_Indices))),
IF(SETUP_Frequency="Quarterly",
IFERROR(INDEX(Dynamic_Table_QTR,_xlfn.XMATCH($H295,Dynamic_Period_QTR),_xlfn.XMATCH(INFLATION_Index,Dynamic_Indices)),
INDEX(Dynamic_Table_QTR,COUNTA(Dynamic_Table_QTR)/COUNTA(Dynamic_Indices),_xlfn.XMATCH(INFLATION_Index,Dynamic_Indices))),"err")))))
/100</f>
        <v>#N/A</v>
      </c>
      <c r="P295" s="37" t="e">
        <f t="shared" ca="1" si="22"/>
        <v>#N/A</v>
      </c>
      <c r="Q295" s="37" t="e">
        <f ca="1">IF(ISERROR($H295),NA(),
$P295/_xlfn.XLOOKUP(0,Tool!$27:$27,Tool!$33:$33)
)</f>
        <v>#N/A</v>
      </c>
      <c r="R295" s="2"/>
      <c r="S295" s="36" t="e" cm="1">
        <f t="array" ref="S295">IF(OR(ISERROR($H295),$H295=FALSE),NA(),
IF(SETUP_Frequency="Financial Year",
IFERROR(INDEX(Dynamic_Table_FY,_xlfn.XMATCH($H295,Dynamic_Period_FY),_xlfn.XMATCH("GDP Deflator",Dynamic_Indices)),
INDEX(Dynamic_Table_FY,COUNTA(Dynamic_Table_FY)/COUNTA(Dynamic_Indices),_xlfn.XMATCH("GDP Deflator",Dynamic_Indices))),
IF(SETUP_Frequency="Calendar Year",
IFERROR(INDEX(Dynamic_Table_CAL,_xlfn.XMATCH($H295,Dynamic_Period_CAL),_xlfn.XMATCH("GDP Deflator",Dynamic_Indices)),
INDEX(Dynamic_Table_CAL,COUNTA(Dynamic_Table_CAL)/COUNTA(Dynamic_Indices),_xlfn.XMATCH("GDP Deflator",Dynamic_Indices))),
IF(SETUP_Frequency="Quarterly",
IFERROR(INDEX(Dynamic_Table_QTR,_xlfn.XMATCH($H295,Dynamic_Period_QTR),_xlfn.XMATCH("GDP Deflator",Dynamic_Indices)),
INDEX(Dynamic_Table_QTR,COUNTA(Dynamic_Table_QTR)/COUNTA(Dynamic_Indices),_xlfn.XMATCH("GDP Deflator",Dynamic_Indices))),"err"))))
/100</f>
        <v>#N/A</v>
      </c>
      <c r="T295" s="37" t="e">
        <f t="shared" ca="1" si="23"/>
        <v>#N/A</v>
      </c>
      <c r="U295" s="2" t="e">
        <f ca="1">IF(ISERROR($H295),NA(),
_xlfn.XLOOKUP(0,Tool!$28:$28,Tool!$40:$40)/$T295
)</f>
        <v>#N/A</v>
      </c>
    </row>
    <row r="296" spans="8:21" x14ac:dyDescent="0.35">
      <c r="H296" s="33" t="b">
        <f>IF(SETUP_Frequency="Calendar Year",IF(COUNTA(H$3:H295)&lt;=SETUP_Period_Final-SETUP_Period_First,H295+1),
IF(SETUP_Frequency="Financial Year", IF(COUNTA(H$3:H295)&lt;=LEFT(SETUP_Period_Final,4)-LEFT(SETUP_Period_First,4),((LEFT(H295,2)&amp;MID(H295,3,2))+1)&amp;"/"&amp;TEXT(RIGHT(TEXT(RIGHT(H295,2)+1,"00"),2),"00"),NA()),
IF(SETUP_Frequency="Quarterly",IF(COUNTA(H$3:H295)&lt;=((LEFT(SETUP_Period_Final,4)-LEFT(SETUP_Period_First,4))*4)+RIGHT(SETUP_Period_Final,1)-RIGHT(SETUP_Period_First,1),IF(_xlfn.NUMBERVALUE(RIGHT(H295,1))=4,(LEFT(H295,4)+1)&amp;"Q1",(LEFT(H295,4)&amp;"Q"&amp;(RIGHT(H295,1)+1))),NA()),NA())))</f>
        <v>0</v>
      </c>
      <c r="J296" s="43">
        <f ca="1">OFFSET(Tool!$C$13,0,ROW($H296)-3)</f>
        <v>0</v>
      </c>
      <c r="K296" s="78" t="e">
        <f t="shared" ca="1" si="21"/>
        <v>#N/A</v>
      </c>
      <c r="L296" s="78" t="e">
        <f t="shared" ca="1" si="24"/>
        <v>#N/A</v>
      </c>
      <c r="M296" s="78" t="e">
        <f t="shared" ca="1" si="25"/>
        <v>#N/A</v>
      </c>
      <c r="N296" s="38"/>
      <c r="O296" s="36" t="e" cm="1">
        <f t="array" ref="O296">IF(OR(ISERROR($H296),$H296=FALSE),NA(),
IF(INFLATION_Index="Custom",_xlfn.XLOOKUP($H296,Tool!$12:$12,Tool!$14:$14)*100,
IF(SETUP_Frequency="Financial Year",
IFERROR(INDEX(Dynamic_Table_FY,_xlfn.XMATCH($H296,Dynamic_Period_FY),_xlfn.XMATCH(INFLATION_Index,Dynamic_Indices)),
INDEX(Dynamic_Table_FY,COUNTA(Dynamic_Table_FY)/COUNTA(Dynamic_Indices),_xlfn.XMATCH(INFLATION_Index,Dynamic_Indices))),
IF(SETUP_Frequency="Calendar Year",
IFERROR(INDEX(Dynamic_Table_CAL,_xlfn.XMATCH($H296,Dynamic_Period_CAL),_xlfn.XMATCH(INFLATION_Index,Dynamic_Indices)),
INDEX(Dynamic_Table_CAL,COUNTA(Dynamic_Table_CAL)/COUNTA(Dynamic_Indices),_xlfn.XMATCH(INFLATION_Index,Dynamic_Indices))),
IF(SETUP_Frequency="Quarterly",
IFERROR(INDEX(Dynamic_Table_QTR,_xlfn.XMATCH($H296,Dynamic_Period_QTR),_xlfn.XMATCH(INFLATION_Index,Dynamic_Indices)),
INDEX(Dynamic_Table_QTR,COUNTA(Dynamic_Table_QTR)/COUNTA(Dynamic_Indices),_xlfn.XMATCH(INFLATION_Index,Dynamic_Indices))),"err")))))
/100</f>
        <v>#N/A</v>
      </c>
      <c r="P296" s="37" t="e">
        <f t="shared" ca="1" si="22"/>
        <v>#N/A</v>
      </c>
      <c r="Q296" s="37" t="e">
        <f ca="1">IF(ISERROR($H296),NA(),
$P296/_xlfn.XLOOKUP(0,Tool!$27:$27,Tool!$33:$33)
)</f>
        <v>#N/A</v>
      </c>
      <c r="R296" s="2"/>
      <c r="S296" s="36" t="e" cm="1">
        <f t="array" ref="S296">IF(OR(ISERROR($H296),$H296=FALSE),NA(),
IF(SETUP_Frequency="Financial Year",
IFERROR(INDEX(Dynamic_Table_FY,_xlfn.XMATCH($H296,Dynamic_Period_FY),_xlfn.XMATCH("GDP Deflator",Dynamic_Indices)),
INDEX(Dynamic_Table_FY,COUNTA(Dynamic_Table_FY)/COUNTA(Dynamic_Indices),_xlfn.XMATCH("GDP Deflator",Dynamic_Indices))),
IF(SETUP_Frequency="Calendar Year",
IFERROR(INDEX(Dynamic_Table_CAL,_xlfn.XMATCH($H296,Dynamic_Period_CAL),_xlfn.XMATCH("GDP Deflator",Dynamic_Indices)),
INDEX(Dynamic_Table_CAL,COUNTA(Dynamic_Table_CAL)/COUNTA(Dynamic_Indices),_xlfn.XMATCH("GDP Deflator",Dynamic_Indices))),
IF(SETUP_Frequency="Quarterly",
IFERROR(INDEX(Dynamic_Table_QTR,_xlfn.XMATCH($H296,Dynamic_Period_QTR),_xlfn.XMATCH("GDP Deflator",Dynamic_Indices)),
INDEX(Dynamic_Table_QTR,COUNTA(Dynamic_Table_QTR)/COUNTA(Dynamic_Indices),_xlfn.XMATCH("GDP Deflator",Dynamic_Indices))),"err"))))
/100</f>
        <v>#N/A</v>
      </c>
      <c r="T296" s="37" t="e">
        <f t="shared" ca="1" si="23"/>
        <v>#N/A</v>
      </c>
      <c r="U296" s="2" t="e">
        <f ca="1">IF(ISERROR($H296),NA(),
_xlfn.XLOOKUP(0,Tool!$28:$28,Tool!$40:$40)/$T296
)</f>
        <v>#N/A</v>
      </c>
    </row>
    <row r="297" spans="8:21" x14ac:dyDescent="0.35">
      <c r="H297" s="33" t="b">
        <f>IF(SETUP_Frequency="Calendar Year",IF(COUNTA(H$3:H296)&lt;=SETUP_Period_Final-SETUP_Period_First,H296+1),
IF(SETUP_Frequency="Financial Year", IF(COUNTA(H$3:H296)&lt;=LEFT(SETUP_Period_Final,4)-LEFT(SETUP_Period_First,4),((LEFT(H296,2)&amp;MID(H296,3,2))+1)&amp;"/"&amp;TEXT(RIGHT(TEXT(RIGHT(H296,2)+1,"00"),2),"00"),NA()),
IF(SETUP_Frequency="Quarterly",IF(COUNTA(H$3:H296)&lt;=((LEFT(SETUP_Period_Final,4)-LEFT(SETUP_Period_First,4))*4)+RIGHT(SETUP_Period_Final,1)-RIGHT(SETUP_Period_First,1),IF(_xlfn.NUMBERVALUE(RIGHT(H296,1))=4,(LEFT(H296,4)+1)&amp;"Q1",(LEFT(H296,4)&amp;"Q"&amp;(RIGHT(H296,1)+1))),NA()),NA())))</f>
        <v>0</v>
      </c>
      <c r="J297" s="43">
        <f ca="1">OFFSET(Tool!$C$13,0,ROW($H297)-3)</f>
        <v>0</v>
      </c>
      <c r="K297" s="78" t="e">
        <f t="shared" ca="1" si="21"/>
        <v>#N/A</v>
      </c>
      <c r="L297" s="78" t="e">
        <f t="shared" ca="1" si="24"/>
        <v>#N/A</v>
      </c>
      <c r="M297" s="78" t="e">
        <f t="shared" ca="1" si="25"/>
        <v>#N/A</v>
      </c>
      <c r="N297" s="38"/>
      <c r="O297" s="36" t="e" cm="1">
        <f t="array" ref="O297">IF(OR(ISERROR($H297),$H297=FALSE),NA(),
IF(INFLATION_Index="Custom",_xlfn.XLOOKUP($H297,Tool!$12:$12,Tool!$14:$14)*100,
IF(SETUP_Frequency="Financial Year",
IFERROR(INDEX(Dynamic_Table_FY,_xlfn.XMATCH($H297,Dynamic_Period_FY),_xlfn.XMATCH(INFLATION_Index,Dynamic_Indices)),
INDEX(Dynamic_Table_FY,COUNTA(Dynamic_Table_FY)/COUNTA(Dynamic_Indices),_xlfn.XMATCH(INFLATION_Index,Dynamic_Indices))),
IF(SETUP_Frequency="Calendar Year",
IFERROR(INDEX(Dynamic_Table_CAL,_xlfn.XMATCH($H297,Dynamic_Period_CAL),_xlfn.XMATCH(INFLATION_Index,Dynamic_Indices)),
INDEX(Dynamic_Table_CAL,COUNTA(Dynamic_Table_CAL)/COUNTA(Dynamic_Indices),_xlfn.XMATCH(INFLATION_Index,Dynamic_Indices))),
IF(SETUP_Frequency="Quarterly",
IFERROR(INDEX(Dynamic_Table_QTR,_xlfn.XMATCH($H297,Dynamic_Period_QTR),_xlfn.XMATCH(INFLATION_Index,Dynamic_Indices)),
INDEX(Dynamic_Table_QTR,COUNTA(Dynamic_Table_QTR)/COUNTA(Dynamic_Indices),_xlfn.XMATCH(INFLATION_Index,Dynamic_Indices))),"err")))))
/100</f>
        <v>#N/A</v>
      </c>
      <c r="P297" s="37" t="e">
        <f t="shared" ca="1" si="22"/>
        <v>#N/A</v>
      </c>
      <c r="Q297" s="37" t="e">
        <f ca="1">IF(ISERROR($H297),NA(),
$P297/_xlfn.XLOOKUP(0,Tool!$27:$27,Tool!$33:$33)
)</f>
        <v>#N/A</v>
      </c>
      <c r="R297" s="2"/>
      <c r="S297" s="36" t="e" cm="1">
        <f t="array" ref="S297">IF(OR(ISERROR($H297),$H297=FALSE),NA(),
IF(SETUP_Frequency="Financial Year",
IFERROR(INDEX(Dynamic_Table_FY,_xlfn.XMATCH($H297,Dynamic_Period_FY),_xlfn.XMATCH("GDP Deflator",Dynamic_Indices)),
INDEX(Dynamic_Table_FY,COUNTA(Dynamic_Table_FY)/COUNTA(Dynamic_Indices),_xlfn.XMATCH("GDP Deflator",Dynamic_Indices))),
IF(SETUP_Frequency="Calendar Year",
IFERROR(INDEX(Dynamic_Table_CAL,_xlfn.XMATCH($H297,Dynamic_Period_CAL),_xlfn.XMATCH("GDP Deflator",Dynamic_Indices)),
INDEX(Dynamic_Table_CAL,COUNTA(Dynamic_Table_CAL)/COUNTA(Dynamic_Indices),_xlfn.XMATCH("GDP Deflator",Dynamic_Indices))),
IF(SETUP_Frequency="Quarterly",
IFERROR(INDEX(Dynamic_Table_QTR,_xlfn.XMATCH($H297,Dynamic_Period_QTR),_xlfn.XMATCH("GDP Deflator",Dynamic_Indices)),
INDEX(Dynamic_Table_QTR,COUNTA(Dynamic_Table_QTR)/COUNTA(Dynamic_Indices),_xlfn.XMATCH("GDP Deflator",Dynamic_Indices))),"err"))))
/100</f>
        <v>#N/A</v>
      </c>
      <c r="T297" s="37" t="e">
        <f t="shared" ca="1" si="23"/>
        <v>#N/A</v>
      </c>
      <c r="U297" s="2" t="e">
        <f ca="1">IF(ISERROR($H297),NA(),
_xlfn.XLOOKUP(0,Tool!$28:$28,Tool!$40:$40)/$T297
)</f>
        <v>#N/A</v>
      </c>
    </row>
    <row r="298" spans="8:21" x14ac:dyDescent="0.35">
      <c r="H298" s="33" t="b">
        <f>IF(SETUP_Frequency="Calendar Year",IF(COUNTA(H$3:H297)&lt;=SETUP_Period_Final-SETUP_Period_First,H297+1),
IF(SETUP_Frequency="Financial Year", IF(COUNTA(H$3:H297)&lt;=LEFT(SETUP_Period_Final,4)-LEFT(SETUP_Period_First,4),((LEFT(H297,2)&amp;MID(H297,3,2))+1)&amp;"/"&amp;TEXT(RIGHT(TEXT(RIGHT(H297,2)+1,"00"),2),"00"),NA()),
IF(SETUP_Frequency="Quarterly",IF(COUNTA(H$3:H297)&lt;=((LEFT(SETUP_Period_Final,4)-LEFT(SETUP_Period_First,4))*4)+RIGHT(SETUP_Period_Final,1)-RIGHT(SETUP_Period_First,1),IF(_xlfn.NUMBERVALUE(RIGHT(H297,1))=4,(LEFT(H297,4)+1)&amp;"Q1",(LEFT(H297,4)&amp;"Q"&amp;(RIGHT(H297,1)+1))),NA()),NA())))</f>
        <v>0</v>
      </c>
      <c r="J298" s="43">
        <f ca="1">OFFSET(Tool!$C$13,0,ROW($H298)-3)</f>
        <v>0</v>
      </c>
      <c r="K298" s="78" t="e">
        <f t="shared" ca="1" si="21"/>
        <v>#N/A</v>
      </c>
      <c r="L298" s="78" t="e">
        <f t="shared" ca="1" si="24"/>
        <v>#N/A</v>
      </c>
      <c r="M298" s="78" t="e">
        <f t="shared" ca="1" si="25"/>
        <v>#N/A</v>
      </c>
      <c r="N298" s="38"/>
      <c r="O298" s="36" t="e" cm="1">
        <f t="array" ref="O298">IF(OR(ISERROR($H298),$H298=FALSE),NA(),
IF(INFLATION_Index="Custom",_xlfn.XLOOKUP($H298,Tool!$12:$12,Tool!$14:$14)*100,
IF(SETUP_Frequency="Financial Year",
IFERROR(INDEX(Dynamic_Table_FY,_xlfn.XMATCH($H298,Dynamic_Period_FY),_xlfn.XMATCH(INFLATION_Index,Dynamic_Indices)),
INDEX(Dynamic_Table_FY,COUNTA(Dynamic_Table_FY)/COUNTA(Dynamic_Indices),_xlfn.XMATCH(INFLATION_Index,Dynamic_Indices))),
IF(SETUP_Frequency="Calendar Year",
IFERROR(INDEX(Dynamic_Table_CAL,_xlfn.XMATCH($H298,Dynamic_Period_CAL),_xlfn.XMATCH(INFLATION_Index,Dynamic_Indices)),
INDEX(Dynamic_Table_CAL,COUNTA(Dynamic_Table_CAL)/COUNTA(Dynamic_Indices),_xlfn.XMATCH(INFLATION_Index,Dynamic_Indices))),
IF(SETUP_Frequency="Quarterly",
IFERROR(INDEX(Dynamic_Table_QTR,_xlfn.XMATCH($H298,Dynamic_Period_QTR),_xlfn.XMATCH(INFLATION_Index,Dynamic_Indices)),
INDEX(Dynamic_Table_QTR,COUNTA(Dynamic_Table_QTR)/COUNTA(Dynamic_Indices),_xlfn.XMATCH(INFLATION_Index,Dynamic_Indices))),"err")))))
/100</f>
        <v>#N/A</v>
      </c>
      <c r="P298" s="37" t="e">
        <f t="shared" ca="1" si="22"/>
        <v>#N/A</v>
      </c>
      <c r="Q298" s="37" t="e">
        <f ca="1">IF(ISERROR($H298),NA(),
$P298/_xlfn.XLOOKUP(0,Tool!$27:$27,Tool!$33:$33)
)</f>
        <v>#N/A</v>
      </c>
      <c r="R298" s="2"/>
      <c r="S298" s="36" t="e" cm="1">
        <f t="array" ref="S298">IF(OR(ISERROR($H298),$H298=FALSE),NA(),
IF(SETUP_Frequency="Financial Year",
IFERROR(INDEX(Dynamic_Table_FY,_xlfn.XMATCH($H298,Dynamic_Period_FY),_xlfn.XMATCH("GDP Deflator",Dynamic_Indices)),
INDEX(Dynamic_Table_FY,COUNTA(Dynamic_Table_FY)/COUNTA(Dynamic_Indices),_xlfn.XMATCH("GDP Deflator",Dynamic_Indices))),
IF(SETUP_Frequency="Calendar Year",
IFERROR(INDEX(Dynamic_Table_CAL,_xlfn.XMATCH($H298,Dynamic_Period_CAL),_xlfn.XMATCH("GDP Deflator",Dynamic_Indices)),
INDEX(Dynamic_Table_CAL,COUNTA(Dynamic_Table_CAL)/COUNTA(Dynamic_Indices),_xlfn.XMATCH("GDP Deflator",Dynamic_Indices))),
IF(SETUP_Frequency="Quarterly",
IFERROR(INDEX(Dynamic_Table_QTR,_xlfn.XMATCH($H298,Dynamic_Period_QTR),_xlfn.XMATCH("GDP Deflator",Dynamic_Indices)),
INDEX(Dynamic_Table_QTR,COUNTA(Dynamic_Table_QTR)/COUNTA(Dynamic_Indices),_xlfn.XMATCH("GDP Deflator",Dynamic_Indices))),"err"))))
/100</f>
        <v>#N/A</v>
      </c>
      <c r="T298" s="37" t="e">
        <f t="shared" ca="1" si="23"/>
        <v>#N/A</v>
      </c>
      <c r="U298" s="2" t="e">
        <f ca="1">IF(ISERROR($H298),NA(),
_xlfn.XLOOKUP(0,Tool!$28:$28,Tool!$40:$40)/$T298
)</f>
        <v>#N/A</v>
      </c>
    </row>
    <row r="299" spans="8:21" x14ac:dyDescent="0.35">
      <c r="H299" s="33" t="b">
        <f>IF(SETUP_Frequency="Calendar Year",IF(COUNTA(H$3:H298)&lt;=SETUP_Period_Final-SETUP_Period_First,H298+1),
IF(SETUP_Frequency="Financial Year", IF(COUNTA(H$3:H298)&lt;=LEFT(SETUP_Period_Final,4)-LEFT(SETUP_Period_First,4),((LEFT(H298,2)&amp;MID(H298,3,2))+1)&amp;"/"&amp;TEXT(RIGHT(TEXT(RIGHT(H298,2)+1,"00"),2),"00"),NA()),
IF(SETUP_Frequency="Quarterly",IF(COUNTA(H$3:H298)&lt;=((LEFT(SETUP_Period_Final,4)-LEFT(SETUP_Period_First,4))*4)+RIGHT(SETUP_Period_Final,1)-RIGHT(SETUP_Period_First,1),IF(_xlfn.NUMBERVALUE(RIGHT(H298,1))=4,(LEFT(H298,4)+1)&amp;"Q1",(LEFT(H298,4)&amp;"Q"&amp;(RIGHT(H298,1)+1))),NA()),NA())))</f>
        <v>0</v>
      </c>
      <c r="J299" s="43">
        <f ca="1">OFFSET(Tool!$C$13,0,ROW($H299)-3)</f>
        <v>0</v>
      </c>
      <c r="K299" s="78" t="e">
        <f t="shared" ca="1" si="21"/>
        <v>#N/A</v>
      </c>
      <c r="L299" s="78" t="e">
        <f t="shared" ca="1" si="24"/>
        <v>#N/A</v>
      </c>
      <c r="M299" s="78" t="e">
        <f t="shared" ca="1" si="25"/>
        <v>#N/A</v>
      </c>
      <c r="N299" s="38"/>
      <c r="O299" s="36" t="e" cm="1">
        <f t="array" ref="O299">IF(OR(ISERROR($H299),$H299=FALSE),NA(),
IF(INFLATION_Index="Custom",_xlfn.XLOOKUP($H299,Tool!$12:$12,Tool!$14:$14)*100,
IF(SETUP_Frequency="Financial Year",
IFERROR(INDEX(Dynamic_Table_FY,_xlfn.XMATCH($H299,Dynamic_Period_FY),_xlfn.XMATCH(INFLATION_Index,Dynamic_Indices)),
INDEX(Dynamic_Table_FY,COUNTA(Dynamic_Table_FY)/COUNTA(Dynamic_Indices),_xlfn.XMATCH(INFLATION_Index,Dynamic_Indices))),
IF(SETUP_Frequency="Calendar Year",
IFERROR(INDEX(Dynamic_Table_CAL,_xlfn.XMATCH($H299,Dynamic_Period_CAL),_xlfn.XMATCH(INFLATION_Index,Dynamic_Indices)),
INDEX(Dynamic_Table_CAL,COUNTA(Dynamic_Table_CAL)/COUNTA(Dynamic_Indices),_xlfn.XMATCH(INFLATION_Index,Dynamic_Indices))),
IF(SETUP_Frequency="Quarterly",
IFERROR(INDEX(Dynamic_Table_QTR,_xlfn.XMATCH($H299,Dynamic_Period_QTR),_xlfn.XMATCH(INFLATION_Index,Dynamic_Indices)),
INDEX(Dynamic_Table_QTR,COUNTA(Dynamic_Table_QTR)/COUNTA(Dynamic_Indices),_xlfn.XMATCH(INFLATION_Index,Dynamic_Indices))),"err")))))
/100</f>
        <v>#N/A</v>
      </c>
      <c r="P299" s="37" t="e">
        <f t="shared" ca="1" si="22"/>
        <v>#N/A</v>
      </c>
      <c r="Q299" s="37" t="e">
        <f ca="1">IF(ISERROR($H299),NA(),
$P299/_xlfn.XLOOKUP(0,Tool!$27:$27,Tool!$33:$33)
)</f>
        <v>#N/A</v>
      </c>
      <c r="R299" s="2"/>
      <c r="S299" s="36" t="e" cm="1">
        <f t="array" ref="S299">IF(OR(ISERROR($H299),$H299=FALSE),NA(),
IF(SETUP_Frequency="Financial Year",
IFERROR(INDEX(Dynamic_Table_FY,_xlfn.XMATCH($H299,Dynamic_Period_FY),_xlfn.XMATCH("GDP Deflator",Dynamic_Indices)),
INDEX(Dynamic_Table_FY,COUNTA(Dynamic_Table_FY)/COUNTA(Dynamic_Indices),_xlfn.XMATCH("GDP Deflator",Dynamic_Indices))),
IF(SETUP_Frequency="Calendar Year",
IFERROR(INDEX(Dynamic_Table_CAL,_xlfn.XMATCH($H299,Dynamic_Period_CAL),_xlfn.XMATCH("GDP Deflator",Dynamic_Indices)),
INDEX(Dynamic_Table_CAL,COUNTA(Dynamic_Table_CAL)/COUNTA(Dynamic_Indices),_xlfn.XMATCH("GDP Deflator",Dynamic_Indices))),
IF(SETUP_Frequency="Quarterly",
IFERROR(INDEX(Dynamic_Table_QTR,_xlfn.XMATCH($H299,Dynamic_Period_QTR),_xlfn.XMATCH("GDP Deflator",Dynamic_Indices)),
INDEX(Dynamic_Table_QTR,COUNTA(Dynamic_Table_QTR)/COUNTA(Dynamic_Indices),_xlfn.XMATCH("GDP Deflator",Dynamic_Indices))),"err"))))
/100</f>
        <v>#N/A</v>
      </c>
      <c r="T299" s="37" t="e">
        <f t="shared" ca="1" si="23"/>
        <v>#N/A</v>
      </c>
      <c r="U299" s="2" t="e">
        <f ca="1">IF(ISERROR($H299),NA(),
_xlfn.XLOOKUP(0,Tool!$28:$28,Tool!$40:$40)/$T299
)</f>
        <v>#N/A</v>
      </c>
    </row>
    <row r="300" spans="8:21" x14ac:dyDescent="0.35">
      <c r="H300" s="33" t="b">
        <f>IF(SETUP_Frequency="Calendar Year",IF(COUNTA(H$3:H299)&lt;=SETUP_Period_Final-SETUP_Period_First,H299+1),
IF(SETUP_Frequency="Financial Year", IF(COUNTA(H$3:H299)&lt;=LEFT(SETUP_Period_Final,4)-LEFT(SETUP_Period_First,4),((LEFT(H299,2)&amp;MID(H299,3,2))+1)&amp;"/"&amp;TEXT(RIGHT(TEXT(RIGHT(H299,2)+1,"00"),2),"00"),NA()),
IF(SETUP_Frequency="Quarterly",IF(COUNTA(H$3:H299)&lt;=((LEFT(SETUP_Period_Final,4)-LEFT(SETUP_Period_First,4))*4)+RIGHT(SETUP_Period_Final,1)-RIGHT(SETUP_Period_First,1),IF(_xlfn.NUMBERVALUE(RIGHT(H299,1))=4,(LEFT(H299,4)+1)&amp;"Q1",(LEFT(H299,4)&amp;"Q"&amp;(RIGHT(H299,1)+1))),NA()),NA())))</f>
        <v>0</v>
      </c>
      <c r="J300" s="43">
        <f ca="1">OFFSET(Tool!$C$13,0,ROW($H300)-3)</f>
        <v>0</v>
      </c>
      <c r="K300" s="78" t="e">
        <f t="shared" ca="1" si="21"/>
        <v>#N/A</v>
      </c>
      <c r="L300" s="78" t="e">
        <f t="shared" ca="1" si="24"/>
        <v>#N/A</v>
      </c>
      <c r="M300" s="78" t="e">
        <f t="shared" ca="1" si="25"/>
        <v>#N/A</v>
      </c>
      <c r="N300" s="38"/>
      <c r="O300" s="36" t="e" cm="1">
        <f t="array" ref="O300">IF(OR(ISERROR($H300),$H300=FALSE),NA(),
IF(INFLATION_Index="Custom",_xlfn.XLOOKUP($H300,Tool!$12:$12,Tool!$14:$14)*100,
IF(SETUP_Frequency="Financial Year",
IFERROR(INDEX(Dynamic_Table_FY,_xlfn.XMATCH($H300,Dynamic_Period_FY),_xlfn.XMATCH(INFLATION_Index,Dynamic_Indices)),
INDEX(Dynamic_Table_FY,COUNTA(Dynamic_Table_FY)/COUNTA(Dynamic_Indices),_xlfn.XMATCH(INFLATION_Index,Dynamic_Indices))),
IF(SETUP_Frequency="Calendar Year",
IFERROR(INDEX(Dynamic_Table_CAL,_xlfn.XMATCH($H300,Dynamic_Period_CAL),_xlfn.XMATCH(INFLATION_Index,Dynamic_Indices)),
INDEX(Dynamic_Table_CAL,COUNTA(Dynamic_Table_CAL)/COUNTA(Dynamic_Indices),_xlfn.XMATCH(INFLATION_Index,Dynamic_Indices))),
IF(SETUP_Frequency="Quarterly",
IFERROR(INDEX(Dynamic_Table_QTR,_xlfn.XMATCH($H300,Dynamic_Period_QTR),_xlfn.XMATCH(INFLATION_Index,Dynamic_Indices)),
INDEX(Dynamic_Table_QTR,COUNTA(Dynamic_Table_QTR)/COUNTA(Dynamic_Indices),_xlfn.XMATCH(INFLATION_Index,Dynamic_Indices))),"err")))))
/100</f>
        <v>#N/A</v>
      </c>
      <c r="P300" s="37" t="e">
        <f t="shared" ca="1" si="22"/>
        <v>#N/A</v>
      </c>
      <c r="Q300" s="37" t="e">
        <f ca="1">IF(ISERROR($H300),NA(),
$P300/_xlfn.XLOOKUP(0,Tool!$27:$27,Tool!$33:$33)
)</f>
        <v>#N/A</v>
      </c>
      <c r="R300" s="2"/>
      <c r="S300" s="36" t="e" cm="1">
        <f t="array" ref="S300">IF(OR(ISERROR($H300),$H300=FALSE),NA(),
IF(SETUP_Frequency="Financial Year",
IFERROR(INDEX(Dynamic_Table_FY,_xlfn.XMATCH($H300,Dynamic_Period_FY),_xlfn.XMATCH("GDP Deflator",Dynamic_Indices)),
INDEX(Dynamic_Table_FY,COUNTA(Dynamic_Table_FY)/COUNTA(Dynamic_Indices),_xlfn.XMATCH("GDP Deflator",Dynamic_Indices))),
IF(SETUP_Frequency="Calendar Year",
IFERROR(INDEX(Dynamic_Table_CAL,_xlfn.XMATCH($H300,Dynamic_Period_CAL),_xlfn.XMATCH("GDP Deflator",Dynamic_Indices)),
INDEX(Dynamic_Table_CAL,COUNTA(Dynamic_Table_CAL)/COUNTA(Dynamic_Indices),_xlfn.XMATCH("GDP Deflator",Dynamic_Indices))),
IF(SETUP_Frequency="Quarterly",
IFERROR(INDEX(Dynamic_Table_QTR,_xlfn.XMATCH($H300,Dynamic_Period_QTR),_xlfn.XMATCH("GDP Deflator",Dynamic_Indices)),
INDEX(Dynamic_Table_QTR,COUNTA(Dynamic_Table_QTR)/COUNTA(Dynamic_Indices),_xlfn.XMATCH("GDP Deflator",Dynamic_Indices))),"err"))))
/100</f>
        <v>#N/A</v>
      </c>
      <c r="T300" s="37" t="e">
        <f t="shared" ca="1" si="23"/>
        <v>#N/A</v>
      </c>
      <c r="U300" s="2" t="e">
        <f ca="1">IF(ISERROR($H300),NA(),
_xlfn.XLOOKUP(0,Tool!$28:$28,Tool!$40:$40)/$T300
)</f>
        <v>#N/A</v>
      </c>
    </row>
    <row r="301" spans="8:21" x14ac:dyDescent="0.35">
      <c r="H301" s="33" t="b">
        <f>IF(SETUP_Frequency="Calendar Year",IF(COUNTA(H$3:H300)&lt;=SETUP_Period_Final-SETUP_Period_First,H300+1),
IF(SETUP_Frequency="Financial Year", IF(COUNTA(H$3:H300)&lt;=LEFT(SETUP_Period_Final,4)-LEFT(SETUP_Period_First,4),((LEFT(H300,2)&amp;MID(H300,3,2))+1)&amp;"/"&amp;TEXT(RIGHT(TEXT(RIGHT(H300,2)+1,"00"),2),"00"),NA()),
IF(SETUP_Frequency="Quarterly",IF(COUNTA(H$3:H300)&lt;=((LEFT(SETUP_Period_Final,4)-LEFT(SETUP_Period_First,4))*4)+RIGHT(SETUP_Period_Final,1)-RIGHT(SETUP_Period_First,1),IF(_xlfn.NUMBERVALUE(RIGHT(H300,1))=4,(LEFT(H300,4)+1)&amp;"Q1",(LEFT(H300,4)&amp;"Q"&amp;(RIGHT(H300,1)+1))),NA()),NA())))</f>
        <v>0</v>
      </c>
      <c r="J301" s="43">
        <f ca="1">OFFSET(Tool!$C$13,0,ROW($H301)-3)</f>
        <v>0</v>
      </c>
      <c r="K301" s="78" t="e">
        <f t="shared" ca="1" si="21"/>
        <v>#N/A</v>
      </c>
      <c r="L301" s="78" t="e">
        <f t="shared" ca="1" si="24"/>
        <v>#N/A</v>
      </c>
      <c r="M301" s="78" t="e">
        <f t="shared" ca="1" si="25"/>
        <v>#N/A</v>
      </c>
      <c r="N301" s="38"/>
      <c r="O301" s="36" t="e" cm="1">
        <f t="array" ref="O301">IF(OR(ISERROR($H301),$H301=FALSE),NA(),
IF(INFLATION_Index="Custom",_xlfn.XLOOKUP($H301,Tool!$12:$12,Tool!$14:$14)*100,
IF(SETUP_Frequency="Financial Year",
IFERROR(INDEX(Dynamic_Table_FY,_xlfn.XMATCH($H301,Dynamic_Period_FY),_xlfn.XMATCH(INFLATION_Index,Dynamic_Indices)),
INDEX(Dynamic_Table_FY,COUNTA(Dynamic_Table_FY)/COUNTA(Dynamic_Indices),_xlfn.XMATCH(INFLATION_Index,Dynamic_Indices))),
IF(SETUP_Frequency="Calendar Year",
IFERROR(INDEX(Dynamic_Table_CAL,_xlfn.XMATCH($H301,Dynamic_Period_CAL),_xlfn.XMATCH(INFLATION_Index,Dynamic_Indices)),
INDEX(Dynamic_Table_CAL,COUNTA(Dynamic_Table_CAL)/COUNTA(Dynamic_Indices),_xlfn.XMATCH(INFLATION_Index,Dynamic_Indices))),
IF(SETUP_Frequency="Quarterly",
IFERROR(INDEX(Dynamic_Table_QTR,_xlfn.XMATCH($H301,Dynamic_Period_QTR),_xlfn.XMATCH(INFLATION_Index,Dynamic_Indices)),
INDEX(Dynamic_Table_QTR,COUNTA(Dynamic_Table_QTR)/COUNTA(Dynamic_Indices),_xlfn.XMATCH(INFLATION_Index,Dynamic_Indices))),"err")))))
/100</f>
        <v>#N/A</v>
      </c>
      <c r="P301" s="37" t="e">
        <f t="shared" ca="1" si="22"/>
        <v>#N/A</v>
      </c>
      <c r="Q301" s="37" t="e">
        <f ca="1">IF(ISERROR($H301),NA(),
$P301/_xlfn.XLOOKUP(0,Tool!$27:$27,Tool!$33:$33)
)</f>
        <v>#N/A</v>
      </c>
      <c r="R301" s="2"/>
      <c r="S301" s="36" t="e" cm="1">
        <f t="array" ref="S301">IF(OR(ISERROR($H301),$H301=FALSE),NA(),
IF(SETUP_Frequency="Financial Year",
IFERROR(INDEX(Dynamic_Table_FY,_xlfn.XMATCH($H301,Dynamic_Period_FY),_xlfn.XMATCH("GDP Deflator",Dynamic_Indices)),
INDEX(Dynamic_Table_FY,COUNTA(Dynamic_Table_FY)/COUNTA(Dynamic_Indices),_xlfn.XMATCH("GDP Deflator",Dynamic_Indices))),
IF(SETUP_Frequency="Calendar Year",
IFERROR(INDEX(Dynamic_Table_CAL,_xlfn.XMATCH($H301,Dynamic_Period_CAL),_xlfn.XMATCH("GDP Deflator",Dynamic_Indices)),
INDEX(Dynamic_Table_CAL,COUNTA(Dynamic_Table_CAL)/COUNTA(Dynamic_Indices),_xlfn.XMATCH("GDP Deflator",Dynamic_Indices))),
IF(SETUP_Frequency="Quarterly",
IFERROR(INDEX(Dynamic_Table_QTR,_xlfn.XMATCH($H301,Dynamic_Period_QTR),_xlfn.XMATCH("GDP Deflator",Dynamic_Indices)),
INDEX(Dynamic_Table_QTR,COUNTA(Dynamic_Table_QTR)/COUNTA(Dynamic_Indices),_xlfn.XMATCH("GDP Deflator",Dynamic_Indices))),"err"))))
/100</f>
        <v>#N/A</v>
      </c>
      <c r="T301" s="37" t="e">
        <f t="shared" ca="1" si="23"/>
        <v>#N/A</v>
      </c>
      <c r="U301" s="2" t="e">
        <f ca="1">IF(ISERROR($H301),NA(),
_xlfn.XLOOKUP(0,Tool!$28:$28,Tool!$40:$40)/$T301
)</f>
        <v>#N/A</v>
      </c>
    </row>
    <row r="302" spans="8:21" x14ac:dyDescent="0.35">
      <c r="H302" s="33" t="b">
        <f>IF(SETUP_Frequency="Calendar Year",IF(COUNTA(H$3:H301)&lt;=SETUP_Period_Final-SETUP_Period_First,H301+1),
IF(SETUP_Frequency="Financial Year", IF(COUNTA(H$3:H301)&lt;=LEFT(SETUP_Period_Final,4)-LEFT(SETUP_Period_First,4),((LEFT(H301,2)&amp;MID(H301,3,2))+1)&amp;"/"&amp;TEXT(RIGHT(TEXT(RIGHT(H301,2)+1,"00"),2),"00"),NA()),
IF(SETUP_Frequency="Quarterly",IF(COUNTA(H$3:H301)&lt;=((LEFT(SETUP_Period_Final,4)-LEFT(SETUP_Period_First,4))*4)+RIGHT(SETUP_Period_Final,1)-RIGHT(SETUP_Period_First,1),IF(_xlfn.NUMBERVALUE(RIGHT(H301,1))=4,(LEFT(H301,4)+1)&amp;"Q1",(LEFT(H301,4)&amp;"Q"&amp;(RIGHT(H301,1)+1))),NA()),NA())))</f>
        <v>0</v>
      </c>
      <c r="J302" s="43">
        <f ca="1">OFFSET(Tool!$C$13,0,ROW($H302)-3)</f>
        <v>0</v>
      </c>
      <c r="K302" s="78" t="e">
        <f t="shared" ca="1" si="21"/>
        <v>#N/A</v>
      </c>
      <c r="L302" s="78" t="e">
        <f t="shared" ca="1" si="24"/>
        <v>#N/A</v>
      </c>
      <c r="M302" s="78" t="e">
        <f t="shared" ca="1" si="25"/>
        <v>#N/A</v>
      </c>
      <c r="N302" s="38"/>
      <c r="O302" s="36" t="e" cm="1">
        <f t="array" ref="O302">IF(OR(ISERROR($H302),$H302=FALSE),NA(),
IF(INFLATION_Index="Custom",_xlfn.XLOOKUP($H302,Tool!$12:$12,Tool!$14:$14)*100,
IF(SETUP_Frequency="Financial Year",
IFERROR(INDEX(Dynamic_Table_FY,_xlfn.XMATCH($H302,Dynamic_Period_FY),_xlfn.XMATCH(INFLATION_Index,Dynamic_Indices)),
INDEX(Dynamic_Table_FY,COUNTA(Dynamic_Table_FY)/COUNTA(Dynamic_Indices),_xlfn.XMATCH(INFLATION_Index,Dynamic_Indices))),
IF(SETUP_Frequency="Calendar Year",
IFERROR(INDEX(Dynamic_Table_CAL,_xlfn.XMATCH($H302,Dynamic_Period_CAL),_xlfn.XMATCH(INFLATION_Index,Dynamic_Indices)),
INDEX(Dynamic_Table_CAL,COUNTA(Dynamic_Table_CAL)/COUNTA(Dynamic_Indices),_xlfn.XMATCH(INFLATION_Index,Dynamic_Indices))),
IF(SETUP_Frequency="Quarterly",
IFERROR(INDEX(Dynamic_Table_QTR,_xlfn.XMATCH($H302,Dynamic_Period_QTR),_xlfn.XMATCH(INFLATION_Index,Dynamic_Indices)),
INDEX(Dynamic_Table_QTR,COUNTA(Dynamic_Table_QTR)/COUNTA(Dynamic_Indices),_xlfn.XMATCH(INFLATION_Index,Dynamic_Indices))),"err")))))
/100</f>
        <v>#N/A</v>
      </c>
      <c r="P302" s="37" t="e">
        <f t="shared" ca="1" si="22"/>
        <v>#N/A</v>
      </c>
      <c r="Q302" s="37" t="e">
        <f ca="1">IF(ISERROR($H302),NA(),
$P302/_xlfn.XLOOKUP(0,Tool!$27:$27,Tool!$33:$33)
)</f>
        <v>#N/A</v>
      </c>
      <c r="R302" s="2"/>
      <c r="S302" s="36" t="e" cm="1">
        <f t="array" ref="S302">IF(OR(ISERROR($H302),$H302=FALSE),NA(),
IF(SETUP_Frequency="Financial Year",
IFERROR(INDEX(Dynamic_Table_FY,_xlfn.XMATCH($H302,Dynamic_Period_FY),_xlfn.XMATCH("GDP Deflator",Dynamic_Indices)),
INDEX(Dynamic_Table_FY,COUNTA(Dynamic_Table_FY)/COUNTA(Dynamic_Indices),_xlfn.XMATCH("GDP Deflator",Dynamic_Indices))),
IF(SETUP_Frequency="Calendar Year",
IFERROR(INDEX(Dynamic_Table_CAL,_xlfn.XMATCH($H302,Dynamic_Period_CAL),_xlfn.XMATCH("GDP Deflator",Dynamic_Indices)),
INDEX(Dynamic_Table_CAL,COUNTA(Dynamic_Table_CAL)/COUNTA(Dynamic_Indices),_xlfn.XMATCH("GDP Deflator",Dynamic_Indices))),
IF(SETUP_Frequency="Quarterly",
IFERROR(INDEX(Dynamic_Table_QTR,_xlfn.XMATCH($H302,Dynamic_Period_QTR),_xlfn.XMATCH("GDP Deflator",Dynamic_Indices)),
INDEX(Dynamic_Table_QTR,COUNTA(Dynamic_Table_QTR)/COUNTA(Dynamic_Indices),_xlfn.XMATCH("GDP Deflator",Dynamic_Indices))),"err"))))
/100</f>
        <v>#N/A</v>
      </c>
      <c r="T302" s="37" t="e">
        <f t="shared" ca="1" si="23"/>
        <v>#N/A</v>
      </c>
      <c r="U302" s="2" t="e">
        <f ca="1">IF(ISERROR($H302),NA(),
_xlfn.XLOOKUP(0,Tool!$28:$28,Tool!$40:$40)/$T302
)</f>
        <v>#N/A</v>
      </c>
    </row>
    <row r="303" spans="8:21" x14ac:dyDescent="0.35">
      <c r="H303" s="33" t="b">
        <f>IF(SETUP_Frequency="Calendar Year",IF(COUNTA(H$3:H302)&lt;=SETUP_Period_Final-SETUP_Period_First,H302+1),
IF(SETUP_Frequency="Financial Year", IF(COUNTA(H$3:H302)&lt;=LEFT(SETUP_Period_Final,4)-LEFT(SETUP_Period_First,4),((LEFT(H302,2)&amp;MID(H302,3,2))+1)&amp;"/"&amp;TEXT(RIGHT(TEXT(RIGHT(H302,2)+1,"00"),2),"00"),NA()),
IF(SETUP_Frequency="Quarterly",IF(COUNTA(H$3:H302)&lt;=((LEFT(SETUP_Period_Final,4)-LEFT(SETUP_Period_First,4))*4)+RIGHT(SETUP_Period_Final,1)-RIGHT(SETUP_Period_First,1),IF(_xlfn.NUMBERVALUE(RIGHT(H302,1))=4,(LEFT(H302,4)+1)&amp;"Q1",(LEFT(H302,4)&amp;"Q"&amp;(RIGHT(H302,1)+1))),NA()),NA())))</f>
        <v>0</v>
      </c>
      <c r="J303" s="43">
        <f ca="1">OFFSET(Tool!$C$13,0,ROW($H303)-3)</f>
        <v>0</v>
      </c>
      <c r="K303" s="78" t="e">
        <f t="shared" ca="1" si="21"/>
        <v>#N/A</v>
      </c>
      <c r="L303" s="78" t="e">
        <f t="shared" ca="1" si="24"/>
        <v>#N/A</v>
      </c>
      <c r="M303" s="78" t="e">
        <f t="shared" ca="1" si="25"/>
        <v>#N/A</v>
      </c>
      <c r="N303" s="38"/>
      <c r="O303" s="36" t="e" cm="1">
        <f t="array" ref="O303">IF(OR(ISERROR($H303),$H303=FALSE),NA(),
IF(INFLATION_Index="Custom",_xlfn.XLOOKUP($H303,Tool!$12:$12,Tool!$14:$14)*100,
IF(SETUP_Frequency="Financial Year",
IFERROR(INDEX(Dynamic_Table_FY,_xlfn.XMATCH($H303,Dynamic_Period_FY),_xlfn.XMATCH(INFLATION_Index,Dynamic_Indices)),
INDEX(Dynamic_Table_FY,COUNTA(Dynamic_Table_FY)/COUNTA(Dynamic_Indices),_xlfn.XMATCH(INFLATION_Index,Dynamic_Indices))),
IF(SETUP_Frequency="Calendar Year",
IFERROR(INDEX(Dynamic_Table_CAL,_xlfn.XMATCH($H303,Dynamic_Period_CAL),_xlfn.XMATCH(INFLATION_Index,Dynamic_Indices)),
INDEX(Dynamic_Table_CAL,COUNTA(Dynamic_Table_CAL)/COUNTA(Dynamic_Indices),_xlfn.XMATCH(INFLATION_Index,Dynamic_Indices))),
IF(SETUP_Frequency="Quarterly",
IFERROR(INDEX(Dynamic_Table_QTR,_xlfn.XMATCH($H303,Dynamic_Period_QTR),_xlfn.XMATCH(INFLATION_Index,Dynamic_Indices)),
INDEX(Dynamic_Table_QTR,COUNTA(Dynamic_Table_QTR)/COUNTA(Dynamic_Indices),_xlfn.XMATCH(INFLATION_Index,Dynamic_Indices))),"err")))))
/100</f>
        <v>#N/A</v>
      </c>
      <c r="P303" s="37" t="e">
        <f t="shared" ca="1" si="22"/>
        <v>#N/A</v>
      </c>
      <c r="Q303" s="37" t="e">
        <f ca="1">IF(ISERROR($H303),NA(),
$P303/_xlfn.XLOOKUP(0,Tool!$27:$27,Tool!$33:$33)
)</f>
        <v>#N/A</v>
      </c>
      <c r="R303" s="2"/>
      <c r="S303" s="36" t="e" cm="1">
        <f t="array" ref="S303">IF(OR(ISERROR($H303),$H303=FALSE),NA(),
IF(SETUP_Frequency="Financial Year",
IFERROR(INDEX(Dynamic_Table_FY,_xlfn.XMATCH($H303,Dynamic_Period_FY),_xlfn.XMATCH("GDP Deflator",Dynamic_Indices)),
INDEX(Dynamic_Table_FY,COUNTA(Dynamic_Table_FY)/COUNTA(Dynamic_Indices),_xlfn.XMATCH("GDP Deflator",Dynamic_Indices))),
IF(SETUP_Frequency="Calendar Year",
IFERROR(INDEX(Dynamic_Table_CAL,_xlfn.XMATCH($H303,Dynamic_Period_CAL),_xlfn.XMATCH("GDP Deflator",Dynamic_Indices)),
INDEX(Dynamic_Table_CAL,COUNTA(Dynamic_Table_CAL)/COUNTA(Dynamic_Indices),_xlfn.XMATCH("GDP Deflator",Dynamic_Indices))),
IF(SETUP_Frequency="Quarterly",
IFERROR(INDEX(Dynamic_Table_QTR,_xlfn.XMATCH($H303,Dynamic_Period_QTR),_xlfn.XMATCH("GDP Deflator",Dynamic_Indices)),
INDEX(Dynamic_Table_QTR,COUNTA(Dynamic_Table_QTR)/COUNTA(Dynamic_Indices),_xlfn.XMATCH("GDP Deflator",Dynamic_Indices))),"err"))))
/100</f>
        <v>#N/A</v>
      </c>
      <c r="T303" s="37" t="e">
        <f t="shared" ca="1" si="23"/>
        <v>#N/A</v>
      </c>
      <c r="U303" s="2" t="e">
        <f ca="1">IF(ISERROR($H303),NA(),
_xlfn.XLOOKUP(0,Tool!$28:$28,Tool!$40:$40)/$T303
)</f>
        <v>#N/A</v>
      </c>
    </row>
    <row r="304" spans="8:21" x14ac:dyDescent="0.35">
      <c r="H304" s="33" t="b">
        <f>IF(SETUP_Frequency="Calendar Year",IF(COUNTA(H$3:H303)&lt;=SETUP_Period_Final-SETUP_Period_First,H303+1),
IF(SETUP_Frequency="Financial Year", IF(COUNTA(H$3:H303)&lt;=LEFT(SETUP_Period_Final,4)-LEFT(SETUP_Period_First,4),((LEFT(H303,2)&amp;MID(H303,3,2))+1)&amp;"/"&amp;TEXT(RIGHT(TEXT(RIGHT(H303,2)+1,"00"),2),"00"),NA()),
IF(SETUP_Frequency="Quarterly",IF(COUNTA(H$3:H303)&lt;=((LEFT(SETUP_Period_Final,4)-LEFT(SETUP_Period_First,4))*4)+RIGHT(SETUP_Period_Final,1)-RIGHT(SETUP_Period_First,1),IF(_xlfn.NUMBERVALUE(RIGHT(H303,1))=4,(LEFT(H303,4)+1)&amp;"Q1",(LEFT(H303,4)&amp;"Q"&amp;(RIGHT(H303,1)+1))),NA()),NA())))</f>
        <v>0</v>
      </c>
      <c r="J304" s="43">
        <f ca="1">OFFSET(Tool!$C$13,0,ROW($H304)-3)</f>
        <v>0</v>
      </c>
      <c r="K304" s="78" t="e">
        <f t="shared" ca="1" si="21"/>
        <v>#N/A</v>
      </c>
      <c r="L304" s="78" t="e">
        <f t="shared" ca="1" si="24"/>
        <v>#N/A</v>
      </c>
      <c r="M304" s="78" t="e">
        <f t="shared" ca="1" si="25"/>
        <v>#N/A</v>
      </c>
      <c r="N304" s="38"/>
      <c r="O304" s="36" t="e" cm="1">
        <f t="array" ref="O304">IF(OR(ISERROR($H304),$H304=FALSE),NA(),
IF(INFLATION_Index="Custom",_xlfn.XLOOKUP($H304,Tool!$12:$12,Tool!$14:$14)*100,
IF(SETUP_Frequency="Financial Year",
IFERROR(INDEX(Dynamic_Table_FY,_xlfn.XMATCH($H304,Dynamic_Period_FY),_xlfn.XMATCH(INFLATION_Index,Dynamic_Indices)),
INDEX(Dynamic_Table_FY,COUNTA(Dynamic_Table_FY)/COUNTA(Dynamic_Indices),_xlfn.XMATCH(INFLATION_Index,Dynamic_Indices))),
IF(SETUP_Frequency="Calendar Year",
IFERROR(INDEX(Dynamic_Table_CAL,_xlfn.XMATCH($H304,Dynamic_Period_CAL),_xlfn.XMATCH(INFLATION_Index,Dynamic_Indices)),
INDEX(Dynamic_Table_CAL,COUNTA(Dynamic_Table_CAL)/COUNTA(Dynamic_Indices),_xlfn.XMATCH(INFLATION_Index,Dynamic_Indices))),
IF(SETUP_Frequency="Quarterly",
IFERROR(INDEX(Dynamic_Table_QTR,_xlfn.XMATCH($H304,Dynamic_Period_QTR),_xlfn.XMATCH(INFLATION_Index,Dynamic_Indices)),
INDEX(Dynamic_Table_QTR,COUNTA(Dynamic_Table_QTR)/COUNTA(Dynamic_Indices),_xlfn.XMATCH(INFLATION_Index,Dynamic_Indices))),"err")))))
/100</f>
        <v>#N/A</v>
      </c>
      <c r="P304" s="37" t="e">
        <f t="shared" ca="1" si="22"/>
        <v>#N/A</v>
      </c>
      <c r="Q304" s="37" t="e">
        <f ca="1">IF(ISERROR($H304),NA(),
$P304/_xlfn.XLOOKUP(0,Tool!$27:$27,Tool!$33:$33)
)</f>
        <v>#N/A</v>
      </c>
      <c r="R304" s="2"/>
      <c r="S304" s="36" t="e" cm="1">
        <f t="array" ref="S304">IF(OR(ISERROR($H304),$H304=FALSE),NA(),
IF(SETUP_Frequency="Financial Year",
IFERROR(INDEX(Dynamic_Table_FY,_xlfn.XMATCH($H304,Dynamic_Period_FY),_xlfn.XMATCH("GDP Deflator",Dynamic_Indices)),
INDEX(Dynamic_Table_FY,COUNTA(Dynamic_Table_FY)/COUNTA(Dynamic_Indices),_xlfn.XMATCH("GDP Deflator",Dynamic_Indices))),
IF(SETUP_Frequency="Calendar Year",
IFERROR(INDEX(Dynamic_Table_CAL,_xlfn.XMATCH($H304,Dynamic_Period_CAL),_xlfn.XMATCH("GDP Deflator",Dynamic_Indices)),
INDEX(Dynamic_Table_CAL,COUNTA(Dynamic_Table_CAL)/COUNTA(Dynamic_Indices),_xlfn.XMATCH("GDP Deflator",Dynamic_Indices))),
IF(SETUP_Frequency="Quarterly",
IFERROR(INDEX(Dynamic_Table_QTR,_xlfn.XMATCH($H304,Dynamic_Period_QTR),_xlfn.XMATCH("GDP Deflator",Dynamic_Indices)),
INDEX(Dynamic_Table_QTR,COUNTA(Dynamic_Table_QTR)/COUNTA(Dynamic_Indices),_xlfn.XMATCH("GDP Deflator",Dynamic_Indices))),"err"))))
/100</f>
        <v>#N/A</v>
      </c>
      <c r="T304" s="37" t="e">
        <f t="shared" ca="1" si="23"/>
        <v>#N/A</v>
      </c>
      <c r="U304" s="2" t="e">
        <f ca="1">IF(ISERROR($H304),NA(),
_xlfn.XLOOKUP(0,Tool!$28:$28,Tool!$40:$40)/$T304
)</f>
        <v>#N/A</v>
      </c>
    </row>
    <row r="305" spans="8:21" x14ac:dyDescent="0.35">
      <c r="H305" s="33" t="b">
        <f>IF(SETUP_Frequency="Calendar Year",IF(COUNTA(H$3:H304)&lt;=SETUP_Period_Final-SETUP_Period_First,H304+1),
IF(SETUP_Frequency="Financial Year", IF(COUNTA(H$3:H304)&lt;=LEFT(SETUP_Period_Final,4)-LEFT(SETUP_Period_First,4),((LEFT(H304,2)&amp;MID(H304,3,2))+1)&amp;"/"&amp;TEXT(RIGHT(TEXT(RIGHT(H304,2)+1,"00"),2),"00"),NA()),
IF(SETUP_Frequency="Quarterly",IF(COUNTA(H$3:H304)&lt;=((LEFT(SETUP_Period_Final,4)-LEFT(SETUP_Period_First,4))*4)+RIGHT(SETUP_Period_Final,1)-RIGHT(SETUP_Period_First,1),IF(_xlfn.NUMBERVALUE(RIGHT(H304,1))=4,(LEFT(H304,4)+1)&amp;"Q1",(LEFT(H304,4)&amp;"Q"&amp;(RIGHT(H304,1)+1))),NA()),NA())))</f>
        <v>0</v>
      </c>
      <c r="J305" s="43">
        <f ca="1">OFFSET(Tool!$C$13,0,ROW($H305)-3)</f>
        <v>0</v>
      </c>
      <c r="K305" s="78" t="e">
        <f t="shared" ca="1" si="21"/>
        <v>#N/A</v>
      </c>
      <c r="L305" s="78" t="e">
        <f t="shared" ca="1" si="24"/>
        <v>#N/A</v>
      </c>
      <c r="M305" s="78" t="e">
        <f t="shared" ca="1" si="25"/>
        <v>#N/A</v>
      </c>
      <c r="N305" s="38"/>
      <c r="O305" s="36" t="e" cm="1">
        <f t="array" ref="O305">IF(OR(ISERROR($H305),$H305=FALSE),NA(),
IF(INFLATION_Index="Custom",_xlfn.XLOOKUP($H305,Tool!$12:$12,Tool!$14:$14)*100,
IF(SETUP_Frequency="Financial Year",
IFERROR(INDEX(Dynamic_Table_FY,_xlfn.XMATCH($H305,Dynamic_Period_FY),_xlfn.XMATCH(INFLATION_Index,Dynamic_Indices)),
INDEX(Dynamic_Table_FY,COUNTA(Dynamic_Table_FY)/COUNTA(Dynamic_Indices),_xlfn.XMATCH(INFLATION_Index,Dynamic_Indices))),
IF(SETUP_Frequency="Calendar Year",
IFERROR(INDEX(Dynamic_Table_CAL,_xlfn.XMATCH($H305,Dynamic_Period_CAL),_xlfn.XMATCH(INFLATION_Index,Dynamic_Indices)),
INDEX(Dynamic_Table_CAL,COUNTA(Dynamic_Table_CAL)/COUNTA(Dynamic_Indices),_xlfn.XMATCH(INFLATION_Index,Dynamic_Indices))),
IF(SETUP_Frequency="Quarterly",
IFERROR(INDEX(Dynamic_Table_QTR,_xlfn.XMATCH($H305,Dynamic_Period_QTR),_xlfn.XMATCH(INFLATION_Index,Dynamic_Indices)),
INDEX(Dynamic_Table_QTR,COUNTA(Dynamic_Table_QTR)/COUNTA(Dynamic_Indices),_xlfn.XMATCH(INFLATION_Index,Dynamic_Indices))),"err")))))
/100</f>
        <v>#N/A</v>
      </c>
      <c r="P305" s="37" t="e">
        <f t="shared" ca="1" si="22"/>
        <v>#N/A</v>
      </c>
      <c r="Q305" s="37" t="e">
        <f ca="1">IF(ISERROR($H305),NA(),
$P305/_xlfn.XLOOKUP(0,Tool!$27:$27,Tool!$33:$33)
)</f>
        <v>#N/A</v>
      </c>
      <c r="R305" s="2"/>
      <c r="S305" s="36" t="e" cm="1">
        <f t="array" ref="S305">IF(OR(ISERROR($H305),$H305=FALSE),NA(),
IF(SETUP_Frequency="Financial Year",
IFERROR(INDEX(Dynamic_Table_FY,_xlfn.XMATCH($H305,Dynamic_Period_FY),_xlfn.XMATCH("GDP Deflator",Dynamic_Indices)),
INDEX(Dynamic_Table_FY,COUNTA(Dynamic_Table_FY)/COUNTA(Dynamic_Indices),_xlfn.XMATCH("GDP Deflator",Dynamic_Indices))),
IF(SETUP_Frequency="Calendar Year",
IFERROR(INDEX(Dynamic_Table_CAL,_xlfn.XMATCH($H305,Dynamic_Period_CAL),_xlfn.XMATCH("GDP Deflator",Dynamic_Indices)),
INDEX(Dynamic_Table_CAL,COUNTA(Dynamic_Table_CAL)/COUNTA(Dynamic_Indices),_xlfn.XMATCH("GDP Deflator",Dynamic_Indices))),
IF(SETUP_Frequency="Quarterly",
IFERROR(INDEX(Dynamic_Table_QTR,_xlfn.XMATCH($H305,Dynamic_Period_QTR),_xlfn.XMATCH("GDP Deflator",Dynamic_Indices)),
INDEX(Dynamic_Table_QTR,COUNTA(Dynamic_Table_QTR)/COUNTA(Dynamic_Indices),_xlfn.XMATCH("GDP Deflator",Dynamic_Indices))),"err"))))
/100</f>
        <v>#N/A</v>
      </c>
      <c r="T305" s="37" t="e">
        <f t="shared" ca="1" si="23"/>
        <v>#N/A</v>
      </c>
      <c r="U305" s="2" t="e">
        <f ca="1">IF(ISERROR($H305),NA(),
_xlfn.XLOOKUP(0,Tool!$28:$28,Tool!$40:$40)/$T305
)</f>
        <v>#N/A</v>
      </c>
    </row>
    <row r="306" spans="8:21" x14ac:dyDescent="0.35">
      <c r="H306" s="33" t="b">
        <f>IF(SETUP_Frequency="Calendar Year",IF(COUNTA(H$3:H305)&lt;=SETUP_Period_Final-SETUP_Period_First,H305+1),
IF(SETUP_Frequency="Financial Year", IF(COUNTA(H$3:H305)&lt;=LEFT(SETUP_Period_Final,4)-LEFT(SETUP_Period_First,4),((LEFT(H305,2)&amp;MID(H305,3,2))+1)&amp;"/"&amp;TEXT(RIGHT(TEXT(RIGHT(H305,2)+1,"00"),2),"00"),NA()),
IF(SETUP_Frequency="Quarterly",IF(COUNTA(H$3:H305)&lt;=((LEFT(SETUP_Period_Final,4)-LEFT(SETUP_Period_First,4))*4)+RIGHT(SETUP_Period_Final,1)-RIGHT(SETUP_Period_First,1),IF(_xlfn.NUMBERVALUE(RIGHT(H305,1))=4,(LEFT(H305,4)+1)&amp;"Q1",(LEFT(H305,4)&amp;"Q"&amp;(RIGHT(H305,1)+1))),NA()),NA())))</f>
        <v>0</v>
      </c>
      <c r="J306" s="43">
        <f ca="1">OFFSET(Tool!$C$13,0,ROW($H306)-3)</f>
        <v>0</v>
      </c>
      <c r="K306" s="78" t="e">
        <f t="shared" ca="1" si="21"/>
        <v>#N/A</v>
      </c>
      <c r="L306" s="78" t="e">
        <f t="shared" ca="1" si="24"/>
        <v>#N/A</v>
      </c>
      <c r="M306" s="78" t="e">
        <f t="shared" ca="1" si="25"/>
        <v>#N/A</v>
      </c>
      <c r="N306" s="38"/>
      <c r="O306" s="36" t="e" cm="1">
        <f t="array" ref="O306">IF(OR(ISERROR($H306),$H306=FALSE),NA(),
IF(INFLATION_Index="Custom",_xlfn.XLOOKUP($H306,Tool!$12:$12,Tool!$14:$14)*100,
IF(SETUP_Frequency="Financial Year",
IFERROR(INDEX(Dynamic_Table_FY,_xlfn.XMATCH($H306,Dynamic_Period_FY),_xlfn.XMATCH(INFLATION_Index,Dynamic_Indices)),
INDEX(Dynamic_Table_FY,COUNTA(Dynamic_Table_FY)/COUNTA(Dynamic_Indices),_xlfn.XMATCH(INFLATION_Index,Dynamic_Indices))),
IF(SETUP_Frequency="Calendar Year",
IFERROR(INDEX(Dynamic_Table_CAL,_xlfn.XMATCH($H306,Dynamic_Period_CAL),_xlfn.XMATCH(INFLATION_Index,Dynamic_Indices)),
INDEX(Dynamic_Table_CAL,COUNTA(Dynamic_Table_CAL)/COUNTA(Dynamic_Indices),_xlfn.XMATCH(INFLATION_Index,Dynamic_Indices))),
IF(SETUP_Frequency="Quarterly",
IFERROR(INDEX(Dynamic_Table_QTR,_xlfn.XMATCH($H306,Dynamic_Period_QTR),_xlfn.XMATCH(INFLATION_Index,Dynamic_Indices)),
INDEX(Dynamic_Table_QTR,COUNTA(Dynamic_Table_QTR)/COUNTA(Dynamic_Indices),_xlfn.XMATCH(INFLATION_Index,Dynamic_Indices))),"err")))))
/100</f>
        <v>#N/A</v>
      </c>
      <c r="P306" s="37" t="e">
        <f t="shared" ca="1" si="22"/>
        <v>#N/A</v>
      </c>
      <c r="Q306" s="37" t="e">
        <f ca="1">IF(ISERROR($H306),NA(),
$P306/_xlfn.XLOOKUP(0,Tool!$27:$27,Tool!$33:$33)
)</f>
        <v>#N/A</v>
      </c>
      <c r="R306" s="2"/>
      <c r="S306" s="36" t="e" cm="1">
        <f t="array" ref="S306">IF(OR(ISERROR($H306),$H306=FALSE),NA(),
IF(SETUP_Frequency="Financial Year",
IFERROR(INDEX(Dynamic_Table_FY,_xlfn.XMATCH($H306,Dynamic_Period_FY),_xlfn.XMATCH("GDP Deflator",Dynamic_Indices)),
INDEX(Dynamic_Table_FY,COUNTA(Dynamic_Table_FY)/COUNTA(Dynamic_Indices),_xlfn.XMATCH("GDP Deflator",Dynamic_Indices))),
IF(SETUP_Frequency="Calendar Year",
IFERROR(INDEX(Dynamic_Table_CAL,_xlfn.XMATCH($H306,Dynamic_Period_CAL),_xlfn.XMATCH("GDP Deflator",Dynamic_Indices)),
INDEX(Dynamic_Table_CAL,COUNTA(Dynamic_Table_CAL)/COUNTA(Dynamic_Indices),_xlfn.XMATCH("GDP Deflator",Dynamic_Indices))),
IF(SETUP_Frequency="Quarterly",
IFERROR(INDEX(Dynamic_Table_QTR,_xlfn.XMATCH($H306,Dynamic_Period_QTR),_xlfn.XMATCH("GDP Deflator",Dynamic_Indices)),
INDEX(Dynamic_Table_QTR,COUNTA(Dynamic_Table_QTR)/COUNTA(Dynamic_Indices),_xlfn.XMATCH("GDP Deflator",Dynamic_Indices))),"err"))))
/100</f>
        <v>#N/A</v>
      </c>
      <c r="T306" s="37" t="e">
        <f t="shared" ca="1" si="23"/>
        <v>#N/A</v>
      </c>
      <c r="U306" s="2" t="e">
        <f ca="1">IF(ISERROR($H306),NA(),
_xlfn.XLOOKUP(0,Tool!$28:$28,Tool!$40:$40)/$T306
)</f>
        <v>#N/A</v>
      </c>
    </row>
    <row r="307" spans="8:21" x14ac:dyDescent="0.35">
      <c r="H307" s="33" t="b">
        <f>IF(SETUP_Frequency="Calendar Year",IF(COUNTA(H$3:H306)&lt;=SETUP_Period_Final-SETUP_Period_First,H306+1),
IF(SETUP_Frequency="Financial Year", IF(COUNTA(H$3:H306)&lt;=LEFT(SETUP_Period_Final,4)-LEFT(SETUP_Period_First,4),((LEFT(H306,2)&amp;MID(H306,3,2))+1)&amp;"/"&amp;TEXT(RIGHT(TEXT(RIGHT(H306,2)+1,"00"),2),"00"),NA()),
IF(SETUP_Frequency="Quarterly",IF(COUNTA(H$3:H306)&lt;=((LEFT(SETUP_Period_Final,4)-LEFT(SETUP_Period_First,4))*4)+RIGHT(SETUP_Period_Final,1)-RIGHT(SETUP_Period_First,1),IF(_xlfn.NUMBERVALUE(RIGHT(H306,1))=4,(LEFT(H306,4)+1)&amp;"Q1",(LEFT(H306,4)&amp;"Q"&amp;(RIGHT(H306,1)+1))),NA()),NA())))</f>
        <v>0</v>
      </c>
      <c r="J307" s="43">
        <f ca="1">OFFSET(Tool!$C$13,0,ROW($H307)-3)</f>
        <v>0</v>
      </c>
      <c r="K307" s="78" t="e">
        <f t="shared" ca="1" si="21"/>
        <v>#N/A</v>
      </c>
      <c r="L307" s="78" t="e">
        <f t="shared" ca="1" si="24"/>
        <v>#N/A</v>
      </c>
      <c r="M307" s="78" t="e">
        <f t="shared" ca="1" si="25"/>
        <v>#N/A</v>
      </c>
      <c r="N307" s="38"/>
      <c r="O307" s="36" t="e" cm="1">
        <f t="array" ref="O307">IF(OR(ISERROR($H307),$H307=FALSE),NA(),
IF(INFLATION_Index="Custom",_xlfn.XLOOKUP($H307,Tool!$12:$12,Tool!$14:$14)*100,
IF(SETUP_Frequency="Financial Year",
IFERROR(INDEX(Dynamic_Table_FY,_xlfn.XMATCH($H307,Dynamic_Period_FY),_xlfn.XMATCH(INFLATION_Index,Dynamic_Indices)),
INDEX(Dynamic_Table_FY,COUNTA(Dynamic_Table_FY)/COUNTA(Dynamic_Indices),_xlfn.XMATCH(INFLATION_Index,Dynamic_Indices))),
IF(SETUP_Frequency="Calendar Year",
IFERROR(INDEX(Dynamic_Table_CAL,_xlfn.XMATCH($H307,Dynamic_Period_CAL),_xlfn.XMATCH(INFLATION_Index,Dynamic_Indices)),
INDEX(Dynamic_Table_CAL,COUNTA(Dynamic_Table_CAL)/COUNTA(Dynamic_Indices),_xlfn.XMATCH(INFLATION_Index,Dynamic_Indices))),
IF(SETUP_Frequency="Quarterly",
IFERROR(INDEX(Dynamic_Table_QTR,_xlfn.XMATCH($H307,Dynamic_Period_QTR),_xlfn.XMATCH(INFLATION_Index,Dynamic_Indices)),
INDEX(Dynamic_Table_QTR,COUNTA(Dynamic_Table_QTR)/COUNTA(Dynamic_Indices),_xlfn.XMATCH(INFLATION_Index,Dynamic_Indices))),"err")))))
/100</f>
        <v>#N/A</v>
      </c>
      <c r="P307" s="37" t="e">
        <f t="shared" ca="1" si="22"/>
        <v>#N/A</v>
      </c>
      <c r="Q307" s="37" t="e">
        <f ca="1">IF(ISERROR($H307),NA(),
$P307/_xlfn.XLOOKUP(0,Tool!$27:$27,Tool!$33:$33)
)</f>
        <v>#N/A</v>
      </c>
      <c r="R307" s="2"/>
      <c r="S307" s="36" t="e" cm="1">
        <f t="array" ref="S307">IF(OR(ISERROR($H307),$H307=FALSE),NA(),
IF(SETUP_Frequency="Financial Year",
IFERROR(INDEX(Dynamic_Table_FY,_xlfn.XMATCH($H307,Dynamic_Period_FY),_xlfn.XMATCH("GDP Deflator",Dynamic_Indices)),
INDEX(Dynamic_Table_FY,COUNTA(Dynamic_Table_FY)/COUNTA(Dynamic_Indices),_xlfn.XMATCH("GDP Deflator",Dynamic_Indices))),
IF(SETUP_Frequency="Calendar Year",
IFERROR(INDEX(Dynamic_Table_CAL,_xlfn.XMATCH($H307,Dynamic_Period_CAL),_xlfn.XMATCH("GDP Deflator",Dynamic_Indices)),
INDEX(Dynamic_Table_CAL,COUNTA(Dynamic_Table_CAL)/COUNTA(Dynamic_Indices),_xlfn.XMATCH("GDP Deflator",Dynamic_Indices))),
IF(SETUP_Frequency="Quarterly",
IFERROR(INDEX(Dynamic_Table_QTR,_xlfn.XMATCH($H307,Dynamic_Period_QTR),_xlfn.XMATCH("GDP Deflator",Dynamic_Indices)),
INDEX(Dynamic_Table_QTR,COUNTA(Dynamic_Table_QTR)/COUNTA(Dynamic_Indices),_xlfn.XMATCH("GDP Deflator",Dynamic_Indices))),"err"))))
/100</f>
        <v>#N/A</v>
      </c>
      <c r="T307" s="37" t="e">
        <f t="shared" ca="1" si="23"/>
        <v>#N/A</v>
      </c>
      <c r="U307" s="2" t="e">
        <f ca="1">IF(ISERROR($H307),NA(),
_xlfn.XLOOKUP(0,Tool!$28:$28,Tool!$40:$40)/$T307
)</f>
        <v>#N/A</v>
      </c>
    </row>
    <row r="308" spans="8:21" x14ac:dyDescent="0.35">
      <c r="H308" s="33" t="b">
        <f>IF(SETUP_Frequency="Calendar Year",IF(COUNTA(H$3:H307)&lt;=SETUP_Period_Final-SETUP_Period_First,H307+1),
IF(SETUP_Frequency="Financial Year", IF(COUNTA(H$3:H307)&lt;=LEFT(SETUP_Period_Final,4)-LEFT(SETUP_Period_First,4),((LEFT(H307,2)&amp;MID(H307,3,2))+1)&amp;"/"&amp;TEXT(RIGHT(TEXT(RIGHT(H307,2)+1,"00"),2),"00"),NA()),
IF(SETUP_Frequency="Quarterly",IF(COUNTA(H$3:H307)&lt;=((LEFT(SETUP_Period_Final,4)-LEFT(SETUP_Period_First,4))*4)+RIGHT(SETUP_Period_Final,1)-RIGHT(SETUP_Period_First,1),IF(_xlfn.NUMBERVALUE(RIGHT(H307,1))=4,(LEFT(H307,4)+1)&amp;"Q1",(LEFT(H307,4)&amp;"Q"&amp;(RIGHT(H307,1)+1))),NA()),NA())))</f>
        <v>0</v>
      </c>
      <c r="J308" s="43">
        <f ca="1">OFFSET(Tool!$C$13,0,ROW($H308)-3)</f>
        <v>0</v>
      </c>
      <c r="K308" s="78" t="e">
        <f t="shared" ca="1" si="21"/>
        <v>#N/A</v>
      </c>
      <c r="L308" s="78" t="e">
        <f t="shared" ca="1" si="24"/>
        <v>#N/A</v>
      </c>
      <c r="M308" s="78" t="e">
        <f t="shared" ca="1" si="25"/>
        <v>#N/A</v>
      </c>
      <c r="N308" s="38"/>
      <c r="O308" s="36" t="e" cm="1">
        <f t="array" ref="O308">IF(OR(ISERROR($H308),$H308=FALSE),NA(),
IF(INFLATION_Index="Custom",_xlfn.XLOOKUP($H308,Tool!$12:$12,Tool!$14:$14)*100,
IF(SETUP_Frequency="Financial Year",
IFERROR(INDEX(Dynamic_Table_FY,_xlfn.XMATCH($H308,Dynamic_Period_FY),_xlfn.XMATCH(INFLATION_Index,Dynamic_Indices)),
INDEX(Dynamic_Table_FY,COUNTA(Dynamic_Table_FY)/COUNTA(Dynamic_Indices),_xlfn.XMATCH(INFLATION_Index,Dynamic_Indices))),
IF(SETUP_Frequency="Calendar Year",
IFERROR(INDEX(Dynamic_Table_CAL,_xlfn.XMATCH($H308,Dynamic_Period_CAL),_xlfn.XMATCH(INFLATION_Index,Dynamic_Indices)),
INDEX(Dynamic_Table_CAL,COUNTA(Dynamic_Table_CAL)/COUNTA(Dynamic_Indices),_xlfn.XMATCH(INFLATION_Index,Dynamic_Indices))),
IF(SETUP_Frequency="Quarterly",
IFERROR(INDEX(Dynamic_Table_QTR,_xlfn.XMATCH($H308,Dynamic_Period_QTR),_xlfn.XMATCH(INFLATION_Index,Dynamic_Indices)),
INDEX(Dynamic_Table_QTR,COUNTA(Dynamic_Table_QTR)/COUNTA(Dynamic_Indices),_xlfn.XMATCH(INFLATION_Index,Dynamic_Indices))),"err")))))
/100</f>
        <v>#N/A</v>
      </c>
      <c r="P308" s="37" t="e">
        <f t="shared" ca="1" si="22"/>
        <v>#N/A</v>
      </c>
      <c r="Q308" s="37" t="e">
        <f ca="1">IF(ISERROR($H308),NA(),
$P308/_xlfn.XLOOKUP(0,Tool!$27:$27,Tool!$33:$33)
)</f>
        <v>#N/A</v>
      </c>
      <c r="R308" s="2"/>
      <c r="S308" s="36" t="e" cm="1">
        <f t="array" ref="S308">IF(OR(ISERROR($H308),$H308=FALSE),NA(),
IF(SETUP_Frequency="Financial Year",
IFERROR(INDEX(Dynamic_Table_FY,_xlfn.XMATCH($H308,Dynamic_Period_FY),_xlfn.XMATCH("GDP Deflator",Dynamic_Indices)),
INDEX(Dynamic_Table_FY,COUNTA(Dynamic_Table_FY)/COUNTA(Dynamic_Indices),_xlfn.XMATCH("GDP Deflator",Dynamic_Indices))),
IF(SETUP_Frequency="Calendar Year",
IFERROR(INDEX(Dynamic_Table_CAL,_xlfn.XMATCH($H308,Dynamic_Period_CAL),_xlfn.XMATCH("GDP Deflator",Dynamic_Indices)),
INDEX(Dynamic_Table_CAL,COUNTA(Dynamic_Table_CAL)/COUNTA(Dynamic_Indices),_xlfn.XMATCH("GDP Deflator",Dynamic_Indices))),
IF(SETUP_Frequency="Quarterly",
IFERROR(INDEX(Dynamic_Table_QTR,_xlfn.XMATCH($H308,Dynamic_Period_QTR),_xlfn.XMATCH("GDP Deflator",Dynamic_Indices)),
INDEX(Dynamic_Table_QTR,COUNTA(Dynamic_Table_QTR)/COUNTA(Dynamic_Indices),_xlfn.XMATCH("GDP Deflator",Dynamic_Indices))),"err"))))
/100</f>
        <v>#N/A</v>
      </c>
      <c r="T308" s="37" t="e">
        <f t="shared" ca="1" si="23"/>
        <v>#N/A</v>
      </c>
      <c r="U308" s="2" t="e">
        <f ca="1">IF(ISERROR($H308),NA(),
_xlfn.XLOOKUP(0,Tool!$28:$28,Tool!$40:$40)/$T308
)</f>
        <v>#N/A</v>
      </c>
    </row>
    <row r="309" spans="8:21" x14ac:dyDescent="0.35">
      <c r="H309" s="33" t="b">
        <f>IF(SETUP_Frequency="Calendar Year",IF(COUNTA(H$3:H308)&lt;=SETUP_Period_Final-SETUP_Period_First,H308+1),
IF(SETUP_Frequency="Financial Year", IF(COUNTA(H$3:H308)&lt;=LEFT(SETUP_Period_Final,4)-LEFT(SETUP_Period_First,4),((LEFT(H308,2)&amp;MID(H308,3,2))+1)&amp;"/"&amp;TEXT(RIGHT(TEXT(RIGHT(H308,2)+1,"00"),2),"00"),NA()),
IF(SETUP_Frequency="Quarterly",IF(COUNTA(H$3:H308)&lt;=((LEFT(SETUP_Period_Final,4)-LEFT(SETUP_Period_First,4))*4)+RIGHT(SETUP_Period_Final,1)-RIGHT(SETUP_Period_First,1),IF(_xlfn.NUMBERVALUE(RIGHT(H308,1))=4,(LEFT(H308,4)+1)&amp;"Q1",(LEFT(H308,4)&amp;"Q"&amp;(RIGHT(H308,1)+1))),NA()),NA())))</f>
        <v>0</v>
      </c>
      <c r="J309" s="43">
        <f ca="1">OFFSET(Tool!$C$13,0,ROW($H309)-3)</f>
        <v>0</v>
      </c>
      <c r="K309" s="78" t="e">
        <f t="shared" ca="1" si="21"/>
        <v>#N/A</v>
      </c>
      <c r="L309" s="78" t="e">
        <f t="shared" ca="1" si="24"/>
        <v>#N/A</v>
      </c>
      <c r="M309" s="78" t="e">
        <f t="shared" ca="1" si="25"/>
        <v>#N/A</v>
      </c>
      <c r="N309" s="38"/>
      <c r="O309" s="36" t="e" cm="1">
        <f t="array" ref="O309">IF(OR(ISERROR($H309),$H309=FALSE),NA(),
IF(INFLATION_Index="Custom",_xlfn.XLOOKUP($H309,Tool!$12:$12,Tool!$14:$14)*100,
IF(SETUP_Frequency="Financial Year",
IFERROR(INDEX(Dynamic_Table_FY,_xlfn.XMATCH($H309,Dynamic_Period_FY),_xlfn.XMATCH(INFLATION_Index,Dynamic_Indices)),
INDEX(Dynamic_Table_FY,COUNTA(Dynamic_Table_FY)/COUNTA(Dynamic_Indices),_xlfn.XMATCH(INFLATION_Index,Dynamic_Indices))),
IF(SETUP_Frequency="Calendar Year",
IFERROR(INDEX(Dynamic_Table_CAL,_xlfn.XMATCH($H309,Dynamic_Period_CAL),_xlfn.XMATCH(INFLATION_Index,Dynamic_Indices)),
INDEX(Dynamic_Table_CAL,COUNTA(Dynamic_Table_CAL)/COUNTA(Dynamic_Indices),_xlfn.XMATCH(INFLATION_Index,Dynamic_Indices))),
IF(SETUP_Frequency="Quarterly",
IFERROR(INDEX(Dynamic_Table_QTR,_xlfn.XMATCH($H309,Dynamic_Period_QTR),_xlfn.XMATCH(INFLATION_Index,Dynamic_Indices)),
INDEX(Dynamic_Table_QTR,COUNTA(Dynamic_Table_QTR)/COUNTA(Dynamic_Indices),_xlfn.XMATCH(INFLATION_Index,Dynamic_Indices))),"err")))))
/100</f>
        <v>#N/A</v>
      </c>
      <c r="P309" s="37" t="e">
        <f t="shared" ca="1" si="22"/>
        <v>#N/A</v>
      </c>
      <c r="Q309" s="37" t="e">
        <f ca="1">IF(ISERROR($H309),NA(),
$P309/_xlfn.XLOOKUP(0,Tool!$27:$27,Tool!$33:$33)
)</f>
        <v>#N/A</v>
      </c>
      <c r="R309" s="2"/>
      <c r="S309" s="36" t="e" cm="1">
        <f t="array" ref="S309">IF(OR(ISERROR($H309),$H309=FALSE),NA(),
IF(SETUP_Frequency="Financial Year",
IFERROR(INDEX(Dynamic_Table_FY,_xlfn.XMATCH($H309,Dynamic_Period_FY),_xlfn.XMATCH("GDP Deflator",Dynamic_Indices)),
INDEX(Dynamic_Table_FY,COUNTA(Dynamic_Table_FY)/COUNTA(Dynamic_Indices),_xlfn.XMATCH("GDP Deflator",Dynamic_Indices))),
IF(SETUP_Frequency="Calendar Year",
IFERROR(INDEX(Dynamic_Table_CAL,_xlfn.XMATCH($H309,Dynamic_Period_CAL),_xlfn.XMATCH("GDP Deflator",Dynamic_Indices)),
INDEX(Dynamic_Table_CAL,COUNTA(Dynamic_Table_CAL)/COUNTA(Dynamic_Indices),_xlfn.XMATCH("GDP Deflator",Dynamic_Indices))),
IF(SETUP_Frequency="Quarterly",
IFERROR(INDEX(Dynamic_Table_QTR,_xlfn.XMATCH($H309,Dynamic_Period_QTR),_xlfn.XMATCH("GDP Deflator",Dynamic_Indices)),
INDEX(Dynamic_Table_QTR,COUNTA(Dynamic_Table_QTR)/COUNTA(Dynamic_Indices),_xlfn.XMATCH("GDP Deflator",Dynamic_Indices))),"err"))))
/100</f>
        <v>#N/A</v>
      </c>
      <c r="T309" s="37" t="e">
        <f t="shared" ca="1" si="23"/>
        <v>#N/A</v>
      </c>
      <c r="U309" s="2" t="e">
        <f ca="1">IF(ISERROR($H309),NA(),
_xlfn.XLOOKUP(0,Tool!$28:$28,Tool!$40:$40)/$T309
)</f>
        <v>#N/A</v>
      </c>
    </row>
    <row r="310" spans="8:21" x14ac:dyDescent="0.35">
      <c r="H310" s="33" t="b">
        <f>IF(SETUP_Frequency="Calendar Year",IF(COUNTA(H$3:H309)&lt;=SETUP_Period_Final-SETUP_Period_First,H309+1),
IF(SETUP_Frequency="Financial Year", IF(COUNTA(H$3:H309)&lt;=LEFT(SETUP_Period_Final,4)-LEFT(SETUP_Period_First,4),((LEFT(H309,2)&amp;MID(H309,3,2))+1)&amp;"/"&amp;TEXT(RIGHT(TEXT(RIGHT(H309,2)+1,"00"),2),"00"),NA()),
IF(SETUP_Frequency="Quarterly",IF(COUNTA(H$3:H309)&lt;=((LEFT(SETUP_Period_Final,4)-LEFT(SETUP_Period_First,4))*4)+RIGHT(SETUP_Period_Final,1)-RIGHT(SETUP_Period_First,1),IF(_xlfn.NUMBERVALUE(RIGHT(H309,1))=4,(LEFT(H309,4)+1)&amp;"Q1",(LEFT(H309,4)&amp;"Q"&amp;(RIGHT(H309,1)+1))),NA()),NA())))</f>
        <v>0</v>
      </c>
      <c r="J310" s="43">
        <f ca="1">OFFSET(Tool!$C$13,0,ROW($H310)-3)</f>
        <v>0</v>
      </c>
      <c r="K310" s="78" t="e">
        <f t="shared" ca="1" si="21"/>
        <v>#N/A</v>
      </c>
      <c r="L310" s="78" t="e">
        <f t="shared" ca="1" si="24"/>
        <v>#N/A</v>
      </c>
      <c r="M310" s="78" t="e">
        <f t="shared" ca="1" si="25"/>
        <v>#N/A</v>
      </c>
      <c r="N310" s="38"/>
      <c r="O310" s="36" t="e" cm="1">
        <f t="array" ref="O310">IF(OR(ISERROR($H310),$H310=FALSE),NA(),
IF(INFLATION_Index="Custom",_xlfn.XLOOKUP($H310,Tool!$12:$12,Tool!$14:$14)*100,
IF(SETUP_Frequency="Financial Year",
IFERROR(INDEX(Dynamic_Table_FY,_xlfn.XMATCH($H310,Dynamic_Period_FY),_xlfn.XMATCH(INFLATION_Index,Dynamic_Indices)),
INDEX(Dynamic_Table_FY,COUNTA(Dynamic_Table_FY)/COUNTA(Dynamic_Indices),_xlfn.XMATCH(INFLATION_Index,Dynamic_Indices))),
IF(SETUP_Frequency="Calendar Year",
IFERROR(INDEX(Dynamic_Table_CAL,_xlfn.XMATCH($H310,Dynamic_Period_CAL),_xlfn.XMATCH(INFLATION_Index,Dynamic_Indices)),
INDEX(Dynamic_Table_CAL,COUNTA(Dynamic_Table_CAL)/COUNTA(Dynamic_Indices),_xlfn.XMATCH(INFLATION_Index,Dynamic_Indices))),
IF(SETUP_Frequency="Quarterly",
IFERROR(INDEX(Dynamic_Table_QTR,_xlfn.XMATCH($H310,Dynamic_Period_QTR),_xlfn.XMATCH(INFLATION_Index,Dynamic_Indices)),
INDEX(Dynamic_Table_QTR,COUNTA(Dynamic_Table_QTR)/COUNTA(Dynamic_Indices),_xlfn.XMATCH(INFLATION_Index,Dynamic_Indices))),"err")))))
/100</f>
        <v>#N/A</v>
      </c>
      <c r="P310" s="37" t="e">
        <f t="shared" ca="1" si="22"/>
        <v>#N/A</v>
      </c>
      <c r="Q310" s="37" t="e">
        <f ca="1">IF(ISERROR($H310),NA(),
$P310/_xlfn.XLOOKUP(0,Tool!$27:$27,Tool!$33:$33)
)</f>
        <v>#N/A</v>
      </c>
      <c r="R310" s="2"/>
      <c r="S310" s="36" t="e" cm="1">
        <f t="array" ref="S310">IF(OR(ISERROR($H310),$H310=FALSE),NA(),
IF(SETUP_Frequency="Financial Year",
IFERROR(INDEX(Dynamic_Table_FY,_xlfn.XMATCH($H310,Dynamic_Period_FY),_xlfn.XMATCH("GDP Deflator",Dynamic_Indices)),
INDEX(Dynamic_Table_FY,COUNTA(Dynamic_Table_FY)/COUNTA(Dynamic_Indices),_xlfn.XMATCH("GDP Deflator",Dynamic_Indices))),
IF(SETUP_Frequency="Calendar Year",
IFERROR(INDEX(Dynamic_Table_CAL,_xlfn.XMATCH($H310,Dynamic_Period_CAL),_xlfn.XMATCH("GDP Deflator",Dynamic_Indices)),
INDEX(Dynamic_Table_CAL,COUNTA(Dynamic_Table_CAL)/COUNTA(Dynamic_Indices),_xlfn.XMATCH("GDP Deflator",Dynamic_Indices))),
IF(SETUP_Frequency="Quarterly",
IFERROR(INDEX(Dynamic_Table_QTR,_xlfn.XMATCH($H310,Dynamic_Period_QTR),_xlfn.XMATCH("GDP Deflator",Dynamic_Indices)),
INDEX(Dynamic_Table_QTR,COUNTA(Dynamic_Table_QTR)/COUNTA(Dynamic_Indices),_xlfn.XMATCH("GDP Deflator",Dynamic_Indices))),"err"))))
/100</f>
        <v>#N/A</v>
      </c>
      <c r="T310" s="37" t="e">
        <f t="shared" ca="1" si="23"/>
        <v>#N/A</v>
      </c>
      <c r="U310" s="2" t="e">
        <f ca="1">IF(ISERROR($H310),NA(),
_xlfn.XLOOKUP(0,Tool!$28:$28,Tool!$40:$40)/$T310
)</f>
        <v>#N/A</v>
      </c>
    </row>
    <row r="311" spans="8:21" x14ac:dyDescent="0.35">
      <c r="H311" s="33" t="b">
        <f>IF(SETUP_Frequency="Calendar Year",IF(COUNTA(H$3:H310)&lt;=SETUP_Period_Final-SETUP_Period_First,H310+1),
IF(SETUP_Frequency="Financial Year", IF(COUNTA(H$3:H310)&lt;=LEFT(SETUP_Period_Final,4)-LEFT(SETUP_Period_First,4),((LEFT(H310,2)&amp;MID(H310,3,2))+1)&amp;"/"&amp;TEXT(RIGHT(TEXT(RIGHT(H310,2)+1,"00"),2),"00"),NA()),
IF(SETUP_Frequency="Quarterly",IF(COUNTA(H$3:H310)&lt;=((LEFT(SETUP_Period_Final,4)-LEFT(SETUP_Period_First,4))*4)+RIGHT(SETUP_Period_Final,1)-RIGHT(SETUP_Period_First,1),IF(_xlfn.NUMBERVALUE(RIGHT(H310,1))=4,(LEFT(H310,4)+1)&amp;"Q1",(LEFT(H310,4)&amp;"Q"&amp;(RIGHT(H310,1)+1))),NA()),NA())))</f>
        <v>0</v>
      </c>
      <c r="J311" s="43">
        <f ca="1">OFFSET(Tool!$C$13,0,ROW($H311)-3)</f>
        <v>0</v>
      </c>
      <c r="K311" s="78" t="e">
        <f t="shared" ca="1" si="21"/>
        <v>#N/A</v>
      </c>
      <c r="L311" s="78" t="e">
        <f t="shared" ca="1" si="24"/>
        <v>#N/A</v>
      </c>
      <c r="M311" s="78" t="e">
        <f t="shared" ca="1" si="25"/>
        <v>#N/A</v>
      </c>
      <c r="N311" s="38"/>
      <c r="O311" s="36" t="e" cm="1">
        <f t="array" ref="O311">IF(OR(ISERROR($H311),$H311=FALSE),NA(),
IF(INFLATION_Index="Custom",_xlfn.XLOOKUP($H311,Tool!$12:$12,Tool!$14:$14)*100,
IF(SETUP_Frequency="Financial Year",
IFERROR(INDEX(Dynamic_Table_FY,_xlfn.XMATCH($H311,Dynamic_Period_FY),_xlfn.XMATCH(INFLATION_Index,Dynamic_Indices)),
INDEX(Dynamic_Table_FY,COUNTA(Dynamic_Table_FY)/COUNTA(Dynamic_Indices),_xlfn.XMATCH(INFLATION_Index,Dynamic_Indices))),
IF(SETUP_Frequency="Calendar Year",
IFERROR(INDEX(Dynamic_Table_CAL,_xlfn.XMATCH($H311,Dynamic_Period_CAL),_xlfn.XMATCH(INFLATION_Index,Dynamic_Indices)),
INDEX(Dynamic_Table_CAL,COUNTA(Dynamic_Table_CAL)/COUNTA(Dynamic_Indices),_xlfn.XMATCH(INFLATION_Index,Dynamic_Indices))),
IF(SETUP_Frequency="Quarterly",
IFERROR(INDEX(Dynamic_Table_QTR,_xlfn.XMATCH($H311,Dynamic_Period_QTR),_xlfn.XMATCH(INFLATION_Index,Dynamic_Indices)),
INDEX(Dynamic_Table_QTR,COUNTA(Dynamic_Table_QTR)/COUNTA(Dynamic_Indices),_xlfn.XMATCH(INFLATION_Index,Dynamic_Indices))),"err")))))
/100</f>
        <v>#N/A</v>
      </c>
      <c r="P311" s="37" t="e">
        <f t="shared" ca="1" si="22"/>
        <v>#N/A</v>
      </c>
      <c r="Q311" s="37" t="e">
        <f ca="1">IF(ISERROR($H311),NA(),
$P311/_xlfn.XLOOKUP(0,Tool!$27:$27,Tool!$33:$33)
)</f>
        <v>#N/A</v>
      </c>
      <c r="R311" s="2"/>
      <c r="S311" s="36" t="e" cm="1">
        <f t="array" ref="S311">IF(OR(ISERROR($H311),$H311=FALSE),NA(),
IF(SETUP_Frequency="Financial Year",
IFERROR(INDEX(Dynamic_Table_FY,_xlfn.XMATCH($H311,Dynamic_Period_FY),_xlfn.XMATCH("GDP Deflator",Dynamic_Indices)),
INDEX(Dynamic_Table_FY,COUNTA(Dynamic_Table_FY)/COUNTA(Dynamic_Indices),_xlfn.XMATCH("GDP Deflator",Dynamic_Indices))),
IF(SETUP_Frequency="Calendar Year",
IFERROR(INDEX(Dynamic_Table_CAL,_xlfn.XMATCH($H311,Dynamic_Period_CAL),_xlfn.XMATCH("GDP Deflator",Dynamic_Indices)),
INDEX(Dynamic_Table_CAL,COUNTA(Dynamic_Table_CAL)/COUNTA(Dynamic_Indices),_xlfn.XMATCH("GDP Deflator",Dynamic_Indices))),
IF(SETUP_Frequency="Quarterly",
IFERROR(INDEX(Dynamic_Table_QTR,_xlfn.XMATCH($H311,Dynamic_Period_QTR),_xlfn.XMATCH("GDP Deflator",Dynamic_Indices)),
INDEX(Dynamic_Table_QTR,COUNTA(Dynamic_Table_QTR)/COUNTA(Dynamic_Indices),_xlfn.XMATCH("GDP Deflator",Dynamic_Indices))),"err"))))
/100</f>
        <v>#N/A</v>
      </c>
      <c r="T311" s="37" t="e">
        <f t="shared" ca="1" si="23"/>
        <v>#N/A</v>
      </c>
      <c r="U311" s="2" t="e">
        <f ca="1">IF(ISERROR($H311),NA(),
_xlfn.XLOOKUP(0,Tool!$28:$28,Tool!$40:$40)/$T311
)</f>
        <v>#N/A</v>
      </c>
    </row>
    <row r="312" spans="8:21" x14ac:dyDescent="0.35">
      <c r="H312" s="33" t="b">
        <f>IF(SETUP_Frequency="Calendar Year",IF(COUNTA(H$3:H311)&lt;=SETUP_Period_Final-SETUP_Period_First,H311+1),
IF(SETUP_Frequency="Financial Year", IF(COUNTA(H$3:H311)&lt;=LEFT(SETUP_Period_Final,4)-LEFT(SETUP_Period_First,4),((LEFT(H311,2)&amp;MID(H311,3,2))+1)&amp;"/"&amp;TEXT(RIGHT(TEXT(RIGHT(H311,2)+1,"00"),2),"00"),NA()),
IF(SETUP_Frequency="Quarterly",IF(COUNTA(H$3:H311)&lt;=((LEFT(SETUP_Period_Final,4)-LEFT(SETUP_Period_First,4))*4)+RIGHT(SETUP_Period_Final,1)-RIGHT(SETUP_Period_First,1),IF(_xlfn.NUMBERVALUE(RIGHT(H311,1))=4,(LEFT(H311,4)+1)&amp;"Q1",(LEFT(H311,4)&amp;"Q"&amp;(RIGHT(H311,1)+1))),NA()),NA())))</f>
        <v>0</v>
      </c>
      <c r="J312" s="43">
        <f ca="1">OFFSET(Tool!$C$13,0,ROW($H312)-3)</f>
        <v>0</v>
      </c>
      <c r="K312" s="78" t="e">
        <f t="shared" ca="1" si="21"/>
        <v>#N/A</v>
      </c>
      <c r="L312" s="78" t="e">
        <f t="shared" ca="1" si="24"/>
        <v>#N/A</v>
      </c>
      <c r="M312" s="78" t="e">
        <f t="shared" ca="1" si="25"/>
        <v>#N/A</v>
      </c>
      <c r="N312" s="38"/>
      <c r="O312" s="36" t="e" cm="1">
        <f t="array" ref="O312">IF(OR(ISERROR($H312),$H312=FALSE),NA(),
IF(INFLATION_Index="Custom",_xlfn.XLOOKUP($H312,Tool!$12:$12,Tool!$14:$14)*100,
IF(SETUP_Frequency="Financial Year",
IFERROR(INDEX(Dynamic_Table_FY,_xlfn.XMATCH($H312,Dynamic_Period_FY),_xlfn.XMATCH(INFLATION_Index,Dynamic_Indices)),
INDEX(Dynamic_Table_FY,COUNTA(Dynamic_Table_FY)/COUNTA(Dynamic_Indices),_xlfn.XMATCH(INFLATION_Index,Dynamic_Indices))),
IF(SETUP_Frequency="Calendar Year",
IFERROR(INDEX(Dynamic_Table_CAL,_xlfn.XMATCH($H312,Dynamic_Period_CAL),_xlfn.XMATCH(INFLATION_Index,Dynamic_Indices)),
INDEX(Dynamic_Table_CAL,COUNTA(Dynamic_Table_CAL)/COUNTA(Dynamic_Indices),_xlfn.XMATCH(INFLATION_Index,Dynamic_Indices))),
IF(SETUP_Frequency="Quarterly",
IFERROR(INDEX(Dynamic_Table_QTR,_xlfn.XMATCH($H312,Dynamic_Period_QTR),_xlfn.XMATCH(INFLATION_Index,Dynamic_Indices)),
INDEX(Dynamic_Table_QTR,COUNTA(Dynamic_Table_QTR)/COUNTA(Dynamic_Indices),_xlfn.XMATCH(INFLATION_Index,Dynamic_Indices))),"err")))))
/100</f>
        <v>#N/A</v>
      </c>
      <c r="P312" s="37" t="e">
        <f t="shared" ca="1" si="22"/>
        <v>#N/A</v>
      </c>
      <c r="Q312" s="37" t="e">
        <f ca="1">IF(ISERROR($H312),NA(),
$P312/_xlfn.XLOOKUP(0,Tool!$27:$27,Tool!$33:$33)
)</f>
        <v>#N/A</v>
      </c>
      <c r="R312" s="2"/>
      <c r="S312" s="36" t="e" cm="1">
        <f t="array" ref="S312">IF(OR(ISERROR($H312),$H312=FALSE),NA(),
IF(SETUP_Frequency="Financial Year",
IFERROR(INDEX(Dynamic_Table_FY,_xlfn.XMATCH($H312,Dynamic_Period_FY),_xlfn.XMATCH("GDP Deflator",Dynamic_Indices)),
INDEX(Dynamic_Table_FY,COUNTA(Dynamic_Table_FY)/COUNTA(Dynamic_Indices),_xlfn.XMATCH("GDP Deflator",Dynamic_Indices))),
IF(SETUP_Frequency="Calendar Year",
IFERROR(INDEX(Dynamic_Table_CAL,_xlfn.XMATCH($H312,Dynamic_Period_CAL),_xlfn.XMATCH("GDP Deflator",Dynamic_Indices)),
INDEX(Dynamic_Table_CAL,COUNTA(Dynamic_Table_CAL)/COUNTA(Dynamic_Indices),_xlfn.XMATCH("GDP Deflator",Dynamic_Indices))),
IF(SETUP_Frequency="Quarterly",
IFERROR(INDEX(Dynamic_Table_QTR,_xlfn.XMATCH($H312,Dynamic_Period_QTR),_xlfn.XMATCH("GDP Deflator",Dynamic_Indices)),
INDEX(Dynamic_Table_QTR,COUNTA(Dynamic_Table_QTR)/COUNTA(Dynamic_Indices),_xlfn.XMATCH("GDP Deflator",Dynamic_Indices))),"err"))))
/100</f>
        <v>#N/A</v>
      </c>
      <c r="T312" s="37" t="e">
        <f t="shared" ca="1" si="23"/>
        <v>#N/A</v>
      </c>
      <c r="U312" s="2" t="e">
        <f ca="1">IF(ISERROR($H312),NA(),
_xlfn.XLOOKUP(0,Tool!$28:$28,Tool!$40:$40)/$T312
)</f>
        <v>#N/A</v>
      </c>
    </row>
    <row r="313" spans="8:21" x14ac:dyDescent="0.35">
      <c r="H313" s="33" t="b">
        <f>IF(SETUP_Frequency="Calendar Year",IF(COUNTA(H$3:H312)&lt;=SETUP_Period_Final-SETUP_Period_First,H312+1),
IF(SETUP_Frequency="Financial Year", IF(COUNTA(H$3:H312)&lt;=LEFT(SETUP_Period_Final,4)-LEFT(SETUP_Period_First,4),((LEFT(H312,2)&amp;MID(H312,3,2))+1)&amp;"/"&amp;TEXT(RIGHT(TEXT(RIGHT(H312,2)+1,"00"),2),"00"),NA()),
IF(SETUP_Frequency="Quarterly",IF(COUNTA(H$3:H312)&lt;=((LEFT(SETUP_Period_Final,4)-LEFT(SETUP_Period_First,4))*4)+RIGHT(SETUP_Period_Final,1)-RIGHT(SETUP_Period_First,1),IF(_xlfn.NUMBERVALUE(RIGHT(H312,1))=4,(LEFT(H312,4)+1)&amp;"Q1",(LEFT(H312,4)&amp;"Q"&amp;(RIGHT(H312,1)+1))),NA()),NA())))</f>
        <v>0</v>
      </c>
      <c r="J313" s="43">
        <f ca="1">OFFSET(Tool!$C$13,0,ROW($H313)-3)</f>
        <v>0</v>
      </c>
      <c r="K313" s="78" t="e">
        <f t="shared" ca="1" si="21"/>
        <v>#N/A</v>
      </c>
      <c r="L313" s="78" t="e">
        <f t="shared" ca="1" si="24"/>
        <v>#N/A</v>
      </c>
      <c r="M313" s="78" t="e">
        <f t="shared" ca="1" si="25"/>
        <v>#N/A</v>
      </c>
      <c r="N313" s="38"/>
      <c r="O313" s="36" t="e" cm="1">
        <f t="array" ref="O313">IF(OR(ISERROR($H313),$H313=FALSE),NA(),
IF(INFLATION_Index="Custom",_xlfn.XLOOKUP($H313,Tool!$12:$12,Tool!$14:$14)*100,
IF(SETUP_Frequency="Financial Year",
IFERROR(INDEX(Dynamic_Table_FY,_xlfn.XMATCH($H313,Dynamic_Period_FY),_xlfn.XMATCH(INFLATION_Index,Dynamic_Indices)),
INDEX(Dynamic_Table_FY,COUNTA(Dynamic_Table_FY)/COUNTA(Dynamic_Indices),_xlfn.XMATCH(INFLATION_Index,Dynamic_Indices))),
IF(SETUP_Frequency="Calendar Year",
IFERROR(INDEX(Dynamic_Table_CAL,_xlfn.XMATCH($H313,Dynamic_Period_CAL),_xlfn.XMATCH(INFLATION_Index,Dynamic_Indices)),
INDEX(Dynamic_Table_CAL,COUNTA(Dynamic_Table_CAL)/COUNTA(Dynamic_Indices),_xlfn.XMATCH(INFLATION_Index,Dynamic_Indices))),
IF(SETUP_Frequency="Quarterly",
IFERROR(INDEX(Dynamic_Table_QTR,_xlfn.XMATCH($H313,Dynamic_Period_QTR),_xlfn.XMATCH(INFLATION_Index,Dynamic_Indices)),
INDEX(Dynamic_Table_QTR,COUNTA(Dynamic_Table_QTR)/COUNTA(Dynamic_Indices),_xlfn.XMATCH(INFLATION_Index,Dynamic_Indices))),"err")))))
/100</f>
        <v>#N/A</v>
      </c>
      <c r="P313" s="37" t="e">
        <f t="shared" ca="1" si="22"/>
        <v>#N/A</v>
      </c>
      <c r="Q313" s="37" t="e">
        <f ca="1">IF(ISERROR($H313),NA(),
$P313/_xlfn.XLOOKUP(0,Tool!$27:$27,Tool!$33:$33)
)</f>
        <v>#N/A</v>
      </c>
      <c r="R313" s="2"/>
      <c r="S313" s="36" t="e" cm="1">
        <f t="array" ref="S313">IF(OR(ISERROR($H313),$H313=FALSE),NA(),
IF(SETUP_Frequency="Financial Year",
IFERROR(INDEX(Dynamic_Table_FY,_xlfn.XMATCH($H313,Dynamic_Period_FY),_xlfn.XMATCH("GDP Deflator",Dynamic_Indices)),
INDEX(Dynamic_Table_FY,COUNTA(Dynamic_Table_FY)/COUNTA(Dynamic_Indices),_xlfn.XMATCH("GDP Deflator",Dynamic_Indices))),
IF(SETUP_Frequency="Calendar Year",
IFERROR(INDEX(Dynamic_Table_CAL,_xlfn.XMATCH($H313,Dynamic_Period_CAL),_xlfn.XMATCH("GDP Deflator",Dynamic_Indices)),
INDEX(Dynamic_Table_CAL,COUNTA(Dynamic_Table_CAL)/COUNTA(Dynamic_Indices),_xlfn.XMATCH("GDP Deflator",Dynamic_Indices))),
IF(SETUP_Frequency="Quarterly",
IFERROR(INDEX(Dynamic_Table_QTR,_xlfn.XMATCH($H313,Dynamic_Period_QTR),_xlfn.XMATCH("GDP Deflator",Dynamic_Indices)),
INDEX(Dynamic_Table_QTR,COUNTA(Dynamic_Table_QTR)/COUNTA(Dynamic_Indices),_xlfn.XMATCH("GDP Deflator",Dynamic_Indices))),"err"))))
/100</f>
        <v>#N/A</v>
      </c>
      <c r="T313" s="37" t="e">
        <f t="shared" ca="1" si="23"/>
        <v>#N/A</v>
      </c>
      <c r="U313" s="2" t="e">
        <f ca="1">IF(ISERROR($H313),NA(),
_xlfn.XLOOKUP(0,Tool!$28:$28,Tool!$40:$40)/$T313
)</f>
        <v>#N/A</v>
      </c>
    </row>
    <row r="314" spans="8:21" x14ac:dyDescent="0.35">
      <c r="H314" s="33" t="b">
        <f>IF(SETUP_Frequency="Calendar Year",IF(COUNTA(H$3:H313)&lt;=SETUP_Period_Final-SETUP_Period_First,H313+1),
IF(SETUP_Frequency="Financial Year", IF(COUNTA(H$3:H313)&lt;=LEFT(SETUP_Period_Final,4)-LEFT(SETUP_Period_First,4),((LEFT(H313,2)&amp;MID(H313,3,2))+1)&amp;"/"&amp;TEXT(RIGHT(TEXT(RIGHT(H313,2)+1,"00"),2),"00"),NA()),
IF(SETUP_Frequency="Quarterly",IF(COUNTA(H$3:H313)&lt;=((LEFT(SETUP_Period_Final,4)-LEFT(SETUP_Period_First,4))*4)+RIGHT(SETUP_Period_Final,1)-RIGHT(SETUP_Period_First,1),IF(_xlfn.NUMBERVALUE(RIGHT(H313,1))=4,(LEFT(H313,4)+1)&amp;"Q1",(LEFT(H313,4)&amp;"Q"&amp;(RIGHT(H313,1)+1))),NA()),NA())))</f>
        <v>0</v>
      </c>
      <c r="J314" s="43">
        <f ca="1">OFFSET(Tool!$C$13,0,ROW($H314)-3)</f>
        <v>0</v>
      </c>
      <c r="K314" s="78" t="e">
        <f t="shared" ca="1" si="21"/>
        <v>#N/A</v>
      </c>
      <c r="L314" s="78" t="e">
        <f t="shared" ca="1" si="24"/>
        <v>#N/A</v>
      </c>
      <c r="M314" s="78" t="e">
        <f t="shared" ca="1" si="25"/>
        <v>#N/A</v>
      </c>
      <c r="N314" s="38"/>
      <c r="O314" s="36" t="e" cm="1">
        <f t="array" ref="O314">IF(OR(ISERROR($H314),$H314=FALSE),NA(),
IF(INFLATION_Index="Custom",_xlfn.XLOOKUP($H314,Tool!$12:$12,Tool!$14:$14)*100,
IF(SETUP_Frequency="Financial Year",
IFERROR(INDEX(Dynamic_Table_FY,_xlfn.XMATCH($H314,Dynamic_Period_FY),_xlfn.XMATCH(INFLATION_Index,Dynamic_Indices)),
INDEX(Dynamic_Table_FY,COUNTA(Dynamic_Table_FY)/COUNTA(Dynamic_Indices),_xlfn.XMATCH(INFLATION_Index,Dynamic_Indices))),
IF(SETUP_Frequency="Calendar Year",
IFERROR(INDEX(Dynamic_Table_CAL,_xlfn.XMATCH($H314,Dynamic_Period_CAL),_xlfn.XMATCH(INFLATION_Index,Dynamic_Indices)),
INDEX(Dynamic_Table_CAL,COUNTA(Dynamic_Table_CAL)/COUNTA(Dynamic_Indices),_xlfn.XMATCH(INFLATION_Index,Dynamic_Indices))),
IF(SETUP_Frequency="Quarterly",
IFERROR(INDEX(Dynamic_Table_QTR,_xlfn.XMATCH($H314,Dynamic_Period_QTR),_xlfn.XMATCH(INFLATION_Index,Dynamic_Indices)),
INDEX(Dynamic_Table_QTR,COUNTA(Dynamic_Table_QTR)/COUNTA(Dynamic_Indices),_xlfn.XMATCH(INFLATION_Index,Dynamic_Indices))),"err")))))
/100</f>
        <v>#N/A</v>
      </c>
      <c r="P314" s="37" t="e">
        <f t="shared" ca="1" si="22"/>
        <v>#N/A</v>
      </c>
      <c r="Q314" s="37" t="e">
        <f ca="1">IF(ISERROR($H314),NA(),
$P314/_xlfn.XLOOKUP(0,Tool!$27:$27,Tool!$33:$33)
)</f>
        <v>#N/A</v>
      </c>
      <c r="R314" s="2"/>
      <c r="S314" s="36" t="e" cm="1">
        <f t="array" ref="S314">IF(OR(ISERROR($H314),$H314=FALSE),NA(),
IF(SETUP_Frequency="Financial Year",
IFERROR(INDEX(Dynamic_Table_FY,_xlfn.XMATCH($H314,Dynamic_Period_FY),_xlfn.XMATCH("GDP Deflator",Dynamic_Indices)),
INDEX(Dynamic_Table_FY,COUNTA(Dynamic_Table_FY)/COUNTA(Dynamic_Indices),_xlfn.XMATCH("GDP Deflator",Dynamic_Indices))),
IF(SETUP_Frequency="Calendar Year",
IFERROR(INDEX(Dynamic_Table_CAL,_xlfn.XMATCH($H314,Dynamic_Period_CAL),_xlfn.XMATCH("GDP Deflator",Dynamic_Indices)),
INDEX(Dynamic_Table_CAL,COUNTA(Dynamic_Table_CAL)/COUNTA(Dynamic_Indices),_xlfn.XMATCH("GDP Deflator",Dynamic_Indices))),
IF(SETUP_Frequency="Quarterly",
IFERROR(INDEX(Dynamic_Table_QTR,_xlfn.XMATCH($H314,Dynamic_Period_QTR),_xlfn.XMATCH("GDP Deflator",Dynamic_Indices)),
INDEX(Dynamic_Table_QTR,COUNTA(Dynamic_Table_QTR)/COUNTA(Dynamic_Indices),_xlfn.XMATCH("GDP Deflator",Dynamic_Indices))),"err"))))
/100</f>
        <v>#N/A</v>
      </c>
      <c r="T314" s="37" t="e">
        <f t="shared" ca="1" si="23"/>
        <v>#N/A</v>
      </c>
      <c r="U314" s="2" t="e">
        <f ca="1">IF(ISERROR($H314),NA(),
_xlfn.XLOOKUP(0,Tool!$28:$28,Tool!$40:$40)/$T314
)</f>
        <v>#N/A</v>
      </c>
    </row>
    <row r="315" spans="8:21" x14ac:dyDescent="0.35">
      <c r="H315" s="33" t="b">
        <f>IF(SETUP_Frequency="Calendar Year",IF(COUNTA(H$3:H314)&lt;=SETUP_Period_Final-SETUP_Period_First,H314+1),
IF(SETUP_Frequency="Financial Year", IF(COUNTA(H$3:H314)&lt;=LEFT(SETUP_Period_Final,4)-LEFT(SETUP_Period_First,4),((LEFT(H314,2)&amp;MID(H314,3,2))+1)&amp;"/"&amp;TEXT(RIGHT(TEXT(RIGHT(H314,2)+1,"00"),2),"00"),NA()),
IF(SETUP_Frequency="Quarterly",IF(COUNTA(H$3:H314)&lt;=((LEFT(SETUP_Period_Final,4)-LEFT(SETUP_Period_First,4))*4)+RIGHT(SETUP_Period_Final,1)-RIGHT(SETUP_Period_First,1),IF(_xlfn.NUMBERVALUE(RIGHT(H314,1))=4,(LEFT(H314,4)+1)&amp;"Q1",(LEFT(H314,4)&amp;"Q"&amp;(RIGHT(H314,1)+1))),NA()),NA())))</f>
        <v>0</v>
      </c>
      <c r="J315" s="43">
        <f ca="1">OFFSET(Tool!$C$13,0,ROW($H315)-3)</f>
        <v>0</v>
      </c>
      <c r="K315" s="78" t="e">
        <f t="shared" ca="1" si="21"/>
        <v>#N/A</v>
      </c>
      <c r="L315" s="78" t="e">
        <f t="shared" ca="1" si="24"/>
        <v>#N/A</v>
      </c>
      <c r="M315" s="78" t="e">
        <f t="shared" ca="1" si="25"/>
        <v>#N/A</v>
      </c>
      <c r="N315" s="38"/>
      <c r="O315" s="36" t="e" cm="1">
        <f t="array" ref="O315">IF(OR(ISERROR($H315),$H315=FALSE),NA(),
IF(INFLATION_Index="Custom",_xlfn.XLOOKUP($H315,Tool!$12:$12,Tool!$14:$14)*100,
IF(SETUP_Frequency="Financial Year",
IFERROR(INDEX(Dynamic_Table_FY,_xlfn.XMATCH($H315,Dynamic_Period_FY),_xlfn.XMATCH(INFLATION_Index,Dynamic_Indices)),
INDEX(Dynamic_Table_FY,COUNTA(Dynamic_Table_FY)/COUNTA(Dynamic_Indices),_xlfn.XMATCH(INFLATION_Index,Dynamic_Indices))),
IF(SETUP_Frequency="Calendar Year",
IFERROR(INDEX(Dynamic_Table_CAL,_xlfn.XMATCH($H315,Dynamic_Period_CAL),_xlfn.XMATCH(INFLATION_Index,Dynamic_Indices)),
INDEX(Dynamic_Table_CAL,COUNTA(Dynamic_Table_CAL)/COUNTA(Dynamic_Indices),_xlfn.XMATCH(INFLATION_Index,Dynamic_Indices))),
IF(SETUP_Frequency="Quarterly",
IFERROR(INDEX(Dynamic_Table_QTR,_xlfn.XMATCH($H315,Dynamic_Period_QTR),_xlfn.XMATCH(INFLATION_Index,Dynamic_Indices)),
INDEX(Dynamic_Table_QTR,COUNTA(Dynamic_Table_QTR)/COUNTA(Dynamic_Indices),_xlfn.XMATCH(INFLATION_Index,Dynamic_Indices))),"err")))))
/100</f>
        <v>#N/A</v>
      </c>
      <c r="P315" s="37" t="e">
        <f t="shared" ca="1" si="22"/>
        <v>#N/A</v>
      </c>
      <c r="Q315" s="37" t="e">
        <f ca="1">IF(ISERROR($H315),NA(),
$P315/_xlfn.XLOOKUP(0,Tool!$27:$27,Tool!$33:$33)
)</f>
        <v>#N/A</v>
      </c>
      <c r="R315" s="2"/>
      <c r="S315" s="36" t="e" cm="1">
        <f t="array" ref="S315">IF(OR(ISERROR($H315),$H315=FALSE),NA(),
IF(SETUP_Frequency="Financial Year",
IFERROR(INDEX(Dynamic_Table_FY,_xlfn.XMATCH($H315,Dynamic_Period_FY),_xlfn.XMATCH("GDP Deflator",Dynamic_Indices)),
INDEX(Dynamic_Table_FY,COUNTA(Dynamic_Table_FY)/COUNTA(Dynamic_Indices),_xlfn.XMATCH("GDP Deflator",Dynamic_Indices))),
IF(SETUP_Frequency="Calendar Year",
IFERROR(INDEX(Dynamic_Table_CAL,_xlfn.XMATCH($H315,Dynamic_Period_CAL),_xlfn.XMATCH("GDP Deflator",Dynamic_Indices)),
INDEX(Dynamic_Table_CAL,COUNTA(Dynamic_Table_CAL)/COUNTA(Dynamic_Indices),_xlfn.XMATCH("GDP Deflator",Dynamic_Indices))),
IF(SETUP_Frequency="Quarterly",
IFERROR(INDEX(Dynamic_Table_QTR,_xlfn.XMATCH($H315,Dynamic_Period_QTR),_xlfn.XMATCH("GDP Deflator",Dynamic_Indices)),
INDEX(Dynamic_Table_QTR,COUNTA(Dynamic_Table_QTR)/COUNTA(Dynamic_Indices),_xlfn.XMATCH("GDP Deflator",Dynamic_Indices))),"err"))))
/100</f>
        <v>#N/A</v>
      </c>
      <c r="T315" s="37" t="e">
        <f t="shared" ca="1" si="23"/>
        <v>#N/A</v>
      </c>
      <c r="U315" s="2" t="e">
        <f ca="1">IF(ISERROR($H315),NA(),
_xlfn.XLOOKUP(0,Tool!$28:$28,Tool!$40:$40)/$T315
)</f>
        <v>#N/A</v>
      </c>
    </row>
    <row r="316" spans="8:21" x14ac:dyDescent="0.35">
      <c r="H316" s="33" t="b">
        <f>IF(SETUP_Frequency="Calendar Year",IF(COUNTA(H$3:H315)&lt;=SETUP_Period_Final-SETUP_Period_First,H315+1),
IF(SETUP_Frequency="Financial Year", IF(COUNTA(H$3:H315)&lt;=LEFT(SETUP_Period_Final,4)-LEFT(SETUP_Period_First,4),((LEFT(H315,2)&amp;MID(H315,3,2))+1)&amp;"/"&amp;TEXT(RIGHT(TEXT(RIGHT(H315,2)+1,"00"),2),"00"),NA()),
IF(SETUP_Frequency="Quarterly",IF(COUNTA(H$3:H315)&lt;=((LEFT(SETUP_Period_Final,4)-LEFT(SETUP_Period_First,4))*4)+RIGHT(SETUP_Period_Final,1)-RIGHT(SETUP_Period_First,1),IF(_xlfn.NUMBERVALUE(RIGHT(H315,1))=4,(LEFT(H315,4)+1)&amp;"Q1",(LEFT(H315,4)&amp;"Q"&amp;(RIGHT(H315,1)+1))),NA()),NA())))</f>
        <v>0</v>
      </c>
      <c r="J316" s="43">
        <f ca="1">OFFSET(Tool!$C$13,0,ROW($H316)-3)</f>
        <v>0</v>
      </c>
      <c r="K316" s="78" t="e">
        <f t="shared" ca="1" si="21"/>
        <v>#N/A</v>
      </c>
      <c r="L316" s="78" t="e">
        <f t="shared" ca="1" si="24"/>
        <v>#N/A</v>
      </c>
      <c r="M316" s="78" t="e">
        <f t="shared" ca="1" si="25"/>
        <v>#N/A</v>
      </c>
      <c r="N316" s="38"/>
      <c r="O316" s="36" t="e" cm="1">
        <f t="array" ref="O316">IF(OR(ISERROR($H316),$H316=FALSE),NA(),
IF(INFLATION_Index="Custom",_xlfn.XLOOKUP($H316,Tool!$12:$12,Tool!$14:$14)*100,
IF(SETUP_Frequency="Financial Year",
IFERROR(INDEX(Dynamic_Table_FY,_xlfn.XMATCH($H316,Dynamic_Period_FY),_xlfn.XMATCH(INFLATION_Index,Dynamic_Indices)),
INDEX(Dynamic_Table_FY,COUNTA(Dynamic_Table_FY)/COUNTA(Dynamic_Indices),_xlfn.XMATCH(INFLATION_Index,Dynamic_Indices))),
IF(SETUP_Frequency="Calendar Year",
IFERROR(INDEX(Dynamic_Table_CAL,_xlfn.XMATCH($H316,Dynamic_Period_CAL),_xlfn.XMATCH(INFLATION_Index,Dynamic_Indices)),
INDEX(Dynamic_Table_CAL,COUNTA(Dynamic_Table_CAL)/COUNTA(Dynamic_Indices),_xlfn.XMATCH(INFLATION_Index,Dynamic_Indices))),
IF(SETUP_Frequency="Quarterly",
IFERROR(INDEX(Dynamic_Table_QTR,_xlfn.XMATCH($H316,Dynamic_Period_QTR),_xlfn.XMATCH(INFLATION_Index,Dynamic_Indices)),
INDEX(Dynamic_Table_QTR,COUNTA(Dynamic_Table_QTR)/COUNTA(Dynamic_Indices),_xlfn.XMATCH(INFLATION_Index,Dynamic_Indices))),"err")))))
/100</f>
        <v>#N/A</v>
      </c>
      <c r="P316" s="37" t="e">
        <f t="shared" ca="1" si="22"/>
        <v>#N/A</v>
      </c>
      <c r="Q316" s="37" t="e">
        <f ca="1">IF(ISERROR($H316),NA(),
$P316/_xlfn.XLOOKUP(0,Tool!$27:$27,Tool!$33:$33)
)</f>
        <v>#N/A</v>
      </c>
      <c r="R316" s="2"/>
      <c r="S316" s="36" t="e" cm="1">
        <f t="array" ref="S316">IF(OR(ISERROR($H316),$H316=FALSE),NA(),
IF(SETUP_Frequency="Financial Year",
IFERROR(INDEX(Dynamic_Table_FY,_xlfn.XMATCH($H316,Dynamic_Period_FY),_xlfn.XMATCH("GDP Deflator",Dynamic_Indices)),
INDEX(Dynamic_Table_FY,COUNTA(Dynamic_Table_FY)/COUNTA(Dynamic_Indices),_xlfn.XMATCH("GDP Deflator",Dynamic_Indices))),
IF(SETUP_Frequency="Calendar Year",
IFERROR(INDEX(Dynamic_Table_CAL,_xlfn.XMATCH($H316,Dynamic_Period_CAL),_xlfn.XMATCH("GDP Deflator",Dynamic_Indices)),
INDEX(Dynamic_Table_CAL,COUNTA(Dynamic_Table_CAL)/COUNTA(Dynamic_Indices),_xlfn.XMATCH("GDP Deflator",Dynamic_Indices))),
IF(SETUP_Frequency="Quarterly",
IFERROR(INDEX(Dynamic_Table_QTR,_xlfn.XMATCH($H316,Dynamic_Period_QTR),_xlfn.XMATCH("GDP Deflator",Dynamic_Indices)),
INDEX(Dynamic_Table_QTR,COUNTA(Dynamic_Table_QTR)/COUNTA(Dynamic_Indices),_xlfn.XMATCH("GDP Deflator",Dynamic_Indices))),"err"))))
/100</f>
        <v>#N/A</v>
      </c>
      <c r="T316" s="37" t="e">
        <f t="shared" ca="1" si="23"/>
        <v>#N/A</v>
      </c>
      <c r="U316" s="2" t="e">
        <f ca="1">IF(ISERROR($H316),NA(),
_xlfn.XLOOKUP(0,Tool!$28:$28,Tool!$40:$40)/$T316
)</f>
        <v>#N/A</v>
      </c>
    </row>
    <row r="317" spans="8:21" x14ac:dyDescent="0.35">
      <c r="H317" s="33" t="b">
        <f>IF(SETUP_Frequency="Calendar Year",IF(COUNTA(H$3:H316)&lt;=SETUP_Period_Final-SETUP_Period_First,H316+1),
IF(SETUP_Frequency="Financial Year", IF(COUNTA(H$3:H316)&lt;=LEFT(SETUP_Period_Final,4)-LEFT(SETUP_Period_First,4),((LEFT(H316,2)&amp;MID(H316,3,2))+1)&amp;"/"&amp;TEXT(RIGHT(TEXT(RIGHT(H316,2)+1,"00"),2),"00"),NA()),
IF(SETUP_Frequency="Quarterly",IF(COUNTA(H$3:H316)&lt;=((LEFT(SETUP_Period_Final,4)-LEFT(SETUP_Period_First,4))*4)+RIGHT(SETUP_Period_Final,1)-RIGHT(SETUP_Period_First,1),IF(_xlfn.NUMBERVALUE(RIGHT(H316,1))=4,(LEFT(H316,4)+1)&amp;"Q1",(LEFT(H316,4)&amp;"Q"&amp;(RIGHT(H316,1)+1))),NA()),NA())))</f>
        <v>0</v>
      </c>
      <c r="J317" s="43">
        <f ca="1">OFFSET(Tool!$C$13,0,ROW($H317)-3)</f>
        <v>0</v>
      </c>
      <c r="K317" s="78" t="e">
        <f t="shared" ca="1" si="21"/>
        <v>#N/A</v>
      </c>
      <c r="L317" s="78" t="e">
        <f t="shared" ca="1" si="24"/>
        <v>#N/A</v>
      </c>
      <c r="M317" s="78" t="e">
        <f t="shared" ca="1" si="25"/>
        <v>#N/A</v>
      </c>
      <c r="N317" s="38"/>
      <c r="O317" s="36" t="e" cm="1">
        <f t="array" ref="O317">IF(OR(ISERROR($H317),$H317=FALSE),NA(),
IF(INFLATION_Index="Custom",_xlfn.XLOOKUP($H317,Tool!$12:$12,Tool!$14:$14)*100,
IF(SETUP_Frequency="Financial Year",
IFERROR(INDEX(Dynamic_Table_FY,_xlfn.XMATCH($H317,Dynamic_Period_FY),_xlfn.XMATCH(INFLATION_Index,Dynamic_Indices)),
INDEX(Dynamic_Table_FY,COUNTA(Dynamic_Table_FY)/COUNTA(Dynamic_Indices),_xlfn.XMATCH(INFLATION_Index,Dynamic_Indices))),
IF(SETUP_Frequency="Calendar Year",
IFERROR(INDEX(Dynamic_Table_CAL,_xlfn.XMATCH($H317,Dynamic_Period_CAL),_xlfn.XMATCH(INFLATION_Index,Dynamic_Indices)),
INDEX(Dynamic_Table_CAL,COUNTA(Dynamic_Table_CAL)/COUNTA(Dynamic_Indices),_xlfn.XMATCH(INFLATION_Index,Dynamic_Indices))),
IF(SETUP_Frequency="Quarterly",
IFERROR(INDEX(Dynamic_Table_QTR,_xlfn.XMATCH($H317,Dynamic_Period_QTR),_xlfn.XMATCH(INFLATION_Index,Dynamic_Indices)),
INDEX(Dynamic_Table_QTR,COUNTA(Dynamic_Table_QTR)/COUNTA(Dynamic_Indices),_xlfn.XMATCH(INFLATION_Index,Dynamic_Indices))),"err")))))
/100</f>
        <v>#N/A</v>
      </c>
      <c r="P317" s="37" t="e">
        <f t="shared" ca="1" si="22"/>
        <v>#N/A</v>
      </c>
      <c r="Q317" s="37" t="e">
        <f ca="1">IF(ISERROR($H317),NA(),
$P317/_xlfn.XLOOKUP(0,Tool!$27:$27,Tool!$33:$33)
)</f>
        <v>#N/A</v>
      </c>
      <c r="R317" s="2"/>
      <c r="S317" s="36" t="e" cm="1">
        <f t="array" ref="S317">IF(OR(ISERROR($H317),$H317=FALSE),NA(),
IF(SETUP_Frequency="Financial Year",
IFERROR(INDEX(Dynamic_Table_FY,_xlfn.XMATCH($H317,Dynamic_Period_FY),_xlfn.XMATCH("GDP Deflator",Dynamic_Indices)),
INDEX(Dynamic_Table_FY,COUNTA(Dynamic_Table_FY)/COUNTA(Dynamic_Indices),_xlfn.XMATCH("GDP Deflator",Dynamic_Indices))),
IF(SETUP_Frequency="Calendar Year",
IFERROR(INDEX(Dynamic_Table_CAL,_xlfn.XMATCH($H317,Dynamic_Period_CAL),_xlfn.XMATCH("GDP Deflator",Dynamic_Indices)),
INDEX(Dynamic_Table_CAL,COUNTA(Dynamic_Table_CAL)/COUNTA(Dynamic_Indices),_xlfn.XMATCH("GDP Deflator",Dynamic_Indices))),
IF(SETUP_Frequency="Quarterly",
IFERROR(INDEX(Dynamic_Table_QTR,_xlfn.XMATCH($H317,Dynamic_Period_QTR),_xlfn.XMATCH("GDP Deflator",Dynamic_Indices)),
INDEX(Dynamic_Table_QTR,COUNTA(Dynamic_Table_QTR)/COUNTA(Dynamic_Indices),_xlfn.XMATCH("GDP Deflator",Dynamic_Indices))),"err"))))
/100</f>
        <v>#N/A</v>
      </c>
      <c r="T317" s="37" t="e">
        <f t="shared" ca="1" si="23"/>
        <v>#N/A</v>
      </c>
      <c r="U317" s="2" t="e">
        <f ca="1">IF(ISERROR($H317),NA(),
_xlfn.XLOOKUP(0,Tool!$28:$28,Tool!$40:$40)/$T317
)</f>
        <v>#N/A</v>
      </c>
    </row>
    <row r="318" spans="8:21" x14ac:dyDescent="0.35">
      <c r="H318" s="33" t="b">
        <f>IF(SETUP_Frequency="Calendar Year",IF(COUNTA(H$3:H317)&lt;=SETUP_Period_Final-SETUP_Period_First,H317+1),
IF(SETUP_Frequency="Financial Year", IF(COUNTA(H$3:H317)&lt;=LEFT(SETUP_Period_Final,4)-LEFT(SETUP_Period_First,4),((LEFT(H317,2)&amp;MID(H317,3,2))+1)&amp;"/"&amp;TEXT(RIGHT(TEXT(RIGHT(H317,2)+1,"00"),2),"00"),NA()),
IF(SETUP_Frequency="Quarterly",IF(COUNTA(H$3:H317)&lt;=((LEFT(SETUP_Period_Final,4)-LEFT(SETUP_Period_First,4))*4)+RIGHT(SETUP_Period_Final,1)-RIGHT(SETUP_Period_First,1),IF(_xlfn.NUMBERVALUE(RIGHT(H317,1))=4,(LEFT(H317,4)+1)&amp;"Q1",(LEFT(H317,4)&amp;"Q"&amp;(RIGHT(H317,1)+1))),NA()),NA())))</f>
        <v>0</v>
      </c>
      <c r="J318" s="43">
        <f ca="1">OFFSET(Tool!$C$13,0,ROW($H318)-3)</f>
        <v>0</v>
      </c>
      <c r="K318" s="78" t="e">
        <f t="shared" ca="1" si="21"/>
        <v>#N/A</v>
      </c>
      <c r="L318" s="78" t="e">
        <f t="shared" ca="1" si="24"/>
        <v>#N/A</v>
      </c>
      <c r="M318" s="78" t="e">
        <f t="shared" ca="1" si="25"/>
        <v>#N/A</v>
      </c>
      <c r="N318" s="38"/>
      <c r="O318" s="36" t="e" cm="1">
        <f t="array" ref="O318">IF(OR(ISERROR($H318),$H318=FALSE),NA(),
IF(INFLATION_Index="Custom",_xlfn.XLOOKUP($H318,Tool!$12:$12,Tool!$14:$14)*100,
IF(SETUP_Frequency="Financial Year",
IFERROR(INDEX(Dynamic_Table_FY,_xlfn.XMATCH($H318,Dynamic_Period_FY),_xlfn.XMATCH(INFLATION_Index,Dynamic_Indices)),
INDEX(Dynamic_Table_FY,COUNTA(Dynamic_Table_FY)/COUNTA(Dynamic_Indices),_xlfn.XMATCH(INFLATION_Index,Dynamic_Indices))),
IF(SETUP_Frequency="Calendar Year",
IFERROR(INDEX(Dynamic_Table_CAL,_xlfn.XMATCH($H318,Dynamic_Period_CAL),_xlfn.XMATCH(INFLATION_Index,Dynamic_Indices)),
INDEX(Dynamic_Table_CAL,COUNTA(Dynamic_Table_CAL)/COUNTA(Dynamic_Indices),_xlfn.XMATCH(INFLATION_Index,Dynamic_Indices))),
IF(SETUP_Frequency="Quarterly",
IFERROR(INDEX(Dynamic_Table_QTR,_xlfn.XMATCH($H318,Dynamic_Period_QTR),_xlfn.XMATCH(INFLATION_Index,Dynamic_Indices)),
INDEX(Dynamic_Table_QTR,COUNTA(Dynamic_Table_QTR)/COUNTA(Dynamic_Indices),_xlfn.XMATCH(INFLATION_Index,Dynamic_Indices))),"err")))))
/100</f>
        <v>#N/A</v>
      </c>
      <c r="P318" s="37" t="e">
        <f t="shared" ca="1" si="22"/>
        <v>#N/A</v>
      </c>
      <c r="Q318" s="37" t="e">
        <f ca="1">IF(ISERROR($H318),NA(),
$P318/_xlfn.XLOOKUP(0,Tool!$27:$27,Tool!$33:$33)
)</f>
        <v>#N/A</v>
      </c>
      <c r="R318" s="2"/>
      <c r="S318" s="36" t="e" cm="1">
        <f t="array" ref="S318">IF(OR(ISERROR($H318),$H318=FALSE),NA(),
IF(SETUP_Frequency="Financial Year",
IFERROR(INDEX(Dynamic_Table_FY,_xlfn.XMATCH($H318,Dynamic_Period_FY),_xlfn.XMATCH("GDP Deflator",Dynamic_Indices)),
INDEX(Dynamic_Table_FY,COUNTA(Dynamic_Table_FY)/COUNTA(Dynamic_Indices),_xlfn.XMATCH("GDP Deflator",Dynamic_Indices))),
IF(SETUP_Frequency="Calendar Year",
IFERROR(INDEX(Dynamic_Table_CAL,_xlfn.XMATCH($H318,Dynamic_Period_CAL),_xlfn.XMATCH("GDP Deflator",Dynamic_Indices)),
INDEX(Dynamic_Table_CAL,COUNTA(Dynamic_Table_CAL)/COUNTA(Dynamic_Indices),_xlfn.XMATCH("GDP Deflator",Dynamic_Indices))),
IF(SETUP_Frequency="Quarterly",
IFERROR(INDEX(Dynamic_Table_QTR,_xlfn.XMATCH($H318,Dynamic_Period_QTR),_xlfn.XMATCH("GDP Deflator",Dynamic_Indices)),
INDEX(Dynamic_Table_QTR,COUNTA(Dynamic_Table_QTR)/COUNTA(Dynamic_Indices),_xlfn.XMATCH("GDP Deflator",Dynamic_Indices))),"err"))))
/100</f>
        <v>#N/A</v>
      </c>
      <c r="T318" s="37" t="e">
        <f t="shared" ca="1" si="23"/>
        <v>#N/A</v>
      </c>
      <c r="U318" s="2" t="e">
        <f ca="1">IF(ISERROR($H318),NA(),
_xlfn.XLOOKUP(0,Tool!$28:$28,Tool!$40:$40)/$T318
)</f>
        <v>#N/A</v>
      </c>
    </row>
    <row r="319" spans="8:21" x14ac:dyDescent="0.35">
      <c r="H319" s="33" t="b">
        <f>IF(SETUP_Frequency="Calendar Year",IF(COUNTA(H$3:H318)&lt;=SETUP_Period_Final-SETUP_Period_First,H318+1),
IF(SETUP_Frequency="Financial Year", IF(COUNTA(H$3:H318)&lt;=LEFT(SETUP_Period_Final,4)-LEFT(SETUP_Period_First,4),((LEFT(H318,2)&amp;MID(H318,3,2))+1)&amp;"/"&amp;TEXT(RIGHT(TEXT(RIGHT(H318,2)+1,"00"),2),"00"),NA()),
IF(SETUP_Frequency="Quarterly",IF(COUNTA(H$3:H318)&lt;=((LEFT(SETUP_Period_Final,4)-LEFT(SETUP_Period_First,4))*4)+RIGHT(SETUP_Period_Final,1)-RIGHT(SETUP_Period_First,1),IF(_xlfn.NUMBERVALUE(RIGHT(H318,1))=4,(LEFT(H318,4)+1)&amp;"Q1",(LEFT(H318,4)&amp;"Q"&amp;(RIGHT(H318,1)+1))),NA()),NA())))</f>
        <v>0</v>
      </c>
      <c r="J319" s="43">
        <f ca="1">OFFSET(Tool!$C$13,0,ROW($H319)-3)</f>
        <v>0</v>
      </c>
      <c r="K319" s="78" t="e">
        <f t="shared" ca="1" si="21"/>
        <v>#N/A</v>
      </c>
      <c r="L319" s="78" t="e">
        <f t="shared" ca="1" si="24"/>
        <v>#N/A</v>
      </c>
      <c r="M319" s="78" t="e">
        <f t="shared" ca="1" si="25"/>
        <v>#N/A</v>
      </c>
      <c r="N319" s="38"/>
      <c r="O319" s="36" t="e" cm="1">
        <f t="array" ref="O319">IF(OR(ISERROR($H319),$H319=FALSE),NA(),
IF(INFLATION_Index="Custom",_xlfn.XLOOKUP($H319,Tool!$12:$12,Tool!$14:$14)*100,
IF(SETUP_Frequency="Financial Year",
IFERROR(INDEX(Dynamic_Table_FY,_xlfn.XMATCH($H319,Dynamic_Period_FY),_xlfn.XMATCH(INFLATION_Index,Dynamic_Indices)),
INDEX(Dynamic_Table_FY,COUNTA(Dynamic_Table_FY)/COUNTA(Dynamic_Indices),_xlfn.XMATCH(INFLATION_Index,Dynamic_Indices))),
IF(SETUP_Frequency="Calendar Year",
IFERROR(INDEX(Dynamic_Table_CAL,_xlfn.XMATCH($H319,Dynamic_Period_CAL),_xlfn.XMATCH(INFLATION_Index,Dynamic_Indices)),
INDEX(Dynamic_Table_CAL,COUNTA(Dynamic_Table_CAL)/COUNTA(Dynamic_Indices),_xlfn.XMATCH(INFLATION_Index,Dynamic_Indices))),
IF(SETUP_Frequency="Quarterly",
IFERROR(INDEX(Dynamic_Table_QTR,_xlfn.XMATCH($H319,Dynamic_Period_QTR),_xlfn.XMATCH(INFLATION_Index,Dynamic_Indices)),
INDEX(Dynamic_Table_QTR,COUNTA(Dynamic_Table_QTR)/COUNTA(Dynamic_Indices),_xlfn.XMATCH(INFLATION_Index,Dynamic_Indices))),"err")))))
/100</f>
        <v>#N/A</v>
      </c>
      <c r="P319" s="37" t="e">
        <f t="shared" ca="1" si="22"/>
        <v>#N/A</v>
      </c>
      <c r="Q319" s="37" t="e">
        <f ca="1">IF(ISERROR($H319),NA(),
$P319/_xlfn.XLOOKUP(0,Tool!$27:$27,Tool!$33:$33)
)</f>
        <v>#N/A</v>
      </c>
      <c r="R319" s="2"/>
      <c r="S319" s="36" t="e" cm="1">
        <f t="array" ref="S319">IF(OR(ISERROR($H319),$H319=FALSE),NA(),
IF(SETUP_Frequency="Financial Year",
IFERROR(INDEX(Dynamic_Table_FY,_xlfn.XMATCH($H319,Dynamic_Period_FY),_xlfn.XMATCH("GDP Deflator",Dynamic_Indices)),
INDEX(Dynamic_Table_FY,COUNTA(Dynamic_Table_FY)/COUNTA(Dynamic_Indices),_xlfn.XMATCH("GDP Deflator",Dynamic_Indices))),
IF(SETUP_Frequency="Calendar Year",
IFERROR(INDEX(Dynamic_Table_CAL,_xlfn.XMATCH($H319,Dynamic_Period_CAL),_xlfn.XMATCH("GDP Deflator",Dynamic_Indices)),
INDEX(Dynamic_Table_CAL,COUNTA(Dynamic_Table_CAL)/COUNTA(Dynamic_Indices),_xlfn.XMATCH("GDP Deflator",Dynamic_Indices))),
IF(SETUP_Frequency="Quarterly",
IFERROR(INDEX(Dynamic_Table_QTR,_xlfn.XMATCH($H319,Dynamic_Period_QTR),_xlfn.XMATCH("GDP Deflator",Dynamic_Indices)),
INDEX(Dynamic_Table_QTR,COUNTA(Dynamic_Table_QTR)/COUNTA(Dynamic_Indices),_xlfn.XMATCH("GDP Deflator",Dynamic_Indices))),"err"))))
/100</f>
        <v>#N/A</v>
      </c>
      <c r="T319" s="37" t="e">
        <f t="shared" ca="1" si="23"/>
        <v>#N/A</v>
      </c>
      <c r="U319" s="2" t="e">
        <f ca="1">IF(ISERROR($H319),NA(),
_xlfn.XLOOKUP(0,Tool!$28:$28,Tool!$40:$40)/$T319
)</f>
        <v>#N/A</v>
      </c>
    </row>
    <row r="320" spans="8:21" x14ac:dyDescent="0.35">
      <c r="H320" s="33" t="b">
        <f>IF(SETUP_Frequency="Calendar Year",IF(COUNTA(H$3:H319)&lt;=SETUP_Period_Final-SETUP_Period_First,H319+1),
IF(SETUP_Frequency="Financial Year", IF(COUNTA(H$3:H319)&lt;=LEFT(SETUP_Period_Final,4)-LEFT(SETUP_Period_First,4),((LEFT(H319,2)&amp;MID(H319,3,2))+1)&amp;"/"&amp;TEXT(RIGHT(TEXT(RIGHT(H319,2)+1,"00"),2),"00"),NA()),
IF(SETUP_Frequency="Quarterly",IF(COUNTA(H$3:H319)&lt;=((LEFT(SETUP_Period_Final,4)-LEFT(SETUP_Period_First,4))*4)+RIGHT(SETUP_Period_Final,1)-RIGHT(SETUP_Period_First,1),IF(_xlfn.NUMBERVALUE(RIGHT(H319,1))=4,(LEFT(H319,4)+1)&amp;"Q1",(LEFT(H319,4)&amp;"Q"&amp;(RIGHT(H319,1)+1))),NA()),NA())))</f>
        <v>0</v>
      </c>
      <c r="J320" s="43">
        <f ca="1">OFFSET(Tool!$C$13,0,ROW($H320)-3)</f>
        <v>0</v>
      </c>
      <c r="K320" s="78" t="e">
        <f t="shared" ca="1" si="21"/>
        <v>#N/A</v>
      </c>
      <c r="L320" s="78" t="e">
        <f t="shared" ca="1" si="24"/>
        <v>#N/A</v>
      </c>
      <c r="M320" s="78" t="e">
        <f t="shared" ca="1" si="25"/>
        <v>#N/A</v>
      </c>
      <c r="N320" s="38"/>
      <c r="O320" s="36" t="e" cm="1">
        <f t="array" ref="O320">IF(OR(ISERROR($H320),$H320=FALSE),NA(),
IF(INFLATION_Index="Custom",_xlfn.XLOOKUP($H320,Tool!$12:$12,Tool!$14:$14)*100,
IF(SETUP_Frequency="Financial Year",
IFERROR(INDEX(Dynamic_Table_FY,_xlfn.XMATCH($H320,Dynamic_Period_FY),_xlfn.XMATCH(INFLATION_Index,Dynamic_Indices)),
INDEX(Dynamic_Table_FY,COUNTA(Dynamic_Table_FY)/COUNTA(Dynamic_Indices),_xlfn.XMATCH(INFLATION_Index,Dynamic_Indices))),
IF(SETUP_Frequency="Calendar Year",
IFERROR(INDEX(Dynamic_Table_CAL,_xlfn.XMATCH($H320,Dynamic_Period_CAL),_xlfn.XMATCH(INFLATION_Index,Dynamic_Indices)),
INDEX(Dynamic_Table_CAL,COUNTA(Dynamic_Table_CAL)/COUNTA(Dynamic_Indices),_xlfn.XMATCH(INFLATION_Index,Dynamic_Indices))),
IF(SETUP_Frequency="Quarterly",
IFERROR(INDEX(Dynamic_Table_QTR,_xlfn.XMATCH($H320,Dynamic_Period_QTR),_xlfn.XMATCH(INFLATION_Index,Dynamic_Indices)),
INDEX(Dynamic_Table_QTR,COUNTA(Dynamic_Table_QTR)/COUNTA(Dynamic_Indices),_xlfn.XMATCH(INFLATION_Index,Dynamic_Indices))),"err")))))
/100</f>
        <v>#N/A</v>
      </c>
      <c r="P320" s="37" t="e">
        <f t="shared" ca="1" si="22"/>
        <v>#N/A</v>
      </c>
      <c r="Q320" s="37" t="e">
        <f ca="1">IF(ISERROR($H320),NA(),
$P320/_xlfn.XLOOKUP(0,Tool!$27:$27,Tool!$33:$33)
)</f>
        <v>#N/A</v>
      </c>
      <c r="R320" s="2"/>
      <c r="S320" s="36" t="e" cm="1">
        <f t="array" ref="S320">IF(OR(ISERROR($H320),$H320=FALSE),NA(),
IF(SETUP_Frequency="Financial Year",
IFERROR(INDEX(Dynamic_Table_FY,_xlfn.XMATCH($H320,Dynamic_Period_FY),_xlfn.XMATCH("GDP Deflator",Dynamic_Indices)),
INDEX(Dynamic_Table_FY,COUNTA(Dynamic_Table_FY)/COUNTA(Dynamic_Indices),_xlfn.XMATCH("GDP Deflator",Dynamic_Indices))),
IF(SETUP_Frequency="Calendar Year",
IFERROR(INDEX(Dynamic_Table_CAL,_xlfn.XMATCH($H320,Dynamic_Period_CAL),_xlfn.XMATCH("GDP Deflator",Dynamic_Indices)),
INDEX(Dynamic_Table_CAL,COUNTA(Dynamic_Table_CAL)/COUNTA(Dynamic_Indices),_xlfn.XMATCH("GDP Deflator",Dynamic_Indices))),
IF(SETUP_Frequency="Quarterly",
IFERROR(INDEX(Dynamic_Table_QTR,_xlfn.XMATCH($H320,Dynamic_Period_QTR),_xlfn.XMATCH("GDP Deflator",Dynamic_Indices)),
INDEX(Dynamic_Table_QTR,COUNTA(Dynamic_Table_QTR)/COUNTA(Dynamic_Indices),_xlfn.XMATCH("GDP Deflator",Dynamic_Indices))),"err"))))
/100</f>
        <v>#N/A</v>
      </c>
      <c r="T320" s="37" t="e">
        <f t="shared" ca="1" si="23"/>
        <v>#N/A</v>
      </c>
      <c r="U320" s="2" t="e">
        <f ca="1">IF(ISERROR($H320),NA(),
_xlfn.XLOOKUP(0,Tool!$28:$28,Tool!$40:$40)/$T320
)</f>
        <v>#N/A</v>
      </c>
    </row>
    <row r="321" spans="8:21" x14ac:dyDescent="0.35">
      <c r="H321" s="33" t="b">
        <f>IF(SETUP_Frequency="Calendar Year",IF(COUNTA(H$3:H320)&lt;=SETUP_Period_Final-SETUP_Period_First,H320+1),
IF(SETUP_Frequency="Financial Year", IF(COUNTA(H$3:H320)&lt;=LEFT(SETUP_Period_Final,4)-LEFT(SETUP_Period_First,4),((LEFT(H320,2)&amp;MID(H320,3,2))+1)&amp;"/"&amp;TEXT(RIGHT(TEXT(RIGHT(H320,2)+1,"00"),2),"00"),NA()),
IF(SETUP_Frequency="Quarterly",IF(COUNTA(H$3:H320)&lt;=((LEFT(SETUP_Period_Final,4)-LEFT(SETUP_Period_First,4))*4)+RIGHT(SETUP_Period_Final,1)-RIGHT(SETUP_Period_First,1),IF(_xlfn.NUMBERVALUE(RIGHT(H320,1))=4,(LEFT(H320,4)+1)&amp;"Q1",(LEFT(H320,4)&amp;"Q"&amp;(RIGHT(H320,1)+1))),NA()),NA())))</f>
        <v>0</v>
      </c>
      <c r="J321" s="43">
        <f ca="1">OFFSET(Tool!$C$13,0,ROW($H321)-3)</f>
        <v>0</v>
      </c>
      <c r="K321" s="78" t="e">
        <f t="shared" ca="1" si="21"/>
        <v>#N/A</v>
      </c>
      <c r="L321" s="78" t="e">
        <f t="shared" ca="1" si="24"/>
        <v>#N/A</v>
      </c>
      <c r="M321" s="78" t="e">
        <f t="shared" ca="1" si="25"/>
        <v>#N/A</v>
      </c>
      <c r="N321" s="38"/>
      <c r="O321" s="36" t="e" cm="1">
        <f t="array" ref="O321">IF(OR(ISERROR($H321),$H321=FALSE),NA(),
IF(INFLATION_Index="Custom",_xlfn.XLOOKUP($H321,Tool!$12:$12,Tool!$14:$14)*100,
IF(SETUP_Frequency="Financial Year",
IFERROR(INDEX(Dynamic_Table_FY,_xlfn.XMATCH($H321,Dynamic_Period_FY),_xlfn.XMATCH(INFLATION_Index,Dynamic_Indices)),
INDEX(Dynamic_Table_FY,COUNTA(Dynamic_Table_FY)/COUNTA(Dynamic_Indices),_xlfn.XMATCH(INFLATION_Index,Dynamic_Indices))),
IF(SETUP_Frequency="Calendar Year",
IFERROR(INDEX(Dynamic_Table_CAL,_xlfn.XMATCH($H321,Dynamic_Period_CAL),_xlfn.XMATCH(INFLATION_Index,Dynamic_Indices)),
INDEX(Dynamic_Table_CAL,COUNTA(Dynamic_Table_CAL)/COUNTA(Dynamic_Indices),_xlfn.XMATCH(INFLATION_Index,Dynamic_Indices))),
IF(SETUP_Frequency="Quarterly",
IFERROR(INDEX(Dynamic_Table_QTR,_xlfn.XMATCH($H321,Dynamic_Period_QTR),_xlfn.XMATCH(INFLATION_Index,Dynamic_Indices)),
INDEX(Dynamic_Table_QTR,COUNTA(Dynamic_Table_QTR)/COUNTA(Dynamic_Indices),_xlfn.XMATCH(INFLATION_Index,Dynamic_Indices))),"err")))))
/100</f>
        <v>#N/A</v>
      </c>
      <c r="P321" s="37" t="e">
        <f t="shared" ca="1" si="22"/>
        <v>#N/A</v>
      </c>
      <c r="Q321" s="37" t="e">
        <f ca="1">IF(ISERROR($H321),NA(),
$P321/_xlfn.XLOOKUP(0,Tool!$27:$27,Tool!$33:$33)
)</f>
        <v>#N/A</v>
      </c>
      <c r="R321" s="2"/>
      <c r="S321" s="36" t="e" cm="1">
        <f t="array" ref="S321">IF(OR(ISERROR($H321),$H321=FALSE),NA(),
IF(SETUP_Frequency="Financial Year",
IFERROR(INDEX(Dynamic_Table_FY,_xlfn.XMATCH($H321,Dynamic_Period_FY),_xlfn.XMATCH("GDP Deflator",Dynamic_Indices)),
INDEX(Dynamic_Table_FY,COUNTA(Dynamic_Table_FY)/COUNTA(Dynamic_Indices),_xlfn.XMATCH("GDP Deflator",Dynamic_Indices))),
IF(SETUP_Frequency="Calendar Year",
IFERROR(INDEX(Dynamic_Table_CAL,_xlfn.XMATCH($H321,Dynamic_Period_CAL),_xlfn.XMATCH("GDP Deflator",Dynamic_Indices)),
INDEX(Dynamic_Table_CAL,COUNTA(Dynamic_Table_CAL)/COUNTA(Dynamic_Indices),_xlfn.XMATCH("GDP Deflator",Dynamic_Indices))),
IF(SETUP_Frequency="Quarterly",
IFERROR(INDEX(Dynamic_Table_QTR,_xlfn.XMATCH($H321,Dynamic_Period_QTR),_xlfn.XMATCH("GDP Deflator",Dynamic_Indices)),
INDEX(Dynamic_Table_QTR,COUNTA(Dynamic_Table_QTR)/COUNTA(Dynamic_Indices),_xlfn.XMATCH("GDP Deflator",Dynamic_Indices))),"err"))))
/100</f>
        <v>#N/A</v>
      </c>
      <c r="T321" s="37" t="e">
        <f t="shared" ca="1" si="23"/>
        <v>#N/A</v>
      </c>
      <c r="U321" s="2" t="e">
        <f ca="1">IF(ISERROR($H321),NA(),
_xlfn.XLOOKUP(0,Tool!$28:$28,Tool!$40:$40)/$T321
)</f>
        <v>#N/A</v>
      </c>
    </row>
    <row r="322" spans="8:21" x14ac:dyDescent="0.35">
      <c r="H322" s="33" t="b">
        <f>IF(SETUP_Frequency="Calendar Year",IF(COUNTA(H$3:H321)&lt;=SETUP_Period_Final-SETUP_Period_First,H321+1),
IF(SETUP_Frequency="Financial Year", IF(COUNTA(H$3:H321)&lt;=LEFT(SETUP_Period_Final,4)-LEFT(SETUP_Period_First,4),((LEFT(H321,2)&amp;MID(H321,3,2))+1)&amp;"/"&amp;TEXT(RIGHT(TEXT(RIGHT(H321,2)+1,"00"),2),"00"),NA()),
IF(SETUP_Frequency="Quarterly",IF(COUNTA(H$3:H321)&lt;=((LEFT(SETUP_Period_Final,4)-LEFT(SETUP_Period_First,4))*4)+RIGHT(SETUP_Period_Final,1)-RIGHT(SETUP_Period_First,1),IF(_xlfn.NUMBERVALUE(RIGHT(H321,1))=4,(LEFT(H321,4)+1)&amp;"Q1",(LEFT(H321,4)&amp;"Q"&amp;(RIGHT(H321,1)+1))),NA()),NA())))</f>
        <v>0</v>
      </c>
      <c r="J322" s="43">
        <f ca="1">OFFSET(Tool!$C$13,0,ROW($H322)-3)</f>
        <v>0</v>
      </c>
      <c r="K322" s="78" t="e">
        <f t="shared" ca="1" si="21"/>
        <v>#N/A</v>
      </c>
      <c r="L322" s="78" t="e">
        <f t="shared" ca="1" si="24"/>
        <v>#N/A</v>
      </c>
      <c r="M322" s="78" t="e">
        <f t="shared" ca="1" si="25"/>
        <v>#N/A</v>
      </c>
      <c r="N322" s="38"/>
      <c r="O322" s="36" t="e" cm="1">
        <f t="array" ref="O322">IF(OR(ISERROR($H322),$H322=FALSE),NA(),
IF(INFLATION_Index="Custom",_xlfn.XLOOKUP($H322,Tool!$12:$12,Tool!$14:$14)*100,
IF(SETUP_Frequency="Financial Year",
IFERROR(INDEX(Dynamic_Table_FY,_xlfn.XMATCH($H322,Dynamic_Period_FY),_xlfn.XMATCH(INFLATION_Index,Dynamic_Indices)),
INDEX(Dynamic_Table_FY,COUNTA(Dynamic_Table_FY)/COUNTA(Dynamic_Indices),_xlfn.XMATCH(INFLATION_Index,Dynamic_Indices))),
IF(SETUP_Frequency="Calendar Year",
IFERROR(INDEX(Dynamic_Table_CAL,_xlfn.XMATCH($H322,Dynamic_Period_CAL),_xlfn.XMATCH(INFLATION_Index,Dynamic_Indices)),
INDEX(Dynamic_Table_CAL,COUNTA(Dynamic_Table_CAL)/COUNTA(Dynamic_Indices),_xlfn.XMATCH(INFLATION_Index,Dynamic_Indices))),
IF(SETUP_Frequency="Quarterly",
IFERROR(INDEX(Dynamic_Table_QTR,_xlfn.XMATCH($H322,Dynamic_Period_QTR),_xlfn.XMATCH(INFLATION_Index,Dynamic_Indices)),
INDEX(Dynamic_Table_QTR,COUNTA(Dynamic_Table_QTR)/COUNTA(Dynamic_Indices),_xlfn.XMATCH(INFLATION_Index,Dynamic_Indices))),"err")))))
/100</f>
        <v>#N/A</v>
      </c>
      <c r="P322" s="37" t="e">
        <f t="shared" ca="1" si="22"/>
        <v>#N/A</v>
      </c>
      <c r="Q322" s="37" t="e">
        <f ca="1">IF(ISERROR($H322),NA(),
$P322/_xlfn.XLOOKUP(0,Tool!$27:$27,Tool!$33:$33)
)</f>
        <v>#N/A</v>
      </c>
      <c r="R322" s="2"/>
      <c r="S322" s="36" t="e" cm="1">
        <f t="array" ref="S322">IF(OR(ISERROR($H322),$H322=FALSE),NA(),
IF(SETUP_Frequency="Financial Year",
IFERROR(INDEX(Dynamic_Table_FY,_xlfn.XMATCH($H322,Dynamic_Period_FY),_xlfn.XMATCH("GDP Deflator",Dynamic_Indices)),
INDEX(Dynamic_Table_FY,COUNTA(Dynamic_Table_FY)/COUNTA(Dynamic_Indices),_xlfn.XMATCH("GDP Deflator",Dynamic_Indices))),
IF(SETUP_Frequency="Calendar Year",
IFERROR(INDEX(Dynamic_Table_CAL,_xlfn.XMATCH($H322,Dynamic_Period_CAL),_xlfn.XMATCH("GDP Deflator",Dynamic_Indices)),
INDEX(Dynamic_Table_CAL,COUNTA(Dynamic_Table_CAL)/COUNTA(Dynamic_Indices),_xlfn.XMATCH("GDP Deflator",Dynamic_Indices))),
IF(SETUP_Frequency="Quarterly",
IFERROR(INDEX(Dynamic_Table_QTR,_xlfn.XMATCH($H322,Dynamic_Period_QTR),_xlfn.XMATCH("GDP Deflator",Dynamic_Indices)),
INDEX(Dynamic_Table_QTR,COUNTA(Dynamic_Table_QTR)/COUNTA(Dynamic_Indices),_xlfn.XMATCH("GDP Deflator",Dynamic_Indices))),"err"))))
/100</f>
        <v>#N/A</v>
      </c>
      <c r="T322" s="37" t="e">
        <f t="shared" ca="1" si="23"/>
        <v>#N/A</v>
      </c>
      <c r="U322" s="2" t="e">
        <f ca="1">IF(ISERROR($H322),NA(),
_xlfn.XLOOKUP(0,Tool!$28:$28,Tool!$40:$40)/$T322
)</f>
        <v>#N/A</v>
      </c>
    </row>
    <row r="323" spans="8:21" x14ac:dyDescent="0.35">
      <c r="H323" s="33" t="b">
        <f>IF(SETUP_Frequency="Calendar Year",IF(COUNTA(H$3:H322)&lt;=SETUP_Period_Final-SETUP_Period_First,H322+1),
IF(SETUP_Frequency="Financial Year", IF(COUNTA(H$3:H322)&lt;=LEFT(SETUP_Period_Final,4)-LEFT(SETUP_Period_First,4),((LEFT(H322,2)&amp;MID(H322,3,2))+1)&amp;"/"&amp;TEXT(RIGHT(TEXT(RIGHT(H322,2)+1,"00"),2),"00"),NA()),
IF(SETUP_Frequency="Quarterly",IF(COUNTA(H$3:H322)&lt;=((LEFT(SETUP_Period_Final,4)-LEFT(SETUP_Period_First,4))*4)+RIGHT(SETUP_Period_Final,1)-RIGHT(SETUP_Period_First,1),IF(_xlfn.NUMBERVALUE(RIGHT(H322,1))=4,(LEFT(H322,4)+1)&amp;"Q1",(LEFT(H322,4)&amp;"Q"&amp;(RIGHT(H322,1)+1))),NA()),NA())))</f>
        <v>0</v>
      </c>
      <c r="J323" s="43">
        <f ca="1">OFFSET(Tool!$C$13,0,ROW($H323)-3)</f>
        <v>0</v>
      </c>
      <c r="K323" s="78" t="e">
        <f t="shared" ref="K323:K386" ca="1" si="26">J323*Q323</f>
        <v>#N/A</v>
      </c>
      <c r="L323" s="78" t="e">
        <f t="shared" ca="1" si="24"/>
        <v>#N/A</v>
      </c>
      <c r="M323" s="78" t="e">
        <f t="shared" ca="1" si="25"/>
        <v>#N/A</v>
      </c>
      <c r="N323" s="38"/>
      <c r="O323" s="36" t="e" cm="1">
        <f t="array" ref="O323">IF(OR(ISERROR($H323),$H323=FALSE),NA(),
IF(INFLATION_Index="Custom",_xlfn.XLOOKUP($H323,Tool!$12:$12,Tool!$14:$14)*100,
IF(SETUP_Frequency="Financial Year",
IFERROR(INDEX(Dynamic_Table_FY,_xlfn.XMATCH($H323,Dynamic_Period_FY),_xlfn.XMATCH(INFLATION_Index,Dynamic_Indices)),
INDEX(Dynamic_Table_FY,COUNTA(Dynamic_Table_FY)/COUNTA(Dynamic_Indices),_xlfn.XMATCH(INFLATION_Index,Dynamic_Indices))),
IF(SETUP_Frequency="Calendar Year",
IFERROR(INDEX(Dynamic_Table_CAL,_xlfn.XMATCH($H323,Dynamic_Period_CAL),_xlfn.XMATCH(INFLATION_Index,Dynamic_Indices)),
INDEX(Dynamic_Table_CAL,COUNTA(Dynamic_Table_CAL)/COUNTA(Dynamic_Indices),_xlfn.XMATCH(INFLATION_Index,Dynamic_Indices))),
IF(SETUP_Frequency="Quarterly",
IFERROR(INDEX(Dynamic_Table_QTR,_xlfn.XMATCH($H323,Dynamic_Period_QTR),_xlfn.XMATCH(INFLATION_Index,Dynamic_Indices)),
INDEX(Dynamic_Table_QTR,COUNTA(Dynamic_Table_QTR)/COUNTA(Dynamic_Indices),_xlfn.XMATCH(INFLATION_Index,Dynamic_Indices))),"err")))))
/100</f>
        <v>#N/A</v>
      </c>
      <c r="P323" s="37" t="e">
        <f t="shared" ref="P323:P386" ca="1" si="27">IF(INFLATION_YN="No",1,
IF(ISERROR($H323),NA(),
IF(ISTEXT($O322),1,
P322*(1+$O323)
)))</f>
        <v>#N/A</v>
      </c>
      <c r="Q323" s="37" t="e">
        <f ca="1">IF(ISERROR($H323),NA(),
$P323/_xlfn.XLOOKUP(0,Tool!$27:$27,Tool!$33:$33)
)</f>
        <v>#N/A</v>
      </c>
      <c r="R323" s="2"/>
      <c r="S323" s="36" t="e" cm="1">
        <f t="array" ref="S323">IF(OR(ISERROR($H323),$H323=FALSE),NA(),
IF(SETUP_Frequency="Financial Year",
IFERROR(INDEX(Dynamic_Table_FY,_xlfn.XMATCH($H323,Dynamic_Period_FY),_xlfn.XMATCH("GDP Deflator",Dynamic_Indices)),
INDEX(Dynamic_Table_FY,COUNTA(Dynamic_Table_FY)/COUNTA(Dynamic_Indices),_xlfn.XMATCH("GDP Deflator",Dynamic_Indices))),
IF(SETUP_Frequency="Calendar Year",
IFERROR(INDEX(Dynamic_Table_CAL,_xlfn.XMATCH($H323,Dynamic_Period_CAL),_xlfn.XMATCH("GDP Deflator",Dynamic_Indices)),
INDEX(Dynamic_Table_CAL,COUNTA(Dynamic_Table_CAL)/COUNTA(Dynamic_Indices),_xlfn.XMATCH("GDP Deflator",Dynamic_Indices))),
IF(SETUP_Frequency="Quarterly",
IFERROR(INDEX(Dynamic_Table_QTR,_xlfn.XMATCH($H323,Dynamic_Period_QTR),_xlfn.XMATCH("GDP Deflator",Dynamic_Indices)),
INDEX(Dynamic_Table_QTR,COUNTA(Dynamic_Table_QTR)/COUNTA(Dynamic_Indices),_xlfn.XMATCH("GDP Deflator",Dynamic_Indices))),"err"))))
/100</f>
        <v>#N/A</v>
      </c>
      <c r="T323" s="37" t="e">
        <f t="shared" ref="T323:T386" ca="1" si="28">IF(DEFLATOR_YN="No",1,
IF(ISERROR($H323),NA(),
IF(ISTEXT($S322),1,
T322*(1+$S323)
)))</f>
        <v>#N/A</v>
      </c>
      <c r="U323" s="2" t="e">
        <f ca="1">IF(ISERROR($H323),NA(),
_xlfn.XLOOKUP(0,Tool!$28:$28,Tool!$40:$40)/$T323
)</f>
        <v>#N/A</v>
      </c>
    </row>
    <row r="324" spans="8:21" x14ac:dyDescent="0.35">
      <c r="H324" s="33" t="b">
        <f>IF(SETUP_Frequency="Calendar Year",IF(COUNTA(H$3:H323)&lt;=SETUP_Period_Final-SETUP_Period_First,H323+1),
IF(SETUP_Frequency="Financial Year", IF(COUNTA(H$3:H323)&lt;=LEFT(SETUP_Period_Final,4)-LEFT(SETUP_Period_First,4),((LEFT(H323,2)&amp;MID(H323,3,2))+1)&amp;"/"&amp;TEXT(RIGHT(TEXT(RIGHT(H323,2)+1,"00"),2),"00"),NA()),
IF(SETUP_Frequency="Quarterly",IF(COUNTA(H$3:H323)&lt;=((LEFT(SETUP_Period_Final,4)-LEFT(SETUP_Period_First,4))*4)+RIGHT(SETUP_Period_Final,1)-RIGHT(SETUP_Period_First,1),IF(_xlfn.NUMBERVALUE(RIGHT(H323,1))=4,(LEFT(H323,4)+1)&amp;"Q1",(LEFT(H323,4)&amp;"Q"&amp;(RIGHT(H323,1)+1))),NA()),NA())))</f>
        <v>0</v>
      </c>
      <c r="J324" s="43">
        <f ca="1">OFFSET(Tool!$C$13,0,ROW($H324)-3)</f>
        <v>0</v>
      </c>
      <c r="K324" s="78" t="e">
        <f t="shared" ca="1" si="26"/>
        <v>#N/A</v>
      </c>
      <c r="L324" s="78" t="e">
        <f t="shared" ref="L324:L387" ca="1" si="29">K324*U324</f>
        <v>#N/A</v>
      </c>
      <c r="M324" s="78" t="e">
        <f t="shared" ref="M324:M387" ca="1" si="30">L324*Y324</f>
        <v>#N/A</v>
      </c>
      <c r="N324" s="38"/>
      <c r="O324" s="36" t="e" cm="1">
        <f t="array" ref="O324">IF(OR(ISERROR($H324),$H324=FALSE),NA(),
IF(INFLATION_Index="Custom",_xlfn.XLOOKUP($H324,Tool!$12:$12,Tool!$14:$14)*100,
IF(SETUP_Frequency="Financial Year",
IFERROR(INDEX(Dynamic_Table_FY,_xlfn.XMATCH($H324,Dynamic_Period_FY),_xlfn.XMATCH(INFLATION_Index,Dynamic_Indices)),
INDEX(Dynamic_Table_FY,COUNTA(Dynamic_Table_FY)/COUNTA(Dynamic_Indices),_xlfn.XMATCH(INFLATION_Index,Dynamic_Indices))),
IF(SETUP_Frequency="Calendar Year",
IFERROR(INDEX(Dynamic_Table_CAL,_xlfn.XMATCH($H324,Dynamic_Period_CAL),_xlfn.XMATCH(INFLATION_Index,Dynamic_Indices)),
INDEX(Dynamic_Table_CAL,COUNTA(Dynamic_Table_CAL)/COUNTA(Dynamic_Indices),_xlfn.XMATCH(INFLATION_Index,Dynamic_Indices))),
IF(SETUP_Frequency="Quarterly",
IFERROR(INDEX(Dynamic_Table_QTR,_xlfn.XMATCH($H324,Dynamic_Period_QTR),_xlfn.XMATCH(INFLATION_Index,Dynamic_Indices)),
INDEX(Dynamic_Table_QTR,COUNTA(Dynamic_Table_QTR)/COUNTA(Dynamic_Indices),_xlfn.XMATCH(INFLATION_Index,Dynamic_Indices))),"err")))))
/100</f>
        <v>#N/A</v>
      </c>
      <c r="P324" s="37" t="e">
        <f t="shared" ca="1" si="27"/>
        <v>#N/A</v>
      </c>
      <c r="Q324" s="37" t="e">
        <f ca="1">IF(ISERROR($H324),NA(),
$P324/_xlfn.XLOOKUP(0,Tool!$27:$27,Tool!$33:$33)
)</f>
        <v>#N/A</v>
      </c>
      <c r="R324" s="2"/>
      <c r="S324" s="36" t="e" cm="1">
        <f t="array" ref="S324">IF(OR(ISERROR($H324),$H324=FALSE),NA(),
IF(SETUP_Frequency="Financial Year",
IFERROR(INDEX(Dynamic_Table_FY,_xlfn.XMATCH($H324,Dynamic_Period_FY),_xlfn.XMATCH("GDP Deflator",Dynamic_Indices)),
INDEX(Dynamic_Table_FY,COUNTA(Dynamic_Table_FY)/COUNTA(Dynamic_Indices),_xlfn.XMATCH("GDP Deflator",Dynamic_Indices))),
IF(SETUP_Frequency="Calendar Year",
IFERROR(INDEX(Dynamic_Table_CAL,_xlfn.XMATCH($H324,Dynamic_Period_CAL),_xlfn.XMATCH("GDP Deflator",Dynamic_Indices)),
INDEX(Dynamic_Table_CAL,COUNTA(Dynamic_Table_CAL)/COUNTA(Dynamic_Indices),_xlfn.XMATCH("GDP Deflator",Dynamic_Indices))),
IF(SETUP_Frequency="Quarterly",
IFERROR(INDEX(Dynamic_Table_QTR,_xlfn.XMATCH($H324,Dynamic_Period_QTR),_xlfn.XMATCH("GDP Deflator",Dynamic_Indices)),
INDEX(Dynamic_Table_QTR,COUNTA(Dynamic_Table_QTR)/COUNTA(Dynamic_Indices),_xlfn.XMATCH("GDP Deflator",Dynamic_Indices))),"err"))))
/100</f>
        <v>#N/A</v>
      </c>
      <c r="T324" s="37" t="e">
        <f t="shared" ca="1" si="28"/>
        <v>#N/A</v>
      </c>
      <c r="U324" s="2" t="e">
        <f ca="1">IF(ISERROR($H324),NA(),
_xlfn.XLOOKUP(0,Tool!$28:$28,Tool!$40:$40)/$T324
)</f>
        <v>#N/A</v>
      </c>
    </row>
    <row r="325" spans="8:21" x14ac:dyDescent="0.35">
      <c r="H325" s="33" t="b">
        <f>IF(SETUP_Frequency="Calendar Year",IF(COUNTA(H$3:H324)&lt;=SETUP_Period_Final-SETUP_Period_First,H324+1),
IF(SETUP_Frequency="Financial Year", IF(COUNTA(H$3:H324)&lt;=LEFT(SETUP_Period_Final,4)-LEFT(SETUP_Period_First,4),((LEFT(H324,2)&amp;MID(H324,3,2))+1)&amp;"/"&amp;TEXT(RIGHT(TEXT(RIGHT(H324,2)+1,"00"),2),"00"),NA()),
IF(SETUP_Frequency="Quarterly",IF(COUNTA(H$3:H324)&lt;=((LEFT(SETUP_Period_Final,4)-LEFT(SETUP_Period_First,4))*4)+RIGHT(SETUP_Period_Final,1)-RIGHT(SETUP_Period_First,1),IF(_xlfn.NUMBERVALUE(RIGHT(H324,1))=4,(LEFT(H324,4)+1)&amp;"Q1",(LEFT(H324,4)&amp;"Q"&amp;(RIGHT(H324,1)+1))),NA()),NA())))</f>
        <v>0</v>
      </c>
      <c r="J325" s="43">
        <f ca="1">OFFSET(Tool!$C$13,0,ROW($H325)-3)</f>
        <v>0</v>
      </c>
      <c r="K325" s="78" t="e">
        <f t="shared" ca="1" si="26"/>
        <v>#N/A</v>
      </c>
      <c r="L325" s="78" t="e">
        <f t="shared" ca="1" si="29"/>
        <v>#N/A</v>
      </c>
      <c r="M325" s="78" t="e">
        <f t="shared" ca="1" si="30"/>
        <v>#N/A</v>
      </c>
      <c r="N325" s="38"/>
      <c r="O325" s="36" t="e" cm="1">
        <f t="array" ref="O325">IF(OR(ISERROR($H325),$H325=FALSE),NA(),
IF(INFLATION_Index="Custom",_xlfn.XLOOKUP($H325,Tool!$12:$12,Tool!$14:$14)*100,
IF(SETUP_Frequency="Financial Year",
IFERROR(INDEX(Dynamic_Table_FY,_xlfn.XMATCH($H325,Dynamic_Period_FY),_xlfn.XMATCH(INFLATION_Index,Dynamic_Indices)),
INDEX(Dynamic_Table_FY,COUNTA(Dynamic_Table_FY)/COUNTA(Dynamic_Indices),_xlfn.XMATCH(INFLATION_Index,Dynamic_Indices))),
IF(SETUP_Frequency="Calendar Year",
IFERROR(INDEX(Dynamic_Table_CAL,_xlfn.XMATCH($H325,Dynamic_Period_CAL),_xlfn.XMATCH(INFLATION_Index,Dynamic_Indices)),
INDEX(Dynamic_Table_CAL,COUNTA(Dynamic_Table_CAL)/COUNTA(Dynamic_Indices),_xlfn.XMATCH(INFLATION_Index,Dynamic_Indices))),
IF(SETUP_Frequency="Quarterly",
IFERROR(INDEX(Dynamic_Table_QTR,_xlfn.XMATCH($H325,Dynamic_Period_QTR),_xlfn.XMATCH(INFLATION_Index,Dynamic_Indices)),
INDEX(Dynamic_Table_QTR,COUNTA(Dynamic_Table_QTR)/COUNTA(Dynamic_Indices),_xlfn.XMATCH(INFLATION_Index,Dynamic_Indices))),"err")))))
/100</f>
        <v>#N/A</v>
      </c>
      <c r="P325" s="37" t="e">
        <f t="shared" ca="1" si="27"/>
        <v>#N/A</v>
      </c>
      <c r="Q325" s="37" t="e">
        <f ca="1">IF(ISERROR($H325),NA(),
$P325/_xlfn.XLOOKUP(0,Tool!$27:$27,Tool!$33:$33)
)</f>
        <v>#N/A</v>
      </c>
      <c r="R325" s="2"/>
      <c r="S325" s="36" t="e" cm="1">
        <f t="array" ref="S325">IF(OR(ISERROR($H325),$H325=FALSE),NA(),
IF(SETUP_Frequency="Financial Year",
IFERROR(INDEX(Dynamic_Table_FY,_xlfn.XMATCH($H325,Dynamic_Period_FY),_xlfn.XMATCH("GDP Deflator",Dynamic_Indices)),
INDEX(Dynamic_Table_FY,COUNTA(Dynamic_Table_FY)/COUNTA(Dynamic_Indices),_xlfn.XMATCH("GDP Deflator",Dynamic_Indices))),
IF(SETUP_Frequency="Calendar Year",
IFERROR(INDEX(Dynamic_Table_CAL,_xlfn.XMATCH($H325,Dynamic_Period_CAL),_xlfn.XMATCH("GDP Deflator",Dynamic_Indices)),
INDEX(Dynamic_Table_CAL,COUNTA(Dynamic_Table_CAL)/COUNTA(Dynamic_Indices),_xlfn.XMATCH("GDP Deflator",Dynamic_Indices))),
IF(SETUP_Frequency="Quarterly",
IFERROR(INDEX(Dynamic_Table_QTR,_xlfn.XMATCH($H325,Dynamic_Period_QTR),_xlfn.XMATCH("GDP Deflator",Dynamic_Indices)),
INDEX(Dynamic_Table_QTR,COUNTA(Dynamic_Table_QTR)/COUNTA(Dynamic_Indices),_xlfn.XMATCH("GDP Deflator",Dynamic_Indices))),"err"))))
/100</f>
        <v>#N/A</v>
      </c>
      <c r="T325" s="37" t="e">
        <f t="shared" ca="1" si="28"/>
        <v>#N/A</v>
      </c>
      <c r="U325" s="2" t="e">
        <f ca="1">IF(ISERROR($H325),NA(),
_xlfn.XLOOKUP(0,Tool!$28:$28,Tool!$40:$40)/$T325
)</f>
        <v>#N/A</v>
      </c>
    </row>
    <row r="326" spans="8:21" x14ac:dyDescent="0.35">
      <c r="H326" s="33" t="b">
        <f>IF(SETUP_Frequency="Calendar Year",IF(COUNTA(H$3:H325)&lt;=SETUP_Period_Final-SETUP_Period_First,H325+1),
IF(SETUP_Frequency="Financial Year", IF(COUNTA(H$3:H325)&lt;=LEFT(SETUP_Period_Final,4)-LEFT(SETUP_Period_First,4),((LEFT(H325,2)&amp;MID(H325,3,2))+1)&amp;"/"&amp;TEXT(RIGHT(TEXT(RIGHT(H325,2)+1,"00"),2),"00"),NA()),
IF(SETUP_Frequency="Quarterly",IF(COUNTA(H$3:H325)&lt;=((LEFT(SETUP_Period_Final,4)-LEFT(SETUP_Period_First,4))*4)+RIGHT(SETUP_Period_Final,1)-RIGHT(SETUP_Period_First,1),IF(_xlfn.NUMBERVALUE(RIGHT(H325,1))=4,(LEFT(H325,4)+1)&amp;"Q1",(LEFT(H325,4)&amp;"Q"&amp;(RIGHT(H325,1)+1))),NA()),NA())))</f>
        <v>0</v>
      </c>
      <c r="J326" s="43">
        <f ca="1">OFFSET(Tool!$C$13,0,ROW($H326)-3)</f>
        <v>0</v>
      </c>
      <c r="K326" s="78" t="e">
        <f t="shared" ca="1" si="26"/>
        <v>#N/A</v>
      </c>
      <c r="L326" s="78" t="e">
        <f t="shared" ca="1" si="29"/>
        <v>#N/A</v>
      </c>
      <c r="M326" s="78" t="e">
        <f t="shared" ca="1" si="30"/>
        <v>#N/A</v>
      </c>
      <c r="N326" s="38"/>
      <c r="O326" s="36" t="e" cm="1">
        <f t="array" ref="O326">IF(OR(ISERROR($H326),$H326=FALSE),NA(),
IF(INFLATION_Index="Custom",_xlfn.XLOOKUP($H326,Tool!$12:$12,Tool!$14:$14)*100,
IF(SETUP_Frequency="Financial Year",
IFERROR(INDEX(Dynamic_Table_FY,_xlfn.XMATCH($H326,Dynamic_Period_FY),_xlfn.XMATCH(INFLATION_Index,Dynamic_Indices)),
INDEX(Dynamic_Table_FY,COUNTA(Dynamic_Table_FY)/COUNTA(Dynamic_Indices),_xlfn.XMATCH(INFLATION_Index,Dynamic_Indices))),
IF(SETUP_Frequency="Calendar Year",
IFERROR(INDEX(Dynamic_Table_CAL,_xlfn.XMATCH($H326,Dynamic_Period_CAL),_xlfn.XMATCH(INFLATION_Index,Dynamic_Indices)),
INDEX(Dynamic_Table_CAL,COUNTA(Dynamic_Table_CAL)/COUNTA(Dynamic_Indices),_xlfn.XMATCH(INFLATION_Index,Dynamic_Indices))),
IF(SETUP_Frequency="Quarterly",
IFERROR(INDEX(Dynamic_Table_QTR,_xlfn.XMATCH($H326,Dynamic_Period_QTR),_xlfn.XMATCH(INFLATION_Index,Dynamic_Indices)),
INDEX(Dynamic_Table_QTR,COUNTA(Dynamic_Table_QTR)/COUNTA(Dynamic_Indices),_xlfn.XMATCH(INFLATION_Index,Dynamic_Indices))),"err")))))
/100</f>
        <v>#N/A</v>
      </c>
      <c r="P326" s="37" t="e">
        <f t="shared" ca="1" si="27"/>
        <v>#N/A</v>
      </c>
      <c r="Q326" s="37" t="e">
        <f ca="1">IF(ISERROR($H326),NA(),
$P326/_xlfn.XLOOKUP(0,Tool!$27:$27,Tool!$33:$33)
)</f>
        <v>#N/A</v>
      </c>
      <c r="R326" s="2"/>
      <c r="S326" s="36" t="e" cm="1">
        <f t="array" ref="S326">IF(OR(ISERROR($H326),$H326=FALSE),NA(),
IF(SETUP_Frequency="Financial Year",
IFERROR(INDEX(Dynamic_Table_FY,_xlfn.XMATCH($H326,Dynamic_Period_FY),_xlfn.XMATCH("GDP Deflator",Dynamic_Indices)),
INDEX(Dynamic_Table_FY,COUNTA(Dynamic_Table_FY)/COUNTA(Dynamic_Indices),_xlfn.XMATCH("GDP Deflator",Dynamic_Indices))),
IF(SETUP_Frequency="Calendar Year",
IFERROR(INDEX(Dynamic_Table_CAL,_xlfn.XMATCH($H326,Dynamic_Period_CAL),_xlfn.XMATCH("GDP Deflator",Dynamic_Indices)),
INDEX(Dynamic_Table_CAL,COUNTA(Dynamic_Table_CAL)/COUNTA(Dynamic_Indices),_xlfn.XMATCH("GDP Deflator",Dynamic_Indices))),
IF(SETUP_Frequency="Quarterly",
IFERROR(INDEX(Dynamic_Table_QTR,_xlfn.XMATCH($H326,Dynamic_Period_QTR),_xlfn.XMATCH("GDP Deflator",Dynamic_Indices)),
INDEX(Dynamic_Table_QTR,COUNTA(Dynamic_Table_QTR)/COUNTA(Dynamic_Indices),_xlfn.XMATCH("GDP Deflator",Dynamic_Indices))),"err"))))
/100</f>
        <v>#N/A</v>
      </c>
      <c r="T326" s="37" t="e">
        <f t="shared" ca="1" si="28"/>
        <v>#N/A</v>
      </c>
      <c r="U326" s="2" t="e">
        <f ca="1">IF(ISERROR($H326),NA(),
_xlfn.XLOOKUP(0,Tool!$28:$28,Tool!$40:$40)/$T326
)</f>
        <v>#N/A</v>
      </c>
    </row>
    <row r="327" spans="8:21" x14ac:dyDescent="0.35">
      <c r="H327" s="33" t="b">
        <f>IF(SETUP_Frequency="Calendar Year",IF(COUNTA(H$3:H326)&lt;=SETUP_Period_Final-SETUP_Period_First,H326+1),
IF(SETUP_Frequency="Financial Year", IF(COUNTA(H$3:H326)&lt;=LEFT(SETUP_Period_Final,4)-LEFT(SETUP_Period_First,4),((LEFT(H326,2)&amp;MID(H326,3,2))+1)&amp;"/"&amp;TEXT(RIGHT(TEXT(RIGHT(H326,2)+1,"00"),2),"00"),NA()),
IF(SETUP_Frequency="Quarterly",IF(COUNTA(H$3:H326)&lt;=((LEFT(SETUP_Period_Final,4)-LEFT(SETUP_Period_First,4))*4)+RIGHT(SETUP_Period_Final,1)-RIGHT(SETUP_Period_First,1),IF(_xlfn.NUMBERVALUE(RIGHT(H326,1))=4,(LEFT(H326,4)+1)&amp;"Q1",(LEFT(H326,4)&amp;"Q"&amp;(RIGHT(H326,1)+1))),NA()),NA())))</f>
        <v>0</v>
      </c>
      <c r="J327" s="43">
        <f ca="1">OFFSET(Tool!$C$13,0,ROW($H327)-3)</f>
        <v>0</v>
      </c>
      <c r="K327" s="78" t="e">
        <f t="shared" ca="1" si="26"/>
        <v>#N/A</v>
      </c>
      <c r="L327" s="78" t="e">
        <f t="shared" ca="1" si="29"/>
        <v>#N/A</v>
      </c>
      <c r="M327" s="78" t="e">
        <f t="shared" ca="1" si="30"/>
        <v>#N/A</v>
      </c>
      <c r="N327" s="38"/>
      <c r="O327" s="36" t="e" cm="1">
        <f t="array" ref="O327">IF(OR(ISERROR($H327),$H327=FALSE),NA(),
IF(INFLATION_Index="Custom",_xlfn.XLOOKUP($H327,Tool!$12:$12,Tool!$14:$14)*100,
IF(SETUP_Frequency="Financial Year",
IFERROR(INDEX(Dynamic_Table_FY,_xlfn.XMATCH($H327,Dynamic_Period_FY),_xlfn.XMATCH(INFLATION_Index,Dynamic_Indices)),
INDEX(Dynamic_Table_FY,COUNTA(Dynamic_Table_FY)/COUNTA(Dynamic_Indices),_xlfn.XMATCH(INFLATION_Index,Dynamic_Indices))),
IF(SETUP_Frequency="Calendar Year",
IFERROR(INDEX(Dynamic_Table_CAL,_xlfn.XMATCH($H327,Dynamic_Period_CAL),_xlfn.XMATCH(INFLATION_Index,Dynamic_Indices)),
INDEX(Dynamic_Table_CAL,COUNTA(Dynamic_Table_CAL)/COUNTA(Dynamic_Indices),_xlfn.XMATCH(INFLATION_Index,Dynamic_Indices))),
IF(SETUP_Frequency="Quarterly",
IFERROR(INDEX(Dynamic_Table_QTR,_xlfn.XMATCH($H327,Dynamic_Period_QTR),_xlfn.XMATCH(INFLATION_Index,Dynamic_Indices)),
INDEX(Dynamic_Table_QTR,COUNTA(Dynamic_Table_QTR)/COUNTA(Dynamic_Indices),_xlfn.XMATCH(INFLATION_Index,Dynamic_Indices))),"err")))))
/100</f>
        <v>#N/A</v>
      </c>
      <c r="P327" s="37" t="e">
        <f t="shared" ca="1" si="27"/>
        <v>#N/A</v>
      </c>
      <c r="Q327" s="37" t="e">
        <f ca="1">IF(ISERROR($H327),NA(),
$P327/_xlfn.XLOOKUP(0,Tool!$27:$27,Tool!$33:$33)
)</f>
        <v>#N/A</v>
      </c>
      <c r="R327" s="2"/>
      <c r="S327" s="36" t="e" cm="1">
        <f t="array" ref="S327">IF(OR(ISERROR($H327),$H327=FALSE),NA(),
IF(SETUP_Frequency="Financial Year",
IFERROR(INDEX(Dynamic_Table_FY,_xlfn.XMATCH($H327,Dynamic_Period_FY),_xlfn.XMATCH("GDP Deflator",Dynamic_Indices)),
INDEX(Dynamic_Table_FY,COUNTA(Dynamic_Table_FY)/COUNTA(Dynamic_Indices),_xlfn.XMATCH("GDP Deflator",Dynamic_Indices))),
IF(SETUP_Frequency="Calendar Year",
IFERROR(INDEX(Dynamic_Table_CAL,_xlfn.XMATCH($H327,Dynamic_Period_CAL),_xlfn.XMATCH("GDP Deflator",Dynamic_Indices)),
INDEX(Dynamic_Table_CAL,COUNTA(Dynamic_Table_CAL)/COUNTA(Dynamic_Indices),_xlfn.XMATCH("GDP Deflator",Dynamic_Indices))),
IF(SETUP_Frequency="Quarterly",
IFERROR(INDEX(Dynamic_Table_QTR,_xlfn.XMATCH($H327,Dynamic_Period_QTR),_xlfn.XMATCH("GDP Deflator",Dynamic_Indices)),
INDEX(Dynamic_Table_QTR,COUNTA(Dynamic_Table_QTR)/COUNTA(Dynamic_Indices),_xlfn.XMATCH("GDP Deflator",Dynamic_Indices))),"err"))))
/100</f>
        <v>#N/A</v>
      </c>
      <c r="T327" s="37" t="e">
        <f t="shared" ca="1" si="28"/>
        <v>#N/A</v>
      </c>
      <c r="U327" s="2" t="e">
        <f ca="1">IF(ISERROR($H327),NA(),
_xlfn.XLOOKUP(0,Tool!$28:$28,Tool!$40:$40)/$T327
)</f>
        <v>#N/A</v>
      </c>
    </row>
    <row r="328" spans="8:21" x14ac:dyDescent="0.35">
      <c r="H328" s="33" t="b">
        <f>IF(SETUP_Frequency="Calendar Year",IF(COUNTA(H$3:H327)&lt;=SETUP_Period_Final-SETUP_Period_First,H327+1),
IF(SETUP_Frequency="Financial Year", IF(COUNTA(H$3:H327)&lt;=LEFT(SETUP_Period_Final,4)-LEFT(SETUP_Period_First,4),((LEFT(H327,2)&amp;MID(H327,3,2))+1)&amp;"/"&amp;TEXT(RIGHT(TEXT(RIGHT(H327,2)+1,"00"),2),"00"),NA()),
IF(SETUP_Frequency="Quarterly",IF(COUNTA(H$3:H327)&lt;=((LEFT(SETUP_Period_Final,4)-LEFT(SETUP_Period_First,4))*4)+RIGHT(SETUP_Period_Final,1)-RIGHT(SETUP_Period_First,1),IF(_xlfn.NUMBERVALUE(RIGHT(H327,1))=4,(LEFT(H327,4)+1)&amp;"Q1",(LEFT(H327,4)&amp;"Q"&amp;(RIGHT(H327,1)+1))),NA()),NA())))</f>
        <v>0</v>
      </c>
      <c r="J328" s="43">
        <f ca="1">OFFSET(Tool!$C$13,0,ROW($H328)-3)</f>
        <v>0</v>
      </c>
      <c r="K328" s="78" t="e">
        <f t="shared" ca="1" si="26"/>
        <v>#N/A</v>
      </c>
      <c r="L328" s="78" t="e">
        <f t="shared" ca="1" si="29"/>
        <v>#N/A</v>
      </c>
      <c r="M328" s="78" t="e">
        <f t="shared" ca="1" si="30"/>
        <v>#N/A</v>
      </c>
      <c r="N328" s="38"/>
      <c r="O328" s="36" t="e" cm="1">
        <f t="array" ref="O328">IF(OR(ISERROR($H328),$H328=FALSE),NA(),
IF(INFLATION_Index="Custom",_xlfn.XLOOKUP($H328,Tool!$12:$12,Tool!$14:$14)*100,
IF(SETUP_Frequency="Financial Year",
IFERROR(INDEX(Dynamic_Table_FY,_xlfn.XMATCH($H328,Dynamic_Period_FY),_xlfn.XMATCH(INFLATION_Index,Dynamic_Indices)),
INDEX(Dynamic_Table_FY,COUNTA(Dynamic_Table_FY)/COUNTA(Dynamic_Indices),_xlfn.XMATCH(INFLATION_Index,Dynamic_Indices))),
IF(SETUP_Frequency="Calendar Year",
IFERROR(INDEX(Dynamic_Table_CAL,_xlfn.XMATCH($H328,Dynamic_Period_CAL),_xlfn.XMATCH(INFLATION_Index,Dynamic_Indices)),
INDEX(Dynamic_Table_CAL,COUNTA(Dynamic_Table_CAL)/COUNTA(Dynamic_Indices),_xlfn.XMATCH(INFLATION_Index,Dynamic_Indices))),
IF(SETUP_Frequency="Quarterly",
IFERROR(INDEX(Dynamic_Table_QTR,_xlfn.XMATCH($H328,Dynamic_Period_QTR),_xlfn.XMATCH(INFLATION_Index,Dynamic_Indices)),
INDEX(Dynamic_Table_QTR,COUNTA(Dynamic_Table_QTR)/COUNTA(Dynamic_Indices),_xlfn.XMATCH(INFLATION_Index,Dynamic_Indices))),"err")))))
/100</f>
        <v>#N/A</v>
      </c>
      <c r="P328" s="37" t="e">
        <f t="shared" ca="1" si="27"/>
        <v>#N/A</v>
      </c>
      <c r="Q328" s="37" t="e">
        <f ca="1">IF(ISERROR($H328),NA(),
$P328/_xlfn.XLOOKUP(0,Tool!$27:$27,Tool!$33:$33)
)</f>
        <v>#N/A</v>
      </c>
      <c r="R328" s="2"/>
      <c r="S328" s="36" t="e" cm="1">
        <f t="array" ref="S328">IF(OR(ISERROR($H328),$H328=FALSE),NA(),
IF(SETUP_Frequency="Financial Year",
IFERROR(INDEX(Dynamic_Table_FY,_xlfn.XMATCH($H328,Dynamic_Period_FY),_xlfn.XMATCH("GDP Deflator",Dynamic_Indices)),
INDEX(Dynamic_Table_FY,COUNTA(Dynamic_Table_FY)/COUNTA(Dynamic_Indices),_xlfn.XMATCH("GDP Deflator",Dynamic_Indices))),
IF(SETUP_Frequency="Calendar Year",
IFERROR(INDEX(Dynamic_Table_CAL,_xlfn.XMATCH($H328,Dynamic_Period_CAL),_xlfn.XMATCH("GDP Deflator",Dynamic_Indices)),
INDEX(Dynamic_Table_CAL,COUNTA(Dynamic_Table_CAL)/COUNTA(Dynamic_Indices),_xlfn.XMATCH("GDP Deflator",Dynamic_Indices))),
IF(SETUP_Frequency="Quarterly",
IFERROR(INDEX(Dynamic_Table_QTR,_xlfn.XMATCH($H328,Dynamic_Period_QTR),_xlfn.XMATCH("GDP Deflator",Dynamic_Indices)),
INDEX(Dynamic_Table_QTR,COUNTA(Dynamic_Table_QTR)/COUNTA(Dynamic_Indices),_xlfn.XMATCH("GDP Deflator",Dynamic_Indices))),"err"))))
/100</f>
        <v>#N/A</v>
      </c>
      <c r="T328" s="37" t="e">
        <f t="shared" ca="1" si="28"/>
        <v>#N/A</v>
      </c>
      <c r="U328" s="2" t="e">
        <f ca="1">IF(ISERROR($H328),NA(),
_xlfn.XLOOKUP(0,Tool!$28:$28,Tool!$40:$40)/$T328
)</f>
        <v>#N/A</v>
      </c>
    </row>
    <row r="329" spans="8:21" x14ac:dyDescent="0.35">
      <c r="H329" s="33" t="b">
        <f>IF(SETUP_Frequency="Calendar Year",IF(COUNTA(H$3:H328)&lt;=SETUP_Period_Final-SETUP_Period_First,H328+1),
IF(SETUP_Frequency="Financial Year", IF(COUNTA(H$3:H328)&lt;=LEFT(SETUP_Period_Final,4)-LEFT(SETUP_Period_First,4),((LEFT(H328,2)&amp;MID(H328,3,2))+1)&amp;"/"&amp;TEXT(RIGHT(TEXT(RIGHT(H328,2)+1,"00"),2),"00"),NA()),
IF(SETUP_Frequency="Quarterly",IF(COUNTA(H$3:H328)&lt;=((LEFT(SETUP_Period_Final,4)-LEFT(SETUP_Period_First,4))*4)+RIGHT(SETUP_Period_Final,1)-RIGHT(SETUP_Period_First,1),IF(_xlfn.NUMBERVALUE(RIGHT(H328,1))=4,(LEFT(H328,4)+1)&amp;"Q1",(LEFT(H328,4)&amp;"Q"&amp;(RIGHT(H328,1)+1))),NA()),NA())))</f>
        <v>0</v>
      </c>
      <c r="J329" s="43">
        <f ca="1">OFFSET(Tool!$C$13,0,ROW($H329)-3)</f>
        <v>0</v>
      </c>
      <c r="K329" s="78" t="e">
        <f t="shared" ca="1" si="26"/>
        <v>#N/A</v>
      </c>
      <c r="L329" s="78" t="e">
        <f t="shared" ca="1" si="29"/>
        <v>#N/A</v>
      </c>
      <c r="M329" s="78" t="e">
        <f t="shared" ca="1" si="30"/>
        <v>#N/A</v>
      </c>
      <c r="N329" s="38"/>
      <c r="O329" s="36" t="e" cm="1">
        <f t="array" ref="O329">IF(OR(ISERROR($H329),$H329=FALSE),NA(),
IF(INFLATION_Index="Custom",_xlfn.XLOOKUP($H329,Tool!$12:$12,Tool!$14:$14)*100,
IF(SETUP_Frequency="Financial Year",
IFERROR(INDEX(Dynamic_Table_FY,_xlfn.XMATCH($H329,Dynamic_Period_FY),_xlfn.XMATCH(INFLATION_Index,Dynamic_Indices)),
INDEX(Dynamic_Table_FY,COUNTA(Dynamic_Table_FY)/COUNTA(Dynamic_Indices),_xlfn.XMATCH(INFLATION_Index,Dynamic_Indices))),
IF(SETUP_Frequency="Calendar Year",
IFERROR(INDEX(Dynamic_Table_CAL,_xlfn.XMATCH($H329,Dynamic_Period_CAL),_xlfn.XMATCH(INFLATION_Index,Dynamic_Indices)),
INDEX(Dynamic_Table_CAL,COUNTA(Dynamic_Table_CAL)/COUNTA(Dynamic_Indices),_xlfn.XMATCH(INFLATION_Index,Dynamic_Indices))),
IF(SETUP_Frequency="Quarterly",
IFERROR(INDEX(Dynamic_Table_QTR,_xlfn.XMATCH($H329,Dynamic_Period_QTR),_xlfn.XMATCH(INFLATION_Index,Dynamic_Indices)),
INDEX(Dynamic_Table_QTR,COUNTA(Dynamic_Table_QTR)/COUNTA(Dynamic_Indices),_xlfn.XMATCH(INFLATION_Index,Dynamic_Indices))),"err")))))
/100</f>
        <v>#N/A</v>
      </c>
      <c r="P329" s="37" t="e">
        <f t="shared" ca="1" si="27"/>
        <v>#N/A</v>
      </c>
      <c r="Q329" s="37" t="e">
        <f ca="1">IF(ISERROR($H329),NA(),
$P329/_xlfn.XLOOKUP(0,Tool!$27:$27,Tool!$33:$33)
)</f>
        <v>#N/A</v>
      </c>
      <c r="R329" s="2"/>
      <c r="S329" s="36" t="e" cm="1">
        <f t="array" ref="S329">IF(OR(ISERROR($H329),$H329=FALSE),NA(),
IF(SETUP_Frequency="Financial Year",
IFERROR(INDEX(Dynamic_Table_FY,_xlfn.XMATCH($H329,Dynamic_Period_FY),_xlfn.XMATCH("GDP Deflator",Dynamic_Indices)),
INDEX(Dynamic_Table_FY,COUNTA(Dynamic_Table_FY)/COUNTA(Dynamic_Indices),_xlfn.XMATCH("GDP Deflator",Dynamic_Indices))),
IF(SETUP_Frequency="Calendar Year",
IFERROR(INDEX(Dynamic_Table_CAL,_xlfn.XMATCH($H329,Dynamic_Period_CAL),_xlfn.XMATCH("GDP Deflator",Dynamic_Indices)),
INDEX(Dynamic_Table_CAL,COUNTA(Dynamic_Table_CAL)/COUNTA(Dynamic_Indices),_xlfn.XMATCH("GDP Deflator",Dynamic_Indices))),
IF(SETUP_Frequency="Quarterly",
IFERROR(INDEX(Dynamic_Table_QTR,_xlfn.XMATCH($H329,Dynamic_Period_QTR),_xlfn.XMATCH("GDP Deflator",Dynamic_Indices)),
INDEX(Dynamic_Table_QTR,COUNTA(Dynamic_Table_QTR)/COUNTA(Dynamic_Indices),_xlfn.XMATCH("GDP Deflator",Dynamic_Indices))),"err"))))
/100</f>
        <v>#N/A</v>
      </c>
      <c r="T329" s="37" t="e">
        <f t="shared" ca="1" si="28"/>
        <v>#N/A</v>
      </c>
      <c r="U329" s="2" t="e">
        <f ca="1">IF(ISERROR($H329),NA(),
_xlfn.XLOOKUP(0,Tool!$28:$28,Tool!$40:$40)/$T329
)</f>
        <v>#N/A</v>
      </c>
    </row>
    <row r="330" spans="8:21" x14ac:dyDescent="0.35">
      <c r="H330" s="33" t="b">
        <f>IF(SETUP_Frequency="Calendar Year",IF(COUNTA(H$3:H329)&lt;=SETUP_Period_Final-SETUP_Period_First,H329+1),
IF(SETUP_Frequency="Financial Year", IF(COUNTA(H$3:H329)&lt;=LEFT(SETUP_Period_Final,4)-LEFT(SETUP_Period_First,4),((LEFT(H329,2)&amp;MID(H329,3,2))+1)&amp;"/"&amp;TEXT(RIGHT(TEXT(RIGHT(H329,2)+1,"00"),2),"00"),NA()),
IF(SETUP_Frequency="Quarterly",IF(COUNTA(H$3:H329)&lt;=((LEFT(SETUP_Period_Final,4)-LEFT(SETUP_Period_First,4))*4)+RIGHT(SETUP_Period_Final,1)-RIGHT(SETUP_Period_First,1),IF(_xlfn.NUMBERVALUE(RIGHT(H329,1))=4,(LEFT(H329,4)+1)&amp;"Q1",(LEFT(H329,4)&amp;"Q"&amp;(RIGHT(H329,1)+1))),NA()),NA())))</f>
        <v>0</v>
      </c>
      <c r="J330" s="43">
        <f ca="1">OFFSET(Tool!$C$13,0,ROW($H330)-3)</f>
        <v>0</v>
      </c>
      <c r="K330" s="78" t="e">
        <f t="shared" ca="1" si="26"/>
        <v>#N/A</v>
      </c>
      <c r="L330" s="78" t="e">
        <f t="shared" ca="1" si="29"/>
        <v>#N/A</v>
      </c>
      <c r="M330" s="78" t="e">
        <f t="shared" ca="1" si="30"/>
        <v>#N/A</v>
      </c>
      <c r="N330" s="38"/>
      <c r="O330" s="36" t="e" cm="1">
        <f t="array" ref="O330">IF(OR(ISERROR($H330),$H330=FALSE),NA(),
IF(INFLATION_Index="Custom",_xlfn.XLOOKUP($H330,Tool!$12:$12,Tool!$14:$14)*100,
IF(SETUP_Frequency="Financial Year",
IFERROR(INDEX(Dynamic_Table_FY,_xlfn.XMATCH($H330,Dynamic_Period_FY),_xlfn.XMATCH(INFLATION_Index,Dynamic_Indices)),
INDEX(Dynamic_Table_FY,COUNTA(Dynamic_Table_FY)/COUNTA(Dynamic_Indices),_xlfn.XMATCH(INFLATION_Index,Dynamic_Indices))),
IF(SETUP_Frequency="Calendar Year",
IFERROR(INDEX(Dynamic_Table_CAL,_xlfn.XMATCH($H330,Dynamic_Period_CAL),_xlfn.XMATCH(INFLATION_Index,Dynamic_Indices)),
INDEX(Dynamic_Table_CAL,COUNTA(Dynamic_Table_CAL)/COUNTA(Dynamic_Indices),_xlfn.XMATCH(INFLATION_Index,Dynamic_Indices))),
IF(SETUP_Frequency="Quarterly",
IFERROR(INDEX(Dynamic_Table_QTR,_xlfn.XMATCH($H330,Dynamic_Period_QTR),_xlfn.XMATCH(INFLATION_Index,Dynamic_Indices)),
INDEX(Dynamic_Table_QTR,COUNTA(Dynamic_Table_QTR)/COUNTA(Dynamic_Indices),_xlfn.XMATCH(INFLATION_Index,Dynamic_Indices))),"err")))))
/100</f>
        <v>#N/A</v>
      </c>
      <c r="P330" s="37" t="e">
        <f t="shared" ca="1" si="27"/>
        <v>#N/A</v>
      </c>
      <c r="Q330" s="37" t="e">
        <f ca="1">IF(ISERROR($H330),NA(),
$P330/_xlfn.XLOOKUP(0,Tool!$27:$27,Tool!$33:$33)
)</f>
        <v>#N/A</v>
      </c>
      <c r="R330" s="2"/>
      <c r="S330" s="36" t="e" cm="1">
        <f t="array" ref="S330">IF(OR(ISERROR($H330),$H330=FALSE),NA(),
IF(SETUP_Frequency="Financial Year",
IFERROR(INDEX(Dynamic_Table_FY,_xlfn.XMATCH($H330,Dynamic_Period_FY),_xlfn.XMATCH("GDP Deflator",Dynamic_Indices)),
INDEX(Dynamic_Table_FY,COUNTA(Dynamic_Table_FY)/COUNTA(Dynamic_Indices),_xlfn.XMATCH("GDP Deflator",Dynamic_Indices))),
IF(SETUP_Frequency="Calendar Year",
IFERROR(INDEX(Dynamic_Table_CAL,_xlfn.XMATCH($H330,Dynamic_Period_CAL),_xlfn.XMATCH("GDP Deflator",Dynamic_Indices)),
INDEX(Dynamic_Table_CAL,COUNTA(Dynamic_Table_CAL)/COUNTA(Dynamic_Indices),_xlfn.XMATCH("GDP Deflator",Dynamic_Indices))),
IF(SETUP_Frequency="Quarterly",
IFERROR(INDEX(Dynamic_Table_QTR,_xlfn.XMATCH($H330,Dynamic_Period_QTR),_xlfn.XMATCH("GDP Deflator",Dynamic_Indices)),
INDEX(Dynamic_Table_QTR,COUNTA(Dynamic_Table_QTR)/COUNTA(Dynamic_Indices),_xlfn.XMATCH("GDP Deflator",Dynamic_Indices))),"err"))))
/100</f>
        <v>#N/A</v>
      </c>
      <c r="T330" s="37" t="e">
        <f t="shared" ca="1" si="28"/>
        <v>#N/A</v>
      </c>
      <c r="U330" s="2" t="e">
        <f ca="1">IF(ISERROR($H330),NA(),
_xlfn.XLOOKUP(0,Tool!$28:$28,Tool!$40:$40)/$T330
)</f>
        <v>#N/A</v>
      </c>
    </row>
    <row r="331" spans="8:21" x14ac:dyDescent="0.35">
      <c r="H331" s="33" t="b">
        <f>IF(SETUP_Frequency="Calendar Year",IF(COUNTA(H$3:H330)&lt;=SETUP_Period_Final-SETUP_Period_First,H330+1),
IF(SETUP_Frequency="Financial Year", IF(COUNTA(H$3:H330)&lt;=LEFT(SETUP_Period_Final,4)-LEFT(SETUP_Period_First,4),((LEFT(H330,2)&amp;MID(H330,3,2))+1)&amp;"/"&amp;TEXT(RIGHT(TEXT(RIGHT(H330,2)+1,"00"),2),"00"),NA()),
IF(SETUP_Frequency="Quarterly",IF(COUNTA(H$3:H330)&lt;=((LEFT(SETUP_Period_Final,4)-LEFT(SETUP_Period_First,4))*4)+RIGHT(SETUP_Period_Final,1)-RIGHT(SETUP_Period_First,1),IF(_xlfn.NUMBERVALUE(RIGHT(H330,1))=4,(LEFT(H330,4)+1)&amp;"Q1",(LEFT(H330,4)&amp;"Q"&amp;(RIGHT(H330,1)+1))),NA()),NA())))</f>
        <v>0</v>
      </c>
      <c r="J331" s="43">
        <f ca="1">OFFSET(Tool!$C$13,0,ROW($H331)-3)</f>
        <v>0</v>
      </c>
      <c r="K331" s="78" t="e">
        <f t="shared" ca="1" si="26"/>
        <v>#N/A</v>
      </c>
      <c r="L331" s="78" t="e">
        <f t="shared" ca="1" si="29"/>
        <v>#N/A</v>
      </c>
      <c r="M331" s="78" t="e">
        <f t="shared" ca="1" si="30"/>
        <v>#N/A</v>
      </c>
      <c r="N331" s="38"/>
      <c r="O331" s="36" t="e" cm="1">
        <f t="array" ref="O331">IF(OR(ISERROR($H331),$H331=FALSE),NA(),
IF(INFLATION_Index="Custom",_xlfn.XLOOKUP($H331,Tool!$12:$12,Tool!$14:$14)*100,
IF(SETUP_Frequency="Financial Year",
IFERROR(INDEX(Dynamic_Table_FY,_xlfn.XMATCH($H331,Dynamic_Period_FY),_xlfn.XMATCH(INFLATION_Index,Dynamic_Indices)),
INDEX(Dynamic_Table_FY,COUNTA(Dynamic_Table_FY)/COUNTA(Dynamic_Indices),_xlfn.XMATCH(INFLATION_Index,Dynamic_Indices))),
IF(SETUP_Frequency="Calendar Year",
IFERROR(INDEX(Dynamic_Table_CAL,_xlfn.XMATCH($H331,Dynamic_Period_CAL),_xlfn.XMATCH(INFLATION_Index,Dynamic_Indices)),
INDEX(Dynamic_Table_CAL,COUNTA(Dynamic_Table_CAL)/COUNTA(Dynamic_Indices),_xlfn.XMATCH(INFLATION_Index,Dynamic_Indices))),
IF(SETUP_Frequency="Quarterly",
IFERROR(INDEX(Dynamic_Table_QTR,_xlfn.XMATCH($H331,Dynamic_Period_QTR),_xlfn.XMATCH(INFLATION_Index,Dynamic_Indices)),
INDEX(Dynamic_Table_QTR,COUNTA(Dynamic_Table_QTR)/COUNTA(Dynamic_Indices),_xlfn.XMATCH(INFLATION_Index,Dynamic_Indices))),"err")))))
/100</f>
        <v>#N/A</v>
      </c>
      <c r="P331" s="37" t="e">
        <f t="shared" ca="1" si="27"/>
        <v>#N/A</v>
      </c>
      <c r="Q331" s="37" t="e">
        <f ca="1">IF(ISERROR($H331),NA(),
$P331/_xlfn.XLOOKUP(0,Tool!$27:$27,Tool!$33:$33)
)</f>
        <v>#N/A</v>
      </c>
      <c r="R331" s="2"/>
      <c r="S331" s="36" t="e" cm="1">
        <f t="array" ref="S331">IF(OR(ISERROR($H331),$H331=FALSE),NA(),
IF(SETUP_Frequency="Financial Year",
IFERROR(INDEX(Dynamic_Table_FY,_xlfn.XMATCH($H331,Dynamic_Period_FY),_xlfn.XMATCH("GDP Deflator",Dynamic_Indices)),
INDEX(Dynamic_Table_FY,COUNTA(Dynamic_Table_FY)/COUNTA(Dynamic_Indices),_xlfn.XMATCH("GDP Deflator",Dynamic_Indices))),
IF(SETUP_Frequency="Calendar Year",
IFERROR(INDEX(Dynamic_Table_CAL,_xlfn.XMATCH($H331,Dynamic_Period_CAL),_xlfn.XMATCH("GDP Deflator",Dynamic_Indices)),
INDEX(Dynamic_Table_CAL,COUNTA(Dynamic_Table_CAL)/COUNTA(Dynamic_Indices),_xlfn.XMATCH("GDP Deflator",Dynamic_Indices))),
IF(SETUP_Frequency="Quarterly",
IFERROR(INDEX(Dynamic_Table_QTR,_xlfn.XMATCH($H331,Dynamic_Period_QTR),_xlfn.XMATCH("GDP Deflator",Dynamic_Indices)),
INDEX(Dynamic_Table_QTR,COUNTA(Dynamic_Table_QTR)/COUNTA(Dynamic_Indices),_xlfn.XMATCH("GDP Deflator",Dynamic_Indices))),"err"))))
/100</f>
        <v>#N/A</v>
      </c>
      <c r="T331" s="37" t="e">
        <f t="shared" ca="1" si="28"/>
        <v>#N/A</v>
      </c>
      <c r="U331" s="2" t="e">
        <f ca="1">IF(ISERROR($H331),NA(),
_xlfn.XLOOKUP(0,Tool!$28:$28,Tool!$40:$40)/$T331
)</f>
        <v>#N/A</v>
      </c>
    </row>
    <row r="332" spans="8:21" x14ac:dyDescent="0.35">
      <c r="H332" s="33" t="b">
        <f>IF(SETUP_Frequency="Calendar Year",IF(COUNTA(H$3:H331)&lt;=SETUP_Period_Final-SETUP_Period_First,H331+1),
IF(SETUP_Frequency="Financial Year", IF(COUNTA(H$3:H331)&lt;=LEFT(SETUP_Period_Final,4)-LEFT(SETUP_Period_First,4),((LEFT(H331,2)&amp;MID(H331,3,2))+1)&amp;"/"&amp;TEXT(RIGHT(TEXT(RIGHT(H331,2)+1,"00"),2),"00"),NA()),
IF(SETUP_Frequency="Quarterly",IF(COUNTA(H$3:H331)&lt;=((LEFT(SETUP_Period_Final,4)-LEFT(SETUP_Period_First,4))*4)+RIGHT(SETUP_Period_Final,1)-RIGHT(SETUP_Period_First,1),IF(_xlfn.NUMBERVALUE(RIGHT(H331,1))=4,(LEFT(H331,4)+1)&amp;"Q1",(LEFT(H331,4)&amp;"Q"&amp;(RIGHT(H331,1)+1))),NA()),NA())))</f>
        <v>0</v>
      </c>
      <c r="J332" s="43">
        <f ca="1">OFFSET(Tool!$C$13,0,ROW($H332)-3)</f>
        <v>0</v>
      </c>
      <c r="K332" s="78" t="e">
        <f t="shared" ca="1" si="26"/>
        <v>#N/A</v>
      </c>
      <c r="L332" s="78" t="e">
        <f t="shared" ca="1" si="29"/>
        <v>#N/A</v>
      </c>
      <c r="M332" s="78" t="e">
        <f t="shared" ca="1" si="30"/>
        <v>#N/A</v>
      </c>
      <c r="N332" s="38"/>
      <c r="O332" s="36" t="e" cm="1">
        <f t="array" ref="O332">IF(OR(ISERROR($H332),$H332=FALSE),NA(),
IF(INFLATION_Index="Custom",_xlfn.XLOOKUP($H332,Tool!$12:$12,Tool!$14:$14)*100,
IF(SETUP_Frequency="Financial Year",
IFERROR(INDEX(Dynamic_Table_FY,_xlfn.XMATCH($H332,Dynamic_Period_FY),_xlfn.XMATCH(INFLATION_Index,Dynamic_Indices)),
INDEX(Dynamic_Table_FY,COUNTA(Dynamic_Table_FY)/COUNTA(Dynamic_Indices),_xlfn.XMATCH(INFLATION_Index,Dynamic_Indices))),
IF(SETUP_Frequency="Calendar Year",
IFERROR(INDEX(Dynamic_Table_CAL,_xlfn.XMATCH($H332,Dynamic_Period_CAL),_xlfn.XMATCH(INFLATION_Index,Dynamic_Indices)),
INDEX(Dynamic_Table_CAL,COUNTA(Dynamic_Table_CAL)/COUNTA(Dynamic_Indices),_xlfn.XMATCH(INFLATION_Index,Dynamic_Indices))),
IF(SETUP_Frequency="Quarterly",
IFERROR(INDEX(Dynamic_Table_QTR,_xlfn.XMATCH($H332,Dynamic_Period_QTR),_xlfn.XMATCH(INFLATION_Index,Dynamic_Indices)),
INDEX(Dynamic_Table_QTR,COUNTA(Dynamic_Table_QTR)/COUNTA(Dynamic_Indices),_xlfn.XMATCH(INFLATION_Index,Dynamic_Indices))),"err")))))
/100</f>
        <v>#N/A</v>
      </c>
      <c r="P332" s="37" t="e">
        <f t="shared" ca="1" si="27"/>
        <v>#N/A</v>
      </c>
      <c r="Q332" s="37" t="e">
        <f ca="1">IF(ISERROR($H332),NA(),
$P332/_xlfn.XLOOKUP(0,Tool!$27:$27,Tool!$33:$33)
)</f>
        <v>#N/A</v>
      </c>
      <c r="R332" s="2"/>
      <c r="S332" s="36" t="e" cm="1">
        <f t="array" ref="S332">IF(OR(ISERROR($H332),$H332=FALSE),NA(),
IF(SETUP_Frequency="Financial Year",
IFERROR(INDEX(Dynamic_Table_FY,_xlfn.XMATCH($H332,Dynamic_Period_FY),_xlfn.XMATCH("GDP Deflator",Dynamic_Indices)),
INDEX(Dynamic_Table_FY,COUNTA(Dynamic_Table_FY)/COUNTA(Dynamic_Indices),_xlfn.XMATCH("GDP Deflator",Dynamic_Indices))),
IF(SETUP_Frequency="Calendar Year",
IFERROR(INDEX(Dynamic_Table_CAL,_xlfn.XMATCH($H332,Dynamic_Period_CAL),_xlfn.XMATCH("GDP Deflator",Dynamic_Indices)),
INDEX(Dynamic_Table_CAL,COUNTA(Dynamic_Table_CAL)/COUNTA(Dynamic_Indices),_xlfn.XMATCH("GDP Deflator",Dynamic_Indices))),
IF(SETUP_Frequency="Quarterly",
IFERROR(INDEX(Dynamic_Table_QTR,_xlfn.XMATCH($H332,Dynamic_Period_QTR),_xlfn.XMATCH("GDP Deflator",Dynamic_Indices)),
INDEX(Dynamic_Table_QTR,COUNTA(Dynamic_Table_QTR)/COUNTA(Dynamic_Indices),_xlfn.XMATCH("GDP Deflator",Dynamic_Indices))),"err"))))
/100</f>
        <v>#N/A</v>
      </c>
      <c r="T332" s="37" t="e">
        <f t="shared" ca="1" si="28"/>
        <v>#N/A</v>
      </c>
      <c r="U332" s="2" t="e">
        <f ca="1">IF(ISERROR($H332),NA(),
_xlfn.XLOOKUP(0,Tool!$28:$28,Tool!$40:$40)/$T332
)</f>
        <v>#N/A</v>
      </c>
    </row>
    <row r="333" spans="8:21" x14ac:dyDescent="0.35">
      <c r="H333" s="33" t="b">
        <f>IF(SETUP_Frequency="Calendar Year",IF(COUNTA(H$3:H332)&lt;=SETUP_Period_Final-SETUP_Period_First,H332+1),
IF(SETUP_Frequency="Financial Year", IF(COUNTA(H$3:H332)&lt;=LEFT(SETUP_Period_Final,4)-LEFT(SETUP_Period_First,4),((LEFT(H332,2)&amp;MID(H332,3,2))+1)&amp;"/"&amp;TEXT(RIGHT(TEXT(RIGHT(H332,2)+1,"00"),2),"00"),NA()),
IF(SETUP_Frequency="Quarterly",IF(COUNTA(H$3:H332)&lt;=((LEFT(SETUP_Period_Final,4)-LEFT(SETUP_Period_First,4))*4)+RIGHT(SETUP_Period_Final,1)-RIGHT(SETUP_Period_First,1),IF(_xlfn.NUMBERVALUE(RIGHT(H332,1))=4,(LEFT(H332,4)+1)&amp;"Q1",(LEFT(H332,4)&amp;"Q"&amp;(RIGHT(H332,1)+1))),NA()),NA())))</f>
        <v>0</v>
      </c>
      <c r="J333" s="43">
        <f ca="1">OFFSET(Tool!$C$13,0,ROW($H333)-3)</f>
        <v>0</v>
      </c>
      <c r="K333" s="78" t="e">
        <f t="shared" ca="1" si="26"/>
        <v>#N/A</v>
      </c>
      <c r="L333" s="78" t="e">
        <f t="shared" ca="1" si="29"/>
        <v>#N/A</v>
      </c>
      <c r="M333" s="78" t="e">
        <f t="shared" ca="1" si="30"/>
        <v>#N/A</v>
      </c>
      <c r="N333" s="38"/>
      <c r="O333" s="36" t="e" cm="1">
        <f t="array" ref="O333">IF(OR(ISERROR($H333),$H333=FALSE),NA(),
IF(INFLATION_Index="Custom",_xlfn.XLOOKUP($H333,Tool!$12:$12,Tool!$14:$14)*100,
IF(SETUP_Frequency="Financial Year",
IFERROR(INDEX(Dynamic_Table_FY,_xlfn.XMATCH($H333,Dynamic_Period_FY),_xlfn.XMATCH(INFLATION_Index,Dynamic_Indices)),
INDEX(Dynamic_Table_FY,COUNTA(Dynamic_Table_FY)/COUNTA(Dynamic_Indices),_xlfn.XMATCH(INFLATION_Index,Dynamic_Indices))),
IF(SETUP_Frequency="Calendar Year",
IFERROR(INDEX(Dynamic_Table_CAL,_xlfn.XMATCH($H333,Dynamic_Period_CAL),_xlfn.XMATCH(INFLATION_Index,Dynamic_Indices)),
INDEX(Dynamic_Table_CAL,COUNTA(Dynamic_Table_CAL)/COUNTA(Dynamic_Indices),_xlfn.XMATCH(INFLATION_Index,Dynamic_Indices))),
IF(SETUP_Frequency="Quarterly",
IFERROR(INDEX(Dynamic_Table_QTR,_xlfn.XMATCH($H333,Dynamic_Period_QTR),_xlfn.XMATCH(INFLATION_Index,Dynamic_Indices)),
INDEX(Dynamic_Table_QTR,COUNTA(Dynamic_Table_QTR)/COUNTA(Dynamic_Indices),_xlfn.XMATCH(INFLATION_Index,Dynamic_Indices))),"err")))))
/100</f>
        <v>#N/A</v>
      </c>
      <c r="P333" s="37" t="e">
        <f t="shared" ca="1" si="27"/>
        <v>#N/A</v>
      </c>
      <c r="Q333" s="37" t="e">
        <f ca="1">IF(ISERROR($H333),NA(),
$P333/_xlfn.XLOOKUP(0,Tool!$27:$27,Tool!$33:$33)
)</f>
        <v>#N/A</v>
      </c>
      <c r="R333" s="2"/>
      <c r="S333" s="36" t="e" cm="1">
        <f t="array" ref="S333">IF(OR(ISERROR($H333),$H333=FALSE),NA(),
IF(SETUP_Frequency="Financial Year",
IFERROR(INDEX(Dynamic_Table_FY,_xlfn.XMATCH($H333,Dynamic_Period_FY),_xlfn.XMATCH("GDP Deflator",Dynamic_Indices)),
INDEX(Dynamic_Table_FY,COUNTA(Dynamic_Table_FY)/COUNTA(Dynamic_Indices),_xlfn.XMATCH("GDP Deflator",Dynamic_Indices))),
IF(SETUP_Frequency="Calendar Year",
IFERROR(INDEX(Dynamic_Table_CAL,_xlfn.XMATCH($H333,Dynamic_Period_CAL),_xlfn.XMATCH("GDP Deflator",Dynamic_Indices)),
INDEX(Dynamic_Table_CAL,COUNTA(Dynamic_Table_CAL)/COUNTA(Dynamic_Indices),_xlfn.XMATCH("GDP Deflator",Dynamic_Indices))),
IF(SETUP_Frequency="Quarterly",
IFERROR(INDEX(Dynamic_Table_QTR,_xlfn.XMATCH($H333,Dynamic_Period_QTR),_xlfn.XMATCH("GDP Deflator",Dynamic_Indices)),
INDEX(Dynamic_Table_QTR,COUNTA(Dynamic_Table_QTR)/COUNTA(Dynamic_Indices),_xlfn.XMATCH("GDP Deflator",Dynamic_Indices))),"err"))))
/100</f>
        <v>#N/A</v>
      </c>
      <c r="T333" s="37" t="e">
        <f t="shared" ca="1" si="28"/>
        <v>#N/A</v>
      </c>
      <c r="U333" s="2" t="e">
        <f ca="1">IF(ISERROR($H333),NA(),
_xlfn.XLOOKUP(0,Tool!$28:$28,Tool!$40:$40)/$T333
)</f>
        <v>#N/A</v>
      </c>
    </row>
    <row r="334" spans="8:21" x14ac:dyDescent="0.35">
      <c r="H334" s="33" t="b">
        <f>IF(SETUP_Frequency="Calendar Year",IF(COUNTA(H$3:H333)&lt;=SETUP_Period_Final-SETUP_Period_First,H333+1),
IF(SETUP_Frequency="Financial Year", IF(COUNTA(H$3:H333)&lt;=LEFT(SETUP_Period_Final,4)-LEFT(SETUP_Period_First,4),((LEFT(H333,2)&amp;MID(H333,3,2))+1)&amp;"/"&amp;TEXT(RIGHT(TEXT(RIGHT(H333,2)+1,"00"),2),"00"),NA()),
IF(SETUP_Frequency="Quarterly",IF(COUNTA(H$3:H333)&lt;=((LEFT(SETUP_Period_Final,4)-LEFT(SETUP_Period_First,4))*4)+RIGHT(SETUP_Period_Final,1)-RIGHT(SETUP_Period_First,1),IF(_xlfn.NUMBERVALUE(RIGHT(H333,1))=4,(LEFT(H333,4)+1)&amp;"Q1",(LEFT(H333,4)&amp;"Q"&amp;(RIGHT(H333,1)+1))),NA()),NA())))</f>
        <v>0</v>
      </c>
      <c r="J334" s="43">
        <f ca="1">OFFSET(Tool!$C$13,0,ROW($H334)-3)</f>
        <v>0</v>
      </c>
      <c r="K334" s="78" t="e">
        <f t="shared" ca="1" si="26"/>
        <v>#N/A</v>
      </c>
      <c r="L334" s="78" t="e">
        <f t="shared" ca="1" si="29"/>
        <v>#N/A</v>
      </c>
      <c r="M334" s="78" t="e">
        <f t="shared" ca="1" si="30"/>
        <v>#N/A</v>
      </c>
      <c r="N334" s="38"/>
      <c r="O334" s="36" t="e" cm="1">
        <f t="array" ref="O334">IF(OR(ISERROR($H334),$H334=FALSE),NA(),
IF(INFLATION_Index="Custom",_xlfn.XLOOKUP($H334,Tool!$12:$12,Tool!$14:$14)*100,
IF(SETUP_Frequency="Financial Year",
IFERROR(INDEX(Dynamic_Table_FY,_xlfn.XMATCH($H334,Dynamic_Period_FY),_xlfn.XMATCH(INFLATION_Index,Dynamic_Indices)),
INDEX(Dynamic_Table_FY,COUNTA(Dynamic_Table_FY)/COUNTA(Dynamic_Indices),_xlfn.XMATCH(INFLATION_Index,Dynamic_Indices))),
IF(SETUP_Frequency="Calendar Year",
IFERROR(INDEX(Dynamic_Table_CAL,_xlfn.XMATCH($H334,Dynamic_Period_CAL),_xlfn.XMATCH(INFLATION_Index,Dynamic_Indices)),
INDEX(Dynamic_Table_CAL,COUNTA(Dynamic_Table_CAL)/COUNTA(Dynamic_Indices),_xlfn.XMATCH(INFLATION_Index,Dynamic_Indices))),
IF(SETUP_Frequency="Quarterly",
IFERROR(INDEX(Dynamic_Table_QTR,_xlfn.XMATCH($H334,Dynamic_Period_QTR),_xlfn.XMATCH(INFLATION_Index,Dynamic_Indices)),
INDEX(Dynamic_Table_QTR,COUNTA(Dynamic_Table_QTR)/COUNTA(Dynamic_Indices),_xlfn.XMATCH(INFLATION_Index,Dynamic_Indices))),"err")))))
/100</f>
        <v>#N/A</v>
      </c>
      <c r="P334" s="37" t="e">
        <f t="shared" ca="1" si="27"/>
        <v>#N/A</v>
      </c>
      <c r="Q334" s="37" t="e">
        <f ca="1">IF(ISERROR($H334),NA(),
$P334/_xlfn.XLOOKUP(0,Tool!$27:$27,Tool!$33:$33)
)</f>
        <v>#N/A</v>
      </c>
      <c r="R334" s="2"/>
      <c r="S334" s="36" t="e" cm="1">
        <f t="array" ref="S334">IF(OR(ISERROR($H334),$H334=FALSE),NA(),
IF(SETUP_Frequency="Financial Year",
IFERROR(INDEX(Dynamic_Table_FY,_xlfn.XMATCH($H334,Dynamic_Period_FY),_xlfn.XMATCH("GDP Deflator",Dynamic_Indices)),
INDEX(Dynamic_Table_FY,COUNTA(Dynamic_Table_FY)/COUNTA(Dynamic_Indices),_xlfn.XMATCH("GDP Deflator",Dynamic_Indices))),
IF(SETUP_Frequency="Calendar Year",
IFERROR(INDEX(Dynamic_Table_CAL,_xlfn.XMATCH($H334,Dynamic_Period_CAL),_xlfn.XMATCH("GDP Deflator",Dynamic_Indices)),
INDEX(Dynamic_Table_CAL,COUNTA(Dynamic_Table_CAL)/COUNTA(Dynamic_Indices),_xlfn.XMATCH("GDP Deflator",Dynamic_Indices))),
IF(SETUP_Frequency="Quarterly",
IFERROR(INDEX(Dynamic_Table_QTR,_xlfn.XMATCH($H334,Dynamic_Period_QTR),_xlfn.XMATCH("GDP Deflator",Dynamic_Indices)),
INDEX(Dynamic_Table_QTR,COUNTA(Dynamic_Table_QTR)/COUNTA(Dynamic_Indices),_xlfn.XMATCH("GDP Deflator",Dynamic_Indices))),"err"))))
/100</f>
        <v>#N/A</v>
      </c>
      <c r="T334" s="37" t="e">
        <f t="shared" ca="1" si="28"/>
        <v>#N/A</v>
      </c>
      <c r="U334" s="2" t="e">
        <f ca="1">IF(ISERROR($H334),NA(),
_xlfn.XLOOKUP(0,Tool!$28:$28,Tool!$40:$40)/$T334
)</f>
        <v>#N/A</v>
      </c>
    </row>
    <row r="335" spans="8:21" x14ac:dyDescent="0.35">
      <c r="H335" s="33" t="b">
        <f>IF(SETUP_Frequency="Calendar Year",IF(COUNTA(H$3:H334)&lt;=SETUP_Period_Final-SETUP_Period_First,H334+1),
IF(SETUP_Frequency="Financial Year", IF(COUNTA(H$3:H334)&lt;=LEFT(SETUP_Period_Final,4)-LEFT(SETUP_Period_First,4),((LEFT(H334,2)&amp;MID(H334,3,2))+1)&amp;"/"&amp;TEXT(RIGHT(TEXT(RIGHT(H334,2)+1,"00"),2),"00"),NA()),
IF(SETUP_Frequency="Quarterly",IF(COUNTA(H$3:H334)&lt;=((LEFT(SETUP_Period_Final,4)-LEFT(SETUP_Period_First,4))*4)+RIGHT(SETUP_Period_Final,1)-RIGHT(SETUP_Period_First,1),IF(_xlfn.NUMBERVALUE(RIGHT(H334,1))=4,(LEFT(H334,4)+1)&amp;"Q1",(LEFT(H334,4)&amp;"Q"&amp;(RIGHT(H334,1)+1))),NA()),NA())))</f>
        <v>0</v>
      </c>
      <c r="J335" s="43">
        <f ca="1">OFFSET(Tool!$C$13,0,ROW($H335)-3)</f>
        <v>0</v>
      </c>
      <c r="K335" s="78" t="e">
        <f t="shared" ca="1" si="26"/>
        <v>#N/A</v>
      </c>
      <c r="L335" s="78" t="e">
        <f t="shared" ca="1" si="29"/>
        <v>#N/A</v>
      </c>
      <c r="M335" s="78" t="e">
        <f t="shared" ca="1" si="30"/>
        <v>#N/A</v>
      </c>
      <c r="N335" s="38"/>
      <c r="O335" s="36" t="e" cm="1">
        <f t="array" ref="O335">IF(OR(ISERROR($H335),$H335=FALSE),NA(),
IF(INFLATION_Index="Custom",_xlfn.XLOOKUP($H335,Tool!$12:$12,Tool!$14:$14)*100,
IF(SETUP_Frequency="Financial Year",
IFERROR(INDEX(Dynamic_Table_FY,_xlfn.XMATCH($H335,Dynamic_Period_FY),_xlfn.XMATCH(INFLATION_Index,Dynamic_Indices)),
INDEX(Dynamic_Table_FY,COUNTA(Dynamic_Table_FY)/COUNTA(Dynamic_Indices),_xlfn.XMATCH(INFLATION_Index,Dynamic_Indices))),
IF(SETUP_Frequency="Calendar Year",
IFERROR(INDEX(Dynamic_Table_CAL,_xlfn.XMATCH($H335,Dynamic_Period_CAL),_xlfn.XMATCH(INFLATION_Index,Dynamic_Indices)),
INDEX(Dynamic_Table_CAL,COUNTA(Dynamic_Table_CAL)/COUNTA(Dynamic_Indices),_xlfn.XMATCH(INFLATION_Index,Dynamic_Indices))),
IF(SETUP_Frequency="Quarterly",
IFERROR(INDEX(Dynamic_Table_QTR,_xlfn.XMATCH($H335,Dynamic_Period_QTR),_xlfn.XMATCH(INFLATION_Index,Dynamic_Indices)),
INDEX(Dynamic_Table_QTR,COUNTA(Dynamic_Table_QTR)/COUNTA(Dynamic_Indices),_xlfn.XMATCH(INFLATION_Index,Dynamic_Indices))),"err")))))
/100</f>
        <v>#N/A</v>
      </c>
      <c r="P335" s="37" t="e">
        <f t="shared" ca="1" si="27"/>
        <v>#N/A</v>
      </c>
      <c r="Q335" s="37" t="e">
        <f ca="1">IF(ISERROR($H335),NA(),
$P335/_xlfn.XLOOKUP(0,Tool!$27:$27,Tool!$33:$33)
)</f>
        <v>#N/A</v>
      </c>
      <c r="R335" s="2"/>
      <c r="S335" s="36" t="e" cm="1">
        <f t="array" ref="S335">IF(OR(ISERROR($H335),$H335=FALSE),NA(),
IF(SETUP_Frequency="Financial Year",
IFERROR(INDEX(Dynamic_Table_FY,_xlfn.XMATCH($H335,Dynamic_Period_FY),_xlfn.XMATCH("GDP Deflator",Dynamic_Indices)),
INDEX(Dynamic_Table_FY,COUNTA(Dynamic_Table_FY)/COUNTA(Dynamic_Indices),_xlfn.XMATCH("GDP Deflator",Dynamic_Indices))),
IF(SETUP_Frequency="Calendar Year",
IFERROR(INDEX(Dynamic_Table_CAL,_xlfn.XMATCH($H335,Dynamic_Period_CAL),_xlfn.XMATCH("GDP Deflator",Dynamic_Indices)),
INDEX(Dynamic_Table_CAL,COUNTA(Dynamic_Table_CAL)/COUNTA(Dynamic_Indices),_xlfn.XMATCH("GDP Deflator",Dynamic_Indices))),
IF(SETUP_Frequency="Quarterly",
IFERROR(INDEX(Dynamic_Table_QTR,_xlfn.XMATCH($H335,Dynamic_Period_QTR),_xlfn.XMATCH("GDP Deflator",Dynamic_Indices)),
INDEX(Dynamic_Table_QTR,COUNTA(Dynamic_Table_QTR)/COUNTA(Dynamic_Indices),_xlfn.XMATCH("GDP Deflator",Dynamic_Indices))),"err"))))
/100</f>
        <v>#N/A</v>
      </c>
      <c r="T335" s="37" t="e">
        <f t="shared" ca="1" si="28"/>
        <v>#N/A</v>
      </c>
      <c r="U335" s="2" t="e">
        <f ca="1">IF(ISERROR($H335),NA(),
_xlfn.XLOOKUP(0,Tool!$28:$28,Tool!$40:$40)/$T335
)</f>
        <v>#N/A</v>
      </c>
    </row>
    <row r="336" spans="8:21" x14ac:dyDescent="0.35">
      <c r="H336" s="33" t="b">
        <f>IF(SETUP_Frequency="Calendar Year",IF(COUNTA(H$3:H335)&lt;=SETUP_Period_Final-SETUP_Period_First,H335+1),
IF(SETUP_Frequency="Financial Year", IF(COUNTA(H$3:H335)&lt;=LEFT(SETUP_Period_Final,4)-LEFT(SETUP_Period_First,4),((LEFT(H335,2)&amp;MID(H335,3,2))+1)&amp;"/"&amp;TEXT(RIGHT(TEXT(RIGHT(H335,2)+1,"00"),2),"00"),NA()),
IF(SETUP_Frequency="Quarterly",IF(COUNTA(H$3:H335)&lt;=((LEFT(SETUP_Period_Final,4)-LEFT(SETUP_Period_First,4))*4)+RIGHT(SETUP_Period_Final,1)-RIGHT(SETUP_Period_First,1),IF(_xlfn.NUMBERVALUE(RIGHT(H335,1))=4,(LEFT(H335,4)+1)&amp;"Q1",(LEFT(H335,4)&amp;"Q"&amp;(RIGHT(H335,1)+1))),NA()),NA())))</f>
        <v>0</v>
      </c>
      <c r="J336" s="43">
        <f ca="1">OFFSET(Tool!$C$13,0,ROW($H336)-3)</f>
        <v>0</v>
      </c>
      <c r="K336" s="78" t="e">
        <f t="shared" ca="1" si="26"/>
        <v>#N/A</v>
      </c>
      <c r="L336" s="78" t="e">
        <f t="shared" ca="1" si="29"/>
        <v>#N/A</v>
      </c>
      <c r="M336" s="78" t="e">
        <f t="shared" ca="1" si="30"/>
        <v>#N/A</v>
      </c>
      <c r="N336" s="38"/>
      <c r="O336" s="36" t="e" cm="1">
        <f t="array" ref="O336">IF(OR(ISERROR($H336),$H336=FALSE),NA(),
IF(INFLATION_Index="Custom",_xlfn.XLOOKUP($H336,Tool!$12:$12,Tool!$14:$14)*100,
IF(SETUP_Frequency="Financial Year",
IFERROR(INDEX(Dynamic_Table_FY,_xlfn.XMATCH($H336,Dynamic_Period_FY),_xlfn.XMATCH(INFLATION_Index,Dynamic_Indices)),
INDEX(Dynamic_Table_FY,COUNTA(Dynamic_Table_FY)/COUNTA(Dynamic_Indices),_xlfn.XMATCH(INFLATION_Index,Dynamic_Indices))),
IF(SETUP_Frequency="Calendar Year",
IFERROR(INDEX(Dynamic_Table_CAL,_xlfn.XMATCH($H336,Dynamic_Period_CAL),_xlfn.XMATCH(INFLATION_Index,Dynamic_Indices)),
INDEX(Dynamic_Table_CAL,COUNTA(Dynamic_Table_CAL)/COUNTA(Dynamic_Indices),_xlfn.XMATCH(INFLATION_Index,Dynamic_Indices))),
IF(SETUP_Frequency="Quarterly",
IFERROR(INDEX(Dynamic_Table_QTR,_xlfn.XMATCH($H336,Dynamic_Period_QTR),_xlfn.XMATCH(INFLATION_Index,Dynamic_Indices)),
INDEX(Dynamic_Table_QTR,COUNTA(Dynamic_Table_QTR)/COUNTA(Dynamic_Indices),_xlfn.XMATCH(INFLATION_Index,Dynamic_Indices))),"err")))))
/100</f>
        <v>#N/A</v>
      </c>
      <c r="P336" s="37" t="e">
        <f t="shared" ca="1" si="27"/>
        <v>#N/A</v>
      </c>
      <c r="Q336" s="37" t="e">
        <f ca="1">IF(ISERROR($H336),NA(),
$P336/_xlfn.XLOOKUP(0,Tool!$27:$27,Tool!$33:$33)
)</f>
        <v>#N/A</v>
      </c>
      <c r="R336" s="2"/>
      <c r="S336" s="36" t="e" cm="1">
        <f t="array" ref="S336">IF(OR(ISERROR($H336),$H336=FALSE),NA(),
IF(SETUP_Frequency="Financial Year",
IFERROR(INDEX(Dynamic_Table_FY,_xlfn.XMATCH($H336,Dynamic_Period_FY),_xlfn.XMATCH("GDP Deflator",Dynamic_Indices)),
INDEX(Dynamic_Table_FY,COUNTA(Dynamic_Table_FY)/COUNTA(Dynamic_Indices),_xlfn.XMATCH("GDP Deflator",Dynamic_Indices))),
IF(SETUP_Frequency="Calendar Year",
IFERROR(INDEX(Dynamic_Table_CAL,_xlfn.XMATCH($H336,Dynamic_Period_CAL),_xlfn.XMATCH("GDP Deflator",Dynamic_Indices)),
INDEX(Dynamic_Table_CAL,COUNTA(Dynamic_Table_CAL)/COUNTA(Dynamic_Indices),_xlfn.XMATCH("GDP Deflator",Dynamic_Indices))),
IF(SETUP_Frequency="Quarterly",
IFERROR(INDEX(Dynamic_Table_QTR,_xlfn.XMATCH($H336,Dynamic_Period_QTR),_xlfn.XMATCH("GDP Deflator",Dynamic_Indices)),
INDEX(Dynamic_Table_QTR,COUNTA(Dynamic_Table_QTR)/COUNTA(Dynamic_Indices),_xlfn.XMATCH("GDP Deflator",Dynamic_Indices))),"err"))))
/100</f>
        <v>#N/A</v>
      </c>
      <c r="T336" s="37" t="e">
        <f t="shared" ca="1" si="28"/>
        <v>#N/A</v>
      </c>
      <c r="U336" s="2" t="e">
        <f ca="1">IF(ISERROR($H336),NA(),
_xlfn.XLOOKUP(0,Tool!$28:$28,Tool!$40:$40)/$T336
)</f>
        <v>#N/A</v>
      </c>
    </row>
    <row r="337" spans="8:21" x14ac:dyDescent="0.35">
      <c r="H337" s="33" t="b">
        <f>IF(SETUP_Frequency="Calendar Year",IF(COUNTA(H$3:H336)&lt;=SETUP_Period_Final-SETUP_Period_First,H336+1),
IF(SETUP_Frequency="Financial Year", IF(COUNTA(H$3:H336)&lt;=LEFT(SETUP_Period_Final,4)-LEFT(SETUP_Period_First,4),((LEFT(H336,2)&amp;MID(H336,3,2))+1)&amp;"/"&amp;TEXT(RIGHT(TEXT(RIGHT(H336,2)+1,"00"),2),"00"),NA()),
IF(SETUP_Frequency="Quarterly",IF(COUNTA(H$3:H336)&lt;=((LEFT(SETUP_Period_Final,4)-LEFT(SETUP_Period_First,4))*4)+RIGHT(SETUP_Period_Final,1)-RIGHT(SETUP_Period_First,1),IF(_xlfn.NUMBERVALUE(RIGHT(H336,1))=4,(LEFT(H336,4)+1)&amp;"Q1",(LEFT(H336,4)&amp;"Q"&amp;(RIGHT(H336,1)+1))),NA()),NA())))</f>
        <v>0</v>
      </c>
      <c r="J337" s="43">
        <f ca="1">OFFSET(Tool!$C$13,0,ROW($H337)-3)</f>
        <v>0</v>
      </c>
      <c r="K337" s="78" t="e">
        <f t="shared" ca="1" si="26"/>
        <v>#N/A</v>
      </c>
      <c r="L337" s="78" t="e">
        <f t="shared" ca="1" si="29"/>
        <v>#N/A</v>
      </c>
      <c r="M337" s="78" t="e">
        <f t="shared" ca="1" si="30"/>
        <v>#N/A</v>
      </c>
      <c r="N337" s="38"/>
      <c r="O337" s="36" t="e" cm="1">
        <f t="array" ref="O337">IF(OR(ISERROR($H337),$H337=FALSE),NA(),
IF(INFLATION_Index="Custom",_xlfn.XLOOKUP($H337,Tool!$12:$12,Tool!$14:$14)*100,
IF(SETUP_Frequency="Financial Year",
IFERROR(INDEX(Dynamic_Table_FY,_xlfn.XMATCH($H337,Dynamic_Period_FY),_xlfn.XMATCH(INFLATION_Index,Dynamic_Indices)),
INDEX(Dynamic_Table_FY,COUNTA(Dynamic_Table_FY)/COUNTA(Dynamic_Indices),_xlfn.XMATCH(INFLATION_Index,Dynamic_Indices))),
IF(SETUP_Frequency="Calendar Year",
IFERROR(INDEX(Dynamic_Table_CAL,_xlfn.XMATCH($H337,Dynamic_Period_CAL),_xlfn.XMATCH(INFLATION_Index,Dynamic_Indices)),
INDEX(Dynamic_Table_CAL,COUNTA(Dynamic_Table_CAL)/COUNTA(Dynamic_Indices),_xlfn.XMATCH(INFLATION_Index,Dynamic_Indices))),
IF(SETUP_Frequency="Quarterly",
IFERROR(INDEX(Dynamic_Table_QTR,_xlfn.XMATCH($H337,Dynamic_Period_QTR),_xlfn.XMATCH(INFLATION_Index,Dynamic_Indices)),
INDEX(Dynamic_Table_QTR,COUNTA(Dynamic_Table_QTR)/COUNTA(Dynamic_Indices),_xlfn.XMATCH(INFLATION_Index,Dynamic_Indices))),"err")))))
/100</f>
        <v>#N/A</v>
      </c>
      <c r="P337" s="37" t="e">
        <f t="shared" ca="1" si="27"/>
        <v>#N/A</v>
      </c>
      <c r="Q337" s="37" t="e">
        <f ca="1">IF(ISERROR($H337),NA(),
$P337/_xlfn.XLOOKUP(0,Tool!$27:$27,Tool!$33:$33)
)</f>
        <v>#N/A</v>
      </c>
      <c r="R337" s="2"/>
      <c r="S337" s="36" t="e" cm="1">
        <f t="array" ref="S337">IF(OR(ISERROR($H337),$H337=FALSE),NA(),
IF(SETUP_Frequency="Financial Year",
IFERROR(INDEX(Dynamic_Table_FY,_xlfn.XMATCH($H337,Dynamic_Period_FY),_xlfn.XMATCH("GDP Deflator",Dynamic_Indices)),
INDEX(Dynamic_Table_FY,COUNTA(Dynamic_Table_FY)/COUNTA(Dynamic_Indices),_xlfn.XMATCH("GDP Deflator",Dynamic_Indices))),
IF(SETUP_Frequency="Calendar Year",
IFERROR(INDEX(Dynamic_Table_CAL,_xlfn.XMATCH($H337,Dynamic_Period_CAL),_xlfn.XMATCH("GDP Deflator",Dynamic_Indices)),
INDEX(Dynamic_Table_CAL,COUNTA(Dynamic_Table_CAL)/COUNTA(Dynamic_Indices),_xlfn.XMATCH("GDP Deflator",Dynamic_Indices))),
IF(SETUP_Frequency="Quarterly",
IFERROR(INDEX(Dynamic_Table_QTR,_xlfn.XMATCH($H337,Dynamic_Period_QTR),_xlfn.XMATCH("GDP Deflator",Dynamic_Indices)),
INDEX(Dynamic_Table_QTR,COUNTA(Dynamic_Table_QTR)/COUNTA(Dynamic_Indices),_xlfn.XMATCH("GDP Deflator",Dynamic_Indices))),"err"))))
/100</f>
        <v>#N/A</v>
      </c>
      <c r="T337" s="37" t="e">
        <f t="shared" ca="1" si="28"/>
        <v>#N/A</v>
      </c>
      <c r="U337" s="2" t="e">
        <f ca="1">IF(ISERROR($H337),NA(),
_xlfn.XLOOKUP(0,Tool!$28:$28,Tool!$40:$40)/$T337
)</f>
        <v>#N/A</v>
      </c>
    </row>
    <row r="338" spans="8:21" x14ac:dyDescent="0.35">
      <c r="H338" s="33" t="b">
        <f>IF(SETUP_Frequency="Calendar Year",IF(COUNTA(H$3:H337)&lt;=SETUP_Period_Final-SETUP_Period_First,H337+1),
IF(SETUP_Frequency="Financial Year", IF(COUNTA(H$3:H337)&lt;=LEFT(SETUP_Period_Final,4)-LEFT(SETUP_Period_First,4),((LEFT(H337,2)&amp;MID(H337,3,2))+1)&amp;"/"&amp;TEXT(RIGHT(TEXT(RIGHT(H337,2)+1,"00"),2),"00"),NA()),
IF(SETUP_Frequency="Quarterly",IF(COUNTA(H$3:H337)&lt;=((LEFT(SETUP_Period_Final,4)-LEFT(SETUP_Period_First,4))*4)+RIGHT(SETUP_Period_Final,1)-RIGHT(SETUP_Period_First,1),IF(_xlfn.NUMBERVALUE(RIGHT(H337,1))=4,(LEFT(H337,4)+1)&amp;"Q1",(LEFT(H337,4)&amp;"Q"&amp;(RIGHT(H337,1)+1))),NA()),NA())))</f>
        <v>0</v>
      </c>
      <c r="J338" s="43">
        <f ca="1">OFFSET(Tool!$C$13,0,ROW($H338)-3)</f>
        <v>0</v>
      </c>
      <c r="K338" s="78" t="e">
        <f t="shared" ca="1" si="26"/>
        <v>#N/A</v>
      </c>
      <c r="L338" s="78" t="e">
        <f t="shared" ca="1" si="29"/>
        <v>#N/A</v>
      </c>
      <c r="M338" s="78" t="e">
        <f t="shared" ca="1" si="30"/>
        <v>#N/A</v>
      </c>
      <c r="N338" s="38"/>
      <c r="O338" s="36" t="e" cm="1">
        <f t="array" ref="O338">IF(OR(ISERROR($H338),$H338=FALSE),NA(),
IF(INFLATION_Index="Custom",_xlfn.XLOOKUP($H338,Tool!$12:$12,Tool!$14:$14)*100,
IF(SETUP_Frequency="Financial Year",
IFERROR(INDEX(Dynamic_Table_FY,_xlfn.XMATCH($H338,Dynamic_Period_FY),_xlfn.XMATCH(INFLATION_Index,Dynamic_Indices)),
INDEX(Dynamic_Table_FY,COUNTA(Dynamic_Table_FY)/COUNTA(Dynamic_Indices),_xlfn.XMATCH(INFLATION_Index,Dynamic_Indices))),
IF(SETUP_Frequency="Calendar Year",
IFERROR(INDEX(Dynamic_Table_CAL,_xlfn.XMATCH($H338,Dynamic_Period_CAL),_xlfn.XMATCH(INFLATION_Index,Dynamic_Indices)),
INDEX(Dynamic_Table_CAL,COUNTA(Dynamic_Table_CAL)/COUNTA(Dynamic_Indices),_xlfn.XMATCH(INFLATION_Index,Dynamic_Indices))),
IF(SETUP_Frequency="Quarterly",
IFERROR(INDEX(Dynamic_Table_QTR,_xlfn.XMATCH($H338,Dynamic_Period_QTR),_xlfn.XMATCH(INFLATION_Index,Dynamic_Indices)),
INDEX(Dynamic_Table_QTR,COUNTA(Dynamic_Table_QTR)/COUNTA(Dynamic_Indices),_xlfn.XMATCH(INFLATION_Index,Dynamic_Indices))),"err")))))
/100</f>
        <v>#N/A</v>
      </c>
      <c r="P338" s="37" t="e">
        <f t="shared" ca="1" si="27"/>
        <v>#N/A</v>
      </c>
      <c r="Q338" s="37" t="e">
        <f ca="1">IF(ISERROR($H338),NA(),
$P338/_xlfn.XLOOKUP(0,Tool!$27:$27,Tool!$33:$33)
)</f>
        <v>#N/A</v>
      </c>
      <c r="R338" s="2"/>
      <c r="S338" s="36" t="e" cm="1">
        <f t="array" ref="S338">IF(OR(ISERROR($H338),$H338=FALSE),NA(),
IF(SETUP_Frequency="Financial Year",
IFERROR(INDEX(Dynamic_Table_FY,_xlfn.XMATCH($H338,Dynamic_Period_FY),_xlfn.XMATCH("GDP Deflator",Dynamic_Indices)),
INDEX(Dynamic_Table_FY,COUNTA(Dynamic_Table_FY)/COUNTA(Dynamic_Indices),_xlfn.XMATCH("GDP Deflator",Dynamic_Indices))),
IF(SETUP_Frequency="Calendar Year",
IFERROR(INDEX(Dynamic_Table_CAL,_xlfn.XMATCH($H338,Dynamic_Period_CAL),_xlfn.XMATCH("GDP Deflator",Dynamic_Indices)),
INDEX(Dynamic_Table_CAL,COUNTA(Dynamic_Table_CAL)/COUNTA(Dynamic_Indices),_xlfn.XMATCH("GDP Deflator",Dynamic_Indices))),
IF(SETUP_Frequency="Quarterly",
IFERROR(INDEX(Dynamic_Table_QTR,_xlfn.XMATCH($H338,Dynamic_Period_QTR),_xlfn.XMATCH("GDP Deflator",Dynamic_Indices)),
INDEX(Dynamic_Table_QTR,COUNTA(Dynamic_Table_QTR)/COUNTA(Dynamic_Indices),_xlfn.XMATCH("GDP Deflator",Dynamic_Indices))),"err"))))
/100</f>
        <v>#N/A</v>
      </c>
      <c r="T338" s="37" t="e">
        <f t="shared" ca="1" si="28"/>
        <v>#N/A</v>
      </c>
      <c r="U338" s="2" t="e">
        <f ca="1">IF(ISERROR($H338),NA(),
_xlfn.XLOOKUP(0,Tool!$28:$28,Tool!$40:$40)/$T338
)</f>
        <v>#N/A</v>
      </c>
    </row>
    <row r="339" spans="8:21" x14ac:dyDescent="0.35">
      <c r="H339" s="33" t="b">
        <f>IF(SETUP_Frequency="Calendar Year",IF(COUNTA(H$3:H338)&lt;=SETUP_Period_Final-SETUP_Period_First,H338+1),
IF(SETUP_Frequency="Financial Year", IF(COUNTA(H$3:H338)&lt;=LEFT(SETUP_Period_Final,4)-LEFT(SETUP_Period_First,4),((LEFT(H338,2)&amp;MID(H338,3,2))+1)&amp;"/"&amp;TEXT(RIGHT(TEXT(RIGHT(H338,2)+1,"00"),2),"00"),NA()),
IF(SETUP_Frequency="Quarterly",IF(COUNTA(H$3:H338)&lt;=((LEFT(SETUP_Period_Final,4)-LEFT(SETUP_Period_First,4))*4)+RIGHT(SETUP_Period_Final,1)-RIGHT(SETUP_Period_First,1),IF(_xlfn.NUMBERVALUE(RIGHT(H338,1))=4,(LEFT(H338,4)+1)&amp;"Q1",(LEFT(H338,4)&amp;"Q"&amp;(RIGHT(H338,1)+1))),NA()),NA())))</f>
        <v>0</v>
      </c>
      <c r="J339" s="43">
        <f ca="1">OFFSET(Tool!$C$13,0,ROW($H339)-3)</f>
        <v>0</v>
      </c>
      <c r="K339" s="78" t="e">
        <f t="shared" ca="1" si="26"/>
        <v>#N/A</v>
      </c>
      <c r="L339" s="78" t="e">
        <f t="shared" ca="1" si="29"/>
        <v>#N/A</v>
      </c>
      <c r="M339" s="78" t="e">
        <f t="shared" ca="1" si="30"/>
        <v>#N/A</v>
      </c>
      <c r="N339" s="38"/>
      <c r="O339" s="36" t="e" cm="1">
        <f t="array" ref="O339">IF(OR(ISERROR($H339),$H339=FALSE),NA(),
IF(INFLATION_Index="Custom",_xlfn.XLOOKUP($H339,Tool!$12:$12,Tool!$14:$14)*100,
IF(SETUP_Frequency="Financial Year",
IFERROR(INDEX(Dynamic_Table_FY,_xlfn.XMATCH($H339,Dynamic_Period_FY),_xlfn.XMATCH(INFLATION_Index,Dynamic_Indices)),
INDEX(Dynamic_Table_FY,COUNTA(Dynamic_Table_FY)/COUNTA(Dynamic_Indices),_xlfn.XMATCH(INFLATION_Index,Dynamic_Indices))),
IF(SETUP_Frequency="Calendar Year",
IFERROR(INDEX(Dynamic_Table_CAL,_xlfn.XMATCH($H339,Dynamic_Period_CAL),_xlfn.XMATCH(INFLATION_Index,Dynamic_Indices)),
INDEX(Dynamic_Table_CAL,COUNTA(Dynamic_Table_CAL)/COUNTA(Dynamic_Indices),_xlfn.XMATCH(INFLATION_Index,Dynamic_Indices))),
IF(SETUP_Frequency="Quarterly",
IFERROR(INDEX(Dynamic_Table_QTR,_xlfn.XMATCH($H339,Dynamic_Period_QTR),_xlfn.XMATCH(INFLATION_Index,Dynamic_Indices)),
INDEX(Dynamic_Table_QTR,COUNTA(Dynamic_Table_QTR)/COUNTA(Dynamic_Indices),_xlfn.XMATCH(INFLATION_Index,Dynamic_Indices))),"err")))))
/100</f>
        <v>#N/A</v>
      </c>
      <c r="P339" s="37" t="e">
        <f t="shared" ca="1" si="27"/>
        <v>#N/A</v>
      </c>
      <c r="Q339" s="37" t="e">
        <f ca="1">IF(ISERROR($H339),NA(),
$P339/_xlfn.XLOOKUP(0,Tool!$27:$27,Tool!$33:$33)
)</f>
        <v>#N/A</v>
      </c>
      <c r="R339" s="2"/>
      <c r="S339" s="36" t="e" cm="1">
        <f t="array" ref="S339">IF(OR(ISERROR($H339),$H339=FALSE),NA(),
IF(SETUP_Frequency="Financial Year",
IFERROR(INDEX(Dynamic_Table_FY,_xlfn.XMATCH($H339,Dynamic_Period_FY),_xlfn.XMATCH("GDP Deflator",Dynamic_Indices)),
INDEX(Dynamic_Table_FY,COUNTA(Dynamic_Table_FY)/COUNTA(Dynamic_Indices),_xlfn.XMATCH("GDP Deflator",Dynamic_Indices))),
IF(SETUP_Frequency="Calendar Year",
IFERROR(INDEX(Dynamic_Table_CAL,_xlfn.XMATCH($H339,Dynamic_Period_CAL),_xlfn.XMATCH("GDP Deflator",Dynamic_Indices)),
INDEX(Dynamic_Table_CAL,COUNTA(Dynamic_Table_CAL)/COUNTA(Dynamic_Indices),_xlfn.XMATCH("GDP Deflator",Dynamic_Indices))),
IF(SETUP_Frequency="Quarterly",
IFERROR(INDEX(Dynamic_Table_QTR,_xlfn.XMATCH($H339,Dynamic_Period_QTR),_xlfn.XMATCH("GDP Deflator",Dynamic_Indices)),
INDEX(Dynamic_Table_QTR,COUNTA(Dynamic_Table_QTR)/COUNTA(Dynamic_Indices),_xlfn.XMATCH("GDP Deflator",Dynamic_Indices))),"err"))))
/100</f>
        <v>#N/A</v>
      </c>
      <c r="T339" s="37" t="e">
        <f t="shared" ca="1" si="28"/>
        <v>#N/A</v>
      </c>
      <c r="U339" s="2" t="e">
        <f ca="1">IF(ISERROR($H339),NA(),
_xlfn.XLOOKUP(0,Tool!$28:$28,Tool!$40:$40)/$T339
)</f>
        <v>#N/A</v>
      </c>
    </row>
    <row r="340" spans="8:21" x14ac:dyDescent="0.35">
      <c r="H340" s="33" t="b">
        <f>IF(SETUP_Frequency="Calendar Year",IF(COUNTA(H$3:H339)&lt;=SETUP_Period_Final-SETUP_Period_First,H339+1),
IF(SETUP_Frequency="Financial Year", IF(COUNTA(H$3:H339)&lt;=LEFT(SETUP_Period_Final,4)-LEFT(SETUP_Period_First,4),((LEFT(H339,2)&amp;MID(H339,3,2))+1)&amp;"/"&amp;TEXT(RIGHT(TEXT(RIGHT(H339,2)+1,"00"),2),"00"),NA()),
IF(SETUP_Frequency="Quarterly",IF(COUNTA(H$3:H339)&lt;=((LEFT(SETUP_Period_Final,4)-LEFT(SETUP_Period_First,4))*4)+RIGHT(SETUP_Period_Final,1)-RIGHT(SETUP_Period_First,1),IF(_xlfn.NUMBERVALUE(RIGHT(H339,1))=4,(LEFT(H339,4)+1)&amp;"Q1",(LEFT(H339,4)&amp;"Q"&amp;(RIGHT(H339,1)+1))),NA()),NA())))</f>
        <v>0</v>
      </c>
      <c r="J340" s="43">
        <f ca="1">OFFSET(Tool!$C$13,0,ROW($H340)-3)</f>
        <v>0</v>
      </c>
      <c r="K340" s="78" t="e">
        <f t="shared" ca="1" si="26"/>
        <v>#N/A</v>
      </c>
      <c r="L340" s="78" t="e">
        <f t="shared" ca="1" si="29"/>
        <v>#N/A</v>
      </c>
      <c r="M340" s="78" t="e">
        <f t="shared" ca="1" si="30"/>
        <v>#N/A</v>
      </c>
      <c r="N340" s="38"/>
      <c r="O340" s="36" t="e" cm="1">
        <f t="array" ref="O340">IF(OR(ISERROR($H340),$H340=FALSE),NA(),
IF(INFLATION_Index="Custom",_xlfn.XLOOKUP($H340,Tool!$12:$12,Tool!$14:$14)*100,
IF(SETUP_Frequency="Financial Year",
IFERROR(INDEX(Dynamic_Table_FY,_xlfn.XMATCH($H340,Dynamic_Period_FY),_xlfn.XMATCH(INFLATION_Index,Dynamic_Indices)),
INDEX(Dynamic_Table_FY,COUNTA(Dynamic_Table_FY)/COUNTA(Dynamic_Indices),_xlfn.XMATCH(INFLATION_Index,Dynamic_Indices))),
IF(SETUP_Frequency="Calendar Year",
IFERROR(INDEX(Dynamic_Table_CAL,_xlfn.XMATCH($H340,Dynamic_Period_CAL),_xlfn.XMATCH(INFLATION_Index,Dynamic_Indices)),
INDEX(Dynamic_Table_CAL,COUNTA(Dynamic_Table_CAL)/COUNTA(Dynamic_Indices),_xlfn.XMATCH(INFLATION_Index,Dynamic_Indices))),
IF(SETUP_Frequency="Quarterly",
IFERROR(INDEX(Dynamic_Table_QTR,_xlfn.XMATCH($H340,Dynamic_Period_QTR),_xlfn.XMATCH(INFLATION_Index,Dynamic_Indices)),
INDEX(Dynamic_Table_QTR,COUNTA(Dynamic_Table_QTR)/COUNTA(Dynamic_Indices),_xlfn.XMATCH(INFLATION_Index,Dynamic_Indices))),"err")))))
/100</f>
        <v>#N/A</v>
      </c>
      <c r="P340" s="37" t="e">
        <f t="shared" ca="1" si="27"/>
        <v>#N/A</v>
      </c>
      <c r="Q340" s="37" t="e">
        <f ca="1">IF(ISERROR($H340),NA(),
$P340/_xlfn.XLOOKUP(0,Tool!$27:$27,Tool!$33:$33)
)</f>
        <v>#N/A</v>
      </c>
      <c r="R340" s="2"/>
      <c r="S340" s="36" t="e" cm="1">
        <f t="array" ref="S340">IF(OR(ISERROR($H340),$H340=FALSE),NA(),
IF(SETUP_Frequency="Financial Year",
IFERROR(INDEX(Dynamic_Table_FY,_xlfn.XMATCH($H340,Dynamic_Period_FY),_xlfn.XMATCH("GDP Deflator",Dynamic_Indices)),
INDEX(Dynamic_Table_FY,COUNTA(Dynamic_Table_FY)/COUNTA(Dynamic_Indices),_xlfn.XMATCH("GDP Deflator",Dynamic_Indices))),
IF(SETUP_Frequency="Calendar Year",
IFERROR(INDEX(Dynamic_Table_CAL,_xlfn.XMATCH($H340,Dynamic_Period_CAL),_xlfn.XMATCH("GDP Deflator",Dynamic_Indices)),
INDEX(Dynamic_Table_CAL,COUNTA(Dynamic_Table_CAL)/COUNTA(Dynamic_Indices),_xlfn.XMATCH("GDP Deflator",Dynamic_Indices))),
IF(SETUP_Frequency="Quarterly",
IFERROR(INDEX(Dynamic_Table_QTR,_xlfn.XMATCH($H340,Dynamic_Period_QTR),_xlfn.XMATCH("GDP Deflator",Dynamic_Indices)),
INDEX(Dynamic_Table_QTR,COUNTA(Dynamic_Table_QTR)/COUNTA(Dynamic_Indices),_xlfn.XMATCH("GDP Deflator",Dynamic_Indices))),"err"))))
/100</f>
        <v>#N/A</v>
      </c>
      <c r="T340" s="37" t="e">
        <f t="shared" ca="1" si="28"/>
        <v>#N/A</v>
      </c>
      <c r="U340" s="2" t="e">
        <f ca="1">IF(ISERROR($H340),NA(),
_xlfn.XLOOKUP(0,Tool!$28:$28,Tool!$40:$40)/$T340
)</f>
        <v>#N/A</v>
      </c>
    </row>
    <row r="341" spans="8:21" x14ac:dyDescent="0.35">
      <c r="H341" s="33" t="b">
        <f>IF(SETUP_Frequency="Calendar Year",IF(COUNTA(H$3:H340)&lt;=SETUP_Period_Final-SETUP_Period_First,H340+1),
IF(SETUP_Frequency="Financial Year", IF(COUNTA(H$3:H340)&lt;=LEFT(SETUP_Period_Final,4)-LEFT(SETUP_Period_First,4),((LEFT(H340,2)&amp;MID(H340,3,2))+1)&amp;"/"&amp;TEXT(RIGHT(TEXT(RIGHT(H340,2)+1,"00"),2),"00"),NA()),
IF(SETUP_Frequency="Quarterly",IF(COUNTA(H$3:H340)&lt;=((LEFT(SETUP_Period_Final,4)-LEFT(SETUP_Period_First,4))*4)+RIGHT(SETUP_Period_Final,1)-RIGHT(SETUP_Period_First,1),IF(_xlfn.NUMBERVALUE(RIGHT(H340,1))=4,(LEFT(H340,4)+1)&amp;"Q1",(LEFT(H340,4)&amp;"Q"&amp;(RIGHT(H340,1)+1))),NA()),NA())))</f>
        <v>0</v>
      </c>
      <c r="J341" s="43">
        <f ca="1">OFFSET(Tool!$C$13,0,ROW($H341)-3)</f>
        <v>0</v>
      </c>
      <c r="K341" s="78" t="e">
        <f t="shared" ca="1" si="26"/>
        <v>#N/A</v>
      </c>
      <c r="L341" s="78" t="e">
        <f t="shared" ca="1" si="29"/>
        <v>#N/A</v>
      </c>
      <c r="M341" s="78" t="e">
        <f t="shared" ca="1" si="30"/>
        <v>#N/A</v>
      </c>
      <c r="N341" s="38"/>
      <c r="O341" s="36" t="e" cm="1">
        <f t="array" ref="O341">IF(OR(ISERROR($H341),$H341=FALSE),NA(),
IF(INFLATION_Index="Custom",_xlfn.XLOOKUP($H341,Tool!$12:$12,Tool!$14:$14)*100,
IF(SETUP_Frequency="Financial Year",
IFERROR(INDEX(Dynamic_Table_FY,_xlfn.XMATCH($H341,Dynamic_Period_FY),_xlfn.XMATCH(INFLATION_Index,Dynamic_Indices)),
INDEX(Dynamic_Table_FY,COUNTA(Dynamic_Table_FY)/COUNTA(Dynamic_Indices),_xlfn.XMATCH(INFLATION_Index,Dynamic_Indices))),
IF(SETUP_Frequency="Calendar Year",
IFERROR(INDEX(Dynamic_Table_CAL,_xlfn.XMATCH($H341,Dynamic_Period_CAL),_xlfn.XMATCH(INFLATION_Index,Dynamic_Indices)),
INDEX(Dynamic_Table_CAL,COUNTA(Dynamic_Table_CAL)/COUNTA(Dynamic_Indices),_xlfn.XMATCH(INFLATION_Index,Dynamic_Indices))),
IF(SETUP_Frequency="Quarterly",
IFERROR(INDEX(Dynamic_Table_QTR,_xlfn.XMATCH($H341,Dynamic_Period_QTR),_xlfn.XMATCH(INFLATION_Index,Dynamic_Indices)),
INDEX(Dynamic_Table_QTR,COUNTA(Dynamic_Table_QTR)/COUNTA(Dynamic_Indices),_xlfn.XMATCH(INFLATION_Index,Dynamic_Indices))),"err")))))
/100</f>
        <v>#N/A</v>
      </c>
      <c r="P341" s="37" t="e">
        <f t="shared" ca="1" si="27"/>
        <v>#N/A</v>
      </c>
      <c r="Q341" s="37" t="e">
        <f ca="1">IF(ISERROR($H341),NA(),
$P341/_xlfn.XLOOKUP(0,Tool!$27:$27,Tool!$33:$33)
)</f>
        <v>#N/A</v>
      </c>
      <c r="R341" s="2"/>
      <c r="S341" s="36" t="e" cm="1">
        <f t="array" ref="S341">IF(OR(ISERROR($H341),$H341=FALSE),NA(),
IF(SETUP_Frequency="Financial Year",
IFERROR(INDEX(Dynamic_Table_FY,_xlfn.XMATCH($H341,Dynamic_Period_FY),_xlfn.XMATCH("GDP Deflator",Dynamic_Indices)),
INDEX(Dynamic_Table_FY,COUNTA(Dynamic_Table_FY)/COUNTA(Dynamic_Indices),_xlfn.XMATCH("GDP Deflator",Dynamic_Indices))),
IF(SETUP_Frequency="Calendar Year",
IFERROR(INDEX(Dynamic_Table_CAL,_xlfn.XMATCH($H341,Dynamic_Period_CAL),_xlfn.XMATCH("GDP Deflator",Dynamic_Indices)),
INDEX(Dynamic_Table_CAL,COUNTA(Dynamic_Table_CAL)/COUNTA(Dynamic_Indices),_xlfn.XMATCH("GDP Deflator",Dynamic_Indices))),
IF(SETUP_Frequency="Quarterly",
IFERROR(INDEX(Dynamic_Table_QTR,_xlfn.XMATCH($H341,Dynamic_Period_QTR),_xlfn.XMATCH("GDP Deflator",Dynamic_Indices)),
INDEX(Dynamic_Table_QTR,COUNTA(Dynamic_Table_QTR)/COUNTA(Dynamic_Indices),_xlfn.XMATCH("GDP Deflator",Dynamic_Indices))),"err"))))
/100</f>
        <v>#N/A</v>
      </c>
      <c r="T341" s="37" t="e">
        <f t="shared" ca="1" si="28"/>
        <v>#N/A</v>
      </c>
      <c r="U341" s="2" t="e">
        <f ca="1">IF(ISERROR($H341),NA(),
_xlfn.XLOOKUP(0,Tool!$28:$28,Tool!$40:$40)/$T341
)</f>
        <v>#N/A</v>
      </c>
    </row>
    <row r="342" spans="8:21" x14ac:dyDescent="0.35">
      <c r="H342" s="33" t="b">
        <f>IF(SETUP_Frequency="Calendar Year",IF(COUNTA(H$3:H341)&lt;=SETUP_Period_Final-SETUP_Period_First,H341+1),
IF(SETUP_Frequency="Financial Year", IF(COUNTA(H$3:H341)&lt;=LEFT(SETUP_Period_Final,4)-LEFT(SETUP_Period_First,4),((LEFT(H341,2)&amp;MID(H341,3,2))+1)&amp;"/"&amp;TEXT(RIGHT(TEXT(RIGHT(H341,2)+1,"00"),2),"00"),NA()),
IF(SETUP_Frequency="Quarterly",IF(COUNTA(H$3:H341)&lt;=((LEFT(SETUP_Period_Final,4)-LEFT(SETUP_Period_First,4))*4)+RIGHT(SETUP_Period_Final,1)-RIGHT(SETUP_Period_First,1),IF(_xlfn.NUMBERVALUE(RIGHT(H341,1))=4,(LEFT(H341,4)+1)&amp;"Q1",(LEFT(H341,4)&amp;"Q"&amp;(RIGHT(H341,1)+1))),NA()),NA())))</f>
        <v>0</v>
      </c>
      <c r="J342" s="43">
        <f ca="1">OFFSET(Tool!$C$13,0,ROW($H342)-3)</f>
        <v>0</v>
      </c>
      <c r="K342" s="78" t="e">
        <f t="shared" ca="1" si="26"/>
        <v>#N/A</v>
      </c>
      <c r="L342" s="78" t="e">
        <f t="shared" ca="1" si="29"/>
        <v>#N/A</v>
      </c>
      <c r="M342" s="78" t="e">
        <f t="shared" ca="1" si="30"/>
        <v>#N/A</v>
      </c>
      <c r="N342" s="38"/>
      <c r="O342" s="36" t="e" cm="1">
        <f t="array" ref="O342">IF(OR(ISERROR($H342),$H342=FALSE),NA(),
IF(INFLATION_Index="Custom",_xlfn.XLOOKUP($H342,Tool!$12:$12,Tool!$14:$14)*100,
IF(SETUP_Frequency="Financial Year",
IFERROR(INDEX(Dynamic_Table_FY,_xlfn.XMATCH($H342,Dynamic_Period_FY),_xlfn.XMATCH(INFLATION_Index,Dynamic_Indices)),
INDEX(Dynamic_Table_FY,COUNTA(Dynamic_Table_FY)/COUNTA(Dynamic_Indices),_xlfn.XMATCH(INFLATION_Index,Dynamic_Indices))),
IF(SETUP_Frequency="Calendar Year",
IFERROR(INDEX(Dynamic_Table_CAL,_xlfn.XMATCH($H342,Dynamic_Period_CAL),_xlfn.XMATCH(INFLATION_Index,Dynamic_Indices)),
INDEX(Dynamic_Table_CAL,COUNTA(Dynamic_Table_CAL)/COUNTA(Dynamic_Indices),_xlfn.XMATCH(INFLATION_Index,Dynamic_Indices))),
IF(SETUP_Frequency="Quarterly",
IFERROR(INDEX(Dynamic_Table_QTR,_xlfn.XMATCH($H342,Dynamic_Period_QTR),_xlfn.XMATCH(INFLATION_Index,Dynamic_Indices)),
INDEX(Dynamic_Table_QTR,COUNTA(Dynamic_Table_QTR)/COUNTA(Dynamic_Indices),_xlfn.XMATCH(INFLATION_Index,Dynamic_Indices))),"err")))))
/100</f>
        <v>#N/A</v>
      </c>
      <c r="P342" s="37" t="e">
        <f t="shared" ca="1" si="27"/>
        <v>#N/A</v>
      </c>
      <c r="Q342" s="37" t="e">
        <f ca="1">IF(ISERROR($H342),NA(),
$P342/_xlfn.XLOOKUP(0,Tool!$27:$27,Tool!$33:$33)
)</f>
        <v>#N/A</v>
      </c>
      <c r="R342" s="2"/>
      <c r="S342" s="36" t="e" cm="1">
        <f t="array" ref="S342">IF(OR(ISERROR($H342),$H342=FALSE),NA(),
IF(SETUP_Frequency="Financial Year",
IFERROR(INDEX(Dynamic_Table_FY,_xlfn.XMATCH($H342,Dynamic_Period_FY),_xlfn.XMATCH("GDP Deflator",Dynamic_Indices)),
INDEX(Dynamic_Table_FY,COUNTA(Dynamic_Table_FY)/COUNTA(Dynamic_Indices),_xlfn.XMATCH("GDP Deflator",Dynamic_Indices))),
IF(SETUP_Frequency="Calendar Year",
IFERROR(INDEX(Dynamic_Table_CAL,_xlfn.XMATCH($H342,Dynamic_Period_CAL),_xlfn.XMATCH("GDP Deflator",Dynamic_Indices)),
INDEX(Dynamic_Table_CAL,COUNTA(Dynamic_Table_CAL)/COUNTA(Dynamic_Indices),_xlfn.XMATCH("GDP Deflator",Dynamic_Indices))),
IF(SETUP_Frequency="Quarterly",
IFERROR(INDEX(Dynamic_Table_QTR,_xlfn.XMATCH($H342,Dynamic_Period_QTR),_xlfn.XMATCH("GDP Deflator",Dynamic_Indices)),
INDEX(Dynamic_Table_QTR,COUNTA(Dynamic_Table_QTR)/COUNTA(Dynamic_Indices),_xlfn.XMATCH("GDP Deflator",Dynamic_Indices))),"err"))))
/100</f>
        <v>#N/A</v>
      </c>
      <c r="T342" s="37" t="e">
        <f t="shared" ca="1" si="28"/>
        <v>#N/A</v>
      </c>
      <c r="U342" s="2" t="e">
        <f ca="1">IF(ISERROR($H342),NA(),
_xlfn.XLOOKUP(0,Tool!$28:$28,Tool!$40:$40)/$T342
)</f>
        <v>#N/A</v>
      </c>
    </row>
    <row r="343" spans="8:21" x14ac:dyDescent="0.35">
      <c r="H343" s="33" t="b">
        <f>IF(SETUP_Frequency="Calendar Year",IF(COUNTA(H$3:H342)&lt;=SETUP_Period_Final-SETUP_Period_First,H342+1),
IF(SETUP_Frequency="Financial Year", IF(COUNTA(H$3:H342)&lt;=LEFT(SETUP_Period_Final,4)-LEFT(SETUP_Period_First,4),((LEFT(H342,2)&amp;MID(H342,3,2))+1)&amp;"/"&amp;TEXT(RIGHT(TEXT(RIGHT(H342,2)+1,"00"),2),"00"),NA()),
IF(SETUP_Frequency="Quarterly",IF(COUNTA(H$3:H342)&lt;=((LEFT(SETUP_Period_Final,4)-LEFT(SETUP_Period_First,4))*4)+RIGHT(SETUP_Period_Final,1)-RIGHT(SETUP_Period_First,1),IF(_xlfn.NUMBERVALUE(RIGHT(H342,1))=4,(LEFT(H342,4)+1)&amp;"Q1",(LEFT(H342,4)&amp;"Q"&amp;(RIGHT(H342,1)+1))),NA()),NA())))</f>
        <v>0</v>
      </c>
      <c r="J343" s="43">
        <f ca="1">OFFSET(Tool!$C$13,0,ROW($H343)-3)</f>
        <v>0</v>
      </c>
      <c r="K343" s="78" t="e">
        <f t="shared" ca="1" si="26"/>
        <v>#N/A</v>
      </c>
      <c r="L343" s="78" t="e">
        <f t="shared" ca="1" si="29"/>
        <v>#N/A</v>
      </c>
      <c r="M343" s="78" t="e">
        <f t="shared" ca="1" si="30"/>
        <v>#N/A</v>
      </c>
      <c r="N343" s="38"/>
      <c r="O343" s="36" t="e" cm="1">
        <f t="array" ref="O343">IF(OR(ISERROR($H343),$H343=FALSE),NA(),
IF(INFLATION_Index="Custom",_xlfn.XLOOKUP($H343,Tool!$12:$12,Tool!$14:$14)*100,
IF(SETUP_Frequency="Financial Year",
IFERROR(INDEX(Dynamic_Table_FY,_xlfn.XMATCH($H343,Dynamic_Period_FY),_xlfn.XMATCH(INFLATION_Index,Dynamic_Indices)),
INDEX(Dynamic_Table_FY,COUNTA(Dynamic_Table_FY)/COUNTA(Dynamic_Indices),_xlfn.XMATCH(INFLATION_Index,Dynamic_Indices))),
IF(SETUP_Frequency="Calendar Year",
IFERROR(INDEX(Dynamic_Table_CAL,_xlfn.XMATCH($H343,Dynamic_Period_CAL),_xlfn.XMATCH(INFLATION_Index,Dynamic_Indices)),
INDEX(Dynamic_Table_CAL,COUNTA(Dynamic_Table_CAL)/COUNTA(Dynamic_Indices),_xlfn.XMATCH(INFLATION_Index,Dynamic_Indices))),
IF(SETUP_Frequency="Quarterly",
IFERROR(INDEX(Dynamic_Table_QTR,_xlfn.XMATCH($H343,Dynamic_Period_QTR),_xlfn.XMATCH(INFLATION_Index,Dynamic_Indices)),
INDEX(Dynamic_Table_QTR,COUNTA(Dynamic_Table_QTR)/COUNTA(Dynamic_Indices),_xlfn.XMATCH(INFLATION_Index,Dynamic_Indices))),"err")))))
/100</f>
        <v>#N/A</v>
      </c>
      <c r="P343" s="37" t="e">
        <f t="shared" ca="1" si="27"/>
        <v>#N/A</v>
      </c>
      <c r="Q343" s="37" t="e">
        <f ca="1">IF(ISERROR($H343),NA(),
$P343/_xlfn.XLOOKUP(0,Tool!$27:$27,Tool!$33:$33)
)</f>
        <v>#N/A</v>
      </c>
      <c r="R343" s="2"/>
      <c r="S343" s="36" t="e" cm="1">
        <f t="array" ref="S343">IF(OR(ISERROR($H343),$H343=FALSE),NA(),
IF(SETUP_Frequency="Financial Year",
IFERROR(INDEX(Dynamic_Table_FY,_xlfn.XMATCH($H343,Dynamic_Period_FY),_xlfn.XMATCH("GDP Deflator",Dynamic_Indices)),
INDEX(Dynamic_Table_FY,COUNTA(Dynamic_Table_FY)/COUNTA(Dynamic_Indices),_xlfn.XMATCH("GDP Deflator",Dynamic_Indices))),
IF(SETUP_Frequency="Calendar Year",
IFERROR(INDEX(Dynamic_Table_CAL,_xlfn.XMATCH($H343,Dynamic_Period_CAL),_xlfn.XMATCH("GDP Deflator",Dynamic_Indices)),
INDEX(Dynamic_Table_CAL,COUNTA(Dynamic_Table_CAL)/COUNTA(Dynamic_Indices),_xlfn.XMATCH("GDP Deflator",Dynamic_Indices))),
IF(SETUP_Frequency="Quarterly",
IFERROR(INDEX(Dynamic_Table_QTR,_xlfn.XMATCH($H343,Dynamic_Period_QTR),_xlfn.XMATCH("GDP Deflator",Dynamic_Indices)),
INDEX(Dynamic_Table_QTR,COUNTA(Dynamic_Table_QTR)/COUNTA(Dynamic_Indices),_xlfn.XMATCH("GDP Deflator",Dynamic_Indices))),"err"))))
/100</f>
        <v>#N/A</v>
      </c>
      <c r="T343" s="37" t="e">
        <f t="shared" ca="1" si="28"/>
        <v>#N/A</v>
      </c>
      <c r="U343" s="2" t="e">
        <f ca="1">IF(ISERROR($H343),NA(),
_xlfn.XLOOKUP(0,Tool!$28:$28,Tool!$40:$40)/$T343
)</f>
        <v>#N/A</v>
      </c>
    </row>
    <row r="344" spans="8:21" x14ac:dyDescent="0.35">
      <c r="H344" s="33" t="b">
        <f>IF(SETUP_Frequency="Calendar Year",IF(COUNTA(H$3:H343)&lt;=SETUP_Period_Final-SETUP_Period_First,H343+1),
IF(SETUP_Frequency="Financial Year", IF(COUNTA(H$3:H343)&lt;=LEFT(SETUP_Period_Final,4)-LEFT(SETUP_Period_First,4),((LEFT(H343,2)&amp;MID(H343,3,2))+1)&amp;"/"&amp;TEXT(RIGHT(TEXT(RIGHT(H343,2)+1,"00"),2),"00"),NA()),
IF(SETUP_Frequency="Quarterly",IF(COUNTA(H$3:H343)&lt;=((LEFT(SETUP_Period_Final,4)-LEFT(SETUP_Period_First,4))*4)+RIGHT(SETUP_Period_Final,1)-RIGHT(SETUP_Period_First,1),IF(_xlfn.NUMBERVALUE(RIGHT(H343,1))=4,(LEFT(H343,4)+1)&amp;"Q1",(LEFT(H343,4)&amp;"Q"&amp;(RIGHT(H343,1)+1))),NA()),NA())))</f>
        <v>0</v>
      </c>
      <c r="J344" s="43">
        <f ca="1">OFFSET(Tool!$C$13,0,ROW($H344)-3)</f>
        <v>0</v>
      </c>
      <c r="K344" s="78" t="e">
        <f t="shared" ca="1" si="26"/>
        <v>#N/A</v>
      </c>
      <c r="L344" s="78" t="e">
        <f t="shared" ca="1" si="29"/>
        <v>#N/A</v>
      </c>
      <c r="M344" s="78" t="e">
        <f t="shared" ca="1" si="30"/>
        <v>#N/A</v>
      </c>
      <c r="N344" s="38"/>
      <c r="O344" s="36" t="e" cm="1">
        <f t="array" ref="O344">IF(OR(ISERROR($H344),$H344=FALSE),NA(),
IF(INFLATION_Index="Custom",_xlfn.XLOOKUP($H344,Tool!$12:$12,Tool!$14:$14)*100,
IF(SETUP_Frequency="Financial Year",
IFERROR(INDEX(Dynamic_Table_FY,_xlfn.XMATCH($H344,Dynamic_Period_FY),_xlfn.XMATCH(INFLATION_Index,Dynamic_Indices)),
INDEX(Dynamic_Table_FY,COUNTA(Dynamic_Table_FY)/COUNTA(Dynamic_Indices),_xlfn.XMATCH(INFLATION_Index,Dynamic_Indices))),
IF(SETUP_Frequency="Calendar Year",
IFERROR(INDEX(Dynamic_Table_CAL,_xlfn.XMATCH($H344,Dynamic_Period_CAL),_xlfn.XMATCH(INFLATION_Index,Dynamic_Indices)),
INDEX(Dynamic_Table_CAL,COUNTA(Dynamic_Table_CAL)/COUNTA(Dynamic_Indices),_xlfn.XMATCH(INFLATION_Index,Dynamic_Indices))),
IF(SETUP_Frequency="Quarterly",
IFERROR(INDEX(Dynamic_Table_QTR,_xlfn.XMATCH($H344,Dynamic_Period_QTR),_xlfn.XMATCH(INFLATION_Index,Dynamic_Indices)),
INDEX(Dynamic_Table_QTR,COUNTA(Dynamic_Table_QTR)/COUNTA(Dynamic_Indices),_xlfn.XMATCH(INFLATION_Index,Dynamic_Indices))),"err")))))
/100</f>
        <v>#N/A</v>
      </c>
      <c r="P344" s="37" t="e">
        <f t="shared" ca="1" si="27"/>
        <v>#N/A</v>
      </c>
      <c r="Q344" s="37" t="e">
        <f ca="1">IF(ISERROR($H344),NA(),
$P344/_xlfn.XLOOKUP(0,Tool!$27:$27,Tool!$33:$33)
)</f>
        <v>#N/A</v>
      </c>
      <c r="R344" s="2"/>
      <c r="S344" s="36" t="e" cm="1">
        <f t="array" ref="S344">IF(OR(ISERROR($H344),$H344=FALSE),NA(),
IF(SETUP_Frequency="Financial Year",
IFERROR(INDEX(Dynamic_Table_FY,_xlfn.XMATCH($H344,Dynamic_Period_FY),_xlfn.XMATCH("GDP Deflator",Dynamic_Indices)),
INDEX(Dynamic_Table_FY,COUNTA(Dynamic_Table_FY)/COUNTA(Dynamic_Indices),_xlfn.XMATCH("GDP Deflator",Dynamic_Indices))),
IF(SETUP_Frequency="Calendar Year",
IFERROR(INDEX(Dynamic_Table_CAL,_xlfn.XMATCH($H344,Dynamic_Period_CAL),_xlfn.XMATCH("GDP Deflator",Dynamic_Indices)),
INDEX(Dynamic_Table_CAL,COUNTA(Dynamic_Table_CAL)/COUNTA(Dynamic_Indices),_xlfn.XMATCH("GDP Deflator",Dynamic_Indices))),
IF(SETUP_Frequency="Quarterly",
IFERROR(INDEX(Dynamic_Table_QTR,_xlfn.XMATCH($H344,Dynamic_Period_QTR),_xlfn.XMATCH("GDP Deflator",Dynamic_Indices)),
INDEX(Dynamic_Table_QTR,COUNTA(Dynamic_Table_QTR)/COUNTA(Dynamic_Indices),_xlfn.XMATCH("GDP Deflator",Dynamic_Indices))),"err"))))
/100</f>
        <v>#N/A</v>
      </c>
      <c r="T344" s="37" t="e">
        <f t="shared" ca="1" si="28"/>
        <v>#N/A</v>
      </c>
      <c r="U344" s="2" t="e">
        <f ca="1">IF(ISERROR($H344),NA(),
_xlfn.XLOOKUP(0,Tool!$28:$28,Tool!$40:$40)/$T344
)</f>
        <v>#N/A</v>
      </c>
    </row>
    <row r="345" spans="8:21" x14ac:dyDescent="0.35">
      <c r="H345" s="33" t="b">
        <f>IF(SETUP_Frequency="Calendar Year",IF(COUNTA(H$3:H344)&lt;=SETUP_Period_Final-SETUP_Period_First,H344+1),
IF(SETUP_Frequency="Financial Year", IF(COUNTA(H$3:H344)&lt;=LEFT(SETUP_Period_Final,4)-LEFT(SETUP_Period_First,4),((LEFT(H344,2)&amp;MID(H344,3,2))+1)&amp;"/"&amp;TEXT(RIGHT(TEXT(RIGHT(H344,2)+1,"00"),2),"00"),NA()),
IF(SETUP_Frequency="Quarterly",IF(COUNTA(H$3:H344)&lt;=((LEFT(SETUP_Period_Final,4)-LEFT(SETUP_Period_First,4))*4)+RIGHT(SETUP_Period_Final,1)-RIGHT(SETUP_Period_First,1),IF(_xlfn.NUMBERVALUE(RIGHT(H344,1))=4,(LEFT(H344,4)+1)&amp;"Q1",(LEFT(H344,4)&amp;"Q"&amp;(RIGHT(H344,1)+1))),NA()),NA())))</f>
        <v>0</v>
      </c>
      <c r="J345" s="43">
        <f ca="1">OFFSET(Tool!$C$13,0,ROW($H345)-3)</f>
        <v>0</v>
      </c>
      <c r="K345" s="78" t="e">
        <f t="shared" ca="1" si="26"/>
        <v>#N/A</v>
      </c>
      <c r="L345" s="78" t="e">
        <f t="shared" ca="1" si="29"/>
        <v>#N/A</v>
      </c>
      <c r="M345" s="78" t="e">
        <f t="shared" ca="1" si="30"/>
        <v>#N/A</v>
      </c>
      <c r="N345" s="38"/>
      <c r="O345" s="36" t="e" cm="1">
        <f t="array" ref="O345">IF(OR(ISERROR($H345),$H345=FALSE),NA(),
IF(INFLATION_Index="Custom",_xlfn.XLOOKUP($H345,Tool!$12:$12,Tool!$14:$14)*100,
IF(SETUP_Frequency="Financial Year",
IFERROR(INDEX(Dynamic_Table_FY,_xlfn.XMATCH($H345,Dynamic_Period_FY),_xlfn.XMATCH(INFLATION_Index,Dynamic_Indices)),
INDEX(Dynamic_Table_FY,COUNTA(Dynamic_Table_FY)/COUNTA(Dynamic_Indices),_xlfn.XMATCH(INFLATION_Index,Dynamic_Indices))),
IF(SETUP_Frequency="Calendar Year",
IFERROR(INDEX(Dynamic_Table_CAL,_xlfn.XMATCH($H345,Dynamic_Period_CAL),_xlfn.XMATCH(INFLATION_Index,Dynamic_Indices)),
INDEX(Dynamic_Table_CAL,COUNTA(Dynamic_Table_CAL)/COUNTA(Dynamic_Indices),_xlfn.XMATCH(INFLATION_Index,Dynamic_Indices))),
IF(SETUP_Frequency="Quarterly",
IFERROR(INDEX(Dynamic_Table_QTR,_xlfn.XMATCH($H345,Dynamic_Period_QTR),_xlfn.XMATCH(INFLATION_Index,Dynamic_Indices)),
INDEX(Dynamic_Table_QTR,COUNTA(Dynamic_Table_QTR)/COUNTA(Dynamic_Indices),_xlfn.XMATCH(INFLATION_Index,Dynamic_Indices))),"err")))))
/100</f>
        <v>#N/A</v>
      </c>
      <c r="P345" s="37" t="e">
        <f t="shared" ca="1" si="27"/>
        <v>#N/A</v>
      </c>
      <c r="Q345" s="37" t="e">
        <f ca="1">IF(ISERROR($H345),NA(),
$P345/_xlfn.XLOOKUP(0,Tool!$27:$27,Tool!$33:$33)
)</f>
        <v>#N/A</v>
      </c>
      <c r="R345" s="2"/>
      <c r="S345" s="36" t="e" cm="1">
        <f t="array" ref="S345">IF(OR(ISERROR($H345),$H345=FALSE),NA(),
IF(SETUP_Frequency="Financial Year",
IFERROR(INDEX(Dynamic_Table_FY,_xlfn.XMATCH($H345,Dynamic_Period_FY),_xlfn.XMATCH("GDP Deflator",Dynamic_Indices)),
INDEX(Dynamic_Table_FY,COUNTA(Dynamic_Table_FY)/COUNTA(Dynamic_Indices),_xlfn.XMATCH("GDP Deflator",Dynamic_Indices))),
IF(SETUP_Frequency="Calendar Year",
IFERROR(INDEX(Dynamic_Table_CAL,_xlfn.XMATCH($H345,Dynamic_Period_CAL),_xlfn.XMATCH("GDP Deflator",Dynamic_Indices)),
INDEX(Dynamic_Table_CAL,COUNTA(Dynamic_Table_CAL)/COUNTA(Dynamic_Indices),_xlfn.XMATCH("GDP Deflator",Dynamic_Indices))),
IF(SETUP_Frequency="Quarterly",
IFERROR(INDEX(Dynamic_Table_QTR,_xlfn.XMATCH($H345,Dynamic_Period_QTR),_xlfn.XMATCH("GDP Deflator",Dynamic_Indices)),
INDEX(Dynamic_Table_QTR,COUNTA(Dynamic_Table_QTR)/COUNTA(Dynamic_Indices),_xlfn.XMATCH("GDP Deflator",Dynamic_Indices))),"err"))))
/100</f>
        <v>#N/A</v>
      </c>
      <c r="T345" s="37" t="e">
        <f t="shared" ca="1" si="28"/>
        <v>#N/A</v>
      </c>
      <c r="U345" s="2" t="e">
        <f ca="1">IF(ISERROR($H345),NA(),
_xlfn.XLOOKUP(0,Tool!$28:$28,Tool!$40:$40)/$T345
)</f>
        <v>#N/A</v>
      </c>
    </row>
    <row r="346" spans="8:21" x14ac:dyDescent="0.35">
      <c r="H346" s="33" t="b">
        <f>IF(SETUP_Frequency="Calendar Year",IF(COUNTA(H$3:H345)&lt;=SETUP_Period_Final-SETUP_Period_First,H345+1),
IF(SETUP_Frequency="Financial Year", IF(COUNTA(H$3:H345)&lt;=LEFT(SETUP_Period_Final,4)-LEFT(SETUP_Period_First,4),((LEFT(H345,2)&amp;MID(H345,3,2))+1)&amp;"/"&amp;TEXT(RIGHT(TEXT(RIGHT(H345,2)+1,"00"),2),"00"),NA()),
IF(SETUP_Frequency="Quarterly",IF(COUNTA(H$3:H345)&lt;=((LEFT(SETUP_Period_Final,4)-LEFT(SETUP_Period_First,4))*4)+RIGHT(SETUP_Period_Final,1)-RIGHT(SETUP_Period_First,1),IF(_xlfn.NUMBERVALUE(RIGHT(H345,1))=4,(LEFT(H345,4)+1)&amp;"Q1",(LEFT(H345,4)&amp;"Q"&amp;(RIGHT(H345,1)+1))),NA()),NA())))</f>
        <v>0</v>
      </c>
      <c r="J346" s="43">
        <f ca="1">OFFSET(Tool!$C$13,0,ROW($H346)-3)</f>
        <v>0</v>
      </c>
      <c r="K346" s="78" t="e">
        <f t="shared" ca="1" si="26"/>
        <v>#N/A</v>
      </c>
      <c r="L346" s="78" t="e">
        <f t="shared" ca="1" si="29"/>
        <v>#N/A</v>
      </c>
      <c r="M346" s="78" t="e">
        <f t="shared" ca="1" si="30"/>
        <v>#N/A</v>
      </c>
      <c r="N346" s="38"/>
      <c r="O346" s="36" t="e" cm="1">
        <f t="array" ref="O346">IF(OR(ISERROR($H346),$H346=FALSE),NA(),
IF(INFLATION_Index="Custom",_xlfn.XLOOKUP($H346,Tool!$12:$12,Tool!$14:$14)*100,
IF(SETUP_Frequency="Financial Year",
IFERROR(INDEX(Dynamic_Table_FY,_xlfn.XMATCH($H346,Dynamic_Period_FY),_xlfn.XMATCH(INFLATION_Index,Dynamic_Indices)),
INDEX(Dynamic_Table_FY,COUNTA(Dynamic_Table_FY)/COUNTA(Dynamic_Indices),_xlfn.XMATCH(INFLATION_Index,Dynamic_Indices))),
IF(SETUP_Frequency="Calendar Year",
IFERROR(INDEX(Dynamic_Table_CAL,_xlfn.XMATCH($H346,Dynamic_Period_CAL),_xlfn.XMATCH(INFLATION_Index,Dynamic_Indices)),
INDEX(Dynamic_Table_CAL,COUNTA(Dynamic_Table_CAL)/COUNTA(Dynamic_Indices),_xlfn.XMATCH(INFLATION_Index,Dynamic_Indices))),
IF(SETUP_Frequency="Quarterly",
IFERROR(INDEX(Dynamic_Table_QTR,_xlfn.XMATCH($H346,Dynamic_Period_QTR),_xlfn.XMATCH(INFLATION_Index,Dynamic_Indices)),
INDEX(Dynamic_Table_QTR,COUNTA(Dynamic_Table_QTR)/COUNTA(Dynamic_Indices),_xlfn.XMATCH(INFLATION_Index,Dynamic_Indices))),"err")))))
/100</f>
        <v>#N/A</v>
      </c>
      <c r="P346" s="37" t="e">
        <f t="shared" ca="1" si="27"/>
        <v>#N/A</v>
      </c>
      <c r="Q346" s="37" t="e">
        <f ca="1">IF(ISERROR($H346),NA(),
$P346/_xlfn.XLOOKUP(0,Tool!$27:$27,Tool!$33:$33)
)</f>
        <v>#N/A</v>
      </c>
      <c r="R346" s="2"/>
      <c r="S346" s="36" t="e" cm="1">
        <f t="array" ref="S346">IF(OR(ISERROR($H346),$H346=FALSE),NA(),
IF(SETUP_Frequency="Financial Year",
IFERROR(INDEX(Dynamic_Table_FY,_xlfn.XMATCH($H346,Dynamic_Period_FY),_xlfn.XMATCH("GDP Deflator",Dynamic_Indices)),
INDEX(Dynamic_Table_FY,COUNTA(Dynamic_Table_FY)/COUNTA(Dynamic_Indices),_xlfn.XMATCH("GDP Deflator",Dynamic_Indices))),
IF(SETUP_Frequency="Calendar Year",
IFERROR(INDEX(Dynamic_Table_CAL,_xlfn.XMATCH($H346,Dynamic_Period_CAL),_xlfn.XMATCH("GDP Deflator",Dynamic_Indices)),
INDEX(Dynamic_Table_CAL,COUNTA(Dynamic_Table_CAL)/COUNTA(Dynamic_Indices),_xlfn.XMATCH("GDP Deflator",Dynamic_Indices))),
IF(SETUP_Frequency="Quarterly",
IFERROR(INDEX(Dynamic_Table_QTR,_xlfn.XMATCH($H346,Dynamic_Period_QTR),_xlfn.XMATCH("GDP Deflator",Dynamic_Indices)),
INDEX(Dynamic_Table_QTR,COUNTA(Dynamic_Table_QTR)/COUNTA(Dynamic_Indices),_xlfn.XMATCH("GDP Deflator",Dynamic_Indices))),"err"))))
/100</f>
        <v>#N/A</v>
      </c>
      <c r="T346" s="37" t="e">
        <f t="shared" ca="1" si="28"/>
        <v>#N/A</v>
      </c>
      <c r="U346" s="2" t="e">
        <f ca="1">IF(ISERROR($H346),NA(),
_xlfn.XLOOKUP(0,Tool!$28:$28,Tool!$40:$40)/$T346
)</f>
        <v>#N/A</v>
      </c>
    </row>
    <row r="347" spans="8:21" x14ac:dyDescent="0.35">
      <c r="H347" s="33" t="b">
        <f>IF(SETUP_Frequency="Calendar Year",IF(COUNTA(H$3:H346)&lt;=SETUP_Period_Final-SETUP_Period_First,H346+1),
IF(SETUP_Frequency="Financial Year", IF(COUNTA(H$3:H346)&lt;=LEFT(SETUP_Period_Final,4)-LEFT(SETUP_Period_First,4),((LEFT(H346,2)&amp;MID(H346,3,2))+1)&amp;"/"&amp;TEXT(RIGHT(TEXT(RIGHT(H346,2)+1,"00"),2),"00"),NA()),
IF(SETUP_Frequency="Quarterly",IF(COUNTA(H$3:H346)&lt;=((LEFT(SETUP_Period_Final,4)-LEFT(SETUP_Period_First,4))*4)+RIGHT(SETUP_Period_Final,1)-RIGHT(SETUP_Period_First,1),IF(_xlfn.NUMBERVALUE(RIGHT(H346,1))=4,(LEFT(H346,4)+1)&amp;"Q1",(LEFT(H346,4)&amp;"Q"&amp;(RIGHT(H346,1)+1))),NA()),NA())))</f>
        <v>0</v>
      </c>
      <c r="J347" s="43">
        <f ca="1">OFFSET(Tool!$C$13,0,ROW($H347)-3)</f>
        <v>0</v>
      </c>
      <c r="K347" s="78" t="e">
        <f t="shared" ca="1" si="26"/>
        <v>#N/A</v>
      </c>
      <c r="L347" s="78" t="e">
        <f t="shared" ca="1" si="29"/>
        <v>#N/A</v>
      </c>
      <c r="M347" s="78" t="e">
        <f t="shared" ca="1" si="30"/>
        <v>#N/A</v>
      </c>
      <c r="N347" s="38"/>
      <c r="O347" s="36" t="e" cm="1">
        <f t="array" ref="O347">IF(OR(ISERROR($H347),$H347=FALSE),NA(),
IF(INFLATION_Index="Custom",_xlfn.XLOOKUP($H347,Tool!$12:$12,Tool!$14:$14)*100,
IF(SETUP_Frequency="Financial Year",
IFERROR(INDEX(Dynamic_Table_FY,_xlfn.XMATCH($H347,Dynamic_Period_FY),_xlfn.XMATCH(INFLATION_Index,Dynamic_Indices)),
INDEX(Dynamic_Table_FY,COUNTA(Dynamic_Table_FY)/COUNTA(Dynamic_Indices),_xlfn.XMATCH(INFLATION_Index,Dynamic_Indices))),
IF(SETUP_Frequency="Calendar Year",
IFERROR(INDEX(Dynamic_Table_CAL,_xlfn.XMATCH($H347,Dynamic_Period_CAL),_xlfn.XMATCH(INFLATION_Index,Dynamic_Indices)),
INDEX(Dynamic_Table_CAL,COUNTA(Dynamic_Table_CAL)/COUNTA(Dynamic_Indices),_xlfn.XMATCH(INFLATION_Index,Dynamic_Indices))),
IF(SETUP_Frequency="Quarterly",
IFERROR(INDEX(Dynamic_Table_QTR,_xlfn.XMATCH($H347,Dynamic_Period_QTR),_xlfn.XMATCH(INFLATION_Index,Dynamic_Indices)),
INDEX(Dynamic_Table_QTR,COUNTA(Dynamic_Table_QTR)/COUNTA(Dynamic_Indices),_xlfn.XMATCH(INFLATION_Index,Dynamic_Indices))),"err")))))
/100</f>
        <v>#N/A</v>
      </c>
      <c r="P347" s="37" t="e">
        <f t="shared" ca="1" si="27"/>
        <v>#N/A</v>
      </c>
      <c r="Q347" s="37" t="e">
        <f ca="1">IF(ISERROR($H347),NA(),
$P347/_xlfn.XLOOKUP(0,Tool!$27:$27,Tool!$33:$33)
)</f>
        <v>#N/A</v>
      </c>
      <c r="R347" s="2"/>
      <c r="S347" s="36" t="e" cm="1">
        <f t="array" ref="S347">IF(OR(ISERROR($H347),$H347=FALSE),NA(),
IF(SETUP_Frequency="Financial Year",
IFERROR(INDEX(Dynamic_Table_FY,_xlfn.XMATCH($H347,Dynamic_Period_FY),_xlfn.XMATCH("GDP Deflator",Dynamic_Indices)),
INDEX(Dynamic_Table_FY,COUNTA(Dynamic_Table_FY)/COUNTA(Dynamic_Indices),_xlfn.XMATCH("GDP Deflator",Dynamic_Indices))),
IF(SETUP_Frequency="Calendar Year",
IFERROR(INDEX(Dynamic_Table_CAL,_xlfn.XMATCH($H347,Dynamic_Period_CAL),_xlfn.XMATCH("GDP Deflator",Dynamic_Indices)),
INDEX(Dynamic_Table_CAL,COUNTA(Dynamic_Table_CAL)/COUNTA(Dynamic_Indices),_xlfn.XMATCH("GDP Deflator",Dynamic_Indices))),
IF(SETUP_Frequency="Quarterly",
IFERROR(INDEX(Dynamic_Table_QTR,_xlfn.XMATCH($H347,Dynamic_Period_QTR),_xlfn.XMATCH("GDP Deflator",Dynamic_Indices)),
INDEX(Dynamic_Table_QTR,COUNTA(Dynamic_Table_QTR)/COUNTA(Dynamic_Indices),_xlfn.XMATCH("GDP Deflator",Dynamic_Indices))),"err"))))
/100</f>
        <v>#N/A</v>
      </c>
      <c r="T347" s="37" t="e">
        <f t="shared" ca="1" si="28"/>
        <v>#N/A</v>
      </c>
      <c r="U347" s="2" t="e">
        <f ca="1">IF(ISERROR($H347),NA(),
_xlfn.XLOOKUP(0,Tool!$28:$28,Tool!$40:$40)/$T347
)</f>
        <v>#N/A</v>
      </c>
    </row>
    <row r="348" spans="8:21" x14ac:dyDescent="0.35">
      <c r="H348" s="33" t="b">
        <f>IF(SETUP_Frequency="Calendar Year",IF(COUNTA(H$3:H347)&lt;=SETUP_Period_Final-SETUP_Period_First,H347+1),
IF(SETUP_Frequency="Financial Year", IF(COUNTA(H$3:H347)&lt;=LEFT(SETUP_Period_Final,4)-LEFT(SETUP_Period_First,4),((LEFT(H347,2)&amp;MID(H347,3,2))+1)&amp;"/"&amp;TEXT(RIGHT(TEXT(RIGHT(H347,2)+1,"00"),2),"00"),NA()),
IF(SETUP_Frequency="Quarterly",IF(COUNTA(H$3:H347)&lt;=((LEFT(SETUP_Period_Final,4)-LEFT(SETUP_Period_First,4))*4)+RIGHT(SETUP_Period_Final,1)-RIGHT(SETUP_Period_First,1),IF(_xlfn.NUMBERVALUE(RIGHT(H347,1))=4,(LEFT(H347,4)+1)&amp;"Q1",(LEFT(H347,4)&amp;"Q"&amp;(RIGHT(H347,1)+1))),NA()),NA())))</f>
        <v>0</v>
      </c>
      <c r="J348" s="43">
        <f ca="1">OFFSET(Tool!$C$13,0,ROW($H348)-3)</f>
        <v>0</v>
      </c>
      <c r="K348" s="78" t="e">
        <f t="shared" ca="1" si="26"/>
        <v>#N/A</v>
      </c>
      <c r="L348" s="78" t="e">
        <f t="shared" ca="1" si="29"/>
        <v>#N/A</v>
      </c>
      <c r="M348" s="78" t="e">
        <f t="shared" ca="1" si="30"/>
        <v>#N/A</v>
      </c>
      <c r="N348" s="38"/>
      <c r="O348" s="36" t="e" cm="1">
        <f t="array" ref="O348">IF(OR(ISERROR($H348),$H348=FALSE),NA(),
IF(INFLATION_Index="Custom",_xlfn.XLOOKUP($H348,Tool!$12:$12,Tool!$14:$14)*100,
IF(SETUP_Frequency="Financial Year",
IFERROR(INDEX(Dynamic_Table_FY,_xlfn.XMATCH($H348,Dynamic_Period_FY),_xlfn.XMATCH(INFLATION_Index,Dynamic_Indices)),
INDEX(Dynamic_Table_FY,COUNTA(Dynamic_Table_FY)/COUNTA(Dynamic_Indices),_xlfn.XMATCH(INFLATION_Index,Dynamic_Indices))),
IF(SETUP_Frequency="Calendar Year",
IFERROR(INDEX(Dynamic_Table_CAL,_xlfn.XMATCH($H348,Dynamic_Period_CAL),_xlfn.XMATCH(INFLATION_Index,Dynamic_Indices)),
INDEX(Dynamic_Table_CAL,COUNTA(Dynamic_Table_CAL)/COUNTA(Dynamic_Indices),_xlfn.XMATCH(INFLATION_Index,Dynamic_Indices))),
IF(SETUP_Frequency="Quarterly",
IFERROR(INDEX(Dynamic_Table_QTR,_xlfn.XMATCH($H348,Dynamic_Period_QTR),_xlfn.XMATCH(INFLATION_Index,Dynamic_Indices)),
INDEX(Dynamic_Table_QTR,COUNTA(Dynamic_Table_QTR)/COUNTA(Dynamic_Indices),_xlfn.XMATCH(INFLATION_Index,Dynamic_Indices))),"err")))))
/100</f>
        <v>#N/A</v>
      </c>
      <c r="P348" s="37" t="e">
        <f t="shared" ca="1" si="27"/>
        <v>#N/A</v>
      </c>
      <c r="Q348" s="37" t="e">
        <f ca="1">IF(ISERROR($H348),NA(),
$P348/_xlfn.XLOOKUP(0,Tool!$27:$27,Tool!$33:$33)
)</f>
        <v>#N/A</v>
      </c>
      <c r="R348" s="2"/>
      <c r="S348" s="36" t="e" cm="1">
        <f t="array" ref="S348">IF(OR(ISERROR($H348),$H348=FALSE),NA(),
IF(SETUP_Frequency="Financial Year",
IFERROR(INDEX(Dynamic_Table_FY,_xlfn.XMATCH($H348,Dynamic_Period_FY),_xlfn.XMATCH("GDP Deflator",Dynamic_Indices)),
INDEX(Dynamic_Table_FY,COUNTA(Dynamic_Table_FY)/COUNTA(Dynamic_Indices),_xlfn.XMATCH("GDP Deflator",Dynamic_Indices))),
IF(SETUP_Frequency="Calendar Year",
IFERROR(INDEX(Dynamic_Table_CAL,_xlfn.XMATCH($H348,Dynamic_Period_CAL),_xlfn.XMATCH("GDP Deflator",Dynamic_Indices)),
INDEX(Dynamic_Table_CAL,COUNTA(Dynamic_Table_CAL)/COUNTA(Dynamic_Indices),_xlfn.XMATCH("GDP Deflator",Dynamic_Indices))),
IF(SETUP_Frequency="Quarterly",
IFERROR(INDEX(Dynamic_Table_QTR,_xlfn.XMATCH($H348,Dynamic_Period_QTR),_xlfn.XMATCH("GDP Deflator",Dynamic_Indices)),
INDEX(Dynamic_Table_QTR,COUNTA(Dynamic_Table_QTR)/COUNTA(Dynamic_Indices),_xlfn.XMATCH("GDP Deflator",Dynamic_Indices))),"err"))))
/100</f>
        <v>#N/A</v>
      </c>
      <c r="T348" s="37" t="e">
        <f t="shared" ca="1" si="28"/>
        <v>#N/A</v>
      </c>
      <c r="U348" s="2" t="e">
        <f ca="1">IF(ISERROR($H348),NA(),
_xlfn.XLOOKUP(0,Tool!$28:$28,Tool!$40:$40)/$T348
)</f>
        <v>#N/A</v>
      </c>
    </row>
    <row r="349" spans="8:21" x14ac:dyDescent="0.35">
      <c r="H349" s="33" t="b">
        <f>IF(SETUP_Frequency="Calendar Year",IF(COUNTA(H$3:H348)&lt;=SETUP_Period_Final-SETUP_Period_First,H348+1),
IF(SETUP_Frequency="Financial Year", IF(COUNTA(H$3:H348)&lt;=LEFT(SETUP_Period_Final,4)-LEFT(SETUP_Period_First,4),((LEFT(H348,2)&amp;MID(H348,3,2))+1)&amp;"/"&amp;TEXT(RIGHT(TEXT(RIGHT(H348,2)+1,"00"),2),"00"),NA()),
IF(SETUP_Frequency="Quarterly",IF(COUNTA(H$3:H348)&lt;=((LEFT(SETUP_Period_Final,4)-LEFT(SETUP_Period_First,4))*4)+RIGHT(SETUP_Period_Final,1)-RIGHT(SETUP_Period_First,1),IF(_xlfn.NUMBERVALUE(RIGHT(H348,1))=4,(LEFT(H348,4)+1)&amp;"Q1",(LEFT(H348,4)&amp;"Q"&amp;(RIGHT(H348,1)+1))),NA()),NA())))</f>
        <v>0</v>
      </c>
      <c r="J349" s="43">
        <f ca="1">OFFSET(Tool!$C$13,0,ROW($H349)-3)</f>
        <v>0</v>
      </c>
      <c r="K349" s="78" t="e">
        <f t="shared" ca="1" si="26"/>
        <v>#N/A</v>
      </c>
      <c r="L349" s="78" t="e">
        <f t="shared" ca="1" si="29"/>
        <v>#N/A</v>
      </c>
      <c r="M349" s="78" t="e">
        <f t="shared" ca="1" si="30"/>
        <v>#N/A</v>
      </c>
      <c r="N349" s="38"/>
      <c r="O349" s="36" t="e" cm="1">
        <f t="array" ref="O349">IF(OR(ISERROR($H349),$H349=FALSE),NA(),
IF(INFLATION_Index="Custom",_xlfn.XLOOKUP($H349,Tool!$12:$12,Tool!$14:$14)*100,
IF(SETUP_Frequency="Financial Year",
IFERROR(INDEX(Dynamic_Table_FY,_xlfn.XMATCH($H349,Dynamic_Period_FY),_xlfn.XMATCH(INFLATION_Index,Dynamic_Indices)),
INDEX(Dynamic_Table_FY,COUNTA(Dynamic_Table_FY)/COUNTA(Dynamic_Indices),_xlfn.XMATCH(INFLATION_Index,Dynamic_Indices))),
IF(SETUP_Frequency="Calendar Year",
IFERROR(INDEX(Dynamic_Table_CAL,_xlfn.XMATCH($H349,Dynamic_Period_CAL),_xlfn.XMATCH(INFLATION_Index,Dynamic_Indices)),
INDEX(Dynamic_Table_CAL,COUNTA(Dynamic_Table_CAL)/COUNTA(Dynamic_Indices),_xlfn.XMATCH(INFLATION_Index,Dynamic_Indices))),
IF(SETUP_Frequency="Quarterly",
IFERROR(INDEX(Dynamic_Table_QTR,_xlfn.XMATCH($H349,Dynamic_Period_QTR),_xlfn.XMATCH(INFLATION_Index,Dynamic_Indices)),
INDEX(Dynamic_Table_QTR,COUNTA(Dynamic_Table_QTR)/COUNTA(Dynamic_Indices),_xlfn.XMATCH(INFLATION_Index,Dynamic_Indices))),"err")))))
/100</f>
        <v>#N/A</v>
      </c>
      <c r="P349" s="37" t="e">
        <f t="shared" ca="1" si="27"/>
        <v>#N/A</v>
      </c>
      <c r="Q349" s="37" t="e">
        <f ca="1">IF(ISERROR($H349),NA(),
$P349/_xlfn.XLOOKUP(0,Tool!$27:$27,Tool!$33:$33)
)</f>
        <v>#N/A</v>
      </c>
      <c r="R349" s="2"/>
      <c r="S349" s="36" t="e" cm="1">
        <f t="array" ref="S349">IF(OR(ISERROR($H349),$H349=FALSE),NA(),
IF(SETUP_Frequency="Financial Year",
IFERROR(INDEX(Dynamic_Table_FY,_xlfn.XMATCH($H349,Dynamic_Period_FY),_xlfn.XMATCH("GDP Deflator",Dynamic_Indices)),
INDEX(Dynamic_Table_FY,COUNTA(Dynamic_Table_FY)/COUNTA(Dynamic_Indices),_xlfn.XMATCH("GDP Deflator",Dynamic_Indices))),
IF(SETUP_Frequency="Calendar Year",
IFERROR(INDEX(Dynamic_Table_CAL,_xlfn.XMATCH($H349,Dynamic_Period_CAL),_xlfn.XMATCH("GDP Deflator",Dynamic_Indices)),
INDEX(Dynamic_Table_CAL,COUNTA(Dynamic_Table_CAL)/COUNTA(Dynamic_Indices),_xlfn.XMATCH("GDP Deflator",Dynamic_Indices))),
IF(SETUP_Frequency="Quarterly",
IFERROR(INDEX(Dynamic_Table_QTR,_xlfn.XMATCH($H349,Dynamic_Period_QTR),_xlfn.XMATCH("GDP Deflator",Dynamic_Indices)),
INDEX(Dynamic_Table_QTR,COUNTA(Dynamic_Table_QTR)/COUNTA(Dynamic_Indices),_xlfn.XMATCH("GDP Deflator",Dynamic_Indices))),"err"))))
/100</f>
        <v>#N/A</v>
      </c>
      <c r="T349" s="37" t="e">
        <f t="shared" ca="1" si="28"/>
        <v>#N/A</v>
      </c>
      <c r="U349" s="2" t="e">
        <f ca="1">IF(ISERROR($H349),NA(),
_xlfn.XLOOKUP(0,Tool!$28:$28,Tool!$40:$40)/$T349
)</f>
        <v>#N/A</v>
      </c>
    </row>
    <row r="350" spans="8:21" x14ac:dyDescent="0.35">
      <c r="H350" s="33" t="b">
        <f>IF(SETUP_Frequency="Calendar Year",IF(COUNTA(H$3:H349)&lt;=SETUP_Period_Final-SETUP_Period_First,H349+1),
IF(SETUP_Frequency="Financial Year", IF(COUNTA(H$3:H349)&lt;=LEFT(SETUP_Period_Final,4)-LEFT(SETUP_Period_First,4),((LEFT(H349,2)&amp;MID(H349,3,2))+1)&amp;"/"&amp;TEXT(RIGHT(TEXT(RIGHT(H349,2)+1,"00"),2),"00"),NA()),
IF(SETUP_Frequency="Quarterly",IF(COUNTA(H$3:H349)&lt;=((LEFT(SETUP_Period_Final,4)-LEFT(SETUP_Period_First,4))*4)+RIGHT(SETUP_Period_Final,1)-RIGHT(SETUP_Period_First,1),IF(_xlfn.NUMBERVALUE(RIGHT(H349,1))=4,(LEFT(H349,4)+1)&amp;"Q1",(LEFT(H349,4)&amp;"Q"&amp;(RIGHT(H349,1)+1))),NA()),NA())))</f>
        <v>0</v>
      </c>
      <c r="J350" s="43">
        <f ca="1">OFFSET(Tool!$C$13,0,ROW($H350)-3)</f>
        <v>0</v>
      </c>
      <c r="K350" s="78" t="e">
        <f t="shared" ca="1" si="26"/>
        <v>#N/A</v>
      </c>
      <c r="L350" s="78" t="e">
        <f t="shared" ca="1" si="29"/>
        <v>#N/A</v>
      </c>
      <c r="M350" s="78" t="e">
        <f t="shared" ca="1" si="30"/>
        <v>#N/A</v>
      </c>
      <c r="N350" s="38"/>
      <c r="O350" s="36" t="e" cm="1">
        <f t="array" ref="O350">IF(OR(ISERROR($H350),$H350=FALSE),NA(),
IF(INFLATION_Index="Custom",_xlfn.XLOOKUP($H350,Tool!$12:$12,Tool!$14:$14)*100,
IF(SETUP_Frequency="Financial Year",
IFERROR(INDEX(Dynamic_Table_FY,_xlfn.XMATCH($H350,Dynamic_Period_FY),_xlfn.XMATCH(INFLATION_Index,Dynamic_Indices)),
INDEX(Dynamic_Table_FY,COUNTA(Dynamic_Table_FY)/COUNTA(Dynamic_Indices),_xlfn.XMATCH(INFLATION_Index,Dynamic_Indices))),
IF(SETUP_Frequency="Calendar Year",
IFERROR(INDEX(Dynamic_Table_CAL,_xlfn.XMATCH($H350,Dynamic_Period_CAL),_xlfn.XMATCH(INFLATION_Index,Dynamic_Indices)),
INDEX(Dynamic_Table_CAL,COUNTA(Dynamic_Table_CAL)/COUNTA(Dynamic_Indices),_xlfn.XMATCH(INFLATION_Index,Dynamic_Indices))),
IF(SETUP_Frequency="Quarterly",
IFERROR(INDEX(Dynamic_Table_QTR,_xlfn.XMATCH($H350,Dynamic_Period_QTR),_xlfn.XMATCH(INFLATION_Index,Dynamic_Indices)),
INDEX(Dynamic_Table_QTR,COUNTA(Dynamic_Table_QTR)/COUNTA(Dynamic_Indices),_xlfn.XMATCH(INFLATION_Index,Dynamic_Indices))),"err")))))
/100</f>
        <v>#N/A</v>
      </c>
      <c r="P350" s="37" t="e">
        <f t="shared" ca="1" si="27"/>
        <v>#N/A</v>
      </c>
      <c r="Q350" s="37" t="e">
        <f ca="1">IF(ISERROR($H350),NA(),
$P350/_xlfn.XLOOKUP(0,Tool!$27:$27,Tool!$33:$33)
)</f>
        <v>#N/A</v>
      </c>
      <c r="R350" s="2"/>
      <c r="S350" s="36" t="e" cm="1">
        <f t="array" ref="S350">IF(OR(ISERROR($H350),$H350=FALSE),NA(),
IF(SETUP_Frequency="Financial Year",
IFERROR(INDEX(Dynamic_Table_FY,_xlfn.XMATCH($H350,Dynamic_Period_FY),_xlfn.XMATCH("GDP Deflator",Dynamic_Indices)),
INDEX(Dynamic_Table_FY,COUNTA(Dynamic_Table_FY)/COUNTA(Dynamic_Indices),_xlfn.XMATCH("GDP Deflator",Dynamic_Indices))),
IF(SETUP_Frequency="Calendar Year",
IFERROR(INDEX(Dynamic_Table_CAL,_xlfn.XMATCH($H350,Dynamic_Period_CAL),_xlfn.XMATCH("GDP Deflator",Dynamic_Indices)),
INDEX(Dynamic_Table_CAL,COUNTA(Dynamic_Table_CAL)/COUNTA(Dynamic_Indices),_xlfn.XMATCH("GDP Deflator",Dynamic_Indices))),
IF(SETUP_Frequency="Quarterly",
IFERROR(INDEX(Dynamic_Table_QTR,_xlfn.XMATCH($H350,Dynamic_Period_QTR),_xlfn.XMATCH("GDP Deflator",Dynamic_Indices)),
INDEX(Dynamic_Table_QTR,COUNTA(Dynamic_Table_QTR)/COUNTA(Dynamic_Indices),_xlfn.XMATCH("GDP Deflator",Dynamic_Indices))),"err"))))
/100</f>
        <v>#N/A</v>
      </c>
      <c r="T350" s="37" t="e">
        <f t="shared" ca="1" si="28"/>
        <v>#N/A</v>
      </c>
      <c r="U350" s="2" t="e">
        <f ca="1">IF(ISERROR($H350),NA(),
_xlfn.XLOOKUP(0,Tool!$28:$28,Tool!$40:$40)/$T350
)</f>
        <v>#N/A</v>
      </c>
    </row>
    <row r="351" spans="8:21" x14ac:dyDescent="0.35">
      <c r="H351" s="33" t="b">
        <f>IF(SETUP_Frequency="Calendar Year",IF(COUNTA(H$3:H350)&lt;=SETUP_Period_Final-SETUP_Period_First,H350+1),
IF(SETUP_Frequency="Financial Year", IF(COUNTA(H$3:H350)&lt;=LEFT(SETUP_Period_Final,4)-LEFT(SETUP_Period_First,4),((LEFT(H350,2)&amp;MID(H350,3,2))+1)&amp;"/"&amp;TEXT(RIGHT(TEXT(RIGHT(H350,2)+1,"00"),2),"00"),NA()),
IF(SETUP_Frequency="Quarterly",IF(COUNTA(H$3:H350)&lt;=((LEFT(SETUP_Period_Final,4)-LEFT(SETUP_Period_First,4))*4)+RIGHT(SETUP_Period_Final,1)-RIGHT(SETUP_Period_First,1),IF(_xlfn.NUMBERVALUE(RIGHT(H350,1))=4,(LEFT(H350,4)+1)&amp;"Q1",(LEFT(H350,4)&amp;"Q"&amp;(RIGHT(H350,1)+1))),NA()),NA())))</f>
        <v>0</v>
      </c>
      <c r="J351" s="43">
        <f ca="1">OFFSET(Tool!$C$13,0,ROW($H351)-3)</f>
        <v>0</v>
      </c>
      <c r="K351" s="78" t="e">
        <f t="shared" ca="1" si="26"/>
        <v>#N/A</v>
      </c>
      <c r="L351" s="78" t="e">
        <f t="shared" ca="1" si="29"/>
        <v>#N/A</v>
      </c>
      <c r="M351" s="78" t="e">
        <f t="shared" ca="1" si="30"/>
        <v>#N/A</v>
      </c>
      <c r="N351" s="38"/>
      <c r="O351" s="36" t="e" cm="1">
        <f t="array" ref="O351">IF(OR(ISERROR($H351),$H351=FALSE),NA(),
IF(INFLATION_Index="Custom",_xlfn.XLOOKUP($H351,Tool!$12:$12,Tool!$14:$14)*100,
IF(SETUP_Frequency="Financial Year",
IFERROR(INDEX(Dynamic_Table_FY,_xlfn.XMATCH($H351,Dynamic_Period_FY),_xlfn.XMATCH(INFLATION_Index,Dynamic_Indices)),
INDEX(Dynamic_Table_FY,COUNTA(Dynamic_Table_FY)/COUNTA(Dynamic_Indices),_xlfn.XMATCH(INFLATION_Index,Dynamic_Indices))),
IF(SETUP_Frequency="Calendar Year",
IFERROR(INDEX(Dynamic_Table_CAL,_xlfn.XMATCH($H351,Dynamic_Period_CAL),_xlfn.XMATCH(INFLATION_Index,Dynamic_Indices)),
INDEX(Dynamic_Table_CAL,COUNTA(Dynamic_Table_CAL)/COUNTA(Dynamic_Indices),_xlfn.XMATCH(INFLATION_Index,Dynamic_Indices))),
IF(SETUP_Frequency="Quarterly",
IFERROR(INDEX(Dynamic_Table_QTR,_xlfn.XMATCH($H351,Dynamic_Period_QTR),_xlfn.XMATCH(INFLATION_Index,Dynamic_Indices)),
INDEX(Dynamic_Table_QTR,COUNTA(Dynamic_Table_QTR)/COUNTA(Dynamic_Indices),_xlfn.XMATCH(INFLATION_Index,Dynamic_Indices))),"err")))))
/100</f>
        <v>#N/A</v>
      </c>
      <c r="P351" s="37" t="e">
        <f t="shared" ca="1" si="27"/>
        <v>#N/A</v>
      </c>
      <c r="Q351" s="37" t="e">
        <f ca="1">IF(ISERROR($H351),NA(),
$P351/_xlfn.XLOOKUP(0,Tool!$27:$27,Tool!$33:$33)
)</f>
        <v>#N/A</v>
      </c>
      <c r="R351" s="2"/>
      <c r="S351" s="36" t="e" cm="1">
        <f t="array" ref="S351">IF(OR(ISERROR($H351),$H351=FALSE),NA(),
IF(SETUP_Frequency="Financial Year",
IFERROR(INDEX(Dynamic_Table_FY,_xlfn.XMATCH($H351,Dynamic_Period_FY),_xlfn.XMATCH("GDP Deflator",Dynamic_Indices)),
INDEX(Dynamic_Table_FY,COUNTA(Dynamic_Table_FY)/COUNTA(Dynamic_Indices),_xlfn.XMATCH("GDP Deflator",Dynamic_Indices))),
IF(SETUP_Frequency="Calendar Year",
IFERROR(INDEX(Dynamic_Table_CAL,_xlfn.XMATCH($H351,Dynamic_Period_CAL),_xlfn.XMATCH("GDP Deflator",Dynamic_Indices)),
INDEX(Dynamic_Table_CAL,COUNTA(Dynamic_Table_CAL)/COUNTA(Dynamic_Indices),_xlfn.XMATCH("GDP Deflator",Dynamic_Indices))),
IF(SETUP_Frequency="Quarterly",
IFERROR(INDEX(Dynamic_Table_QTR,_xlfn.XMATCH($H351,Dynamic_Period_QTR),_xlfn.XMATCH("GDP Deflator",Dynamic_Indices)),
INDEX(Dynamic_Table_QTR,COUNTA(Dynamic_Table_QTR)/COUNTA(Dynamic_Indices),_xlfn.XMATCH("GDP Deflator",Dynamic_Indices))),"err"))))
/100</f>
        <v>#N/A</v>
      </c>
      <c r="T351" s="37" t="e">
        <f t="shared" ca="1" si="28"/>
        <v>#N/A</v>
      </c>
      <c r="U351" s="2" t="e">
        <f ca="1">IF(ISERROR($H351),NA(),
_xlfn.XLOOKUP(0,Tool!$28:$28,Tool!$40:$40)/$T351
)</f>
        <v>#N/A</v>
      </c>
    </row>
    <row r="352" spans="8:21" x14ac:dyDescent="0.35">
      <c r="H352" s="33" t="b">
        <f>IF(SETUP_Frequency="Calendar Year",IF(COUNTA(H$3:H351)&lt;=SETUP_Period_Final-SETUP_Period_First,H351+1),
IF(SETUP_Frequency="Financial Year", IF(COUNTA(H$3:H351)&lt;=LEFT(SETUP_Period_Final,4)-LEFT(SETUP_Period_First,4),((LEFT(H351,2)&amp;MID(H351,3,2))+1)&amp;"/"&amp;TEXT(RIGHT(TEXT(RIGHT(H351,2)+1,"00"),2),"00"),NA()),
IF(SETUP_Frequency="Quarterly",IF(COUNTA(H$3:H351)&lt;=((LEFT(SETUP_Period_Final,4)-LEFT(SETUP_Period_First,4))*4)+RIGHT(SETUP_Period_Final,1)-RIGHT(SETUP_Period_First,1),IF(_xlfn.NUMBERVALUE(RIGHT(H351,1))=4,(LEFT(H351,4)+1)&amp;"Q1",(LEFT(H351,4)&amp;"Q"&amp;(RIGHT(H351,1)+1))),NA()),NA())))</f>
        <v>0</v>
      </c>
      <c r="J352" s="43">
        <f ca="1">OFFSET(Tool!$C$13,0,ROW($H352)-3)</f>
        <v>0</v>
      </c>
      <c r="K352" s="78" t="e">
        <f t="shared" ca="1" si="26"/>
        <v>#N/A</v>
      </c>
      <c r="L352" s="78" t="e">
        <f t="shared" ca="1" si="29"/>
        <v>#N/A</v>
      </c>
      <c r="M352" s="78" t="e">
        <f t="shared" ca="1" si="30"/>
        <v>#N/A</v>
      </c>
      <c r="N352" s="38"/>
      <c r="O352" s="36" t="e" cm="1">
        <f t="array" ref="O352">IF(OR(ISERROR($H352),$H352=FALSE),NA(),
IF(INFLATION_Index="Custom",_xlfn.XLOOKUP($H352,Tool!$12:$12,Tool!$14:$14)*100,
IF(SETUP_Frequency="Financial Year",
IFERROR(INDEX(Dynamic_Table_FY,_xlfn.XMATCH($H352,Dynamic_Period_FY),_xlfn.XMATCH(INFLATION_Index,Dynamic_Indices)),
INDEX(Dynamic_Table_FY,COUNTA(Dynamic_Table_FY)/COUNTA(Dynamic_Indices),_xlfn.XMATCH(INFLATION_Index,Dynamic_Indices))),
IF(SETUP_Frequency="Calendar Year",
IFERROR(INDEX(Dynamic_Table_CAL,_xlfn.XMATCH($H352,Dynamic_Period_CAL),_xlfn.XMATCH(INFLATION_Index,Dynamic_Indices)),
INDEX(Dynamic_Table_CAL,COUNTA(Dynamic_Table_CAL)/COUNTA(Dynamic_Indices),_xlfn.XMATCH(INFLATION_Index,Dynamic_Indices))),
IF(SETUP_Frequency="Quarterly",
IFERROR(INDEX(Dynamic_Table_QTR,_xlfn.XMATCH($H352,Dynamic_Period_QTR),_xlfn.XMATCH(INFLATION_Index,Dynamic_Indices)),
INDEX(Dynamic_Table_QTR,COUNTA(Dynamic_Table_QTR)/COUNTA(Dynamic_Indices),_xlfn.XMATCH(INFLATION_Index,Dynamic_Indices))),"err")))))
/100</f>
        <v>#N/A</v>
      </c>
      <c r="P352" s="37" t="e">
        <f t="shared" ca="1" si="27"/>
        <v>#N/A</v>
      </c>
      <c r="Q352" s="37" t="e">
        <f ca="1">IF(ISERROR($H352),NA(),
$P352/_xlfn.XLOOKUP(0,Tool!$27:$27,Tool!$33:$33)
)</f>
        <v>#N/A</v>
      </c>
      <c r="R352" s="2"/>
      <c r="S352" s="36" t="e" cm="1">
        <f t="array" ref="S352">IF(OR(ISERROR($H352),$H352=FALSE),NA(),
IF(SETUP_Frequency="Financial Year",
IFERROR(INDEX(Dynamic_Table_FY,_xlfn.XMATCH($H352,Dynamic_Period_FY),_xlfn.XMATCH("GDP Deflator",Dynamic_Indices)),
INDEX(Dynamic_Table_FY,COUNTA(Dynamic_Table_FY)/COUNTA(Dynamic_Indices),_xlfn.XMATCH("GDP Deflator",Dynamic_Indices))),
IF(SETUP_Frequency="Calendar Year",
IFERROR(INDEX(Dynamic_Table_CAL,_xlfn.XMATCH($H352,Dynamic_Period_CAL),_xlfn.XMATCH("GDP Deflator",Dynamic_Indices)),
INDEX(Dynamic_Table_CAL,COUNTA(Dynamic_Table_CAL)/COUNTA(Dynamic_Indices),_xlfn.XMATCH("GDP Deflator",Dynamic_Indices))),
IF(SETUP_Frequency="Quarterly",
IFERROR(INDEX(Dynamic_Table_QTR,_xlfn.XMATCH($H352,Dynamic_Period_QTR),_xlfn.XMATCH("GDP Deflator",Dynamic_Indices)),
INDEX(Dynamic_Table_QTR,COUNTA(Dynamic_Table_QTR)/COUNTA(Dynamic_Indices),_xlfn.XMATCH("GDP Deflator",Dynamic_Indices))),"err"))))
/100</f>
        <v>#N/A</v>
      </c>
      <c r="T352" s="37" t="e">
        <f t="shared" ca="1" si="28"/>
        <v>#N/A</v>
      </c>
      <c r="U352" s="2" t="e">
        <f ca="1">IF(ISERROR($H352),NA(),
_xlfn.XLOOKUP(0,Tool!$28:$28,Tool!$40:$40)/$T352
)</f>
        <v>#N/A</v>
      </c>
    </row>
    <row r="353" spans="8:21" x14ac:dyDescent="0.35">
      <c r="H353" s="33" t="b">
        <f>IF(SETUP_Frequency="Calendar Year",IF(COUNTA(H$3:H352)&lt;=SETUP_Period_Final-SETUP_Period_First,H352+1),
IF(SETUP_Frequency="Financial Year", IF(COUNTA(H$3:H352)&lt;=LEFT(SETUP_Period_Final,4)-LEFT(SETUP_Period_First,4),((LEFT(H352,2)&amp;MID(H352,3,2))+1)&amp;"/"&amp;TEXT(RIGHT(TEXT(RIGHT(H352,2)+1,"00"),2),"00"),NA()),
IF(SETUP_Frequency="Quarterly",IF(COUNTA(H$3:H352)&lt;=((LEFT(SETUP_Period_Final,4)-LEFT(SETUP_Period_First,4))*4)+RIGHT(SETUP_Period_Final,1)-RIGHT(SETUP_Period_First,1),IF(_xlfn.NUMBERVALUE(RIGHT(H352,1))=4,(LEFT(H352,4)+1)&amp;"Q1",(LEFT(H352,4)&amp;"Q"&amp;(RIGHT(H352,1)+1))),NA()),NA())))</f>
        <v>0</v>
      </c>
      <c r="J353" s="43">
        <f ca="1">OFFSET(Tool!$C$13,0,ROW($H353)-3)</f>
        <v>0</v>
      </c>
      <c r="K353" s="78" t="e">
        <f t="shared" ca="1" si="26"/>
        <v>#N/A</v>
      </c>
      <c r="L353" s="78" t="e">
        <f t="shared" ca="1" si="29"/>
        <v>#N/A</v>
      </c>
      <c r="M353" s="78" t="e">
        <f t="shared" ca="1" si="30"/>
        <v>#N/A</v>
      </c>
      <c r="N353" s="38"/>
      <c r="O353" s="36" t="e" cm="1">
        <f t="array" ref="O353">IF(OR(ISERROR($H353),$H353=FALSE),NA(),
IF(INFLATION_Index="Custom",_xlfn.XLOOKUP($H353,Tool!$12:$12,Tool!$14:$14)*100,
IF(SETUP_Frequency="Financial Year",
IFERROR(INDEX(Dynamic_Table_FY,_xlfn.XMATCH($H353,Dynamic_Period_FY),_xlfn.XMATCH(INFLATION_Index,Dynamic_Indices)),
INDEX(Dynamic_Table_FY,COUNTA(Dynamic_Table_FY)/COUNTA(Dynamic_Indices),_xlfn.XMATCH(INFLATION_Index,Dynamic_Indices))),
IF(SETUP_Frequency="Calendar Year",
IFERROR(INDEX(Dynamic_Table_CAL,_xlfn.XMATCH($H353,Dynamic_Period_CAL),_xlfn.XMATCH(INFLATION_Index,Dynamic_Indices)),
INDEX(Dynamic_Table_CAL,COUNTA(Dynamic_Table_CAL)/COUNTA(Dynamic_Indices),_xlfn.XMATCH(INFLATION_Index,Dynamic_Indices))),
IF(SETUP_Frequency="Quarterly",
IFERROR(INDEX(Dynamic_Table_QTR,_xlfn.XMATCH($H353,Dynamic_Period_QTR),_xlfn.XMATCH(INFLATION_Index,Dynamic_Indices)),
INDEX(Dynamic_Table_QTR,COUNTA(Dynamic_Table_QTR)/COUNTA(Dynamic_Indices),_xlfn.XMATCH(INFLATION_Index,Dynamic_Indices))),"err")))))
/100</f>
        <v>#N/A</v>
      </c>
      <c r="P353" s="37" t="e">
        <f t="shared" ca="1" si="27"/>
        <v>#N/A</v>
      </c>
      <c r="Q353" s="37" t="e">
        <f ca="1">IF(ISERROR($H353),NA(),
$P353/_xlfn.XLOOKUP(0,Tool!$27:$27,Tool!$33:$33)
)</f>
        <v>#N/A</v>
      </c>
      <c r="R353" s="2"/>
      <c r="S353" s="36" t="e" cm="1">
        <f t="array" ref="S353">IF(OR(ISERROR($H353),$H353=FALSE),NA(),
IF(SETUP_Frequency="Financial Year",
IFERROR(INDEX(Dynamic_Table_FY,_xlfn.XMATCH($H353,Dynamic_Period_FY),_xlfn.XMATCH("GDP Deflator",Dynamic_Indices)),
INDEX(Dynamic_Table_FY,COUNTA(Dynamic_Table_FY)/COUNTA(Dynamic_Indices),_xlfn.XMATCH("GDP Deflator",Dynamic_Indices))),
IF(SETUP_Frequency="Calendar Year",
IFERROR(INDEX(Dynamic_Table_CAL,_xlfn.XMATCH($H353,Dynamic_Period_CAL),_xlfn.XMATCH("GDP Deflator",Dynamic_Indices)),
INDEX(Dynamic_Table_CAL,COUNTA(Dynamic_Table_CAL)/COUNTA(Dynamic_Indices),_xlfn.XMATCH("GDP Deflator",Dynamic_Indices))),
IF(SETUP_Frequency="Quarterly",
IFERROR(INDEX(Dynamic_Table_QTR,_xlfn.XMATCH($H353,Dynamic_Period_QTR),_xlfn.XMATCH("GDP Deflator",Dynamic_Indices)),
INDEX(Dynamic_Table_QTR,COUNTA(Dynamic_Table_QTR)/COUNTA(Dynamic_Indices),_xlfn.XMATCH("GDP Deflator",Dynamic_Indices))),"err"))))
/100</f>
        <v>#N/A</v>
      </c>
      <c r="T353" s="37" t="e">
        <f t="shared" ca="1" si="28"/>
        <v>#N/A</v>
      </c>
      <c r="U353" s="2" t="e">
        <f ca="1">IF(ISERROR($H353),NA(),
_xlfn.XLOOKUP(0,Tool!$28:$28,Tool!$40:$40)/$T353
)</f>
        <v>#N/A</v>
      </c>
    </row>
    <row r="354" spans="8:21" x14ac:dyDescent="0.35">
      <c r="H354" s="33" t="b">
        <f>IF(SETUP_Frequency="Calendar Year",IF(COUNTA(H$3:H353)&lt;=SETUP_Period_Final-SETUP_Period_First,H353+1),
IF(SETUP_Frequency="Financial Year", IF(COUNTA(H$3:H353)&lt;=LEFT(SETUP_Period_Final,4)-LEFT(SETUP_Period_First,4),((LEFT(H353,2)&amp;MID(H353,3,2))+1)&amp;"/"&amp;TEXT(RIGHT(TEXT(RIGHT(H353,2)+1,"00"),2),"00"),NA()),
IF(SETUP_Frequency="Quarterly",IF(COUNTA(H$3:H353)&lt;=((LEFT(SETUP_Period_Final,4)-LEFT(SETUP_Period_First,4))*4)+RIGHT(SETUP_Period_Final,1)-RIGHT(SETUP_Period_First,1),IF(_xlfn.NUMBERVALUE(RIGHT(H353,1))=4,(LEFT(H353,4)+1)&amp;"Q1",(LEFT(H353,4)&amp;"Q"&amp;(RIGHT(H353,1)+1))),NA()),NA())))</f>
        <v>0</v>
      </c>
      <c r="J354" s="43">
        <f ca="1">OFFSET(Tool!$C$13,0,ROW($H354)-3)</f>
        <v>0</v>
      </c>
      <c r="K354" s="78" t="e">
        <f t="shared" ca="1" si="26"/>
        <v>#N/A</v>
      </c>
      <c r="L354" s="78" t="e">
        <f t="shared" ca="1" si="29"/>
        <v>#N/A</v>
      </c>
      <c r="M354" s="78" t="e">
        <f t="shared" ca="1" si="30"/>
        <v>#N/A</v>
      </c>
      <c r="N354" s="38"/>
      <c r="O354" s="36" t="e" cm="1">
        <f t="array" ref="O354">IF(OR(ISERROR($H354),$H354=FALSE),NA(),
IF(INFLATION_Index="Custom",_xlfn.XLOOKUP($H354,Tool!$12:$12,Tool!$14:$14)*100,
IF(SETUP_Frequency="Financial Year",
IFERROR(INDEX(Dynamic_Table_FY,_xlfn.XMATCH($H354,Dynamic_Period_FY),_xlfn.XMATCH(INFLATION_Index,Dynamic_Indices)),
INDEX(Dynamic_Table_FY,COUNTA(Dynamic_Table_FY)/COUNTA(Dynamic_Indices),_xlfn.XMATCH(INFLATION_Index,Dynamic_Indices))),
IF(SETUP_Frequency="Calendar Year",
IFERROR(INDEX(Dynamic_Table_CAL,_xlfn.XMATCH($H354,Dynamic_Period_CAL),_xlfn.XMATCH(INFLATION_Index,Dynamic_Indices)),
INDEX(Dynamic_Table_CAL,COUNTA(Dynamic_Table_CAL)/COUNTA(Dynamic_Indices),_xlfn.XMATCH(INFLATION_Index,Dynamic_Indices))),
IF(SETUP_Frequency="Quarterly",
IFERROR(INDEX(Dynamic_Table_QTR,_xlfn.XMATCH($H354,Dynamic_Period_QTR),_xlfn.XMATCH(INFLATION_Index,Dynamic_Indices)),
INDEX(Dynamic_Table_QTR,COUNTA(Dynamic_Table_QTR)/COUNTA(Dynamic_Indices),_xlfn.XMATCH(INFLATION_Index,Dynamic_Indices))),"err")))))
/100</f>
        <v>#N/A</v>
      </c>
      <c r="P354" s="37" t="e">
        <f t="shared" ca="1" si="27"/>
        <v>#N/A</v>
      </c>
      <c r="Q354" s="37" t="e">
        <f ca="1">IF(ISERROR($H354),NA(),
$P354/_xlfn.XLOOKUP(0,Tool!$27:$27,Tool!$33:$33)
)</f>
        <v>#N/A</v>
      </c>
      <c r="R354" s="2"/>
      <c r="S354" s="36" t="e" cm="1">
        <f t="array" ref="S354">IF(OR(ISERROR($H354),$H354=FALSE),NA(),
IF(SETUP_Frequency="Financial Year",
IFERROR(INDEX(Dynamic_Table_FY,_xlfn.XMATCH($H354,Dynamic_Period_FY),_xlfn.XMATCH("GDP Deflator",Dynamic_Indices)),
INDEX(Dynamic_Table_FY,COUNTA(Dynamic_Table_FY)/COUNTA(Dynamic_Indices),_xlfn.XMATCH("GDP Deflator",Dynamic_Indices))),
IF(SETUP_Frequency="Calendar Year",
IFERROR(INDEX(Dynamic_Table_CAL,_xlfn.XMATCH($H354,Dynamic_Period_CAL),_xlfn.XMATCH("GDP Deflator",Dynamic_Indices)),
INDEX(Dynamic_Table_CAL,COUNTA(Dynamic_Table_CAL)/COUNTA(Dynamic_Indices),_xlfn.XMATCH("GDP Deflator",Dynamic_Indices))),
IF(SETUP_Frequency="Quarterly",
IFERROR(INDEX(Dynamic_Table_QTR,_xlfn.XMATCH($H354,Dynamic_Period_QTR),_xlfn.XMATCH("GDP Deflator",Dynamic_Indices)),
INDEX(Dynamic_Table_QTR,COUNTA(Dynamic_Table_QTR)/COUNTA(Dynamic_Indices),_xlfn.XMATCH("GDP Deflator",Dynamic_Indices))),"err"))))
/100</f>
        <v>#N/A</v>
      </c>
      <c r="T354" s="37" t="e">
        <f t="shared" ca="1" si="28"/>
        <v>#N/A</v>
      </c>
      <c r="U354" s="2" t="e">
        <f ca="1">IF(ISERROR($H354),NA(),
_xlfn.XLOOKUP(0,Tool!$28:$28,Tool!$40:$40)/$T354
)</f>
        <v>#N/A</v>
      </c>
    </row>
    <row r="355" spans="8:21" x14ac:dyDescent="0.35">
      <c r="H355" s="33" t="b">
        <f>IF(SETUP_Frequency="Calendar Year",IF(COUNTA(H$3:H354)&lt;=SETUP_Period_Final-SETUP_Period_First,H354+1),
IF(SETUP_Frequency="Financial Year", IF(COUNTA(H$3:H354)&lt;=LEFT(SETUP_Period_Final,4)-LEFT(SETUP_Period_First,4),((LEFT(H354,2)&amp;MID(H354,3,2))+1)&amp;"/"&amp;TEXT(RIGHT(TEXT(RIGHT(H354,2)+1,"00"),2),"00"),NA()),
IF(SETUP_Frequency="Quarterly",IF(COUNTA(H$3:H354)&lt;=((LEFT(SETUP_Period_Final,4)-LEFT(SETUP_Period_First,4))*4)+RIGHT(SETUP_Period_Final,1)-RIGHT(SETUP_Period_First,1),IF(_xlfn.NUMBERVALUE(RIGHT(H354,1))=4,(LEFT(H354,4)+1)&amp;"Q1",(LEFT(H354,4)&amp;"Q"&amp;(RIGHT(H354,1)+1))),NA()),NA())))</f>
        <v>0</v>
      </c>
      <c r="J355" s="43">
        <f ca="1">OFFSET(Tool!$C$13,0,ROW($H355)-3)</f>
        <v>0</v>
      </c>
      <c r="K355" s="78" t="e">
        <f t="shared" ca="1" si="26"/>
        <v>#N/A</v>
      </c>
      <c r="L355" s="78" t="e">
        <f t="shared" ca="1" si="29"/>
        <v>#N/A</v>
      </c>
      <c r="M355" s="78" t="e">
        <f t="shared" ca="1" si="30"/>
        <v>#N/A</v>
      </c>
      <c r="N355" s="38"/>
      <c r="O355" s="36" t="e" cm="1">
        <f t="array" ref="O355">IF(OR(ISERROR($H355),$H355=FALSE),NA(),
IF(INFLATION_Index="Custom",_xlfn.XLOOKUP($H355,Tool!$12:$12,Tool!$14:$14)*100,
IF(SETUP_Frequency="Financial Year",
IFERROR(INDEX(Dynamic_Table_FY,_xlfn.XMATCH($H355,Dynamic_Period_FY),_xlfn.XMATCH(INFLATION_Index,Dynamic_Indices)),
INDEX(Dynamic_Table_FY,COUNTA(Dynamic_Table_FY)/COUNTA(Dynamic_Indices),_xlfn.XMATCH(INFLATION_Index,Dynamic_Indices))),
IF(SETUP_Frequency="Calendar Year",
IFERROR(INDEX(Dynamic_Table_CAL,_xlfn.XMATCH($H355,Dynamic_Period_CAL),_xlfn.XMATCH(INFLATION_Index,Dynamic_Indices)),
INDEX(Dynamic_Table_CAL,COUNTA(Dynamic_Table_CAL)/COUNTA(Dynamic_Indices),_xlfn.XMATCH(INFLATION_Index,Dynamic_Indices))),
IF(SETUP_Frequency="Quarterly",
IFERROR(INDEX(Dynamic_Table_QTR,_xlfn.XMATCH($H355,Dynamic_Period_QTR),_xlfn.XMATCH(INFLATION_Index,Dynamic_Indices)),
INDEX(Dynamic_Table_QTR,COUNTA(Dynamic_Table_QTR)/COUNTA(Dynamic_Indices),_xlfn.XMATCH(INFLATION_Index,Dynamic_Indices))),"err")))))
/100</f>
        <v>#N/A</v>
      </c>
      <c r="P355" s="37" t="e">
        <f t="shared" ca="1" si="27"/>
        <v>#N/A</v>
      </c>
      <c r="Q355" s="37" t="e">
        <f ca="1">IF(ISERROR($H355),NA(),
$P355/_xlfn.XLOOKUP(0,Tool!$27:$27,Tool!$33:$33)
)</f>
        <v>#N/A</v>
      </c>
      <c r="R355" s="2"/>
      <c r="S355" s="36" t="e" cm="1">
        <f t="array" ref="S355">IF(OR(ISERROR($H355),$H355=FALSE),NA(),
IF(SETUP_Frequency="Financial Year",
IFERROR(INDEX(Dynamic_Table_FY,_xlfn.XMATCH($H355,Dynamic_Period_FY),_xlfn.XMATCH("GDP Deflator",Dynamic_Indices)),
INDEX(Dynamic_Table_FY,COUNTA(Dynamic_Table_FY)/COUNTA(Dynamic_Indices),_xlfn.XMATCH("GDP Deflator",Dynamic_Indices))),
IF(SETUP_Frequency="Calendar Year",
IFERROR(INDEX(Dynamic_Table_CAL,_xlfn.XMATCH($H355,Dynamic_Period_CAL),_xlfn.XMATCH("GDP Deflator",Dynamic_Indices)),
INDEX(Dynamic_Table_CAL,COUNTA(Dynamic_Table_CAL)/COUNTA(Dynamic_Indices),_xlfn.XMATCH("GDP Deflator",Dynamic_Indices))),
IF(SETUP_Frequency="Quarterly",
IFERROR(INDEX(Dynamic_Table_QTR,_xlfn.XMATCH($H355,Dynamic_Period_QTR),_xlfn.XMATCH("GDP Deflator",Dynamic_Indices)),
INDEX(Dynamic_Table_QTR,COUNTA(Dynamic_Table_QTR)/COUNTA(Dynamic_Indices),_xlfn.XMATCH("GDP Deflator",Dynamic_Indices))),"err"))))
/100</f>
        <v>#N/A</v>
      </c>
      <c r="T355" s="37" t="e">
        <f t="shared" ca="1" si="28"/>
        <v>#N/A</v>
      </c>
      <c r="U355" s="2" t="e">
        <f ca="1">IF(ISERROR($H355),NA(),
_xlfn.XLOOKUP(0,Tool!$28:$28,Tool!$40:$40)/$T355
)</f>
        <v>#N/A</v>
      </c>
    </row>
    <row r="356" spans="8:21" x14ac:dyDescent="0.35">
      <c r="H356" s="33" t="b">
        <f>IF(SETUP_Frequency="Calendar Year",IF(COUNTA(H$3:H355)&lt;=SETUP_Period_Final-SETUP_Period_First,H355+1),
IF(SETUP_Frequency="Financial Year", IF(COUNTA(H$3:H355)&lt;=LEFT(SETUP_Period_Final,4)-LEFT(SETUP_Period_First,4),((LEFT(H355,2)&amp;MID(H355,3,2))+1)&amp;"/"&amp;TEXT(RIGHT(TEXT(RIGHT(H355,2)+1,"00"),2),"00"),NA()),
IF(SETUP_Frequency="Quarterly",IF(COUNTA(H$3:H355)&lt;=((LEFT(SETUP_Period_Final,4)-LEFT(SETUP_Period_First,4))*4)+RIGHT(SETUP_Period_Final,1)-RIGHT(SETUP_Period_First,1),IF(_xlfn.NUMBERVALUE(RIGHT(H355,1))=4,(LEFT(H355,4)+1)&amp;"Q1",(LEFT(H355,4)&amp;"Q"&amp;(RIGHT(H355,1)+1))),NA()),NA())))</f>
        <v>0</v>
      </c>
      <c r="J356" s="43">
        <f ca="1">OFFSET(Tool!$C$13,0,ROW($H356)-3)</f>
        <v>0</v>
      </c>
      <c r="K356" s="78" t="e">
        <f t="shared" ca="1" si="26"/>
        <v>#N/A</v>
      </c>
      <c r="L356" s="78" t="e">
        <f t="shared" ca="1" si="29"/>
        <v>#N/A</v>
      </c>
      <c r="M356" s="78" t="e">
        <f t="shared" ca="1" si="30"/>
        <v>#N/A</v>
      </c>
      <c r="N356" s="38"/>
      <c r="O356" s="36" t="e" cm="1">
        <f t="array" ref="O356">IF(OR(ISERROR($H356),$H356=FALSE),NA(),
IF(INFLATION_Index="Custom",_xlfn.XLOOKUP($H356,Tool!$12:$12,Tool!$14:$14)*100,
IF(SETUP_Frequency="Financial Year",
IFERROR(INDEX(Dynamic_Table_FY,_xlfn.XMATCH($H356,Dynamic_Period_FY),_xlfn.XMATCH(INFLATION_Index,Dynamic_Indices)),
INDEX(Dynamic_Table_FY,COUNTA(Dynamic_Table_FY)/COUNTA(Dynamic_Indices),_xlfn.XMATCH(INFLATION_Index,Dynamic_Indices))),
IF(SETUP_Frequency="Calendar Year",
IFERROR(INDEX(Dynamic_Table_CAL,_xlfn.XMATCH($H356,Dynamic_Period_CAL),_xlfn.XMATCH(INFLATION_Index,Dynamic_Indices)),
INDEX(Dynamic_Table_CAL,COUNTA(Dynamic_Table_CAL)/COUNTA(Dynamic_Indices),_xlfn.XMATCH(INFLATION_Index,Dynamic_Indices))),
IF(SETUP_Frequency="Quarterly",
IFERROR(INDEX(Dynamic_Table_QTR,_xlfn.XMATCH($H356,Dynamic_Period_QTR),_xlfn.XMATCH(INFLATION_Index,Dynamic_Indices)),
INDEX(Dynamic_Table_QTR,COUNTA(Dynamic_Table_QTR)/COUNTA(Dynamic_Indices),_xlfn.XMATCH(INFLATION_Index,Dynamic_Indices))),"err")))))
/100</f>
        <v>#N/A</v>
      </c>
      <c r="P356" s="37" t="e">
        <f t="shared" ca="1" si="27"/>
        <v>#N/A</v>
      </c>
      <c r="Q356" s="37" t="e">
        <f ca="1">IF(ISERROR($H356),NA(),
$P356/_xlfn.XLOOKUP(0,Tool!$27:$27,Tool!$33:$33)
)</f>
        <v>#N/A</v>
      </c>
      <c r="R356" s="2"/>
      <c r="S356" s="36" t="e" cm="1">
        <f t="array" ref="S356">IF(OR(ISERROR($H356),$H356=FALSE),NA(),
IF(SETUP_Frequency="Financial Year",
IFERROR(INDEX(Dynamic_Table_FY,_xlfn.XMATCH($H356,Dynamic_Period_FY),_xlfn.XMATCH("GDP Deflator",Dynamic_Indices)),
INDEX(Dynamic_Table_FY,COUNTA(Dynamic_Table_FY)/COUNTA(Dynamic_Indices),_xlfn.XMATCH("GDP Deflator",Dynamic_Indices))),
IF(SETUP_Frequency="Calendar Year",
IFERROR(INDEX(Dynamic_Table_CAL,_xlfn.XMATCH($H356,Dynamic_Period_CAL),_xlfn.XMATCH("GDP Deflator",Dynamic_Indices)),
INDEX(Dynamic_Table_CAL,COUNTA(Dynamic_Table_CAL)/COUNTA(Dynamic_Indices),_xlfn.XMATCH("GDP Deflator",Dynamic_Indices))),
IF(SETUP_Frequency="Quarterly",
IFERROR(INDEX(Dynamic_Table_QTR,_xlfn.XMATCH($H356,Dynamic_Period_QTR),_xlfn.XMATCH("GDP Deflator",Dynamic_Indices)),
INDEX(Dynamic_Table_QTR,COUNTA(Dynamic_Table_QTR)/COUNTA(Dynamic_Indices),_xlfn.XMATCH("GDP Deflator",Dynamic_Indices))),"err"))))
/100</f>
        <v>#N/A</v>
      </c>
      <c r="T356" s="37" t="e">
        <f t="shared" ca="1" si="28"/>
        <v>#N/A</v>
      </c>
      <c r="U356" s="2" t="e">
        <f ca="1">IF(ISERROR($H356),NA(),
_xlfn.XLOOKUP(0,Tool!$28:$28,Tool!$40:$40)/$T356
)</f>
        <v>#N/A</v>
      </c>
    </row>
    <row r="357" spans="8:21" x14ac:dyDescent="0.35">
      <c r="H357" s="33" t="b">
        <f>IF(SETUP_Frequency="Calendar Year",IF(COUNTA(H$3:H356)&lt;=SETUP_Period_Final-SETUP_Period_First,H356+1),
IF(SETUP_Frequency="Financial Year", IF(COUNTA(H$3:H356)&lt;=LEFT(SETUP_Period_Final,4)-LEFT(SETUP_Period_First,4),((LEFT(H356,2)&amp;MID(H356,3,2))+1)&amp;"/"&amp;TEXT(RIGHT(TEXT(RIGHT(H356,2)+1,"00"),2),"00"),NA()),
IF(SETUP_Frequency="Quarterly",IF(COUNTA(H$3:H356)&lt;=((LEFT(SETUP_Period_Final,4)-LEFT(SETUP_Period_First,4))*4)+RIGHT(SETUP_Period_Final,1)-RIGHT(SETUP_Period_First,1),IF(_xlfn.NUMBERVALUE(RIGHT(H356,1))=4,(LEFT(H356,4)+1)&amp;"Q1",(LEFT(H356,4)&amp;"Q"&amp;(RIGHT(H356,1)+1))),NA()),NA())))</f>
        <v>0</v>
      </c>
      <c r="J357" s="43">
        <f ca="1">OFFSET(Tool!$C$13,0,ROW($H357)-3)</f>
        <v>0</v>
      </c>
      <c r="K357" s="78" t="e">
        <f t="shared" ca="1" si="26"/>
        <v>#N/A</v>
      </c>
      <c r="L357" s="78" t="e">
        <f t="shared" ca="1" si="29"/>
        <v>#N/A</v>
      </c>
      <c r="M357" s="78" t="e">
        <f t="shared" ca="1" si="30"/>
        <v>#N/A</v>
      </c>
      <c r="N357" s="38"/>
      <c r="O357" s="36" t="e" cm="1">
        <f t="array" ref="O357">IF(OR(ISERROR($H357),$H357=FALSE),NA(),
IF(INFLATION_Index="Custom",_xlfn.XLOOKUP($H357,Tool!$12:$12,Tool!$14:$14)*100,
IF(SETUP_Frequency="Financial Year",
IFERROR(INDEX(Dynamic_Table_FY,_xlfn.XMATCH($H357,Dynamic_Period_FY),_xlfn.XMATCH(INFLATION_Index,Dynamic_Indices)),
INDEX(Dynamic_Table_FY,COUNTA(Dynamic_Table_FY)/COUNTA(Dynamic_Indices),_xlfn.XMATCH(INFLATION_Index,Dynamic_Indices))),
IF(SETUP_Frequency="Calendar Year",
IFERROR(INDEX(Dynamic_Table_CAL,_xlfn.XMATCH($H357,Dynamic_Period_CAL),_xlfn.XMATCH(INFLATION_Index,Dynamic_Indices)),
INDEX(Dynamic_Table_CAL,COUNTA(Dynamic_Table_CAL)/COUNTA(Dynamic_Indices),_xlfn.XMATCH(INFLATION_Index,Dynamic_Indices))),
IF(SETUP_Frequency="Quarterly",
IFERROR(INDEX(Dynamic_Table_QTR,_xlfn.XMATCH($H357,Dynamic_Period_QTR),_xlfn.XMATCH(INFLATION_Index,Dynamic_Indices)),
INDEX(Dynamic_Table_QTR,COUNTA(Dynamic_Table_QTR)/COUNTA(Dynamic_Indices),_xlfn.XMATCH(INFLATION_Index,Dynamic_Indices))),"err")))))
/100</f>
        <v>#N/A</v>
      </c>
      <c r="P357" s="37" t="e">
        <f t="shared" ca="1" si="27"/>
        <v>#N/A</v>
      </c>
      <c r="Q357" s="37" t="e">
        <f ca="1">IF(ISERROR($H357),NA(),
$P357/_xlfn.XLOOKUP(0,Tool!$27:$27,Tool!$33:$33)
)</f>
        <v>#N/A</v>
      </c>
      <c r="R357" s="2"/>
      <c r="S357" s="36" t="e" cm="1">
        <f t="array" ref="S357">IF(OR(ISERROR($H357),$H357=FALSE),NA(),
IF(SETUP_Frequency="Financial Year",
IFERROR(INDEX(Dynamic_Table_FY,_xlfn.XMATCH($H357,Dynamic_Period_FY),_xlfn.XMATCH("GDP Deflator",Dynamic_Indices)),
INDEX(Dynamic_Table_FY,COUNTA(Dynamic_Table_FY)/COUNTA(Dynamic_Indices),_xlfn.XMATCH("GDP Deflator",Dynamic_Indices))),
IF(SETUP_Frequency="Calendar Year",
IFERROR(INDEX(Dynamic_Table_CAL,_xlfn.XMATCH($H357,Dynamic_Period_CAL),_xlfn.XMATCH("GDP Deflator",Dynamic_Indices)),
INDEX(Dynamic_Table_CAL,COUNTA(Dynamic_Table_CAL)/COUNTA(Dynamic_Indices),_xlfn.XMATCH("GDP Deflator",Dynamic_Indices))),
IF(SETUP_Frequency="Quarterly",
IFERROR(INDEX(Dynamic_Table_QTR,_xlfn.XMATCH($H357,Dynamic_Period_QTR),_xlfn.XMATCH("GDP Deflator",Dynamic_Indices)),
INDEX(Dynamic_Table_QTR,COUNTA(Dynamic_Table_QTR)/COUNTA(Dynamic_Indices),_xlfn.XMATCH("GDP Deflator",Dynamic_Indices))),"err"))))
/100</f>
        <v>#N/A</v>
      </c>
      <c r="T357" s="37" t="e">
        <f t="shared" ca="1" si="28"/>
        <v>#N/A</v>
      </c>
      <c r="U357" s="2" t="e">
        <f ca="1">IF(ISERROR($H357),NA(),
_xlfn.XLOOKUP(0,Tool!$28:$28,Tool!$40:$40)/$T357
)</f>
        <v>#N/A</v>
      </c>
    </row>
    <row r="358" spans="8:21" x14ac:dyDescent="0.35">
      <c r="H358" s="33" t="b">
        <f>IF(SETUP_Frequency="Calendar Year",IF(COUNTA(H$3:H357)&lt;=SETUP_Period_Final-SETUP_Period_First,H357+1),
IF(SETUP_Frequency="Financial Year", IF(COUNTA(H$3:H357)&lt;=LEFT(SETUP_Period_Final,4)-LEFT(SETUP_Period_First,4),((LEFT(H357,2)&amp;MID(H357,3,2))+1)&amp;"/"&amp;TEXT(RIGHT(TEXT(RIGHT(H357,2)+1,"00"),2),"00"),NA()),
IF(SETUP_Frequency="Quarterly",IF(COUNTA(H$3:H357)&lt;=((LEFT(SETUP_Period_Final,4)-LEFT(SETUP_Period_First,4))*4)+RIGHT(SETUP_Period_Final,1)-RIGHT(SETUP_Period_First,1),IF(_xlfn.NUMBERVALUE(RIGHT(H357,1))=4,(LEFT(H357,4)+1)&amp;"Q1",(LEFT(H357,4)&amp;"Q"&amp;(RIGHT(H357,1)+1))),NA()),NA())))</f>
        <v>0</v>
      </c>
      <c r="J358" s="43">
        <f ca="1">OFFSET(Tool!$C$13,0,ROW($H358)-3)</f>
        <v>0</v>
      </c>
      <c r="K358" s="78" t="e">
        <f t="shared" ca="1" si="26"/>
        <v>#N/A</v>
      </c>
      <c r="L358" s="78" t="e">
        <f t="shared" ca="1" si="29"/>
        <v>#N/A</v>
      </c>
      <c r="M358" s="78" t="e">
        <f t="shared" ca="1" si="30"/>
        <v>#N/A</v>
      </c>
      <c r="N358" s="38"/>
      <c r="O358" s="36" t="e" cm="1">
        <f t="array" ref="O358">IF(OR(ISERROR($H358),$H358=FALSE),NA(),
IF(INFLATION_Index="Custom",_xlfn.XLOOKUP($H358,Tool!$12:$12,Tool!$14:$14)*100,
IF(SETUP_Frequency="Financial Year",
IFERROR(INDEX(Dynamic_Table_FY,_xlfn.XMATCH($H358,Dynamic_Period_FY),_xlfn.XMATCH(INFLATION_Index,Dynamic_Indices)),
INDEX(Dynamic_Table_FY,COUNTA(Dynamic_Table_FY)/COUNTA(Dynamic_Indices),_xlfn.XMATCH(INFLATION_Index,Dynamic_Indices))),
IF(SETUP_Frequency="Calendar Year",
IFERROR(INDEX(Dynamic_Table_CAL,_xlfn.XMATCH($H358,Dynamic_Period_CAL),_xlfn.XMATCH(INFLATION_Index,Dynamic_Indices)),
INDEX(Dynamic_Table_CAL,COUNTA(Dynamic_Table_CAL)/COUNTA(Dynamic_Indices),_xlfn.XMATCH(INFLATION_Index,Dynamic_Indices))),
IF(SETUP_Frequency="Quarterly",
IFERROR(INDEX(Dynamic_Table_QTR,_xlfn.XMATCH($H358,Dynamic_Period_QTR),_xlfn.XMATCH(INFLATION_Index,Dynamic_Indices)),
INDEX(Dynamic_Table_QTR,COUNTA(Dynamic_Table_QTR)/COUNTA(Dynamic_Indices),_xlfn.XMATCH(INFLATION_Index,Dynamic_Indices))),"err")))))
/100</f>
        <v>#N/A</v>
      </c>
      <c r="P358" s="37" t="e">
        <f t="shared" ca="1" si="27"/>
        <v>#N/A</v>
      </c>
      <c r="Q358" s="37" t="e">
        <f ca="1">IF(ISERROR($H358),NA(),
$P358/_xlfn.XLOOKUP(0,Tool!$27:$27,Tool!$33:$33)
)</f>
        <v>#N/A</v>
      </c>
      <c r="R358" s="2"/>
      <c r="S358" s="36" t="e" cm="1">
        <f t="array" ref="S358">IF(OR(ISERROR($H358),$H358=FALSE),NA(),
IF(SETUP_Frequency="Financial Year",
IFERROR(INDEX(Dynamic_Table_FY,_xlfn.XMATCH($H358,Dynamic_Period_FY),_xlfn.XMATCH("GDP Deflator",Dynamic_Indices)),
INDEX(Dynamic_Table_FY,COUNTA(Dynamic_Table_FY)/COUNTA(Dynamic_Indices),_xlfn.XMATCH("GDP Deflator",Dynamic_Indices))),
IF(SETUP_Frequency="Calendar Year",
IFERROR(INDEX(Dynamic_Table_CAL,_xlfn.XMATCH($H358,Dynamic_Period_CAL),_xlfn.XMATCH("GDP Deflator",Dynamic_Indices)),
INDEX(Dynamic_Table_CAL,COUNTA(Dynamic_Table_CAL)/COUNTA(Dynamic_Indices),_xlfn.XMATCH("GDP Deflator",Dynamic_Indices))),
IF(SETUP_Frequency="Quarterly",
IFERROR(INDEX(Dynamic_Table_QTR,_xlfn.XMATCH($H358,Dynamic_Period_QTR),_xlfn.XMATCH("GDP Deflator",Dynamic_Indices)),
INDEX(Dynamic_Table_QTR,COUNTA(Dynamic_Table_QTR)/COUNTA(Dynamic_Indices),_xlfn.XMATCH("GDP Deflator",Dynamic_Indices))),"err"))))
/100</f>
        <v>#N/A</v>
      </c>
      <c r="T358" s="37" t="e">
        <f t="shared" ca="1" si="28"/>
        <v>#N/A</v>
      </c>
      <c r="U358" s="2" t="e">
        <f ca="1">IF(ISERROR($H358),NA(),
_xlfn.XLOOKUP(0,Tool!$28:$28,Tool!$40:$40)/$T358
)</f>
        <v>#N/A</v>
      </c>
    </row>
    <row r="359" spans="8:21" x14ac:dyDescent="0.35">
      <c r="H359" s="33" t="b">
        <f>IF(SETUP_Frequency="Calendar Year",IF(COUNTA(H$3:H358)&lt;=SETUP_Period_Final-SETUP_Period_First,H358+1),
IF(SETUP_Frequency="Financial Year", IF(COUNTA(H$3:H358)&lt;=LEFT(SETUP_Period_Final,4)-LEFT(SETUP_Period_First,4),((LEFT(H358,2)&amp;MID(H358,3,2))+1)&amp;"/"&amp;TEXT(RIGHT(TEXT(RIGHT(H358,2)+1,"00"),2),"00"),NA()),
IF(SETUP_Frequency="Quarterly",IF(COUNTA(H$3:H358)&lt;=((LEFT(SETUP_Period_Final,4)-LEFT(SETUP_Period_First,4))*4)+RIGHT(SETUP_Period_Final,1)-RIGHT(SETUP_Period_First,1),IF(_xlfn.NUMBERVALUE(RIGHT(H358,1))=4,(LEFT(H358,4)+1)&amp;"Q1",(LEFT(H358,4)&amp;"Q"&amp;(RIGHT(H358,1)+1))),NA()),NA())))</f>
        <v>0</v>
      </c>
      <c r="J359" s="43">
        <f ca="1">OFFSET(Tool!$C$13,0,ROW($H359)-3)</f>
        <v>0</v>
      </c>
      <c r="K359" s="78" t="e">
        <f t="shared" ca="1" si="26"/>
        <v>#N/A</v>
      </c>
      <c r="L359" s="78" t="e">
        <f t="shared" ca="1" si="29"/>
        <v>#N/A</v>
      </c>
      <c r="M359" s="78" t="e">
        <f t="shared" ca="1" si="30"/>
        <v>#N/A</v>
      </c>
      <c r="N359" s="38"/>
      <c r="O359" s="36" t="e" cm="1">
        <f t="array" ref="O359">IF(OR(ISERROR($H359),$H359=FALSE),NA(),
IF(INFLATION_Index="Custom",_xlfn.XLOOKUP($H359,Tool!$12:$12,Tool!$14:$14)*100,
IF(SETUP_Frequency="Financial Year",
IFERROR(INDEX(Dynamic_Table_FY,_xlfn.XMATCH($H359,Dynamic_Period_FY),_xlfn.XMATCH(INFLATION_Index,Dynamic_Indices)),
INDEX(Dynamic_Table_FY,COUNTA(Dynamic_Table_FY)/COUNTA(Dynamic_Indices),_xlfn.XMATCH(INFLATION_Index,Dynamic_Indices))),
IF(SETUP_Frequency="Calendar Year",
IFERROR(INDEX(Dynamic_Table_CAL,_xlfn.XMATCH($H359,Dynamic_Period_CAL),_xlfn.XMATCH(INFLATION_Index,Dynamic_Indices)),
INDEX(Dynamic_Table_CAL,COUNTA(Dynamic_Table_CAL)/COUNTA(Dynamic_Indices),_xlfn.XMATCH(INFLATION_Index,Dynamic_Indices))),
IF(SETUP_Frequency="Quarterly",
IFERROR(INDEX(Dynamic_Table_QTR,_xlfn.XMATCH($H359,Dynamic_Period_QTR),_xlfn.XMATCH(INFLATION_Index,Dynamic_Indices)),
INDEX(Dynamic_Table_QTR,COUNTA(Dynamic_Table_QTR)/COUNTA(Dynamic_Indices),_xlfn.XMATCH(INFLATION_Index,Dynamic_Indices))),"err")))))
/100</f>
        <v>#N/A</v>
      </c>
      <c r="P359" s="37" t="e">
        <f t="shared" ca="1" si="27"/>
        <v>#N/A</v>
      </c>
      <c r="Q359" s="37" t="e">
        <f ca="1">IF(ISERROR($H359),NA(),
$P359/_xlfn.XLOOKUP(0,Tool!$27:$27,Tool!$33:$33)
)</f>
        <v>#N/A</v>
      </c>
      <c r="R359" s="2"/>
      <c r="S359" s="36" t="e" cm="1">
        <f t="array" ref="S359">IF(OR(ISERROR($H359),$H359=FALSE),NA(),
IF(SETUP_Frequency="Financial Year",
IFERROR(INDEX(Dynamic_Table_FY,_xlfn.XMATCH($H359,Dynamic_Period_FY),_xlfn.XMATCH("GDP Deflator",Dynamic_Indices)),
INDEX(Dynamic_Table_FY,COUNTA(Dynamic_Table_FY)/COUNTA(Dynamic_Indices),_xlfn.XMATCH("GDP Deflator",Dynamic_Indices))),
IF(SETUP_Frequency="Calendar Year",
IFERROR(INDEX(Dynamic_Table_CAL,_xlfn.XMATCH($H359,Dynamic_Period_CAL),_xlfn.XMATCH("GDP Deflator",Dynamic_Indices)),
INDEX(Dynamic_Table_CAL,COUNTA(Dynamic_Table_CAL)/COUNTA(Dynamic_Indices),_xlfn.XMATCH("GDP Deflator",Dynamic_Indices))),
IF(SETUP_Frequency="Quarterly",
IFERROR(INDEX(Dynamic_Table_QTR,_xlfn.XMATCH($H359,Dynamic_Period_QTR),_xlfn.XMATCH("GDP Deflator",Dynamic_Indices)),
INDEX(Dynamic_Table_QTR,COUNTA(Dynamic_Table_QTR)/COUNTA(Dynamic_Indices),_xlfn.XMATCH("GDP Deflator",Dynamic_Indices))),"err"))))
/100</f>
        <v>#N/A</v>
      </c>
      <c r="T359" s="37" t="e">
        <f t="shared" ca="1" si="28"/>
        <v>#N/A</v>
      </c>
      <c r="U359" s="2" t="e">
        <f ca="1">IF(ISERROR($H359),NA(),
_xlfn.XLOOKUP(0,Tool!$28:$28,Tool!$40:$40)/$T359
)</f>
        <v>#N/A</v>
      </c>
    </row>
    <row r="360" spans="8:21" x14ac:dyDescent="0.35">
      <c r="H360" s="33" t="b">
        <f>IF(SETUP_Frequency="Calendar Year",IF(COUNTA(H$3:H359)&lt;=SETUP_Period_Final-SETUP_Period_First,H359+1),
IF(SETUP_Frequency="Financial Year", IF(COUNTA(H$3:H359)&lt;=LEFT(SETUP_Period_Final,4)-LEFT(SETUP_Period_First,4),((LEFT(H359,2)&amp;MID(H359,3,2))+1)&amp;"/"&amp;TEXT(RIGHT(TEXT(RIGHT(H359,2)+1,"00"),2),"00"),NA()),
IF(SETUP_Frequency="Quarterly",IF(COUNTA(H$3:H359)&lt;=((LEFT(SETUP_Period_Final,4)-LEFT(SETUP_Period_First,4))*4)+RIGHT(SETUP_Period_Final,1)-RIGHT(SETUP_Period_First,1),IF(_xlfn.NUMBERVALUE(RIGHT(H359,1))=4,(LEFT(H359,4)+1)&amp;"Q1",(LEFT(H359,4)&amp;"Q"&amp;(RIGHT(H359,1)+1))),NA()),NA())))</f>
        <v>0</v>
      </c>
      <c r="J360" s="43">
        <f ca="1">OFFSET(Tool!$C$13,0,ROW($H360)-3)</f>
        <v>0</v>
      </c>
      <c r="K360" s="78" t="e">
        <f t="shared" ca="1" si="26"/>
        <v>#N/A</v>
      </c>
      <c r="L360" s="78" t="e">
        <f t="shared" ca="1" si="29"/>
        <v>#N/A</v>
      </c>
      <c r="M360" s="78" t="e">
        <f t="shared" ca="1" si="30"/>
        <v>#N/A</v>
      </c>
      <c r="N360" s="38"/>
      <c r="O360" s="36" t="e" cm="1">
        <f t="array" ref="O360">IF(OR(ISERROR($H360),$H360=FALSE),NA(),
IF(INFLATION_Index="Custom",_xlfn.XLOOKUP($H360,Tool!$12:$12,Tool!$14:$14)*100,
IF(SETUP_Frequency="Financial Year",
IFERROR(INDEX(Dynamic_Table_FY,_xlfn.XMATCH($H360,Dynamic_Period_FY),_xlfn.XMATCH(INFLATION_Index,Dynamic_Indices)),
INDEX(Dynamic_Table_FY,COUNTA(Dynamic_Table_FY)/COUNTA(Dynamic_Indices),_xlfn.XMATCH(INFLATION_Index,Dynamic_Indices))),
IF(SETUP_Frequency="Calendar Year",
IFERROR(INDEX(Dynamic_Table_CAL,_xlfn.XMATCH($H360,Dynamic_Period_CAL),_xlfn.XMATCH(INFLATION_Index,Dynamic_Indices)),
INDEX(Dynamic_Table_CAL,COUNTA(Dynamic_Table_CAL)/COUNTA(Dynamic_Indices),_xlfn.XMATCH(INFLATION_Index,Dynamic_Indices))),
IF(SETUP_Frequency="Quarterly",
IFERROR(INDEX(Dynamic_Table_QTR,_xlfn.XMATCH($H360,Dynamic_Period_QTR),_xlfn.XMATCH(INFLATION_Index,Dynamic_Indices)),
INDEX(Dynamic_Table_QTR,COUNTA(Dynamic_Table_QTR)/COUNTA(Dynamic_Indices),_xlfn.XMATCH(INFLATION_Index,Dynamic_Indices))),"err")))))
/100</f>
        <v>#N/A</v>
      </c>
      <c r="P360" s="37" t="e">
        <f t="shared" ca="1" si="27"/>
        <v>#N/A</v>
      </c>
      <c r="Q360" s="37" t="e">
        <f ca="1">IF(ISERROR($H360),NA(),
$P360/_xlfn.XLOOKUP(0,Tool!$27:$27,Tool!$33:$33)
)</f>
        <v>#N/A</v>
      </c>
      <c r="R360" s="2"/>
      <c r="S360" s="36" t="e" cm="1">
        <f t="array" ref="S360">IF(OR(ISERROR($H360),$H360=FALSE),NA(),
IF(SETUP_Frequency="Financial Year",
IFERROR(INDEX(Dynamic_Table_FY,_xlfn.XMATCH($H360,Dynamic_Period_FY),_xlfn.XMATCH("GDP Deflator",Dynamic_Indices)),
INDEX(Dynamic_Table_FY,COUNTA(Dynamic_Table_FY)/COUNTA(Dynamic_Indices),_xlfn.XMATCH("GDP Deflator",Dynamic_Indices))),
IF(SETUP_Frequency="Calendar Year",
IFERROR(INDEX(Dynamic_Table_CAL,_xlfn.XMATCH($H360,Dynamic_Period_CAL),_xlfn.XMATCH("GDP Deflator",Dynamic_Indices)),
INDEX(Dynamic_Table_CAL,COUNTA(Dynamic_Table_CAL)/COUNTA(Dynamic_Indices),_xlfn.XMATCH("GDP Deflator",Dynamic_Indices))),
IF(SETUP_Frequency="Quarterly",
IFERROR(INDEX(Dynamic_Table_QTR,_xlfn.XMATCH($H360,Dynamic_Period_QTR),_xlfn.XMATCH("GDP Deflator",Dynamic_Indices)),
INDEX(Dynamic_Table_QTR,COUNTA(Dynamic_Table_QTR)/COUNTA(Dynamic_Indices),_xlfn.XMATCH("GDP Deflator",Dynamic_Indices))),"err"))))
/100</f>
        <v>#N/A</v>
      </c>
      <c r="T360" s="37" t="e">
        <f t="shared" ca="1" si="28"/>
        <v>#N/A</v>
      </c>
      <c r="U360" s="2" t="e">
        <f ca="1">IF(ISERROR($H360),NA(),
_xlfn.XLOOKUP(0,Tool!$28:$28,Tool!$40:$40)/$T360
)</f>
        <v>#N/A</v>
      </c>
    </row>
    <row r="361" spans="8:21" x14ac:dyDescent="0.35">
      <c r="H361" s="33" t="b">
        <f>IF(SETUP_Frequency="Calendar Year",IF(COUNTA(H$3:H360)&lt;=SETUP_Period_Final-SETUP_Period_First,H360+1),
IF(SETUP_Frequency="Financial Year", IF(COUNTA(H$3:H360)&lt;=LEFT(SETUP_Period_Final,4)-LEFT(SETUP_Period_First,4),((LEFT(H360,2)&amp;MID(H360,3,2))+1)&amp;"/"&amp;TEXT(RIGHT(TEXT(RIGHT(H360,2)+1,"00"),2),"00"),NA()),
IF(SETUP_Frequency="Quarterly",IF(COUNTA(H$3:H360)&lt;=((LEFT(SETUP_Period_Final,4)-LEFT(SETUP_Period_First,4))*4)+RIGHT(SETUP_Period_Final,1)-RIGHT(SETUP_Period_First,1),IF(_xlfn.NUMBERVALUE(RIGHT(H360,1))=4,(LEFT(H360,4)+1)&amp;"Q1",(LEFT(H360,4)&amp;"Q"&amp;(RIGHT(H360,1)+1))),NA()),NA())))</f>
        <v>0</v>
      </c>
      <c r="J361" s="43">
        <f ca="1">OFFSET(Tool!$C$13,0,ROW($H361)-3)</f>
        <v>0</v>
      </c>
      <c r="K361" s="78" t="e">
        <f t="shared" ca="1" si="26"/>
        <v>#N/A</v>
      </c>
      <c r="L361" s="78" t="e">
        <f t="shared" ca="1" si="29"/>
        <v>#N/A</v>
      </c>
      <c r="M361" s="78" t="e">
        <f t="shared" ca="1" si="30"/>
        <v>#N/A</v>
      </c>
      <c r="N361" s="38"/>
      <c r="O361" s="36" t="e" cm="1">
        <f t="array" ref="O361">IF(OR(ISERROR($H361),$H361=FALSE),NA(),
IF(INFLATION_Index="Custom",_xlfn.XLOOKUP($H361,Tool!$12:$12,Tool!$14:$14)*100,
IF(SETUP_Frequency="Financial Year",
IFERROR(INDEX(Dynamic_Table_FY,_xlfn.XMATCH($H361,Dynamic_Period_FY),_xlfn.XMATCH(INFLATION_Index,Dynamic_Indices)),
INDEX(Dynamic_Table_FY,COUNTA(Dynamic_Table_FY)/COUNTA(Dynamic_Indices),_xlfn.XMATCH(INFLATION_Index,Dynamic_Indices))),
IF(SETUP_Frequency="Calendar Year",
IFERROR(INDEX(Dynamic_Table_CAL,_xlfn.XMATCH($H361,Dynamic_Period_CAL),_xlfn.XMATCH(INFLATION_Index,Dynamic_Indices)),
INDEX(Dynamic_Table_CAL,COUNTA(Dynamic_Table_CAL)/COUNTA(Dynamic_Indices),_xlfn.XMATCH(INFLATION_Index,Dynamic_Indices))),
IF(SETUP_Frequency="Quarterly",
IFERROR(INDEX(Dynamic_Table_QTR,_xlfn.XMATCH($H361,Dynamic_Period_QTR),_xlfn.XMATCH(INFLATION_Index,Dynamic_Indices)),
INDEX(Dynamic_Table_QTR,COUNTA(Dynamic_Table_QTR)/COUNTA(Dynamic_Indices),_xlfn.XMATCH(INFLATION_Index,Dynamic_Indices))),"err")))))
/100</f>
        <v>#N/A</v>
      </c>
      <c r="P361" s="37" t="e">
        <f t="shared" ca="1" si="27"/>
        <v>#N/A</v>
      </c>
      <c r="Q361" s="37" t="e">
        <f ca="1">IF(ISERROR($H361),NA(),
$P361/_xlfn.XLOOKUP(0,Tool!$27:$27,Tool!$33:$33)
)</f>
        <v>#N/A</v>
      </c>
      <c r="R361" s="2"/>
      <c r="S361" s="36" t="e" cm="1">
        <f t="array" ref="S361">IF(OR(ISERROR($H361),$H361=FALSE),NA(),
IF(SETUP_Frequency="Financial Year",
IFERROR(INDEX(Dynamic_Table_FY,_xlfn.XMATCH($H361,Dynamic_Period_FY),_xlfn.XMATCH("GDP Deflator",Dynamic_Indices)),
INDEX(Dynamic_Table_FY,COUNTA(Dynamic_Table_FY)/COUNTA(Dynamic_Indices),_xlfn.XMATCH("GDP Deflator",Dynamic_Indices))),
IF(SETUP_Frequency="Calendar Year",
IFERROR(INDEX(Dynamic_Table_CAL,_xlfn.XMATCH($H361,Dynamic_Period_CAL),_xlfn.XMATCH("GDP Deflator",Dynamic_Indices)),
INDEX(Dynamic_Table_CAL,COUNTA(Dynamic_Table_CAL)/COUNTA(Dynamic_Indices),_xlfn.XMATCH("GDP Deflator",Dynamic_Indices))),
IF(SETUP_Frequency="Quarterly",
IFERROR(INDEX(Dynamic_Table_QTR,_xlfn.XMATCH($H361,Dynamic_Period_QTR),_xlfn.XMATCH("GDP Deflator",Dynamic_Indices)),
INDEX(Dynamic_Table_QTR,COUNTA(Dynamic_Table_QTR)/COUNTA(Dynamic_Indices),_xlfn.XMATCH("GDP Deflator",Dynamic_Indices))),"err"))))
/100</f>
        <v>#N/A</v>
      </c>
      <c r="T361" s="37" t="e">
        <f t="shared" ca="1" si="28"/>
        <v>#N/A</v>
      </c>
      <c r="U361" s="2" t="e">
        <f ca="1">IF(ISERROR($H361),NA(),
_xlfn.XLOOKUP(0,Tool!$28:$28,Tool!$40:$40)/$T361
)</f>
        <v>#N/A</v>
      </c>
    </row>
    <row r="362" spans="8:21" x14ac:dyDescent="0.35">
      <c r="H362" s="33" t="b">
        <f>IF(SETUP_Frequency="Calendar Year",IF(COUNTA(H$3:H361)&lt;=SETUP_Period_Final-SETUP_Period_First,H361+1),
IF(SETUP_Frequency="Financial Year", IF(COUNTA(H$3:H361)&lt;=LEFT(SETUP_Period_Final,4)-LEFT(SETUP_Period_First,4),((LEFT(H361,2)&amp;MID(H361,3,2))+1)&amp;"/"&amp;TEXT(RIGHT(TEXT(RIGHT(H361,2)+1,"00"),2),"00"),NA()),
IF(SETUP_Frequency="Quarterly",IF(COUNTA(H$3:H361)&lt;=((LEFT(SETUP_Period_Final,4)-LEFT(SETUP_Period_First,4))*4)+RIGHT(SETUP_Period_Final,1)-RIGHT(SETUP_Period_First,1),IF(_xlfn.NUMBERVALUE(RIGHT(H361,1))=4,(LEFT(H361,4)+1)&amp;"Q1",(LEFT(H361,4)&amp;"Q"&amp;(RIGHT(H361,1)+1))),NA()),NA())))</f>
        <v>0</v>
      </c>
      <c r="J362" s="43">
        <f ca="1">OFFSET(Tool!$C$13,0,ROW($H362)-3)</f>
        <v>0</v>
      </c>
      <c r="K362" s="78" t="e">
        <f t="shared" ca="1" si="26"/>
        <v>#N/A</v>
      </c>
      <c r="L362" s="78" t="e">
        <f t="shared" ca="1" si="29"/>
        <v>#N/A</v>
      </c>
      <c r="M362" s="78" t="e">
        <f t="shared" ca="1" si="30"/>
        <v>#N/A</v>
      </c>
      <c r="N362" s="38"/>
      <c r="O362" s="36" t="e" cm="1">
        <f t="array" ref="O362">IF(OR(ISERROR($H362),$H362=FALSE),NA(),
IF(INFLATION_Index="Custom",_xlfn.XLOOKUP($H362,Tool!$12:$12,Tool!$14:$14)*100,
IF(SETUP_Frequency="Financial Year",
IFERROR(INDEX(Dynamic_Table_FY,_xlfn.XMATCH($H362,Dynamic_Period_FY),_xlfn.XMATCH(INFLATION_Index,Dynamic_Indices)),
INDEX(Dynamic_Table_FY,COUNTA(Dynamic_Table_FY)/COUNTA(Dynamic_Indices),_xlfn.XMATCH(INFLATION_Index,Dynamic_Indices))),
IF(SETUP_Frequency="Calendar Year",
IFERROR(INDEX(Dynamic_Table_CAL,_xlfn.XMATCH($H362,Dynamic_Period_CAL),_xlfn.XMATCH(INFLATION_Index,Dynamic_Indices)),
INDEX(Dynamic_Table_CAL,COUNTA(Dynamic_Table_CAL)/COUNTA(Dynamic_Indices),_xlfn.XMATCH(INFLATION_Index,Dynamic_Indices))),
IF(SETUP_Frequency="Quarterly",
IFERROR(INDEX(Dynamic_Table_QTR,_xlfn.XMATCH($H362,Dynamic_Period_QTR),_xlfn.XMATCH(INFLATION_Index,Dynamic_Indices)),
INDEX(Dynamic_Table_QTR,COUNTA(Dynamic_Table_QTR)/COUNTA(Dynamic_Indices),_xlfn.XMATCH(INFLATION_Index,Dynamic_Indices))),"err")))))
/100</f>
        <v>#N/A</v>
      </c>
      <c r="P362" s="37" t="e">
        <f t="shared" ca="1" si="27"/>
        <v>#N/A</v>
      </c>
      <c r="Q362" s="37" t="e">
        <f ca="1">IF(ISERROR($H362),NA(),
$P362/_xlfn.XLOOKUP(0,Tool!$27:$27,Tool!$33:$33)
)</f>
        <v>#N/A</v>
      </c>
      <c r="R362" s="2"/>
      <c r="S362" s="36" t="e" cm="1">
        <f t="array" ref="S362">IF(OR(ISERROR($H362),$H362=FALSE),NA(),
IF(SETUP_Frequency="Financial Year",
IFERROR(INDEX(Dynamic_Table_FY,_xlfn.XMATCH($H362,Dynamic_Period_FY),_xlfn.XMATCH("GDP Deflator",Dynamic_Indices)),
INDEX(Dynamic_Table_FY,COUNTA(Dynamic_Table_FY)/COUNTA(Dynamic_Indices),_xlfn.XMATCH("GDP Deflator",Dynamic_Indices))),
IF(SETUP_Frequency="Calendar Year",
IFERROR(INDEX(Dynamic_Table_CAL,_xlfn.XMATCH($H362,Dynamic_Period_CAL),_xlfn.XMATCH("GDP Deflator",Dynamic_Indices)),
INDEX(Dynamic_Table_CAL,COUNTA(Dynamic_Table_CAL)/COUNTA(Dynamic_Indices),_xlfn.XMATCH("GDP Deflator",Dynamic_Indices))),
IF(SETUP_Frequency="Quarterly",
IFERROR(INDEX(Dynamic_Table_QTR,_xlfn.XMATCH($H362,Dynamic_Period_QTR),_xlfn.XMATCH("GDP Deflator",Dynamic_Indices)),
INDEX(Dynamic_Table_QTR,COUNTA(Dynamic_Table_QTR)/COUNTA(Dynamic_Indices),_xlfn.XMATCH("GDP Deflator",Dynamic_Indices))),"err"))))
/100</f>
        <v>#N/A</v>
      </c>
      <c r="T362" s="37" t="e">
        <f t="shared" ca="1" si="28"/>
        <v>#N/A</v>
      </c>
      <c r="U362" s="2" t="e">
        <f ca="1">IF(ISERROR($H362),NA(),
_xlfn.XLOOKUP(0,Tool!$28:$28,Tool!$40:$40)/$T362
)</f>
        <v>#N/A</v>
      </c>
    </row>
    <row r="363" spans="8:21" x14ac:dyDescent="0.35">
      <c r="H363" s="33" t="b">
        <f>IF(SETUP_Frequency="Calendar Year",IF(COUNTA(H$3:H362)&lt;=SETUP_Period_Final-SETUP_Period_First,H362+1),
IF(SETUP_Frequency="Financial Year", IF(COUNTA(H$3:H362)&lt;=LEFT(SETUP_Period_Final,4)-LEFT(SETUP_Period_First,4),((LEFT(H362,2)&amp;MID(H362,3,2))+1)&amp;"/"&amp;TEXT(RIGHT(TEXT(RIGHT(H362,2)+1,"00"),2),"00"),NA()),
IF(SETUP_Frequency="Quarterly",IF(COUNTA(H$3:H362)&lt;=((LEFT(SETUP_Period_Final,4)-LEFT(SETUP_Period_First,4))*4)+RIGHT(SETUP_Period_Final,1)-RIGHT(SETUP_Period_First,1),IF(_xlfn.NUMBERVALUE(RIGHT(H362,1))=4,(LEFT(H362,4)+1)&amp;"Q1",(LEFT(H362,4)&amp;"Q"&amp;(RIGHT(H362,1)+1))),NA()),NA())))</f>
        <v>0</v>
      </c>
      <c r="J363" s="43">
        <f ca="1">OFFSET(Tool!$C$13,0,ROW($H363)-3)</f>
        <v>0</v>
      </c>
      <c r="K363" s="78" t="e">
        <f t="shared" ca="1" si="26"/>
        <v>#N/A</v>
      </c>
      <c r="L363" s="78" t="e">
        <f t="shared" ca="1" si="29"/>
        <v>#N/A</v>
      </c>
      <c r="M363" s="78" t="e">
        <f t="shared" ca="1" si="30"/>
        <v>#N/A</v>
      </c>
      <c r="N363" s="38"/>
      <c r="O363" s="36" t="e" cm="1">
        <f t="array" ref="O363">IF(OR(ISERROR($H363),$H363=FALSE),NA(),
IF(INFLATION_Index="Custom",_xlfn.XLOOKUP($H363,Tool!$12:$12,Tool!$14:$14)*100,
IF(SETUP_Frequency="Financial Year",
IFERROR(INDEX(Dynamic_Table_FY,_xlfn.XMATCH($H363,Dynamic_Period_FY),_xlfn.XMATCH(INFLATION_Index,Dynamic_Indices)),
INDEX(Dynamic_Table_FY,COUNTA(Dynamic_Table_FY)/COUNTA(Dynamic_Indices),_xlfn.XMATCH(INFLATION_Index,Dynamic_Indices))),
IF(SETUP_Frequency="Calendar Year",
IFERROR(INDEX(Dynamic_Table_CAL,_xlfn.XMATCH($H363,Dynamic_Period_CAL),_xlfn.XMATCH(INFLATION_Index,Dynamic_Indices)),
INDEX(Dynamic_Table_CAL,COUNTA(Dynamic_Table_CAL)/COUNTA(Dynamic_Indices),_xlfn.XMATCH(INFLATION_Index,Dynamic_Indices))),
IF(SETUP_Frequency="Quarterly",
IFERROR(INDEX(Dynamic_Table_QTR,_xlfn.XMATCH($H363,Dynamic_Period_QTR),_xlfn.XMATCH(INFLATION_Index,Dynamic_Indices)),
INDEX(Dynamic_Table_QTR,COUNTA(Dynamic_Table_QTR)/COUNTA(Dynamic_Indices),_xlfn.XMATCH(INFLATION_Index,Dynamic_Indices))),"err")))))
/100</f>
        <v>#N/A</v>
      </c>
      <c r="P363" s="37" t="e">
        <f t="shared" ca="1" si="27"/>
        <v>#N/A</v>
      </c>
      <c r="Q363" s="37" t="e">
        <f ca="1">IF(ISERROR($H363),NA(),
$P363/_xlfn.XLOOKUP(0,Tool!$27:$27,Tool!$33:$33)
)</f>
        <v>#N/A</v>
      </c>
      <c r="R363" s="2"/>
      <c r="S363" s="36" t="e" cm="1">
        <f t="array" ref="S363">IF(OR(ISERROR($H363),$H363=FALSE),NA(),
IF(SETUP_Frequency="Financial Year",
IFERROR(INDEX(Dynamic_Table_FY,_xlfn.XMATCH($H363,Dynamic_Period_FY),_xlfn.XMATCH("GDP Deflator",Dynamic_Indices)),
INDEX(Dynamic_Table_FY,COUNTA(Dynamic_Table_FY)/COUNTA(Dynamic_Indices),_xlfn.XMATCH("GDP Deflator",Dynamic_Indices))),
IF(SETUP_Frequency="Calendar Year",
IFERROR(INDEX(Dynamic_Table_CAL,_xlfn.XMATCH($H363,Dynamic_Period_CAL),_xlfn.XMATCH("GDP Deflator",Dynamic_Indices)),
INDEX(Dynamic_Table_CAL,COUNTA(Dynamic_Table_CAL)/COUNTA(Dynamic_Indices),_xlfn.XMATCH("GDP Deflator",Dynamic_Indices))),
IF(SETUP_Frequency="Quarterly",
IFERROR(INDEX(Dynamic_Table_QTR,_xlfn.XMATCH($H363,Dynamic_Period_QTR),_xlfn.XMATCH("GDP Deflator",Dynamic_Indices)),
INDEX(Dynamic_Table_QTR,COUNTA(Dynamic_Table_QTR)/COUNTA(Dynamic_Indices),_xlfn.XMATCH("GDP Deflator",Dynamic_Indices))),"err"))))
/100</f>
        <v>#N/A</v>
      </c>
      <c r="T363" s="37" t="e">
        <f t="shared" ca="1" si="28"/>
        <v>#N/A</v>
      </c>
      <c r="U363" s="2" t="e">
        <f ca="1">IF(ISERROR($H363),NA(),
_xlfn.XLOOKUP(0,Tool!$28:$28,Tool!$40:$40)/$T363
)</f>
        <v>#N/A</v>
      </c>
    </row>
    <row r="364" spans="8:21" x14ac:dyDescent="0.35">
      <c r="H364" s="33" t="b">
        <f>IF(SETUP_Frequency="Calendar Year",IF(COUNTA(H$3:H363)&lt;=SETUP_Period_Final-SETUP_Period_First,H363+1),
IF(SETUP_Frequency="Financial Year", IF(COUNTA(H$3:H363)&lt;=LEFT(SETUP_Period_Final,4)-LEFT(SETUP_Period_First,4),((LEFT(H363,2)&amp;MID(H363,3,2))+1)&amp;"/"&amp;TEXT(RIGHT(TEXT(RIGHT(H363,2)+1,"00"),2),"00"),NA()),
IF(SETUP_Frequency="Quarterly",IF(COUNTA(H$3:H363)&lt;=((LEFT(SETUP_Period_Final,4)-LEFT(SETUP_Period_First,4))*4)+RIGHT(SETUP_Period_Final,1)-RIGHT(SETUP_Period_First,1),IF(_xlfn.NUMBERVALUE(RIGHT(H363,1))=4,(LEFT(H363,4)+1)&amp;"Q1",(LEFT(H363,4)&amp;"Q"&amp;(RIGHT(H363,1)+1))),NA()),NA())))</f>
        <v>0</v>
      </c>
      <c r="J364" s="43">
        <f ca="1">OFFSET(Tool!$C$13,0,ROW($H364)-3)</f>
        <v>0</v>
      </c>
      <c r="K364" s="78" t="e">
        <f t="shared" ca="1" si="26"/>
        <v>#N/A</v>
      </c>
      <c r="L364" s="78" t="e">
        <f t="shared" ca="1" si="29"/>
        <v>#N/A</v>
      </c>
      <c r="M364" s="78" t="e">
        <f t="shared" ca="1" si="30"/>
        <v>#N/A</v>
      </c>
      <c r="N364" s="38"/>
      <c r="O364" s="36" t="e" cm="1">
        <f t="array" ref="O364">IF(OR(ISERROR($H364),$H364=FALSE),NA(),
IF(INFLATION_Index="Custom",_xlfn.XLOOKUP($H364,Tool!$12:$12,Tool!$14:$14)*100,
IF(SETUP_Frequency="Financial Year",
IFERROR(INDEX(Dynamic_Table_FY,_xlfn.XMATCH($H364,Dynamic_Period_FY),_xlfn.XMATCH(INFLATION_Index,Dynamic_Indices)),
INDEX(Dynamic_Table_FY,COUNTA(Dynamic_Table_FY)/COUNTA(Dynamic_Indices),_xlfn.XMATCH(INFLATION_Index,Dynamic_Indices))),
IF(SETUP_Frequency="Calendar Year",
IFERROR(INDEX(Dynamic_Table_CAL,_xlfn.XMATCH($H364,Dynamic_Period_CAL),_xlfn.XMATCH(INFLATION_Index,Dynamic_Indices)),
INDEX(Dynamic_Table_CAL,COUNTA(Dynamic_Table_CAL)/COUNTA(Dynamic_Indices),_xlfn.XMATCH(INFLATION_Index,Dynamic_Indices))),
IF(SETUP_Frequency="Quarterly",
IFERROR(INDEX(Dynamic_Table_QTR,_xlfn.XMATCH($H364,Dynamic_Period_QTR),_xlfn.XMATCH(INFLATION_Index,Dynamic_Indices)),
INDEX(Dynamic_Table_QTR,COUNTA(Dynamic_Table_QTR)/COUNTA(Dynamic_Indices),_xlfn.XMATCH(INFLATION_Index,Dynamic_Indices))),"err")))))
/100</f>
        <v>#N/A</v>
      </c>
      <c r="P364" s="37" t="e">
        <f t="shared" ca="1" si="27"/>
        <v>#N/A</v>
      </c>
      <c r="Q364" s="37" t="e">
        <f ca="1">IF(ISERROR($H364),NA(),
$P364/_xlfn.XLOOKUP(0,Tool!$27:$27,Tool!$33:$33)
)</f>
        <v>#N/A</v>
      </c>
      <c r="R364" s="2"/>
      <c r="S364" s="36" t="e" cm="1">
        <f t="array" ref="S364">IF(OR(ISERROR($H364),$H364=FALSE),NA(),
IF(SETUP_Frequency="Financial Year",
IFERROR(INDEX(Dynamic_Table_FY,_xlfn.XMATCH($H364,Dynamic_Period_FY),_xlfn.XMATCH("GDP Deflator",Dynamic_Indices)),
INDEX(Dynamic_Table_FY,COUNTA(Dynamic_Table_FY)/COUNTA(Dynamic_Indices),_xlfn.XMATCH("GDP Deflator",Dynamic_Indices))),
IF(SETUP_Frequency="Calendar Year",
IFERROR(INDEX(Dynamic_Table_CAL,_xlfn.XMATCH($H364,Dynamic_Period_CAL),_xlfn.XMATCH("GDP Deflator",Dynamic_Indices)),
INDEX(Dynamic_Table_CAL,COUNTA(Dynamic_Table_CAL)/COUNTA(Dynamic_Indices),_xlfn.XMATCH("GDP Deflator",Dynamic_Indices))),
IF(SETUP_Frequency="Quarterly",
IFERROR(INDEX(Dynamic_Table_QTR,_xlfn.XMATCH($H364,Dynamic_Period_QTR),_xlfn.XMATCH("GDP Deflator",Dynamic_Indices)),
INDEX(Dynamic_Table_QTR,COUNTA(Dynamic_Table_QTR)/COUNTA(Dynamic_Indices),_xlfn.XMATCH("GDP Deflator",Dynamic_Indices))),"err"))))
/100</f>
        <v>#N/A</v>
      </c>
      <c r="T364" s="37" t="e">
        <f t="shared" ca="1" si="28"/>
        <v>#N/A</v>
      </c>
      <c r="U364" s="2" t="e">
        <f ca="1">IF(ISERROR($H364),NA(),
_xlfn.XLOOKUP(0,Tool!$28:$28,Tool!$40:$40)/$T364
)</f>
        <v>#N/A</v>
      </c>
    </row>
    <row r="365" spans="8:21" x14ac:dyDescent="0.35">
      <c r="H365" s="33" t="b">
        <f>IF(SETUP_Frequency="Calendar Year",IF(COUNTA(H$3:H364)&lt;=SETUP_Period_Final-SETUP_Period_First,H364+1),
IF(SETUP_Frequency="Financial Year", IF(COUNTA(H$3:H364)&lt;=LEFT(SETUP_Period_Final,4)-LEFT(SETUP_Period_First,4),((LEFT(H364,2)&amp;MID(H364,3,2))+1)&amp;"/"&amp;TEXT(RIGHT(TEXT(RIGHT(H364,2)+1,"00"),2),"00"),NA()),
IF(SETUP_Frequency="Quarterly",IF(COUNTA(H$3:H364)&lt;=((LEFT(SETUP_Period_Final,4)-LEFT(SETUP_Period_First,4))*4)+RIGHT(SETUP_Period_Final,1)-RIGHT(SETUP_Period_First,1),IF(_xlfn.NUMBERVALUE(RIGHT(H364,1))=4,(LEFT(H364,4)+1)&amp;"Q1",(LEFT(H364,4)&amp;"Q"&amp;(RIGHT(H364,1)+1))),NA()),NA())))</f>
        <v>0</v>
      </c>
      <c r="J365" s="43">
        <f ca="1">OFFSET(Tool!$C$13,0,ROW($H365)-3)</f>
        <v>0</v>
      </c>
      <c r="K365" s="78" t="e">
        <f t="shared" ca="1" si="26"/>
        <v>#N/A</v>
      </c>
      <c r="L365" s="78" t="e">
        <f t="shared" ca="1" si="29"/>
        <v>#N/A</v>
      </c>
      <c r="M365" s="78" t="e">
        <f t="shared" ca="1" si="30"/>
        <v>#N/A</v>
      </c>
      <c r="N365" s="38"/>
      <c r="O365" s="36" t="e" cm="1">
        <f t="array" ref="O365">IF(OR(ISERROR($H365),$H365=FALSE),NA(),
IF(INFLATION_Index="Custom",_xlfn.XLOOKUP($H365,Tool!$12:$12,Tool!$14:$14)*100,
IF(SETUP_Frequency="Financial Year",
IFERROR(INDEX(Dynamic_Table_FY,_xlfn.XMATCH($H365,Dynamic_Period_FY),_xlfn.XMATCH(INFLATION_Index,Dynamic_Indices)),
INDEX(Dynamic_Table_FY,COUNTA(Dynamic_Table_FY)/COUNTA(Dynamic_Indices),_xlfn.XMATCH(INFLATION_Index,Dynamic_Indices))),
IF(SETUP_Frequency="Calendar Year",
IFERROR(INDEX(Dynamic_Table_CAL,_xlfn.XMATCH($H365,Dynamic_Period_CAL),_xlfn.XMATCH(INFLATION_Index,Dynamic_Indices)),
INDEX(Dynamic_Table_CAL,COUNTA(Dynamic_Table_CAL)/COUNTA(Dynamic_Indices),_xlfn.XMATCH(INFLATION_Index,Dynamic_Indices))),
IF(SETUP_Frequency="Quarterly",
IFERROR(INDEX(Dynamic_Table_QTR,_xlfn.XMATCH($H365,Dynamic_Period_QTR),_xlfn.XMATCH(INFLATION_Index,Dynamic_Indices)),
INDEX(Dynamic_Table_QTR,COUNTA(Dynamic_Table_QTR)/COUNTA(Dynamic_Indices),_xlfn.XMATCH(INFLATION_Index,Dynamic_Indices))),"err")))))
/100</f>
        <v>#N/A</v>
      </c>
      <c r="P365" s="37" t="e">
        <f t="shared" ca="1" si="27"/>
        <v>#N/A</v>
      </c>
      <c r="Q365" s="37" t="e">
        <f ca="1">IF(ISERROR($H365),NA(),
$P365/_xlfn.XLOOKUP(0,Tool!$27:$27,Tool!$33:$33)
)</f>
        <v>#N/A</v>
      </c>
      <c r="R365" s="2"/>
      <c r="S365" s="36" t="e" cm="1">
        <f t="array" ref="S365">IF(OR(ISERROR($H365),$H365=FALSE),NA(),
IF(SETUP_Frequency="Financial Year",
IFERROR(INDEX(Dynamic_Table_FY,_xlfn.XMATCH($H365,Dynamic_Period_FY),_xlfn.XMATCH("GDP Deflator",Dynamic_Indices)),
INDEX(Dynamic_Table_FY,COUNTA(Dynamic_Table_FY)/COUNTA(Dynamic_Indices),_xlfn.XMATCH("GDP Deflator",Dynamic_Indices))),
IF(SETUP_Frequency="Calendar Year",
IFERROR(INDEX(Dynamic_Table_CAL,_xlfn.XMATCH($H365,Dynamic_Period_CAL),_xlfn.XMATCH("GDP Deflator",Dynamic_Indices)),
INDEX(Dynamic_Table_CAL,COUNTA(Dynamic_Table_CAL)/COUNTA(Dynamic_Indices),_xlfn.XMATCH("GDP Deflator",Dynamic_Indices))),
IF(SETUP_Frequency="Quarterly",
IFERROR(INDEX(Dynamic_Table_QTR,_xlfn.XMATCH($H365,Dynamic_Period_QTR),_xlfn.XMATCH("GDP Deflator",Dynamic_Indices)),
INDEX(Dynamic_Table_QTR,COUNTA(Dynamic_Table_QTR)/COUNTA(Dynamic_Indices),_xlfn.XMATCH("GDP Deflator",Dynamic_Indices))),"err"))))
/100</f>
        <v>#N/A</v>
      </c>
      <c r="T365" s="37" t="e">
        <f t="shared" ca="1" si="28"/>
        <v>#N/A</v>
      </c>
      <c r="U365" s="2" t="e">
        <f ca="1">IF(ISERROR($H365),NA(),
_xlfn.XLOOKUP(0,Tool!$28:$28,Tool!$40:$40)/$T365
)</f>
        <v>#N/A</v>
      </c>
    </row>
    <row r="366" spans="8:21" x14ac:dyDescent="0.35">
      <c r="H366" s="33" t="b">
        <f>IF(SETUP_Frequency="Calendar Year",IF(COUNTA(H$3:H365)&lt;=SETUP_Period_Final-SETUP_Period_First,H365+1),
IF(SETUP_Frequency="Financial Year", IF(COUNTA(H$3:H365)&lt;=LEFT(SETUP_Period_Final,4)-LEFT(SETUP_Period_First,4),((LEFT(H365,2)&amp;MID(H365,3,2))+1)&amp;"/"&amp;TEXT(RIGHT(TEXT(RIGHT(H365,2)+1,"00"),2),"00"),NA()),
IF(SETUP_Frequency="Quarterly",IF(COUNTA(H$3:H365)&lt;=((LEFT(SETUP_Period_Final,4)-LEFT(SETUP_Period_First,4))*4)+RIGHT(SETUP_Period_Final,1)-RIGHT(SETUP_Period_First,1),IF(_xlfn.NUMBERVALUE(RIGHT(H365,1))=4,(LEFT(H365,4)+1)&amp;"Q1",(LEFT(H365,4)&amp;"Q"&amp;(RIGHT(H365,1)+1))),NA()),NA())))</f>
        <v>0</v>
      </c>
      <c r="J366" s="43">
        <f ca="1">OFFSET(Tool!$C$13,0,ROW($H366)-3)</f>
        <v>0</v>
      </c>
      <c r="K366" s="78" t="e">
        <f t="shared" ca="1" si="26"/>
        <v>#N/A</v>
      </c>
      <c r="L366" s="78" t="e">
        <f t="shared" ca="1" si="29"/>
        <v>#N/A</v>
      </c>
      <c r="M366" s="78" t="e">
        <f t="shared" ca="1" si="30"/>
        <v>#N/A</v>
      </c>
      <c r="N366" s="38"/>
      <c r="O366" s="36" t="e" cm="1">
        <f t="array" ref="O366">IF(OR(ISERROR($H366),$H366=FALSE),NA(),
IF(INFLATION_Index="Custom",_xlfn.XLOOKUP($H366,Tool!$12:$12,Tool!$14:$14)*100,
IF(SETUP_Frequency="Financial Year",
IFERROR(INDEX(Dynamic_Table_FY,_xlfn.XMATCH($H366,Dynamic_Period_FY),_xlfn.XMATCH(INFLATION_Index,Dynamic_Indices)),
INDEX(Dynamic_Table_FY,COUNTA(Dynamic_Table_FY)/COUNTA(Dynamic_Indices),_xlfn.XMATCH(INFLATION_Index,Dynamic_Indices))),
IF(SETUP_Frequency="Calendar Year",
IFERROR(INDEX(Dynamic_Table_CAL,_xlfn.XMATCH($H366,Dynamic_Period_CAL),_xlfn.XMATCH(INFLATION_Index,Dynamic_Indices)),
INDEX(Dynamic_Table_CAL,COUNTA(Dynamic_Table_CAL)/COUNTA(Dynamic_Indices),_xlfn.XMATCH(INFLATION_Index,Dynamic_Indices))),
IF(SETUP_Frequency="Quarterly",
IFERROR(INDEX(Dynamic_Table_QTR,_xlfn.XMATCH($H366,Dynamic_Period_QTR),_xlfn.XMATCH(INFLATION_Index,Dynamic_Indices)),
INDEX(Dynamic_Table_QTR,COUNTA(Dynamic_Table_QTR)/COUNTA(Dynamic_Indices),_xlfn.XMATCH(INFLATION_Index,Dynamic_Indices))),"err")))))
/100</f>
        <v>#N/A</v>
      </c>
      <c r="P366" s="37" t="e">
        <f t="shared" ca="1" si="27"/>
        <v>#N/A</v>
      </c>
      <c r="Q366" s="37" t="e">
        <f ca="1">IF(ISERROR($H366),NA(),
$P366/_xlfn.XLOOKUP(0,Tool!$27:$27,Tool!$33:$33)
)</f>
        <v>#N/A</v>
      </c>
      <c r="R366" s="2"/>
      <c r="S366" s="36" t="e" cm="1">
        <f t="array" ref="S366">IF(OR(ISERROR($H366),$H366=FALSE),NA(),
IF(SETUP_Frequency="Financial Year",
IFERROR(INDEX(Dynamic_Table_FY,_xlfn.XMATCH($H366,Dynamic_Period_FY),_xlfn.XMATCH("GDP Deflator",Dynamic_Indices)),
INDEX(Dynamic_Table_FY,COUNTA(Dynamic_Table_FY)/COUNTA(Dynamic_Indices),_xlfn.XMATCH("GDP Deflator",Dynamic_Indices))),
IF(SETUP_Frequency="Calendar Year",
IFERROR(INDEX(Dynamic_Table_CAL,_xlfn.XMATCH($H366,Dynamic_Period_CAL),_xlfn.XMATCH("GDP Deflator",Dynamic_Indices)),
INDEX(Dynamic_Table_CAL,COUNTA(Dynamic_Table_CAL)/COUNTA(Dynamic_Indices),_xlfn.XMATCH("GDP Deflator",Dynamic_Indices))),
IF(SETUP_Frequency="Quarterly",
IFERROR(INDEX(Dynamic_Table_QTR,_xlfn.XMATCH($H366,Dynamic_Period_QTR),_xlfn.XMATCH("GDP Deflator",Dynamic_Indices)),
INDEX(Dynamic_Table_QTR,COUNTA(Dynamic_Table_QTR)/COUNTA(Dynamic_Indices),_xlfn.XMATCH("GDP Deflator",Dynamic_Indices))),"err"))))
/100</f>
        <v>#N/A</v>
      </c>
      <c r="T366" s="37" t="e">
        <f t="shared" ca="1" si="28"/>
        <v>#N/A</v>
      </c>
      <c r="U366" s="2" t="e">
        <f ca="1">IF(ISERROR($H366),NA(),
_xlfn.XLOOKUP(0,Tool!$28:$28,Tool!$40:$40)/$T366
)</f>
        <v>#N/A</v>
      </c>
    </row>
    <row r="367" spans="8:21" x14ac:dyDescent="0.35">
      <c r="H367" s="33" t="b">
        <f>IF(SETUP_Frequency="Calendar Year",IF(COUNTA(H$3:H366)&lt;=SETUP_Period_Final-SETUP_Period_First,H366+1),
IF(SETUP_Frequency="Financial Year", IF(COUNTA(H$3:H366)&lt;=LEFT(SETUP_Period_Final,4)-LEFT(SETUP_Period_First,4),((LEFT(H366,2)&amp;MID(H366,3,2))+1)&amp;"/"&amp;TEXT(RIGHT(TEXT(RIGHT(H366,2)+1,"00"),2),"00"),NA()),
IF(SETUP_Frequency="Quarterly",IF(COUNTA(H$3:H366)&lt;=((LEFT(SETUP_Period_Final,4)-LEFT(SETUP_Period_First,4))*4)+RIGHT(SETUP_Period_Final,1)-RIGHT(SETUP_Period_First,1),IF(_xlfn.NUMBERVALUE(RIGHT(H366,1))=4,(LEFT(H366,4)+1)&amp;"Q1",(LEFT(H366,4)&amp;"Q"&amp;(RIGHT(H366,1)+1))),NA()),NA())))</f>
        <v>0</v>
      </c>
      <c r="J367" s="43">
        <f ca="1">OFFSET(Tool!$C$13,0,ROW($H367)-3)</f>
        <v>0</v>
      </c>
      <c r="K367" s="78" t="e">
        <f t="shared" ca="1" si="26"/>
        <v>#N/A</v>
      </c>
      <c r="L367" s="78" t="e">
        <f t="shared" ca="1" si="29"/>
        <v>#N/A</v>
      </c>
      <c r="M367" s="78" t="e">
        <f t="shared" ca="1" si="30"/>
        <v>#N/A</v>
      </c>
      <c r="N367" s="38"/>
      <c r="O367" s="36" t="e" cm="1">
        <f t="array" ref="O367">IF(OR(ISERROR($H367),$H367=FALSE),NA(),
IF(INFLATION_Index="Custom",_xlfn.XLOOKUP($H367,Tool!$12:$12,Tool!$14:$14)*100,
IF(SETUP_Frequency="Financial Year",
IFERROR(INDEX(Dynamic_Table_FY,_xlfn.XMATCH($H367,Dynamic_Period_FY),_xlfn.XMATCH(INFLATION_Index,Dynamic_Indices)),
INDEX(Dynamic_Table_FY,COUNTA(Dynamic_Table_FY)/COUNTA(Dynamic_Indices),_xlfn.XMATCH(INFLATION_Index,Dynamic_Indices))),
IF(SETUP_Frequency="Calendar Year",
IFERROR(INDEX(Dynamic_Table_CAL,_xlfn.XMATCH($H367,Dynamic_Period_CAL),_xlfn.XMATCH(INFLATION_Index,Dynamic_Indices)),
INDEX(Dynamic_Table_CAL,COUNTA(Dynamic_Table_CAL)/COUNTA(Dynamic_Indices),_xlfn.XMATCH(INFLATION_Index,Dynamic_Indices))),
IF(SETUP_Frequency="Quarterly",
IFERROR(INDEX(Dynamic_Table_QTR,_xlfn.XMATCH($H367,Dynamic_Period_QTR),_xlfn.XMATCH(INFLATION_Index,Dynamic_Indices)),
INDEX(Dynamic_Table_QTR,COUNTA(Dynamic_Table_QTR)/COUNTA(Dynamic_Indices),_xlfn.XMATCH(INFLATION_Index,Dynamic_Indices))),"err")))))
/100</f>
        <v>#N/A</v>
      </c>
      <c r="P367" s="37" t="e">
        <f t="shared" ca="1" si="27"/>
        <v>#N/A</v>
      </c>
      <c r="Q367" s="37" t="e">
        <f ca="1">IF(ISERROR($H367),NA(),
$P367/_xlfn.XLOOKUP(0,Tool!$27:$27,Tool!$33:$33)
)</f>
        <v>#N/A</v>
      </c>
      <c r="R367" s="2"/>
      <c r="S367" s="36" t="e" cm="1">
        <f t="array" ref="S367">IF(OR(ISERROR($H367),$H367=FALSE),NA(),
IF(SETUP_Frequency="Financial Year",
IFERROR(INDEX(Dynamic_Table_FY,_xlfn.XMATCH($H367,Dynamic_Period_FY),_xlfn.XMATCH("GDP Deflator",Dynamic_Indices)),
INDEX(Dynamic_Table_FY,COUNTA(Dynamic_Table_FY)/COUNTA(Dynamic_Indices),_xlfn.XMATCH("GDP Deflator",Dynamic_Indices))),
IF(SETUP_Frequency="Calendar Year",
IFERROR(INDEX(Dynamic_Table_CAL,_xlfn.XMATCH($H367,Dynamic_Period_CAL),_xlfn.XMATCH("GDP Deflator",Dynamic_Indices)),
INDEX(Dynamic_Table_CAL,COUNTA(Dynamic_Table_CAL)/COUNTA(Dynamic_Indices),_xlfn.XMATCH("GDP Deflator",Dynamic_Indices))),
IF(SETUP_Frequency="Quarterly",
IFERROR(INDEX(Dynamic_Table_QTR,_xlfn.XMATCH($H367,Dynamic_Period_QTR),_xlfn.XMATCH("GDP Deflator",Dynamic_Indices)),
INDEX(Dynamic_Table_QTR,COUNTA(Dynamic_Table_QTR)/COUNTA(Dynamic_Indices),_xlfn.XMATCH("GDP Deflator",Dynamic_Indices))),"err"))))
/100</f>
        <v>#N/A</v>
      </c>
      <c r="T367" s="37" t="e">
        <f t="shared" ca="1" si="28"/>
        <v>#N/A</v>
      </c>
      <c r="U367" s="2" t="e">
        <f ca="1">IF(ISERROR($H367),NA(),
_xlfn.XLOOKUP(0,Tool!$28:$28,Tool!$40:$40)/$T367
)</f>
        <v>#N/A</v>
      </c>
    </row>
    <row r="368" spans="8:21" x14ac:dyDescent="0.35">
      <c r="H368" s="33" t="b">
        <f>IF(SETUP_Frequency="Calendar Year",IF(COUNTA(H$3:H367)&lt;=SETUP_Period_Final-SETUP_Period_First,H367+1),
IF(SETUP_Frequency="Financial Year", IF(COUNTA(H$3:H367)&lt;=LEFT(SETUP_Period_Final,4)-LEFT(SETUP_Period_First,4),((LEFT(H367,2)&amp;MID(H367,3,2))+1)&amp;"/"&amp;TEXT(RIGHT(TEXT(RIGHT(H367,2)+1,"00"),2),"00"),NA()),
IF(SETUP_Frequency="Quarterly",IF(COUNTA(H$3:H367)&lt;=((LEFT(SETUP_Period_Final,4)-LEFT(SETUP_Period_First,4))*4)+RIGHT(SETUP_Period_Final,1)-RIGHT(SETUP_Period_First,1),IF(_xlfn.NUMBERVALUE(RIGHT(H367,1))=4,(LEFT(H367,4)+1)&amp;"Q1",(LEFT(H367,4)&amp;"Q"&amp;(RIGHT(H367,1)+1))),NA()),NA())))</f>
        <v>0</v>
      </c>
      <c r="J368" s="43">
        <f ca="1">OFFSET(Tool!$C$13,0,ROW($H368)-3)</f>
        <v>0</v>
      </c>
      <c r="K368" s="78" t="e">
        <f t="shared" ca="1" si="26"/>
        <v>#N/A</v>
      </c>
      <c r="L368" s="78" t="e">
        <f t="shared" ca="1" si="29"/>
        <v>#N/A</v>
      </c>
      <c r="M368" s="78" t="e">
        <f t="shared" ca="1" si="30"/>
        <v>#N/A</v>
      </c>
      <c r="N368" s="38"/>
      <c r="O368" s="36" t="e" cm="1">
        <f t="array" ref="O368">IF(OR(ISERROR($H368),$H368=FALSE),NA(),
IF(INFLATION_Index="Custom",_xlfn.XLOOKUP($H368,Tool!$12:$12,Tool!$14:$14)*100,
IF(SETUP_Frequency="Financial Year",
IFERROR(INDEX(Dynamic_Table_FY,_xlfn.XMATCH($H368,Dynamic_Period_FY),_xlfn.XMATCH(INFLATION_Index,Dynamic_Indices)),
INDEX(Dynamic_Table_FY,COUNTA(Dynamic_Table_FY)/COUNTA(Dynamic_Indices),_xlfn.XMATCH(INFLATION_Index,Dynamic_Indices))),
IF(SETUP_Frequency="Calendar Year",
IFERROR(INDEX(Dynamic_Table_CAL,_xlfn.XMATCH($H368,Dynamic_Period_CAL),_xlfn.XMATCH(INFLATION_Index,Dynamic_Indices)),
INDEX(Dynamic_Table_CAL,COUNTA(Dynamic_Table_CAL)/COUNTA(Dynamic_Indices),_xlfn.XMATCH(INFLATION_Index,Dynamic_Indices))),
IF(SETUP_Frequency="Quarterly",
IFERROR(INDEX(Dynamic_Table_QTR,_xlfn.XMATCH($H368,Dynamic_Period_QTR),_xlfn.XMATCH(INFLATION_Index,Dynamic_Indices)),
INDEX(Dynamic_Table_QTR,COUNTA(Dynamic_Table_QTR)/COUNTA(Dynamic_Indices),_xlfn.XMATCH(INFLATION_Index,Dynamic_Indices))),"err")))))
/100</f>
        <v>#N/A</v>
      </c>
      <c r="P368" s="37" t="e">
        <f t="shared" ca="1" si="27"/>
        <v>#N/A</v>
      </c>
      <c r="Q368" s="37" t="e">
        <f ca="1">IF(ISERROR($H368),NA(),
$P368/_xlfn.XLOOKUP(0,Tool!$27:$27,Tool!$33:$33)
)</f>
        <v>#N/A</v>
      </c>
      <c r="R368" s="2"/>
      <c r="S368" s="36" t="e" cm="1">
        <f t="array" ref="S368">IF(OR(ISERROR($H368),$H368=FALSE),NA(),
IF(SETUP_Frequency="Financial Year",
IFERROR(INDEX(Dynamic_Table_FY,_xlfn.XMATCH($H368,Dynamic_Period_FY),_xlfn.XMATCH("GDP Deflator",Dynamic_Indices)),
INDEX(Dynamic_Table_FY,COUNTA(Dynamic_Table_FY)/COUNTA(Dynamic_Indices),_xlfn.XMATCH("GDP Deflator",Dynamic_Indices))),
IF(SETUP_Frequency="Calendar Year",
IFERROR(INDEX(Dynamic_Table_CAL,_xlfn.XMATCH($H368,Dynamic_Period_CAL),_xlfn.XMATCH("GDP Deflator",Dynamic_Indices)),
INDEX(Dynamic_Table_CAL,COUNTA(Dynamic_Table_CAL)/COUNTA(Dynamic_Indices),_xlfn.XMATCH("GDP Deflator",Dynamic_Indices))),
IF(SETUP_Frequency="Quarterly",
IFERROR(INDEX(Dynamic_Table_QTR,_xlfn.XMATCH($H368,Dynamic_Period_QTR),_xlfn.XMATCH("GDP Deflator",Dynamic_Indices)),
INDEX(Dynamic_Table_QTR,COUNTA(Dynamic_Table_QTR)/COUNTA(Dynamic_Indices),_xlfn.XMATCH("GDP Deflator",Dynamic_Indices))),"err"))))
/100</f>
        <v>#N/A</v>
      </c>
      <c r="T368" s="37" t="e">
        <f t="shared" ca="1" si="28"/>
        <v>#N/A</v>
      </c>
      <c r="U368" s="2" t="e">
        <f ca="1">IF(ISERROR($H368),NA(),
_xlfn.XLOOKUP(0,Tool!$28:$28,Tool!$40:$40)/$T368
)</f>
        <v>#N/A</v>
      </c>
    </row>
    <row r="369" spans="8:21" x14ac:dyDescent="0.35">
      <c r="H369" s="33" t="b">
        <f>IF(SETUP_Frequency="Calendar Year",IF(COUNTA(H$3:H368)&lt;=SETUP_Period_Final-SETUP_Period_First,H368+1),
IF(SETUP_Frequency="Financial Year", IF(COUNTA(H$3:H368)&lt;=LEFT(SETUP_Period_Final,4)-LEFT(SETUP_Period_First,4),((LEFT(H368,2)&amp;MID(H368,3,2))+1)&amp;"/"&amp;TEXT(RIGHT(TEXT(RIGHT(H368,2)+1,"00"),2),"00"),NA()),
IF(SETUP_Frequency="Quarterly",IF(COUNTA(H$3:H368)&lt;=((LEFT(SETUP_Period_Final,4)-LEFT(SETUP_Period_First,4))*4)+RIGHT(SETUP_Period_Final,1)-RIGHT(SETUP_Period_First,1),IF(_xlfn.NUMBERVALUE(RIGHT(H368,1))=4,(LEFT(H368,4)+1)&amp;"Q1",(LEFT(H368,4)&amp;"Q"&amp;(RIGHT(H368,1)+1))),NA()),NA())))</f>
        <v>0</v>
      </c>
      <c r="J369" s="43">
        <f ca="1">OFFSET(Tool!$C$13,0,ROW($H369)-3)</f>
        <v>0</v>
      </c>
      <c r="K369" s="78" t="e">
        <f t="shared" ca="1" si="26"/>
        <v>#N/A</v>
      </c>
      <c r="L369" s="78" t="e">
        <f t="shared" ca="1" si="29"/>
        <v>#N/A</v>
      </c>
      <c r="M369" s="78" t="e">
        <f t="shared" ca="1" si="30"/>
        <v>#N/A</v>
      </c>
      <c r="N369" s="38"/>
      <c r="O369" s="36" t="e" cm="1">
        <f t="array" ref="O369">IF(OR(ISERROR($H369),$H369=FALSE),NA(),
IF(INFLATION_Index="Custom",_xlfn.XLOOKUP($H369,Tool!$12:$12,Tool!$14:$14)*100,
IF(SETUP_Frequency="Financial Year",
IFERROR(INDEX(Dynamic_Table_FY,_xlfn.XMATCH($H369,Dynamic_Period_FY),_xlfn.XMATCH(INFLATION_Index,Dynamic_Indices)),
INDEX(Dynamic_Table_FY,COUNTA(Dynamic_Table_FY)/COUNTA(Dynamic_Indices),_xlfn.XMATCH(INFLATION_Index,Dynamic_Indices))),
IF(SETUP_Frequency="Calendar Year",
IFERROR(INDEX(Dynamic_Table_CAL,_xlfn.XMATCH($H369,Dynamic_Period_CAL),_xlfn.XMATCH(INFLATION_Index,Dynamic_Indices)),
INDEX(Dynamic_Table_CAL,COUNTA(Dynamic_Table_CAL)/COUNTA(Dynamic_Indices),_xlfn.XMATCH(INFLATION_Index,Dynamic_Indices))),
IF(SETUP_Frequency="Quarterly",
IFERROR(INDEX(Dynamic_Table_QTR,_xlfn.XMATCH($H369,Dynamic_Period_QTR),_xlfn.XMATCH(INFLATION_Index,Dynamic_Indices)),
INDEX(Dynamic_Table_QTR,COUNTA(Dynamic_Table_QTR)/COUNTA(Dynamic_Indices),_xlfn.XMATCH(INFLATION_Index,Dynamic_Indices))),"err")))))
/100</f>
        <v>#N/A</v>
      </c>
      <c r="P369" s="37" t="e">
        <f t="shared" ca="1" si="27"/>
        <v>#N/A</v>
      </c>
      <c r="Q369" s="37" t="e">
        <f ca="1">IF(ISERROR($H369),NA(),
$P369/_xlfn.XLOOKUP(0,Tool!$27:$27,Tool!$33:$33)
)</f>
        <v>#N/A</v>
      </c>
      <c r="R369" s="2"/>
      <c r="S369" s="36" t="e" cm="1">
        <f t="array" ref="S369">IF(OR(ISERROR($H369),$H369=FALSE),NA(),
IF(SETUP_Frequency="Financial Year",
IFERROR(INDEX(Dynamic_Table_FY,_xlfn.XMATCH($H369,Dynamic_Period_FY),_xlfn.XMATCH("GDP Deflator",Dynamic_Indices)),
INDEX(Dynamic_Table_FY,COUNTA(Dynamic_Table_FY)/COUNTA(Dynamic_Indices),_xlfn.XMATCH("GDP Deflator",Dynamic_Indices))),
IF(SETUP_Frequency="Calendar Year",
IFERROR(INDEX(Dynamic_Table_CAL,_xlfn.XMATCH($H369,Dynamic_Period_CAL),_xlfn.XMATCH("GDP Deflator",Dynamic_Indices)),
INDEX(Dynamic_Table_CAL,COUNTA(Dynamic_Table_CAL)/COUNTA(Dynamic_Indices),_xlfn.XMATCH("GDP Deflator",Dynamic_Indices))),
IF(SETUP_Frequency="Quarterly",
IFERROR(INDEX(Dynamic_Table_QTR,_xlfn.XMATCH($H369,Dynamic_Period_QTR),_xlfn.XMATCH("GDP Deflator",Dynamic_Indices)),
INDEX(Dynamic_Table_QTR,COUNTA(Dynamic_Table_QTR)/COUNTA(Dynamic_Indices),_xlfn.XMATCH("GDP Deflator",Dynamic_Indices))),"err"))))
/100</f>
        <v>#N/A</v>
      </c>
      <c r="T369" s="37" t="e">
        <f t="shared" ca="1" si="28"/>
        <v>#N/A</v>
      </c>
      <c r="U369" s="2" t="e">
        <f ca="1">IF(ISERROR($H369),NA(),
_xlfn.XLOOKUP(0,Tool!$28:$28,Tool!$40:$40)/$T369
)</f>
        <v>#N/A</v>
      </c>
    </row>
    <row r="370" spans="8:21" x14ac:dyDescent="0.35">
      <c r="H370" s="33" t="b">
        <f>IF(SETUP_Frequency="Calendar Year",IF(COUNTA(H$3:H369)&lt;=SETUP_Period_Final-SETUP_Period_First,H369+1),
IF(SETUP_Frequency="Financial Year", IF(COUNTA(H$3:H369)&lt;=LEFT(SETUP_Period_Final,4)-LEFT(SETUP_Period_First,4),((LEFT(H369,2)&amp;MID(H369,3,2))+1)&amp;"/"&amp;TEXT(RIGHT(TEXT(RIGHT(H369,2)+1,"00"),2),"00"),NA()),
IF(SETUP_Frequency="Quarterly",IF(COUNTA(H$3:H369)&lt;=((LEFT(SETUP_Period_Final,4)-LEFT(SETUP_Period_First,4))*4)+RIGHT(SETUP_Period_Final,1)-RIGHT(SETUP_Period_First,1),IF(_xlfn.NUMBERVALUE(RIGHT(H369,1))=4,(LEFT(H369,4)+1)&amp;"Q1",(LEFT(H369,4)&amp;"Q"&amp;(RIGHT(H369,1)+1))),NA()),NA())))</f>
        <v>0</v>
      </c>
      <c r="J370" s="43">
        <f ca="1">OFFSET(Tool!$C$13,0,ROW($H370)-3)</f>
        <v>0</v>
      </c>
      <c r="K370" s="78" t="e">
        <f t="shared" ca="1" si="26"/>
        <v>#N/A</v>
      </c>
      <c r="L370" s="78" t="e">
        <f t="shared" ca="1" si="29"/>
        <v>#N/A</v>
      </c>
      <c r="M370" s="78" t="e">
        <f t="shared" ca="1" si="30"/>
        <v>#N/A</v>
      </c>
      <c r="N370" s="38"/>
      <c r="O370" s="36" t="e" cm="1">
        <f t="array" ref="O370">IF(OR(ISERROR($H370),$H370=FALSE),NA(),
IF(INFLATION_Index="Custom",_xlfn.XLOOKUP($H370,Tool!$12:$12,Tool!$14:$14)*100,
IF(SETUP_Frequency="Financial Year",
IFERROR(INDEX(Dynamic_Table_FY,_xlfn.XMATCH($H370,Dynamic_Period_FY),_xlfn.XMATCH(INFLATION_Index,Dynamic_Indices)),
INDEX(Dynamic_Table_FY,COUNTA(Dynamic_Table_FY)/COUNTA(Dynamic_Indices),_xlfn.XMATCH(INFLATION_Index,Dynamic_Indices))),
IF(SETUP_Frequency="Calendar Year",
IFERROR(INDEX(Dynamic_Table_CAL,_xlfn.XMATCH($H370,Dynamic_Period_CAL),_xlfn.XMATCH(INFLATION_Index,Dynamic_Indices)),
INDEX(Dynamic_Table_CAL,COUNTA(Dynamic_Table_CAL)/COUNTA(Dynamic_Indices),_xlfn.XMATCH(INFLATION_Index,Dynamic_Indices))),
IF(SETUP_Frequency="Quarterly",
IFERROR(INDEX(Dynamic_Table_QTR,_xlfn.XMATCH($H370,Dynamic_Period_QTR),_xlfn.XMATCH(INFLATION_Index,Dynamic_Indices)),
INDEX(Dynamic_Table_QTR,COUNTA(Dynamic_Table_QTR)/COUNTA(Dynamic_Indices),_xlfn.XMATCH(INFLATION_Index,Dynamic_Indices))),"err")))))
/100</f>
        <v>#N/A</v>
      </c>
      <c r="P370" s="37" t="e">
        <f t="shared" ca="1" si="27"/>
        <v>#N/A</v>
      </c>
      <c r="Q370" s="37" t="e">
        <f ca="1">IF(ISERROR($H370),NA(),
$P370/_xlfn.XLOOKUP(0,Tool!$27:$27,Tool!$33:$33)
)</f>
        <v>#N/A</v>
      </c>
      <c r="R370" s="2"/>
      <c r="S370" s="36" t="e" cm="1">
        <f t="array" ref="S370">IF(OR(ISERROR($H370),$H370=FALSE),NA(),
IF(SETUP_Frequency="Financial Year",
IFERROR(INDEX(Dynamic_Table_FY,_xlfn.XMATCH($H370,Dynamic_Period_FY),_xlfn.XMATCH("GDP Deflator",Dynamic_Indices)),
INDEX(Dynamic_Table_FY,COUNTA(Dynamic_Table_FY)/COUNTA(Dynamic_Indices),_xlfn.XMATCH("GDP Deflator",Dynamic_Indices))),
IF(SETUP_Frequency="Calendar Year",
IFERROR(INDEX(Dynamic_Table_CAL,_xlfn.XMATCH($H370,Dynamic_Period_CAL),_xlfn.XMATCH("GDP Deflator",Dynamic_Indices)),
INDEX(Dynamic_Table_CAL,COUNTA(Dynamic_Table_CAL)/COUNTA(Dynamic_Indices),_xlfn.XMATCH("GDP Deflator",Dynamic_Indices))),
IF(SETUP_Frequency="Quarterly",
IFERROR(INDEX(Dynamic_Table_QTR,_xlfn.XMATCH($H370,Dynamic_Period_QTR),_xlfn.XMATCH("GDP Deflator",Dynamic_Indices)),
INDEX(Dynamic_Table_QTR,COUNTA(Dynamic_Table_QTR)/COUNTA(Dynamic_Indices),_xlfn.XMATCH("GDP Deflator",Dynamic_Indices))),"err"))))
/100</f>
        <v>#N/A</v>
      </c>
      <c r="T370" s="37" t="e">
        <f t="shared" ca="1" si="28"/>
        <v>#N/A</v>
      </c>
      <c r="U370" s="2" t="e">
        <f ca="1">IF(ISERROR($H370),NA(),
_xlfn.XLOOKUP(0,Tool!$28:$28,Tool!$40:$40)/$T370
)</f>
        <v>#N/A</v>
      </c>
    </row>
    <row r="371" spans="8:21" x14ac:dyDescent="0.35">
      <c r="H371" s="33" t="b">
        <f>IF(SETUP_Frequency="Calendar Year",IF(COUNTA(H$3:H370)&lt;=SETUP_Period_Final-SETUP_Period_First,H370+1),
IF(SETUP_Frequency="Financial Year", IF(COUNTA(H$3:H370)&lt;=LEFT(SETUP_Period_Final,4)-LEFT(SETUP_Period_First,4),((LEFT(H370,2)&amp;MID(H370,3,2))+1)&amp;"/"&amp;TEXT(RIGHT(TEXT(RIGHT(H370,2)+1,"00"),2),"00"),NA()),
IF(SETUP_Frequency="Quarterly",IF(COUNTA(H$3:H370)&lt;=((LEFT(SETUP_Period_Final,4)-LEFT(SETUP_Period_First,4))*4)+RIGHT(SETUP_Period_Final,1)-RIGHT(SETUP_Period_First,1),IF(_xlfn.NUMBERVALUE(RIGHT(H370,1))=4,(LEFT(H370,4)+1)&amp;"Q1",(LEFT(H370,4)&amp;"Q"&amp;(RIGHT(H370,1)+1))),NA()),NA())))</f>
        <v>0</v>
      </c>
      <c r="J371" s="43">
        <f ca="1">OFFSET(Tool!$C$13,0,ROW($H371)-3)</f>
        <v>0</v>
      </c>
      <c r="K371" s="78" t="e">
        <f t="shared" ca="1" si="26"/>
        <v>#N/A</v>
      </c>
      <c r="L371" s="78" t="e">
        <f t="shared" ca="1" si="29"/>
        <v>#N/A</v>
      </c>
      <c r="M371" s="78" t="e">
        <f t="shared" ca="1" si="30"/>
        <v>#N/A</v>
      </c>
      <c r="N371" s="38"/>
      <c r="O371" s="36" t="e" cm="1">
        <f t="array" ref="O371">IF(OR(ISERROR($H371),$H371=FALSE),NA(),
IF(INFLATION_Index="Custom",_xlfn.XLOOKUP($H371,Tool!$12:$12,Tool!$14:$14)*100,
IF(SETUP_Frequency="Financial Year",
IFERROR(INDEX(Dynamic_Table_FY,_xlfn.XMATCH($H371,Dynamic_Period_FY),_xlfn.XMATCH(INFLATION_Index,Dynamic_Indices)),
INDEX(Dynamic_Table_FY,COUNTA(Dynamic_Table_FY)/COUNTA(Dynamic_Indices),_xlfn.XMATCH(INFLATION_Index,Dynamic_Indices))),
IF(SETUP_Frequency="Calendar Year",
IFERROR(INDEX(Dynamic_Table_CAL,_xlfn.XMATCH($H371,Dynamic_Period_CAL),_xlfn.XMATCH(INFLATION_Index,Dynamic_Indices)),
INDEX(Dynamic_Table_CAL,COUNTA(Dynamic_Table_CAL)/COUNTA(Dynamic_Indices),_xlfn.XMATCH(INFLATION_Index,Dynamic_Indices))),
IF(SETUP_Frequency="Quarterly",
IFERROR(INDEX(Dynamic_Table_QTR,_xlfn.XMATCH($H371,Dynamic_Period_QTR),_xlfn.XMATCH(INFLATION_Index,Dynamic_Indices)),
INDEX(Dynamic_Table_QTR,COUNTA(Dynamic_Table_QTR)/COUNTA(Dynamic_Indices),_xlfn.XMATCH(INFLATION_Index,Dynamic_Indices))),"err")))))
/100</f>
        <v>#N/A</v>
      </c>
      <c r="P371" s="37" t="e">
        <f t="shared" ca="1" si="27"/>
        <v>#N/A</v>
      </c>
      <c r="Q371" s="37" t="e">
        <f ca="1">IF(ISERROR($H371),NA(),
$P371/_xlfn.XLOOKUP(0,Tool!$27:$27,Tool!$33:$33)
)</f>
        <v>#N/A</v>
      </c>
      <c r="R371" s="2"/>
      <c r="S371" s="36" t="e" cm="1">
        <f t="array" ref="S371">IF(OR(ISERROR($H371),$H371=FALSE),NA(),
IF(SETUP_Frequency="Financial Year",
IFERROR(INDEX(Dynamic_Table_FY,_xlfn.XMATCH($H371,Dynamic_Period_FY),_xlfn.XMATCH("GDP Deflator",Dynamic_Indices)),
INDEX(Dynamic_Table_FY,COUNTA(Dynamic_Table_FY)/COUNTA(Dynamic_Indices),_xlfn.XMATCH("GDP Deflator",Dynamic_Indices))),
IF(SETUP_Frequency="Calendar Year",
IFERROR(INDEX(Dynamic_Table_CAL,_xlfn.XMATCH($H371,Dynamic_Period_CAL),_xlfn.XMATCH("GDP Deflator",Dynamic_Indices)),
INDEX(Dynamic_Table_CAL,COUNTA(Dynamic_Table_CAL)/COUNTA(Dynamic_Indices),_xlfn.XMATCH("GDP Deflator",Dynamic_Indices))),
IF(SETUP_Frequency="Quarterly",
IFERROR(INDEX(Dynamic_Table_QTR,_xlfn.XMATCH($H371,Dynamic_Period_QTR),_xlfn.XMATCH("GDP Deflator",Dynamic_Indices)),
INDEX(Dynamic_Table_QTR,COUNTA(Dynamic_Table_QTR)/COUNTA(Dynamic_Indices),_xlfn.XMATCH("GDP Deflator",Dynamic_Indices))),"err"))))
/100</f>
        <v>#N/A</v>
      </c>
      <c r="T371" s="37" t="e">
        <f t="shared" ca="1" si="28"/>
        <v>#N/A</v>
      </c>
      <c r="U371" s="2" t="e">
        <f ca="1">IF(ISERROR($H371),NA(),
_xlfn.XLOOKUP(0,Tool!$28:$28,Tool!$40:$40)/$T371
)</f>
        <v>#N/A</v>
      </c>
    </row>
    <row r="372" spans="8:21" x14ac:dyDescent="0.35">
      <c r="H372" s="33" t="b">
        <f>IF(SETUP_Frequency="Calendar Year",IF(COUNTA(H$3:H371)&lt;=SETUP_Period_Final-SETUP_Period_First,H371+1),
IF(SETUP_Frequency="Financial Year", IF(COUNTA(H$3:H371)&lt;=LEFT(SETUP_Period_Final,4)-LEFT(SETUP_Period_First,4),((LEFT(H371,2)&amp;MID(H371,3,2))+1)&amp;"/"&amp;TEXT(RIGHT(TEXT(RIGHT(H371,2)+1,"00"),2),"00"),NA()),
IF(SETUP_Frequency="Quarterly",IF(COUNTA(H$3:H371)&lt;=((LEFT(SETUP_Period_Final,4)-LEFT(SETUP_Period_First,4))*4)+RIGHT(SETUP_Period_Final,1)-RIGHT(SETUP_Period_First,1),IF(_xlfn.NUMBERVALUE(RIGHT(H371,1))=4,(LEFT(H371,4)+1)&amp;"Q1",(LEFT(H371,4)&amp;"Q"&amp;(RIGHT(H371,1)+1))),NA()),NA())))</f>
        <v>0</v>
      </c>
      <c r="J372" s="43">
        <f ca="1">OFFSET(Tool!$C$13,0,ROW($H372)-3)</f>
        <v>0</v>
      </c>
      <c r="K372" s="78" t="e">
        <f t="shared" ca="1" si="26"/>
        <v>#N/A</v>
      </c>
      <c r="L372" s="78" t="e">
        <f t="shared" ca="1" si="29"/>
        <v>#N/A</v>
      </c>
      <c r="M372" s="78" t="e">
        <f t="shared" ca="1" si="30"/>
        <v>#N/A</v>
      </c>
      <c r="N372" s="38"/>
      <c r="O372" s="36" t="e" cm="1">
        <f t="array" ref="O372">IF(OR(ISERROR($H372),$H372=FALSE),NA(),
IF(INFLATION_Index="Custom",_xlfn.XLOOKUP($H372,Tool!$12:$12,Tool!$14:$14)*100,
IF(SETUP_Frequency="Financial Year",
IFERROR(INDEX(Dynamic_Table_FY,_xlfn.XMATCH($H372,Dynamic_Period_FY),_xlfn.XMATCH(INFLATION_Index,Dynamic_Indices)),
INDEX(Dynamic_Table_FY,COUNTA(Dynamic_Table_FY)/COUNTA(Dynamic_Indices),_xlfn.XMATCH(INFLATION_Index,Dynamic_Indices))),
IF(SETUP_Frequency="Calendar Year",
IFERROR(INDEX(Dynamic_Table_CAL,_xlfn.XMATCH($H372,Dynamic_Period_CAL),_xlfn.XMATCH(INFLATION_Index,Dynamic_Indices)),
INDEX(Dynamic_Table_CAL,COUNTA(Dynamic_Table_CAL)/COUNTA(Dynamic_Indices),_xlfn.XMATCH(INFLATION_Index,Dynamic_Indices))),
IF(SETUP_Frequency="Quarterly",
IFERROR(INDEX(Dynamic_Table_QTR,_xlfn.XMATCH($H372,Dynamic_Period_QTR),_xlfn.XMATCH(INFLATION_Index,Dynamic_Indices)),
INDEX(Dynamic_Table_QTR,COUNTA(Dynamic_Table_QTR)/COUNTA(Dynamic_Indices),_xlfn.XMATCH(INFLATION_Index,Dynamic_Indices))),"err")))))
/100</f>
        <v>#N/A</v>
      </c>
      <c r="P372" s="37" t="e">
        <f t="shared" ca="1" si="27"/>
        <v>#N/A</v>
      </c>
      <c r="Q372" s="37" t="e">
        <f ca="1">IF(ISERROR($H372),NA(),
$P372/_xlfn.XLOOKUP(0,Tool!$27:$27,Tool!$33:$33)
)</f>
        <v>#N/A</v>
      </c>
      <c r="R372" s="2"/>
      <c r="S372" s="36" t="e" cm="1">
        <f t="array" ref="S372">IF(OR(ISERROR($H372),$H372=FALSE),NA(),
IF(SETUP_Frequency="Financial Year",
IFERROR(INDEX(Dynamic_Table_FY,_xlfn.XMATCH($H372,Dynamic_Period_FY),_xlfn.XMATCH("GDP Deflator",Dynamic_Indices)),
INDEX(Dynamic_Table_FY,COUNTA(Dynamic_Table_FY)/COUNTA(Dynamic_Indices),_xlfn.XMATCH("GDP Deflator",Dynamic_Indices))),
IF(SETUP_Frequency="Calendar Year",
IFERROR(INDEX(Dynamic_Table_CAL,_xlfn.XMATCH($H372,Dynamic_Period_CAL),_xlfn.XMATCH("GDP Deflator",Dynamic_Indices)),
INDEX(Dynamic_Table_CAL,COUNTA(Dynamic_Table_CAL)/COUNTA(Dynamic_Indices),_xlfn.XMATCH("GDP Deflator",Dynamic_Indices))),
IF(SETUP_Frequency="Quarterly",
IFERROR(INDEX(Dynamic_Table_QTR,_xlfn.XMATCH($H372,Dynamic_Period_QTR),_xlfn.XMATCH("GDP Deflator",Dynamic_Indices)),
INDEX(Dynamic_Table_QTR,COUNTA(Dynamic_Table_QTR)/COUNTA(Dynamic_Indices),_xlfn.XMATCH("GDP Deflator",Dynamic_Indices))),"err"))))
/100</f>
        <v>#N/A</v>
      </c>
      <c r="T372" s="37" t="e">
        <f t="shared" ca="1" si="28"/>
        <v>#N/A</v>
      </c>
      <c r="U372" s="2" t="e">
        <f ca="1">IF(ISERROR($H372),NA(),
_xlfn.XLOOKUP(0,Tool!$28:$28,Tool!$40:$40)/$T372
)</f>
        <v>#N/A</v>
      </c>
    </row>
    <row r="373" spans="8:21" x14ac:dyDescent="0.35">
      <c r="H373" s="33" t="b">
        <f>IF(SETUP_Frequency="Calendar Year",IF(COUNTA(H$3:H372)&lt;=SETUP_Period_Final-SETUP_Period_First,H372+1),
IF(SETUP_Frequency="Financial Year", IF(COUNTA(H$3:H372)&lt;=LEFT(SETUP_Period_Final,4)-LEFT(SETUP_Period_First,4),((LEFT(H372,2)&amp;MID(H372,3,2))+1)&amp;"/"&amp;TEXT(RIGHT(TEXT(RIGHT(H372,2)+1,"00"),2),"00"),NA()),
IF(SETUP_Frequency="Quarterly",IF(COUNTA(H$3:H372)&lt;=((LEFT(SETUP_Period_Final,4)-LEFT(SETUP_Period_First,4))*4)+RIGHT(SETUP_Period_Final,1)-RIGHT(SETUP_Period_First,1),IF(_xlfn.NUMBERVALUE(RIGHT(H372,1))=4,(LEFT(H372,4)+1)&amp;"Q1",(LEFT(H372,4)&amp;"Q"&amp;(RIGHT(H372,1)+1))),NA()),NA())))</f>
        <v>0</v>
      </c>
      <c r="J373" s="43">
        <f ca="1">OFFSET(Tool!$C$13,0,ROW($H373)-3)</f>
        <v>0</v>
      </c>
      <c r="K373" s="78" t="e">
        <f t="shared" ca="1" si="26"/>
        <v>#N/A</v>
      </c>
      <c r="L373" s="78" t="e">
        <f t="shared" ca="1" si="29"/>
        <v>#N/A</v>
      </c>
      <c r="M373" s="78" t="e">
        <f t="shared" ca="1" si="30"/>
        <v>#N/A</v>
      </c>
      <c r="N373" s="38"/>
      <c r="O373" s="36" t="e" cm="1">
        <f t="array" ref="O373">IF(OR(ISERROR($H373),$H373=FALSE),NA(),
IF(INFLATION_Index="Custom",_xlfn.XLOOKUP($H373,Tool!$12:$12,Tool!$14:$14)*100,
IF(SETUP_Frequency="Financial Year",
IFERROR(INDEX(Dynamic_Table_FY,_xlfn.XMATCH($H373,Dynamic_Period_FY),_xlfn.XMATCH(INFLATION_Index,Dynamic_Indices)),
INDEX(Dynamic_Table_FY,COUNTA(Dynamic_Table_FY)/COUNTA(Dynamic_Indices),_xlfn.XMATCH(INFLATION_Index,Dynamic_Indices))),
IF(SETUP_Frequency="Calendar Year",
IFERROR(INDEX(Dynamic_Table_CAL,_xlfn.XMATCH($H373,Dynamic_Period_CAL),_xlfn.XMATCH(INFLATION_Index,Dynamic_Indices)),
INDEX(Dynamic_Table_CAL,COUNTA(Dynamic_Table_CAL)/COUNTA(Dynamic_Indices),_xlfn.XMATCH(INFLATION_Index,Dynamic_Indices))),
IF(SETUP_Frequency="Quarterly",
IFERROR(INDEX(Dynamic_Table_QTR,_xlfn.XMATCH($H373,Dynamic_Period_QTR),_xlfn.XMATCH(INFLATION_Index,Dynamic_Indices)),
INDEX(Dynamic_Table_QTR,COUNTA(Dynamic_Table_QTR)/COUNTA(Dynamic_Indices),_xlfn.XMATCH(INFLATION_Index,Dynamic_Indices))),"err")))))
/100</f>
        <v>#N/A</v>
      </c>
      <c r="P373" s="37" t="e">
        <f t="shared" ca="1" si="27"/>
        <v>#N/A</v>
      </c>
      <c r="Q373" s="37" t="e">
        <f ca="1">IF(ISERROR($H373),NA(),
$P373/_xlfn.XLOOKUP(0,Tool!$27:$27,Tool!$33:$33)
)</f>
        <v>#N/A</v>
      </c>
      <c r="R373" s="2"/>
      <c r="S373" s="36" t="e" cm="1">
        <f t="array" ref="S373">IF(OR(ISERROR($H373),$H373=FALSE),NA(),
IF(SETUP_Frequency="Financial Year",
IFERROR(INDEX(Dynamic_Table_FY,_xlfn.XMATCH($H373,Dynamic_Period_FY),_xlfn.XMATCH("GDP Deflator",Dynamic_Indices)),
INDEX(Dynamic_Table_FY,COUNTA(Dynamic_Table_FY)/COUNTA(Dynamic_Indices),_xlfn.XMATCH("GDP Deflator",Dynamic_Indices))),
IF(SETUP_Frequency="Calendar Year",
IFERROR(INDEX(Dynamic_Table_CAL,_xlfn.XMATCH($H373,Dynamic_Period_CAL),_xlfn.XMATCH("GDP Deflator",Dynamic_Indices)),
INDEX(Dynamic_Table_CAL,COUNTA(Dynamic_Table_CAL)/COUNTA(Dynamic_Indices),_xlfn.XMATCH("GDP Deflator",Dynamic_Indices))),
IF(SETUP_Frequency="Quarterly",
IFERROR(INDEX(Dynamic_Table_QTR,_xlfn.XMATCH($H373,Dynamic_Period_QTR),_xlfn.XMATCH("GDP Deflator",Dynamic_Indices)),
INDEX(Dynamic_Table_QTR,COUNTA(Dynamic_Table_QTR)/COUNTA(Dynamic_Indices),_xlfn.XMATCH("GDP Deflator",Dynamic_Indices))),"err"))))
/100</f>
        <v>#N/A</v>
      </c>
      <c r="T373" s="37" t="e">
        <f t="shared" ca="1" si="28"/>
        <v>#N/A</v>
      </c>
      <c r="U373" s="2" t="e">
        <f ca="1">IF(ISERROR($H373),NA(),
_xlfn.XLOOKUP(0,Tool!$28:$28,Tool!$40:$40)/$T373
)</f>
        <v>#N/A</v>
      </c>
    </row>
    <row r="374" spans="8:21" x14ac:dyDescent="0.35">
      <c r="H374" s="33" t="b">
        <f>IF(SETUP_Frequency="Calendar Year",IF(COUNTA(H$3:H373)&lt;=SETUP_Period_Final-SETUP_Period_First,H373+1),
IF(SETUP_Frequency="Financial Year", IF(COUNTA(H$3:H373)&lt;=LEFT(SETUP_Period_Final,4)-LEFT(SETUP_Period_First,4),((LEFT(H373,2)&amp;MID(H373,3,2))+1)&amp;"/"&amp;TEXT(RIGHT(TEXT(RIGHT(H373,2)+1,"00"),2),"00"),NA()),
IF(SETUP_Frequency="Quarterly",IF(COUNTA(H$3:H373)&lt;=((LEFT(SETUP_Period_Final,4)-LEFT(SETUP_Period_First,4))*4)+RIGHT(SETUP_Period_Final,1)-RIGHT(SETUP_Period_First,1),IF(_xlfn.NUMBERVALUE(RIGHT(H373,1))=4,(LEFT(H373,4)+1)&amp;"Q1",(LEFT(H373,4)&amp;"Q"&amp;(RIGHT(H373,1)+1))),NA()),NA())))</f>
        <v>0</v>
      </c>
      <c r="J374" s="43">
        <f ca="1">OFFSET(Tool!$C$13,0,ROW($H374)-3)</f>
        <v>0</v>
      </c>
      <c r="K374" s="78" t="e">
        <f t="shared" ca="1" si="26"/>
        <v>#N/A</v>
      </c>
      <c r="L374" s="78" t="e">
        <f t="shared" ca="1" si="29"/>
        <v>#N/A</v>
      </c>
      <c r="M374" s="78" t="e">
        <f t="shared" ca="1" si="30"/>
        <v>#N/A</v>
      </c>
      <c r="N374" s="38"/>
      <c r="O374" s="36" t="e" cm="1">
        <f t="array" ref="O374">IF(OR(ISERROR($H374),$H374=FALSE),NA(),
IF(INFLATION_Index="Custom",_xlfn.XLOOKUP($H374,Tool!$12:$12,Tool!$14:$14)*100,
IF(SETUP_Frequency="Financial Year",
IFERROR(INDEX(Dynamic_Table_FY,_xlfn.XMATCH($H374,Dynamic_Period_FY),_xlfn.XMATCH(INFLATION_Index,Dynamic_Indices)),
INDEX(Dynamic_Table_FY,COUNTA(Dynamic_Table_FY)/COUNTA(Dynamic_Indices),_xlfn.XMATCH(INFLATION_Index,Dynamic_Indices))),
IF(SETUP_Frequency="Calendar Year",
IFERROR(INDEX(Dynamic_Table_CAL,_xlfn.XMATCH($H374,Dynamic_Period_CAL),_xlfn.XMATCH(INFLATION_Index,Dynamic_Indices)),
INDEX(Dynamic_Table_CAL,COUNTA(Dynamic_Table_CAL)/COUNTA(Dynamic_Indices),_xlfn.XMATCH(INFLATION_Index,Dynamic_Indices))),
IF(SETUP_Frequency="Quarterly",
IFERROR(INDEX(Dynamic_Table_QTR,_xlfn.XMATCH($H374,Dynamic_Period_QTR),_xlfn.XMATCH(INFLATION_Index,Dynamic_Indices)),
INDEX(Dynamic_Table_QTR,COUNTA(Dynamic_Table_QTR)/COUNTA(Dynamic_Indices),_xlfn.XMATCH(INFLATION_Index,Dynamic_Indices))),"err")))))
/100</f>
        <v>#N/A</v>
      </c>
      <c r="P374" s="37" t="e">
        <f t="shared" ca="1" si="27"/>
        <v>#N/A</v>
      </c>
      <c r="Q374" s="37" t="e">
        <f ca="1">IF(ISERROR($H374),NA(),
$P374/_xlfn.XLOOKUP(0,Tool!$27:$27,Tool!$33:$33)
)</f>
        <v>#N/A</v>
      </c>
      <c r="R374" s="2"/>
      <c r="S374" s="36" t="e" cm="1">
        <f t="array" ref="S374">IF(OR(ISERROR($H374),$H374=FALSE),NA(),
IF(SETUP_Frequency="Financial Year",
IFERROR(INDEX(Dynamic_Table_FY,_xlfn.XMATCH($H374,Dynamic_Period_FY),_xlfn.XMATCH("GDP Deflator",Dynamic_Indices)),
INDEX(Dynamic_Table_FY,COUNTA(Dynamic_Table_FY)/COUNTA(Dynamic_Indices),_xlfn.XMATCH("GDP Deflator",Dynamic_Indices))),
IF(SETUP_Frequency="Calendar Year",
IFERROR(INDEX(Dynamic_Table_CAL,_xlfn.XMATCH($H374,Dynamic_Period_CAL),_xlfn.XMATCH("GDP Deflator",Dynamic_Indices)),
INDEX(Dynamic_Table_CAL,COUNTA(Dynamic_Table_CAL)/COUNTA(Dynamic_Indices),_xlfn.XMATCH("GDP Deflator",Dynamic_Indices))),
IF(SETUP_Frequency="Quarterly",
IFERROR(INDEX(Dynamic_Table_QTR,_xlfn.XMATCH($H374,Dynamic_Period_QTR),_xlfn.XMATCH("GDP Deflator",Dynamic_Indices)),
INDEX(Dynamic_Table_QTR,COUNTA(Dynamic_Table_QTR)/COUNTA(Dynamic_Indices),_xlfn.XMATCH("GDP Deflator",Dynamic_Indices))),"err"))))
/100</f>
        <v>#N/A</v>
      </c>
      <c r="T374" s="37" t="e">
        <f t="shared" ca="1" si="28"/>
        <v>#N/A</v>
      </c>
      <c r="U374" s="2" t="e">
        <f ca="1">IF(ISERROR($H374),NA(),
_xlfn.XLOOKUP(0,Tool!$28:$28,Tool!$40:$40)/$T374
)</f>
        <v>#N/A</v>
      </c>
    </row>
    <row r="375" spans="8:21" x14ac:dyDescent="0.35">
      <c r="H375" s="33" t="b">
        <f>IF(SETUP_Frequency="Calendar Year",IF(COUNTA(H$3:H374)&lt;=SETUP_Period_Final-SETUP_Period_First,H374+1),
IF(SETUP_Frequency="Financial Year", IF(COUNTA(H$3:H374)&lt;=LEFT(SETUP_Period_Final,4)-LEFT(SETUP_Period_First,4),((LEFT(H374,2)&amp;MID(H374,3,2))+1)&amp;"/"&amp;TEXT(RIGHT(TEXT(RIGHT(H374,2)+1,"00"),2),"00"),NA()),
IF(SETUP_Frequency="Quarterly",IF(COUNTA(H$3:H374)&lt;=((LEFT(SETUP_Period_Final,4)-LEFT(SETUP_Period_First,4))*4)+RIGHT(SETUP_Period_Final,1)-RIGHT(SETUP_Period_First,1),IF(_xlfn.NUMBERVALUE(RIGHT(H374,1))=4,(LEFT(H374,4)+1)&amp;"Q1",(LEFT(H374,4)&amp;"Q"&amp;(RIGHT(H374,1)+1))),NA()),NA())))</f>
        <v>0</v>
      </c>
      <c r="J375" s="43">
        <f ca="1">OFFSET(Tool!$C$13,0,ROW($H375)-3)</f>
        <v>0</v>
      </c>
      <c r="K375" s="78" t="e">
        <f t="shared" ca="1" si="26"/>
        <v>#N/A</v>
      </c>
      <c r="L375" s="78" t="e">
        <f t="shared" ca="1" si="29"/>
        <v>#N/A</v>
      </c>
      <c r="M375" s="78" t="e">
        <f t="shared" ca="1" si="30"/>
        <v>#N/A</v>
      </c>
      <c r="N375" s="38"/>
      <c r="O375" s="36" t="e" cm="1">
        <f t="array" ref="O375">IF(OR(ISERROR($H375),$H375=FALSE),NA(),
IF(INFLATION_Index="Custom",_xlfn.XLOOKUP($H375,Tool!$12:$12,Tool!$14:$14)*100,
IF(SETUP_Frequency="Financial Year",
IFERROR(INDEX(Dynamic_Table_FY,_xlfn.XMATCH($H375,Dynamic_Period_FY),_xlfn.XMATCH(INFLATION_Index,Dynamic_Indices)),
INDEX(Dynamic_Table_FY,COUNTA(Dynamic_Table_FY)/COUNTA(Dynamic_Indices),_xlfn.XMATCH(INFLATION_Index,Dynamic_Indices))),
IF(SETUP_Frequency="Calendar Year",
IFERROR(INDEX(Dynamic_Table_CAL,_xlfn.XMATCH($H375,Dynamic_Period_CAL),_xlfn.XMATCH(INFLATION_Index,Dynamic_Indices)),
INDEX(Dynamic_Table_CAL,COUNTA(Dynamic_Table_CAL)/COUNTA(Dynamic_Indices),_xlfn.XMATCH(INFLATION_Index,Dynamic_Indices))),
IF(SETUP_Frequency="Quarterly",
IFERROR(INDEX(Dynamic_Table_QTR,_xlfn.XMATCH($H375,Dynamic_Period_QTR),_xlfn.XMATCH(INFLATION_Index,Dynamic_Indices)),
INDEX(Dynamic_Table_QTR,COUNTA(Dynamic_Table_QTR)/COUNTA(Dynamic_Indices),_xlfn.XMATCH(INFLATION_Index,Dynamic_Indices))),"err")))))
/100</f>
        <v>#N/A</v>
      </c>
      <c r="P375" s="37" t="e">
        <f t="shared" ca="1" si="27"/>
        <v>#N/A</v>
      </c>
      <c r="Q375" s="37" t="e">
        <f ca="1">IF(ISERROR($H375),NA(),
$P375/_xlfn.XLOOKUP(0,Tool!$27:$27,Tool!$33:$33)
)</f>
        <v>#N/A</v>
      </c>
      <c r="R375" s="2"/>
      <c r="S375" s="36" t="e" cm="1">
        <f t="array" ref="S375">IF(OR(ISERROR($H375),$H375=FALSE),NA(),
IF(SETUP_Frequency="Financial Year",
IFERROR(INDEX(Dynamic_Table_FY,_xlfn.XMATCH($H375,Dynamic_Period_FY),_xlfn.XMATCH("GDP Deflator",Dynamic_Indices)),
INDEX(Dynamic_Table_FY,COUNTA(Dynamic_Table_FY)/COUNTA(Dynamic_Indices),_xlfn.XMATCH("GDP Deflator",Dynamic_Indices))),
IF(SETUP_Frequency="Calendar Year",
IFERROR(INDEX(Dynamic_Table_CAL,_xlfn.XMATCH($H375,Dynamic_Period_CAL),_xlfn.XMATCH("GDP Deflator",Dynamic_Indices)),
INDEX(Dynamic_Table_CAL,COUNTA(Dynamic_Table_CAL)/COUNTA(Dynamic_Indices),_xlfn.XMATCH("GDP Deflator",Dynamic_Indices))),
IF(SETUP_Frequency="Quarterly",
IFERROR(INDEX(Dynamic_Table_QTR,_xlfn.XMATCH($H375,Dynamic_Period_QTR),_xlfn.XMATCH("GDP Deflator",Dynamic_Indices)),
INDEX(Dynamic_Table_QTR,COUNTA(Dynamic_Table_QTR)/COUNTA(Dynamic_Indices),_xlfn.XMATCH("GDP Deflator",Dynamic_Indices))),"err"))))
/100</f>
        <v>#N/A</v>
      </c>
      <c r="T375" s="37" t="e">
        <f t="shared" ca="1" si="28"/>
        <v>#N/A</v>
      </c>
      <c r="U375" s="2" t="e">
        <f ca="1">IF(ISERROR($H375),NA(),
_xlfn.XLOOKUP(0,Tool!$28:$28,Tool!$40:$40)/$T375
)</f>
        <v>#N/A</v>
      </c>
    </row>
    <row r="376" spans="8:21" x14ac:dyDescent="0.35">
      <c r="H376" s="33" t="b">
        <f>IF(SETUP_Frequency="Calendar Year",IF(COUNTA(H$3:H375)&lt;=SETUP_Period_Final-SETUP_Period_First,H375+1),
IF(SETUP_Frequency="Financial Year", IF(COUNTA(H$3:H375)&lt;=LEFT(SETUP_Period_Final,4)-LEFT(SETUP_Period_First,4),((LEFT(H375,2)&amp;MID(H375,3,2))+1)&amp;"/"&amp;TEXT(RIGHT(TEXT(RIGHT(H375,2)+1,"00"),2),"00"),NA()),
IF(SETUP_Frequency="Quarterly",IF(COUNTA(H$3:H375)&lt;=((LEFT(SETUP_Period_Final,4)-LEFT(SETUP_Period_First,4))*4)+RIGHT(SETUP_Period_Final,1)-RIGHT(SETUP_Period_First,1),IF(_xlfn.NUMBERVALUE(RIGHT(H375,1))=4,(LEFT(H375,4)+1)&amp;"Q1",(LEFT(H375,4)&amp;"Q"&amp;(RIGHT(H375,1)+1))),NA()),NA())))</f>
        <v>0</v>
      </c>
      <c r="J376" s="43">
        <f ca="1">OFFSET(Tool!$C$13,0,ROW($H376)-3)</f>
        <v>0</v>
      </c>
      <c r="K376" s="78" t="e">
        <f t="shared" ca="1" si="26"/>
        <v>#N/A</v>
      </c>
      <c r="L376" s="78" t="e">
        <f t="shared" ca="1" si="29"/>
        <v>#N/A</v>
      </c>
      <c r="M376" s="78" t="e">
        <f t="shared" ca="1" si="30"/>
        <v>#N/A</v>
      </c>
      <c r="N376" s="38"/>
      <c r="O376" s="36" t="e" cm="1">
        <f t="array" ref="O376">IF(OR(ISERROR($H376),$H376=FALSE),NA(),
IF(INFLATION_Index="Custom",_xlfn.XLOOKUP($H376,Tool!$12:$12,Tool!$14:$14)*100,
IF(SETUP_Frequency="Financial Year",
IFERROR(INDEX(Dynamic_Table_FY,_xlfn.XMATCH($H376,Dynamic_Period_FY),_xlfn.XMATCH(INFLATION_Index,Dynamic_Indices)),
INDEX(Dynamic_Table_FY,COUNTA(Dynamic_Table_FY)/COUNTA(Dynamic_Indices),_xlfn.XMATCH(INFLATION_Index,Dynamic_Indices))),
IF(SETUP_Frequency="Calendar Year",
IFERROR(INDEX(Dynamic_Table_CAL,_xlfn.XMATCH($H376,Dynamic_Period_CAL),_xlfn.XMATCH(INFLATION_Index,Dynamic_Indices)),
INDEX(Dynamic_Table_CAL,COUNTA(Dynamic_Table_CAL)/COUNTA(Dynamic_Indices),_xlfn.XMATCH(INFLATION_Index,Dynamic_Indices))),
IF(SETUP_Frequency="Quarterly",
IFERROR(INDEX(Dynamic_Table_QTR,_xlfn.XMATCH($H376,Dynamic_Period_QTR),_xlfn.XMATCH(INFLATION_Index,Dynamic_Indices)),
INDEX(Dynamic_Table_QTR,COUNTA(Dynamic_Table_QTR)/COUNTA(Dynamic_Indices),_xlfn.XMATCH(INFLATION_Index,Dynamic_Indices))),"err")))))
/100</f>
        <v>#N/A</v>
      </c>
      <c r="P376" s="37" t="e">
        <f t="shared" ca="1" si="27"/>
        <v>#N/A</v>
      </c>
      <c r="Q376" s="37" t="e">
        <f ca="1">IF(ISERROR($H376),NA(),
$P376/_xlfn.XLOOKUP(0,Tool!$27:$27,Tool!$33:$33)
)</f>
        <v>#N/A</v>
      </c>
      <c r="R376" s="2"/>
      <c r="S376" s="36" t="e" cm="1">
        <f t="array" ref="S376">IF(OR(ISERROR($H376),$H376=FALSE),NA(),
IF(SETUP_Frequency="Financial Year",
IFERROR(INDEX(Dynamic_Table_FY,_xlfn.XMATCH($H376,Dynamic_Period_FY),_xlfn.XMATCH("GDP Deflator",Dynamic_Indices)),
INDEX(Dynamic_Table_FY,COUNTA(Dynamic_Table_FY)/COUNTA(Dynamic_Indices),_xlfn.XMATCH("GDP Deflator",Dynamic_Indices))),
IF(SETUP_Frequency="Calendar Year",
IFERROR(INDEX(Dynamic_Table_CAL,_xlfn.XMATCH($H376,Dynamic_Period_CAL),_xlfn.XMATCH("GDP Deflator",Dynamic_Indices)),
INDEX(Dynamic_Table_CAL,COUNTA(Dynamic_Table_CAL)/COUNTA(Dynamic_Indices),_xlfn.XMATCH("GDP Deflator",Dynamic_Indices))),
IF(SETUP_Frequency="Quarterly",
IFERROR(INDEX(Dynamic_Table_QTR,_xlfn.XMATCH($H376,Dynamic_Period_QTR),_xlfn.XMATCH("GDP Deflator",Dynamic_Indices)),
INDEX(Dynamic_Table_QTR,COUNTA(Dynamic_Table_QTR)/COUNTA(Dynamic_Indices),_xlfn.XMATCH("GDP Deflator",Dynamic_Indices))),"err"))))
/100</f>
        <v>#N/A</v>
      </c>
      <c r="T376" s="37" t="e">
        <f t="shared" ca="1" si="28"/>
        <v>#N/A</v>
      </c>
      <c r="U376" s="2" t="e">
        <f ca="1">IF(ISERROR($H376),NA(),
_xlfn.XLOOKUP(0,Tool!$28:$28,Tool!$40:$40)/$T376
)</f>
        <v>#N/A</v>
      </c>
    </row>
    <row r="377" spans="8:21" x14ac:dyDescent="0.35">
      <c r="H377" s="33" t="b">
        <f>IF(SETUP_Frequency="Calendar Year",IF(COUNTA(H$3:H376)&lt;=SETUP_Period_Final-SETUP_Period_First,H376+1),
IF(SETUP_Frequency="Financial Year", IF(COUNTA(H$3:H376)&lt;=LEFT(SETUP_Period_Final,4)-LEFT(SETUP_Period_First,4),((LEFT(H376,2)&amp;MID(H376,3,2))+1)&amp;"/"&amp;TEXT(RIGHT(TEXT(RIGHT(H376,2)+1,"00"),2),"00"),NA()),
IF(SETUP_Frequency="Quarterly",IF(COUNTA(H$3:H376)&lt;=((LEFT(SETUP_Period_Final,4)-LEFT(SETUP_Period_First,4))*4)+RIGHT(SETUP_Period_Final,1)-RIGHT(SETUP_Period_First,1),IF(_xlfn.NUMBERVALUE(RIGHT(H376,1))=4,(LEFT(H376,4)+1)&amp;"Q1",(LEFT(H376,4)&amp;"Q"&amp;(RIGHT(H376,1)+1))),NA()),NA())))</f>
        <v>0</v>
      </c>
      <c r="J377" s="43">
        <f ca="1">OFFSET(Tool!$C$13,0,ROW($H377)-3)</f>
        <v>0</v>
      </c>
      <c r="K377" s="78" t="e">
        <f t="shared" ca="1" si="26"/>
        <v>#N/A</v>
      </c>
      <c r="L377" s="78" t="e">
        <f t="shared" ca="1" si="29"/>
        <v>#N/A</v>
      </c>
      <c r="M377" s="78" t="e">
        <f t="shared" ca="1" si="30"/>
        <v>#N/A</v>
      </c>
      <c r="N377" s="38"/>
      <c r="O377" s="36" t="e" cm="1">
        <f t="array" ref="O377">IF(OR(ISERROR($H377),$H377=FALSE),NA(),
IF(INFLATION_Index="Custom",_xlfn.XLOOKUP($H377,Tool!$12:$12,Tool!$14:$14)*100,
IF(SETUP_Frequency="Financial Year",
IFERROR(INDEX(Dynamic_Table_FY,_xlfn.XMATCH($H377,Dynamic_Period_FY),_xlfn.XMATCH(INFLATION_Index,Dynamic_Indices)),
INDEX(Dynamic_Table_FY,COUNTA(Dynamic_Table_FY)/COUNTA(Dynamic_Indices),_xlfn.XMATCH(INFLATION_Index,Dynamic_Indices))),
IF(SETUP_Frequency="Calendar Year",
IFERROR(INDEX(Dynamic_Table_CAL,_xlfn.XMATCH($H377,Dynamic_Period_CAL),_xlfn.XMATCH(INFLATION_Index,Dynamic_Indices)),
INDEX(Dynamic_Table_CAL,COUNTA(Dynamic_Table_CAL)/COUNTA(Dynamic_Indices),_xlfn.XMATCH(INFLATION_Index,Dynamic_Indices))),
IF(SETUP_Frequency="Quarterly",
IFERROR(INDEX(Dynamic_Table_QTR,_xlfn.XMATCH($H377,Dynamic_Period_QTR),_xlfn.XMATCH(INFLATION_Index,Dynamic_Indices)),
INDEX(Dynamic_Table_QTR,COUNTA(Dynamic_Table_QTR)/COUNTA(Dynamic_Indices),_xlfn.XMATCH(INFLATION_Index,Dynamic_Indices))),"err")))))
/100</f>
        <v>#N/A</v>
      </c>
      <c r="P377" s="37" t="e">
        <f t="shared" ca="1" si="27"/>
        <v>#N/A</v>
      </c>
      <c r="Q377" s="37" t="e">
        <f ca="1">IF(ISERROR($H377),NA(),
$P377/_xlfn.XLOOKUP(0,Tool!$27:$27,Tool!$33:$33)
)</f>
        <v>#N/A</v>
      </c>
      <c r="R377" s="2"/>
      <c r="S377" s="36" t="e" cm="1">
        <f t="array" ref="S377">IF(OR(ISERROR($H377),$H377=FALSE),NA(),
IF(SETUP_Frequency="Financial Year",
IFERROR(INDEX(Dynamic_Table_FY,_xlfn.XMATCH($H377,Dynamic_Period_FY),_xlfn.XMATCH("GDP Deflator",Dynamic_Indices)),
INDEX(Dynamic_Table_FY,COUNTA(Dynamic_Table_FY)/COUNTA(Dynamic_Indices),_xlfn.XMATCH("GDP Deflator",Dynamic_Indices))),
IF(SETUP_Frequency="Calendar Year",
IFERROR(INDEX(Dynamic_Table_CAL,_xlfn.XMATCH($H377,Dynamic_Period_CAL),_xlfn.XMATCH("GDP Deflator",Dynamic_Indices)),
INDEX(Dynamic_Table_CAL,COUNTA(Dynamic_Table_CAL)/COUNTA(Dynamic_Indices),_xlfn.XMATCH("GDP Deflator",Dynamic_Indices))),
IF(SETUP_Frequency="Quarterly",
IFERROR(INDEX(Dynamic_Table_QTR,_xlfn.XMATCH($H377,Dynamic_Period_QTR),_xlfn.XMATCH("GDP Deflator",Dynamic_Indices)),
INDEX(Dynamic_Table_QTR,COUNTA(Dynamic_Table_QTR)/COUNTA(Dynamic_Indices),_xlfn.XMATCH("GDP Deflator",Dynamic_Indices))),"err"))))
/100</f>
        <v>#N/A</v>
      </c>
      <c r="T377" s="37" t="e">
        <f t="shared" ca="1" si="28"/>
        <v>#N/A</v>
      </c>
      <c r="U377" s="2" t="e">
        <f ca="1">IF(ISERROR($H377),NA(),
_xlfn.XLOOKUP(0,Tool!$28:$28,Tool!$40:$40)/$T377
)</f>
        <v>#N/A</v>
      </c>
    </row>
    <row r="378" spans="8:21" x14ac:dyDescent="0.35">
      <c r="H378" s="33" t="b">
        <f>IF(SETUP_Frequency="Calendar Year",IF(COUNTA(H$3:H377)&lt;=SETUP_Period_Final-SETUP_Period_First,H377+1),
IF(SETUP_Frequency="Financial Year", IF(COUNTA(H$3:H377)&lt;=LEFT(SETUP_Period_Final,4)-LEFT(SETUP_Period_First,4),((LEFT(H377,2)&amp;MID(H377,3,2))+1)&amp;"/"&amp;TEXT(RIGHT(TEXT(RIGHT(H377,2)+1,"00"),2),"00"),NA()),
IF(SETUP_Frequency="Quarterly",IF(COUNTA(H$3:H377)&lt;=((LEFT(SETUP_Period_Final,4)-LEFT(SETUP_Period_First,4))*4)+RIGHT(SETUP_Period_Final,1)-RIGHT(SETUP_Period_First,1),IF(_xlfn.NUMBERVALUE(RIGHT(H377,1))=4,(LEFT(H377,4)+1)&amp;"Q1",(LEFT(H377,4)&amp;"Q"&amp;(RIGHT(H377,1)+1))),NA()),NA())))</f>
        <v>0</v>
      </c>
      <c r="J378" s="43">
        <f ca="1">OFFSET(Tool!$C$13,0,ROW($H378)-3)</f>
        <v>0</v>
      </c>
      <c r="K378" s="78" t="e">
        <f t="shared" ca="1" si="26"/>
        <v>#N/A</v>
      </c>
      <c r="L378" s="78" t="e">
        <f t="shared" ca="1" si="29"/>
        <v>#N/A</v>
      </c>
      <c r="M378" s="78" t="e">
        <f t="shared" ca="1" si="30"/>
        <v>#N/A</v>
      </c>
      <c r="N378" s="38"/>
      <c r="O378" s="36" t="e" cm="1">
        <f t="array" ref="O378">IF(OR(ISERROR($H378),$H378=FALSE),NA(),
IF(INFLATION_Index="Custom",_xlfn.XLOOKUP($H378,Tool!$12:$12,Tool!$14:$14)*100,
IF(SETUP_Frequency="Financial Year",
IFERROR(INDEX(Dynamic_Table_FY,_xlfn.XMATCH($H378,Dynamic_Period_FY),_xlfn.XMATCH(INFLATION_Index,Dynamic_Indices)),
INDEX(Dynamic_Table_FY,COUNTA(Dynamic_Table_FY)/COUNTA(Dynamic_Indices),_xlfn.XMATCH(INFLATION_Index,Dynamic_Indices))),
IF(SETUP_Frequency="Calendar Year",
IFERROR(INDEX(Dynamic_Table_CAL,_xlfn.XMATCH($H378,Dynamic_Period_CAL),_xlfn.XMATCH(INFLATION_Index,Dynamic_Indices)),
INDEX(Dynamic_Table_CAL,COUNTA(Dynamic_Table_CAL)/COUNTA(Dynamic_Indices),_xlfn.XMATCH(INFLATION_Index,Dynamic_Indices))),
IF(SETUP_Frequency="Quarterly",
IFERROR(INDEX(Dynamic_Table_QTR,_xlfn.XMATCH($H378,Dynamic_Period_QTR),_xlfn.XMATCH(INFLATION_Index,Dynamic_Indices)),
INDEX(Dynamic_Table_QTR,COUNTA(Dynamic_Table_QTR)/COUNTA(Dynamic_Indices),_xlfn.XMATCH(INFLATION_Index,Dynamic_Indices))),"err")))))
/100</f>
        <v>#N/A</v>
      </c>
      <c r="P378" s="37" t="e">
        <f t="shared" ca="1" si="27"/>
        <v>#N/A</v>
      </c>
      <c r="Q378" s="37" t="e">
        <f ca="1">IF(ISERROR($H378),NA(),
$P378/_xlfn.XLOOKUP(0,Tool!$27:$27,Tool!$33:$33)
)</f>
        <v>#N/A</v>
      </c>
      <c r="R378" s="2"/>
      <c r="S378" s="36" t="e" cm="1">
        <f t="array" ref="S378">IF(OR(ISERROR($H378),$H378=FALSE),NA(),
IF(SETUP_Frequency="Financial Year",
IFERROR(INDEX(Dynamic_Table_FY,_xlfn.XMATCH($H378,Dynamic_Period_FY),_xlfn.XMATCH("GDP Deflator",Dynamic_Indices)),
INDEX(Dynamic_Table_FY,COUNTA(Dynamic_Table_FY)/COUNTA(Dynamic_Indices),_xlfn.XMATCH("GDP Deflator",Dynamic_Indices))),
IF(SETUP_Frequency="Calendar Year",
IFERROR(INDEX(Dynamic_Table_CAL,_xlfn.XMATCH($H378,Dynamic_Period_CAL),_xlfn.XMATCH("GDP Deflator",Dynamic_Indices)),
INDEX(Dynamic_Table_CAL,COUNTA(Dynamic_Table_CAL)/COUNTA(Dynamic_Indices),_xlfn.XMATCH("GDP Deflator",Dynamic_Indices))),
IF(SETUP_Frequency="Quarterly",
IFERROR(INDEX(Dynamic_Table_QTR,_xlfn.XMATCH($H378,Dynamic_Period_QTR),_xlfn.XMATCH("GDP Deflator",Dynamic_Indices)),
INDEX(Dynamic_Table_QTR,COUNTA(Dynamic_Table_QTR)/COUNTA(Dynamic_Indices),_xlfn.XMATCH("GDP Deflator",Dynamic_Indices))),"err"))))
/100</f>
        <v>#N/A</v>
      </c>
      <c r="T378" s="37" t="e">
        <f t="shared" ca="1" si="28"/>
        <v>#N/A</v>
      </c>
      <c r="U378" s="2" t="e">
        <f ca="1">IF(ISERROR($H378),NA(),
_xlfn.XLOOKUP(0,Tool!$28:$28,Tool!$40:$40)/$T378
)</f>
        <v>#N/A</v>
      </c>
    </row>
    <row r="379" spans="8:21" x14ac:dyDescent="0.35">
      <c r="H379" s="33" t="b">
        <f>IF(SETUP_Frequency="Calendar Year",IF(COUNTA(H$3:H378)&lt;=SETUP_Period_Final-SETUP_Period_First,H378+1),
IF(SETUP_Frequency="Financial Year", IF(COUNTA(H$3:H378)&lt;=LEFT(SETUP_Period_Final,4)-LEFT(SETUP_Period_First,4),((LEFT(H378,2)&amp;MID(H378,3,2))+1)&amp;"/"&amp;TEXT(RIGHT(TEXT(RIGHT(H378,2)+1,"00"),2),"00"),NA()),
IF(SETUP_Frequency="Quarterly",IF(COUNTA(H$3:H378)&lt;=((LEFT(SETUP_Period_Final,4)-LEFT(SETUP_Period_First,4))*4)+RIGHT(SETUP_Period_Final,1)-RIGHT(SETUP_Period_First,1),IF(_xlfn.NUMBERVALUE(RIGHT(H378,1))=4,(LEFT(H378,4)+1)&amp;"Q1",(LEFT(H378,4)&amp;"Q"&amp;(RIGHT(H378,1)+1))),NA()),NA())))</f>
        <v>0</v>
      </c>
      <c r="J379" s="43">
        <f ca="1">OFFSET(Tool!$C$13,0,ROW($H379)-3)</f>
        <v>0</v>
      </c>
      <c r="K379" s="78" t="e">
        <f t="shared" ca="1" si="26"/>
        <v>#N/A</v>
      </c>
      <c r="L379" s="78" t="e">
        <f t="shared" ca="1" si="29"/>
        <v>#N/A</v>
      </c>
      <c r="M379" s="78" t="e">
        <f t="shared" ca="1" si="30"/>
        <v>#N/A</v>
      </c>
      <c r="N379" s="38"/>
      <c r="O379" s="36" t="e" cm="1">
        <f t="array" ref="O379">IF(OR(ISERROR($H379),$H379=FALSE),NA(),
IF(INFLATION_Index="Custom",_xlfn.XLOOKUP($H379,Tool!$12:$12,Tool!$14:$14)*100,
IF(SETUP_Frequency="Financial Year",
IFERROR(INDEX(Dynamic_Table_FY,_xlfn.XMATCH($H379,Dynamic_Period_FY),_xlfn.XMATCH(INFLATION_Index,Dynamic_Indices)),
INDEX(Dynamic_Table_FY,COUNTA(Dynamic_Table_FY)/COUNTA(Dynamic_Indices),_xlfn.XMATCH(INFLATION_Index,Dynamic_Indices))),
IF(SETUP_Frequency="Calendar Year",
IFERROR(INDEX(Dynamic_Table_CAL,_xlfn.XMATCH($H379,Dynamic_Period_CAL),_xlfn.XMATCH(INFLATION_Index,Dynamic_Indices)),
INDEX(Dynamic_Table_CAL,COUNTA(Dynamic_Table_CAL)/COUNTA(Dynamic_Indices),_xlfn.XMATCH(INFLATION_Index,Dynamic_Indices))),
IF(SETUP_Frequency="Quarterly",
IFERROR(INDEX(Dynamic_Table_QTR,_xlfn.XMATCH($H379,Dynamic_Period_QTR),_xlfn.XMATCH(INFLATION_Index,Dynamic_Indices)),
INDEX(Dynamic_Table_QTR,COUNTA(Dynamic_Table_QTR)/COUNTA(Dynamic_Indices),_xlfn.XMATCH(INFLATION_Index,Dynamic_Indices))),"err")))))
/100</f>
        <v>#N/A</v>
      </c>
      <c r="P379" s="37" t="e">
        <f t="shared" ca="1" si="27"/>
        <v>#N/A</v>
      </c>
      <c r="Q379" s="37" t="e">
        <f ca="1">IF(ISERROR($H379),NA(),
$P379/_xlfn.XLOOKUP(0,Tool!$27:$27,Tool!$33:$33)
)</f>
        <v>#N/A</v>
      </c>
      <c r="R379" s="2"/>
      <c r="S379" s="36" t="e" cm="1">
        <f t="array" ref="S379">IF(OR(ISERROR($H379),$H379=FALSE),NA(),
IF(SETUP_Frequency="Financial Year",
IFERROR(INDEX(Dynamic_Table_FY,_xlfn.XMATCH($H379,Dynamic_Period_FY),_xlfn.XMATCH("GDP Deflator",Dynamic_Indices)),
INDEX(Dynamic_Table_FY,COUNTA(Dynamic_Table_FY)/COUNTA(Dynamic_Indices),_xlfn.XMATCH("GDP Deflator",Dynamic_Indices))),
IF(SETUP_Frequency="Calendar Year",
IFERROR(INDEX(Dynamic_Table_CAL,_xlfn.XMATCH($H379,Dynamic_Period_CAL),_xlfn.XMATCH("GDP Deflator",Dynamic_Indices)),
INDEX(Dynamic_Table_CAL,COUNTA(Dynamic_Table_CAL)/COUNTA(Dynamic_Indices),_xlfn.XMATCH("GDP Deflator",Dynamic_Indices))),
IF(SETUP_Frequency="Quarterly",
IFERROR(INDEX(Dynamic_Table_QTR,_xlfn.XMATCH($H379,Dynamic_Period_QTR),_xlfn.XMATCH("GDP Deflator",Dynamic_Indices)),
INDEX(Dynamic_Table_QTR,COUNTA(Dynamic_Table_QTR)/COUNTA(Dynamic_Indices),_xlfn.XMATCH("GDP Deflator",Dynamic_Indices))),"err"))))
/100</f>
        <v>#N/A</v>
      </c>
      <c r="T379" s="37" t="e">
        <f t="shared" ca="1" si="28"/>
        <v>#N/A</v>
      </c>
      <c r="U379" s="2" t="e">
        <f ca="1">IF(ISERROR($H379),NA(),
_xlfn.XLOOKUP(0,Tool!$28:$28,Tool!$40:$40)/$T379
)</f>
        <v>#N/A</v>
      </c>
    </row>
    <row r="380" spans="8:21" x14ac:dyDescent="0.35">
      <c r="H380" s="33" t="b">
        <f>IF(SETUP_Frequency="Calendar Year",IF(COUNTA(H$3:H379)&lt;=SETUP_Period_Final-SETUP_Period_First,H379+1),
IF(SETUP_Frequency="Financial Year", IF(COUNTA(H$3:H379)&lt;=LEFT(SETUP_Period_Final,4)-LEFT(SETUP_Period_First,4),((LEFT(H379,2)&amp;MID(H379,3,2))+1)&amp;"/"&amp;TEXT(RIGHT(TEXT(RIGHT(H379,2)+1,"00"),2),"00"),NA()),
IF(SETUP_Frequency="Quarterly",IF(COUNTA(H$3:H379)&lt;=((LEFT(SETUP_Period_Final,4)-LEFT(SETUP_Period_First,4))*4)+RIGHT(SETUP_Period_Final,1)-RIGHT(SETUP_Period_First,1),IF(_xlfn.NUMBERVALUE(RIGHT(H379,1))=4,(LEFT(H379,4)+1)&amp;"Q1",(LEFT(H379,4)&amp;"Q"&amp;(RIGHT(H379,1)+1))),NA()),NA())))</f>
        <v>0</v>
      </c>
      <c r="J380" s="43">
        <f ca="1">OFFSET(Tool!$C$13,0,ROW($H380)-3)</f>
        <v>0</v>
      </c>
      <c r="K380" s="78" t="e">
        <f t="shared" ca="1" si="26"/>
        <v>#N/A</v>
      </c>
      <c r="L380" s="78" t="e">
        <f t="shared" ca="1" si="29"/>
        <v>#N/A</v>
      </c>
      <c r="M380" s="78" t="e">
        <f t="shared" ca="1" si="30"/>
        <v>#N/A</v>
      </c>
      <c r="N380" s="38"/>
      <c r="O380" s="36" t="e" cm="1">
        <f t="array" ref="O380">IF(OR(ISERROR($H380),$H380=FALSE),NA(),
IF(INFLATION_Index="Custom",_xlfn.XLOOKUP($H380,Tool!$12:$12,Tool!$14:$14)*100,
IF(SETUP_Frequency="Financial Year",
IFERROR(INDEX(Dynamic_Table_FY,_xlfn.XMATCH($H380,Dynamic_Period_FY),_xlfn.XMATCH(INFLATION_Index,Dynamic_Indices)),
INDEX(Dynamic_Table_FY,COUNTA(Dynamic_Table_FY)/COUNTA(Dynamic_Indices),_xlfn.XMATCH(INFLATION_Index,Dynamic_Indices))),
IF(SETUP_Frequency="Calendar Year",
IFERROR(INDEX(Dynamic_Table_CAL,_xlfn.XMATCH($H380,Dynamic_Period_CAL),_xlfn.XMATCH(INFLATION_Index,Dynamic_Indices)),
INDEX(Dynamic_Table_CAL,COUNTA(Dynamic_Table_CAL)/COUNTA(Dynamic_Indices),_xlfn.XMATCH(INFLATION_Index,Dynamic_Indices))),
IF(SETUP_Frequency="Quarterly",
IFERROR(INDEX(Dynamic_Table_QTR,_xlfn.XMATCH($H380,Dynamic_Period_QTR),_xlfn.XMATCH(INFLATION_Index,Dynamic_Indices)),
INDEX(Dynamic_Table_QTR,COUNTA(Dynamic_Table_QTR)/COUNTA(Dynamic_Indices),_xlfn.XMATCH(INFLATION_Index,Dynamic_Indices))),"err")))))
/100</f>
        <v>#N/A</v>
      </c>
      <c r="P380" s="37" t="e">
        <f t="shared" ca="1" si="27"/>
        <v>#N/A</v>
      </c>
      <c r="Q380" s="37" t="e">
        <f ca="1">IF(ISERROR($H380),NA(),
$P380/_xlfn.XLOOKUP(0,Tool!$27:$27,Tool!$33:$33)
)</f>
        <v>#N/A</v>
      </c>
      <c r="R380" s="2"/>
      <c r="S380" s="36" t="e" cm="1">
        <f t="array" ref="S380">IF(OR(ISERROR($H380),$H380=FALSE),NA(),
IF(SETUP_Frequency="Financial Year",
IFERROR(INDEX(Dynamic_Table_FY,_xlfn.XMATCH($H380,Dynamic_Period_FY),_xlfn.XMATCH("GDP Deflator",Dynamic_Indices)),
INDEX(Dynamic_Table_FY,COUNTA(Dynamic_Table_FY)/COUNTA(Dynamic_Indices),_xlfn.XMATCH("GDP Deflator",Dynamic_Indices))),
IF(SETUP_Frequency="Calendar Year",
IFERROR(INDEX(Dynamic_Table_CAL,_xlfn.XMATCH($H380,Dynamic_Period_CAL),_xlfn.XMATCH("GDP Deflator",Dynamic_Indices)),
INDEX(Dynamic_Table_CAL,COUNTA(Dynamic_Table_CAL)/COUNTA(Dynamic_Indices),_xlfn.XMATCH("GDP Deflator",Dynamic_Indices))),
IF(SETUP_Frequency="Quarterly",
IFERROR(INDEX(Dynamic_Table_QTR,_xlfn.XMATCH($H380,Dynamic_Period_QTR),_xlfn.XMATCH("GDP Deflator",Dynamic_Indices)),
INDEX(Dynamic_Table_QTR,COUNTA(Dynamic_Table_QTR)/COUNTA(Dynamic_Indices),_xlfn.XMATCH("GDP Deflator",Dynamic_Indices))),"err"))))
/100</f>
        <v>#N/A</v>
      </c>
      <c r="T380" s="37" t="e">
        <f t="shared" ca="1" si="28"/>
        <v>#N/A</v>
      </c>
      <c r="U380" s="2" t="e">
        <f ca="1">IF(ISERROR($H380),NA(),
_xlfn.XLOOKUP(0,Tool!$28:$28,Tool!$40:$40)/$T380
)</f>
        <v>#N/A</v>
      </c>
    </row>
    <row r="381" spans="8:21" x14ac:dyDescent="0.35">
      <c r="H381" s="33" t="b">
        <f>IF(SETUP_Frequency="Calendar Year",IF(COUNTA(H$3:H380)&lt;=SETUP_Period_Final-SETUP_Period_First,H380+1),
IF(SETUP_Frequency="Financial Year", IF(COUNTA(H$3:H380)&lt;=LEFT(SETUP_Period_Final,4)-LEFT(SETUP_Period_First,4),((LEFT(H380,2)&amp;MID(H380,3,2))+1)&amp;"/"&amp;TEXT(RIGHT(TEXT(RIGHT(H380,2)+1,"00"),2),"00"),NA()),
IF(SETUP_Frequency="Quarterly",IF(COUNTA(H$3:H380)&lt;=((LEFT(SETUP_Period_Final,4)-LEFT(SETUP_Period_First,4))*4)+RIGHT(SETUP_Period_Final,1)-RIGHT(SETUP_Period_First,1),IF(_xlfn.NUMBERVALUE(RIGHT(H380,1))=4,(LEFT(H380,4)+1)&amp;"Q1",(LEFT(H380,4)&amp;"Q"&amp;(RIGHT(H380,1)+1))),NA()),NA())))</f>
        <v>0</v>
      </c>
      <c r="J381" s="43">
        <f ca="1">OFFSET(Tool!$C$13,0,ROW($H381)-3)</f>
        <v>0</v>
      </c>
      <c r="K381" s="78" t="e">
        <f t="shared" ca="1" si="26"/>
        <v>#N/A</v>
      </c>
      <c r="L381" s="78" t="e">
        <f t="shared" ca="1" si="29"/>
        <v>#N/A</v>
      </c>
      <c r="M381" s="78" t="e">
        <f t="shared" ca="1" si="30"/>
        <v>#N/A</v>
      </c>
      <c r="N381" s="38"/>
      <c r="O381" s="36" t="e" cm="1">
        <f t="array" ref="O381">IF(OR(ISERROR($H381),$H381=FALSE),NA(),
IF(INFLATION_Index="Custom",_xlfn.XLOOKUP($H381,Tool!$12:$12,Tool!$14:$14)*100,
IF(SETUP_Frequency="Financial Year",
IFERROR(INDEX(Dynamic_Table_FY,_xlfn.XMATCH($H381,Dynamic_Period_FY),_xlfn.XMATCH(INFLATION_Index,Dynamic_Indices)),
INDEX(Dynamic_Table_FY,COUNTA(Dynamic_Table_FY)/COUNTA(Dynamic_Indices),_xlfn.XMATCH(INFLATION_Index,Dynamic_Indices))),
IF(SETUP_Frequency="Calendar Year",
IFERROR(INDEX(Dynamic_Table_CAL,_xlfn.XMATCH($H381,Dynamic_Period_CAL),_xlfn.XMATCH(INFLATION_Index,Dynamic_Indices)),
INDEX(Dynamic_Table_CAL,COUNTA(Dynamic_Table_CAL)/COUNTA(Dynamic_Indices),_xlfn.XMATCH(INFLATION_Index,Dynamic_Indices))),
IF(SETUP_Frequency="Quarterly",
IFERROR(INDEX(Dynamic_Table_QTR,_xlfn.XMATCH($H381,Dynamic_Period_QTR),_xlfn.XMATCH(INFLATION_Index,Dynamic_Indices)),
INDEX(Dynamic_Table_QTR,COUNTA(Dynamic_Table_QTR)/COUNTA(Dynamic_Indices),_xlfn.XMATCH(INFLATION_Index,Dynamic_Indices))),"err")))))
/100</f>
        <v>#N/A</v>
      </c>
      <c r="P381" s="37" t="e">
        <f t="shared" ca="1" si="27"/>
        <v>#N/A</v>
      </c>
      <c r="Q381" s="37" t="e">
        <f ca="1">IF(ISERROR($H381),NA(),
$P381/_xlfn.XLOOKUP(0,Tool!$27:$27,Tool!$33:$33)
)</f>
        <v>#N/A</v>
      </c>
      <c r="R381" s="2"/>
      <c r="S381" s="36" t="e" cm="1">
        <f t="array" ref="S381">IF(OR(ISERROR($H381),$H381=FALSE),NA(),
IF(SETUP_Frequency="Financial Year",
IFERROR(INDEX(Dynamic_Table_FY,_xlfn.XMATCH($H381,Dynamic_Period_FY),_xlfn.XMATCH("GDP Deflator",Dynamic_Indices)),
INDEX(Dynamic_Table_FY,COUNTA(Dynamic_Table_FY)/COUNTA(Dynamic_Indices),_xlfn.XMATCH("GDP Deflator",Dynamic_Indices))),
IF(SETUP_Frequency="Calendar Year",
IFERROR(INDEX(Dynamic_Table_CAL,_xlfn.XMATCH($H381,Dynamic_Period_CAL),_xlfn.XMATCH("GDP Deflator",Dynamic_Indices)),
INDEX(Dynamic_Table_CAL,COUNTA(Dynamic_Table_CAL)/COUNTA(Dynamic_Indices),_xlfn.XMATCH("GDP Deflator",Dynamic_Indices))),
IF(SETUP_Frequency="Quarterly",
IFERROR(INDEX(Dynamic_Table_QTR,_xlfn.XMATCH($H381,Dynamic_Period_QTR),_xlfn.XMATCH("GDP Deflator",Dynamic_Indices)),
INDEX(Dynamic_Table_QTR,COUNTA(Dynamic_Table_QTR)/COUNTA(Dynamic_Indices),_xlfn.XMATCH("GDP Deflator",Dynamic_Indices))),"err"))))
/100</f>
        <v>#N/A</v>
      </c>
      <c r="T381" s="37" t="e">
        <f t="shared" ca="1" si="28"/>
        <v>#N/A</v>
      </c>
      <c r="U381" s="2" t="e">
        <f ca="1">IF(ISERROR($H381),NA(),
_xlfn.XLOOKUP(0,Tool!$28:$28,Tool!$40:$40)/$T381
)</f>
        <v>#N/A</v>
      </c>
    </row>
    <row r="382" spans="8:21" x14ac:dyDescent="0.35">
      <c r="H382" s="33" t="b">
        <f>IF(SETUP_Frequency="Calendar Year",IF(COUNTA(H$3:H381)&lt;=SETUP_Period_Final-SETUP_Period_First,H381+1),
IF(SETUP_Frequency="Financial Year", IF(COUNTA(H$3:H381)&lt;=LEFT(SETUP_Period_Final,4)-LEFT(SETUP_Period_First,4),((LEFT(H381,2)&amp;MID(H381,3,2))+1)&amp;"/"&amp;TEXT(RIGHT(TEXT(RIGHT(H381,2)+1,"00"),2),"00"),NA()),
IF(SETUP_Frequency="Quarterly",IF(COUNTA(H$3:H381)&lt;=((LEFT(SETUP_Period_Final,4)-LEFT(SETUP_Period_First,4))*4)+RIGHT(SETUP_Period_Final,1)-RIGHT(SETUP_Period_First,1),IF(_xlfn.NUMBERVALUE(RIGHT(H381,1))=4,(LEFT(H381,4)+1)&amp;"Q1",(LEFT(H381,4)&amp;"Q"&amp;(RIGHT(H381,1)+1))),NA()),NA())))</f>
        <v>0</v>
      </c>
      <c r="J382" s="43">
        <f ca="1">OFFSET(Tool!$C$13,0,ROW($H382)-3)</f>
        <v>0</v>
      </c>
      <c r="K382" s="78" t="e">
        <f t="shared" ca="1" si="26"/>
        <v>#N/A</v>
      </c>
      <c r="L382" s="78" t="e">
        <f t="shared" ca="1" si="29"/>
        <v>#N/A</v>
      </c>
      <c r="M382" s="78" t="e">
        <f t="shared" ca="1" si="30"/>
        <v>#N/A</v>
      </c>
      <c r="N382" s="38"/>
      <c r="O382" s="36" t="e" cm="1">
        <f t="array" ref="O382">IF(OR(ISERROR($H382),$H382=FALSE),NA(),
IF(INFLATION_Index="Custom",_xlfn.XLOOKUP($H382,Tool!$12:$12,Tool!$14:$14)*100,
IF(SETUP_Frequency="Financial Year",
IFERROR(INDEX(Dynamic_Table_FY,_xlfn.XMATCH($H382,Dynamic_Period_FY),_xlfn.XMATCH(INFLATION_Index,Dynamic_Indices)),
INDEX(Dynamic_Table_FY,COUNTA(Dynamic_Table_FY)/COUNTA(Dynamic_Indices),_xlfn.XMATCH(INFLATION_Index,Dynamic_Indices))),
IF(SETUP_Frequency="Calendar Year",
IFERROR(INDEX(Dynamic_Table_CAL,_xlfn.XMATCH($H382,Dynamic_Period_CAL),_xlfn.XMATCH(INFLATION_Index,Dynamic_Indices)),
INDEX(Dynamic_Table_CAL,COUNTA(Dynamic_Table_CAL)/COUNTA(Dynamic_Indices),_xlfn.XMATCH(INFLATION_Index,Dynamic_Indices))),
IF(SETUP_Frequency="Quarterly",
IFERROR(INDEX(Dynamic_Table_QTR,_xlfn.XMATCH($H382,Dynamic_Period_QTR),_xlfn.XMATCH(INFLATION_Index,Dynamic_Indices)),
INDEX(Dynamic_Table_QTR,COUNTA(Dynamic_Table_QTR)/COUNTA(Dynamic_Indices),_xlfn.XMATCH(INFLATION_Index,Dynamic_Indices))),"err")))))
/100</f>
        <v>#N/A</v>
      </c>
      <c r="P382" s="37" t="e">
        <f t="shared" ca="1" si="27"/>
        <v>#N/A</v>
      </c>
      <c r="Q382" s="37" t="e">
        <f ca="1">IF(ISERROR($H382),NA(),
$P382/_xlfn.XLOOKUP(0,Tool!$27:$27,Tool!$33:$33)
)</f>
        <v>#N/A</v>
      </c>
      <c r="R382" s="2"/>
      <c r="S382" s="36" t="e" cm="1">
        <f t="array" ref="S382">IF(OR(ISERROR($H382),$H382=FALSE),NA(),
IF(SETUP_Frequency="Financial Year",
IFERROR(INDEX(Dynamic_Table_FY,_xlfn.XMATCH($H382,Dynamic_Period_FY),_xlfn.XMATCH("GDP Deflator",Dynamic_Indices)),
INDEX(Dynamic_Table_FY,COUNTA(Dynamic_Table_FY)/COUNTA(Dynamic_Indices),_xlfn.XMATCH("GDP Deflator",Dynamic_Indices))),
IF(SETUP_Frequency="Calendar Year",
IFERROR(INDEX(Dynamic_Table_CAL,_xlfn.XMATCH($H382,Dynamic_Period_CAL),_xlfn.XMATCH("GDP Deflator",Dynamic_Indices)),
INDEX(Dynamic_Table_CAL,COUNTA(Dynamic_Table_CAL)/COUNTA(Dynamic_Indices),_xlfn.XMATCH("GDP Deflator",Dynamic_Indices))),
IF(SETUP_Frequency="Quarterly",
IFERROR(INDEX(Dynamic_Table_QTR,_xlfn.XMATCH($H382,Dynamic_Period_QTR),_xlfn.XMATCH("GDP Deflator",Dynamic_Indices)),
INDEX(Dynamic_Table_QTR,COUNTA(Dynamic_Table_QTR)/COUNTA(Dynamic_Indices),_xlfn.XMATCH("GDP Deflator",Dynamic_Indices))),"err"))))
/100</f>
        <v>#N/A</v>
      </c>
      <c r="T382" s="37" t="e">
        <f t="shared" ca="1" si="28"/>
        <v>#N/A</v>
      </c>
      <c r="U382" s="2" t="e">
        <f ca="1">IF(ISERROR($H382),NA(),
_xlfn.XLOOKUP(0,Tool!$28:$28,Tool!$40:$40)/$T382
)</f>
        <v>#N/A</v>
      </c>
    </row>
    <row r="383" spans="8:21" x14ac:dyDescent="0.35">
      <c r="H383" s="33" t="b">
        <f>IF(SETUP_Frequency="Calendar Year",IF(COUNTA(H$3:H382)&lt;=SETUP_Period_Final-SETUP_Period_First,H382+1),
IF(SETUP_Frequency="Financial Year", IF(COUNTA(H$3:H382)&lt;=LEFT(SETUP_Period_Final,4)-LEFT(SETUP_Period_First,4),((LEFT(H382,2)&amp;MID(H382,3,2))+1)&amp;"/"&amp;TEXT(RIGHT(TEXT(RIGHT(H382,2)+1,"00"),2),"00"),NA()),
IF(SETUP_Frequency="Quarterly",IF(COUNTA(H$3:H382)&lt;=((LEFT(SETUP_Period_Final,4)-LEFT(SETUP_Period_First,4))*4)+RIGHT(SETUP_Period_Final,1)-RIGHT(SETUP_Period_First,1),IF(_xlfn.NUMBERVALUE(RIGHT(H382,1))=4,(LEFT(H382,4)+1)&amp;"Q1",(LEFT(H382,4)&amp;"Q"&amp;(RIGHT(H382,1)+1))),NA()),NA())))</f>
        <v>0</v>
      </c>
      <c r="J383" s="43">
        <f ca="1">OFFSET(Tool!$C$13,0,ROW($H383)-3)</f>
        <v>0</v>
      </c>
      <c r="K383" s="78" t="e">
        <f t="shared" ca="1" si="26"/>
        <v>#N/A</v>
      </c>
      <c r="L383" s="78" t="e">
        <f t="shared" ca="1" si="29"/>
        <v>#N/A</v>
      </c>
      <c r="M383" s="78" t="e">
        <f t="shared" ca="1" si="30"/>
        <v>#N/A</v>
      </c>
      <c r="N383" s="38"/>
      <c r="O383" s="36" t="e" cm="1">
        <f t="array" ref="O383">IF(OR(ISERROR($H383),$H383=FALSE),NA(),
IF(INFLATION_Index="Custom",_xlfn.XLOOKUP($H383,Tool!$12:$12,Tool!$14:$14)*100,
IF(SETUP_Frequency="Financial Year",
IFERROR(INDEX(Dynamic_Table_FY,_xlfn.XMATCH($H383,Dynamic_Period_FY),_xlfn.XMATCH(INFLATION_Index,Dynamic_Indices)),
INDEX(Dynamic_Table_FY,COUNTA(Dynamic_Table_FY)/COUNTA(Dynamic_Indices),_xlfn.XMATCH(INFLATION_Index,Dynamic_Indices))),
IF(SETUP_Frequency="Calendar Year",
IFERROR(INDEX(Dynamic_Table_CAL,_xlfn.XMATCH($H383,Dynamic_Period_CAL),_xlfn.XMATCH(INFLATION_Index,Dynamic_Indices)),
INDEX(Dynamic_Table_CAL,COUNTA(Dynamic_Table_CAL)/COUNTA(Dynamic_Indices),_xlfn.XMATCH(INFLATION_Index,Dynamic_Indices))),
IF(SETUP_Frequency="Quarterly",
IFERROR(INDEX(Dynamic_Table_QTR,_xlfn.XMATCH($H383,Dynamic_Period_QTR),_xlfn.XMATCH(INFLATION_Index,Dynamic_Indices)),
INDEX(Dynamic_Table_QTR,COUNTA(Dynamic_Table_QTR)/COUNTA(Dynamic_Indices),_xlfn.XMATCH(INFLATION_Index,Dynamic_Indices))),"err")))))
/100</f>
        <v>#N/A</v>
      </c>
      <c r="P383" s="37" t="e">
        <f t="shared" ca="1" si="27"/>
        <v>#N/A</v>
      </c>
      <c r="Q383" s="37" t="e">
        <f ca="1">IF(ISERROR($H383),NA(),
$P383/_xlfn.XLOOKUP(0,Tool!$27:$27,Tool!$33:$33)
)</f>
        <v>#N/A</v>
      </c>
      <c r="R383" s="2"/>
      <c r="S383" s="36" t="e" cm="1">
        <f t="array" ref="S383">IF(OR(ISERROR($H383),$H383=FALSE),NA(),
IF(SETUP_Frequency="Financial Year",
IFERROR(INDEX(Dynamic_Table_FY,_xlfn.XMATCH($H383,Dynamic_Period_FY),_xlfn.XMATCH("GDP Deflator",Dynamic_Indices)),
INDEX(Dynamic_Table_FY,COUNTA(Dynamic_Table_FY)/COUNTA(Dynamic_Indices),_xlfn.XMATCH("GDP Deflator",Dynamic_Indices))),
IF(SETUP_Frequency="Calendar Year",
IFERROR(INDEX(Dynamic_Table_CAL,_xlfn.XMATCH($H383,Dynamic_Period_CAL),_xlfn.XMATCH("GDP Deflator",Dynamic_Indices)),
INDEX(Dynamic_Table_CAL,COUNTA(Dynamic_Table_CAL)/COUNTA(Dynamic_Indices),_xlfn.XMATCH("GDP Deflator",Dynamic_Indices))),
IF(SETUP_Frequency="Quarterly",
IFERROR(INDEX(Dynamic_Table_QTR,_xlfn.XMATCH($H383,Dynamic_Period_QTR),_xlfn.XMATCH("GDP Deflator",Dynamic_Indices)),
INDEX(Dynamic_Table_QTR,COUNTA(Dynamic_Table_QTR)/COUNTA(Dynamic_Indices),_xlfn.XMATCH("GDP Deflator",Dynamic_Indices))),"err"))))
/100</f>
        <v>#N/A</v>
      </c>
      <c r="T383" s="37" t="e">
        <f t="shared" ca="1" si="28"/>
        <v>#N/A</v>
      </c>
      <c r="U383" s="2" t="e">
        <f ca="1">IF(ISERROR($H383),NA(),
_xlfn.XLOOKUP(0,Tool!$28:$28,Tool!$40:$40)/$T383
)</f>
        <v>#N/A</v>
      </c>
    </row>
    <row r="384" spans="8:21" x14ac:dyDescent="0.35">
      <c r="H384" s="33" t="b">
        <f>IF(SETUP_Frequency="Calendar Year",IF(COUNTA(H$3:H383)&lt;=SETUP_Period_Final-SETUP_Period_First,H383+1),
IF(SETUP_Frequency="Financial Year", IF(COUNTA(H$3:H383)&lt;=LEFT(SETUP_Period_Final,4)-LEFT(SETUP_Period_First,4),((LEFT(H383,2)&amp;MID(H383,3,2))+1)&amp;"/"&amp;TEXT(RIGHT(TEXT(RIGHT(H383,2)+1,"00"),2),"00"),NA()),
IF(SETUP_Frequency="Quarterly",IF(COUNTA(H$3:H383)&lt;=((LEFT(SETUP_Period_Final,4)-LEFT(SETUP_Period_First,4))*4)+RIGHT(SETUP_Period_Final,1)-RIGHT(SETUP_Period_First,1),IF(_xlfn.NUMBERVALUE(RIGHT(H383,1))=4,(LEFT(H383,4)+1)&amp;"Q1",(LEFT(H383,4)&amp;"Q"&amp;(RIGHT(H383,1)+1))),NA()),NA())))</f>
        <v>0</v>
      </c>
      <c r="J384" s="43">
        <f ca="1">OFFSET(Tool!$C$13,0,ROW($H384)-3)</f>
        <v>0</v>
      </c>
      <c r="K384" s="78" t="e">
        <f t="shared" ca="1" si="26"/>
        <v>#N/A</v>
      </c>
      <c r="L384" s="78" t="e">
        <f t="shared" ca="1" si="29"/>
        <v>#N/A</v>
      </c>
      <c r="M384" s="78" t="e">
        <f t="shared" ca="1" si="30"/>
        <v>#N/A</v>
      </c>
      <c r="N384" s="38"/>
      <c r="O384" s="36" t="e" cm="1">
        <f t="array" ref="O384">IF(OR(ISERROR($H384),$H384=FALSE),NA(),
IF(INFLATION_Index="Custom",_xlfn.XLOOKUP($H384,Tool!$12:$12,Tool!$14:$14)*100,
IF(SETUP_Frequency="Financial Year",
IFERROR(INDEX(Dynamic_Table_FY,_xlfn.XMATCH($H384,Dynamic_Period_FY),_xlfn.XMATCH(INFLATION_Index,Dynamic_Indices)),
INDEX(Dynamic_Table_FY,COUNTA(Dynamic_Table_FY)/COUNTA(Dynamic_Indices),_xlfn.XMATCH(INFLATION_Index,Dynamic_Indices))),
IF(SETUP_Frequency="Calendar Year",
IFERROR(INDEX(Dynamic_Table_CAL,_xlfn.XMATCH($H384,Dynamic_Period_CAL),_xlfn.XMATCH(INFLATION_Index,Dynamic_Indices)),
INDEX(Dynamic_Table_CAL,COUNTA(Dynamic_Table_CAL)/COUNTA(Dynamic_Indices),_xlfn.XMATCH(INFLATION_Index,Dynamic_Indices))),
IF(SETUP_Frequency="Quarterly",
IFERROR(INDEX(Dynamic_Table_QTR,_xlfn.XMATCH($H384,Dynamic_Period_QTR),_xlfn.XMATCH(INFLATION_Index,Dynamic_Indices)),
INDEX(Dynamic_Table_QTR,COUNTA(Dynamic_Table_QTR)/COUNTA(Dynamic_Indices),_xlfn.XMATCH(INFLATION_Index,Dynamic_Indices))),"err")))))
/100</f>
        <v>#N/A</v>
      </c>
      <c r="P384" s="37" t="e">
        <f t="shared" ca="1" si="27"/>
        <v>#N/A</v>
      </c>
      <c r="Q384" s="37" t="e">
        <f ca="1">IF(ISERROR($H384),NA(),
$P384/_xlfn.XLOOKUP(0,Tool!$27:$27,Tool!$33:$33)
)</f>
        <v>#N/A</v>
      </c>
      <c r="R384" s="2"/>
      <c r="S384" s="36" t="e" cm="1">
        <f t="array" ref="S384">IF(OR(ISERROR($H384),$H384=FALSE),NA(),
IF(SETUP_Frequency="Financial Year",
IFERROR(INDEX(Dynamic_Table_FY,_xlfn.XMATCH($H384,Dynamic_Period_FY),_xlfn.XMATCH("GDP Deflator",Dynamic_Indices)),
INDEX(Dynamic_Table_FY,COUNTA(Dynamic_Table_FY)/COUNTA(Dynamic_Indices),_xlfn.XMATCH("GDP Deflator",Dynamic_Indices))),
IF(SETUP_Frequency="Calendar Year",
IFERROR(INDEX(Dynamic_Table_CAL,_xlfn.XMATCH($H384,Dynamic_Period_CAL),_xlfn.XMATCH("GDP Deflator",Dynamic_Indices)),
INDEX(Dynamic_Table_CAL,COUNTA(Dynamic_Table_CAL)/COUNTA(Dynamic_Indices),_xlfn.XMATCH("GDP Deflator",Dynamic_Indices))),
IF(SETUP_Frequency="Quarterly",
IFERROR(INDEX(Dynamic_Table_QTR,_xlfn.XMATCH($H384,Dynamic_Period_QTR),_xlfn.XMATCH("GDP Deflator",Dynamic_Indices)),
INDEX(Dynamic_Table_QTR,COUNTA(Dynamic_Table_QTR)/COUNTA(Dynamic_Indices),_xlfn.XMATCH("GDP Deflator",Dynamic_Indices))),"err"))))
/100</f>
        <v>#N/A</v>
      </c>
      <c r="T384" s="37" t="e">
        <f t="shared" ca="1" si="28"/>
        <v>#N/A</v>
      </c>
      <c r="U384" s="2" t="e">
        <f ca="1">IF(ISERROR($H384),NA(),
_xlfn.XLOOKUP(0,Tool!$28:$28,Tool!$40:$40)/$T384
)</f>
        <v>#N/A</v>
      </c>
    </row>
    <row r="385" spans="8:21" x14ac:dyDescent="0.35">
      <c r="H385" s="33" t="b">
        <f>IF(SETUP_Frequency="Calendar Year",IF(COUNTA(H$3:H384)&lt;=SETUP_Period_Final-SETUP_Period_First,H384+1),
IF(SETUP_Frequency="Financial Year", IF(COUNTA(H$3:H384)&lt;=LEFT(SETUP_Period_Final,4)-LEFT(SETUP_Period_First,4),((LEFT(H384,2)&amp;MID(H384,3,2))+1)&amp;"/"&amp;TEXT(RIGHT(TEXT(RIGHT(H384,2)+1,"00"),2),"00"),NA()),
IF(SETUP_Frequency="Quarterly",IF(COUNTA(H$3:H384)&lt;=((LEFT(SETUP_Period_Final,4)-LEFT(SETUP_Period_First,4))*4)+RIGHT(SETUP_Period_Final,1)-RIGHT(SETUP_Period_First,1),IF(_xlfn.NUMBERVALUE(RIGHT(H384,1))=4,(LEFT(H384,4)+1)&amp;"Q1",(LEFT(H384,4)&amp;"Q"&amp;(RIGHT(H384,1)+1))),NA()),NA())))</f>
        <v>0</v>
      </c>
      <c r="J385" s="43">
        <f ca="1">OFFSET(Tool!$C$13,0,ROW($H385)-3)</f>
        <v>0</v>
      </c>
      <c r="K385" s="78" t="e">
        <f t="shared" ca="1" si="26"/>
        <v>#N/A</v>
      </c>
      <c r="L385" s="78" t="e">
        <f t="shared" ca="1" si="29"/>
        <v>#N/A</v>
      </c>
      <c r="M385" s="78" t="e">
        <f t="shared" ca="1" si="30"/>
        <v>#N/A</v>
      </c>
      <c r="N385" s="38"/>
      <c r="O385" s="36" t="e" cm="1">
        <f t="array" ref="O385">IF(OR(ISERROR($H385),$H385=FALSE),NA(),
IF(INFLATION_Index="Custom",_xlfn.XLOOKUP($H385,Tool!$12:$12,Tool!$14:$14)*100,
IF(SETUP_Frequency="Financial Year",
IFERROR(INDEX(Dynamic_Table_FY,_xlfn.XMATCH($H385,Dynamic_Period_FY),_xlfn.XMATCH(INFLATION_Index,Dynamic_Indices)),
INDEX(Dynamic_Table_FY,COUNTA(Dynamic_Table_FY)/COUNTA(Dynamic_Indices),_xlfn.XMATCH(INFLATION_Index,Dynamic_Indices))),
IF(SETUP_Frequency="Calendar Year",
IFERROR(INDEX(Dynamic_Table_CAL,_xlfn.XMATCH($H385,Dynamic_Period_CAL),_xlfn.XMATCH(INFLATION_Index,Dynamic_Indices)),
INDEX(Dynamic_Table_CAL,COUNTA(Dynamic_Table_CAL)/COUNTA(Dynamic_Indices),_xlfn.XMATCH(INFLATION_Index,Dynamic_Indices))),
IF(SETUP_Frequency="Quarterly",
IFERROR(INDEX(Dynamic_Table_QTR,_xlfn.XMATCH($H385,Dynamic_Period_QTR),_xlfn.XMATCH(INFLATION_Index,Dynamic_Indices)),
INDEX(Dynamic_Table_QTR,COUNTA(Dynamic_Table_QTR)/COUNTA(Dynamic_Indices),_xlfn.XMATCH(INFLATION_Index,Dynamic_Indices))),"err")))))
/100</f>
        <v>#N/A</v>
      </c>
      <c r="P385" s="37" t="e">
        <f t="shared" ca="1" si="27"/>
        <v>#N/A</v>
      </c>
      <c r="Q385" s="37" t="e">
        <f ca="1">IF(ISERROR($H385),NA(),
$P385/_xlfn.XLOOKUP(0,Tool!$27:$27,Tool!$33:$33)
)</f>
        <v>#N/A</v>
      </c>
      <c r="R385" s="2"/>
      <c r="S385" s="36" t="e" cm="1">
        <f t="array" ref="S385">IF(OR(ISERROR($H385),$H385=FALSE),NA(),
IF(SETUP_Frequency="Financial Year",
IFERROR(INDEX(Dynamic_Table_FY,_xlfn.XMATCH($H385,Dynamic_Period_FY),_xlfn.XMATCH("GDP Deflator",Dynamic_Indices)),
INDEX(Dynamic_Table_FY,COUNTA(Dynamic_Table_FY)/COUNTA(Dynamic_Indices),_xlfn.XMATCH("GDP Deflator",Dynamic_Indices))),
IF(SETUP_Frequency="Calendar Year",
IFERROR(INDEX(Dynamic_Table_CAL,_xlfn.XMATCH($H385,Dynamic_Period_CAL),_xlfn.XMATCH("GDP Deflator",Dynamic_Indices)),
INDEX(Dynamic_Table_CAL,COUNTA(Dynamic_Table_CAL)/COUNTA(Dynamic_Indices),_xlfn.XMATCH("GDP Deflator",Dynamic_Indices))),
IF(SETUP_Frequency="Quarterly",
IFERROR(INDEX(Dynamic_Table_QTR,_xlfn.XMATCH($H385,Dynamic_Period_QTR),_xlfn.XMATCH("GDP Deflator",Dynamic_Indices)),
INDEX(Dynamic_Table_QTR,COUNTA(Dynamic_Table_QTR)/COUNTA(Dynamic_Indices),_xlfn.XMATCH("GDP Deflator",Dynamic_Indices))),"err"))))
/100</f>
        <v>#N/A</v>
      </c>
      <c r="T385" s="37" t="e">
        <f t="shared" ca="1" si="28"/>
        <v>#N/A</v>
      </c>
      <c r="U385" s="2" t="e">
        <f ca="1">IF(ISERROR($H385),NA(),
_xlfn.XLOOKUP(0,Tool!$28:$28,Tool!$40:$40)/$T385
)</f>
        <v>#N/A</v>
      </c>
    </row>
    <row r="386" spans="8:21" x14ac:dyDescent="0.35">
      <c r="H386" s="33" t="b">
        <f>IF(SETUP_Frequency="Calendar Year",IF(COUNTA(H$3:H385)&lt;=SETUP_Period_Final-SETUP_Period_First,H385+1),
IF(SETUP_Frequency="Financial Year", IF(COUNTA(H$3:H385)&lt;=LEFT(SETUP_Period_Final,4)-LEFT(SETUP_Period_First,4),((LEFT(H385,2)&amp;MID(H385,3,2))+1)&amp;"/"&amp;TEXT(RIGHT(TEXT(RIGHT(H385,2)+1,"00"),2),"00"),NA()),
IF(SETUP_Frequency="Quarterly",IF(COUNTA(H$3:H385)&lt;=((LEFT(SETUP_Period_Final,4)-LEFT(SETUP_Period_First,4))*4)+RIGHT(SETUP_Period_Final,1)-RIGHT(SETUP_Period_First,1),IF(_xlfn.NUMBERVALUE(RIGHT(H385,1))=4,(LEFT(H385,4)+1)&amp;"Q1",(LEFT(H385,4)&amp;"Q"&amp;(RIGHT(H385,1)+1))),NA()),NA())))</f>
        <v>0</v>
      </c>
      <c r="J386" s="43">
        <f ca="1">OFFSET(Tool!$C$13,0,ROW($H386)-3)</f>
        <v>0</v>
      </c>
      <c r="K386" s="78" t="e">
        <f t="shared" ca="1" si="26"/>
        <v>#N/A</v>
      </c>
      <c r="L386" s="78" t="e">
        <f t="shared" ca="1" si="29"/>
        <v>#N/A</v>
      </c>
      <c r="M386" s="78" t="e">
        <f t="shared" ca="1" si="30"/>
        <v>#N/A</v>
      </c>
      <c r="N386" s="38"/>
      <c r="O386" s="36" t="e" cm="1">
        <f t="array" ref="O386">IF(OR(ISERROR($H386),$H386=FALSE),NA(),
IF(INFLATION_Index="Custom",_xlfn.XLOOKUP($H386,Tool!$12:$12,Tool!$14:$14)*100,
IF(SETUP_Frequency="Financial Year",
IFERROR(INDEX(Dynamic_Table_FY,_xlfn.XMATCH($H386,Dynamic_Period_FY),_xlfn.XMATCH(INFLATION_Index,Dynamic_Indices)),
INDEX(Dynamic_Table_FY,COUNTA(Dynamic_Table_FY)/COUNTA(Dynamic_Indices),_xlfn.XMATCH(INFLATION_Index,Dynamic_Indices))),
IF(SETUP_Frequency="Calendar Year",
IFERROR(INDEX(Dynamic_Table_CAL,_xlfn.XMATCH($H386,Dynamic_Period_CAL),_xlfn.XMATCH(INFLATION_Index,Dynamic_Indices)),
INDEX(Dynamic_Table_CAL,COUNTA(Dynamic_Table_CAL)/COUNTA(Dynamic_Indices),_xlfn.XMATCH(INFLATION_Index,Dynamic_Indices))),
IF(SETUP_Frequency="Quarterly",
IFERROR(INDEX(Dynamic_Table_QTR,_xlfn.XMATCH($H386,Dynamic_Period_QTR),_xlfn.XMATCH(INFLATION_Index,Dynamic_Indices)),
INDEX(Dynamic_Table_QTR,COUNTA(Dynamic_Table_QTR)/COUNTA(Dynamic_Indices),_xlfn.XMATCH(INFLATION_Index,Dynamic_Indices))),"err")))))
/100</f>
        <v>#N/A</v>
      </c>
      <c r="P386" s="37" t="e">
        <f t="shared" ca="1" si="27"/>
        <v>#N/A</v>
      </c>
      <c r="Q386" s="37" t="e">
        <f ca="1">IF(ISERROR($H386),NA(),
$P386/_xlfn.XLOOKUP(0,Tool!$27:$27,Tool!$33:$33)
)</f>
        <v>#N/A</v>
      </c>
      <c r="R386" s="2"/>
      <c r="S386" s="36" t="e" cm="1">
        <f t="array" ref="S386">IF(OR(ISERROR($H386),$H386=FALSE),NA(),
IF(SETUP_Frequency="Financial Year",
IFERROR(INDEX(Dynamic_Table_FY,_xlfn.XMATCH($H386,Dynamic_Period_FY),_xlfn.XMATCH("GDP Deflator",Dynamic_Indices)),
INDEX(Dynamic_Table_FY,COUNTA(Dynamic_Table_FY)/COUNTA(Dynamic_Indices),_xlfn.XMATCH("GDP Deflator",Dynamic_Indices))),
IF(SETUP_Frequency="Calendar Year",
IFERROR(INDEX(Dynamic_Table_CAL,_xlfn.XMATCH($H386,Dynamic_Period_CAL),_xlfn.XMATCH("GDP Deflator",Dynamic_Indices)),
INDEX(Dynamic_Table_CAL,COUNTA(Dynamic_Table_CAL)/COUNTA(Dynamic_Indices),_xlfn.XMATCH("GDP Deflator",Dynamic_Indices))),
IF(SETUP_Frequency="Quarterly",
IFERROR(INDEX(Dynamic_Table_QTR,_xlfn.XMATCH($H386,Dynamic_Period_QTR),_xlfn.XMATCH("GDP Deflator",Dynamic_Indices)),
INDEX(Dynamic_Table_QTR,COUNTA(Dynamic_Table_QTR)/COUNTA(Dynamic_Indices),_xlfn.XMATCH("GDP Deflator",Dynamic_Indices))),"err"))))
/100</f>
        <v>#N/A</v>
      </c>
      <c r="T386" s="37" t="e">
        <f t="shared" ca="1" si="28"/>
        <v>#N/A</v>
      </c>
      <c r="U386" s="2" t="e">
        <f ca="1">IF(ISERROR($H386),NA(),
_xlfn.XLOOKUP(0,Tool!$28:$28,Tool!$40:$40)/$T386
)</f>
        <v>#N/A</v>
      </c>
    </row>
    <row r="387" spans="8:21" x14ac:dyDescent="0.35">
      <c r="H387" s="33" t="b">
        <f>IF(SETUP_Frequency="Calendar Year",IF(COUNTA(H$3:H386)&lt;=SETUP_Period_Final-SETUP_Period_First,H386+1),
IF(SETUP_Frequency="Financial Year", IF(COUNTA(H$3:H386)&lt;=LEFT(SETUP_Period_Final,4)-LEFT(SETUP_Period_First,4),((LEFT(H386,2)&amp;MID(H386,3,2))+1)&amp;"/"&amp;TEXT(RIGHT(TEXT(RIGHT(H386,2)+1,"00"),2),"00"),NA()),
IF(SETUP_Frequency="Quarterly",IF(COUNTA(H$3:H386)&lt;=((LEFT(SETUP_Period_Final,4)-LEFT(SETUP_Period_First,4))*4)+RIGHT(SETUP_Period_Final,1)-RIGHT(SETUP_Period_First,1),IF(_xlfn.NUMBERVALUE(RIGHT(H386,1))=4,(LEFT(H386,4)+1)&amp;"Q1",(LEFT(H386,4)&amp;"Q"&amp;(RIGHT(H386,1)+1))),NA()),NA())))</f>
        <v>0</v>
      </c>
      <c r="J387" s="43">
        <f ca="1">OFFSET(Tool!$C$13,0,ROW($H387)-3)</f>
        <v>0</v>
      </c>
      <c r="K387" s="78" t="e">
        <f t="shared" ref="K387:K450" ca="1" si="31">J387*Q387</f>
        <v>#N/A</v>
      </c>
      <c r="L387" s="78" t="e">
        <f t="shared" ca="1" si="29"/>
        <v>#N/A</v>
      </c>
      <c r="M387" s="78" t="e">
        <f t="shared" ca="1" si="30"/>
        <v>#N/A</v>
      </c>
      <c r="N387" s="38"/>
      <c r="O387" s="36" t="e" cm="1">
        <f t="array" ref="O387">IF(OR(ISERROR($H387),$H387=FALSE),NA(),
IF(INFLATION_Index="Custom",_xlfn.XLOOKUP($H387,Tool!$12:$12,Tool!$14:$14)*100,
IF(SETUP_Frequency="Financial Year",
IFERROR(INDEX(Dynamic_Table_FY,_xlfn.XMATCH($H387,Dynamic_Period_FY),_xlfn.XMATCH(INFLATION_Index,Dynamic_Indices)),
INDEX(Dynamic_Table_FY,COUNTA(Dynamic_Table_FY)/COUNTA(Dynamic_Indices),_xlfn.XMATCH(INFLATION_Index,Dynamic_Indices))),
IF(SETUP_Frequency="Calendar Year",
IFERROR(INDEX(Dynamic_Table_CAL,_xlfn.XMATCH($H387,Dynamic_Period_CAL),_xlfn.XMATCH(INFLATION_Index,Dynamic_Indices)),
INDEX(Dynamic_Table_CAL,COUNTA(Dynamic_Table_CAL)/COUNTA(Dynamic_Indices),_xlfn.XMATCH(INFLATION_Index,Dynamic_Indices))),
IF(SETUP_Frequency="Quarterly",
IFERROR(INDEX(Dynamic_Table_QTR,_xlfn.XMATCH($H387,Dynamic_Period_QTR),_xlfn.XMATCH(INFLATION_Index,Dynamic_Indices)),
INDEX(Dynamic_Table_QTR,COUNTA(Dynamic_Table_QTR)/COUNTA(Dynamic_Indices),_xlfn.XMATCH(INFLATION_Index,Dynamic_Indices))),"err")))))
/100</f>
        <v>#N/A</v>
      </c>
      <c r="P387" s="37" t="e">
        <f t="shared" ref="P387:P450" ca="1" si="32">IF(INFLATION_YN="No",1,
IF(ISERROR($H387),NA(),
IF(ISTEXT($O386),1,
P386*(1+$O387)
)))</f>
        <v>#N/A</v>
      </c>
      <c r="Q387" s="37" t="e">
        <f ca="1">IF(ISERROR($H387),NA(),
$P387/_xlfn.XLOOKUP(0,Tool!$27:$27,Tool!$33:$33)
)</f>
        <v>#N/A</v>
      </c>
      <c r="R387" s="2"/>
      <c r="S387" s="36" t="e" cm="1">
        <f t="array" ref="S387">IF(OR(ISERROR($H387),$H387=FALSE),NA(),
IF(SETUP_Frequency="Financial Year",
IFERROR(INDEX(Dynamic_Table_FY,_xlfn.XMATCH($H387,Dynamic_Period_FY),_xlfn.XMATCH("GDP Deflator",Dynamic_Indices)),
INDEX(Dynamic_Table_FY,COUNTA(Dynamic_Table_FY)/COUNTA(Dynamic_Indices),_xlfn.XMATCH("GDP Deflator",Dynamic_Indices))),
IF(SETUP_Frequency="Calendar Year",
IFERROR(INDEX(Dynamic_Table_CAL,_xlfn.XMATCH($H387,Dynamic_Period_CAL),_xlfn.XMATCH("GDP Deflator",Dynamic_Indices)),
INDEX(Dynamic_Table_CAL,COUNTA(Dynamic_Table_CAL)/COUNTA(Dynamic_Indices),_xlfn.XMATCH("GDP Deflator",Dynamic_Indices))),
IF(SETUP_Frequency="Quarterly",
IFERROR(INDEX(Dynamic_Table_QTR,_xlfn.XMATCH($H387,Dynamic_Period_QTR),_xlfn.XMATCH("GDP Deflator",Dynamic_Indices)),
INDEX(Dynamic_Table_QTR,COUNTA(Dynamic_Table_QTR)/COUNTA(Dynamic_Indices),_xlfn.XMATCH("GDP Deflator",Dynamic_Indices))),"err"))))
/100</f>
        <v>#N/A</v>
      </c>
      <c r="T387" s="37" t="e">
        <f t="shared" ref="T387:T450" ca="1" si="33">IF(DEFLATOR_YN="No",1,
IF(ISERROR($H387),NA(),
IF(ISTEXT($S386),1,
T386*(1+$S387)
)))</f>
        <v>#N/A</v>
      </c>
      <c r="U387" s="2" t="e">
        <f ca="1">IF(ISERROR($H387),NA(),
_xlfn.XLOOKUP(0,Tool!$28:$28,Tool!$40:$40)/$T387
)</f>
        <v>#N/A</v>
      </c>
    </row>
    <row r="388" spans="8:21" x14ac:dyDescent="0.35">
      <c r="H388" s="33" t="b">
        <f>IF(SETUP_Frequency="Calendar Year",IF(COUNTA(H$3:H387)&lt;=SETUP_Period_Final-SETUP_Period_First,H387+1),
IF(SETUP_Frequency="Financial Year", IF(COUNTA(H$3:H387)&lt;=LEFT(SETUP_Period_Final,4)-LEFT(SETUP_Period_First,4),((LEFT(H387,2)&amp;MID(H387,3,2))+1)&amp;"/"&amp;TEXT(RIGHT(TEXT(RIGHT(H387,2)+1,"00"),2),"00"),NA()),
IF(SETUP_Frequency="Quarterly",IF(COUNTA(H$3:H387)&lt;=((LEFT(SETUP_Period_Final,4)-LEFT(SETUP_Period_First,4))*4)+RIGHT(SETUP_Period_Final,1)-RIGHT(SETUP_Period_First,1),IF(_xlfn.NUMBERVALUE(RIGHT(H387,1))=4,(LEFT(H387,4)+1)&amp;"Q1",(LEFT(H387,4)&amp;"Q"&amp;(RIGHT(H387,1)+1))),NA()),NA())))</f>
        <v>0</v>
      </c>
      <c r="J388" s="43">
        <f ca="1">OFFSET(Tool!$C$13,0,ROW($H388)-3)</f>
        <v>0</v>
      </c>
      <c r="K388" s="78" t="e">
        <f t="shared" ca="1" si="31"/>
        <v>#N/A</v>
      </c>
      <c r="L388" s="78" t="e">
        <f t="shared" ref="L388:L451" ca="1" si="34">K388*U388</f>
        <v>#N/A</v>
      </c>
      <c r="M388" s="78" t="e">
        <f t="shared" ref="M388:M451" ca="1" si="35">L388*Y388</f>
        <v>#N/A</v>
      </c>
      <c r="N388" s="38"/>
      <c r="O388" s="36" t="e" cm="1">
        <f t="array" ref="O388">IF(OR(ISERROR($H388),$H388=FALSE),NA(),
IF(INFLATION_Index="Custom",_xlfn.XLOOKUP($H388,Tool!$12:$12,Tool!$14:$14)*100,
IF(SETUP_Frequency="Financial Year",
IFERROR(INDEX(Dynamic_Table_FY,_xlfn.XMATCH($H388,Dynamic_Period_FY),_xlfn.XMATCH(INFLATION_Index,Dynamic_Indices)),
INDEX(Dynamic_Table_FY,COUNTA(Dynamic_Table_FY)/COUNTA(Dynamic_Indices),_xlfn.XMATCH(INFLATION_Index,Dynamic_Indices))),
IF(SETUP_Frequency="Calendar Year",
IFERROR(INDEX(Dynamic_Table_CAL,_xlfn.XMATCH($H388,Dynamic_Period_CAL),_xlfn.XMATCH(INFLATION_Index,Dynamic_Indices)),
INDEX(Dynamic_Table_CAL,COUNTA(Dynamic_Table_CAL)/COUNTA(Dynamic_Indices),_xlfn.XMATCH(INFLATION_Index,Dynamic_Indices))),
IF(SETUP_Frequency="Quarterly",
IFERROR(INDEX(Dynamic_Table_QTR,_xlfn.XMATCH($H388,Dynamic_Period_QTR),_xlfn.XMATCH(INFLATION_Index,Dynamic_Indices)),
INDEX(Dynamic_Table_QTR,COUNTA(Dynamic_Table_QTR)/COUNTA(Dynamic_Indices),_xlfn.XMATCH(INFLATION_Index,Dynamic_Indices))),"err")))))
/100</f>
        <v>#N/A</v>
      </c>
      <c r="P388" s="37" t="e">
        <f t="shared" ca="1" si="32"/>
        <v>#N/A</v>
      </c>
      <c r="Q388" s="37" t="e">
        <f ca="1">IF(ISERROR($H388),NA(),
$P388/_xlfn.XLOOKUP(0,Tool!$27:$27,Tool!$33:$33)
)</f>
        <v>#N/A</v>
      </c>
      <c r="R388" s="2"/>
      <c r="S388" s="36" t="e" cm="1">
        <f t="array" ref="S388">IF(OR(ISERROR($H388),$H388=FALSE),NA(),
IF(SETUP_Frequency="Financial Year",
IFERROR(INDEX(Dynamic_Table_FY,_xlfn.XMATCH($H388,Dynamic_Period_FY),_xlfn.XMATCH("GDP Deflator",Dynamic_Indices)),
INDEX(Dynamic_Table_FY,COUNTA(Dynamic_Table_FY)/COUNTA(Dynamic_Indices),_xlfn.XMATCH("GDP Deflator",Dynamic_Indices))),
IF(SETUP_Frequency="Calendar Year",
IFERROR(INDEX(Dynamic_Table_CAL,_xlfn.XMATCH($H388,Dynamic_Period_CAL),_xlfn.XMATCH("GDP Deflator",Dynamic_Indices)),
INDEX(Dynamic_Table_CAL,COUNTA(Dynamic_Table_CAL)/COUNTA(Dynamic_Indices),_xlfn.XMATCH("GDP Deflator",Dynamic_Indices))),
IF(SETUP_Frequency="Quarterly",
IFERROR(INDEX(Dynamic_Table_QTR,_xlfn.XMATCH($H388,Dynamic_Period_QTR),_xlfn.XMATCH("GDP Deflator",Dynamic_Indices)),
INDEX(Dynamic_Table_QTR,COUNTA(Dynamic_Table_QTR)/COUNTA(Dynamic_Indices),_xlfn.XMATCH("GDP Deflator",Dynamic_Indices))),"err"))))
/100</f>
        <v>#N/A</v>
      </c>
      <c r="T388" s="37" t="e">
        <f t="shared" ca="1" si="33"/>
        <v>#N/A</v>
      </c>
      <c r="U388" s="2" t="e">
        <f ca="1">IF(ISERROR($H388),NA(),
_xlfn.XLOOKUP(0,Tool!$28:$28,Tool!$40:$40)/$T388
)</f>
        <v>#N/A</v>
      </c>
    </row>
    <row r="389" spans="8:21" x14ac:dyDescent="0.35">
      <c r="H389" s="33" t="b">
        <f>IF(SETUP_Frequency="Calendar Year",IF(COUNTA(H$3:H388)&lt;=SETUP_Period_Final-SETUP_Period_First,H388+1),
IF(SETUP_Frequency="Financial Year", IF(COUNTA(H$3:H388)&lt;=LEFT(SETUP_Period_Final,4)-LEFT(SETUP_Period_First,4),((LEFT(H388,2)&amp;MID(H388,3,2))+1)&amp;"/"&amp;TEXT(RIGHT(TEXT(RIGHT(H388,2)+1,"00"),2),"00"),NA()),
IF(SETUP_Frequency="Quarterly",IF(COUNTA(H$3:H388)&lt;=((LEFT(SETUP_Period_Final,4)-LEFT(SETUP_Period_First,4))*4)+RIGHT(SETUP_Period_Final,1)-RIGHT(SETUP_Period_First,1),IF(_xlfn.NUMBERVALUE(RIGHT(H388,1))=4,(LEFT(H388,4)+1)&amp;"Q1",(LEFT(H388,4)&amp;"Q"&amp;(RIGHT(H388,1)+1))),NA()),NA())))</f>
        <v>0</v>
      </c>
      <c r="J389" s="43">
        <f ca="1">OFFSET(Tool!$C$13,0,ROW($H389)-3)</f>
        <v>0</v>
      </c>
      <c r="K389" s="78" t="e">
        <f t="shared" ca="1" si="31"/>
        <v>#N/A</v>
      </c>
      <c r="L389" s="78" t="e">
        <f t="shared" ca="1" si="34"/>
        <v>#N/A</v>
      </c>
      <c r="M389" s="78" t="e">
        <f t="shared" ca="1" si="35"/>
        <v>#N/A</v>
      </c>
      <c r="N389" s="38"/>
      <c r="O389" s="36" t="e" cm="1">
        <f t="array" ref="O389">IF(OR(ISERROR($H389),$H389=FALSE),NA(),
IF(INFLATION_Index="Custom",_xlfn.XLOOKUP($H389,Tool!$12:$12,Tool!$14:$14)*100,
IF(SETUP_Frequency="Financial Year",
IFERROR(INDEX(Dynamic_Table_FY,_xlfn.XMATCH($H389,Dynamic_Period_FY),_xlfn.XMATCH(INFLATION_Index,Dynamic_Indices)),
INDEX(Dynamic_Table_FY,COUNTA(Dynamic_Table_FY)/COUNTA(Dynamic_Indices),_xlfn.XMATCH(INFLATION_Index,Dynamic_Indices))),
IF(SETUP_Frequency="Calendar Year",
IFERROR(INDEX(Dynamic_Table_CAL,_xlfn.XMATCH($H389,Dynamic_Period_CAL),_xlfn.XMATCH(INFLATION_Index,Dynamic_Indices)),
INDEX(Dynamic_Table_CAL,COUNTA(Dynamic_Table_CAL)/COUNTA(Dynamic_Indices),_xlfn.XMATCH(INFLATION_Index,Dynamic_Indices))),
IF(SETUP_Frequency="Quarterly",
IFERROR(INDEX(Dynamic_Table_QTR,_xlfn.XMATCH($H389,Dynamic_Period_QTR),_xlfn.XMATCH(INFLATION_Index,Dynamic_Indices)),
INDEX(Dynamic_Table_QTR,COUNTA(Dynamic_Table_QTR)/COUNTA(Dynamic_Indices),_xlfn.XMATCH(INFLATION_Index,Dynamic_Indices))),"err")))))
/100</f>
        <v>#N/A</v>
      </c>
      <c r="P389" s="37" t="e">
        <f t="shared" ca="1" si="32"/>
        <v>#N/A</v>
      </c>
      <c r="Q389" s="37" t="e">
        <f ca="1">IF(ISERROR($H389),NA(),
$P389/_xlfn.XLOOKUP(0,Tool!$27:$27,Tool!$33:$33)
)</f>
        <v>#N/A</v>
      </c>
      <c r="R389" s="2"/>
      <c r="S389" s="36" t="e" cm="1">
        <f t="array" ref="S389">IF(OR(ISERROR($H389),$H389=FALSE),NA(),
IF(SETUP_Frequency="Financial Year",
IFERROR(INDEX(Dynamic_Table_FY,_xlfn.XMATCH($H389,Dynamic_Period_FY),_xlfn.XMATCH("GDP Deflator",Dynamic_Indices)),
INDEX(Dynamic_Table_FY,COUNTA(Dynamic_Table_FY)/COUNTA(Dynamic_Indices),_xlfn.XMATCH("GDP Deflator",Dynamic_Indices))),
IF(SETUP_Frequency="Calendar Year",
IFERROR(INDEX(Dynamic_Table_CAL,_xlfn.XMATCH($H389,Dynamic_Period_CAL),_xlfn.XMATCH("GDP Deflator",Dynamic_Indices)),
INDEX(Dynamic_Table_CAL,COUNTA(Dynamic_Table_CAL)/COUNTA(Dynamic_Indices),_xlfn.XMATCH("GDP Deflator",Dynamic_Indices))),
IF(SETUP_Frequency="Quarterly",
IFERROR(INDEX(Dynamic_Table_QTR,_xlfn.XMATCH($H389,Dynamic_Period_QTR),_xlfn.XMATCH("GDP Deflator",Dynamic_Indices)),
INDEX(Dynamic_Table_QTR,COUNTA(Dynamic_Table_QTR)/COUNTA(Dynamic_Indices),_xlfn.XMATCH("GDP Deflator",Dynamic_Indices))),"err"))))
/100</f>
        <v>#N/A</v>
      </c>
      <c r="T389" s="37" t="e">
        <f t="shared" ca="1" si="33"/>
        <v>#N/A</v>
      </c>
      <c r="U389" s="2" t="e">
        <f ca="1">IF(ISERROR($H389),NA(),
_xlfn.XLOOKUP(0,Tool!$28:$28,Tool!$40:$40)/$T389
)</f>
        <v>#N/A</v>
      </c>
    </row>
    <row r="390" spans="8:21" x14ac:dyDescent="0.35">
      <c r="H390" s="33" t="b">
        <f>IF(SETUP_Frequency="Calendar Year",IF(COUNTA(H$3:H389)&lt;=SETUP_Period_Final-SETUP_Period_First,H389+1),
IF(SETUP_Frequency="Financial Year", IF(COUNTA(H$3:H389)&lt;=LEFT(SETUP_Period_Final,4)-LEFT(SETUP_Period_First,4),((LEFT(H389,2)&amp;MID(H389,3,2))+1)&amp;"/"&amp;TEXT(RIGHT(TEXT(RIGHT(H389,2)+1,"00"),2),"00"),NA()),
IF(SETUP_Frequency="Quarterly",IF(COUNTA(H$3:H389)&lt;=((LEFT(SETUP_Period_Final,4)-LEFT(SETUP_Period_First,4))*4)+RIGHT(SETUP_Period_Final,1)-RIGHT(SETUP_Period_First,1),IF(_xlfn.NUMBERVALUE(RIGHT(H389,1))=4,(LEFT(H389,4)+1)&amp;"Q1",(LEFT(H389,4)&amp;"Q"&amp;(RIGHT(H389,1)+1))),NA()),NA())))</f>
        <v>0</v>
      </c>
      <c r="J390" s="43">
        <f ca="1">OFFSET(Tool!$C$13,0,ROW($H390)-3)</f>
        <v>0</v>
      </c>
      <c r="K390" s="78" t="e">
        <f t="shared" ca="1" si="31"/>
        <v>#N/A</v>
      </c>
      <c r="L390" s="78" t="e">
        <f t="shared" ca="1" si="34"/>
        <v>#N/A</v>
      </c>
      <c r="M390" s="78" t="e">
        <f t="shared" ca="1" si="35"/>
        <v>#N/A</v>
      </c>
      <c r="N390" s="38"/>
      <c r="O390" s="36" t="e" cm="1">
        <f t="array" ref="O390">IF(OR(ISERROR($H390),$H390=FALSE),NA(),
IF(INFLATION_Index="Custom",_xlfn.XLOOKUP($H390,Tool!$12:$12,Tool!$14:$14)*100,
IF(SETUP_Frequency="Financial Year",
IFERROR(INDEX(Dynamic_Table_FY,_xlfn.XMATCH($H390,Dynamic_Period_FY),_xlfn.XMATCH(INFLATION_Index,Dynamic_Indices)),
INDEX(Dynamic_Table_FY,COUNTA(Dynamic_Table_FY)/COUNTA(Dynamic_Indices),_xlfn.XMATCH(INFLATION_Index,Dynamic_Indices))),
IF(SETUP_Frequency="Calendar Year",
IFERROR(INDEX(Dynamic_Table_CAL,_xlfn.XMATCH($H390,Dynamic_Period_CAL),_xlfn.XMATCH(INFLATION_Index,Dynamic_Indices)),
INDEX(Dynamic_Table_CAL,COUNTA(Dynamic_Table_CAL)/COUNTA(Dynamic_Indices),_xlfn.XMATCH(INFLATION_Index,Dynamic_Indices))),
IF(SETUP_Frequency="Quarterly",
IFERROR(INDEX(Dynamic_Table_QTR,_xlfn.XMATCH($H390,Dynamic_Period_QTR),_xlfn.XMATCH(INFLATION_Index,Dynamic_Indices)),
INDEX(Dynamic_Table_QTR,COUNTA(Dynamic_Table_QTR)/COUNTA(Dynamic_Indices),_xlfn.XMATCH(INFLATION_Index,Dynamic_Indices))),"err")))))
/100</f>
        <v>#N/A</v>
      </c>
      <c r="P390" s="37" t="e">
        <f t="shared" ca="1" si="32"/>
        <v>#N/A</v>
      </c>
      <c r="Q390" s="37" t="e">
        <f ca="1">IF(ISERROR($H390),NA(),
$P390/_xlfn.XLOOKUP(0,Tool!$27:$27,Tool!$33:$33)
)</f>
        <v>#N/A</v>
      </c>
      <c r="R390" s="2"/>
      <c r="S390" s="36" t="e" cm="1">
        <f t="array" ref="S390">IF(OR(ISERROR($H390),$H390=FALSE),NA(),
IF(SETUP_Frequency="Financial Year",
IFERROR(INDEX(Dynamic_Table_FY,_xlfn.XMATCH($H390,Dynamic_Period_FY),_xlfn.XMATCH("GDP Deflator",Dynamic_Indices)),
INDEX(Dynamic_Table_FY,COUNTA(Dynamic_Table_FY)/COUNTA(Dynamic_Indices),_xlfn.XMATCH("GDP Deflator",Dynamic_Indices))),
IF(SETUP_Frequency="Calendar Year",
IFERROR(INDEX(Dynamic_Table_CAL,_xlfn.XMATCH($H390,Dynamic_Period_CAL),_xlfn.XMATCH("GDP Deflator",Dynamic_Indices)),
INDEX(Dynamic_Table_CAL,COUNTA(Dynamic_Table_CAL)/COUNTA(Dynamic_Indices),_xlfn.XMATCH("GDP Deflator",Dynamic_Indices))),
IF(SETUP_Frequency="Quarterly",
IFERROR(INDEX(Dynamic_Table_QTR,_xlfn.XMATCH($H390,Dynamic_Period_QTR),_xlfn.XMATCH("GDP Deflator",Dynamic_Indices)),
INDEX(Dynamic_Table_QTR,COUNTA(Dynamic_Table_QTR)/COUNTA(Dynamic_Indices),_xlfn.XMATCH("GDP Deflator",Dynamic_Indices))),"err"))))
/100</f>
        <v>#N/A</v>
      </c>
      <c r="T390" s="37" t="e">
        <f t="shared" ca="1" si="33"/>
        <v>#N/A</v>
      </c>
      <c r="U390" s="2" t="e">
        <f ca="1">IF(ISERROR($H390),NA(),
_xlfn.XLOOKUP(0,Tool!$28:$28,Tool!$40:$40)/$T390
)</f>
        <v>#N/A</v>
      </c>
    </row>
    <row r="391" spans="8:21" x14ac:dyDescent="0.35">
      <c r="H391" s="33" t="b">
        <f>IF(SETUP_Frequency="Calendar Year",IF(COUNTA(H$3:H390)&lt;=SETUP_Period_Final-SETUP_Period_First,H390+1),
IF(SETUP_Frequency="Financial Year", IF(COUNTA(H$3:H390)&lt;=LEFT(SETUP_Period_Final,4)-LEFT(SETUP_Period_First,4),((LEFT(H390,2)&amp;MID(H390,3,2))+1)&amp;"/"&amp;TEXT(RIGHT(TEXT(RIGHT(H390,2)+1,"00"),2),"00"),NA()),
IF(SETUP_Frequency="Quarterly",IF(COUNTA(H$3:H390)&lt;=((LEFT(SETUP_Period_Final,4)-LEFT(SETUP_Period_First,4))*4)+RIGHT(SETUP_Period_Final,1)-RIGHT(SETUP_Period_First,1),IF(_xlfn.NUMBERVALUE(RIGHT(H390,1))=4,(LEFT(H390,4)+1)&amp;"Q1",(LEFT(H390,4)&amp;"Q"&amp;(RIGHT(H390,1)+1))),NA()),NA())))</f>
        <v>0</v>
      </c>
      <c r="J391" s="43">
        <f ca="1">OFFSET(Tool!$C$13,0,ROW($H391)-3)</f>
        <v>0</v>
      </c>
      <c r="K391" s="78" t="e">
        <f t="shared" ca="1" si="31"/>
        <v>#N/A</v>
      </c>
      <c r="L391" s="78" t="e">
        <f t="shared" ca="1" si="34"/>
        <v>#N/A</v>
      </c>
      <c r="M391" s="78" t="e">
        <f t="shared" ca="1" si="35"/>
        <v>#N/A</v>
      </c>
      <c r="N391" s="38"/>
      <c r="O391" s="36" t="e" cm="1">
        <f t="array" ref="O391">IF(OR(ISERROR($H391),$H391=FALSE),NA(),
IF(INFLATION_Index="Custom",_xlfn.XLOOKUP($H391,Tool!$12:$12,Tool!$14:$14)*100,
IF(SETUP_Frequency="Financial Year",
IFERROR(INDEX(Dynamic_Table_FY,_xlfn.XMATCH($H391,Dynamic_Period_FY),_xlfn.XMATCH(INFLATION_Index,Dynamic_Indices)),
INDEX(Dynamic_Table_FY,COUNTA(Dynamic_Table_FY)/COUNTA(Dynamic_Indices),_xlfn.XMATCH(INFLATION_Index,Dynamic_Indices))),
IF(SETUP_Frequency="Calendar Year",
IFERROR(INDEX(Dynamic_Table_CAL,_xlfn.XMATCH($H391,Dynamic_Period_CAL),_xlfn.XMATCH(INFLATION_Index,Dynamic_Indices)),
INDEX(Dynamic_Table_CAL,COUNTA(Dynamic_Table_CAL)/COUNTA(Dynamic_Indices),_xlfn.XMATCH(INFLATION_Index,Dynamic_Indices))),
IF(SETUP_Frequency="Quarterly",
IFERROR(INDEX(Dynamic_Table_QTR,_xlfn.XMATCH($H391,Dynamic_Period_QTR),_xlfn.XMATCH(INFLATION_Index,Dynamic_Indices)),
INDEX(Dynamic_Table_QTR,COUNTA(Dynamic_Table_QTR)/COUNTA(Dynamic_Indices),_xlfn.XMATCH(INFLATION_Index,Dynamic_Indices))),"err")))))
/100</f>
        <v>#N/A</v>
      </c>
      <c r="P391" s="37" t="e">
        <f t="shared" ca="1" si="32"/>
        <v>#N/A</v>
      </c>
      <c r="Q391" s="37" t="e">
        <f ca="1">IF(ISERROR($H391),NA(),
$P391/_xlfn.XLOOKUP(0,Tool!$27:$27,Tool!$33:$33)
)</f>
        <v>#N/A</v>
      </c>
      <c r="R391" s="2"/>
      <c r="S391" s="36" t="e" cm="1">
        <f t="array" ref="S391">IF(OR(ISERROR($H391),$H391=FALSE),NA(),
IF(SETUP_Frequency="Financial Year",
IFERROR(INDEX(Dynamic_Table_FY,_xlfn.XMATCH($H391,Dynamic_Period_FY),_xlfn.XMATCH("GDP Deflator",Dynamic_Indices)),
INDEX(Dynamic_Table_FY,COUNTA(Dynamic_Table_FY)/COUNTA(Dynamic_Indices),_xlfn.XMATCH("GDP Deflator",Dynamic_Indices))),
IF(SETUP_Frequency="Calendar Year",
IFERROR(INDEX(Dynamic_Table_CAL,_xlfn.XMATCH($H391,Dynamic_Period_CAL),_xlfn.XMATCH("GDP Deflator",Dynamic_Indices)),
INDEX(Dynamic_Table_CAL,COUNTA(Dynamic_Table_CAL)/COUNTA(Dynamic_Indices),_xlfn.XMATCH("GDP Deflator",Dynamic_Indices))),
IF(SETUP_Frequency="Quarterly",
IFERROR(INDEX(Dynamic_Table_QTR,_xlfn.XMATCH($H391,Dynamic_Period_QTR),_xlfn.XMATCH("GDP Deflator",Dynamic_Indices)),
INDEX(Dynamic_Table_QTR,COUNTA(Dynamic_Table_QTR)/COUNTA(Dynamic_Indices),_xlfn.XMATCH("GDP Deflator",Dynamic_Indices))),"err"))))
/100</f>
        <v>#N/A</v>
      </c>
      <c r="T391" s="37" t="e">
        <f t="shared" ca="1" si="33"/>
        <v>#N/A</v>
      </c>
      <c r="U391" s="2" t="e">
        <f ca="1">IF(ISERROR($H391),NA(),
_xlfn.XLOOKUP(0,Tool!$28:$28,Tool!$40:$40)/$T391
)</f>
        <v>#N/A</v>
      </c>
    </row>
    <row r="392" spans="8:21" x14ac:dyDescent="0.35">
      <c r="H392" s="33" t="b">
        <f>IF(SETUP_Frequency="Calendar Year",IF(COUNTA(H$3:H391)&lt;=SETUP_Period_Final-SETUP_Period_First,H391+1),
IF(SETUP_Frequency="Financial Year", IF(COUNTA(H$3:H391)&lt;=LEFT(SETUP_Period_Final,4)-LEFT(SETUP_Period_First,4),((LEFT(H391,2)&amp;MID(H391,3,2))+1)&amp;"/"&amp;TEXT(RIGHT(TEXT(RIGHT(H391,2)+1,"00"),2),"00"),NA()),
IF(SETUP_Frequency="Quarterly",IF(COUNTA(H$3:H391)&lt;=((LEFT(SETUP_Period_Final,4)-LEFT(SETUP_Period_First,4))*4)+RIGHT(SETUP_Period_Final,1)-RIGHT(SETUP_Period_First,1),IF(_xlfn.NUMBERVALUE(RIGHT(H391,1))=4,(LEFT(H391,4)+1)&amp;"Q1",(LEFT(H391,4)&amp;"Q"&amp;(RIGHT(H391,1)+1))),NA()),NA())))</f>
        <v>0</v>
      </c>
      <c r="J392" s="43">
        <f ca="1">OFFSET(Tool!$C$13,0,ROW($H392)-3)</f>
        <v>0</v>
      </c>
      <c r="K392" s="78" t="e">
        <f t="shared" ca="1" si="31"/>
        <v>#N/A</v>
      </c>
      <c r="L392" s="78" t="e">
        <f t="shared" ca="1" si="34"/>
        <v>#N/A</v>
      </c>
      <c r="M392" s="78" t="e">
        <f t="shared" ca="1" si="35"/>
        <v>#N/A</v>
      </c>
      <c r="N392" s="38"/>
      <c r="O392" s="36" t="e" cm="1">
        <f t="array" ref="O392">IF(OR(ISERROR($H392),$H392=FALSE),NA(),
IF(INFLATION_Index="Custom",_xlfn.XLOOKUP($H392,Tool!$12:$12,Tool!$14:$14)*100,
IF(SETUP_Frequency="Financial Year",
IFERROR(INDEX(Dynamic_Table_FY,_xlfn.XMATCH($H392,Dynamic_Period_FY),_xlfn.XMATCH(INFLATION_Index,Dynamic_Indices)),
INDEX(Dynamic_Table_FY,COUNTA(Dynamic_Table_FY)/COUNTA(Dynamic_Indices),_xlfn.XMATCH(INFLATION_Index,Dynamic_Indices))),
IF(SETUP_Frequency="Calendar Year",
IFERROR(INDEX(Dynamic_Table_CAL,_xlfn.XMATCH($H392,Dynamic_Period_CAL),_xlfn.XMATCH(INFLATION_Index,Dynamic_Indices)),
INDEX(Dynamic_Table_CAL,COUNTA(Dynamic_Table_CAL)/COUNTA(Dynamic_Indices),_xlfn.XMATCH(INFLATION_Index,Dynamic_Indices))),
IF(SETUP_Frequency="Quarterly",
IFERROR(INDEX(Dynamic_Table_QTR,_xlfn.XMATCH($H392,Dynamic_Period_QTR),_xlfn.XMATCH(INFLATION_Index,Dynamic_Indices)),
INDEX(Dynamic_Table_QTR,COUNTA(Dynamic_Table_QTR)/COUNTA(Dynamic_Indices),_xlfn.XMATCH(INFLATION_Index,Dynamic_Indices))),"err")))))
/100</f>
        <v>#N/A</v>
      </c>
      <c r="P392" s="37" t="e">
        <f t="shared" ca="1" si="32"/>
        <v>#N/A</v>
      </c>
      <c r="Q392" s="37" t="e">
        <f ca="1">IF(ISERROR($H392),NA(),
$P392/_xlfn.XLOOKUP(0,Tool!$27:$27,Tool!$33:$33)
)</f>
        <v>#N/A</v>
      </c>
      <c r="R392" s="2"/>
      <c r="S392" s="36" t="e" cm="1">
        <f t="array" ref="S392">IF(OR(ISERROR($H392),$H392=FALSE),NA(),
IF(SETUP_Frequency="Financial Year",
IFERROR(INDEX(Dynamic_Table_FY,_xlfn.XMATCH($H392,Dynamic_Period_FY),_xlfn.XMATCH("GDP Deflator",Dynamic_Indices)),
INDEX(Dynamic_Table_FY,COUNTA(Dynamic_Table_FY)/COUNTA(Dynamic_Indices),_xlfn.XMATCH("GDP Deflator",Dynamic_Indices))),
IF(SETUP_Frequency="Calendar Year",
IFERROR(INDEX(Dynamic_Table_CAL,_xlfn.XMATCH($H392,Dynamic_Period_CAL),_xlfn.XMATCH("GDP Deflator",Dynamic_Indices)),
INDEX(Dynamic_Table_CAL,COUNTA(Dynamic_Table_CAL)/COUNTA(Dynamic_Indices),_xlfn.XMATCH("GDP Deflator",Dynamic_Indices))),
IF(SETUP_Frequency="Quarterly",
IFERROR(INDEX(Dynamic_Table_QTR,_xlfn.XMATCH($H392,Dynamic_Period_QTR),_xlfn.XMATCH("GDP Deflator",Dynamic_Indices)),
INDEX(Dynamic_Table_QTR,COUNTA(Dynamic_Table_QTR)/COUNTA(Dynamic_Indices),_xlfn.XMATCH("GDP Deflator",Dynamic_Indices))),"err"))))
/100</f>
        <v>#N/A</v>
      </c>
      <c r="T392" s="37" t="e">
        <f t="shared" ca="1" si="33"/>
        <v>#N/A</v>
      </c>
      <c r="U392" s="2" t="e">
        <f ca="1">IF(ISERROR($H392),NA(),
_xlfn.XLOOKUP(0,Tool!$28:$28,Tool!$40:$40)/$T392
)</f>
        <v>#N/A</v>
      </c>
    </row>
    <row r="393" spans="8:21" x14ac:dyDescent="0.35">
      <c r="H393" s="33" t="b">
        <f>IF(SETUP_Frequency="Calendar Year",IF(COUNTA(H$3:H392)&lt;=SETUP_Period_Final-SETUP_Period_First,H392+1),
IF(SETUP_Frequency="Financial Year", IF(COUNTA(H$3:H392)&lt;=LEFT(SETUP_Period_Final,4)-LEFT(SETUP_Period_First,4),((LEFT(H392,2)&amp;MID(H392,3,2))+1)&amp;"/"&amp;TEXT(RIGHT(TEXT(RIGHT(H392,2)+1,"00"),2),"00"),NA()),
IF(SETUP_Frequency="Quarterly",IF(COUNTA(H$3:H392)&lt;=((LEFT(SETUP_Period_Final,4)-LEFT(SETUP_Period_First,4))*4)+RIGHT(SETUP_Period_Final,1)-RIGHT(SETUP_Period_First,1),IF(_xlfn.NUMBERVALUE(RIGHT(H392,1))=4,(LEFT(H392,4)+1)&amp;"Q1",(LEFT(H392,4)&amp;"Q"&amp;(RIGHT(H392,1)+1))),NA()),NA())))</f>
        <v>0</v>
      </c>
      <c r="J393" s="43">
        <f ca="1">OFFSET(Tool!$C$13,0,ROW($H393)-3)</f>
        <v>0</v>
      </c>
      <c r="K393" s="78" t="e">
        <f t="shared" ca="1" si="31"/>
        <v>#N/A</v>
      </c>
      <c r="L393" s="78" t="e">
        <f t="shared" ca="1" si="34"/>
        <v>#N/A</v>
      </c>
      <c r="M393" s="78" t="e">
        <f t="shared" ca="1" si="35"/>
        <v>#N/A</v>
      </c>
      <c r="N393" s="38"/>
      <c r="O393" s="36" t="e" cm="1">
        <f t="array" ref="O393">IF(OR(ISERROR($H393),$H393=FALSE),NA(),
IF(INFLATION_Index="Custom",_xlfn.XLOOKUP($H393,Tool!$12:$12,Tool!$14:$14)*100,
IF(SETUP_Frequency="Financial Year",
IFERROR(INDEX(Dynamic_Table_FY,_xlfn.XMATCH($H393,Dynamic_Period_FY),_xlfn.XMATCH(INFLATION_Index,Dynamic_Indices)),
INDEX(Dynamic_Table_FY,COUNTA(Dynamic_Table_FY)/COUNTA(Dynamic_Indices),_xlfn.XMATCH(INFLATION_Index,Dynamic_Indices))),
IF(SETUP_Frequency="Calendar Year",
IFERROR(INDEX(Dynamic_Table_CAL,_xlfn.XMATCH($H393,Dynamic_Period_CAL),_xlfn.XMATCH(INFLATION_Index,Dynamic_Indices)),
INDEX(Dynamic_Table_CAL,COUNTA(Dynamic_Table_CAL)/COUNTA(Dynamic_Indices),_xlfn.XMATCH(INFLATION_Index,Dynamic_Indices))),
IF(SETUP_Frequency="Quarterly",
IFERROR(INDEX(Dynamic_Table_QTR,_xlfn.XMATCH($H393,Dynamic_Period_QTR),_xlfn.XMATCH(INFLATION_Index,Dynamic_Indices)),
INDEX(Dynamic_Table_QTR,COUNTA(Dynamic_Table_QTR)/COUNTA(Dynamic_Indices),_xlfn.XMATCH(INFLATION_Index,Dynamic_Indices))),"err")))))
/100</f>
        <v>#N/A</v>
      </c>
      <c r="P393" s="37" t="e">
        <f t="shared" ca="1" si="32"/>
        <v>#N/A</v>
      </c>
      <c r="Q393" s="37" t="e">
        <f ca="1">IF(ISERROR($H393),NA(),
$P393/_xlfn.XLOOKUP(0,Tool!$27:$27,Tool!$33:$33)
)</f>
        <v>#N/A</v>
      </c>
      <c r="R393" s="2"/>
      <c r="S393" s="36" t="e" cm="1">
        <f t="array" ref="S393">IF(OR(ISERROR($H393),$H393=FALSE),NA(),
IF(SETUP_Frequency="Financial Year",
IFERROR(INDEX(Dynamic_Table_FY,_xlfn.XMATCH($H393,Dynamic_Period_FY),_xlfn.XMATCH("GDP Deflator",Dynamic_Indices)),
INDEX(Dynamic_Table_FY,COUNTA(Dynamic_Table_FY)/COUNTA(Dynamic_Indices),_xlfn.XMATCH("GDP Deflator",Dynamic_Indices))),
IF(SETUP_Frequency="Calendar Year",
IFERROR(INDEX(Dynamic_Table_CAL,_xlfn.XMATCH($H393,Dynamic_Period_CAL),_xlfn.XMATCH("GDP Deflator",Dynamic_Indices)),
INDEX(Dynamic_Table_CAL,COUNTA(Dynamic_Table_CAL)/COUNTA(Dynamic_Indices),_xlfn.XMATCH("GDP Deflator",Dynamic_Indices))),
IF(SETUP_Frequency="Quarterly",
IFERROR(INDEX(Dynamic_Table_QTR,_xlfn.XMATCH($H393,Dynamic_Period_QTR),_xlfn.XMATCH("GDP Deflator",Dynamic_Indices)),
INDEX(Dynamic_Table_QTR,COUNTA(Dynamic_Table_QTR)/COUNTA(Dynamic_Indices),_xlfn.XMATCH("GDP Deflator",Dynamic_Indices))),"err"))))
/100</f>
        <v>#N/A</v>
      </c>
      <c r="T393" s="37" t="e">
        <f t="shared" ca="1" si="33"/>
        <v>#N/A</v>
      </c>
      <c r="U393" s="2" t="e">
        <f ca="1">IF(ISERROR($H393),NA(),
_xlfn.XLOOKUP(0,Tool!$28:$28,Tool!$40:$40)/$T393
)</f>
        <v>#N/A</v>
      </c>
    </row>
    <row r="394" spans="8:21" x14ac:dyDescent="0.35">
      <c r="H394" s="33" t="b">
        <f>IF(SETUP_Frequency="Calendar Year",IF(COUNTA(H$3:H393)&lt;=SETUP_Period_Final-SETUP_Period_First,H393+1),
IF(SETUP_Frequency="Financial Year", IF(COUNTA(H$3:H393)&lt;=LEFT(SETUP_Period_Final,4)-LEFT(SETUP_Period_First,4),((LEFT(H393,2)&amp;MID(H393,3,2))+1)&amp;"/"&amp;TEXT(RIGHT(TEXT(RIGHT(H393,2)+1,"00"),2),"00"),NA()),
IF(SETUP_Frequency="Quarterly",IF(COUNTA(H$3:H393)&lt;=((LEFT(SETUP_Period_Final,4)-LEFT(SETUP_Period_First,4))*4)+RIGHT(SETUP_Period_Final,1)-RIGHT(SETUP_Period_First,1),IF(_xlfn.NUMBERVALUE(RIGHT(H393,1))=4,(LEFT(H393,4)+1)&amp;"Q1",(LEFT(H393,4)&amp;"Q"&amp;(RIGHT(H393,1)+1))),NA()),NA())))</f>
        <v>0</v>
      </c>
      <c r="J394" s="43">
        <f ca="1">OFFSET(Tool!$C$13,0,ROW($H394)-3)</f>
        <v>0</v>
      </c>
      <c r="K394" s="78" t="e">
        <f t="shared" ca="1" si="31"/>
        <v>#N/A</v>
      </c>
      <c r="L394" s="78" t="e">
        <f t="shared" ca="1" si="34"/>
        <v>#N/A</v>
      </c>
      <c r="M394" s="78" t="e">
        <f t="shared" ca="1" si="35"/>
        <v>#N/A</v>
      </c>
      <c r="N394" s="38"/>
      <c r="O394" s="36" t="e" cm="1">
        <f t="array" ref="O394">IF(OR(ISERROR($H394),$H394=FALSE),NA(),
IF(INFLATION_Index="Custom",_xlfn.XLOOKUP($H394,Tool!$12:$12,Tool!$14:$14)*100,
IF(SETUP_Frequency="Financial Year",
IFERROR(INDEX(Dynamic_Table_FY,_xlfn.XMATCH($H394,Dynamic_Period_FY),_xlfn.XMATCH(INFLATION_Index,Dynamic_Indices)),
INDEX(Dynamic_Table_FY,COUNTA(Dynamic_Table_FY)/COUNTA(Dynamic_Indices),_xlfn.XMATCH(INFLATION_Index,Dynamic_Indices))),
IF(SETUP_Frequency="Calendar Year",
IFERROR(INDEX(Dynamic_Table_CAL,_xlfn.XMATCH($H394,Dynamic_Period_CAL),_xlfn.XMATCH(INFLATION_Index,Dynamic_Indices)),
INDEX(Dynamic_Table_CAL,COUNTA(Dynamic_Table_CAL)/COUNTA(Dynamic_Indices),_xlfn.XMATCH(INFLATION_Index,Dynamic_Indices))),
IF(SETUP_Frequency="Quarterly",
IFERROR(INDEX(Dynamic_Table_QTR,_xlfn.XMATCH($H394,Dynamic_Period_QTR),_xlfn.XMATCH(INFLATION_Index,Dynamic_Indices)),
INDEX(Dynamic_Table_QTR,COUNTA(Dynamic_Table_QTR)/COUNTA(Dynamic_Indices),_xlfn.XMATCH(INFLATION_Index,Dynamic_Indices))),"err")))))
/100</f>
        <v>#N/A</v>
      </c>
      <c r="P394" s="37" t="e">
        <f t="shared" ca="1" si="32"/>
        <v>#N/A</v>
      </c>
      <c r="Q394" s="37" t="e">
        <f ca="1">IF(ISERROR($H394),NA(),
$P394/_xlfn.XLOOKUP(0,Tool!$27:$27,Tool!$33:$33)
)</f>
        <v>#N/A</v>
      </c>
      <c r="R394" s="2"/>
      <c r="S394" s="36" t="e" cm="1">
        <f t="array" ref="S394">IF(OR(ISERROR($H394),$H394=FALSE),NA(),
IF(SETUP_Frequency="Financial Year",
IFERROR(INDEX(Dynamic_Table_FY,_xlfn.XMATCH($H394,Dynamic_Period_FY),_xlfn.XMATCH("GDP Deflator",Dynamic_Indices)),
INDEX(Dynamic_Table_FY,COUNTA(Dynamic_Table_FY)/COUNTA(Dynamic_Indices),_xlfn.XMATCH("GDP Deflator",Dynamic_Indices))),
IF(SETUP_Frequency="Calendar Year",
IFERROR(INDEX(Dynamic_Table_CAL,_xlfn.XMATCH($H394,Dynamic_Period_CAL),_xlfn.XMATCH("GDP Deflator",Dynamic_Indices)),
INDEX(Dynamic_Table_CAL,COUNTA(Dynamic_Table_CAL)/COUNTA(Dynamic_Indices),_xlfn.XMATCH("GDP Deflator",Dynamic_Indices))),
IF(SETUP_Frequency="Quarterly",
IFERROR(INDEX(Dynamic_Table_QTR,_xlfn.XMATCH($H394,Dynamic_Period_QTR),_xlfn.XMATCH("GDP Deflator",Dynamic_Indices)),
INDEX(Dynamic_Table_QTR,COUNTA(Dynamic_Table_QTR)/COUNTA(Dynamic_Indices),_xlfn.XMATCH("GDP Deflator",Dynamic_Indices))),"err"))))
/100</f>
        <v>#N/A</v>
      </c>
      <c r="T394" s="37" t="e">
        <f t="shared" ca="1" si="33"/>
        <v>#N/A</v>
      </c>
      <c r="U394" s="2" t="e">
        <f ca="1">IF(ISERROR($H394),NA(),
_xlfn.XLOOKUP(0,Tool!$28:$28,Tool!$40:$40)/$T394
)</f>
        <v>#N/A</v>
      </c>
    </row>
    <row r="395" spans="8:21" x14ac:dyDescent="0.35">
      <c r="H395" s="33" t="b">
        <f>IF(SETUP_Frequency="Calendar Year",IF(COUNTA(H$3:H394)&lt;=SETUP_Period_Final-SETUP_Period_First,H394+1),
IF(SETUP_Frequency="Financial Year", IF(COUNTA(H$3:H394)&lt;=LEFT(SETUP_Period_Final,4)-LEFT(SETUP_Period_First,4),((LEFT(H394,2)&amp;MID(H394,3,2))+1)&amp;"/"&amp;TEXT(RIGHT(TEXT(RIGHT(H394,2)+1,"00"),2),"00"),NA()),
IF(SETUP_Frequency="Quarterly",IF(COUNTA(H$3:H394)&lt;=((LEFT(SETUP_Period_Final,4)-LEFT(SETUP_Period_First,4))*4)+RIGHT(SETUP_Period_Final,1)-RIGHT(SETUP_Period_First,1),IF(_xlfn.NUMBERVALUE(RIGHT(H394,1))=4,(LEFT(H394,4)+1)&amp;"Q1",(LEFT(H394,4)&amp;"Q"&amp;(RIGHT(H394,1)+1))),NA()),NA())))</f>
        <v>0</v>
      </c>
      <c r="J395" s="43">
        <f ca="1">OFFSET(Tool!$C$13,0,ROW($H395)-3)</f>
        <v>0</v>
      </c>
      <c r="K395" s="78" t="e">
        <f t="shared" ca="1" si="31"/>
        <v>#N/A</v>
      </c>
      <c r="L395" s="78" t="e">
        <f t="shared" ca="1" si="34"/>
        <v>#N/A</v>
      </c>
      <c r="M395" s="78" t="e">
        <f t="shared" ca="1" si="35"/>
        <v>#N/A</v>
      </c>
      <c r="N395" s="38"/>
      <c r="O395" s="36" t="e" cm="1">
        <f t="array" ref="O395">IF(OR(ISERROR($H395),$H395=FALSE),NA(),
IF(INFLATION_Index="Custom",_xlfn.XLOOKUP($H395,Tool!$12:$12,Tool!$14:$14)*100,
IF(SETUP_Frequency="Financial Year",
IFERROR(INDEX(Dynamic_Table_FY,_xlfn.XMATCH($H395,Dynamic_Period_FY),_xlfn.XMATCH(INFLATION_Index,Dynamic_Indices)),
INDEX(Dynamic_Table_FY,COUNTA(Dynamic_Table_FY)/COUNTA(Dynamic_Indices),_xlfn.XMATCH(INFLATION_Index,Dynamic_Indices))),
IF(SETUP_Frequency="Calendar Year",
IFERROR(INDEX(Dynamic_Table_CAL,_xlfn.XMATCH($H395,Dynamic_Period_CAL),_xlfn.XMATCH(INFLATION_Index,Dynamic_Indices)),
INDEX(Dynamic_Table_CAL,COUNTA(Dynamic_Table_CAL)/COUNTA(Dynamic_Indices),_xlfn.XMATCH(INFLATION_Index,Dynamic_Indices))),
IF(SETUP_Frequency="Quarterly",
IFERROR(INDEX(Dynamic_Table_QTR,_xlfn.XMATCH($H395,Dynamic_Period_QTR),_xlfn.XMATCH(INFLATION_Index,Dynamic_Indices)),
INDEX(Dynamic_Table_QTR,COUNTA(Dynamic_Table_QTR)/COUNTA(Dynamic_Indices),_xlfn.XMATCH(INFLATION_Index,Dynamic_Indices))),"err")))))
/100</f>
        <v>#N/A</v>
      </c>
      <c r="P395" s="37" t="e">
        <f t="shared" ca="1" si="32"/>
        <v>#N/A</v>
      </c>
      <c r="Q395" s="37" t="e">
        <f ca="1">IF(ISERROR($H395),NA(),
$P395/_xlfn.XLOOKUP(0,Tool!$27:$27,Tool!$33:$33)
)</f>
        <v>#N/A</v>
      </c>
      <c r="R395" s="2"/>
      <c r="S395" s="36" t="e" cm="1">
        <f t="array" ref="S395">IF(OR(ISERROR($H395),$H395=FALSE),NA(),
IF(SETUP_Frequency="Financial Year",
IFERROR(INDEX(Dynamic_Table_FY,_xlfn.XMATCH($H395,Dynamic_Period_FY),_xlfn.XMATCH("GDP Deflator",Dynamic_Indices)),
INDEX(Dynamic_Table_FY,COUNTA(Dynamic_Table_FY)/COUNTA(Dynamic_Indices),_xlfn.XMATCH("GDP Deflator",Dynamic_Indices))),
IF(SETUP_Frequency="Calendar Year",
IFERROR(INDEX(Dynamic_Table_CAL,_xlfn.XMATCH($H395,Dynamic_Period_CAL),_xlfn.XMATCH("GDP Deflator",Dynamic_Indices)),
INDEX(Dynamic_Table_CAL,COUNTA(Dynamic_Table_CAL)/COUNTA(Dynamic_Indices),_xlfn.XMATCH("GDP Deflator",Dynamic_Indices))),
IF(SETUP_Frequency="Quarterly",
IFERROR(INDEX(Dynamic_Table_QTR,_xlfn.XMATCH($H395,Dynamic_Period_QTR),_xlfn.XMATCH("GDP Deflator",Dynamic_Indices)),
INDEX(Dynamic_Table_QTR,COUNTA(Dynamic_Table_QTR)/COUNTA(Dynamic_Indices),_xlfn.XMATCH("GDP Deflator",Dynamic_Indices))),"err"))))
/100</f>
        <v>#N/A</v>
      </c>
      <c r="T395" s="37" t="e">
        <f t="shared" ca="1" si="33"/>
        <v>#N/A</v>
      </c>
      <c r="U395" s="2" t="e">
        <f ca="1">IF(ISERROR($H395),NA(),
_xlfn.XLOOKUP(0,Tool!$28:$28,Tool!$40:$40)/$T395
)</f>
        <v>#N/A</v>
      </c>
    </row>
    <row r="396" spans="8:21" x14ac:dyDescent="0.35">
      <c r="H396" s="33" t="b">
        <f>IF(SETUP_Frequency="Calendar Year",IF(COUNTA(H$3:H395)&lt;=SETUP_Period_Final-SETUP_Period_First,H395+1),
IF(SETUP_Frequency="Financial Year", IF(COUNTA(H$3:H395)&lt;=LEFT(SETUP_Period_Final,4)-LEFT(SETUP_Period_First,4),((LEFT(H395,2)&amp;MID(H395,3,2))+1)&amp;"/"&amp;TEXT(RIGHT(TEXT(RIGHT(H395,2)+1,"00"),2),"00"),NA()),
IF(SETUP_Frequency="Quarterly",IF(COUNTA(H$3:H395)&lt;=((LEFT(SETUP_Period_Final,4)-LEFT(SETUP_Period_First,4))*4)+RIGHT(SETUP_Period_Final,1)-RIGHT(SETUP_Period_First,1),IF(_xlfn.NUMBERVALUE(RIGHT(H395,1))=4,(LEFT(H395,4)+1)&amp;"Q1",(LEFT(H395,4)&amp;"Q"&amp;(RIGHT(H395,1)+1))),NA()),NA())))</f>
        <v>0</v>
      </c>
      <c r="J396" s="43">
        <f ca="1">OFFSET(Tool!$C$13,0,ROW($H396)-3)</f>
        <v>0</v>
      </c>
      <c r="K396" s="78" t="e">
        <f t="shared" ca="1" si="31"/>
        <v>#N/A</v>
      </c>
      <c r="L396" s="78" t="e">
        <f t="shared" ca="1" si="34"/>
        <v>#N/A</v>
      </c>
      <c r="M396" s="78" t="e">
        <f t="shared" ca="1" si="35"/>
        <v>#N/A</v>
      </c>
      <c r="N396" s="38"/>
      <c r="O396" s="36" t="e" cm="1">
        <f t="array" ref="O396">IF(OR(ISERROR($H396),$H396=FALSE),NA(),
IF(INFLATION_Index="Custom",_xlfn.XLOOKUP($H396,Tool!$12:$12,Tool!$14:$14)*100,
IF(SETUP_Frequency="Financial Year",
IFERROR(INDEX(Dynamic_Table_FY,_xlfn.XMATCH($H396,Dynamic_Period_FY),_xlfn.XMATCH(INFLATION_Index,Dynamic_Indices)),
INDEX(Dynamic_Table_FY,COUNTA(Dynamic_Table_FY)/COUNTA(Dynamic_Indices),_xlfn.XMATCH(INFLATION_Index,Dynamic_Indices))),
IF(SETUP_Frequency="Calendar Year",
IFERROR(INDEX(Dynamic_Table_CAL,_xlfn.XMATCH($H396,Dynamic_Period_CAL),_xlfn.XMATCH(INFLATION_Index,Dynamic_Indices)),
INDEX(Dynamic_Table_CAL,COUNTA(Dynamic_Table_CAL)/COUNTA(Dynamic_Indices),_xlfn.XMATCH(INFLATION_Index,Dynamic_Indices))),
IF(SETUP_Frequency="Quarterly",
IFERROR(INDEX(Dynamic_Table_QTR,_xlfn.XMATCH($H396,Dynamic_Period_QTR),_xlfn.XMATCH(INFLATION_Index,Dynamic_Indices)),
INDEX(Dynamic_Table_QTR,COUNTA(Dynamic_Table_QTR)/COUNTA(Dynamic_Indices),_xlfn.XMATCH(INFLATION_Index,Dynamic_Indices))),"err")))))
/100</f>
        <v>#N/A</v>
      </c>
      <c r="P396" s="37" t="e">
        <f t="shared" ca="1" si="32"/>
        <v>#N/A</v>
      </c>
      <c r="Q396" s="37" t="e">
        <f ca="1">IF(ISERROR($H396),NA(),
$P396/_xlfn.XLOOKUP(0,Tool!$27:$27,Tool!$33:$33)
)</f>
        <v>#N/A</v>
      </c>
      <c r="R396" s="2"/>
      <c r="S396" s="36" t="e" cm="1">
        <f t="array" ref="S396">IF(OR(ISERROR($H396),$H396=FALSE),NA(),
IF(SETUP_Frequency="Financial Year",
IFERROR(INDEX(Dynamic_Table_FY,_xlfn.XMATCH($H396,Dynamic_Period_FY),_xlfn.XMATCH("GDP Deflator",Dynamic_Indices)),
INDEX(Dynamic_Table_FY,COUNTA(Dynamic_Table_FY)/COUNTA(Dynamic_Indices),_xlfn.XMATCH("GDP Deflator",Dynamic_Indices))),
IF(SETUP_Frequency="Calendar Year",
IFERROR(INDEX(Dynamic_Table_CAL,_xlfn.XMATCH($H396,Dynamic_Period_CAL),_xlfn.XMATCH("GDP Deflator",Dynamic_Indices)),
INDEX(Dynamic_Table_CAL,COUNTA(Dynamic_Table_CAL)/COUNTA(Dynamic_Indices),_xlfn.XMATCH("GDP Deflator",Dynamic_Indices))),
IF(SETUP_Frequency="Quarterly",
IFERROR(INDEX(Dynamic_Table_QTR,_xlfn.XMATCH($H396,Dynamic_Period_QTR),_xlfn.XMATCH("GDP Deflator",Dynamic_Indices)),
INDEX(Dynamic_Table_QTR,COUNTA(Dynamic_Table_QTR)/COUNTA(Dynamic_Indices),_xlfn.XMATCH("GDP Deflator",Dynamic_Indices))),"err"))))
/100</f>
        <v>#N/A</v>
      </c>
      <c r="T396" s="37" t="e">
        <f t="shared" ca="1" si="33"/>
        <v>#N/A</v>
      </c>
      <c r="U396" s="2" t="e">
        <f ca="1">IF(ISERROR($H396),NA(),
_xlfn.XLOOKUP(0,Tool!$28:$28,Tool!$40:$40)/$T396
)</f>
        <v>#N/A</v>
      </c>
    </row>
    <row r="397" spans="8:21" x14ac:dyDescent="0.35">
      <c r="H397" s="33" t="b">
        <f>IF(SETUP_Frequency="Calendar Year",IF(COUNTA(H$3:H396)&lt;=SETUP_Period_Final-SETUP_Period_First,H396+1),
IF(SETUP_Frequency="Financial Year", IF(COUNTA(H$3:H396)&lt;=LEFT(SETUP_Period_Final,4)-LEFT(SETUP_Period_First,4),((LEFT(H396,2)&amp;MID(H396,3,2))+1)&amp;"/"&amp;TEXT(RIGHT(TEXT(RIGHT(H396,2)+1,"00"),2),"00"),NA()),
IF(SETUP_Frequency="Quarterly",IF(COUNTA(H$3:H396)&lt;=((LEFT(SETUP_Period_Final,4)-LEFT(SETUP_Period_First,4))*4)+RIGHT(SETUP_Period_Final,1)-RIGHT(SETUP_Period_First,1),IF(_xlfn.NUMBERVALUE(RIGHT(H396,1))=4,(LEFT(H396,4)+1)&amp;"Q1",(LEFT(H396,4)&amp;"Q"&amp;(RIGHT(H396,1)+1))),NA()),NA())))</f>
        <v>0</v>
      </c>
      <c r="J397" s="43">
        <f ca="1">OFFSET(Tool!$C$13,0,ROW($H397)-3)</f>
        <v>0</v>
      </c>
      <c r="K397" s="78" t="e">
        <f t="shared" ca="1" si="31"/>
        <v>#N/A</v>
      </c>
      <c r="L397" s="78" t="e">
        <f t="shared" ca="1" si="34"/>
        <v>#N/A</v>
      </c>
      <c r="M397" s="78" t="e">
        <f t="shared" ca="1" si="35"/>
        <v>#N/A</v>
      </c>
      <c r="N397" s="38"/>
      <c r="O397" s="36" t="e" cm="1">
        <f t="array" ref="O397">IF(OR(ISERROR($H397),$H397=FALSE),NA(),
IF(INFLATION_Index="Custom",_xlfn.XLOOKUP($H397,Tool!$12:$12,Tool!$14:$14)*100,
IF(SETUP_Frequency="Financial Year",
IFERROR(INDEX(Dynamic_Table_FY,_xlfn.XMATCH($H397,Dynamic_Period_FY),_xlfn.XMATCH(INFLATION_Index,Dynamic_Indices)),
INDEX(Dynamic_Table_FY,COUNTA(Dynamic_Table_FY)/COUNTA(Dynamic_Indices),_xlfn.XMATCH(INFLATION_Index,Dynamic_Indices))),
IF(SETUP_Frequency="Calendar Year",
IFERROR(INDEX(Dynamic_Table_CAL,_xlfn.XMATCH($H397,Dynamic_Period_CAL),_xlfn.XMATCH(INFLATION_Index,Dynamic_Indices)),
INDEX(Dynamic_Table_CAL,COUNTA(Dynamic_Table_CAL)/COUNTA(Dynamic_Indices),_xlfn.XMATCH(INFLATION_Index,Dynamic_Indices))),
IF(SETUP_Frequency="Quarterly",
IFERROR(INDEX(Dynamic_Table_QTR,_xlfn.XMATCH($H397,Dynamic_Period_QTR),_xlfn.XMATCH(INFLATION_Index,Dynamic_Indices)),
INDEX(Dynamic_Table_QTR,COUNTA(Dynamic_Table_QTR)/COUNTA(Dynamic_Indices),_xlfn.XMATCH(INFLATION_Index,Dynamic_Indices))),"err")))))
/100</f>
        <v>#N/A</v>
      </c>
      <c r="P397" s="37" t="e">
        <f t="shared" ca="1" si="32"/>
        <v>#N/A</v>
      </c>
      <c r="Q397" s="37" t="e">
        <f ca="1">IF(ISERROR($H397),NA(),
$P397/_xlfn.XLOOKUP(0,Tool!$27:$27,Tool!$33:$33)
)</f>
        <v>#N/A</v>
      </c>
      <c r="R397" s="2"/>
      <c r="S397" s="36" t="e" cm="1">
        <f t="array" ref="S397">IF(OR(ISERROR($H397),$H397=FALSE),NA(),
IF(SETUP_Frequency="Financial Year",
IFERROR(INDEX(Dynamic_Table_FY,_xlfn.XMATCH($H397,Dynamic_Period_FY),_xlfn.XMATCH("GDP Deflator",Dynamic_Indices)),
INDEX(Dynamic_Table_FY,COUNTA(Dynamic_Table_FY)/COUNTA(Dynamic_Indices),_xlfn.XMATCH("GDP Deflator",Dynamic_Indices))),
IF(SETUP_Frequency="Calendar Year",
IFERROR(INDEX(Dynamic_Table_CAL,_xlfn.XMATCH($H397,Dynamic_Period_CAL),_xlfn.XMATCH("GDP Deflator",Dynamic_Indices)),
INDEX(Dynamic_Table_CAL,COUNTA(Dynamic_Table_CAL)/COUNTA(Dynamic_Indices),_xlfn.XMATCH("GDP Deflator",Dynamic_Indices))),
IF(SETUP_Frequency="Quarterly",
IFERROR(INDEX(Dynamic_Table_QTR,_xlfn.XMATCH($H397,Dynamic_Period_QTR),_xlfn.XMATCH("GDP Deflator",Dynamic_Indices)),
INDEX(Dynamic_Table_QTR,COUNTA(Dynamic_Table_QTR)/COUNTA(Dynamic_Indices),_xlfn.XMATCH("GDP Deflator",Dynamic_Indices))),"err"))))
/100</f>
        <v>#N/A</v>
      </c>
      <c r="T397" s="37" t="e">
        <f t="shared" ca="1" si="33"/>
        <v>#N/A</v>
      </c>
      <c r="U397" s="2" t="e">
        <f ca="1">IF(ISERROR($H397),NA(),
_xlfn.XLOOKUP(0,Tool!$28:$28,Tool!$40:$40)/$T397
)</f>
        <v>#N/A</v>
      </c>
    </row>
    <row r="398" spans="8:21" x14ac:dyDescent="0.35">
      <c r="H398" s="33" t="b">
        <f>IF(SETUP_Frequency="Calendar Year",IF(COUNTA(H$3:H397)&lt;=SETUP_Period_Final-SETUP_Period_First,H397+1),
IF(SETUP_Frequency="Financial Year", IF(COUNTA(H$3:H397)&lt;=LEFT(SETUP_Period_Final,4)-LEFT(SETUP_Period_First,4),((LEFT(H397,2)&amp;MID(H397,3,2))+1)&amp;"/"&amp;TEXT(RIGHT(TEXT(RIGHT(H397,2)+1,"00"),2),"00"),NA()),
IF(SETUP_Frequency="Quarterly",IF(COUNTA(H$3:H397)&lt;=((LEFT(SETUP_Period_Final,4)-LEFT(SETUP_Period_First,4))*4)+RIGHT(SETUP_Period_Final,1)-RIGHT(SETUP_Period_First,1),IF(_xlfn.NUMBERVALUE(RIGHT(H397,1))=4,(LEFT(H397,4)+1)&amp;"Q1",(LEFT(H397,4)&amp;"Q"&amp;(RIGHT(H397,1)+1))),NA()),NA())))</f>
        <v>0</v>
      </c>
      <c r="J398" s="43">
        <f ca="1">OFFSET(Tool!$C$13,0,ROW($H398)-3)</f>
        <v>0</v>
      </c>
      <c r="K398" s="78" t="e">
        <f t="shared" ca="1" si="31"/>
        <v>#N/A</v>
      </c>
      <c r="L398" s="78" t="e">
        <f t="shared" ca="1" si="34"/>
        <v>#N/A</v>
      </c>
      <c r="M398" s="78" t="e">
        <f t="shared" ca="1" si="35"/>
        <v>#N/A</v>
      </c>
      <c r="N398" s="38"/>
      <c r="O398" s="36" t="e" cm="1">
        <f t="array" ref="O398">IF(OR(ISERROR($H398),$H398=FALSE),NA(),
IF(INFLATION_Index="Custom",_xlfn.XLOOKUP($H398,Tool!$12:$12,Tool!$14:$14)*100,
IF(SETUP_Frequency="Financial Year",
IFERROR(INDEX(Dynamic_Table_FY,_xlfn.XMATCH($H398,Dynamic_Period_FY),_xlfn.XMATCH(INFLATION_Index,Dynamic_Indices)),
INDEX(Dynamic_Table_FY,COUNTA(Dynamic_Table_FY)/COUNTA(Dynamic_Indices),_xlfn.XMATCH(INFLATION_Index,Dynamic_Indices))),
IF(SETUP_Frequency="Calendar Year",
IFERROR(INDEX(Dynamic_Table_CAL,_xlfn.XMATCH($H398,Dynamic_Period_CAL),_xlfn.XMATCH(INFLATION_Index,Dynamic_Indices)),
INDEX(Dynamic_Table_CAL,COUNTA(Dynamic_Table_CAL)/COUNTA(Dynamic_Indices),_xlfn.XMATCH(INFLATION_Index,Dynamic_Indices))),
IF(SETUP_Frequency="Quarterly",
IFERROR(INDEX(Dynamic_Table_QTR,_xlfn.XMATCH($H398,Dynamic_Period_QTR),_xlfn.XMATCH(INFLATION_Index,Dynamic_Indices)),
INDEX(Dynamic_Table_QTR,COUNTA(Dynamic_Table_QTR)/COUNTA(Dynamic_Indices),_xlfn.XMATCH(INFLATION_Index,Dynamic_Indices))),"err")))))
/100</f>
        <v>#N/A</v>
      </c>
      <c r="P398" s="37" t="e">
        <f t="shared" ca="1" si="32"/>
        <v>#N/A</v>
      </c>
      <c r="Q398" s="37" t="e">
        <f ca="1">IF(ISERROR($H398),NA(),
$P398/_xlfn.XLOOKUP(0,Tool!$27:$27,Tool!$33:$33)
)</f>
        <v>#N/A</v>
      </c>
      <c r="R398" s="2"/>
      <c r="S398" s="36" t="e" cm="1">
        <f t="array" ref="S398">IF(OR(ISERROR($H398),$H398=FALSE),NA(),
IF(SETUP_Frequency="Financial Year",
IFERROR(INDEX(Dynamic_Table_FY,_xlfn.XMATCH($H398,Dynamic_Period_FY),_xlfn.XMATCH("GDP Deflator",Dynamic_Indices)),
INDEX(Dynamic_Table_FY,COUNTA(Dynamic_Table_FY)/COUNTA(Dynamic_Indices),_xlfn.XMATCH("GDP Deflator",Dynamic_Indices))),
IF(SETUP_Frequency="Calendar Year",
IFERROR(INDEX(Dynamic_Table_CAL,_xlfn.XMATCH($H398,Dynamic_Period_CAL),_xlfn.XMATCH("GDP Deflator",Dynamic_Indices)),
INDEX(Dynamic_Table_CAL,COUNTA(Dynamic_Table_CAL)/COUNTA(Dynamic_Indices),_xlfn.XMATCH("GDP Deflator",Dynamic_Indices))),
IF(SETUP_Frequency="Quarterly",
IFERROR(INDEX(Dynamic_Table_QTR,_xlfn.XMATCH($H398,Dynamic_Period_QTR),_xlfn.XMATCH("GDP Deflator",Dynamic_Indices)),
INDEX(Dynamic_Table_QTR,COUNTA(Dynamic_Table_QTR)/COUNTA(Dynamic_Indices),_xlfn.XMATCH("GDP Deflator",Dynamic_Indices))),"err"))))
/100</f>
        <v>#N/A</v>
      </c>
      <c r="T398" s="37" t="e">
        <f t="shared" ca="1" si="33"/>
        <v>#N/A</v>
      </c>
      <c r="U398" s="2" t="e">
        <f ca="1">IF(ISERROR($H398),NA(),
_xlfn.XLOOKUP(0,Tool!$28:$28,Tool!$40:$40)/$T398
)</f>
        <v>#N/A</v>
      </c>
    </row>
    <row r="399" spans="8:21" x14ac:dyDescent="0.35">
      <c r="H399" s="33" t="b">
        <f>IF(SETUP_Frequency="Calendar Year",IF(COUNTA(H$3:H398)&lt;=SETUP_Period_Final-SETUP_Period_First,H398+1),
IF(SETUP_Frequency="Financial Year", IF(COUNTA(H$3:H398)&lt;=LEFT(SETUP_Period_Final,4)-LEFT(SETUP_Period_First,4),((LEFT(H398,2)&amp;MID(H398,3,2))+1)&amp;"/"&amp;TEXT(RIGHT(TEXT(RIGHT(H398,2)+1,"00"),2),"00"),NA()),
IF(SETUP_Frequency="Quarterly",IF(COUNTA(H$3:H398)&lt;=((LEFT(SETUP_Period_Final,4)-LEFT(SETUP_Period_First,4))*4)+RIGHT(SETUP_Period_Final,1)-RIGHT(SETUP_Period_First,1),IF(_xlfn.NUMBERVALUE(RIGHT(H398,1))=4,(LEFT(H398,4)+1)&amp;"Q1",(LEFT(H398,4)&amp;"Q"&amp;(RIGHT(H398,1)+1))),NA()),NA())))</f>
        <v>0</v>
      </c>
      <c r="J399" s="43">
        <f ca="1">OFFSET(Tool!$C$13,0,ROW($H399)-3)</f>
        <v>0</v>
      </c>
      <c r="K399" s="78" t="e">
        <f t="shared" ca="1" si="31"/>
        <v>#N/A</v>
      </c>
      <c r="L399" s="78" t="e">
        <f t="shared" ca="1" si="34"/>
        <v>#N/A</v>
      </c>
      <c r="M399" s="78" t="e">
        <f t="shared" ca="1" si="35"/>
        <v>#N/A</v>
      </c>
      <c r="N399" s="38"/>
      <c r="O399" s="36" t="e" cm="1">
        <f t="array" ref="O399">IF(OR(ISERROR($H399),$H399=FALSE),NA(),
IF(INFLATION_Index="Custom",_xlfn.XLOOKUP($H399,Tool!$12:$12,Tool!$14:$14)*100,
IF(SETUP_Frequency="Financial Year",
IFERROR(INDEX(Dynamic_Table_FY,_xlfn.XMATCH($H399,Dynamic_Period_FY),_xlfn.XMATCH(INFLATION_Index,Dynamic_Indices)),
INDEX(Dynamic_Table_FY,COUNTA(Dynamic_Table_FY)/COUNTA(Dynamic_Indices),_xlfn.XMATCH(INFLATION_Index,Dynamic_Indices))),
IF(SETUP_Frequency="Calendar Year",
IFERROR(INDEX(Dynamic_Table_CAL,_xlfn.XMATCH($H399,Dynamic_Period_CAL),_xlfn.XMATCH(INFLATION_Index,Dynamic_Indices)),
INDEX(Dynamic_Table_CAL,COUNTA(Dynamic_Table_CAL)/COUNTA(Dynamic_Indices),_xlfn.XMATCH(INFLATION_Index,Dynamic_Indices))),
IF(SETUP_Frequency="Quarterly",
IFERROR(INDEX(Dynamic_Table_QTR,_xlfn.XMATCH($H399,Dynamic_Period_QTR),_xlfn.XMATCH(INFLATION_Index,Dynamic_Indices)),
INDEX(Dynamic_Table_QTR,COUNTA(Dynamic_Table_QTR)/COUNTA(Dynamic_Indices),_xlfn.XMATCH(INFLATION_Index,Dynamic_Indices))),"err")))))
/100</f>
        <v>#N/A</v>
      </c>
      <c r="P399" s="37" t="e">
        <f t="shared" ca="1" si="32"/>
        <v>#N/A</v>
      </c>
      <c r="Q399" s="37" t="e">
        <f ca="1">IF(ISERROR($H399),NA(),
$P399/_xlfn.XLOOKUP(0,Tool!$27:$27,Tool!$33:$33)
)</f>
        <v>#N/A</v>
      </c>
      <c r="R399" s="2"/>
      <c r="S399" s="36" t="e" cm="1">
        <f t="array" ref="S399">IF(OR(ISERROR($H399),$H399=FALSE),NA(),
IF(SETUP_Frequency="Financial Year",
IFERROR(INDEX(Dynamic_Table_FY,_xlfn.XMATCH($H399,Dynamic_Period_FY),_xlfn.XMATCH("GDP Deflator",Dynamic_Indices)),
INDEX(Dynamic_Table_FY,COUNTA(Dynamic_Table_FY)/COUNTA(Dynamic_Indices),_xlfn.XMATCH("GDP Deflator",Dynamic_Indices))),
IF(SETUP_Frequency="Calendar Year",
IFERROR(INDEX(Dynamic_Table_CAL,_xlfn.XMATCH($H399,Dynamic_Period_CAL),_xlfn.XMATCH("GDP Deflator",Dynamic_Indices)),
INDEX(Dynamic_Table_CAL,COUNTA(Dynamic_Table_CAL)/COUNTA(Dynamic_Indices),_xlfn.XMATCH("GDP Deflator",Dynamic_Indices))),
IF(SETUP_Frequency="Quarterly",
IFERROR(INDEX(Dynamic_Table_QTR,_xlfn.XMATCH($H399,Dynamic_Period_QTR),_xlfn.XMATCH("GDP Deflator",Dynamic_Indices)),
INDEX(Dynamic_Table_QTR,COUNTA(Dynamic_Table_QTR)/COUNTA(Dynamic_Indices),_xlfn.XMATCH("GDP Deflator",Dynamic_Indices))),"err"))))
/100</f>
        <v>#N/A</v>
      </c>
      <c r="T399" s="37" t="e">
        <f t="shared" ca="1" si="33"/>
        <v>#N/A</v>
      </c>
      <c r="U399" s="2" t="e">
        <f ca="1">IF(ISERROR($H399),NA(),
_xlfn.XLOOKUP(0,Tool!$28:$28,Tool!$40:$40)/$T399
)</f>
        <v>#N/A</v>
      </c>
    </row>
    <row r="400" spans="8:21" x14ac:dyDescent="0.35">
      <c r="H400" s="33" t="b">
        <f>IF(SETUP_Frequency="Calendar Year",IF(COUNTA(H$3:H399)&lt;=SETUP_Period_Final-SETUP_Period_First,H399+1),
IF(SETUP_Frequency="Financial Year", IF(COUNTA(H$3:H399)&lt;=LEFT(SETUP_Period_Final,4)-LEFT(SETUP_Period_First,4),((LEFT(H399,2)&amp;MID(H399,3,2))+1)&amp;"/"&amp;TEXT(RIGHT(TEXT(RIGHT(H399,2)+1,"00"),2),"00"),NA()),
IF(SETUP_Frequency="Quarterly",IF(COUNTA(H$3:H399)&lt;=((LEFT(SETUP_Period_Final,4)-LEFT(SETUP_Period_First,4))*4)+RIGHT(SETUP_Period_Final,1)-RIGHT(SETUP_Period_First,1),IF(_xlfn.NUMBERVALUE(RIGHT(H399,1))=4,(LEFT(H399,4)+1)&amp;"Q1",(LEFT(H399,4)&amp;"Q"&amp;(RIGHT(H399,1)+1))),NA()),NA())))</f>
        <v>0</v>
      </c>
      <c r="J400" s="43">
        <f ca="1">OFFSET(Tool!$C$13,0,ROW($H400)-3)</f>
        <v>0</v>
      </c>
      <c r="K400" s="78" t="e">
        <f t="shared" ca="1" si="31"/>
        <v>#N/A</v>
      </c>
      <c r="L400" s="78" t="e">
        <f t="shared" ca="1" si="34"/>
        <v>#N/A</v>
      </c>
      <c r="M400" s="78" t="e">
        <f t="shared" ca="1" si="35"/>
        <v>#N/A</v>
      </c>
      <c r="N400" s="38"/>
      <c r="O400" s="36" t="e" cm="1">
        <f t="array" ref="O400">IF(OR(ISERROR($H400),$H400=FALSE),NA(),
IF(INFLATION_Index="Custom",_xlfn.XLOOKUP($H400,Tool!$12:$12,Tool!$14:$14)*100,
IF(SETUP_Frequency="Financial Year",
IFERROR(INDEX(Dynamic_Table_FY,_xlfn.XMATCH($H400,Dynamic_Period_FY),_xlfn.XMATCH(INFLATION_Index,Dynamic_Indices)),
INDEX(Dynamic_Table_FY,COUNTA(Dynamic_Table_FY)/COUNTA(Dynamic_Indices),_xlfn.XMATCH(INFLATION_Index,Dynamic_Indices))),
IF(SETUP_Frequency="Calendar Year",
IFERROR(INDEX(Dynamic_Table_CAL,_xlfn.XMATCH($H400,Dynamic_Period_CAL),_xlfn.XMATCH(INFLATION_Index,Dynamic_Indices)),
INDEX(Dynamic_Table_CAL,COUNTA(Dynamic_Table_CAL)/COUNTA(Dynamic_Indices),_xlfn.XMATCH(INFLATION_Index,Dynamic_Indices))),
IF(SETUP_Frequency="Quarterly",
IFERROR(INDEX(Dynamic_Table_QTR,_xlfn.XMATCH($H400,Dynamic_Period_QTR),_xlfn.XMATCH(INFLATION_Index,Dynamic_Indices)),
INDEX(Dynamic_Table_QTR,COUNTA(Dynamic_Table_QTR)/COUNTA(Dynamic_Indices),_xlfn.XMATCH(INFLATION_Index,Dynamic_Indices))),"err")))))
/100</f>
        <v>#N/A</v>
      </c>
      <c r="P400" s="37" t="e">
        <f t="shared" ca="1" si="32"/>
        <v>#N/A</v>
      </c>
      <c r="Q400" s="37" t="e">
        <f ca="1">IF(ISERROR($H400),NA(),
$P400/_xlfn.XLOOKUP(0,Tool!$27:$27,Tool!$33:$33)
)</f>
        <v>#N/A</v>
      </c>
      <c r="R400" s="2"/>
      <c r="S400" s="36" t="e" cm="1">
        <f t="array" ref="S400">IF(OR(ISERROR($H400),$H400=FALSE),NA(),
IF(SETUP_Frequency="Financial Year",
IFERROR(INDEX(Dynamic_Table_FY,_xlfn.XMATCH($H400,Dynamic_Period_FY),_xlfn.XMATCH("GDP Deflator",Dynamic_Indices)),
INDEX(Dynamic_Table_FY,COUNTA(Dynamic_Table_FY)/COUNTA(Dynamic_Indices),_xlfn.XMATCH("GDP Deflator",Dynamic_Indices))),
IF(SETUP_Frequency="Calendar Year",
IFERROR(INDEX(Dynamic_Table_CAL,_xlfn.XMATCH($H400,Dynamic_Period_CAL),_xlfn.XMATCH("GDP Deflator",Dynamic_Indices)),
INDEX(Dynamic_Table_CAL,COUNTA(Dynamic_Table_CAL)/COUNTA(Dynamic_Indices),_xlfn.XMATCH("GDP Deflator",Dynamic_Indices))),
IF(SETUP_Frequency="Quarterly",
IFERROR(INDEX(Dynamic_Table_QTR,_xlfn.XMATCH($H400,Dynamic_Period_QTR),_xlfn.XMATCH("GDP Deflator",Dynamic_Indices)),
INDEX(Dynamic_Table_QTR,COUNTA(Dynamic_Table_QTR)/COUNTA(Dynamic_Indices),_xlfn.XMATCH("GDP Deflator",Dynamic_Indices))),"err"))))
/100</f>
        <v>#N/A</v>
      </c>
      <c r="T400" s="37" t="e">
        <f t="shared" ca="1" si="33"/>
        <v>#N/A</v>
      </c>
      <c r="U400" s="2" t="e">
        <f ca="1">IF(ISERROR($H400),NA(),
_xlfn.XLOOKUP(0,Tool!$28:$28,Tool!$40:$40)/$T400
)</f>
        <v>#N/A</v>
      </c>
    </row>
    <row r="401" spans="8:21" x14ac:dyDescent="0.35">
      <c r="H401" s="33" t="b">
        <f>IF(SETUP_Frequency="Calendar Year",IF(COUNTA(H$3:H400)&lt;=SETUP_Period_Final-SETUP_Period_First,H400+1),
IF(SETUP_Frequency="Financial Year", IF(COUNTA(H$3:H400)&lt;=LEFT(SETUP_Period_Final,4)-LEFT(SETUP_Period_First,4),((LEFT(H400,2)&amp;MID(H400,3,2))+1)&amp;"/"&amp;TEXT(RIGHT(TEXT(RIGHT(H400,2)+1,"00"),2),"00"),NA()),
IF(SETUP_Frequency="Quarterly",IF(COUNTA(H$3:H400)&lt;=((LEFT(SETUP_Period_Final,4)-LEFT(SETUP_Period_First,4))*4)+RIGHT(SETUP_Period_Final,1)-RIGHT(SETUP_Period_First,1),IF(_xlfn.NUMBERVALUE(RIGHT(H400,1))=4,(LEFT(H400,4)+1)&amp;"Q1",(LEFT(H400,4)&amp;"Q"&amp;(RIGHT(H400,1)+1))),NA()),NA())))</f>
        <v>0</v>
      </c>
      <c r="J401" s="43">
        <f ca="1">OFFSET(Tool!$C$13,0,ROW($H401)-3)</f>
        <v>0</v>
      </c>
      <c r="K401" s="78" t="e">
        <f t="shared" ca="1" si="31"/>
        <v>#N/A</v>
      </c>
      <c r="L401" s="78" t="e">
        <f t="shared" ca="1" si="34"/>
        <v>#N/A</v>
      </c>
      <c r="M401" s="78" t="e">
        <f t="shared" ca="1" si="35"/>
        <v>#N/A</v>
      </c>
      <c r="N401" s="38"/>
      <c r="O401" s="36" t="e" cm="1">
        <f t="array" ref="O401">IF(OR(ISERROR($H401),$H401=FALSE),NA(),
IF(INFLATION_Index="Custom",_xlfn.XLOOKUP($H401,Tool!$12:$12,Tool!$14:$14)*100,
IF(SETUP_Frequency="Financial Year",
IFERROR(INDEX(Dynamic_Table_FY,_xlfn.XMATCH($H401,Dynamic_Period_FY),_xlfn.XMATCH(INFLATION_Index,Dynamic_Indices)),
INDEX(Dynamic_Table_FY,COUNTA(Dynamic_Table_FY)/COUNTA(Dynamic_Indices),_xlfn.XMATCH(INFLATION_Index,Dynamic_Indices))),
IF(SETUP_Frequency="Calendar Year",
IFERROR(INDEX(Dynamic_Table_CAL,_xlfn.XMATCH($H401,Dynamic_Period_CAL),_xlfn.XMATCH(INFLATION_Index,Dynamic_Indices)),
INDEX(Dynamic_Table_CAL,COUNTA(Dynamic_Table_CAL)/COUNTA(Dynamic_Indices),_xlfn.XMATCH(INFLATION_Index,Dynamic_Indices))),
IF(SETUP_Frequency="Quarterly",
IFERROR(INDEX(Dynamic_Table_QTR,_xlfn.XMATCH($H401,Dynamic_Period_QTR),_xlfn.XMATCH(INFLATION_Index,Dynamic_Indices)),
INDEX(Dynamic_Table_QTR,COUNTA(Dynamic_Table_QTR)/COUNTA(Dynamic_Indices),_xlfn.XMATCH(INFLATION_Index,Dynamic_Indices))),"err")))))
/100</f>
        <v>#N/A</v>
      </c>
      <c r="P401" s="37" t="e">
        <f t="shared" ca="1" si="32"/>
        <v>#N/A</v>
      </c>
      <c r="Q401" s="37" t="e">
        <f ca="1">IF(ISERROR($H401),NA(),
$P401/_xlfn.XLOOKUP(0,Tool!$27:$27,Tool!$33:$33)
)</f>
        <v>#N/A</v>
      </c>
      <c r="R401" s="2"/>
      <c r="S401" s="36" t="e" cm="1">
        <f t="array" ref="S401">IF(OR(ISERROR($H401),$H401=FALSE),NA(),
IF(SETUP_Frequency="Financial Year",
IFERROR(INDEX(Dynamic_Table_FY,_xlfn.XMATCH($H401,Dynamic_Period_FY),_xlfn.XMATCH("GDP Deflator",Dynamic_Indices)),
INDEX(Dynamic_Table_FY,COUNTA(Dynamic_Table_FY)/COUNTA(Dynamic_Indices),_xlfn.XMATCH("GDP Deflator",Dynamic_Indices))),
IF(SETUP_Frequency="Calendar Year",
IFERROR(INDEX(Dynamic_Table_CAL,_xlfn.XMATCH($H401,Dynamic_Period_CAL),_xlfn.XMATCH("GDP Deflator",Dynamic_Indices)),
INDEX(Dynamic_Table_CAL,COUNTA(Dynamic_Table_CAL)/COUNTA(Dynamic_Indices),_xlfn.XMATCH("GDP Deflator",Dynamic_Indices))),
IF(SETUP_Frequency="Quarterly",
IFERROR(INDEX(Dynamic_Table_QTR,_xlfn.XMATCH($H401,Dynamic_Period_QTR),_xlfn.XMATCH("GDP Deflator",Dynamic_Indices)),
INDEX(Dynamic_Table_QTR,COUNTA(Dynamic_Table_QTR)/COUNTA(Dynamic_Indices),_xlfn.XMATCH("GDP Deflator",Dynamic_Indices))),"err"))))
/100</f>
        <v>#N/A</v>
      </c>
      <c r="T401" s="37" t="e">
        <f t="shared" ca="1" si="33"/>
        <v>#N/A</v>
      </c>
      <c r="U401" s="2" t="e">
        <f ca="1">IF(ISERROR($H401),NA(),
_xlfn.XLOOKUP(0,Tool!$28:$28,Tool!$40:$40)/$T401
)</f>
        <v>#N/A</v>
      </c>
    </row>
    <row r="402" spans="8:21" x14ac:dyDescent="0.35">
      <c r="H402" s="33" t="b">
        <f>IF(SETUP_Frequency="Calendar Year",IF(COUNTA(H$3:H401)&lt;=SETUP_Period_Final-SETUP_Period_First,H401+1),
IF(SETUP_Frequency="Financial Year", IF(COUNTA(H$3:H401)&lt;=LEFT(SETUP_Period_Final,4)-LEFT(SETUP_Period_First,4),((LEFT(H401,2)&amp;MID(H401,3,2))+1)&amp;"/"&amp;TEXT(RIGHT(TEXT(RIGHT(H401,2)+1,"00"),2),"00"),NA()),
IF(SETUP_Frequency="Quarterly",IF(COUNTA(H$3:H401)&lt;=((LEFT(SETUP_Period_Final,4)-LEFT(SETUP_Period_First,4))*4)+RIGHT(SETUP_Period_Final,1)-RIGHT(SETUP_Period_First,1),IF(_xlfn.NUMBERVALUE(RIGHT(H401,1))=4,(LEFT(H401,4)+1)&amp;"Q1",(LEFT(H401,4)&amp;"Q"&amp;(RIGHT(H401,1)+1))),NA()),NA())))</f>
        <v>0</v>
      </c>
      <c r="J402" s="43">
        <f ca="1">OFFSET(Tool!$C$13,0,ROW($H402)-3)</f>
        <v>0</v>
      </c>
      <c r="K402" s="78" t="e">
        <f t="shared" ca="1" si="31"/>
        <v>#N/A</v>
      </c>
      <c r="L402" s="78" t="e">
        <f t="shared" ca="1" si="34"/>
        <v>#N/A</v>
      </c>
      <c r="M402" s="78" t="e">
        <f t="shared" ca="1" si="35"/>
        <v>#N/A</v>
      </c>
      <c r="N402" s="38"/>
      <c r="O402" s="36" t="e" cm="1">
        <f t="array" ref="O402">IF(OR(ISERROR($H402),$H402=FALSE),NA(),
IF(INFLATION_Index="Custom",_xlfn.XLOOKUP($H402,Tool!$12:$12,Tool!$14:$14)*100,
IF(SETUP_Frequency="Financial Year",
IFERROR(INDEX(Dynamic_Table_FY,_xlfn.XMATCH($H402,Dynamic_Period_FY),_xlfn.XMATCH(INFLATION_Index,Dynamic_Indices)),
INDEX(Dynamic_Table_FY,COUNTA(Dynamic_Table_FY)/COUNTA(Dynamic_Indices),_xlfn.XMATCH(INFLATION_Index,Dynamic_Indices))),
IF(SETUP_Frequency="Calendar Year",
IFERROR(INDEX(Dynamic_Table_CAL,_xlfn.XMATCH($H402,Dynamic_Period_CAL),_xlfn.XMATCH(INFLATION_Index,Dynamic_Indices)),
INDEX(Dynamic_Table_CAL,COUNTA(Dynamic_Table_CAL)/COUNTA(Dynamic_Indices),_xlfn.XMATCH(INFLATION_Index,Dynamic_Indices))),
IF(SETUP_Frequency="Quarterly",
IFERROR(INDEX(Dynamic_Table_QTR,_xlfn.XMATCH($H402,Dynamic_Period_QTR),_xlfn.XMATCH(INFLATION_Index,Dynamic_Indices)),
INDEX(Dynamic_Table_QTR,COUNTA(Dynamic_Table_QTR)/COUNTA(Dynamic_Indices),_xlfn.XMATCH(INFLATION_Index,Dynamic_Indices))),"err")))))
/100</f>
        <v>#N/A</v>
      </c>
      <c r="P402" s="37" t="e">
        <f t="shared" ca="1" si="32"/>
        <v>#N/A</v>
      </c>
      <c r="Q402" s="37" t="e">
        <f ca="1">IF(ISERROR($H402),NA(),
$P402/_xlfn.XLOOKUP(0,Tool!$27:$27,Tool!$33:$33)
)</f>
        <v>#N/A</v>
      </c>
      <c r="R402" s="2"/>
      <c r="S402" s="36" t="e" cm="1">
        <f t="array" ref="S402">IF(OR(ISERROR($H402),$H402=FALSE),NA(),
IF(SETUP_Frequency="Financial Year",
IFERROR(INDEX(Dynamic_Table_FY,_xlfn.XMATCH($H402,Dynamic_Period_FY),_xlfn.XMATCH("GDP Deflator",Dynamic_Indices)),
INDEX(Dynamic_Table_FY,COUNTA(Dynamic_Table_FY)/COUNTA(Dynamic_Indices),_xlfn.XMATCH("GDP Deflator",Dynamic_Indices))),
IF(SETUP_Frequency="Calendar Year",
IFERROR(INDEX(Dynamic_Table_CAL,_xlfn.XMATCH($H402,Dynamic_Period_CAL),_xlfn.XMATCH("GDP Deflator",Dynamic_Indices)),
INDEX(Dynamic_Table_CAL,COUNTA(Dynamic_Table_CAL)/COUNTA(Dynamic_Indices),_xlfn.XMATCH("GDP Deflator",Dynamic_Indices))),
IF(SETUP_Frequency="Quarterly",
IFERROR(INDEX(Dynamic_Table_QTR,_xlfn.XMATCH($H402,Dynamic_Period_QTR),_xlfn.XMATCH("GDP Deflator",Dynamic_Indices)),
INDEX(Dynamic_Table_QTR,COUNTA(Dynamic_Table_QTR)/COUNTA(Dynamic_Indices),_xlfn.XMATCH("GDP Deflator",Dynamic_Indices))),"err"))))
/100</f>
        <v>#N/A</v>
      </c>
      <c r="T402" s="37" t="e">
        <f t="shared" ca="1" si="33"/>
        <v>#N/A</v>
      </c>
      <c r="U402" s="2" t="e">
        <f ca="1">IF(ISERROR($H402),NA(),
_xlfn.XLOOKUP(0,Tool!$28:$28,Tool!$40:$40)/$T402
)</f>
        <v>#N/A</v>
      </c>
    </row>
    <row r="403" spans="8:21" x14ac:dyDescent="0.35">
      <c r="H403" s="33" t="b">
        <f>IF(SETUP_Frequency="Calendar Year",IF(COUNTA(H$3:H402)&lt;=SETUP_Period_Final-SETUP_Period_First,H402+1),
IF(SETUP_Frequency="Financial Year", IF(COUNTA(H$3:H402)&lt;=LEFT(SETUP_Period_Final,4)-LEFT(SETUP_Period_First,4),((LEFT(H402,2)&amp;MID(H402,3,2))+1)&amp;"/"&amp;TEXT(RIGHT(TEXT(RIGHT(H402,2)+1,"00"),2),"00"),NA()),
IF(SETUP_Frequency="Quarterly",IF(COUNTA(H$3:H402)&lt;=((LEFT(SETUP_Period_Final,4)-LEFT(SETUP_Period_First,4))*4)+RIGHT(SETUP_Period_Final,1)-RIGHT(SETUP_Period_First,1),IF(_xlfn.NUMBERVALUE(RIGHT(H402,1))=4,(LEFT(H402,4)+1)&amp;"Q1",(LEFT(H402,4)&amp;"Q"&amp;(RIGHT(H402,1)+1))),NA()),NA())))</f>
        <v>0</v>
      </c>
      <c r="J403" s="43">
        <f ca="1">OFFSET(Tool!$C$13,0,ROW($H403)-3)</f>
        <v>0</v>
      </c>
      <c r="K403" s="78" t="e">
        <f t="shared" ca="1" si="31"/>
        <v>#N/A</v>
      </c>
      <c r="L403" s="78" t="e">
        <f t="shared" ca="1" si="34"/>
        <v>#N/A</v>
      </c>
      <c r="M403" s="78" t="e">
        <f t="shared" ca="1" si="35"/>
        <v>#N/A</v>
      </c>
      <c r="N403" s="38"/>
      <c r="O403" s="36" t="e" cm="1">
        <f t="array" ref="O403">IF(OR(ISERROR($H403),$H403=FALSE),NA(),
IF(INFLATION_Index="Custom",_xlfn.XLOOKUP($H403,Tool!$12:$12,Tool!$14:$14)*100,
IF(SETUP_Frequency="Financial Year",
IFERROR(INDEX(Dynamic_Table_FY,_xlfn.XMATCH($H403,Dynamic_Period_FY),_xlfn.XMATCH(INFLATION_Index,Dynamic_Indices)),
INDEX(Dynamic_Table_FY,COUNTA(Dynamic_Table_FY)/COUNTA(Dynamic_Indices),_xlfn.XMATCH(INFLATION_Index,Dynamic_Indices))),
IF(SETUP_Frequency="Calendar Year",
IFERROR(INDEX(Dynamic_Table_CAL,_xlfn.XMATCH($H403,Dynamic_Period_CAL),_xlfn.XMATCH(INFLATION_Index,Dynamic_Indices)),
INDEX(Dynamic_Table_CAL,COUNTA(Dynamic_Table_CAL)/COUNTA(Dynamic_Indices),_xlfn.XMATCH(INFLATION_Index,Dynamic_Indices))),
IF(SETUP_Frequency="Quarterly",
IFERROR(INDEX(Dynamic_Table_QTR,_xlfn.XMATCH($H403,Dynamic_Period_QTR),_xlfn.XMATCH(INFLATION_Index,Dynamic_Indices)),
INDEX(Dynamic_Table_QTR,COUNTA(Dynamic_Table_QTR)/COUNTA(Dynamic_Indices),_xlfn.XMATCH(INFLATION_Index,Dynamic_Indices))),"err")))))
/100</f>
        <v>#N/A</v>
      </c>
      <c r="P403" s="37" t="e">
        <f t="shared" ca="1" si="32"/>
        <v>#N/A</v>
      </c>
      <c r="Q403" s="37" t="e">
        <f ca="1">IF(ISERROR($H403),NA(),
$P403/_xlfn.XLOOKUP(0,Tool!$27:$27,Tool!$33:$33)
)</f>
        <v>#N/A</v>
      </c>
      <c r="R403" s="2"/>
      <c r="S403" s="36" t="e" cm="1">
        <f t="array" ref="S403">IF(OR(ISERROR($H403),$H403=FALSE),NA(),
IF(SETUP_Frequency="Financial Year",
IFERROR(INDEX(Dynamic_Table_FY,_xlfn.XMATCH($H403,Dynamic_Period_FY),_xlfn.XMATCH("GDP Deflator",Dynamic_Indices)),
INDEX(Dynamic_Table_FY,COUNTA(Dynamic_Table_FY)/COUNTA(Dynamic_Indices),_xlfn.XMATCH("GDP Deflator",Dynamic_Indices))),
IF(SETUP_Frequency="Calendar Year",
IFERROR(INDEX(Dynamic_Table_CAL,_xlfn.XMATCH($H403,Dynamic_Period_CAL),_xlfn.XMATCH("GDP Deflator",Dynamic_Indices)),
INDEX(Dynamic_Table_CAL,COUNTA(Dynamic_Table_CAL)/COUNTA(Dynamic_Indices),_xlfn.XMATCH("GDP Deflator",Dynamic_Indices))),
IF(SETUP_Frequency="Quarterly",
IFERROR(INDEX(Dynamic_Table_QTR,_xlfn.XMATCH($H403,Dynamic_Period_QTR),_xlfn.XMATCH("GDP Deflator",Dynamic_Indices)),
INDEX(Dynamic_Table_QTR,COUNTA(Dynamic_Table_QTR)/COUNTA(Dynamic_Indices),_xlfn.XMATCH("GDP Deflator",Dynamic_Indices))),"err"))))
/100</f>
        <v>#N/A</v>
      </c>
      <c r="T403" s="37" t="e">
        <f t="shared" ca="1" si="33"/>
        <v>#N/A</v>
      </c>
      <c r="U403" s="2" t="e">
        <f ca="1">IF(ISERROR($H403),NA(),
_xlfn.XLOOKUP(0,Tool!$28:$28,Tool!$40:$40)/$T403
)</f>
        <v>#N/A</v>
      </c>
    </row>
    <row r="404" spans="8:21" x14ac:dyDescent="0.35">
      <c r="H404" s="33" t="b">
        <f>IF(SETUP_Frequency="Calendar Year",IF(COUNTA(H$3:H403)&lt;=SETUP_Period_Final-SETUP_Period_First,H403+1),
IF(SETUP_Frequency="Financial Year", IF(COUNTA(H$3:H403)&lt;=LEFT(SETUP_Period_Final,4)-LEFT(SETUP_Period_First,4),((LEFT(H403,2)&amp;MID(H403,3,2))+1)&amp;"/"&amp;TEXT(RIGHT(TEXT(RIGHT(H403,2)+1,"00"),2),"00"),NA()),
IF(SETUP_Frequency="Quarterly",IF(COUNTA(H$3:H403)&lt;=((LEFT(SETUP_Period_Final,4)-LEFT(SETUP_Period_First,4))*4)+RIGHT(SETUP_Period_Final,1)-RIGHT(SETUP_Period_First,1),IF(_xlfn.NUMBERVALUE(RIGHT(H403,1))=4,(LEFT(H403,4)+1)&amp;"Q1",(LEFT(H403,4)&amp;"Q"&amp;(RIGHT(H403,1)+1))),NA()),NA())))</f>
        <v>0</v>
      </c>
      <c r="J404" s="43">
        <f ca="1">OFFSET(Tool!$C$13,0,ROW($H404)-3)</f>
        <v>0</v>
      </c>
      <c r="K404" s="78" t="e">
        <f t="shared" ca="1" si="31"/>
        <v>#N/A</v>
      </c>
      <c r="L404" s="78" t="e">
        <f t="shared" ca="1" si="34"/>
        <v>#N/A</v>
      </c>
      <c r="M404" s="78" t="e">
        <f t="shared" ca="1" si="35"/>
        <v>#N/A</v>
      </c>
      <c r="N404" s="38"/>
      <c r="O404" s="36" t="e" cm="1">
        <f t="array" ref="O404">IF(OR(ISERROR($H404),$H404=FALSE),NA(),
IF(INFLATION_Index="Custom",_xlfn.XLOOKUP($H404,Tool!$12:$12,Tool!$14:$14)*100,
IF(SETUP_Frequency="Financial Year",
IFERROR(INDEX(Dynamic_Table_FY,_xlfn.XMATCH($H404,Dynamic_Period_FY),_xlfn.XMATCH(INFLATION_Index,Dynamic_Indices)),
INDEX(Dynamic_Table_FY,COUNTA(Dynamic_Table_FY)/COUNTA(Dynamic_Indices),_xlfn.XMATCH(INFLATION_Index,Dynamic_Indices))),
IF(SETUP_Frequency="Calendar Year",
IFERROR(INDEX(Dynamic_Table_CAL,_xlfn.XMATCH($H404,Dynamic_Period_CAL),_xlfn.XMATCH(INFLATION_Index,Dynamic_Indices)),
INDEX(Dynamic_Table_CAL,COUNTA(Dynamic_Table_CAL)/COUNTA(Dynamic_Indices),_xlfn.XMATCH(INFLATION_Index,Dynamic_Indices))),
IF(SETUP_Frequency="Quarterly",
IFERROR(INDEX(Dynamic_Table_QTR,_xlfn.XMATCH($H404,Dynamic_Period_QTR),_xlfn.XMATCH(INFLATION_Index,Dynamic_Indices)),
INDEX(Dynamic_Table_QTR,COUNTA(Dynamic_Table_QTR)/COUNTA(Dynamic_Indices),_xlfn.XMATCH(INFLATION_Index,Dynamic_Indices))),"err")))))
/100</f>
        <v>#N/A</v>
      </c>
      <c r="P404" s="37" t="e">
        <f t="shared" ca="1" si="32"/>
        <v>#N/A</v>
      </c>
      <c r="Q404" s="37" t="e">
        <f ca="1">IF(ISERROR($H404),NA(),
$P404/_xlfn.XLOOKUP(0,Tool!$27:$27,Tool!$33:$33)
)</f>
        <v>#N/A</v>
      </c>
      <c r="R404" s="2"/>
      <c r="S404" s="36" t="e" cm="1">
        <f t="array" ref="S404">IF(OR(ISERROR($H404),$H404=FALSE),NA(),
IF(SETUP_Frequency="Financial Year",
IFERROR(INDEX(Dynamic_Table_FY,_xlfn.XMATCH($H404,Dynamic_Period_FY),_xlfn.XMATCH("GDP Deflator",Dynamic_Indices)),
INDEX(Dynamic_Table_FY,COUNTA(Dynamic_Table_FY)/COUNTA(Dynamic_Indices),_xlfn.XMATCH("GDP Deflator",Dynamic_Indices))),
IF(SETUP_Frequency="Calendar Year",
IFERROR(INDEX(Dynamic_Table_CAL,_xlfn.XMATCH($H404,Dynamic_Period_CAL),_xlfn.XMATCH("GDP Deflator",Dynamic_Indices)),
INDEX(Dynamic_Table_CAL,COUNTA(Dynamic_Table_CAL)/COUNTA(Dynamic_Indices),_xlfn.XMATCH("GDP Deflator",Dynamic_Indices))),
IF(SETUP_Frequency="Quarterly",
IFERROR(INDEX(Dynamic_Table_QTR,_xlfn.XMATCH($H404,Dynamic_Period_QTR),_xlfn.XMATCH("GDP Deflator",Dynamic_Indices)),
INDEX(Dynamic_Table_QTR,COUNTA(Dynamic_Table_QTR)/COUNTA(Dynamic_Indices),_xlfn.XMATCH("GDP Deflator",Dynamic_Indices))),"err"))))
/100</f>
        <v>#N/A</v>
      </c>
      <c r="T404" s="37" t="e">
        <f t="shared" ca="1" si="33"/>
        <v>#N/A</v>
      </c>
      <c r="U404" s="2" t="e">
        <f ca="1">IF(ISERROR($H404),NA(),
_xlfn.XLOOKUP(0,Tool!$28:$28,Tool!$40:$40)/$T404
)</f>
        <v>#N/A</v>
      </c>
    </row>
    <row r="405" spans="8:21" x14ac:dyDescent="0.35">
      <c r="H405" s="33" t="b">
        <f>IF(SETUP_Frequency="Calendar Year",IF(COUNTA(H$3:H404)&lt;=SETUP_Period_Final-SETUP_Period_First,H404+1),
IF(SETUP_Frequency="Financial Year", IF(COUNTA(H$3:H404)&lt;=LEFT(SETUP_Period_Final,4)-LEFT(SETUP_Period_First,4),((LEFT(H404,2)&amp;MID(H404,3,2))+1)&amp;"/"&amp;TEXT(RIGHT(TEXT(RIGHT(H404,2)+1,"00"),2),"00"),NA()),
IF(SETUP_Frequency="Quarterly",IF(COUNTA(H$3:H404)&lt;=((LEFT(SETUP_Period_Final,4)-LEFT(SETUP_Period_First,4))*4)+RIGHT(SETUP_Period_Final,1)-RIGHT(SETUP_Period_First,1),IF(_xlfn.NUMBERVALUE(RIGHT(H404,1))=4,(LEFT(H404,4)+1)&amp;"Q1",(LEFT(H404,4)&amp;"Q"&amp;(RIGHT(H404,1)+1))),NA()),NA())))</f>
        <v>0</v>
      </c>
      <c r="J405" s="43">
        <f ca="1">OFFSET(Tool!$C$13,0,ROW($H405)-3)</f>
        <v>0</v>
      </c>
      <c r="K405" s="78" t="e">
        <f t="shared" ca="1" si="31"/>
        <v>#N/A</v>
      </c>
      <c r="L405" s="78" t="e">
        <f t="shared" ca="1" si="34"/>
        <v>#N/A</v>
      </c>
      <c r="M405" s="78" t="e">
        <f t="shared" ca="1" si="35"/>
        <v>#N/A</v>
      </c>
      <c r="N405" s="38"/>
      <c r="O405" s="36" t="e" cm="1">
        <f t="array" ref="O405">IF(OR(ISERROR($H405),$H405=FALSE),NA(),
IF(INFLATION_Index="Custom",_xlfn.XLOOKUP($H405,Tool!$12:$12,Tool!$14:$14)*100,
IF(SETUP_Frequency="Financial Year",
IFERROR(INDEX(Dynamic_Table_FY,_xlfn.XMATCH($H405,Dynamic_Period_FY),_xlfn.XMATCH(INFLATION_Index,Dynamic_Indices)),
INDEX(Dynamic_Table_FY,COUNTA(Dynamic_Table_FY)/COUNTA(Dynamic_Indices),_xlfn.XMATCH(INFLATION_Index,Dynamic_Indices))),
IF(SETUP_Frequency="Calendar Year",
IFERROR(INDEX(Dynamic_Table_CAL,_xlfn.XMATCH($H405,Dynamic_Period_CAL),_xlfn.XMATCH(INFLATION_Index,Dynamic_Indices)),
INDEX(Dynamic_Table_CAL,COUNTA(Dynamic_Table_CAL)/COUNTA(Dynamic_Indices),_xlfn.XMATCH(INFLATION_Index,Dynamic_Indices))),
IF(SETUP_Frequency="Quarterly",
IFERROR(INDEX(Dynamic_Table_QTR,_xlfn.XMATCH($H405,Dynamic_Period_QTR),_xlfn.XMATCH(INFLATION_Index,Dynamic_Indices)),
INDEX(Dynamic_Table_QTR,COUNTA(Dynamic_Table_QTR)/COUNTA(Dynamic_Indices),_xlfn.XMATCH(INFLATION_Index,Dynamic_Indices))),"err")))))
/100</f>
        <v>#N/A</v>
      </c>
      <c r="P405" s="37" t="e">
        <f t="shared" ca="1" si="32"/>
        <v>#N/A</v>
      </c>
      <c r="Q405" s="37" t="e">
        <f ca="1">IF(ISERROR($H405),NA(),
$P405/_xlfn.XLOOKUP(0,Tool!$27:$27,Tool!$33:$33)
)</f>
        <v>#N/A</v>
      </c>
      <c r="R405" s="2"/>
      <c r="S405" s="36" t="e" cm="1">
        <f t="array" ref="S405">IF(OR(ISERROR($H405),$H405=FALSE),NA(),
IF(SETUP_Frequency="Financial Year",
IFERROR(INDEX(Dynamic_Table_FY,_xlfn.XMATCH($H405,Dynamic_Period_FY),_xlfn.XMATCH("GDP Deflator",Dynamic_Indices)),
INDEX(Dynamic_Table_FY,COUNTA(Dynamic_Table_FY)/COUNTA(Dynamic_Indices),_xlfn.XMATCH("GDP Deflator",Dynamic_Indices))),
IF(SETUP_Frequency="Calendar Year",
IFERROR(INDEX(Dynamic_Table_CAL,_xlfn.XMATCH($H405,Dynamic_Period_CAL),_xlfn.XMATCH("GDP Deflator",Dynamic_Indices)),
INDEX(Dynamic_Table_CAL,COUNTA(Dynamic_Table_CAL)/COUNTA(Dynamic_Indices),_xlfn.XMATCH("GDP Deflator",Dynamic_Indices))),
IF(SETUP_Frequency="Quarterly",
IFERROR(INDEX(Dynamic_Table_QTR,_xlfn.XMATCH($H405,Dynamic_Period_QTR),_xlfn.XMATCH("GDP Deflator",Dynamic_Indices)),
INDEX(Dynamic_Table_QTR,COUNTA(Dynamic_Table_QTR)/COUNTA(Dynamic_Indices),_xlfn.XMATCH("GDP Deflator",Dynamic_Indices))),"err"))))
/100</f>
        <v>#N/A</v>
      </c>
      <c r="T405" s="37" t="e">
        <f t="shared" ca="1" si="33"/>
        <v>#N/A</v>
      </c>
      <c r="U405" s="2" t="e">
        <f ca="1">IF(ISERROR($H405),NA(),
_xlfn.XLOOKUP(0,Tool!$28:$28,Tool!$40:$40)/$T405
)</f>
        <v>#N/A</v>
      </c>
    </row>
    <row r="406" spans="8:21" x14ac:dyDescent="0.35">
      <c r="H406" s="33" t="b">
        <f>IF(SETUP_Frequency="Calendar Year",IF(COUNTA(H$3:H405)&lt;=SETUP_Period_Final-SETUP_Period_First,H405+1),
IF(SETUP_Frequency="Financial Year", IF(COUNTA(H$3:H405)&lt;=LEFT(SETUP_Period_Final,4)-LEFT(SETUP_Period_First,4),((LEFT(H405,2)&amp;MID(H405,3,2))+1)&amp;"/"&amp;TEXT(RIGHT(TEXT(RIGHT(H405,2)+1,"00"),2),"00"),NA()),
IF(SETUP_Frequency="Quarterly",IF(COUNTA(H$3:H405)&lt;=((LEFT(SETUP_Period_Final,4)-LEFT(SETUP_Period_First,4))*4)+RIGHT(SETUP_Period_Final,1)-RIGHT(SETUP_Period_First,1),IF(_xlfn.NUMBERVALUE(RIGHT(H405,1))=4,(LEFT(H405,4)+1)&amp;"Q1",(LEFT(H405,4)&amp;"Q"&amp;(RIGHT(H405,1)+1))),NA()),NA())))</f>
        <v>0</v>
      </c>
      <c r="J406" s="43">
        <f ca="1">OFFSET(Tool!$C$13,0,ROW($H406)-3)</f>
        <v>0</v>
      </c>
      <c r="K406" s="78" t="e">
        <f t="shared" ca="1" si="31"/>
        <v>#N/A</v>
      </c>
      <c r="L406" s="78" t="e">
        <f t="shared" ca="1" si="34"/>
        <v>#N/A</v>
      </c>
      <c r="M406" s="78" t="e">
        <f t="shared" ca="1" si="35"/>
        <v>#N/A</v>
      </c>
      <c r="N406" s="38"/>
      <c r="O406" s="36" t="e" cm="1">
        <f t="array" ref="O406">IF(OR(ISERROR($H406),$H406=FALSE),NA(),
IF(INFLATION_Index="Custom",_xlfn.XLOOKUP($H406,Tool!$12:$12,Tool!$14:$14)*100,
IF(SETUP_Frequency="Financial Year",
IFERROR(INDEX(Dynamic_Table_FY,_xlfn.XMATCH($H406,Dynamic_Period_FY),_xlfn.XMATCH(INFLATION_Index,Dynamic_Indices)),
INDEX(Dynamic_Table_FY,COUNTA(Dynamic_Table_FY)/COUNTA(Dynamic_Indices),_xlfn.XMATCH(INFLATION_Index,Dynamic_Indices))),
IF(SETUP_Frequency="Calendar Year",
IFERROR(INDEX(Dynamic_Table_CAL,_xlfn.XMATCH($H406,Dynamic_Period_CAL),_xlfn.XMATCH(INFLATION_Index,Dynamic_Indices)),
INDEX(Dynamic_Table_CAL,COUNTA(Dynamic_Table_CAL)/COUNTA(Dynamic_Indices),_xlfn.XMATCH(INFLATION_Index,Dynamic_Indices))),
IF(SETUP_Frequency="Quarterly",
IFERROR(INDEX(Dynamic_Table_QTR,_xlfn.XMATCH($H406,Dynamic_Period_QTR),_xlfn.XMATCH(INFLATION_Index,Dynamic_Indices)),
INDEX(Dynamic_Table_QTR,COUNTA(Dynamic_Table_QTR)/COUNTA(Dynamic_Indices),_xlfn.XMATCH(INFLATION_Index,Dynamic_Indices))),"err")))))
/100</f>
        <v>#N/A</v>
      </c>
      <c r="P406" s="37" t="e">
        <f t="shared" ca="1" si="32"/>
        <v>#N/A</v>
      </c>
      <c r="Q406" s="37" t="e">
        <f ca="1">IF(ISERROR($H406),NA(),
$P406/_xlfn.XLOOKUP(0,Tool!$27:$27,Tool!$33:$33)
)</f>
        <v>#N/A</v>
      </c>
      <c r="R406" s="2"/>
      <c r="S406" s="36" t="e" cm="1">
        <f t="array" ref="S406">IF(OR(ISERROR($H406),$H406=FALSE),NA(),
IF(SETUP_Frequency="Financial Year",
IFERROR(INDEX(Dynamic_Table_FY,_xlfn.XMATCH($H406,Dynamic_Period_FY),_xlfn.XMATCH("GDP Deflator",Dynamic_Indices)),
INDEX(Dynamic_Table_FY,COUNTA(Dynamic_Table_FY)/COUNTA(Dynamic_Indices),_xlfn.XMATCH("GDP Deflator",Dynamic_Indices))),
IF(SETUP_Frequency="Calendar Year",
IFERROR(INDEX(Dynamic_Table_CAL,_xlfn.XMATCH($H406,Dynamic_Period_CAL),_xlfn.XMATCH("GDP Deflator",Dynamic_Indices)),
INDEX(Dynamic_Table_CAL,COUNTA(Dynamic_Table_CAL)/COUNTA(Dynamic_Indices),_xlfn.XMATCH("GDP Deflator",Dynamic_Indices))),
IF(SETUP_Frequency="Quarterly",
IFERROR(INDEX(Dynamic_Table_QTR,_xlfn.XMATCH($H406,Dynamic_Period_QTR),_xlfn.XMATCH("GDP Deflator",Dynamic_Indices)),
INDEX(Dynamic_Table_QTR,COUNTA(Dynamic_Table_QTR)/COUNTA(Dynamic_Indices),_xlfn.XMATCH("GDP Deflator",Dynamic_Indices))),"err"))))
/100</f>
        <v>#N/A</v>
      </c>
      <c r="T406" s="37" t="e">
        <f t="shared" ca="1" si="33"/>
        <v>#N/A</v>
      </c>
      <c r="U406" s="2" t="e">
        <f ca="1">IF(ISERROR($H406),NA(),
_xlfn.XLOOKUP(0,Tool!$28:$28,Tool!$40:$40)/$T406
)</f>
        <v>#N/A</v>
      </c>
    </row>
    <row r="407" spans="8:21" x14ac:dyDescent="0.35">
      <c r="H407" s="33" t="b">
        <f>IF(SETUP_Frequency="Calendar Year",IF(COUNTA(H$3:H406)&lt;=SETUP_Period_Final-SETUP_Period_First,H406+1),
IF(SETUP_Frequency="Financial Year", IF(COUNTA(H$3:H406)&lt;=LEFT(SETUP_Period_Final,4)-LEFT(SETUP_Period_First,4),((LEFT(H406,2)&amp;MID(H406,3,2))+1)&amp;"/"&amp;TEXT(RIGHT(TEXT(RIGHT(H406,2)+1,"00"),2),"00"),NA()),
IF(SETUP_Frequency="Quarterly",IF(COUNTA(H$3:H406)&lt;=((LEFT(SETUP_Period_Final,4)-LEFT(SETUP_Period_First,4))*4)+RIGHT(SETUP_Period_Final,1)-RIGHT(SETUP_Period_First,1),IF(_xlfn.NUMBERVALUE(RIGHT(H406,1))=4,(LEFT(H406,4)+1)&amp;"Q1",(LEFT(H406,4)&amp;"Q"&amp;(RIGHT(H406,1)+1))),NA()),NA())))</f>
        <v>0</v>
      </c>
      <c r="J407" s="43">
        <f ca="1">OFFSET(Tool!$C$13,0,ROW($H407)-3)</f>
        <v>0</v>
      </c>
      <c r="K407" s="78" t="e">
        <f t="shared" ca="1" si="31"/>
        <v>#N/A</v>
      </c>
      <c r="L407" s="78" t="e">
        <f t="shared" ca="1" si="34"/>
        <v>#N/A</v>
      </c>
      <c r="M407" s="78" t="e">
        <f t="shared" ca="1" si="35"/>
        <v>#N/A</v>
      </c>
      <c r="N407" s="38"/>
      <c r="O407" s="36" t="e" cm="1">
        <f t="array" ref="O407">IF(OR(ISERROR($H407),$H407=FALSE),NA(),
IF(INFLATION_Index="Custom",_xlfn.XLOOKUP($H407,Tool!$12:$12,Tool!$14:$14)*100,
IF(SETUP_Frequency="Financial Year",
IFERROR(INDEX(Dynamic_Table_FY,_xlfn.XMATCH($H407,Dynamic_Period_FY),_xlfn.XMATCH(INFLATION_Index,Dynamic_Indices)),
INDEX(Dynamic_Table_FY,COUNTA(Dynamic_Table_FY)/COUNTA(Dynamic_Indices),_xlfn.XMATCH(INFLATION_Index,Dynamic_Indices))),
IF(SETUP_Frequency="Calendar Year",
IFERROR(INDEX(Dynamic_Table_CAL,_xlfn.XMATCH($H407,Dynamic_Period_CAL),_xlfn.XMATCH(INFLATION_Index,Dynamic_Indices)),
INDEX(Dynamic_Table_CAL,COUNTA(Dynamic_Table_CAL)/COUNTA(Dynamic_Indices),_xlfn.XMATCH(INFLATION_Index,Dynamic_Indices))),
IF(SETUP_Frequency="Quarterly",
IFERROR(INDEX(Dynamic_Table_QTR,_xlfn.XMATCH($H407,Dynamic_Period_QTR),_xlfn.XMATCH(INFLATION_Index,Dynamic_Indices)),
INDEX(Dynamic_Table_QTR,COUNTA(Dynamic_Table_QTR)/COUNTA(Dynamic_Indices),_xlfn.XMATCH(INFLATION_Index,Dynamic_Indices))),"err")))))
/100</f>
        <v>#N/A</v>
      </c>
      <c r="P407" s="37" t="e">
        <f t="shared" ca="1" si="32"/>
        <v>#N/A</v>
      </c>
      <c r="Q407" s="37" t="e">
        <f ca="1">IF(ISERROR($H407),NA(),
$P407/_xlfn.XLOOKUP(0,Tool!$27:$27,Tool!$33:$33)
)</f>
        <v>#N/A</v>
      </c>
      <c r="R407" s="2"/>
      <c r="S407" s="36" t="e" cm="1">
        <f t="array" ref="S407">IF(OR(ISERROR($H407),$H407=FALSE),NA(),
IF(SETUP_Frequency="Financial Year",
IFERROR(INDEX(Dynamic_Table_FY,_xlfn.XMATCH($H407,Dynamic_Period_FY),_xlfn.XMATCH("GDP Deflator",Dynamic_Indices)),
INDEX(Dynamic_Table_FY,COUNTA(Dynamic_Table_FY)/COUNTA(Dynamic_Indices),_xlfn.XMATCH("GDP Deflator",Dynamic_Indices))),
IF(SETUP_Frequency="Calendar Year",
IFERROR(INDEX(Dynamic_Table_CAL,_xlfn.XMATCH($H407,Dynamic_Period_CAL),_xlfn.XMATCH("GDP Deflator",Dynamic_Indices)),
INDEX(Dynamic_Table_CAL,COUNTA(Dynamic_Table_CAL)/COUNTA(Dynamic_Indices),_xlfn.XMATCH("GDP Deflator",Dynamic_Indices))),
IF(SETUP_Frequency="Quarterly",
IFERROR(INDEX(Dynamic_Table_QTR,_xlfn.XMATCH($H407,Dynamic_Period_QTR),_xlfn.XMATCH("GDP Deflator",Dynamic_Indices)),
INDEX(Dynamic_Table_QTR,COUNTA(Dynamic_Table_QTR)/COUNTA(Dynamic_Indices),_xlfn.XMATCH("GDP Deflator",Dynamic_Indices))),"err"))))
/100</f>
        <v>#N/A</v>
      </c>
      <c r="T407" s="37" t="e">
        <f t="shared" ca="1" si="33"/>
        <v>#N/A</v>
      </c>
      <c r="U407" s="2" t="e">
        <f ca="1">IF(ISERROR($H407),NA(),
_xlfn.XLOOKUP(0,Tool!$28:$28,Tool!$40:$40)/$T407
)</f>
        <v>#N/A</v>
      </c>
    </row>
    <row r="408" spans="8:21" x14ac:dyDescent="0.35">
      <c r="H408" s="33" t="b">
        <f>IF(SETUP_Frequency="Calendar Year",IF(COUNTA(H$3:H407)&lt;=SETUP_Period_Final-SETUP_Period_First,H407+1),
IF(SETUP_Frequency="Financial Year", IF(COUNTA(H$3:H407)&lt;=LEFT(SETUP_Period_Final,4)-LEFT(SETUP_Period_First,4),((LEFT(H407,2)&amp;MID(H407,3,2))+1)&amp;"/"&amp;TEXT(RIGHT(TEXT(RIGHT(H407,2)+1,"00"),2),"00"),NA()),
IF(SETUP_Frequency="Quarterly",IF(COUNTA(H$3:H407)&lt;=((LEFT(SETUP_Period_Final,4)-LEFT(SETUP_Period_First,4))*4)+RIGHT(SETUP_Period_Final,1)-RIGHT(SETUP_Period_First,1),IF(_xlfn.NUMBERVALUE(RIGHT(H407,1))=4,(LEFT(H407,4)+1)&amp;"Q1",(LEFT(H407,4)&amp;"Q"&amp;(RIGHT(H407,1)+1))),NA()),NA())))</f>
        <v>0</v>
      </c>
      <c r="J408" s="43">
        <f ca="1">OFFSET(Tool!$C$13,0,ROW($H408)-3)</f>
        <v>0</v>
      </c>
      <c r="K408" s="78" t="e">
        <f t="shared" ca="1" si="31"/>
        <v>#N/A</v>
      </c>
      <c r="L408" s="78" t="e">
        <f t="shared" ca="1" si="34"/>
        <v>#N/A</v>
      </c>
      <c r="M408" s="78" t="e">
        <f t="shared" ca="1" si="35"/>
        <v>#N/A</v>
      </c>
      <c r="N408" s="38"/>
      <c r="O408" s="36" t="e" cm="1">
        <f t="array" ref="O408">IF(OR(ISERROR($H408),$H408=FALSE),NA(),
IF(INFLATION_Index="Custom",_xlfn.XLOOKUP($H408,Tool!$12:$12,Tool!$14:$14)*100,
IF(SETUP_Frequency="Financial Year",
IFERROR(INDEX(Dynamic_Table_FY,_xlfn.XMATCH($H408,Dynamic_Period_FY),_xlfn.XMATCH(INFLATION_Index,Dynamic_Indices)),
INDEX(Dynamic_Table_FY,COUNTA(Dynamic_Table_FY)/COUNTA(Dynamic_Indices),_xlfn.XMATCH(INFLATION_Index,Dynamic_Indices))),
IF(SETUP_Frequency="Calendar Year",
IFERROR(INDEX(Dynamic_Table_CAL,_xlfn.XMATCH($H408,Dynamic_Period_CAL),_xlfn.XMATCH(INFLATION_Index,Dynamic_Indices)),
INDEX(Dynamic_Table_CAL,COUNTA(Dynamic_Table_CAL)/COUNTA(Dynamic_Indices),_xlfn.XMATCH(INFLATION_Index,Dynamic_Indices))),
IF(SETUP_Frequency="Quarterly",
IFERROR(INDEX(Dynamic_Table_QTR,_xlfn.XMATCH($H408,Dynamic_Period_QTR),_xlfn.XMATCH(INFLATION_Index,Dynamic_Indices)),
INDEX(Dynamic_Table_QTR,COUNTA(Dynamic_Table_QTR)/COUNTA(Dynamic_Indices),_xlfn.XMATCH(INFLATION_Index,Dynamic_Indices))),"err")))))
/100</f>
        <v>#N/A</v>
      </c>
      <c r="P408" s="37" t="e">
        <f t="shared" ca="1" si="32"/>
        <v>#N/A</v>
      </c>
      <c r="Q408" s="37" t="e">
        <f ca="1">IF(ISERROR($H408),NA(),
$P408/_xlfn.XLOOKUP(0,Tool!$27:$27,Tool!$33:$33)
)</f>
        <v>#N/A</v>
      </c>
      <c r="R408" s="2"/>
      <c r="S408" s="36" t="e" cm="1">
        <f t="array" ref="S408">IF(OR(ISERROR($H408),$H408=FALSE),NA(),
IF(SETUP_Frequency="Financial Year",
IFERROR(INDEX(Dynamic_Table_FY,_xlfn.XMATCH($H408,Dynamic_Period_FY),_xlfn.XMATCH("GDP Deflator",Dynamic_Indices)),
INDEX(Dynamic_Table_FY,COUNTA(Dynamic_Table_FY)/COUNTA(Dynamic_Indices),_xlfn.XMATCH("GDP Deflator",Dynamic_Indices))),
IF(SETUP_Frequency="Calendar Year",
IFERROR(INDEX(Dynamic_Table_CAL,_xlfn.XMATCH($H408,Dynamic_Period_CAL),_xlfn.XMATCH("GDP Deflator",Dynamic_Indices)),
INDEX(Dynamic_Table_CAL,COUNTA(Dynamic_Table_CAL)/COUNTA(Dynamic_Indices),_xlfn.XMATCH("GDP Deflator",Dynamic_Indices))),
IF(SETUP_Frequency="Quarterly",
IFERROR(INDEX(Dynamic_Table_QTR,_xlfn.XMATCH($H408,Dynamic_Period_QTR),_xlfn.XMATCH("GDP Deflator",Dynamic_Indices)),
INDEX(Dynamic_Table_QTR,COUNTA(Dynamic_Table_QTR)/COUNTA(Dynamic_Indices),_xlfn.XMATCH("GDP Deflator",Dynamic_Indices))),"err"))))
/100</f>
        <v>#N/A</v>
      </c>
      <c r="T408" s="37" t="e">
        <f t="shared" ca="1" si="33"/>
        <v>#N/A</v>
      </c>
      <c r="U408" s="2" t="e">
        <f ca="1">IF(ISERROR($H408),NA(),
_xlfn.XLOOKUP(0,Tool!$28:$28,Tool!$40:$40)/$T408
)</f>
        <v>#N/A</v>
      </c>
    </row>
    <row r="409" spans="8:21" x14ac:dyDescent="0.35">
      <c r="H409" s="33" t="b">
        <f>IF(SETUP_Frequency="Calendar Year",IF(COUNTA(H$3:H408)&lt;=SETUP_Period_Final-SETUP_Period_First,H408+1),
IF(SETUP_Frequency="Financial Year", IF(COUNTA(H$3:H408)&lt;=LEFT(SETUP_Period_Final,4)-LEFT(SETUP_Period_First,4),((LEFT(H408,2)&amp;MID(H408,3,2))+1)&amp;"/"&amp;TEXT(RIGHT(TEXT(RIGHT(H408,2)+1,"00"),2),"00"),NA()),
IF(SETUP_Frequency="Quarterly",IF(COUNTA(H$3:H408)&lt;=((LEFT(SETUP_Period_Final,4)-LEFT(SETUP_Period_First,4))*4)+RIGHT(SETUP_Period_Final,1)-RIGHT(SETUP_Period_First,1),IF(_xlfn.NUMBERVALUE(RIGHT(H408,1))=4,(LEFT(H408,4)+1)&amp;"Q1",(LEFT(H408,4)&amp;"Q"&amp;(RIGHT(H408,1)+1))),NA()),NA())))</f>
        <v>0</v>
      </c>
      <c r="J409" s="43">
        <f ca="1">OFFSET(Tool!$C$13,0,ROW($H409)-3)</f>
        <v>0</v>
      </c>
      <c r="K409" s="78" t="e">
        <f t="shared" ca="1" si="31"/>
        <v>#N/A</v>
      </c>
      <c r="L409" s="78" t="e">
        <f t="shared" ca="1" si="34"/>
        <v>#N/A</v>
      </c>
      <c r="M409" s="78" t="e">
        <f t="shared" ca="1" si="35"/>
        <v>#N/A</v>
      </c>
      <c r="N409" s="38"/>
      <c r="O409" s="36" t="e" cm="1">
        <f t="array" ref="O409">IF(OR(ISERROR($H409),$H409=FALSE),NA(),
IF(INFLATION_Index="Custom",_xlfn.XLOOKUP($H409,Tool!$12:$12,Tool!$14:$14)*100,
IF(SETUP_Frequency="Financial Year",
IFERROR(INDEX(Dynamic_Table_FY,_xlfn.XMATCH($H409,Dynamic_Period_FY),_xlfn.XMATCH(INFLATION_Index,Dynamic_Indices)),
INDEX(Dynamic_Table_FY,COUNTA(Dynamic_Table_FY)/COUNTA(Dynamic_Indices),_xlfn.XMATCH(INFLATION_Index,Dynamic_Indices))),
IF(SETUP_Frequency="Calendar Year",
IFERROR(INDEX(Dynamic_Table_CAL,_xlfn.XMATCH($H409,Dynamic_Period_CAL),_xlfn.XMATCH(INFLATION_Index,Dynamic_Indices)),
INDEX(Dynamic_Table_CAL,COUNTA(Dynamic_Table_CAL)/COUNTA(Dynamic_Indices),_xlfn.XMATCH(INFLATION_Index,Dynamic_Indices))),
IF(SETUP_Frequency="Quarterly",
IFERROR(INDEX(Dynamic_Table_QTR,_xlfn.XMATCH($H409,Dynamic_Period_QTR),_xlfn.XMATCH(INFLATION_Index,Dynamic_Indices)),
INDEX(Dynamic_Table_QTR,COUNTA(Dynamic_Table_QTR)/COUNTA(Dynamic_Indices),_xlfn.XMATCH(INFLATION_Index,Dynamic_Indices))),"err")))))
/100</f>
        <v>#N/A</v>
      </c>
      <c r="P409" s="37" t="e">
        <f t="shared" ca="1" si="32"/>
        <v>#N/A</v>
      </c>
      <c r="Q409" s="37" t="e">
        <f ca="1">IF(ISERROR($H409),NA(),
$P409/_xlfn.XLOOKUP(0,Tool!$27:$27,Tool!$33:$33)
)</f>
        <v>#N/A</v>
      </c>
      <c r="R409" s="2"/>
      <c r="S409" s="36" t="e" cm="1">
        <f t="array" ref="S409">IF(OR(ISERROR($H409),$H409=FALSE),NA(),
IF(SETUP_Frequency="Financial Year",
IFERROR(INDEX(Dynamic_Table_FY,_xlfn.XMATCH($H409,Dynamic_Period_FY),_xlfn.XMATCH("GDP Deflator",Dynamic_Indices)),
INDEX(Dynamic_Table_FY,COUNTA(Dynamic_Table_FY)/COUNTA(Dynamic_Indices),_xlfn.XMATCH("GDP Deflator",Dynamic_Indices))),
IF(SETUP_Frequency="Calendar Year",
IFERROR(INDEX(Dynamic_Table_CAL,_xlfn.XMATCH($H409,Dynamic_Period_CAL),_xlfn.XMATCH("GDP Deflator",Dynamic_Indices)),
INDEX(Dynamic_Table_CAL,COUNTA(Dynamic_Table_CAL)/COUNTA(Dynamic_Indices),_xlfn.XMATCH("GDP Deflator",Dynamic_Indices))),
IF(SETUP_Frequency="Quarterly",
IFERROR(INDEX(Dynamic_Table_QTR,_xlfn.XMATCH($H409,Dynamic_Period_QTR),_xlfn.XMATCH("GDP Deflator",Dynamic_Indices)),
INDEX(Dynamic_Table_QTR,COUNTA(Dynamic_Table_QTR)/COUNTA(Dynamic_Indices),_xlfn.XMATCH("GDP Deflator",Dynamic_Indices))),"err"))))
/100</f>
        <v>#N/A</v>
      </c>
      <c r="T409" s="37" t="e">
        <f t="shared" ca="1" si="33"/>
        <v>#N/A</v>
      </c>
      <c r="U409" s="2" t="e">
        <f ca="1">IF(ISERROR($H409),NA(),
_xlfn.XLOOKUP(0,Tool!$28:$28,Tool!$40:$40)/$T409
)</f>
        <v>#N/A</v>
      </c>
    </row>
    <row r="410" spans="8:21" x14ac:dyDescent="0.35">
      <c r="H410" s="33" t="b">
        <f>IF(SETUP_Frequency="Calendar Year",IF(COUNTA(H$3:H409)&lt;=SETUP_Period_Final-SETUP_Period_First,H409+1),
IF(SETUP_Frequency="Financial Year", IF(COUNTA(H$3:H409)&lt;=LEFT(SETUP_Period_Final,4)-LEFT(SETUP_Period_First,4),((LEFT(H409,2)&amp;MID(H409,3,2))+1)&amp;"/"&amp;TEXT(RIGHT(TEXT(RIGHT(H409,2)+1,"00"),2),"00"),NA()),
IF(SETUP_Frequency="Quarterly",IF(COUNTA(H$3:H409)&lt;=((LEFT(SETUP_Period_Final,4)-LEFT(SETUP_Period_First,4))*4)+RIGHT(SETUP_Period_Final,1)-RIGHT(SETUP_Period_First,1),IF(_xlfn.NUMBERVALUE(RIGHT(H409,1))=4,(LEFT(H409,4)+1)&amp;"Q1",(LEFT(H409,4)&amp;"Q"&amp;(RIGHT(H409,1)+1))),NA()),NA())))</f>
        <v>0</v>
      </c>
      <c r="J410" s="43">
        <f ca="1">OFFSET(Tool!$C$13,0,ROW($H410)-3)</f>
        <v>0</v>
      </c>
      <c r="K410" s="78" t="e">
        <f t="shared" ca="1" si="31"/>
        <v>#N/A</v>
      </c>
      <c r="L410" s="78" t="e">
        <f t="shared" ca="1" si="34"/>
        <v>#N/A</v>
      </c>
      <c r="M410" s="78" t="e">
        <f t="shared" ca="1" si="35"/>
        <v>#N/A</v>
      </c>
      <c r="N410" s="38"/>
      <c r="O410" s="36" t="e" cm="1">
        <f t="array" ref="O410">IF(OR(ISERROR($H410),$H410=FALSE),NA(),
IF(INFLATION_Index="Custom",_xlfn.XLOOKUP($H410,Tool!$12:$12,Tool!$14:$14)*100,
IF(SETUP_Frequency="Financial Year",
IFERROR(INDEX(Dynamic_Table_FY,_xlfn.XMATCH($H410,Dynamic_Period_FY),_xlfn.XMATCH(INFLATION_Index,Dynamic_Indices)),
INDEX(Dynamic_Table_FY,COUNTA(Dynamic_Table_FY)/COUNTA(Dynamic_Indices),_xlfn.XMATCH(INFLATION_Index,Dynamic_Indices))),
IF(SETUP_Frequency="Calendar Year",
IFERROR(INDEX(Dynamic_Table_CAL,_xlfn.XMATCH($H410,Dynamic_Period_CAL),_xlfn.XMATCH(INFLATION_Index,Dynamic_Indices)),
INDEX(Dynamic_Table_CAL,COUNTA(Dynamic_Table_CAL)/COUNTA(Dynamic_Indices),_xlfn.XMATCH(INFLATION_Index,Dynamic_Indices))),
IF(SETUP_Frequency="Quarterly",
IFERROR(INDEX(Dynamic_Table_QTR,_xlfn.XMATCH($H410,Dynamic_Period_QTR),_xlfn.XMATCH(INFLATION_Index,Dynamic_Indices)),
INDEX(Dynamic_Table_QTR,COUNTA(Dynamic_Table_QTR)/COUNTA(Dynamic_Indices),_xlfn.XMATCH(INFLATION_Index,Dynamic_Indices))),"err")))))
/100</f>
        <v>#N/A</v>
      </c>
      <c r="P410" s="37" t="e">
        <f t="shared" ca="1" si="32"/>
        <v>#N/A</v>
      </c>
      <c r="Q410" s="37" t="e">
        <f ca="1">IF(ISERROR($H410),NA(),
$P410/_xlfn.XLOOKUP(0,Tool!$27:$27,Tool!$33:$33)
)</f>
        <v>#N/A</v>
      </c>
      <c r="R410" s="2"/>
      <c r="S410" s="36" t="e" cm="1">
        <f t="array" ref="S410">IF(OR(ISERROR($H410),$H410=FALSE),NA(),
IF(SETUP_Frequency="Financial Year",
IFERROR(INDEX(Dynamic_Table_FY,_xlfn.XMATCH($H410,Dynamic_Period_FY),_xlfn.XMATCH("GDP Deflator",Dynamic_Indices)),
INDEX(Dynamic_Table_FY,COUNTA(Dynamic_Table_FY)/COUNTA(Dynamic_Indices),_xlfn.XMATCH("GDP Deflator",Dynamic_Indices))),
IF(SETUP_Frequency="Calendar Year",
IFERROR(INDEX(Dynamic_Table_CAL,_xlfn.XMATCH($H410,Dynamic_Period_CAL),_xlfn.XMATCH("GDP Deflator",Dynamic_Indices)),
INDEX(Dynamic_Table_CAL,COUNTA(Dynamic_Table_CAL)/COUNTA(Dynamic_Indices),_xlfn.XMATCH("GDP Deflator",Dynamic_Indices))),
IF(SETUP_Frequency="Quarterly",
IFERROR(INDEX(Dynamic_Table_QTR,_xlfn.XMATCH($H410,Dynamic_Period_QTR),_xlfn.XMATCH("GDP Deflator",Dynamic_Indices)),
INDEX(Dynamic_Table_QTR,COUNTA(Dynamic_Table_QTR)/COUNTA(Dynamic_Indices),_xlfn.XMATCH("GDP Deflator",Dynamic_Indices))),"err"))))
/100</f>
        <v>#N/A</v>
      </c>
      <c r="T410" s="37" t="e">
        <f t="shared" ca="1" si="33"/>
        <v>#N/A</v>
      </c>
      <c r="U410" s="2" t="e">
        <f ca="1">IF(ISERROR($H410),NA(),
_xlfn.XLOOKUP(0,Tool!$28:$28,Tool!$40:$40)/$T410
)</f>
        <v>#N/A</v>
      </c>
    </row>
    <row r="411" spans="8:21" x14ac:dyDescent="0.35">
      <c r="H411" s="33" t="b">
        <f>IF(SETUP_Frequency="Calendar Year",IF(COUNTA(H$3:H410)&lt;=SETUP_Period_Final-SETUP_Period_First,H410+1),
IF(SETUP_Frequency="Financial Year", IF(COUNTA(H$3:H410)&lt;=LEFT(SETUP_Period_Final,4)-LEFT(SETUP_Period_First,4),((LEFT(H410,2)&amp;MID(H410,3,2))+1)&amp;"/"&amp;TEXT(RIGHT(TEXT(RIGHT(H410,2)+1,"00"),2),"00"),NA()),
IF(SETUP_Frequency="Quarterly",IF(COUNTA(H$3:H410)&lt;=((LEFT(SETUP_Period_Final,4)-LEFT(SETUP_Period_First,4))*4)+RIGHT(SETUP_Period_Final,1)-RIGHT(SETUP_Period_First,1),IF(_xlfn.NUMBERVALUE(RIGHT(H410,1))=4,(LEFT(H410,4)+1)&amp;"Q1",(LEFT(H410,4)&amp;"Q"&amp;(RIGHT(H410,1)+1))),NA()),NA())))</f>
        <v>0</v>
      </c>
      <c r="J411" s="43">
        <f ca="1">OFFSET(Tool!$C$13,0,ROW($H411)-3)</f>
        <v>0</v>
      </c>
      <c r="K411" s="78" t="e">
        <f t="shared" ca="1" si="31"/>
        <v>#N/A</v>
      </c>
      <c r="L411" s="78" t="e">
        <f t="shared" ca="1" si="34"/>
        <v>#N/A</v>
      </c>
      <c r="M411" s="78" t="e">
        <f t="shared" ca="1" si="35"/>
        <v>#N/A</v>
      </c>
      <c r="N411" s="38"/>
      <c r="O411" s="36" t="e" cm="1">
        <f t="array" ref="O411">IF(OR(ISERROR($H411),$H411=FALSE),NA(),
IF(INFLATION_Index="Custom",_xlfn.XLOOKUP($H411,Tool!$12:$12,Tool!$14:$14)*100,
IF(SETUP_Frequency="Financial Year",
IFERROR(INDEX(Dynamic_Table_FY,_xlfn.XMATCH($H411,Dynamic_Period_FY),_xlfn.XMATCH(INFLATION_Index,Dynamic_Indices)),
INDEX(Dynamic_Table_FY,COUNTA(Dynamic_Table_FY)/COUNTA(Dynamic_Indices),_xlfn.XMATCH(INFLATION_Index,Dynamic_Indices))),
IF(SETUP_Frequency="Calendar Year",
IFERROR(INDEX(Dynamic_Table_CAL,_xlfn.XMATCH($H411,Dynamic_Period_CAL),_xlfn.XMATCH(INFLATION_Index,Dynamic_Indices)),
INDEX(Dynamic_Table_CAL,COUNTA(Dynamic_Table_CAL)/COUNTA(Dynamic_Indices),_xlfn.XMATCH(INFLATION_Index,Dynamic_Indices))),
IF(SETUP_Frequency="Quarterly",
IFERROR(INDEX(Dynamic_Table_QTR,_xlfn.XMATCH($H411,Dynamic_Period_QTR),_xlfn.XMATCH(INFLATION_Index,Dynamic_Indices)),
INDEX(Dynamic_Table_QTR,COUNTA(Dynamic_Table_QTR)/COUNTA(Dynamic_Indices),_xlfn.XMATCH(INFLATION_Index,Dynamic_Indices))),"err")))))
/100</f>
        <v>#N/A</v>
      </c>
      <c r="P411" s="37" t="e">
        <f t="shared" ca="1" si="32"/>
        <v>#N/A</v>
      </c>
      <c r="Q411" s="37" t="e">
        <f ca="1">IF(ISERROR($H411),NA(),
$P411/_xlfn.XLOOKUP(0,Tool!$27:$27,Tool!$33:$33)
)</f>
        <v>#N/A</v>
      </c>
      <c r="R411" s="2"/>
      <c r="S411" s="36" t="e" cm="1">
        <f t="array" ref="S411">IF(OR(ISERROR($H411),$H411=FALSE),NA(),
IF(SETUP_Frequency="Financial Year",
IFERROR(INDEX(Dynamic_Table_FY,_xlfn.XMATCH($H411,Dynamic_Period_FY),_xlfn.XMATCH("GDP Deflator",Dynamic_Indices)),
INDEX(Dynamic_Table_FY,COUNTA(Dynamic_Table_FY)/COUNTA(Dynamic_Indices),_xlfn.XMATCH("GDP Deflator",Dynamic_Indices))),
IF(SETUP_Frequency="Calendar Year",
IFERROR(INDEX(Dynamic_Table_CAL,_xlfn.XMATCH($H411,Dynamic_Period_CAL),_xlfn.XMATCH("GDP Deflator",Dynamic_Indices)),
INDEX(Dynamic_Table_CAL,COUNTA(Dynamic_Table_CAL)/COUNTA(Dynamic_Indices),_xlfn.XMATCH("GDP Deflator",Dynamic_Indices))),
IF(SETUP_Frequency="Quarterly",
IFERROR(INDEX(Dynamic_Table_QTR,_xlfn.XMATCH($H411,Dynamic_Period_QTR),_xlfn.XMATCH("GDP Deflator",Dynamic_Indices)),
INDEX(Dynamic_Table_QTR,COUNTA(Dynamic_Table_QTR)/COUNTA(Dynamic_Indices),_xlfn.XMATCH("GDP Deflator",Dynamic_Indices))),"err"))))
/100</f>
        <v>#N/A</v>
      </c>
      <c r="T411" s="37" t="e">
        <f t="shared" ca="1" si="33"/>
        <v>#N/A</v>
      </c>
      <c r="U411" s="2" t="e">
        <f ca="1">IF(ISERROR($H411),NA(),
_xlfn.XLOOKUP(0,Tool!$28:$28,Tool!$40:$40)/$T411
)</f>
        <v>#N/A</v>
      </c>
    </row>
    <row r="412" spans="8:21" x14ac:dyDescent="0.35">
      <c r="H412" s="33" t="b">
        <f>IF(SETUP_Frequency="Calendar Year",IF(COUNTA(H$3:H411)&lt;=SETUP_Period_Final-SETUP_Period_First,H411+1),
IF(SETUP_Frequency="Financial Year", IF(COUNTA(H$3:H411)&lt;=LEFT(SETUP_Period_Final,4)-LEFT(SETUP_Period_First,4),((LEFT(H411,2)&amp;MID(H411,3,2))+1)&amp;"/"&amp;TEXT(RIGHT(TEXT(RIGHT(H411,2)+1,"00"),2),"00"),NA()),
IF(SETUP_Frequency="Quarterly",IF(COUNTA(H$3:H411)&lt;=((LEFT(SETUP_Period_Final,4)-LEFT(SETUP_Period_First,4))*4)+RIGHT(SETUP_Period_Final,1)-RIGHT(SETUP_Period_First,1),IF(_xlfn.NUMBERVALUE(RIGHT(H411,1))=4,(LEFT(H411,4)+1)&amp;"Q1",(LEFT(H411,4)&amp;"Q"&amp;(RIGHT(H411,1)+1))),NA()),NA())))</f>
        <v>0</v>
      </c>
      <c r="J412" s="43">
        <f ca="1">OFFSET(Tool!$C$13,0,ROW($H412)-3)</f>
        <v>0</v>
      </c>
      <c r="K412" s="78" t="e">
        <f t="shared" ca="1" si="31"/>
        <v>#N/A</v>
      </c>
      <c r="L412" s="78" t="e">
        <f t="shared" ca="1" si="34"/>
        <v>#N/A</v>
      </c>
      <c r="M412" s="78" t="e">
        <f t="shared" ca="1" si="35"/>
        <v>#N/A</v>
      </c>
      <c r="N412" s="38"/>
      <c r="O412" s="36" t="e" cm="1">
        <f t="array" ref="O412">IF(OR(ISERROR($H412),$H412=FALSE),NA(),
IF(INFLATION_Index="Custom",_xlfn.XLOOKUP($H412,Tool!$12:$12,Tool!$14:$14)*100,
IF(SETUP_Frequency="Financial Year",
IFERROR(INDEX(Dynamic_Table_FY,_xlfn.XMATCH($H412,Dynamic_Period_FY),_xlfn.XMATCH(INFLATION_Index,Dynamic_Indices)),
INDEX(Dynamic_Table_FY,COUNTA(Dynamic_Table_FY)/COUNTA(Dynamic_Indices),_xlfn.XMATCH(INFLATION_Index,Dynamic_Indices))),
IF(SETUP_Frequency="Calendar Year",
IFERROR(INDEX(Dynamic_Table_CAL,_xlfn.XMATCH($H412,Dynamic_Period_CAL),_xlfn.XMATCH(INFLATION_Index,Dynamic_Indices)),
INDEX(Dynamic_Table_CAL,COUNTA(Dynamic_Table_CAL)/COUNTA(Dynamic_Indices),_xlfn.XMATCH(INFLATION_Index,Dynamic_Indices))),
IF(SETUP_Frequency="Quarterly",
IFERROR(INDEX(Dynamic_Table_QTR,_xlfn.XMATCH($H412,Dynamic_Period_QTR),_xlfn.XMATCH(INFLATION_Index,Dynamic_Indices)),
INDEX(Dynamic_Table_QTR,COUNTA(Dynamic_Table_QTR)/COUNTA(Dynamic_Indices),_xlfn.XMATCH(INFLATION_Index,Dynamic_Indices))),"err")))))
/100</f>
        <v>#N/A</v>
      </c>
      <c r="P412" s="37" t="e">
        <f t="shared" ca="1" si="32"/>
        <v>#N/A</v>
      </c>
      <c r="Q412" s="37" t="e">
        <f ca="1">IF(ISERROR($H412),NA(),
$P412/_xlfn.XLOOKUP(0,Tool!$27:$27,Tool!$33:$33)
)</f>
        <v>#N/A</v>
      </c>
      <c r="R412" s="2"/>
      <c r="S412" s="36" t="e" cm="1">
        <f t="array" ref="S412">IF(OR(ISERROR($H412),$H412=FALSE),NA(),
IF(SETUP_Frequency="Financial Year",
IFERROR(INDEX(Dynamic_Table_FY,_xlfn.XMATCH($H412,Dynamic_Period_FY),_xlfn.XMATCH("GDP Deflator",Dynamic_Indices)),
INDEX(Dynamic_Table_FY,COUNTA(Dynamic_Table_FY)/COUNTA(Dynamic_Indices),_xlfn.XMATCH("GDP Deflator",Dynamic_Indices))),
IF(SETUP_Frequency="Calendar Year",
IFERROR(INDEX(Dynamic_Table_CAL,_xlfn.XMATCH($H412,Dynamic_Period_CAL),_xlfn.XMATCH("GDP Deflator",Dynamic_Indices)),
INDEX(Dynamic_Table_CAL,COUNTA(Dynamic_Table_CAL)/COUNTA(Dynamic_Indices),_xlfn.XMATCH("GDP Deflator",Dynamic_Indices))),
IF(SETUP_Frequency="Quarterly",
IFERROR(INDEX(Dynamic_Table_QTR,_xlfn.XMATCH($H412,Dynamic_Period_QTR),_xlfn.XMATCH("GDP Deflator",Dynamic_Indices)),
INDEX(Dynamic_Table_QTR,COUNTA(Dynamic_Table_QTR)/COUNTA(Dynamic_Indices),_xlfn.XMATCH("GDP Deflator",Dynamic_Indices))),"err"))))
/100</f>
        <v>#N/A</v>
      </c>
      <c r="T412" s="37" t="e">
        <f t="shared" ca="1" si="33"/>
        <v>#N/A</v>
      </c>
      <c r="U412" s="2" t="e">
        <f ca="1">IF(ISERROR($H412),NA(),
_xlfn.XLOOKUP(0,Tool!$28:$28,Tool!$40:$40)/$T412
)</f>
        <v>#N/A</v>
      </c>
    </row>
    <row r="413" spans="8:21" x14ac:dyDescent="0.35">
      <c r="H413" s="33" t="b">
        <f>IF(SETUP_Frequency="Calendar Year",IF(COUNTA(H$3:H412)&lt;=SETUP_Period_Final-SETUP_Period_First,H412+1),
IF(SETUP_Frequency="Financial Year", IF(COUNTA(H$3:H412)&lt;=LEFT(SETUP_Period_Final,4)-LEFT(SETUP_Period_First,4),((LEFT(H412,2)&amp;MID(H412,3,2))+1)&amp;"/"&amp;TEXT(RIGHT(TEXT(RIGHT(H412,2)+1,"00"),2),"00"),NA()),
IF(SETUP_Frequency="Quarterly",IF(COUNTA(H$3:H412)&lt;=((LEFT(SETUP_Period_Final,4)-LEFT(SETUP_Period_First,4))*4)+RIGHT(SETUP_Period_Final,1)-RIGHT(SETUP_Period_First,1),IF(_xlfn.NUMBERVALUE(RIGHT(H412,1))=4,(LEFT(H412,4)+1)&amp;"Q1",(LEFT(H412,4)&amp;"Q"&amp;(RIGHT(H412,1)+1))),NA()),NA())))</f>
        <v>0</v>
      </c>
      <c r="J413" s="43">
        <f ca="1">OFFSET(Tool!$C$13,0,ROW($H413)-3)</f>
        <v>0</v>
      </c>
      <c r="K413" s="78" t="e">
        <f t="shared" ca="1" si="31"/>
        <v>#N/A</v>
      </c>
      <c r="L413" s="78" t="e">
        <f t="shared" ca="1" si="34"/>
        <v>#N/A</v>
      </c>
      <c r="M413" s="78" t="e">
        <f t="shared" ca="1" si="35"/>
        <v>#N/A</v>
      </c>
      <c r="N413" s="38"/>
      <c r="O413" s="36" t="e" cm="1">
        <f t="array" ref="O413">IF(OR(ISERROR($H413),$H413=FALSE),NA(),
IF(INFLATION_Index="Custom",_xlfn.XLOOKUP($H413,Tool!$12:$12,Tool!$14:$14)*100,
IF(SETUP_Frequency="Financial Year",
IFERROR(INDEX(Dynamic_Table_FY,_xlfn.XMATCH($H413,Dynamic_Period_FY),_xlfn.XMATCH(INFLATION_Index,Dynamic_Indices)),
INDEX(Dynamic_Table_FY,COUNTA(Dynamic_Table_FY)/COUNTA(Dynamic_Indices),_xlfn.XMATCH(INFLATION_Index,Dynamic_Indices))),
IF(SETUP_Frequency="Calendar Year",
IFERROR(INDEX(Dynamic_Table_CAL,_xlfn.XMATCH($H413,Dynamic_Period_CAL),_xlfn.XMATCH(INFLATION_Index,Dynamic_Indices)),
INDEX(Dynamic_Table_CAL,COUNTA(Dynamic_Table_CAL)/COUNTA(Dynamic_Indices),_xlfn.XMATCH(INFLATION_Index,Dynamic_Indices))),
IF(SETUP_Frequency="Quarterly",
IFERROR(INDEX(Dynamic_Table_QTR,_xlfn.XMATCH($H413,Dynamic_Period_QTR),_xlfn.XMATCH(INFLATION_Index,Dynamic_Indices)),
INDEX(Dynamic_Table_QTR,COUNTA(Dynamic_Table_QTR)/COUNTA(Dynamic_Indices),_xlfn.XMATCH(INFLATION_Index,Dynamic_Indices))),"err")))))
/100</f>
        <v>#N/A</v>
      </c>
      <c r="P413" s="37" t="e">
        <f t="shared" ca="1" si="32"/>
        <v>#N/A</v>
      </c>
      <c r="Q413" s="37" t="e">
        <f ca="1">IF(ISERROR($H413),NA(),
$P413/_xlfn.XLOOKUP(0,Tool!$27:$27,Tool!$33:$33)
)</f>
        <v>#N/A</v>
      </c>
      <c r="R413" s="2"/>
      <c r="S413" s="36" t="e" cm="1">
        <f t="array" ref="S413">IF(OR(ISERROR($H413),$H413=FALSE),NA(),
IF(SETUP_Frequency="Financial Year",
IFERROR(INDEX(Dynamic_Table_FY,_xlfn.XMATCH($H413,Dynamic_Period_FY),_xlfn.XMATCH("GDP Deflator",Dynamic_Indices)),
INDEX(Dynamic_Table_FY,COUNTA(Dynamic_Table_FY)/COUNTA(Dynamic_Indices),_xlfn.XMATCH("GDP Deflator",Dynamic_Indices))),
IF(SETUP_Frequency="Calendar Year",
IFERROR(INDEX(Dynamic_Table_CAL,_xlfn.XMATCH($H413,Dynamic_Period_CAL),_xlfn.XMATCH("GDP Deflator",Dynamic_Indices)),
INDEX(Dynamic_Table_CAL,COUNTA(Dynamic_Table_CAL)/COUNTA(Dynamic_Indices),_xlfn.XMATCH("GDP Deflator",Dynamic_Indices))),
IF(SETUP_Frequency="Quarterly",
IFERROR(INDEX(Dynamic_Table_QTR,_xlfn.XMATCH($H413,Dynamic_Period_QTR),_xlfn.XMATCH("GDP Deflator",Dynamic_Indices)),
INDEX(Dynamic_Table_QTR,COUNTA(Dynamic_Table_QTR)/COUNTA(Dynamic_Indices),_xlfn.XMATCH("GDP Deflator",Dynamic_Indices))),"err"))))
/100</f>
        <v>#N/A</v>
      </c>
      <c r="T413" s="37" t="e">
        <f t="shared" ca="1" si="33"/>
        <v>#N/A</v>
      </c>
      <c r="U413" s="2" t="e">
        <f ca="1">IF(ISERROR($H413),NA(),
_xlfn.XLOOKUP(0,Tool!$28:$28,Tool!$40:$40)/$T413
)</f>
        <v>#N/A</v>
      </c>
    </row>
    <row r="414" spans="8:21" x14ac:dyDescent="0.35">
      <c r="H414" s="33" t="b">
        <f>IF(SETUP_Frequency="Calendar Year",IF(COUNTA(H$3:H413)&lt;=SETUP_Period_Final-SETUP_Period_First,H413+1),
IF(SETUP_Frequency="Financial Year", IF(COUNTA(H$3:H413)&lt;=LEFT(SETUP_Period_Final,4)-LEFT(SETUP_Period_First,4),((LEFT(H413,2)&amp;MID(H413,3,2))+1)&amp;"/"&amp;TEXT(RIGHT(TEXT(RIGHT(H413,2)+1,"00"),2),"00"),NA()),
IF(SETUP_Frequency="Quarterly",IF(COUNTA(H$3:H413)&lt;=((LEFT(SETUP_Period_Final,4)-LEFT(SETUP_Period_First,4))*4)+RIGHT(SETUP_Period_Final,1)-RIGHT(SETUP_Period_First,1),IF(_xlfn.NUMBERVALUE(RIGHT(H413,1))=4,(LEFT(H413,4)+1)&amp;"Q1",(LEFT(H413,4)&amp;"Q"&amp;(RIGHT(H413,1)+1))),NA()),NA())))</f>
        <v>0</v>
      </c>
      <c r="J414" s="43">
        <f ca="1">OFFSET(Tool!$C$13,0,ROW($H414)-3)</f>
        <v>0</v>
      </c>
      <c r="K414" s="78" t="e">
        <f t="shared" ca="1" si="31"/>
        <v>#N/A</v>
      </c>
      <c r="L414" s="78" t="e">
        <f t="shared" ca="1" si="34"/>
        <v>#N/A</v>
      </c>
      <c r="M414" s="78" t="e">
        <f t="shared" ca="1" si="35"/>
        <v>#N/A</v>
      </c>
      <c r="N414" s="38"/>
      <c r="O414" s="36" t="e" cm="1">
        <f t="array" ref="O414">IF(OR(ISERROR($H414),$H414=FALSE),NA(),
IF(INFLATION_Index="Custom",_xlfn.XLOOKUP($H414,Tool!$12:$12,Tool!$14:$14)*100,
IF(SETUP_Frequency="Financial Year",
IFERROR(INDEX(Dynamic_Table_FY,_xlfn.XMATCH($H414,Dynamic_Period_FY),_xlfn.XMATCH(INFLATION_Index,Dynamic_Indices)),
INDEX(Dynamic_Table_FY,COUNTA(Dynamic_Table_FY)/COUNTA(Dynamic_Indices),_xlfn.XMATCH(INFLATION_Index,Dynamic_Indices))),
IF(SETUP_Frequency="Calendar Year",
IFERROR(INDEX(Dynamic_Table_CAL,_xlfn.XMATCH($H414,Dynamic_Period_CAL),_xlfn.XMATCH(INFLATION_Index,Dynamic_Indices)),
INDEX(Dynamic_Table_CAL,COUNTA(Dynamic_Table_CAL)/COUNTA(Dynamic_Indices),_xlfn.XMATCH(INFLATION_Index,Dynamic_Indices))),
IF(SETUP_Frequency="Quarterly",
IFERROR(INDEX(Dynamic_Table_QTR,_xlfn.XMATCH($H414,Dynamic_Period_QTR),_xlfn.XMATCH(INFLATION_Index,Dynamic_Indices)),
INDEX(Dynamic_Table_QTR,COUNTA(Dynamic_Table_QTR)/COUNTA(Dynamic_Indices),_xlfn.XMATCH(INFLATION_Index,Dynamic_Indices))),"err")))))
/100</f>
        <v>#N/A</v>
      </c>
      <c r="P414" s="37" t="e">
        <f t="shared" ca="1" si="32"/>
        <v>#N/A</v>
      </c>
      <c r="Q414" s="37" t="e">
        <f ca="1">IF(ISERROR($H414),NA(),
$P414/_xlfn.XLOOKUP(0,Tool!$27:$27,Tool!$33:$33)
)</f>
        <v>#N/A</v>
      </c>
      <c r="R414" s="2"/>
      <c r="S414" s="36" t="e" cm="1">
        <f t="array" ref="S414">IF(OR(ISERROR($H414),$H414=FALSE),NA(),
IF(SETUP_Frequency="Financial Year",
IFERROR(INDEX(Dynamic_Table_FY,_xlfn.XMATCH($H414,Dynamic_Period_FY),_xlfn.XMATCH("GDP Deflator",Dynamic_Indices)),
INDEX(Dynamic_Table_FY,COUNTA(Dynamic_Table_FY)/COUNTA(Dynamic_Indices),_xlfn.XMATCH("GDP Deflator",Dynamic_Indices))),
IF(SETUP_Frequency="Calendar Year",
IFERROR(INDEX(Dynamic_Table_CAL,_xlfn.XMATCH($H414,Dynamic_Period_CAL),_xlfn.XMATCH("GDP Deflator",Dynamic_Indices)),
INDEX(Dynamic_Table_CAL,COUNTA(Dynamic_Table_CAL)/COUNTA(Dynamic_Indices),_xlfn.XMATCH("GDP Deflator",Dynamic_Indices))),
IF(SETUP_Frequency="Quarterly",
IFERROR(INDEX(Dynamic_Table_QTR,_xlfn.XMATCH($H414,Dynamic_Period_QTR),_xlfn.XMATCH("GDP Deflator",Dynamic_Indices)),
INDEX(Dynamic_Table_QTR,COUNTA(Dynamic_Table_QTR)/COUNTA(Dynamic_Indices),_xlfn.XMATCH("GDP Deflator",Dynamic_Indices))),"err"))))
/100</f>
        <v>#N/A</v>
      </c>
      <c r="T414" s="37" t="e">
        <f t="shared" ca="1" si="33"/>
        <v>#N/A</v>
      </c>
      <c r="U414" s="2" t="e">
        <f ca="1">IF(ISERROR($H414),NA(),
_xlfn.XLOOKUP(0,Tool!$28:$28,Tool!$40:$40)/$T414
)</f>
        <v>#N/A</v>
      </c>
    </row>
    <row r="415" spans="8:21" x14ac:dyDescent="0.35">
      <c r="H415" s="33" t="b">
        <f>IF(SETUP_Frequency="Calendar Year",IF(COUNTA(H$3:H414)&lt;=SETUP_Period_Final-SETUP_Period_First,H414+1),
IF(SETUP_Frequency="Financial Year", IF(COUNTA(H$3:H414)&lt;=LEFT(SETUP_Period_Final,4)-LEFT(SETUP_Period_First,4),((LEFT(H414,2)&amp;MID(H414,3,2))+1)&amp;"/"&amp;TEXT(RIGHT(TEXT(RIGHT(H414,2)+1,"00"),2),"00"),NA()),
IF(SETUP_Frequency="Quarterly",IF(COUNTA(H$3:H414)&lt;=((LEFT(SETUP_Period_Final,4)-LEFT(SETUP_Period_First,4))*4)+RIGHT(SETUP_Period_Final,1)-RIGHT(SETUP_Period_First,1),IF(_xlfn.NUMBERVALUE(RIGHT(H414,1))=4,(LEFT(H414,4)+1)&amp;"Q1",(LEFT(H414,4)&amp;"Q"&amp;(RIGHT(H414,1)+1))),NA()),NA())))</f>
        <v>0</v>
      </c>
      <c r="J415" s="43">
        <f ca="1">OFFSET(Tool!$C$13,0,ROW($H415)-3)</f>
        <v>0</v>
      </c>
      <c r="K415" s="78" t="e">
        <f t="shared" ca="1" si="31"/>
        <v>#N/A</v>
      </c>
      <c r="L415" s="78" t="e">
        <f t="shared" ca="1" si="34"/>
        <v>#N/A</v>
      </c>
      <c r="M415" s="78" t="e">
        <f t="shared" ca="1" si="35"/>
        <v>#N/A</v>
      </c>
      <c r="N415" s="38"/>
      <c r="O415" s="36" t="e" cm="1">
        <f t="array" ref="O415">IF(OR(ISERROR($H415),$H415=FALSE),NA(),
IF(INFLATION_Index="Custom",_xlfn.XLOOKUP($H415,Tool!$12:$12,Tool!$14:$14)*100,
IF(SETUP_Frequency="Financial Year",
IFERROR(INDEX(Dynamic_Table_FY,_xlfn.XMATCH($H415,Dynamic_Period_FY),_xlfn.XMATCH(INFLATION_Index,Dynamic_Indices)),
INDEX(Dynamic_Table_FY,COUNTA(Dynamic_Table_FY)/COUNTA(Dynamic_Indices),_xlfn.XMATCH(INFLATION_Index,Dynamic_Indices))),
IF(SETUP_Frequency="Calendar Year",
IFERROR(INDEX(Dynamic_Table_CAL,_xlfn.XMATCH($H415,Dynamic_Period_CAL),_xlfn.XMATCH(INFLATION_Index,Dynamic_Indices)),
INDEX(Dynamic_Table_CAL,COUNTA(Dynamic_Table_CAL)/COUNTA(Dynamic_Indices),_xlfn.XMATCH(INFLATION_Index,Dynamic_Indices))),
IF(SETUP_Frequency="Quarterly",
IFERROR(INDEX(Dynamic_Table_QTR,_xlfn.XMATCH($H415,Dynamic_Period_QTR),_xlfn.XMATCH(INFLATION_Index,Dynamic_Indices)),
INDEX(Dynamic_Table_QTR,COUNTA(Dynamic_Table_QTR)/COUNTA(Dynamic_Indices),_xlfn.XMATCH(INFLATION_Index,Dynamic_Indices))),"err")))))
/100</f>
        <v>#N/A</v>
      </c>
      <c r="P415" s="37" t="e">
        <f t="shared" ca="1" si="32"/>
        <v>#N/A</v>
      </c>
      <c r="Q415" s="37" t="e">
        <f ca="1">IF(ISERROR($H415),NA(),
$P415/_xlfn.XLOOKUP(0,Tool!$27:$27,Tool!$33:$33)
)</f>
        <v>#N/A</v>
      </c>
      <c r="R415" s="2"/>
      <c r="S415" s="36" t="e" cm="1">
        <f t="array" ref="S415">IF(OR(ISERROR($H415),$H415=FALSE),NA(),
IF(SETUP_Frequency="Financial Year",
IFERROR(INDEX(Dynamic_Table_FY,_xlfn.XMATCH($H415,Dynamic_Period_FY),_xlfn.XMATCH("GDP Deflator",Dynamic_Indices)),
INDEX(Dynamic_Table_FY,COUNTA(Dynamic_Table_FY)/COUNTA(Dynamic_Indices),_xlfn.XMATCH("GDP Deflator",Dynamic_Indices))),
IF(SETUP_Frequency="Calendar Year",
IFERROR(INDEX(Dynamic_Table_CAL,_xlfn.XMATCH($H415,Dynamic_Period_CAL),_xlfn.XMATCH("GDP Deflator",Dynamic_Indices)),
INDEX(Dynamic_Table_CAL,COUNTA(Dynamic_Table_CAL)/COUNTA(Dynamic_Indices),_xlfn.XMATCH("GDP Deflator",Dynamic_Indices))),
IF(SETUP_Frequency="Quarterly",
IFERROR(INDEX(Dynamic_Table_QTR,_xlfn.XMATCH($H415,Dynamic_Period_QTR),_xlfn.XMATCH("GDP Deflator",Dynamic_Indices)),
INDEX(Dynamic_Table_QTR,COUNTA(Dynamic_Table_QTR)/COUNTA(Dynamic_Indices),_xlfn.XMATCH("GDP Deflator",Dynamic_Indices))),"err"))))
/100</f>
        <v>#N/A</v>
      </c>
      <c r="T415" s="37" t="e">
        <f t="shared" ca="1" si="33"/>
        <v>#N/A</v>
      </c>
      <c r="U415" s="2" t="e">
        <f ca="1">IF(ISERROR($H415),NA(),
_xlfn.XLOOKUP(0,Tool!$28:$28,Tool!$40:$40)/$T415
)</f>
        <v>#N/A</v>
      </c>
    </row>
    <row r="416" spans="8:21" x14ac:dyDescent="0.35">
      <c r="H416" s="33" t="b">
        <f>IF(SETUP_Frequency="Calendar Year",IF(COUNTA(H$3:H415)&lt;=SETUP_Period_Final-SETUP_Period_First,H415+1),
IF(SETUP_Frequency="Financial Year", IF(COUNTA(H$3:H415)&lt;=LEFT(SETUP_Period_Final,4)-LEFT(SETUP_Period_First,4),((LEFT(H415,2)&amp;MID(H415,3,2))+1)&amp;"/"&amp;TEXT(RIGHT(TEXT(RIGHT(H415,2)+1,"00"),2),"00"),NA()),
IF(SETUP_Frequency="Quarterly",IF(COUNTA(H$3:H415)&lt;=((LEFT(SETUP_Period_Final,4)-LEFT(SETUP_Period_First,4))*4)+RIGHT(SETUP_Period_Final,1)-RIGHT(SETUP_Period_First,1),IF(_xlfn.NUMBERVALUE(RIGHT(H415,1))=4,(LEFT(H415,4)+1)&amp;"Q1",(LEFT(H415,4)&amp;"Q"&amp;(RIGHT(H415,1)+1))),NA()),NA())))</f>
        <v>0</v>
      </c>
      <c r="J416" s="43">
        <f ca="1">OFFSET(Tool!$C$13,0,ROW($H416)-3)</f>
        <v>0</v>
      </c>
      <c r="K416" s="78" t="e">
        <f t="shared" ca="1" si="31"/>
        <v>#N/A</v>
      </c>
      <c r="L416" s="78" t="e">
        <f t="shared" ca="1" si="34"/>
        <v>#N/A</v>
      </c>
      <c r="M416" s="78" t="e">
        <f t="shared" ca="1" si="35"/>
        <v>#N/A</v>
      </c>
      <c r="N416" s="38"/>
      <c r="O416" s="36" t="e" cm="1">
        <f t="array" ref="O416">IF(OR(ISERROR($H416),$H416=FALSE),NA(),
IF(INFLATION_Index="Custom",_xlfn.XLOOKUP($H416,Tool!$12:$12,Tool!$14:$14)*100,
IF(SETUP_Frequency="Financial Year",
IFERROR(INDEX(Dynamic_Table_FY,_xlfn.XMATCH($H416,Dynamic_Period_FY),_xlfn.XMATCH(INFLATION_Index,Dynamic_Indices)),
INDEX(Dynamic_Table_FY,COUNTA(Dynamic_Table_FY)/COUNTA(Dynamic_Indices),_xlfn.XMATCH(INFLATION_Index,Dynamic_Indices))),
IF(SETUP_Frequency="Calendar Year",
IFERROR(INDEX(Dynamic_Table_CAL,_xlfn.XMATCH($H416,Dynamic_Period_CAL),_xlfn.XMATCH(INFLATION_Index,Dynamic_Indices)),
INDEX(Dynamic_Table_CAL,COUNTA(Dynamic_Table_CAL)/COUNTA(Dynamic_Indices),_xlfn.XMATCH(INFLATION_Index,Dynamic_Indices))),
IF(SETUP_Frequency="Quarterly",
IFERROR(INDEX(Dynamic_Table_QTR,_xlfn.XMATCH($H416,Dynamic_Period_QTR),_xlfn.XMATCH(INFLATION_Index,Dynamic_Indices)),
INDEX(Dynamic_Table_QTR,COUNTA(Dynamic_Table_QTR)/COUNTA(Dynamic_Indices),_xlfn.XMATCH(INFLATION_Index,Dynamic_Indices))),"err")))))
/100</f>
        <v>#N/A</v>
      </c>
      <c r="P416" s="37" t="e">
        <f t="shared" ca="1" si="32"/>
        <v>#N/A</v>
      </c>
      <c r="Q416" s="37" t="e">
        <f ca="1">IF(ISERROR($H416),NA(),
$P416/_xlfn.XLOOKUP(0,Tool!$27:$27,Tool!$33:$33)
)</f>
        <v>#N/A</v>
      </c>
      <c r="R416" s="2"/>
      <c r="S416" s="36" t="e" cm="1">
        <f t="array" ref="S416">IF(OR(ISERROR($H416),$H416=FALSE),NA(),
IF(SETUP_Frequency="Financial Year",
IFERROR(INDEX(Dynamic_Table_FY,_xlfn.XMATCH($H416,Dynamic_Period_FY),_xlfn.XMATCH("GDP Deflator",Dynamic_Indices)),
INDEX(Dynamic_Table_FY,COUNTA(Dynamic_Table_FY)/COUNTA(Dynamic_Indices),_xlfn.XMATCH("GDP Deflator",Dynamic_Indices))),
IF(SETUP_Frequency="Calendar Year",
IFERROR(INDEX(Dynamic_Table_CAL,_xlfn.XMATCH($H416,Dynamic_Period_CAL),_xlfn.XMATCH("GDP Deflator",Dynamic_Indices)),
INDEX(Dynamic_Table_CAL,COUNTA(Dynamic_Table_CAL)/COUNTA(Dynamic_Indices),_xlfn.XMATCH("GDP Deflator",Dynamic_Indices))),
IF(SETUP_Frequency="Quarterly",
IFERROR(INDEX(Dynamic_Table_QTR,_xlfn.XMATCH($H416,Dynamic_Period_QTR),_xlfn.XMATCH("GDP Deflator",Dynamic_Indices)),
INDEX(Dynamic_Table_QTR,COUNTA(Dynamic_Table_QTR)/COUNTA(Dynamic_Indices),_xlfn.XMATCH("GDP Deflator",Dynamic_Indices))),"err"))))
/100</f>
        <v>#N/A</v>
      </c>
      <c r="T416" s="37" t="e">
        <f t="shared" ca="1" si="33"/>
        <v>#N/A</v>
      </c>
      <c r="U416" s="2" t="e">
        <f ca="1">IF(ISERROR($H416),NA(),
_xlfn.XLOOKUP(0,Tool!$28:$28,Tool!$40:$40)/$T416
)</f>
        <v>#N/A</v>
      </c>
    </row>
    <row r="417" spans="8:21" x14ac:dyDescent="0.35">
      <c r="H417" s="33" t="b">
        <f>IF(SETUP_Frequency="Calendar Year",IF(COUNTA(H$3:H416)&lt;=SETUP_Period_Final-SETUP_Period_First,H416+1),
IF(SETUP_Frequency="Financial Year", IF(COUNTA(H$3:H416)&lt;=LEFT(SETUP_Period_Final,4)-LEFT(SETUP_Period_First,4),((LEFT(H416,2)&amp;MID(H416,3,2))+1)&amp;"/"&amp;TEXT(RIGHT(TEXT(RIGHT(H416,2)+1,"00"),2),"00"),NA()),
IF(SETUP_Frequency="Quarterly",IF(COUNTA(H$3:H416)&lt;=((LEFT(SETUP_Period_Final,4)-LEFT(SETUP_Period_First,4))*4)+RIGHT(SETUP_Period_Final,1)-RIGHT(SETUP_Period_First,1),IF(_xlfn.NUMBERVALUE(RIGHT(H416,1))=4,(LEFT(H416,4)+1)&amp;"Q1",(LEFT(H416,4)&amp;"Q"&amp;(RIGHT(H416,1)+1))),NA()),NA())))</f>
        <v>0</v>
      </c>
      <c r="J417" s="43">
        <f ca="1">OFFSET(Tool!$C$13,0,ROW($H417)-3)</f>
        <v>0</v>
      </c>
      <c r="K417" s="78" t="e">
        <f t="shared" ca="1" si="31"/>
        <v>#N/A</v>
      </c>
      <c r="L417" s="78" t="e">
        <f t="shared" ca="1" si="34"/>
        <v>#N/A</v>
      </c>
      <c r="M417" s="78" t="e">
        <f t="shared" ca="1" si="35"/>
        <v>#N/A</v>
      </c>
      <c r="N417" s="38"/>
      <c r="O417" s="36" t="e" cm="1">
        <f t="array" ref="O417">IF(OR(ISERROR($H417),$H417=FALSE),NA(),
IF(INFLATION_Index="Custom",_xlfn.XLOOKUP($H417,Tool!$12:$12,Tool!$14:$14)*100,
IF(SETUP_Frequency="Financial Year",
IFERROR(INDEX(Dynamic_Table_FY,_xlfn.XMATCH($H417,Dynamic_Period_FY),_xlfn.XMATCH(INFLATION_Index,Dynamic_Indices)),
INDEX(Dynamic_Table_FY,COUNTA(Dynamic_Table_FY)/COUNTA(Dynamic_Indices),_xlfn.XMATCH(INFLATION_Index,Dynamic_Indices))),
IF(SETUP_Frequency="Calendar Year",
IFERROR(INDEX(Dynamic_Table_CAL,_xlfn.XMATCH($H417,Dynamic_Period_CAL),_xlfn.XMATCH(INFLATION_Index,Dynamic_Indices)),
INDEX(Dynamic_Table_CAL,COUNTA(Dynamic_Table_CAL)/COUNTA(Dynamic_Indices),_xlfn.XMATCH(INFLATION_Index,Dynamic_Indices))),
IF(SETUP_Frequency="Quarterly",
IFERROR(INDEX(Dynamic_Table_QTR,_xlfn.XMATCH($H417,Dynamic_Period_QTR),_xlfn.XMATCH(INFLATION_Index,Dynamic_Indices)),
INDEX(Dynamic_Table_QTR,COUNTA(Dynamic_Table_QTR)/COUNTA(Dynamic_Indices),_xlfn.XMATCH(INFLATION_Index,Dynamic_Indices))),"err")))))
/100</f>
        <v>#N/A</v>
      </c>
      <c r="P417" s="37" t="e">
        <f t="shared" ca="1" si="32"/>
        <v>#N/A</v>
      </c>
      <c r="Q417" s="37" t="e">
        <f ca="1">IF(ISERROR($H417),NA(),
$P417/_xlfn.XLOOKUP(0,Tool!$27:$27,Tool!$33:$33)
)</f>
        <v>#N/A</v>
      </c>
      <c r="R417" s="2"/>
      <c r="S417" s="36" t="e" cm="1">
        <f t="array" ref="S417">IF(OR(ISERROR($H417),$H417=FALSE),NA(),
IF(SETUP_Frequency="Financial Year",
IFERROR(INDEX(Dynamic_Table_FY,_xlfn.XMATCH($H417,Dynamic_Period_FY),_xlfn.XMATCH("GDP Deflator",Dynamic_Indices)),
INDEX(Dynamic_Table_FY,COUNTA(Dynamic_Table_FY)/COUNTA(Dynamic_Indices),_xlfn.XMATCH("GDP Deflator",Dynamic_Indices))),
IF(SETUP_Frequency="Calendar Year",
IFERROR(INDEX(Dynamic_Table_CAL,_xlfn.XMATCH($H417,Dynamic_Period_CAL),_xlfn.XMATCH("GDP Deflator",Dynamic_Indices)),
INDEX(Dynamic_Table_CAL,COUNTA(Dynamic_Table_CAL)/COUNTA(Dynamic_Indices),_xlfn.XMATCH("GDP Deflator",Dynamic_Indices))),
IF(SETUP_Frequency="Quarterly",
IFERROR(INDEX(Dynamic_Table_QTR,_xlfn.XMATCH($H417,Dynamic_Period_QTR),_xlfn.XMATCH("GDP Deflator",Dynamic_Indices)),
INDEX(Dynamic_Table_QTR,COUNTA(Dynamic_Table_QTR)/COUNTA(Dynamic_Indices),_xlfn.XMATCH("GDP Deflator",Dynamic_Indices))),"err"))))
/100</f>
        <v>#N/A</v>
      </c>
      <c r="T417" s="37" t="e">
        <f t="shared" ca="1" si="33"/>
        <v>#N/A</v>
      </c>
      <c r="U417" s="2" t="e">
        <f ca="1">IF(ISERROR($H417),NA(),
_xlfn.XLOOKUP(0,Tool!$28:$28,Tool!$40:$40)/$T417
)</f>
        <v>#N/A</v>
      </c>
    </row>
    <row r="418" spans="8:21" x14ac:dyDescent="0.35">
      <c r="H418" s="33" t="b">
        <f>IF(SETUP_Frequency="Calendar Year",IF(COUNTA(H$3:H417)&lt;=SETUP_Period_Final-SETUP_Period_First,H417+1),
IF(SETUP_Frequency="Financial Year", IF(COUNTA(H$3:H417)&lt;=LEFT(SETUP_Period_Final,4)-LEFT(SETUP_Period_First,4),((LEFT(H417,2)&amp;MID(H417,3,2))+1)&amp;"/"&amp;TEXT(RIGHT(TEXT(RIGHT(H417,2)+1,"00"),2),"00"),NA()),
IF(SETUP_Frequency="Quarterly",IF(COUNTA(H$3:H417)&lt;=((LEFT(SETUP_Period_Final,4)-LEFT(SETUP_Period_First,4))*4)+RIGHT(SETUP_Period_Final,1)-RIGHT(SETUP_Period_First,1),IF(_xlfn.NUMBERVALUE(RIGHT(H417,1))=4,(LEFT(H417,4)+1)&amp;"Q1",(LEFT(H417,4)&amp;"Q"&amp;(RIGHT(H417,1)+1))),NA()),NA())))</f>
        <v>0</v>
      </c>
      <c r="J418" s="43">
        <f ca="1">OFFSET(Tool!$C$13,0,ROW($H418)-3)</f>
        <v>0</v>
      </c>
      <c r="K418" s="78" t="e">
        <f t="shared" ca="1" si="31"/>
        <v>#N/A</v>
      </c>
      <c r="L418" s="78" t="e">
        <f t="shared" ca="1" si="34"/>
        <v>#N/A</v>
      </c>
      <c r="M418" s="78" t="e">
        <f t="shared" ca="1" si="35"/>
        <v>#N/A</v>
      </c>
      <c r="N418" s="38"/>
      <c r="O418" s="36" t="e" cm="1">
        <f t="array" ref="O418">IF(OR(ISERROR($H418),$H418=FALSE),NA(),
IF(INFLATION_Index="Custom",_xlfn.XLOOKUP($H418,Tool!$12:$12,Tool!$14:$14)*100,
IF(SETUP_Frequency="Financial Year",
IFERROR(INDEX(Dynamic_Table_FY,_xlfn.XMATCH($H418,Dynamic_Period_FY),_xlfn.XMATCH(INFLATION_Index,Dynamic_Indices)),
INDEX(Dynamic_Table_FY,COUNTA(Dynamic_Table_FY)/COUNTA(Dynamic_Indices),_xlfn.XMATCH(INFLATION_Index,Dynamic_Indices))),
IF(SETUP_Frequency="Calendar Year",
IFERROR(INDEX(Dynamic_Table_CAL,_xlfn.XMATCH($H418,Dynamic_Period_CAL),_xlfn.XMATCH(INFLATION_Index,Dynamic_Indices)),
INDEX(Dynamic_Table_CAL,COUNTA(Dynamic_Table_CAL)/COUNTA(Dynamic_Indices),_xlfn.XMATCH(INFLATION_Index,Dynamic_Indices))),
IF(SETUP_Frequency="Quarterly",
IFERROR(INDEX(Dynamic_Table_QTR,_xlfn.XMATCH($H418,Dynamic_Period_QTR),_xlfn.XMATCH(INFLATION_Index,Dynamic_Indices)),
INDEX(Dynamic_Table_QTR,COUNTA(Dynamic_Table_QTR)/COUNTA(Dynamic_Indices),_xlfn.XMATCH(INFLATION_Index,Dynamic_Indices))),"err")))))
/100</f>
        <v>#N/A</v>
      </c>
      <c r="P418" s="37" t="e">
        <f t="shared" ca="1" si="32"/>
        <v>#N/A</v>
      </c>
      <c r="Q418" s="37" t="e">
        <f ca="1">IF(ISERROR($H418),NA(),
$P418/_xlfn.XLOOKUP(0,Tool!$27:$27,Tool!$33:$33)
)</f>
        <v>#N/A</v>
      </c>
      <c r="R418" s="2"/>
      <c r="S418" s="36" t="e" cm="1">
        <f t="array" ref="S418">IF(OR(ISERROR($H418),$H418=FALSE),NA(),
IF(SETUP_Frequency="Financial Year",
IFERROR(INDEX(Dynamic_Table_FY,_xlfn.XMATCH($H418,Dynamic_Period_FY),_xlfn.XMATCH("GDP Deflator",Dynamic_Indices)),
INDEX(Dynamic_Table_FY,COUNTA(Dynamic_Table_FY)/COUNTA(Dynamic_Indices),_xlfn.XMATCH("GDP Deflator",Dynamic_Indices))),
IF(SETUP_Frequency="Calendar Year",
IFERROR(INDEX(Dynamic_Table_CAL,_xlfn.XMATCH($H418,Dynamic_Period_CAL),_xlfn.XMATCH("GDP Deflator",Dynamic_Indices)),
INDEX(Dynamic_Table_CAL,COUNTA(Dynamic_Table_CAL)/COUNTA(Dynamic_Indices),_xlfn.XMATCH("GDP Deflator",Dynamic_Indices))),
IF(SETUP_Frequency="Quarterly",
IFERROR(INDEX(Dynamic_Table_QTR,_xlfn.XMATCH($H418,Dynamic_Period_QTR),_xlfn.XMATCH("GDP Deflator",Dynamic_Indices)),
INDEX(Dynamic_Table_QTR,COUNTA(Dynamic_Table_QTR)/COUNTA(Dynamic_Indices),_xlfn.XMATCH("GDP Deflator",Dynamic_Indices))),"err"))))
/100</f>
        <v>#N/A</v>
      </c>
      <c r="T418" s="37" t="e">
        <f t="shared" ca="1" si="33"/>
        <v>#N/A</v>
      </c>
      <c r="U418" s="2" t="e">
        <f ca="1">IF(ISERROR($H418),NA(),
_xlfn.XLOOKUP(0,Tool!$28:$28,Tool!$40:$40)/$T418
)</f>
        <v>#N/A</v>
      </c>
    </row>
    <row r="419" spans="8:21" x14ac:dyDescent="0.35">
      <c r="H419" s="33" t="b">
        <f>IF(SETUP_Frequency="Calendar Year",IF(COUNTA(H$3:H418)&lt;=SETUP_Period_Final-SETUP_Period_First,H418+1),
IF(SETUP_Frequency="Financial Year", IF(COUNTA(H$3:H418)&lt;=LEFT(SETUP_Period_Final,4)-LEFT(SETUP_Period_First,4),((LEFT(H418,2)&amp;MID(H418,3,2))+1)&amp;"/"&amp;TEXT(RIGHT(TEXT(RIGHT(H418,2)+1,"00"),2),"00"),NA()),
IF(SETUP_Frequency="Quarterly",IF(COUNTA(H$3:H418)&lt;=((LEFT(SETUP_Period_Final,4)-LEFT(SETUP_Period_First,4))*4)+RIGHT(SETUP_Period_Final,1)-RIGHT(SETUP_Period_First,1),IF(_xlfn.NUMBERVALUE(RIGHT(H418,1))=4,(LEFT(H418,4)+1)&amp;"Q1",(LEFT(H418,4)&amp;"Q"&amp;(RIGHT(H418,1)+1))),NA()),NA())))</f>
        <v>0</v>
      </c>
      <c r="J419" s="43">
        <f ca="1">OFFSET(Tool!$C$13,0,ROW($H419)-3)</f>
        <v>0</v>
      </c>
      <c r="K419" s="78" t="e">
        <f t="shared" ca="1" si="31"/>
        <v>#N/A</v>
      </c>
      <c r="L419" s="78" t="e">
        <f t="shared" ca="1" si="34"/>
        <v>#N/A</v>
      </c>
      <c r="M419" s="78" t="e">
        <f t="shared" ca="1" si="35"/>
        <v>#N/A</v>
      </c>
      <c r="N419" s="38"/>
      <c r="O419" s="36" t="e" cm="1">
        <f t="array" ref="O419">IF(OR(ISERROR($H419),$H419=FALSE),NA(),
IF(INFLATION_Index="Custom",_xlfn.XLOOKUP($H419,Tool!$12:$12,Tool!$14:$14)*100,
IF(SETUP_Frequency="Financial Year",
IFERROR(INDEX(Dynamic_Table_FY,_xlfn.XMATCH($H419,Dynamic_Period_FY),_xlfn.XMATCH(INFLATION_Index,Dynamic_Indices)),
INDEX(Dynamic_Table_FY,COUNTA(Dynamic_Table_FY)/COUNTA(Dynamic_Indices),_xlfn.XMATCH(INFLATION_Index,Dynamic_Indices))),
IF(SETUP_Frequency="Calendar Year",
IFERROR(INDEX(Dynamic_Table_CAL,_xlfn.XMATCH($H419,Dynamic_Period_CAL),_xlfn.XMATCH(INFLATION_Index,Dynamic_Indices)),
INDEX(Dynamic_Table_CAL,COUNTA(Dynamic_Table_CAL)/COUNTA(Dynamic_Indices),_xlfn.XMATCH(INFLATION_Index,Dynamic_Indices))),
IF(SETUP_Frequency="Quarterly",
IFERROR(INDEX(Dynamic_Table_QTR,_xlfn.XMATCH($H419,Dynamic_Period_QTR),_xlfn.XMATCH(INFLATION_Index,Dynamic_Indices)),
INDEX(Dynamic_Table_QTR,COUNTA(Dynamic_Table_QTR)/COUNTA(Dynamic_Indices),_xlfn.XMATCH(INFLATION_Index,Dynamic_Indices))),"err")))))
/100</f>
        <v>#N/A</v>
      </c>
      <c r="P419" s="37" t="e">
        <f t="shared" ca="1" si="32"/>
        <v>#N/A</v>
      </c>
      <c r="Q419" s="37" t="e">
        <f ca="1">IF(ISERROR($H419),NA(),
$P419/_xlfn.XLOOKUP(0,Tool!$27:$27,Tool!$33:$33)
)</f>
        <v>#N/A</v>
      </c>
      <c r="R419" s="2"/>
      <c r="S419" s="36" t="e" cm="1">
        <f t="array" ref="S419">IF(OR(ISERROR($H419),$H419=FALSE),NA(),
IF(SETUP_Frequency="Financial Year",
IFERROR(INDEX(Dynamic_Table_FY,_xlfn.XMATCH($H419,Dynamic_Period_FY),_xlfn.XMATCH("GDP Deflator",Dynamic_Indices)),
INDEX(Dynamic_Table_FY,COUNTA(Dynamic_Table_FY)/COUNTA(Dynamic_Indices),_xlfn.XMATCH("GDP Deflator",Dynamic_Indices))),
IF(SETUP_Frequency="Calendar Year",
IFERROR(INDEX(Dynamic_Table_CAL,_xlfn.XMATCH($H419,Dynamic_Period_CAL),_xlfn.XMATCH("GDP Deflator",Dynamic_Indices)),
INDEX(Dynamic_Table_CAL,COUNTA(Dynamic_Table_CAL)/COUNTA(Dynamic_Indices),_xlfn.XMATCH("GDP Deflator",Dynamic_Indices))),
IF(SETUP_Frequency="Quarterly",
IFERROR(INDEX(Dynamic_Table_QTR,_xlfn.XMATCH($H419,Dynamic_Period_QTR),_xlfn.XMATCH("GDP Deflator",Dynamic_Indices)),
INDEX(Dynamic_Table_QTR,COUNTA(Dynamic_Table_QTR)/COUNTA(Dynamic_Indices),_xlfn.XMATCH("GDP Deflator",Dynamic_Indices))),"err"))))
/100</f>
        <v>#N/A</v>
      </c>
      <c r="T419" s="37" t="e">
        <f t="shared" ca="1" si="33"/>
        <v>#N/A</v>
      </c>
      <c r="U419" s="2" t="e">
        <f ca="1">IF(ISERROR($H419),NA(),
_xlfn.XLOOKUP(0,Tool!$28:$28,Tool!$40:$40)/$T419
)</f>
        <v>#N/A</v>
      </c>
    </row>
    <row r="420" spans="8:21" x14ac:dyDescent="0.35">
      <c r="H420" s="33" t="b">
        <f>IF(SETUP_Frequency="Calendar Year",IF(COUNTA(H$3:H419)&lt;=SETUP_Period_Final-SETUP_Period_First,H419+1),
IF(SETUP_Frequency="Financial Year", IF(COUNTA(H$3:H419)&lt;=LEFT(SETUP_Period_Final,4)-LEFT(SETUP_Period_First,4),((LEFT(H419,2)&amp;MID(H419,3,2))+1)&amp;"/"&amp;TEXT(RIGHT(TEXT(RIGHT(H419,2)+1,"00"),2),"00"),NA()),
IF(SETUP_Frequency="Quarterly",IF(COUNTA(H$3:H419)&lt;=((LEFT(SETUP_Period_Final,4)-LEFT(SETUP_Period_First,4))*4)+RIGHT(SETUP_Period_Final,1)-RIGHT(SETUP_Period_First,1),IF(_xlfn.NUMBERVALUE(RIGHT(H419,1))=4,(LEFT(H419,4)+1)&amp;"Q1",(LEFT(H419,4)&amp;"Q"&amp;(RIGHT(H419,1)+1))),NA()),NA())))</f>
        <v>0</v>
      </c>
      <c r="J420" s="43">
        <f ca="1">OFFSET(Tool!$C$13,0,ROW($H420)-3)</f>
        <v>0</v>
      </c>
      <c r="K420" s="78" t="e">
        <f t="shared" ca="1" si="31"/>
        <v>#N/A</v>
      </c>
      <c r="L420" s="78" t="e">
        <f t="shared" ca="1" si="34"/>
        <v>#N/A</v>
      </c>
      <c r="M420" s="78" t="e">
        <f t="shared" ca="1" si="35"/>
        <v>#N/A</v>
      </c>
      <c r="N420" s="38"/>
      <c r="O420" s="36" t="e" cm="1">
        <f t="array" ref="O420">IF(OR(ISERROR($H420),$H420=FALSE),NA(),
IF(INFLATION_Index="Custom",_xlfn.XLOOKUP($H420,Tool!$12:$12,Tool!$14:$14)*100,
IF(SETUP_Frequency="Financial Year",
IFERROR(INDEX(Dynamic_Table_FY,_xlfn.XMATCH($H420,Dynamic_Period_FY),_xlfn.XMATCH(INFLATION_Index,Dynamic_Indices)),
INDEX(Dynamic_Table_FY,COUNTA(Dynamic_Table_FY)/COUNTA(Dynamic_Indices),_xlfn.XMATCH(INFLATION_Index,Dynamic_Indices))),
IF(SETUP_Frequency="Calendar Year",
IFERROR(INDEX(Dynamic_Table_CAL,_xlfn.XMATCH($H420,Dynamic_Period_CAL),_xlfn.XMATCH(INFLATION_Index,Dynamic_Indices)),
INDEX(Dynamic_Table_CAL,COUNTA(Dynamic_Table_CAL)/COUNTA(Dynamic_Indices),_xlfn.XMATCH(INFLATION_Index,Dynamic_Indices))),
IF(SETUP_Frequency="Quarterly",
IFERROR(INDEX(Dynamic_Table_QTR,_xlfn.XMATCH($H420,Dynamic_Period_QTR),_xlfn.XMATCH(INFLATION_Index,Dynamic_Indices)),
INDEX(Dynamic_Table_QTR,COUNTA(Dynamic_Table_QTR)/COUNTA(Dynamic_Indices),_xlfn.XMATCH(INFLATION_Index,Dynamic_Indices))),"err")))))
/100</f>
        <v>#N/A</v>
      </c>
      <c r="P420" s="37" t="e">
        <f t="shared" ca="1" si="32"/>
        <v>#N/A</v>
      </c>
      <c r="Q420" s="37" t="e">
        <f ca="1">IF(ISERROR($H420),NA(),
$P420/_xlfn.XLOOKUP(0,Tool!$27:$27,Tool!$33:$33)
)</f>
        <v>#N/A</v>
      </c>
      <c r="R420" s="2"/>
      <c r="S420" s="36" t="e" cm="1">
        <f t="array" ref="S420">IF(OR(ISERROR($H420),$H420=FALSE),NA(),
IF(SETUP_Frequency="Financial Year",
IFERROR(INDEX(Dynamic_Table_FY,_xlfn.XMATCH($H420,Dynamic_Period_FY),_xlfn.XMATCH("GDP Deflator",Dynamic_Indices)),
INDEX(Dynamic_Table_FY,COUNTA(Dynamic_Table_FY)/COUNTA(Dynamic_Indices),_xlfn.XMATCH("GDP Deflator",Dynamic_Indices))),
IF(SETUP_Frequency="Calendar Year",
IFERROR(INDEX(Dynamic_Table_CAL,_xlfn.XMATCH($H420,Dynamic_Period_CAL),_xlfn.XMATCH("GDP Deflator",Dynamic_Indices)),
INDEX(Dynamic_Table_CAL,COUNTA(Dynamic_Table_CAL)/COUNTA(Dynamic_Indices),_xlfn.XMATCH("GDP Deflator",Dynamic_Indices))),
IF(SETUP_Frequency="Quarterly",
IFERROR(INDEX(Dynamic_Table_QTR,_xlfn.XMATCH($H420,Dynamic_Period_QTR),_xlfn.XMATCH("GDP Deflator",Dynamic_Indices)),
INDEX(Dynamic_Table_QTR,COUNTA(Dynamic_Table_QTR)/COUNTA(Dynamic_Indices),_xlfn.XMATCH("GDP Deflator",Dynamic_Indices))),"err"))))
/100</f>
        <v>#N/A</v>
      </c>
      <c r="T420" s="37" t="e">
        <f t="shared" ca="1" si="33"/>
        <v>#N/A</v>
      </c>
      <c r="U420" s="2" t="e">
        <f ca="1">IF(ISERROR($H420),NA(),
_xlfn.XLOOKUP(0,Tool!$28:$28,Tool!$40:$40)/$T420
)</f>
        <v>#N/A</v>
      </c>
    </row>
    <row r="421" spans="8:21" x14ac:dyDescent="0.35">
      <c r="H421" s="33" t="b">
        <f>IF(SETUP_Frequency="Calendar Year",IF(COUNTA(H$3:H420)&lt;=SETUP_Period_Final-SETUP_Period_First,H420+1),
IF(SETUP_Frequency="Financial Year", IF(COUNTA(H$3:H420)&lt;=LEFT(SETUP_Period_Final,4)-LEFT(SETUP_Period_First,4),((LEFT(H420,2)&amp;MID(H420,3,2))+1)&amp;"/"&amp;TEXT(RIGHT(TEXT(RIGHT(H420,2)+1,"00"),2),"00"),NA()),
IF(SETUP_Frequency="Quarterly",IF(COUNTA(H$3:H420)&lt;=((LEFT(SETUP_Period_Final,4)-LEFT(SETUP_Period_First,4))*4)+RIGHT(SETUP_Period_Final,1)-RIGHT(SETUP_Period_First,1),IF(_xlfn.NUMBERVALUE(RIGHT(H420,1))=4,(LEFT(H420,4)+1)&amp;"Q1",(LEFT(H420,4)&amp;"Q"&amp;(RIGHT(H420,1)+1))),NA()),NA())))</f>
        <v>0</v>
      </c>
      <c r="J421" s="43">
        <f ca="1">OFFSET(Tool!$C$13,0,ROW($H421)-3)</f>
        <v>0</v>
      </c>
      <c r="K421" s="78" t="e">
        <f t="shared" ca="1" si="31"/>
        <v>#N/A</v>
      </c>
      <c r="L421" s="78" t="e">
        <f t="shared" ca="1" si="34"/>
        <v>#N/A</v>
      </c>
      <c r="M421" s="78" t="e">
        <f t="shared" ca="1" si="35"/>
        <v>#N/A</v>
      </c>
      <c r="N421" s="38"/>
      <c r="O421" s="36" t="e" cm="1">
        <f t="array" ref="O421">IF(OR(ISERROR($H421),$H421=FALSE),NA(),
IF(INFLATION_Index="Custom",_xlfn.XLOOKUP($H421,Tool!$12:$12,Tool!$14:$14)*100,
IF(SETUP_Frequency="Financial Year",
IFERROR(INDEX(Dynamic_Table_FY,_xlfn.XMATCH($H421,Dynamic_Period_FY),_xlfn.XMATCH(INFLATION_Index,Dynamic_Indices)),
INDEX(Dynamic_Table_FY,COUNTA(Dynamic_Table_FY)/COUNTA(Dynamic_Indices),_xlfn.XMATCH(INFLATION_Index,Dynamic_Indices))),
IF(SETUP_Frequency="Calendar Year",
IFERROR(INDEX(Dynamic_Table_CAL,_xlfn.XMATCH($H421,Dynamic_Period_CAL),_xlfn.XMATCH(INFLATION_Index,Dynamic_Indices)),
INDEX(Dynamic_Table_CAL,COUNTA(Dynamic_Table_CAL)/COUNTA(Dynamic_Indices),_xlfn.XMATCH(INFLATION_Index,Dynamic_Indices))),
IF(SETUP_Frequency="Quarterly",
IFERROR(INDEX(Dynamic_Table_QTR,_xlfn.XMATCH($H421,Dynamic_Period_QTR),_xlfn.XMATCH(INFLATION_Index,Dynamic_Indices)),
INDEX(Dynamic_Table_QTR,COUNTA(Dynamic_Table_QTR)/COUNTA(Dynamic_Indices),_xlfn.XMATCH(INFLATION_Index,Dynamic_Indices))),"err")))))
/100</f>
        <v>#N/A</v>
      </c>
      <c r="P421" s="37" t="e">
        <f t="shared" ca="1" si="32"/>
        <v>#N/A</v>
      </c>
      <c r="Q421" s="37" t="e">
        <f ca="1">IF(ISERROR($H421),NA(),
$P421/_xlfn.XLOOKUP(0,Tool!$27:$27,Tool!$33:$33)
)</f>
        <v>#N/A</v>
      </c>
      <c r="R421" s="2"/>
      <c r="S421" s="36" t="e" cm="1">
        <f t="array" ref="S421">IF(OR(ISERROR($H421),$H421=FALSE),NA(),
IF(SETUP_Frequency="Financial Year",
IFERROR(INDEX(Dynamic_Table_FY,_xlfn.XMATCH($H421,Dynamic_Period_FY),_xlfn.XMATCH("GDP Deflator",Dynamic_Indices)),
INDEX(Dynamic_Table_FY,COUNTA(Dynamic_Table_FY)/COUNTA(Dynamic_Indices),_xlfn.XMATCH("GDP Deflator",Dynamic_Indices))),
IF(SETUP_Frequency="Calendar Year",
IFERROR(INDEX(Dynamic_Table_CAL,_xlfn.XMATCH($H421,Dynamic_Period_CAL),_xlfn.XMATCH("GDP Deflator",Dynamic_Indices)),
INDEX(Dynamic_Table_CAL,COUNTA(Dynamic_Table_CAL)/COUNTA(Dynamic_Indices),_xlfn.XMATCH("GDP Deflator",Dynamic_Indices))),
IF(SETUP_Frequency="Quarterly",
IFERROR(INDEX(Dynamic_Table_QTR,_xlfn.XMATCH($H421,Dynamic_Period_QTR),_xlfn.XMATCH("GDP Deflator",Dynamic_Indices)),
INDEX(Dynamic_Table_QTR,COUNTA(Dynamic_Table_QTR)/COUNTA(Dynamic_Indices),_xlfn.XMATCH("GDP Deflator",Dynamic_Indices))),"err"))))
/100</f>
        <v>#N/A</v>
      </c>
      <c r="T421" s="37" t="e">
        <f t="shared" ca="1" si="33"/>
        <v>#N/A</v>
      </c>
      <c r="U421" s="2" t="e">
        <f ca="1">IF(ISERROR($H421),NA(),
_xlfn.XLOOKUP(0,Tool!$28:$28,Tool!$40:$40)/$T421
)</f>
        <v>#N/A</v>
      </c>
    </row>
    <row r="422" spans="8:21" x14ac:dyDescent="0.35">
      <c r="H422" s="33" t="b">
        <f>IF(SETUP_Frequency="Calendar Year",IF(COUNTA(H$3:H421)&lt;=SETUP_Period_Final-SETUP_Period_First,H421+1),
IF(SETUP_Frequency="Financial Year", IF(COUNTA(H$3:H421)&lt;=LEFT(SETUP_Period_Final,4)-LEFT(SETUP_Period_First,4),((LEFT(H421,2)&amp;MID(H421,3,2))+1)&amp;"/"&amp;TEXT(RIGHT(TEXT(RIGHT(H421,2)+1,"00"),2),"00"),NA()),
IF(SETUP_Frequency="Quarterly",IF(COUNTA(H$3:H421)&lt;=((LEFT(SETUP_Period_Final,4)-LEFT(SETUP_Period_First,4))*4)+RIGHT(SETUP_Period_Final,1)-RIGHT(SETUP_Period_First,1),IF(_xlfn.NUMBERVALUE(RIGHT(H421,1))=4,(LEFT(H421,4)+1)&amp;"Q1",(LEFT(H421,4)&amp;"Q"&amp;(RIGHT(H421,1)+1))),NA()),NA())))</f>
        <v>0</v>
      </c>
      <c r="J422" s="43">
        <f ca="1">OFFSET(Tool!$C$13,0,ROW($H422)-3)</f>
        <v>0</v>
      </c>
      <c r="K422" s="78" t="e">
        <f t="shared" ca="1" si="31"/>
        <v>#N/A</v>
      </c>
      <c r="L422" s="78" t="e">
        <f t="shared" ca="1" si="34"/>
        <v>#N/A</v>
      </c>
      <c r="M422" s="78" t="e">
        <f t="shared" ca="1" si="35"/>
        <v>#N/A</v>
      </c>
      <c r="N422" s="38"/>
      <c r="O422" s="36" t="e" cm="1">
        <f t="array" ref="O422">IF(OR(ISERROR($H422),$H422=FALSE),NA(),
IF(INFLATION_Index="Custom",_xlfn.XLOOKUP($H422,Tool!$12:$12,Tool!$14:$14)*100,
IF(SETUP_Frequency="Financial Year",
IFERROR(INDEX(Dynamic_Table_FY,_xlfn.XMATCH($H422,Dynamic_Period_FY),_xlfn.XMATCH(INFLATION_Index,Dynamic_Indices)),
INDEX(Dynamic_Table_FY,COUNTA(Dynamic_Table_FY)/COUNTA(Dynamic_Indices),_xlfn.XMATCH(INFLATION_Index,Dynamic_Indices))),
IF(SETUP_Frequency="Calendar Year",
IFERROR(INDEX(Dynamic_Table_CAL,_xlfn.XMATCH($H422,Dynamic_Period_CAL),_xlfn.XMATCH(INFLATION_Index,Dynamic_Indices)),
INDEX(Dynamic_Table_CAL,COUNTA(Dynamic_Table_CAL)/COUNTA(Dynamic_Indices),_xlfn.XMATCH(INFLATION_Index,Dynamic_Indices))),
IF(SETUP_Frequency="Quarterly",
IFERROR(INDEX(Dynamic_Table_QTR,_xlfn.XMATCH($H422,Dynamic_Period_QTR),_xlfn.XMATCH(INFLATION_Index,Dynamic_Indices)),
INDEX(Dynamic_Table_QTR,COUNTA(Dynamic_Table_QTR)/COUNTA(Dynamic_Indices),_xlfn.XMATCH(INFLATION_Index,Dynamic_Indices))),"err")))))
/100</f>
        <v>#N/A</v>
      </c>
      <c r="P422" s="37" t="e">
        <f t="shared" ca="1" si="32"/>
        <v>#N/A</v>
      </c>
      <c r="Q422" s="37" t="e">
        <f ca="1">IF(ISERROR($H422),NA(),
$P422/_xlfn.XLOOKUP(0,Tool!$27:$27,Tool!$33:$33)
)</f>
        <v>#N/A</v>
      </c>
      <c r="R422" s="2"/>
      <c r="S422" s="36" t="e" cm="1">
        <f t="array" ref="S422">IF(OR(ISERROR($H422),$H422=FALSE),NA(),
IF(SETUP_Frequency="Financial Year",
IFERROR(INDEX(Dynamic_Table_FY,_xlfn.XMATCH($H422,Dynamic_Period_FY),_xlfn.XMATCH("GDP Deflator",Dynamic_Indices)),
INDEX(Dynamic_Table_FY,COUNTA(Dynamic_Table_FY)/COUNTA(Dynamic_Indices),_xlfn.XMATCH("GDP Deflator",Dynamic_Indices))),
IF(SETUP_Frequency="Calendar Year",
IFERROR(INDEX(Dynamic_Table_CAL,_xlfn.XMATCH($H422,Dynamic_Period_CAL),_xlfn.XMATCH("GDP Deflator",Dynamic_Indices)),
INDEX(Dynamic_Table_CAL,COUNTA(Dynamic_Table_CAL)/COUNTA(Dynamic_Indices),_xlfn.XMATCH("GDP Deflator",Dynamic_Indices))),
IF(SETUP_Frequency="Quarterly",
IFERROR(INDEX(Dynamic_Table_QTR,_xlfn.XMATCH($H422,Dynamic_Period_QTR),_xlfn.XMATCH("GDP Deflator",Dynamic_Indices)),
INDEX(Dynamic_Table_QTR,COUNTA(Dynamic_Table_QTR)/COUNTA(Dynamic_Indices),_xlfn.XMATCH("GDP Deflator",Dynamic_Indices))),"err"))))
/100</f>
        <v>#N/A</v>
      </c>
      <c r="T422" s="37" t="e">
        <f t="shared" ca="1" si="33"/>
        <v>#N/A</v>
      </c>
      <c r="U422" s="2" t="e">
        <f ca="1">IF(ISERROR($H422),NA(),
_xlfn.XLOOKUP(0,Tool!$28:$28,Tool!$40:$40)/$T422
)</f>
        <v>#N/A</v>
      </c>
    </row>
    <row r="423" spans="8:21" x14ac:dyDescent="0.35">
      <c r="H423" s="33" t="b">
        <f>IF(SETUP_Frequency="Calendar Year",IF(COUNTA(H$3:H422)&lt;=SETUP_Period_Final-SETUP_Period_First,H422+1),
IF(SETUP_Frequency="Financial Year", IF(COUNTA(H$3:H422)&lt;=LEFT(SETUP_Period_Final,4)-LEFT(SETUP_Period_First,4),((LEFT(H422,2)&amp;MID(H422,3,2))+1)&amp;"/"&amp;TEXT(RIGHT(TEXT(RIGHT(H422,2)+1,"00"),2),"00"),NA()),
IF(SETUP_Frequency="Quarterly",IF(COUNTA(H$3:H422)&lt;=((LEFT(SETUP_Period_Final,4)-LEFT(SETUP_Period_First,4))*4)+RIGHT(SETUP_Period_Final,1)-RIGHT(SETUP_Period_First,1),IF(_xlfn.NUMBERVALUE(RIGHT(H422,1))=4,(LEFT(H422,4)+1)&amp;"Q1",(LEFT(H422,4)&amp;"Q"&amp;(RIGHT(H422,1)+1))),NA()),NA())))</f>
        <v>0</v>
      </c>
      <c r="J423" s="43">
        <f ca="1">OFFSET(Tool!$C$13,0,ROW($H423)-3)</f>
        <v>0</v>
      </c>
      <c r="K423" s="78" t="e">
        <f t="shared" ca="1" si="31"/>
        <v>#N/A</v>
      </c>
      <c r="L423" s="78" t="e">
        <f t="shared" ca="1" si="34"/>
        <v>#N/A</v>
      </c>
      <c r="M423" s="78" t="e">
        <f t="shared" ca="1" si="35"/>
        <v>#N/A</v>
      </c>
      <c r="N423" s="38"/>
      <c r="O423" s="36" t="e" cm="1">
        <f t="array" ref="O423">IF(OR(ISERROR($H423),$H423=FALSE),NA(),
IF(INFLATION_Index="Custom",_xlfn.XLOOKUP($H423,Tool!$12:$12,Tool!$14:$14)*100,
IF(SETUP_Frequency="Financial Year",
IFERROR(INDEX(Dynamic_Table_FY,_xlfn.XMATCH($H423,Dynamic_Period_FY),_xlfn.XMATCH(INFLATION_Index,Dynamic_Indices)),
INDEX(Dynamic_Table_FY,COUNTA(Dynamic_Table_FY)/COUNTA(Dynamic_Indices),_xlfn.XMATCH(INFLATION_Index,Dynamic_Indices))),
IF(SETUP_Frequency="Calendar Year",
IFERROR(INDEX(Dynamic_Table_CAL,_xlfn.XMATCH($H423,Dynamic_Period_CAL),_xlfn.XMATCH(INFLATION_Index,Dynamic_Indices)),
INDEX(Dynamic_Table_CAL,COUNTA(Dynamic_Table_CAL)/COUNTA(Dynamic_Indices),_xlfn.XMATCH(INFLATION_Index,Dynamic_Indices))),
IF(SETUP_Frequency="Quarterly",
IFERROR(INDEX(Dynamic_Table_QTR,_xlfn.XMATCH($H423,Dynamic_Period_QTR),_xlfn.XMATCH(INFLATION_Index,Dynamic_Indices)),
INDEX(Dynamic_Table_QTR,COUNTA(Dynamic_Table_QTR)/COUNTA(Dynamic_Indices),_xlfn.XMATCH(INFLATION_Index,Dynamic_Indices))),"err")))))
/100</f>
        <v>#N/A</v>
      </c>
      <c r="P423" s="37" t="e">
        <f t="shared" ca="1" si="32"/>
        <v>#N/A</v>
      </c>
      <c r="Q423" s="37" t="e">
        <f ca="1">IF(ISERROR($H423),NA(),
$P423/_xlfn.XLOOKUP(0,Tool!$27:$27,Tool!$33:$33)
)</f>
        <v>#N/A</v>
      </c>
      <c r="R423" s="2"/>
      <c r="S423" s="36" t="e" cm="1">
        <f t="array" ref="S423">IF(OR(ISERROR($H423),$H423=FALSE),NA(),
IF(SETUP_Frequency="Financial Year",
IFERROR(INDEX(Dynamic_Table_FY,_xlfn.XMATCH($H423,Dynamic_Period_FY),_xlfn.XMATCH("GDP Deflator",Dynamic_Indices)),
INDEX(Dynamic_Table_FY,COUNTA(Dynamic_Table_FY)/COUNTA(Dynamic_Indices),_xlfn.XMATCH("GDP Deflator",Dynamic_Indices))),
IF(SETUP_Frequency="Calendar Year",
IFERROR(INDEX(Dynamic_Table_CAL,_xlfn.XMATCH($H423,Dynamic_Period_CAL),_xlfn.XMATCH("GDP Deflator",Dynamic_Indices)),
INDEX(Dynamic_Table_CAL,COUNTA(Dynamic_Table_CAL)/COUNTA(Dynamic_Indices),_xlfn.XMATCH("GDP Deflator",Dynamic_Indices))),
IF(SETUP_Frequency="Quarterly",
IFERROR(INDEX(Dynamic_Table_QTR,_xlfn.XMATCH($H423,Dynamic_Period_QTR),_xlfn.XMATCH("GDP Deflator",Dynamic_Indices)),
INDEX(Dynamic_Table_QTR,COUNTA(Dynamic_Table_QTR)/COUNTA(Dynamic_Indices),_xlfn.XMATCH("GDP Deflator",Dynamic_Indices))),"err"))))
/100</f>
        <v>#N/A</v>
      </c>
      <c r="T423" s="37" t="e">
        <f t="shared" ca="1" si="33"/>
        <v>#N/A</v>
      </c>
      <c r="U423" s="2" t="e">
        <f ca="1">IF(ISERROR($H423),NA(),
_xlfn.XLOOKUP(0,Tool!$28:$28,Tool!$40:$40)/$T423
)</f>
        <v>#N/A</v>
      </c>
    </row>
    <row r="424" spans="8:21" x14ac:dyDescent="0.35">
      <c r="H424" s="33" t="b">
        <f>IF(SETUP_Frequency="Calendar Year",IF(COUNTA(H$3:H423)&lt;=SETUP_Period_Final-SETUP_Period_First,H423+1),
IF(SETUP_Frequency="Financial Year", IF(COUNTA(H$3:H423)&lt;=LEFT(SETUP_Period_Final,4)-LEFT(SETUP_Period_First,4),((LEFT(H423,2)&amp;MID(H423,3,2))+1)&amp;"/"&amp;TEXT(RIGHT(TEXT(RIGHT(H423,2)+1,"00"),2),"00"),NA()),
IF(SETUP_Frequency="Quarterly",IF(COUNTA(H$3:H423)&lt;=((LEFT(SETUP_Period_Final,4)-LEFT(SETUP_Period_First,4))*4)+RIGHT(SETUP_Period_Final,1)-RIGHT(SETUP_Period_First,1),IF(_xlfn.NUMBERVALUE(RIGHT(H423,1))=4,(LEFT(H423,4)+1)&amp;"Q1",(LEFT(H423,4)&amp;"Q"&amp;(RIGHT(H423,1)+1))),NA()),NA())))</f>
        <v>0</v>
      </c>
      <c r="J424" s="43">
        <f ca="1">OFFSET(Tool!$C$13,0,ROW($H424)-3)</f>
        <v>0</v>
      </c>
      <c r="K424" s="78" t="e">
        <f t="shared" ca="1" si="31"/>
        <v>#N/A</v>
      </c>
      <c r="L424" s="78" t="e">
        <f t="shared" ca="1" si="34"/>
        <v>#N/A</v>
      </c>
      <c r="M424" s="78" t="e">
        <f t="shared" ca="1" si="35"/>
        <v>#N/A</v>
      </c>
      <c r="N424" s="38"/>
      <c r="O424" s="36" t="e" cm="1">
        <f t="array" ref="O424">IF(OR(ISERROR($H424),$H424=FALSE),NA(),
IF(INFLATION_Index="Custom",_xlfn.XLOOKUP($H424,Tool!$12:$12,Tool!$14:$14)*100,
IF(SETUP_Frequency="Financial Year",
IFERROR(INDEX(Dynamic_Table_FY,_xlfn.XMATCH($H424,Dynamic_Period_FY),_xlfn.XMATCH(INFLATION_Index,Dynamic_Indices)),
INDEX(Dynamic_Table_FY,COUNTA(Dynamic_Table_FY)/COUNTA(Dynamic_Indices),_xlfn.XMATCH(INFLATION_Index,Dynamic_Indices))),
IF(SETUP_Frequency="Calendar Year",
IFERROR(INDEX(Dynamic_Table_CAL,_xlfn.XMATCH($H424,Dynamic_Period_CAL),_xlfn.XMATCH(INFLATION_Index,Dynamic_Indices)),
INDEX(Dynamic_Table_CAL,COUNTA(Dynamic_Table_CAL)/COUNTA(Dynamic_Indices),_xlfn.XMATCH(INFLATION_Index,Dynamic_Indices))),
IF(SETUP_Frequency="Quarterly",
IFERROR(INDEX(Dynamic_Table_QTR,_xlfn.XMATCH($H424,Dynamic_Period_QTR),_xlfn.XMATCH(INFLATION_Index,Dynamic_Indices)),
INDEX(Dynamic_Table_QTR,COUNTA(Dynamic_Table_QTR)/COUNTA(Dynamic_Indices),_xlfn.XMATCH(INFLATION_Index,Dynamic_Indices))),"err")))))
/100</f>
        <v>#N/A</v>
      </c>
      <c r="P424" s="37" t="e">
        <f t="shared" ca="1" si="32"/>
        <v>#N/A</v>
      </c>
      <c r="Q424" s="37" t="e">
        <f ca="1">IF(ISERROR($H424),NA(),
$P424/_xlfn.XLOOKUP(0,Tool!$27:$27,Tool!$33:$33)
)</f>
        <v>#N/A</v>
      </c>
      <c r="R424" s="2"/>
      <c r="S424" s="36" t="e" cm="1">
        <f t="array" ref="S424">IF(OR(ISERROR($H424),$H424=FALSE),NA(),
IF(SETUP_Frequency="Financial Year",
IFERROR(INDEX(Dynamic_Table_FY,_xlfn.XMATCH($H424,Dynamic_Period_FY),_xlfn.XMATCH("GDP Deflator",Dynamic_Indices)),
INDEX(Dynamic_Table_FY,COUNTA(Dynamic_Table_FY)/COUNTA(Dynamic_Indices),_xlfn.XMATCH("GDP Deflator",Dynamic_Indices))),
IF(SETUP_Frequency="Calendar Year",
IFERROR(INDEX(Dynamic_Table_CAL,_xlfn.XMATCH($H424,Dynamic_Period_CAL),_xlfn.XMATCH("GDP Deflator",Dynamic_Indices)),
INDEX(Dynamic_Table_CAL,COUNTA(Dynamic_Table_CAL)/COUNTA(Dynamic_Indices),_xlfn.XMATCH("GDP Deflator",Dynamic_Indices))),
IF(SETUP_Frequency="Quarterly",
IFERROR(INDEX(Dynamic_Table_QTR,_xlfn.XMATCH($H424,Dynamic_Period_QTR),_xlfn.XMATCH("GDP Deflator",Dynamic_Indices)),
INDEX(Dynamic_Table_QTR,COUNTA(Dynamic_Table_QTR)/COUNTA(Dynamic_Indices),_xlfn.XMATCH("GDP Deflator",Dynamic_Indices))),"err"))))
/100</f>
        <v>#N/A</v>
      </c>
      <c r="T424" s="37" t="e">
        <f t="shared" ca="1" si="33"/>
        <v>#N/A</v>
      </c>
      <c r="U424" s="2" t="e">
        <f ca="1">IF(ISERROR($H424),NA(),
_xlfn.XLOOKUP(0,Tool!$28:$28,Tool!$40:$40)/$T424
)</f>
        <v>#N/A</v>
      </c>
    </row>
    <row r="425" spans="8:21" x14ac:dyDescent="0.35">
      <c r="H425" s="33" t="b">
        <f>IF(SETUP_Frequency="Calendar Year",IF(COUNTA(H$3:H424)&lt;=SETUP_Period_Final-SETUP_Period_First,H424+1),
IF(SETUP_Frequency="Financial Year", IF(COUNTA(H$3:H424)&lt;=LEFT(SETUP_Period_Final,4)-LEFT(SETUP_Period_First,4),((LEFT(H424,2)&amp;MID(H424,3,2))+1)&amp;"/"&amp;TEXT(RIGHT(TEXT(RIGHT(H424,2)+1,"00"),2),"00"),NA()),
IF(SETUP_Frequency="Quarterly",IF(COUNTA(H$3:H424)&lt;=((LEFT(SETUP_Period_Final,4)-LEFT(SETUP_Period_First,4))*4)+RIGHT(SETUP_Period_Final,1)-RIGHT(SETUP_Period_First,1),IF(_xlfn.NUMBERVALUE(RIGHT(H424,1))=4,(LEFT(H424,4)+1)&amp;"Q1",(LEFT(H424,4)&amp;"Q"&amp;(RIGHT(H424,1)+1))),NA()),NA())))</f>
        <v>0</v>
      </c>
      <c r="J425" s="43">
        <f ca="1">OFFSET(Tool!$C$13,0,ROW($H425)-3)</f>
        <v>0</v>
      </c>
      <c r="K425" s="78" t="e">
        <f t="shared" ca="1" si="31"/>
        <v>#N/A</v>
      </c>
      <c r="L425" s="78" t="e">
        <f t="shared" ca="1" si="34"/>
        <v>#N/A</v>
      </c>
      <c r="M425" s="78" t="e">
        <f t="shared" ca="1" si="35"/>
        <v>#N/A</v>
      </c>
      <c r="N425" s="38"/>
      <c r="O425" s="36" t="e" cm="1">
        <f t="array" ref="O425">IF(OR(ISERROR($H425),$H425=FALSE),NA(),
IF(INFLATION_Index="Custom",_xlfn.XLOOKUP($H425,Tool!$12:$12,Tool!$14:$14)*100,
IF(SETUP_Frequency="Financial Year",
IFERROR(INDEX(Dynamic_Table_FY,_xlfn.XMATCH($H425,Dynamic_Period_FY),_xlfn.XMATCH(INFLATION_Index,Dynamic_Indices)),
INDEX(Dynamic_Table_FY,COUNTA(Dynamic_Table_FY)/COUNTA(Dynamic_Indices),_xlfn.XMATCH(INFLATION_Index,Dynamic_Indices))),
IF(SETUP_Frequency="Calendar Year",
IFERROR(INDEX(Dynamic_Table_CAL,_xlfn.XMATCH($H425,Dynamic_Period_CAL),_xlfn.XMATCH(INFLATION_Index,Dynamic_Indices)),
INDEX(Dynamic_Table_CAL,COUNTA(Dynamic_Table_CAL)/COUNTA(Dynamic_Indices),_xlfn.XMATCH(INFLATION_Index,Dynamic_Indices))),
IF(SETUP_Frequency="Quarterly",
IFERROR(INDEX(Dynamic_Table_QTR,_xlfn.XMATCH($H425,Dynamic_Period_QTR),_xlfn.XMATCH(INFLATION_Index,Dynamic_Indices)),
INDEX(Dynamic_Table_QTR,COUNTA(Dynamic_Table_QTR)/COUNTA(Dynamic_Indices),_xlfn.XMATCH(INFLATION_Index,Dynamic_Indices))),"err")))))
/100</f>
        <v>#N/A</v>
      </c>
      <c r="P425" s="37" t="e">
        <f t="shared" ca="1" si="32"/>
        <v>#N/A</v>
      </c>
      <c r="Q425" s="37" t="e">
        <f ca="1">IF(ISERROR($H425),NA(),
$P425/_xlfn.XLOOKUP(0,Tool!$27:$27,Tool!$33:$33)
)</f>
        <v>#N/A</v>
      </c>
      <c r="R425" s="2"/>
      <c r="S425" s="36" t="e" cm="1">
        <f t="array" ref="S425">IF(OR(ISERROR($H425),$H425=FALSE),NA(),
IF(SETUP_Frequency="Financial Year",
IFERROR(INDEX(Dynamic_Table_FY,_xlfn.XMATCH($H425,Dynamic_Period_FY),_xlfn.XMATCH("GDP Deflator",Dynamic_Indices)),
INDEX(Dynamic_Table_FY,COUNTA(Dynamic_Table_FY)/COUNTA(Dynamic_Indices),_xlfn.XMATCH("GDP Deflator",Dynamic_Indices))),
IF(SETUP_Frequency="Calendar Year",
IFERROR(INDEX(Dynamic_Table_CAL,_xlfn.XMATCH($H425,Dynamic_Period_CAL),_xlfn.XMATCH("GDP Deflator",Dynamic_Indices)),
INDEX(Dynamic_Table_CAL,COUNTA(Dynamic_Table_CAL)/COUNTA(Dynamic_Indices),_xlfn.XMATCH("GDP Deflator",Dynamic_Indices))),
IF(SETUP_Frequency="Quarterly",
IFERROR(INDEX(Dynamic_Table_QTR,_xlfn.XMATCH($H425,Dynamic_Period_QTR),_xlfn.XMATCH("GDP Deflator",Dynamic_Indices)),
INDEX(Dynamic_Table_QTR,COUNTA(Dynamic_Table_QTR)/COUNTA(Dynamic_Indices),_xlfn.XMATCH("GDP Deflator",Dynamic_Indices))),"err"))))
/100</f>
        <v>#N/A</v>
      </c>
      <c r="T425" s="37" t="e">
        <f t="shared" ca="1" si="33"/>
        <v>#N/A</v>
      </c>
      <c r="U425" s="2" t="e">
        <f ca="1">IF(ISERROR($H425),NA(),
_xlfn.XLOOKUP(0,Tool!$28:$28,Tool!$40:$40)/$T425
)</f>
        <v>#N/A</v>
      </c>
    </row>
    <row r="426" spans="8:21" x14ac:dyDescent="0.35">
      <c r="H426" s="33" t="b">
        <f>IF(SETUP_Frequency="Calendar Year",IF(COUNTA(H$3:H425)&lt;=SETUP_Period_Final-SETUP_Period_First,H425+1),
IF(SETUP_Frequency="Financial Year", IF(COUNTA(H$3:H425)&lt;=LEFT(SETUP_Period_Final,4)-LEFT(SETUP_Period_First,4),((LEFT(H425,2)&amp;MID(H425,3,2))+1)&amp;"/"&amp;TEXT(RIGHT(TEXT(RIGHT(H425,2)+1,"00"),2),"00"),NA()),
IF(SETUP_Frequency="Quarterly",IF(COUNTA(H$3:H425)&lt;=((LEFT(SETUP_Period_Final,4)-LEFT(SETUP_Period_First,4))*4)+RIGHT(SETUP_Period_Final,1)-RIGHT(SETUP_Period_First,1),IF(_xlfn.NUMBERVALUE(RIGHT(H425,1))=4,(LEFT(H425,4)+1)&amp;"Q1",(LEFT(H425,4)&amp;"Q"&amp;(RIGHT(H425,1)+1))),NA()),NA())))</f>
        <v>0</v>
      </c>
      <c r="J426" s="43">
        <f ca="1">OFFSET(Tool!$C$13,0,ROW($H426)-3)</f>
        <v>0</v>
      </c>
      <c r="K426" s="78" t="e">
        <f t="shared" ca="1" si="31"/>
        <v>#N/A</v>
      </c>
      <c r="L426" s="78" t="e">
        <f t="shared" ca="1" si="34"/>
        <v>#N/A</v>
      </c>
      <c r="M426" s="78" t="e">
        <f t="shared" ca="1" si="35"/>
        <v>#N/A</v>
      </c>
      <c r="N426" s="38"/>
      <c r="O426" s="36" t="e" cm="1">
        <f t="array" ref="O426">IF(OR(ISERROR($H426),$H426=FALSE),NA(),
IF(INFLATION_Index="Custom",_xlfn.XLOOKUP($H426,Tool!$12:$12,Tool!$14:$14)*100,
IF(SETUP_Frequency="Financial Year",
IFERROR(INDEX(Dynamic_Table_FY,_xlfn.XMATCH($H426,Dynamic_Period_FY),_xlfn.XMATCH(INFLATION_Index,Dynamic_Indices)),
INDEX(Dynamic_Table_FY,COUNTA(Dynamic_Table_FY)/COUNTA(Dynamic_Indices),_xlfn.XMATCH(INFLATION_Index,Dynamic_Indices))),
IF(SETUP_Frequency="Calendar Year",
IFERROR(INDEX(Dynamic_Table_CAL,_xlfn.XMATCH($H426,Dynamic_Period_CAL),_xlfn.XMATCH(INFLATION_Index,Dynamic_Indices)),
INDEX(Dynamic_Table_CAL,COUNTA(Dynamic_Table_CAL)/COUNTA(Dynamic_Indices),_xlfn.XMATCH(INFLATION_Index,Dynamic_Indices))),
IF(SETUP_Frequency="Quarterly",
IFERROR(INDEX(Dynamic_Table_QTR,_xlfn.XMATCH($H426,Dynamic_Period_QTR),_xlfn.XMATCH(INFLATION_Index,Dynamic_Indices)),
INDEX(Dynamic_Table_QTR,COUNTA(Dynamic_Table_QTR)/COUNTA(Dynamic_Indices),_xlfn.XMATCH(INFLATION_Index,Dynamic_Indices))),"err")))))
/100</f>
        <v>#N/A</v>
      </c>
      <c r="P426" s="37" t="e">
        <f t="shared" ca="1" si="32"/>
        <v>#N/A</v>
      </c>
      <c r="Q426" s="37" t="e">
        <f ca="1">IF(ISERROR($H426),NA(),
$P426/_xlfn.XLOOKUP(0,Tool!$27:$27,Tool!$33:$33)
)</f>
        <v>#N/A</v>
      </c>
      <c r="R426" s="2"/>
      <c r="S426" s="36" t="e" cm="1">
        <f t="array" ref="S426">IF(OR(ISERROR($H426),$H426=FALSE),NA(),
IF(SETUP_Frequency="Financial Year",
IFERROR(INDEX(Dynamic_Table_FY,_xlfn.XMATCH($H426,Dynamic_Period_FY),_xlfn.XMATCH("GDP Deflator",Dynamic_Indices)),
INDEX(Dynamic_Table_FY,COUNTA(Dynamic_Table_FY)/COUNTA(Dynamic_Indices),_xlfn.XMATCH("GDP Deflator",Dynamic_Indices))),
IF(SETUP_Frequency="Calendar Year",
IFERROR(INDEX(Dynamic_Table_CAL,_xlfn.XMATCH($H426,Dynamic_Period_CAL),_xlfn.XMATCH("GDP Deflator",Dynamic_Indices)),
INDEX(Dynamic_Table_CAL,COUNTA(Dynamic_Table_CAL)/COUNTA(Dynamic_Indices),_xlfn.XMATCH("GDP Deflator",Dynamic_Indices))),
IF(SETUP_Frequency="Quarterly",
IFERROR(INDEX(Dynamic_Table_QTR,_xlfn.XMATCH($H426,Dynamic_Period_QTR),_xlfn.XMATCH("GDP Deflator",Dynamic_Indices)),
INDEX(Dynamic_Table_QTR,COUNTA(Dynamic_Table_QTR)/COUNTA(Dynamic_Indices),_xlfn.XMATCH("GDP Deflator",Dynamic_Indices))),"err"))))
/100</f>
        <v>#N/A</v>
      </c>
      <c r="T426" s="37" t="e">
        <f t="shared" ca="1" si="33"/>
        <v>#N/A</v>
      </c>
      <c r="U426" s="2" t="e">
        <f ca="1">IF(ISERROR($H426),NA(),
_xlfn.XLOOKUP(0,Tool!$28:$28,Tool!$40:$40)/$T426
)</f>
        <v>#N/A</v>
      </c>
    </row>
    <row r="427" spans="8:21" x14ac:dyDescent="0.35">
      <c r="H427" s="33" t="b">
        <f>IF(SETUP_Frequency="Calendar Year",IF(COUNTA(H$3:H426)&lt;=SETUP_Period_Final-SETUP_Period_First,H426+1),
IF(SETUP_Frequency="Financial Year", IF(COUNTA(H$3:H426)&lt;=LEFT(SETUP_Period_Final,4)-LEFT(SETUP_Period_First,4),((LEFT(H426,2)&amp;MID(H426,3,2))+1)&amp;"/"&amp;TEXT(RIGHT(TEXT(RIGHT(H426,2)+1,"00"),2),"00"),NA()),
IF(SETUP_Frequency="Quarterly",IF(COUNTA(H$3:H426)&lt;=((LEFT(SETUP_Period_Final,4)-LEFT(SETUP_Period_First,4))*4)+RIGHT(SETUP_Period_Final,1)-RIGHT(SETUP_Period_First,1),IF(_xlfn.NUMBERVALUE(RIGHT(H426,1))=4,(LEFT(H426,4)+1)&amp;"Q1",(LEFT(H426,4)&amp;"Q"&amp;(RIGHT(H426,1)+1))),NA()),NA())))</f>
        <v>0</v>
      </c>
      <c r="J427" s="43">
        <f ca="1">OFFSET(Tool!$C$13,0,ROW($H427)-3)</f>
        <v>0</v>
      </c>
      <c r="K427" s="78" t="e">
        <f t="shared" ca="1" si="31"/>
        <v>#N/A</v>
      </c>
      <c r="L427" s="78" t="e">
        <f t="shared" ca="1" si="34"/>
        <v>#N/A</v>
      </c>
      <c r="M427" s="78" t="e">
        <f t="shared" ca="1" si="35"/>
        <v>#N/A</v>
      </c>
      <c r="N427" s="38"/>
      <c r="O427" s="36" t="e" cm="1">
        <f t="array" ref="O427">IF(OR(ISERROR($H427),$H427=FALSE),NA(),
IF(INFLATION_Index="Custom",_xlfn.XLOOKUP($H427,Tool!$12:$12,Tool!$14:$14)*100,
IF(SETUP_Frequency="Financial Year",
IFERROR(INDEX(Dynamic_Table_FY,_xlfn.XMATCH($H427,Dynamic_Period_FY),_xlfn.XMATCH(INFLATION_Index,Dynamic_Indices)),
INDEX(Dynamic_Table_FY,COUNTA(Dynamic_Table_FY)/COUNTA(Dynamic_Indices),_xlfn.XMATCH(INFLATION_Index,Dynamic_Indices))),
IF(SETUP_Frequency="Calendar Year",
IFERROR(INDEX(Dynamic_Table_CAL,_xlfn.XMATCH($H427,Dynamic_Period_CAL),_xlfn.XMATCH(INFLATION_Index,Dynamic_Indices)),
INDEX(Dynamic_Table_CAL,COUNTA(Dynamic_Table_CAL)/COUNTA(Dynamic_Indices),_xlfn.XMATCH(INFLATION_Index,Dynamic_Indices))),
IF(SETUP_Frequency="Quarterly",
IFERROR(INDEX(Dynamic_Table_QTR,_xlfn.XMATCH($H427,Dynamic_Period_QTR),_xlfn.XMATCH(INFLATION_Index,Dynamic_Indices)),
INDEX(Dynamic_Table_QTR,COUNTA(Dynamic_Table_QTR)/COUNTA(Dynamic_Indices),_xlfn.XMATCH(INFLATION_Index,Dynamic_Indices))),"err")))))
/100</f>
        <v>#N/A</v>
      </c>
      <c r="P427" s="37" t="e">
        <f t="shared" ca="1" si="32"/>
        <v>#N/A</v>
      </c>
      <c r="Q427" s="37" t="e">
        <f ca="1">IF(ISERROR($H427),NA(),
$P427/_xlfn.XLOOKUP(0,Tool!$27:$27,Tool!$33:$33)
)</f>
        <v>#N/A</v>
      </c>
      <c r="R427" s="2"/>
      <c r="S427" s="36" t="e" cm="1">
        <f t="array" ref="S427">IF(OR(ISERROR($H427),$H427=FALSE),NA(),
IF(SETUP_Frequency="Financial Year",
IFERROR(INDEX(Dynamic_Table_FY,_xlfn.XMATCH($H427,Dynamic_Period_FY),_xlfn.XMATCH("GDP Deflator",Dynamic_Indices)),
INDEX(Dynamic_Table_FY,COUNTA(Dynamic_Table_FY)/COUNTA(Dynamic_Indices),_xlfn.XMATCH("GDP Deflator",Dynamic_Indices))),
IF(SETUP_Frequency="Calendar Year",
IFERROR(INDEX(Dynamic_Table_CAL,_xlfn.XMATCH($H427,Dynamic_Period_CAL),_xlfn.XMATCH("GDP Deflator",Dynamic_Indices)),
INDEX(Dynamic_Table_CAL,COUNTA(Dynamic_Table_CAL)/COUNTA(Dynamic_Indices),_xlfn.XMATCH("GDP Deflator",Dynamic_Indices))),
IF(SETUP_Frequency="Quarterly",
IFERROR(INDEX(Dynamic_Table_QTR,_xlfn.XMATCH($H427,Dynamic_Period_QTR),_xlfn.XMATCH("GDP Deflator",Dynamic_Indices)),
INDEX(Dynamic_Table_QTR,COUNTA(Dynamic_Table_QTR)/COUNTA(Dynamic_Indices),_xlfn.XMATCH("GDP Deflator",Dynamic_Indices))),"err"))))
/100</f>
        <v>#N/A</v>
      </c>
      <c r="T427" s="37" t="e">
        <f t="shared" ca="1" si="33"/>
        <v>#N/A</v>
      </c>
      <c r="U427" s="2" t="e">
        <f ca="1">IF(ISERROR($H427),NA(),
_xlfn.XLOOKUP(0,Tool!$28:$28,Tool!$40:$40)/$T427
)</f>
        <v>#N/A</v>
      </c>
    </row>
    <row r="428" spans="8:21" x14ac:dyDescent="0.35">
      <c r="H428" s="33" t="b">
        <f>IF(SETUP_Frequency="Calendar Year",IF(COUNTA(H$3:H427)&lt;=SETUP_Period_Final-SETUP_Period_First,H427+1),
IF(SETUP_Frequency="Financial Year", IF(COUNTA(H$3:H427)&lt;=LEFT(SETUP_Period_Final,4)-LEFT(SETUP_Period_First,4),((LEFT(H427,2)&amp;MID(H427,3,2))+1)&amp;"/"&amp;TEXT(RIGHT(TEXT(RIGHT(H427,2)+1,"00"),2),"00"),NA()),
IF(SETUP_Frequency="Quarterly",IF(COUNTA(H$3:H427)&lt;=((LEFT(SETUP_Period_Final,4)-LEFT(SETUP_Period_First,4))*4)+RIGHT(SETUP_Period_Final,1)-RIGHT(SETUP_Period_First,1),IF(_xlfn.NUMBERVALUE(RIGHT(H427,1))=4,(LEFT(H427,4)+1)&amp;"Q1",(LEFT(H427,4)&amp;"Q"&amp;(RIGHT(H427,1)+1))),NA()),NA())))</f>
        <v>0</v>
      </c>
      <c r="J428" s="43">
        <f ca="1">OFFSET(Tool!$C$13,0,ROW($H428)-3)</f>
        <v>0</v>
      </c>
      <c r="K428" s="78" t="e">
        <f t="shared" ca="1" si="31"/>
        <v>#N/A</v>
      </c>
      <c r="L428" s="78" t="e">
        <f t="shared" ca="1" si="34"/>
        <v>#N/A</v>
      </c>
      <c r="M428" s="78" t="e">
        <f t="shared" ca="1" si="35"/>
        <v>#N/A</v>
      </c>
      <c r="N428" s="38"/>
      <c r="O428" s="36" t="e" cm="1">
        <f t="array" ref="O428">IF(OR(ISERROR($H428),$H428=FALSE),NA(),
IF(INFLATION_Index="Custom",_xlfn.XLOOKUP($H428,Tool!$12:$12,Tool!$14:$14)*100,
IF(SETUP_Frequency="Financial Year",
IFERROR(INDEX(Dynamic_Table_FY,_xlfn.XMATCH($H428,Dynamic_Period_FY),_xlfn.XMATCH(INFLATION_Index,Dynamic_Indices)),
INDEX(Dynamic_Table_FY,COUNTA(Dynamic_Table_FY)/COUNTA(Dynamic_Indices),_xlfn.XMATCH(INFLATION_Index,Dynamic_Indices))),
IF(SETUP_Frequency="Calendar Year",
IFERROR(INDEX(Dynamic_Table_CAL,_xlfn.XMATCH($H428,Dynamic_Period_CAL),_xlfn.XMATCH(INFLATION_Index,Dynamic_Indices)),
INDEX(Dynamic_Table_CAL,COUNTA(Dynamic_Table_CAL)/COUNTA(Dynamic_Indices),_xlfn.XMATCH(INFLATION_Index,Dynamic_Indices))),
IF(SETUP_Frequency="Quarterly",
IFERROR(INDEX(Dynamic_Table_QTR,_xlfn.XMATCH($H428,Dynamic_Period_QTR),_xlfn.XMATCH(INFLATION_Index,Dynamic_Indices)),
INDEX(Dynamic_Table_QTR,COUNTA(Dynamic_Table_QTR)/COUNTA(Dynamic_Indices),_xlfn.XMATCH(INFLATION_Index,Dynamic_Indices))),"err")))))
/100</f>
        <v>#N/A</v>
      </c>
      <c r="P428" s="37" t="e">
        <f t="shared" ca="1" si="32"/>
        <v>#N/A</v>
      </c>
      <c r="Q428" s="37" t="e">
        <f ca="1">IF(ISERROR($H428),NA(),
$P428/_xlfn.XLOOKUP(0,Tool!$27:$27,Tool!$33:$33)
)</f>
        <v>#N/A</v>
      </c>
      <c r="R428" s="2"/>
      <c r="S428" s="36" t="e" cm="1">
        <f t="array" ref="S428">IF(OR(ISERROR($H428),$H428=FALSE),NA(),
IF(SETUP_Frequency="Financial Year",
IFERROR(INDEX(Dynamic_Table_FY,_xlfn.XMATCH($H428,Dynamic_Period_FY),_xlfn.XMATCH("GDP Deflator",Dynamic_Indices)),
INDEX(Dynamic_Table_FY,COUNTA(Dynamic_Table_FY)/COUNTA(Dynamic_Indices),_xlfn.XMATCH("GDP Deflator",Dynamic_Indices))),
IF(SETUP_Frequency="Calendar Year",
IFERROR(INDEX(Dynamic_Table_CAL,_xlfn.XMATCH($H428,Dynamic_Period_CAL),_xlfn.XMATCH("GDP Deflator",Dynamic_Indices)),
INDEX(Dynamic_Table_CAL,COUNTA(Dynamic_Table_CAL)/COUNTA(Dynamic_Indices),_xlfn.XMATCH("GDP Deflator",Dynamic_Indices))),
IF(SETUP_Frequency="Quarterly",
IFERROR(INDEX(Dynamic_Table_QTR,_xlfn.XMATCH($H428,Dynamic_Period_QTR),_xlfn.XMATCH("GDP Deflator",Dynamic_Indices)),
INDEX(Dynamic_Table_QTR,COUNTA(Dynamic_Table_QTR)/COUNTA(Dynamic_Indices),_xlfn.XMATCH("GDP Deflator",Dynamic_Indices))),"err"))))
/100</f>
        <v>#N/A</v>
      </c>
      <c r="T428" s="37" t="e">
        <f t="shared" ca="1" si="33"/>
        <v>#N/A</v>
      </c>
      <c r="U428" s="2" t="e">
        <f ca="1">IF(ISERROR($H428),NA(),
_xlfn.XLOOKUP(0,Tool!$28:$28,Tool!$40:$40)/$T428
)</f>
        <v>#N/A</v>
      </c>
    </row>
    <row r="429" spans="8:21" x14ac:dyDescent="0.35">
      <c r="H429" s="33" t="b">
        <f>IF(SETUP_Frequency="Calendar Year",IF(COUNTA(H$3:H428)&lt;=SETUP_Period_Final-SETUP_Period_First,H428+1),
IF(SETUP_Frequency="Financial Year", IF(COUNTA(H$3:H428)&lt;=LEFT(SETUP_Period_Final,4)-LEFT(SETUP_Period_First,4),((LEFT(H428,2)&amp;MID(H428,3,2))+1)&amp;"/"&amp;TEXT(RIGHT(TEXT(RIGHT(H428,2)+1,"00"),2),"00"),NA()),
IF(SETUP_Frequency="Quarterly",IF(COUNTA(H$3:H428)&lt;=((LEFT(SETUP_Period_Final,4)-LEFT(SETUP_Period_First,4))*4)+RIGHT(SETUP_Period_Final,1)-RIGHT(SETUP_Period_First,1),IF(_xlfn.NUMBERVALUE(RIGHT(H428,1))=4,(LEFT(H428,4)+1)&amp;"Q1",(LEFT(H428,4)&amp;"Q"&amp;(RIGHT(H428,1)+1))),NA()),NA())))</f>
        <v>0</v>
      </c>
      <c r="J429" s="43">
        <f ca="1">OFFSET(Tool!$C$13,0,ROW($H429)-3)</f>
        <v>0</v>
      </c>
      <c r="K429" s="78" t="e">
        <f t="shared" ca="1" si="31"/>
        <v>#N/A</v>
      </c>
      <c r="L429" s="78" t="e">
        <f t="shared" ca="1" si="34"/>
        <v>#N/A</v>
      </c>
      <c r="M429" s="78" t="e">
        <f t="shared" ca="1" si="35"/>
        <v>#N/A</v>
      </c>
      <c r="N429" s="38"/>
      <c r="O429" s="36" t="e" cm="1">
        <f t="array" ref="O429">IF(OR(ISERROR($H429),$H429=FALSE),NA(),
IF(INFLATION_Index="Custom",_xlfn.XLOOKUP($H429,Tool!$12:$12,Tool!$14:$14)*100,
IF(SETUP_Frequency="Financial Year",
IFERROR(INDEX(Dynamic_Table_FY,_xlfn.XMATCH($H429,Dynamic_Period_FY),_xlfn.XMATCH(INFLATION_Index,Dynamic_Indices)),
INDEX(Dynamic_Table_FY,COUNTA(Dynamic_Table_FY)/COUNTA(Dynamic_Indices),_xlfn.XMATCH(INFLATION_Index,Dynamic_Indices))),
IF(SETUP_Frequency="Calendar Year",
IFERROR(INDEX(Dynamic_Table_CAL,_xlfn.XMATCH($H429,Dynamic_Period_CAL),_xlfn.XMATCH(INFLATION_Index,Dynamic_Indices)),
INDEX(Dynamic_Table_CAL,COUNTA(Dynamic_Table_CAL)/COUNTA(Dynamic_Indices),_xlfn.XMATCH(INFLATION_Index,Dynamic_Indices))),
IF(SETUP_Frequency="Quarterly",
IFERROR(INDEX(Dynamic_Table_QTR,_xlfn.XMATCH($H429,Dynamic_Period_QTR),_xlfn.XMATCH(INFLATION_Index,Dynamic_Indices)),
INDEX(Dynamic_Table_QTR,COUNTA(Dynamic_Table_QTR)/COUNTA(Dynamic_Indices),_xlfn.XMATCH(INFLATION_Index,Dynamic_Indices))),"err")))))
/100</f>
        <v>#N/A</v>
      </c>
      <c r="P429" s="37" t="e">
        <f t="shared" ca="1" si="32"/>
        <v>#N/A</v>
      </c>
      <c r="Q429" s="37" t="e">
        <f ca="1">IF(ISERROR($H429),NA(),
$P429/_xlfn.XLOOKUP(0,Tool!$27:$27,Tool!$33:$33)
)</f>
        <v>#N/A</v>
      </c>
      <c r="R429" s="2"/>
      <c r="S429" s="36" t="e" cm="1">
        <f t="array" ref="S429">IF(OR(ISERROR($H429),$H429=FALSE),NA(),
IF(SETUP_Frequency="Financial Year",
IFERROR(INDEX(Dynamic_Table_FY,_xlfn.XMATCH($H429,Dynamic_Period_FY),_xlfn.XMATCH("GDP Deflator",Dynamic_Indices)),
INDEX(Dynamic_Table_FY,COUNTA(Dynamic_Table_FY)/COUNTA(Dynamic_Indices),_xlfn.XMATCH("GDP Deflator",Dynamic_Indices))),
IF(SETUP_Frequency="Calendar Year",
IFERROR(INDEX(Dynamic_Table_CAL,_xlfn.XMATCH($H429,Dynamic_Period_CAL),_xlfn.XMATCH("GDP Deflator",Dynamic_Indices)),
INDEX(Dynamic_Table_CAL,COUNTA(Dynamic_Table_CAL)/COUNTA(Dynamic_Indices),_xlfn.XMATCH("GDP Deflator",Dynamic_Indices))),
IF(SETUP_Frequency="Quarterly",
IFERROR(INDEX(Dynamic_Table_QTR,_xlfn.XMATCH($H429,Dynamic_Period_QTR),_xlfn.XMATCH("GDP Deflator",Dynamic_Indices)),
INDEX(Dynamic_Table_QTR,COUNTA(Dynamic_Table_QTR)/COUNTA(Dynamic_Indices),_xlfn.XMATCH("GDP Deflator",Dynamic_Indices))),"err"))))
/100</f>
        <v>#N/A</v>
      </c>
      <c r="T429" s="37" t="e">
        <f t="shared" ca="1" si="33"/>
        <v>#N/A</v>
      </c>
      <c r="U429" s="2" t="e">
        <f ca="1">IF(ISERROR($H429),NA(),
_xlfn.XLOOKUP(0,Tool!$28:$28,Tool!$40:$40)/$T429
)</f>
        <v>#N/A</v>
      </c>
    </row>
    <row r="430" spans="8:21" x14ac:dyDescent="0.35">
      <c r="H430" s="33" t="b">
        <f>IF(SETUP_Frequency="Calendar Year",IF(COUNTA(H$3:H429)&lt;=SETUP_Period_Final-SETUP_Period_First,H429+1),
IF(SETUP_Frequency="Financial Year", IF(COUNTA(H$3:H429)&lt;=LEFT(SETUP_Period_Final,4)-LEFT(SETUP_Period_First,4),((LEFT(H429,2)&amp;MID(H429,3,2))+1)&amp;"/"&amp;TEXT(RIGHT(TEXT(RIGHT(H429,2)+1,"00"),2),"00"),NA()),
IF(SETUP_Frequency="Quarterly",IF(COUNTA(H$3:H429)&lt;=((LEFT(SETUP_Period_Final,4)-LEFT(SETUP_Period_First,4))*4)+RIGHT(SETUP_Period_Final,1)-RIGHT(SETUP_Period_First,1),IF(_xlfn.NUMBERVALUE(RIGHT(H429,1))=4,(LEFT(H429,4)+1)&amp;"Q1",(LEFT(H429,4)&amp;"Q"&amp;(RIGHT(H429,1)+1))),NA()),NA())))</f>
        <v>0</v>
      </c>
      <c r="J430" s="43">
        <f ca="1">OFFSET(Tool!$C$13,0,ROW($H430)-3)</f>
        <v>0</v>
      </c>
      <c r="K430" s="78" t="e">
        <f t="shared" ca="1" si="31"/>
        <v>#N/A</v>
      </c>
      <c r="L430" s="78" t="e">
        <f t="shared" ca="1" si="34"/>
        <v>#N/A</v>
      </c>
      <c r="M430" s="78" t="e">
        <f t="shared" ca="1" si="35"/>
        <v>#N/A</v>
      </c>
      <c r="N430" s="38"/>
      <c r="O430" s="36" t="e" cm="1">
        <f t="array" ref="O430">IF(OR(ISERROR($H430),$H430=FALSE),NA(),
IF(INFLATION_Index="Custom",_xlfn.XLOOKUP($H430,Tool!$12:$12,Tool!$14:$14)*100,
IF(SETUP_Frequency="Financial Year",
IFERROR(INDEX(Dynamic_Table_FY,_xlfn.XMATCH($H430,Dynamic_Period_FY),_xlfn.XMATCH(INFLATION_Index,Dynamic_Indices)),
INDEX(Dynamic_Table_FY,COUNTA(Dynamic_Table_FY)/COUNTA(Dynamic_Indices),_xlfn.XMATCH(INFLATION_Index,Dynamic_Indices))),
IF(SETUP_Frequency="Calendar Year",
IFERROR(INDEX(Dynamic_Table_CAL,_xlfn.XMATCH($H430,Dynamic_Period_CAL),_xlfn.XMATCH(INFLATION_Index,Dynamic_Indices)),
INDEX(Dynamic_Table_CAL,COUNTA(Dynamic_Table_CAL)/COUNTA(Dynamic_Indices),_xlfn.XMATCH(INFLATION_Index,Dynamic_Indices))),
IF(SETUP_Frequency="Quarterly",
IFERROR(INDEX(Dynamic_Table_QTR,_xlfn.XMATCH($H430,Dynamic_Period_QTR),_xlfn.XMATCH(INFLATION_Index,Dynamic_Indices)),
INDEX(Dynamic_Table_QTR,COUNTA(Dynamic_Table_QTR)/COUNTA(Dynamic_Indices),_xlfn.XMATCH(INFLATION_Index,Dynamic_Indices))),"err")))))
/100</f>
        <v>#N/A</v>
      </c>
      <c r="P430" s="37" t="e">
        <f t="shared" ca="1" si="32"/>
        <v>#N/A</v>
      </c>
      <c r="Q430" s="37" t="e">
        <f ca="1">IF(ISERROR($H430),NA(),
$P430/_xlfn.XLOOKUP(0,Tool!$27:$27,Tool!$33:$33)
)</f>
        <v>#N/A</v>
      </c>
      <c r="R430" s="2"/>
      <c r="S430" s="36" t="e" cm="1">
        <f t="array" ref="S430">IF(OR(ISERROR($H430),$H430=FALSE),NA(),
IF(SETUP_Frequency="Financial Year",
IFERROR(INDEX(Dynamic_Table_FY,_xlfn.XMATCH($H430,Dynamic_Period_FY),_xlfn.XMATCH("GDP Deflator",Dynamic_Indices)),
INDEX(Dynamic_Table_FY,COUNTA(Dynamic_Table_FY)/COUNTA(Dynamic_Indices),_xlfn.XMATCH("GDP Deflator",Dynamic_Indices))),
IF(SETUP_Frequency="Calendar Year",
IFERROR(INDEX(Dynamic_Table_CAL,_xlfn.XMATCH($H430,Dynamic_Period_CAL),_xlfn.XMATCH("GDP Deflator",Dynamic_Indices)),
INDEX(Dynamic_Table_CAL,COUNTA(Dynamic_Table_CAL)/COUNTA(Dynamic_Indices),_xlfn.XMATCH("GDP Deflator",Dynamic_Indices))),
IF(SETUP_Frequency="Quarterly",
IFERROR(INDEX(Dynamic_Table_QTR,_xlfn.XMATCH($H430,Dynamic_Period_QTR),_xlfn.XMATCH("GDP Deflator",Dynamic_Indices)),
INDEX(Dynamic_Table_QTR,COUNTA(Dynamic_Table_QTR)/COUNTA(Dynamic_Indices),_xlfn.XMATCH("GDP Deflator",Dynamic_Indices))),"err"))))
/100</f>
        <v>#N/A</v>
      </c>
      <c r="T430" s="37" t="e">
        <f t="shared" ca="1" si="33"/>
        <v>#N/A</v>
      </c>
      <c r="U430" s="2" t="e">
        <f ca="1">IF(ISERROR($H430),NA(),
_xlfn.XLOOKUP(0,Tool!$28:$28,Tool!$40:$40)/$T430
)</f>
        <v>#N/A</v>
      </c>
    </row>
    <row r="431" spans="8:21" x14ac:dyDescent="0.35">
      <c r="H431" s="33" t="b">
        <f>IF(SETUP_Frequency="Calendar Year",IF(COUNTA(H$3:H430)&lt;=SETUP_Period_Final-SETUP_Period_First,H430+1),
IF(SETUP_Frequency="Financial Year", IF(COUNTA(H$3:H430)&lt;=LEFT(SETUP_Period_Final,4)-LEFT(SETUP_Period_First,4),((LEFT(H430,2)&amp;MID(H430,3,2))+1)&amp;"/"&amp;TEXT(RIGHT(TEXT(RIGHT(H430,2)+1,"00"),2),"00"),NA()),
IF(SETUP_Frequency="Quarterly",IF(COUNTA(H$3:H430)&lt;=((LEFT(SETUP_Period_Final,4)-LEFT(SETUP_Period_First,4))*4)+RIGHT(SETUP_Period_Final,1)-RIGHT(SETUP_Period_First,1),IF(_xlfn.NUMBERVALUE(RIGHT(H430,1))=4,(LEFT(H430,4)+1)&amp;"Q1",(LEFT(H430,4)&amp;"Q"&amp;(RIGHT(H430,1)+1))),NA()),NA())))</f>
        <v>0</v>
      </c>
      <c r="J431" s="43">
        <f ca="1">OFFSET(Tool!$C$13,0,ROW($H431)-3)</f>
        <v>0</v>
      </c>
      <c r="K431" s="78" t="e">
        <f t="shared" ca="1" si="31"/>
        <v>#N/A</v>
      </c>
      <c r="L431" s="78" t="e">
        <f t="shared" ca="1" si="34"/>
        <v>#N/A</v>
      </c>
      <c r="M431" s="78" t="e">
        <f t="shared" ca="1" si="35"/>
        <v>#N/A</v>
      </c>
      <c r="N431" s="38"/>
      <c r="O431" s="36" t="e" cm="1">
        <f t="array" ref="O431">IF(OR(ISERROR($H431),$H431=FALSE),NA(),
IF(INFLATION_Index="Custom",_xlfn.XLOOKUP($H431,Tool!$12:$12,Tool!$14:$14)*100,
IF(SETUP_Frequency="Financial Year",
IFERROR(INDEX(Dynamic_Table_FY,_xlfn.XMATCH($H431,Dynamic_Period_FY),_xlfn.XMATCH(INFLATION_Index,Dynamic_Indices)),
INDEX(Dynamic_Table_FY,COUNTA(Dynamic_Table_FY)/COUNTA(Dynamic_Indices),_xlfn.XMATCH(INFLATION_Index,Dynamic_Indices))),
IF(SETUP_Frequency="Calendar Year",
IFERROR(INDEX(Dynamic_Table_CAL,_xlfn.XMATCH($H431,Dynamic_Period_CAL),_xlfn.XMATCH(INFLATION_Index,Dynamic_Indices)),
INDEX(Dynamic_Table_CAL,COUNTA(Dynamic_Table_CAL)/COUNTA(Dynamic_Indices),_xlfn.XMATCH(INFLATION_Index,Dynamic_Indices))),
IF(SETUP_Frequency="Quarterly",
IFERROR(INDEX(Dynamic_Table_QTR,_xlfn.XMATCH($H431,Dynamic_Period_QTR),_xlfn.XMATCH(INFLATION_Index,Dynamic_Indices)),
INDEX(Dynamic_Table_QTR,COUNTA(Dynamic_Table_QTR)/COUNTA(Dynamic_Indices),_xlfn.XMATCH(INFLATION_Index,Dynamic_Indices))),"err")))))
/100</f>
        <v>#N/A</v>
      </c>
      <c r="P431" s="37" t="e">
        <f t="shared" ca="1" si="32"/>
        <v>#N/A</v>
      </c>
      <c r="Q431" s="37" t="e">
        <f ca="1">IF(ISERROR($H431),NA(),
$P431/_xlfn.XLOOKUP(0,Tool!$27:$27,Tool!$33:$33)
)</f>
        <v>#N/A</v>
      </c>
      <c r="R431" s="2"/>
      <c r="S431" s="36" t="e" cm="1">
        <f t="array" ref="S431">IF(OR(ISERROR($H431),$H431=FALSE),NA(),
IF(SETUP_Frequency="Financial Year",
IFERROR(INDEX(Dynamic_Table_FY,_xlfn.XMATCH($H431,Dynamic_Period_FY),_xlfn.XMATCH("GDP Deflator",Dynamic_Indices)),
INDEX(Dynamic_Table_FY,COUNTA(Dynamic_Table_FY)/COUNTA(Dynamic_Indices),_xlfn.XMATCH("GDP Deflator",Dynamic_Indices))),
IF(SETUP_Frequency="Calendar Year",
IFERROR(INDEX(Dynamic_Table_CAL,_xlfn.XMATCH($H431,Dynamic_Period_CAL),_xlfn.XMATCH("GDP Deflator",Dynamic_Indices)),
INDEX(Dynamic_Table_CAL,COUNTA(Dynamic_Table_CAL)/COUNTA(Dynamic_Indices),_xlfn.XMATCH("GDP Deflator",Dynamic_Indices))),
IF(SETUP_Frequency="Quarterly",
IFERROR(INDEX(Dynamic_Table_QTR,_xlfn.XMATCH($H431,Dynamic_Period_QTR),_xlfn.XMATCH("GDP Deflator",Dynamic_Indices)),
INDEX(Dynamic_Table_QTR,COUNTA(Dynamic_Table_QTR)/COUNTA(Dynamic_Indices),_xlfn.XMATCH("GDP Deflator",Dynamic_Indices))),"err"))))
/100</f>
        <v>#N/A</v>
      </c>
      <c r="T431" s="37" t="e">
        <f t="shared" ca="1" si="33"/>
        <v>#N/A</v>
      </c>
      <c r="U431" s="2" t="e">
        <f ca="1">IF(ISERROR($H431),NA(),
_xlfn.XLOOKUP(0,Tool!$28:$28,Tool!$40:$40)/$T431
)</f>
        <v>#N/A</v>
      </c>
    </row>
    <row r="432" spans="8:21" x14ac:dyDescent="0.35">
      <c r="H432" s="33" t="b">
        <f>IF(SETUP_Frequency="Calendar Year",IF(COUNTA(H$3:H431)&lt;=SETUP_Period_Final-SETUP_Period_First,H431+1),
IF(SETUP_Frequency="Financial Year", IF(COUNTA(H$3:H431)&lt;=LEFT(SETUP_Period_Final,4)-LEFT(SETUP_Period_First,4),((LEFT(H431,2)&amp;MID(H431,3,2))+1)&amp;"/"&amp;TEXT(RIGHT(TEXT(RIGHT(H431,2)+1,"00"),2),"00"),NA()),
IF(SETUP_Frequency="Quarterly",IF(COUNTA(H$3:H431)&lt;=((LEFT(SETUP_Period_Final,4)-LEFT(SETUP_Period_First,4))*4)+RIGHT(SETUP_Period_Final,1)-RIGHT(SETUP_Period_First,1),IF(_xlfn.NUMBERVALUE(RIGHT(H431,1))=4,(LEFT(H431,4)+1)&amp;"Q1",(LEFT(H431,4)&amp;"Q"&amp;(RIGHT(H431,1)+1))),NA()),NA())))</f>
        <v>0</v>
      </c>
      <c r="J432" s="43">
        <f ca="1">OFFSET(Tool!$C$13,0,ROW($H432)-3)</f>
        <v>0</v>
      </c>
      <c r="K432" s="78" t="e">
        <f t="shared" ca="1" si="31"/>
        <v>#N/A</v>
      </c>
      <c r="L432" s="78" t="e">
        <f t="shared" ca="1" si="34"/>
        <v>#N/A</v>
      </c>
      <c r="M432" s="78" t="e">
        <f t="shared" ca="1" si="35"/>
        <v>#N/A</v>
      </c>
      <c r="N432" s="38"/>
      <c r="O432" s="36" t="e" cm="1">
        <f t="array" ref="O432">IF(OR(ISERROR($H432),$H432=FALSE),NA(),
IF(INFLATION_Index="Custom",_xlfn.XLOOKUP($H432,Tool!$12:$12,Tool!$14:$14)*100,
IF(SETUP_Frequency="Financial Year",
IFERROR(INDEX(Dynamic_Table_FY,_xlfn.XMATCH($H432,Dynamic_Period_FY),_xlfn.XMATCH(INFLATION_Index,Dynamic_Indices)),
INDEX(Dynamic_Table_FY,COUNTA(Dynamic_Table_FY)/COUNTA(Dynamic_Indices),_xlfn.XMATCH(INFLATION_Index,Dynamic_Indices))),
IF(SETUP_Frequency="Calendar Year",
IFERROR(INDEX(Dynamic_Table_CAL,_xlfn.XMATCH($H432,Dynamic_Period_CAL),_xlfn.XMATCH(INFLATION_Index,Dynamic_Indices)),
INDEX(Dynamic_Table_CAL,COUNTA(Dynamic_Table_CAL)/COUNTA(Dynamic_Indices),_xlfn.XMATCH(INFLATION_Index,Dynamic_Indices))),
IF(SETUP_Frequency="Quarterly",
IFERROR(INDEX(Dynamic_Table_QTR,_xlfn.XMATCH($H432,Dynamic_Period_QTR),_xlfn.XMATCH(INFLATION_Index,Dynamic_Indices)),
INDEX(Dynamic_Table_QTR,COUNTA(Dynamic_Table_QTR)/COUNTA(Dynamic_Indices),_xlfn.XMATCH(INFLATION_Index,Dynamic_Indices))),"err")))))
/100</f>
        <v>#N/A</v>
      </c>
      <c r="P432" s="37" t="e">
        <f t="shared" ca="1" si="32"/>
        <v>#N/A</v>
      </c>
      <c r="Q432" s="37" t="e">
        <f ca="1">IF(ISERROR($H432),NA(),
$P432/_xlfn.XLOOKUP(0,Tool!$27:$27,Tool!$33:$33)
)</f>
        <v>#N/A</v>
      </c>
      <c r="R432" s="2"/>
      <c r="S432" s="36" t="e" cm="1">
        <f t="array" ref="S432">IF(OR(ISERROR($H432),$H432=FALSE),NA(),
IF(SETUP_Frequency="Financial Year",
IFERROR(INDEX(Dynamic_Table_FY,_xlfn.XMATCH($H432,Dynamic_Period_FY),_xlfn.XMATCH("GDP Deflator",Dynamic_Indices)),
INDEX(Dynamic_Table_FY,COUNTA(Dynamic_Table_FY)/COUNTA(Dynamic_Indices),_xlfn.XMATCH("GDP Deflator",Dynamic_Indices))),
IF(SETUP_Frequency="Calendar Year",
IFERROR(INDEX(Dynamic_Table_CAL,_xlfn.XMATCH($H432,Dynamic_Period_CAL),_xlfn.XMATCH("GDP Deflator",Dynamic_Indices)),
INDEX(Dynamic_Table_CAL,COUNTA(Dynamic_Table_CAL)/COUNTA(Dynamic_Indices),_xlfn.XMATCH("GDP Deflator",Dynamic_Indices))),
IF(SETUP_Frequency="Quarterly",
IFERROR(INDEX(Dynamic_Table_QTR,_xlfn.XMATCH($H432,Dynamic_Period_QTR),_xlfn.XMATCH("GDP Deflator",Dynamic_Indices)),
INDEX(Dynamic_Table_QTR,COUNTA(Dynamic_Table_QTR)/COUNTA(Dynamic_Indices),_xlfn.XMATCH("GDP Deflator",Dynamic_Indices))),"err"))))
/100</f>
        <v>#N/A</v>
      </c>
      <c r="T432" s="37" t="e">
        <f t="shared" ca="1" si="33"/>
        <v>#N/A</v>
      </c>
      <c r="U432" s="2" t="e">
        <f ca="1">IF(ISERROR($H432),NA(),
_xlfn.XLOOKUP(0,Tool!$28:$28,Tool!$40:$40)/$T432
)</f>
        <v>#N/A</v>
      </c>
    </row>
    <row r="433" spans="8:21" x14ac:dyDescent="0.35">
      <c r="H433" s="33" t="b">
        <f>IF(SETUP_Frequency="Calendar Year",IF(COUNTA(H$3:H432)&lt;=SETUP_Period_Final-SETUP_Period_First,H432+1),
IF(SETUP_Frequency="Financial Year", IF(COUNTA(H$3:H432)&lt;=LEFT(SETUP_Period_Final,4)-LEFT(SETUP_Period_First,4),((LEFT(H432,2)&amp;MID(H432,3,2))+1)&amp;"/"&amp;TEXT(RIGHT(TEXT(RIGHT(H432,2)+1,"00"),2),"00"),NA()),
IF(SETUP_Frequency="Quarterly",IF(COUNTA(H$3:H432)&lt;=((LEFT(SETUP_Period_Final,4)-LEFT(SETUP_Period_First,4))*4)+RIGHT(SETUP_Period_Final,1)-RIGHT(SETUP_Period_First,1),IF(_xlfn.NUMBERVALUE(RIGHT(H432,1))=4,(LEFT(H432,4)+1)&amp;"Q1",(LEFT(H432,4)&amp;"Q"&amp;(RIGHT(H432,1)+1))),NA()),NA())))</f>
        <v>0</v>
      </c>
      <c r="J433" s="43">
        <f ca="1">OFFSET(Tool!$C$13,0,ROW($H433)-3)</f>
        <v>0</v>
      </c>
      <c r="K433" s="78" t="e">
        <f t="shared" ca="1" si="31"/>
        <v>#N/A</v>
      </c>
      <c r="L433" s="78" t="e">
        <f t="shared" ca="1" si="34"/>
        <v>#N/A</v>
      </c>
      <c r="M433" s="78" t="e">
        <f t="shared" ca="1" si="35"/>
        <v>#N/A</v>
      </c>
      <c r="N433" s="38"/>
      <c r="O433" s="36" t="e" cm="1">
        <f t="array" ref="O433">IF(OR(ISERROR($H433),$H433=FALSE),NA(),
IF(INFLATION_Index="Custom",_xlfn.XLOOKUP($H433,Tool!$12:$12,Tool!$14:$14)*100,
IF(SETUP_Frequency="Financial Year",
IFERROR(INDEX(Dynamic_Table_FY,_xlfn.XMATCH($H433,Dynamic_Period_FY),_xlfn.XMATCH(INFLATION_Index,Dynamic_Indices)),
INDEX(Dynamic_Table_FY,COUNTA(Dynamic_Table_FY)/COUNTA(Dynamic_Indices),_xlfn.XMATCH(INFLATION_Index,Dynamic_Indices))),
IF(SETUP_Frequency="Calendar Year",
IFERROR(INDEX(Dynamic_Table_CAL,_xlfn.XMATCH($H433,Dynamic_Period_CAL),_xlfn.XMATCH(INFLATION_Index,Dynamic_Indices)),
INDEX(Dynamic_Table_CAL,COUNTA(Dynamic_Table_CAL)/COUNTA(Dynamic_Indices),_xlfn.XMATCH(INFLATION_Index,Dynamic_Indices))),
IF(SETUP_Frequency="Quarterly",
IFERROR(INDEX(Dynamic_Table_QTR,_xlfn.XMATCH($H433,Dynamic_Period_QTR),_xlfn.XMATCH(INFLATION_Index,Dynamic_Indices)),
INDEX(Dynamic_Table_QTR,COUNTA(Dynamic_Table_QTR)/COUNTA(Dynamic_Indices),_xlfn.XMATCH(INFLATION_Index,Dynamic_Indices))),"err")))))
/100</f>
        <v>#N/A</v>
      </c>
      <c r="P433" s="37" t="e">
        <f t="shared" ca="1" si="32"/>
        <v>#N/A</v>
      </c>
      <c r="Q433" s="37" t="e">
        <f ca="1">IF(ISERROR($H433),NA(),
$P433/_xlfn.XLOOKUP(0,Tool!$27:$27,Tool!$33:$33)
)</f>
        <v>#N/A</v>
      </c>
      <c r="R433" s="2"/>
      <c r="S433" s="36" t="e" cm="1">
        <f t="array" ref="S433">IF(OR(ISERROR($H433),$H433=FALSE),NA(),
IF(SETUP_Frequency="Financial Year",
IFERROR(INDEX(Dynamic_Table_FY,_xlfn.XMATCH($H433,Dynamic_Period_FY),_xlfn.XMATCH("GDP Deflator",Dynamic_Indices)),
INDEX(Dynamic_Table_FY,COUNTA(Dynamic_Table_FY)/COUNTA(Dynamic_Indices),_xlfn.XMATCH("GDP Deflator",Dynamic_Indices))),
IF(SETUP_Frequency="Calendar Year",
IFERROR(INDEX(Dynamic_Table_CAL,_xlfn.XMATCH($H433,Dynamic_Period_CAL),_xlfn.XMATCH("GDP Deflator",Dynamic_Indices)),
INDEX(Dynamic_Table_CAL,COUNTA(Dynamic_Table_CAL)/COUNTA(Dynamic_Indices),_xlfn.XMATCH("GDP Deflator",Dynamic_Indices))),
IF(SETUP_Frequency="Quarterly",
IFERROR(INDEX(Dynamic_Table_QTR,_xlfn.XMATCH($H433,Dynamic_Period_QTR),_xlfn.XMATCH("GDP Deflator",Dynamic_Indices)),
INDEX(Dynamic_Table_QTR,COUNTA(Dynamic_Table_QTR)/COUNTA(Dynamic_Indices),_xlfn.XMATCH("GDP Deflator",Dynamic_Indices))),"err"))))
/100</f>
        <v>#N/A</v>
      </c>
      <c r="T433" s="37" t="e">
        <f t="shared" ca="1" si="33"/>
        <v>#N/A</v>
      </c>
      <c r="U433" s="2" t="e">
        <f ca="1">IF(ISERROR($H433),NA(),
_xlfn.XLOOKUP(0,Tool!$28:$28,Tool!$40:$40)/$T433
)</f>
        <v>#N/A</v>
      </c>
    </row>
    <row r="434" spans="8:21" x14ac:dyDescent="0.35">
      <c r="H434" s="33" t="b">
        <f>IF(SETUP_Frequency="Calendar Year",IF(COUNTA(H$3:H433)&lt;=SETUP_Period_Final-SETUP_Period_First,H433+1),
IF(SETUP_Frequency="Financial Year", IF(COUNTA(H$3:H433)&lt;=LEFT(SETUP_Period_Final,4)-LEFT(SETUP_Period_First,4),((LEFT(H433,2)&amp;MID(H433,3,2))+1)&amp;"/"&amp;TEXT(RIGHT(TEXT(RIGHT(H433,2)+1,"00"),2),"00"),NA()),
IF(SETUP_Frequency="Quarterly",IF(COUNTA(H$3:H433)&lt;=((LEFT(SETUP_Period_Final,4)-LEFT(SETUP_Period_First,4))*4)+RIGHT(SETUP_Period_Final,1)-RIGHT(SETUP_Period_First,1),IF(_xlfn.NUMBERVALUE(RIGHT(H433,1))=4,(LEFT(H433,4)+1)&amp;"Q1",(LEFT(H433,4)&amp;"Q"&amp;(RIGHT(H433,1)+1))),NA()),NA())))</f>
        <v>0</v>
      </c>
      <c r="J434" s="43">
        <f ca="1">OFFSET(Tool!$C$13,0,ROW($H434)-3)</f>
        <v>0</v>
      </c>
      <c r="K434" s="78" t="e">
        <f t="shared" ca="1" si="31"/>
        <v>#N/A</v>
      </c>
      <c r="L434" s="78" t="e">
        <f t="shared" ca="1" si="34"/>
        <v>#N/A</v>
      </c>
      <c r="M434" s="78" t="e">
        <f t="shared" ca="1" si="35"/>
        <v>#N/A</v>
      </c>
      <c r="N434" s="38"/>
      <c r="O434" s="36" t="e" cm="1">
        <f t="array" ref="O434">IF(OR(ISERROR($H434),$H434=FALSE),NA(),
IF(INFLATION_Index="Custom",_xlfn.XLOOKUP($H434,Tool!$12:$12,Tool!$14:$14)*100,
IF(SETUP_Frequency="Financial Year",
IFERROR(INDEX(Dynamic_Table_FY,_xlfn.XMATCH($H434,Dynamic_Period_FY),_xlfn.XMATCH(INFLATION_Index,Dynamic_Indices)),
INDEX(Dynamic_Table_FY,COUNTA(Dynamic_Table_FY)/COUNTA(Dynamic_Indices),_xlfn.XMATCH(INFLATION_Index,Dynamic_Indices))),
IF(SETUP_Frequency="Calendar Year",
IFERROR(INDEX(Dynamic_Table_CAL,_xlfn.XMATCH($H434,Dynamic_Period_CAL),_xlfn.XMATCH(INFLATION_Index,Dynamic_Indices)),
INDEX(Dynamic_Table_CAL,COUNTA(Dynamic_Table_CAL)/COUNTA(Dynamic_Indices),_xlfn.XMATCH(INFLATION_Index,Dynamic_Indices))),
IF(SETUP_Frequency="Quarterly",
IFERROR(INDEX(Dynamic_Table_QTR,_xlfn.XMATCH($H434,Dynamic_Period_QTR),_xlfn.XMATCH(INFLATION_Index,Dynamic_Indices)),
INDEX(Dynamic_Table_QTR,COUNTA(Dynamic_Table_QTR)/COUNTA(Dynamic_Indices),_xlfn.XMATCH(INFLATION_Index,Dynamic_Indices))),"err")))))
/100</f>
        <v>#N/A</v>
      </c>
      <c r="P434" s="37" t="e">
        <f t="shared" ca="1" si="32"/>
        <v>#N/A</v>
      </c>
      <c r="Q434" s="37" t="e">
        <f ca="1">IF(ISERROR($H434),NA(),
$P434/_xlfn.XLOOKUP(0,Tool!$27:$27,Tool!$33:$33)
)</f>
        <v>#N/A</v>
      </c>
      <c r="R434" s="2"/>
      <c r="S434" s="36" t="e" cm="1">
        <f t="array" ref="S434">IF(OR(ISERROR($H434),$H434=FALSE),NA(),
IF(SETUP_Frequency="Financial Year",
IFERROR(INDEX(Dynamic_Table_FY,_xlfn.XMATCH($H434,Dynamic_Period_FY),_xlfn.XMATCH("GDP Deflator",Dynamic_Indices)),
INDEX(Dynamic_Table_FY,COUNTA(Dynamic_Table_FY)/COUNTA(Dynamic_Indices),_xlfn.XMATCH("GDP Deflator",Dynamic_Indices))),
IF(SETUP_Frequency="Calendar Year",
IFERROR(INDEX(Dynamic_Table_CAL,_xlfn.XMATCH($H434,Dynamic_Period_CAL),_xlfn.XMATCH("GDP Deflator",Dynamic_Indices)),
INDEX(Dynamic_Table_CAL,COUNTA(Dynamic_Table_CAL)/COUNTA(Dynamic_Indices),_xlfn.XMATCH("GDP Deflator",Dynamic_Indices))),
IF(SETUP_Frequency="Quarterly",
IFERROR(INDEX(Dynamic_Table_QTR,_xlfn.XMATCH($H434,Dynamic_Period_QTR),_xlfn.XMATCH("GDP Deflator",Dynamic_Indices)),
INDEX(Dynamic_Table_QTR,COUNTA(Dynamic_Table_QTR)/COUNTA(Dynamic_Indices),_xlfn.XMATCH("GDP Deflator",Dynamic_Indices))),"err"))))
/100</f>
        <v>#N/A</v>
      </c>
      <c r="T434" s="37" t="e">
        <f t="shared" ca="1" si="33"/>
        <v>#N/A</v>
      </c>
      <c r="U434" s="2" t="e">
        <f ca="1">IF(ISERROR($H434),NA(),
_xlfn.XLOOKUP(0,Tool!$28:$28,Tool!$40:$40)/$T434
)</f>
        <v>#N/A</v>
      </c>
    </row>
    <row r="435" spans="8:21" x14ac:dyDescent="0.35">
      <c r="H435" s="33" t="b">
        <f>IF(SETUP_Frequency="Calendar Year",IF(COUNTA(H$3:H434)&lt;=SETUP_Period_Final-SETUP_Period_First,H434+1),
IF(SETUP_Frequency="Financial Year", IF(COUNTA(H$3:H434)&lt;=LEFT(SETUP_Period_Final,4)-LEFT(SETUP_Period_First,4),((LEFT(H434,2)&amp;MID(H434,3,2))+1)&amp;"/"&amp;TEXT(RIGHT(TEXT(RIGHT(H434,2)+1,"00"),2),"00"),NA()),
IF(SETUP_Frequency="Quarterly",IF(COUNTA(H$3:H434)&lt;=((LEFT(SETUP_Period_Final,4)-LEFT(SETUP_Period_First,4))*4)+RIGHT(SETUP_Period_Final,1)-RIGHT(SETUP_Period_First,1),IF(_xlfn.NUMBERVALUE(RIGHT(H434,1))=4,(LEFT(H434,4)+1)&amp;"Q1",(LEFT(H434,4)&amp;"Q"&amp;(RIGHT(H434,1)+1))),NA()),NA())))</f>
        <v>0</v>
      </c>
      <c r="J435" s="43">
        <f ca="1">OFFSET(Tool!$C$13,0,ROW($H435)-3)</f>
        <v>0</v>
      </c>
      <c r="K435" s="78" t="e">
        <f t="shared" ca="1" si="31"/>
        <v>#N/A</v>
      </c>
      <c r="L435" s="78" t="e">
        <f t="shared" ca="1" si="34"/>
        <v>#N/A</v>
      </c>
      <c r="M435" s="78" t="e">
        <f t="shared" ca="1" si="35"/>
        <v>#N/A</v>
      </c>
      <c r="N435" s="38"/>
      <c r="O435" s="36" t="e" cm="1">
        <f t="array" ref="O435">IF(OR(ISERROR($H435),$H435=FALSE),NA(),
IF(INFLATION_Index="Custom",_xlfn.XLOOKUP($H435,Tool!$12:$12,Tool!$14:$14)*100,
IF(SETUP_Frequency="Financial Year",
IFERROR(INDEX(Dynamic_Table_FY,_xlfn.XMATCH($H435,Dynamic_Period_FY),_xlfn.XMATCH(INFLATION_Index,Dynamic_Indices)),
INDEX(Dynamic_Table_FY,COUNTA(Dynamic_Table_FY)/COUNTA(Dynamic_Indices),_xlfn.XMATCH(INFLATION_Index,Dynamic_Indices))),
IF(SETUP_Frequency="Calendar Year",
IFERROR(INDEX(Dynamic_Table_CAL,_xlfn.XMATCH($H435,Dynamic_Period_CAL),_xlfn.XMATCH(INFLATION_Index,Dynamic_Indices)),
INDEX(Dynamic_Table_CAL,COUNTA(Dynamic_Table_CAL)/COUNTA(Dynamic_Indices),_xlfn.XMATCH(INFLATION_Index,Dynamic_Indices))),
IF(SETUP_Frequency="Quarterly",
IFERROR(INDEX(Dynamic_Table_QTR,_xlfn.XMATCH($H435,Dynamic_Period_QTR),_xlfn.XMATCH(INFLATION_Index,Dynamic_Indices)),
INDEX(Dynamic_Table_QTR,COUNTA(Dynamic_Table_QTR)/COUNTA(Dynamic_Indices),_xlfn.XMATCH(INFLATION_Index,Dynamic_Indices))),"err")))))
/100</f>
        <v>#N/A</v>
      </c>
      <c r="P435" s="37" t="e">
        <f t="shared" ca="1" si="32"/>
        <v>#N/A</v>
      </c>
      <c r="Q435" s="37" t="e">
        <f ca="1">IF(ISERROR($H435),NA(),
$P435/_xlfn.XLOOKUP(0,Tool!$27:$27,Tool!$33:$33)
)</f>
        <v>#N/A</v>
      </c>
      <c r="R435" s="2"/>
      <c r="S435" s="36" t="e" cm="1">
        <f t="array" ref="S435">IF(OR(ISERROR($H435),$H435=FALSE),NA(),
IF(SETUP_Frequency="Financial Year",
IFERROR(INDEX(Dynamic_Table_FY,_xlfn.XMATCH($H435,Dynamic_Period_FY),_xlfn.XMATCH("GDP Deflator",Dynamic_Indices)),
INDEX(Dynamic_Table_FY,COUNTA(Dynamic_Table_FY)/COUNTA(Dynamic_Indices),_xlfn.XMATCH("GDP Deflator",Dynamic_Indices))),
IF(SETUP_Frequency="Calendar Year",
IFERROR(INDEX(Dynamic_Table_CAL,_xlfn.XMATCH($H435,Dynamic_Period_CAL),_xlfn.XMATCH("GDP Deflator",Dynamic_Indices)),
INDEX(Dynamic_Table_CAL,COUNTA(Dynamic_Table_CAL)/COUNTA(Dynamic_Indices),_xlfn.XMATCH("GDP Deflator",Dynamic_Indices))),
IF(SETUP_Frequency="Quarterly",
IFERROR(INDEX(Dynamic_Table_QTR,_xlfn.XMATCH($H435,Dynamic_Period_QTR),_xlfn.XMATCH("GDP Deflator",Dynamic_Indices)),
INDEX(Dynamic_Table_QTR,COUNTA(Dynamic_Table_QTR)/COUNTA(Dynamic_Indices),_xlfn.XMATCH("GDP Deflator",Dynamic_Indices))),"err"))))
/100</f>
        <v>#N/A</v>
      </c>
      <c r="T435" s="37" t="e">
        <f t="shared" ca="1" si="33"/>
        <v>#N/A</v>
      </c>
      <c r="U435" s="2" t="e">
        <f ca="1">IF(ISERROR($H435),NA(),
_xlfn.XLOOKUP(0,Tool!$28:$28,Tool!$40:$40)/$T435
)</f>
        <v>#N/A</v>
      </c>
    </row>
    <row r="436" spans="8:21" x14ac:dyDescent="0.35">
      <c r="H436" s="33" t="b">
        <f>IF(SETUP_Frequency="Calendar Year",IF(COUNTA(H$3:H435)&lt;=SETUP_Period_Final-SETUP_Period_First,H435+1),
IF(SETUP_Frequency="Financial Year", IF(COUNTA(H$3:H435)&lt;=LEFT(SETUP_Period_Final,4)-LEFT(SETUP_Period_First,4),((LEFT(H435,2)&amp;MID(H435,3,2))+1)&amp;"/"&amp;TEXT(RIGHT(TEXT(RIGHT(H435,2)+1,"00"),2),"00"),NA()),
IF(SETUP_Frequency="Quarterly",IF(COUNTA(H$3:H435)&lt;=((LEFT(SETUP_Period_Final,4)-LEFT(SETUP_Period_First,4))*4)+RIGHT(SETUP_Period_Final,1)-RIGHT(SETUP_Period_First,1),IF(_xlfn.NUMBERVALUE(RIGHT(H435,1))=4,(LEFT(H435,4)+1)&amp;"Q1",(LEFT(H435,4)&amp;"Q"&amp;(RIGHT(H435,1)+1))),NA()),NA())))</f>
        <v>0</v>
      </c>
      <c r="J436" s="43">
        <f ca="1">OFFSET(Tool!$C$13,0,ROW($H436)-3)</f>
        <v>0</v>
      </c>
      <c r="K436" s="78" t="e">
        <f t="shared" ca="1" si="31"/>
        <v>#N/A</v>
      </c>
      <c r="L436" s="78" t="e">
        <f t="shared" ca="1" si="34"/>
        <v>#N/A</v>
      </c>
      <c r="M436" s="78" t="e">
        <f t="shared" ca="1" si="35"/>
        <v>#N/A</v>
      </c>
      <c r="N436" s="38"/>
      <c r="O436" s="36" t="e" cm="1">
        <f t="array" ref="O436">IF(OR(ISERROR($H436),$H436=FALSE),NA(),
IF(INFLATION_Index="Custom",_xlfn.XLOOKUP($H436,Tool!$12:$12,Tool!$14:$14)*100,
IF(SETUP_Frequency="Financial Year",
IFERROR(INDEX(Dynamic_Table_FY,_xlfn.XMATCH($H436,Dynamic_Period_FY),_xlfn.XMATCH(INFLATION_Index,Dynamic_Indices)),
INDEX(Dynamic_Table_FY,COUNTA(Dynamic_Table_FY)/COUNTA(Dynamic_Indices),_xlfn.XMATCH(INFLATION_Index,Dynamic_Indices))),
IF(SETUP_Frequency="Calendar Year",
IFERROR(INDEX(Dynamic_Table_CAL,_xlfn.XMATCH($H436,Dynamic_Period_CAL),_xlfn.XMATCH(INFLATION_Index,Dynamic_Indices)),
INDEX(Dynamic_Table_CAL,COUNTA(Dynamic_Table_CAL)/COUNTA(Dynamic_Indices),_xlfn.XMATCH(INFLATION_Index,Dynamic_Indices))),
IF(SETUP_Frequency="Quarterly",
IFERROR(INDEX(Dynamic_Table_QTR,_xlfn.XMATCH($H436,Dynamic_Period_QTR),_xlfn.XMATCH(INFLATION_Index,Dynamic_Indices)),
INDEX(Dynamic_Table_QTR,COUNTA(Dynamic_Table_QTR)/COUNTA(Dynamic_Indices),_xlfn.XMATCH(INFLATION_Index,Dynamic_Indices))),"err")))))
/100</f>
        <v>#N/A</v>
      </c>
      <c r="P436" s="37" t="e">
        <f t="shared" ca="1" si="32"/>
        <v>#N/A</v>
      </c>
      <c r="Q436" s="37" t="e">
        <f ca="1">IF(ISERROR($H436),NA(),
$P436/_xlfn.XLOOKUP(0,Tool!$27:$27,Tool!$33:$33)
)</f>
        <v>#N/A</v>
      </c>
      <c r="R436" s="2"/>
      <c r="S436" s="36" t="e" cm="1">
        <f t="array" ref="S436">IF(OR(ISERROR($H436),$H436=FALSE),NA(),
IF(SETUP_Frequency="Financial Year",
IFERROR(INDEX(Dynamic_Table_FY,_xlfn.XMATCH($H436,Dynamic_Period_FY),_xlfn.XMATCH("GDP Deflator",Dynamic_Indices)),
INDEX(Dynamic_Table_FY,COUNTA(Dynamic_Table_FY)/COUNTA(Dynamic_Indices),_xlfn.XMATCH("GDP Deflator",Dynamic_Indices))),
IF(SETUP_Frequency="Calendar Year",
IFERROR(INDEX(Dynamic_Table_CAL,_xlfn.XMATCH($H436,Dynamic_Period_CAL),_xlfn.XMATCH("GDP Deflator",Dynamic_Indices)),
INDEX(Dynamic_Table_CAL,COUNTA(Dynamic_Table_CAL)/COUNTA(Dynamic_Indices),_xlfn.XMATCH("GDP Deflator",Dynamic_Indices))),
IF(SETUP_Frequency="Quarterly",
IFERROR(INDEX(Dynamic_Table_QTR,_xlfn.XMATCH($H436,Dynamic_Period_QTR),_xlfn.XMATCH("GDP Deflator",Dynamic_Indices)),
INDEX(Dynamic_Table_QTR,COUNTA(Dynamic_Table_QTR)/COUNTA(Dynamic_Indices),_xlfn.XMATCH("GDP Deflator",Dynamic_Indices))),"err"))))
/100</f>
        <v>#N/A</v>
      </c>
      <c r="T436" s="37" t="e">
        <f t="shared" ca="1" si="33"/>
        <v>#N/A</v>
      </c>
      <c r="U436" s="2" t="e">
        <f ca="1">IF(ISERROR($H436),NA(),
_xlfn.XLOOKUP(0,Tool!$28:$28,Tool!$40:$40)/$T436
)</f>
        <v>#N/A</v>
      </c>
    </row>
    <row r="437" spans="8:21" x14ac:dyDescent="0.35">
      <c r="H437" s="33" t="b">
        <f>IF(SETUP_Frequency="Calendar Year",IF(COUNTA(H$3:H436)&lt;=SETUP_Period_Final-SETUP_Period_First,H436+1),
IF(SETUP_Frequency="Financial Year", IF(COUNTA(H$3:H436)&lt;=LEFT(SETUP_Period_Final,4)-LEFT(SETUP_Period_First,4),((LEFT(H436,2)&amp;MID(H436,3,2))+1)&amp;"/"&amp;TEXT(RIGHT(TEXT(RIGHT(H436,2)+1,"00"),2),"00"),NA()),
IF(SETUP_Frequency="Quarterly",IF(COUNTA(H$3:H436)&lt;=((LEFT(SETUP_Period_Final,4)-LEFT(SETUP_Period_First,4))*4)+RIGHT(SETUP_Period_Final,1)-RIGHT(SETUP_Period_First,1),IF(_xlfn.NUMBERVALUE(RIGHT(H436,1))=4,(LEFT(H436,4)+1)&amp;"Q1",(LEFT(H436,4)&amp;"Q"&amp;(RIGHT(H436,1)+1))),NA()),NA())))</f>
        <v>0</v>
      </c>
      <c r="J437" s="43">
        <f ca="1">OFFSET(Tool!$C$13,0,ROW($H437)-3)</f>
        <v>0</v>
      </c>
      <c r="K437" s="78" t="e">
        <f t="shared" ca="1" si="31"/>
        <v>#N/A</v>
      </c>
      <c r="L437" s="78" t="e">
        <f t="shared" ca="1" si="34"/>
        <v>#N/A</v>
      </c>
      <c r="M437" s="78" t="e">
        <f t="shared" ca="1" si="35"/>
        <v>#N/A</v>
      </c>
      <c r="N437" s="38"/>
      <c r="O437" s="36" t="e" cm="1">
        <f t="array" ref="O437">IF(OR(ISERROR($H437),$H437=FALSE),NA(),
IF(INFLATION_Index="Custom",_xlfn.XLOOKUP($H437,Tool!$12:$12,Tool!$14:$14)*100,
IF(SETUP_Frequency="Financial Year",
IFERROR(INDEX(Dynamic_Table_FY,_xlfn.XMATCH($H437,Dynamic_Period_FY),_xlfn.XMATCH(INFLATION_Index,Dynamic_Indices)),
INDEX(Dynamic_Table_FY,COUNTA(Dynamic_Table_FY)/COUNTA(Dynamic_Indices),_xlfn.XMATCH(INFLATION_Index,Dynamic_Indices))),
IF(SETUP_Frequency="Calendar Year",
IFERROR(INDEX(Dynamic_Table_CAL,_xlfn.XMATCH($H437,Dynamic_Period_CAL),_xlfn.XMATCH(INFLATION_Index,Dynamic_Indices)),
INDEX(Dynamic_Table_CAL,COUNTA(Dynamic_Table_CAL)/COUNTA(Dynamic_Indices),_xlfn.XMATCH(INFLATION_Index,Dynamic_Indices))),
IF(SETUP_Frequency="Quarterly",
IFERROR(INDEX(Dynamic_Table_QTR,_xlfn.XMATCH($H437,Dynamic_Period_QTR),_xlfn.XMATCH(INFLATION_Index,Dynamic_Indices)),
INDEX(Dynamic_Table_QTR,COUNTA(Dynamic_Table_QTR)/COUNTA(Dynamic_Indices),_xlfn.XMATCH(INFLATION_Index,Dynamic_Indices))),"err")))))
/100</f>
        <v>#N/A</v>
      </c>
      <c r="P437" s="37" t="e">
        <f t="shared" ca="1" si="32"/>
        <v>#N/A</v>
      </c>
      <c r="Q437" s="37" t="e">
        <f ca="1">IF(ISERROR($H437),NA(),
$P437/_xlfn.XLOOKUP(0,Tool!$27:$27,Tool!$33:$33)
)</f>
        <v>#N/A</v>
      </c>
      <c r="R437" s="2"/>
      <c r="S437" s="36" t="e" cm="1">
        <f t="array" ref="S437">IF(OR(ISERROR($H437),$H437=FALSE),NA(),
IF(SETUP_Frequency="Financial Year",
IFERROR(INDEX(Dynamic_Table_FY,_xlfn.XMATCH($H437,Dynamic_Period_FY),_xlfn.XMATCH("GDP Deflator",Dynamic_Indices)),
INDEX(Dynamic_Table_FY,COUNTA(Dynamic_Table_FY)/COUNTA(Dynamic_Indices),_xlfn.XMATCH("GDP Deflator",Dynamic_Indices))),
IF(SETUP_Frequency="Calendar Year",
IFERROR(INDEX(Dynamic_Table_CAL,_xlfn.XMATCH($H437,Dynamic_Period_CAL),_xlfn.XMATCH("GDP Deflator",Dynamic_Indices)),
INDEX(Dynamic_Table_CAL,COUNTA(Dynamic_Table_CAL)/COUNTA(Dynamic_Indices),_xlfn.XMATCH("GDP Deflator",Dynamic_Indices))),
IF(SETUP_Frequency="Quarterly",
IFERROR(INDEX(Dynamic_Table_QTR,_xlfn.XMATCH($H437,Dynamic_Period_QTR),_xlfn.XMATCH("GDP Deflator",Dynamic_Indices)),
INDEX(Dynamic_Table_QTR,COUNTA(Dynamic_Table_QTR)/COUNTA(Dynamic_Indices),_xlfn.XMATCH("GDP Deflator",Dynamic_Indices))),"err"))))
/100</f>
        <v>#N/A</v>
      </c>
      <c r="T437" s="37" t="e">
        <f t="shared" ca="1" si="33"/>
        <v>#N/A</v>
      </c>
      <c r="U437" s="2" t="e">
        <f ca="1">IF(ISERROR($H437),NA(),
_xlfn.XLOOKUP(0,Tool!$28:$28,Tool!$40:$40)/$T437
)</f>
        <v>#N/A</v>
      </c>
    </row>
    <row r="438" spans="8:21" x14ac:dyDescent="0.35">
      <c r="H438" s="33" t="b">
        <f>IF(SETUP_Frequency="Calendar Year",IF(COUNTA(H$3:H437)&lt;=SETUP_Period_Final-SETUP_Period_First,H437+1),
IF(SETUP_Frequency="Financial Year", IF(COUNTA(H$3:H437)&lt;=LEFT(SETUP_Period_Final,4)-LEFT(SETUP_Period_First,4),((LEFT(H437,2)&amp;MID(H437,3,2))+1)&amp;"/"&amp;TEXT(RIGHT(TEXT(RIGHT(H437,2)+1,"00"),2),"00"),NA()),
IF(SETUP_Frequency="Quarterly",IF(COUNTA(H$3:H437)&lt;=((LEFT(SETUP_Period_Final,4)-LEFT(SETUP_Period_First,4))*4)+RIGHT(SETUP_Period_Final,1)-RIGHT(SETUP_Period_First,1),IF(_xlfn.NUMBERVALUE(RIGHT(H437,1))=4,(LEFT(H437,4)+1)&amp;"Q1",(LEFT(H437,4)&amp;"Q"&amp;(RIGHT(H437,1)+1))),NA()),NA())))</f>
        <v>0</v>
      </c>
      <c r="J438" s="43">
        <f ca="1">OFFSET(Tool!$C$13,0,ROW($H438)-3)</f>
        <v>0</v>
      </c>
      <c r="K438" s="78" t="e">
        <f t="shared" ca="1" si="31"/>
        <v>#N/A</v>
      </c>
      <c r="L438" s="78" t="e">
        <f t="shared" ca="1" si="34"/>
        <v>#N/A</v>
      </c>
      <c r="M438" s="78" t="e">
        <f t="shared" ca="1" si="35"/>
        <v>#N/A</v>
      </c>
      <c r="N438" s="38"/>
      <c r="O438" s="36" t="e" cm="1">
        <f t="array" ref="O438">IF(OR(ISERROR($H438),$H438=FALSE),NA(),
IF(INFLATION_Index="Custom",_xlfn.XLOOKUP($H438,Tool!$12:$12,Tool!$14:$14)*100,
IF(SETUP_Frequency="Financial Year",
IFERROR(INDEX(Dynamic_Table_FY,_xlfn.XMATCH($H438,Dynamic_Period_FY),_xlfn.XMATCH(INFLATION_Index,Dynamic_Indices)),
INDEX(Dynamic_Table_FY,COUNTA(Dynamic_Table_FY)/COUNTA(Dynamic_Indices),_xlfn.XMATCH(INFLATION_Index,Dynamic_Indices))),
IF(SETUP_Frequency="Calendar Year",
IFERROR(INDEX(Dynamic_Table_CAL,_xlfn.XMATCH($H438,Dynamic_Period_CAL),_xlfn.XMATCH(INFLATION_Index,Dynamic_Indices)),
INDEX(Dynamic_Table_CAL,COUNTA(Dynamic_Table_CAL)/COUNTA(Dynamic_Indices),_xlfn.XMATCH(INFLATION_Index,Dynamic_Indices))),
IF(SETUP_Frequency="Quarterly",
IFERROR(INDEX(Dynamic_Table_QTR,_xlfn.XMATCH($H438,Dynamic_Period_QTR),_xlfn.XMATCH(INFLATION_Index,Dynamic_Indices)),
INDEX(Dynamic_Table_QTR,COUNTA(Dynamic_Table_QTR)/COUNTA(Dynamic_Indices),_xlfn.XMATCH(INFLATION_Index,Dynamic_Indices))),"err")))))
/100</f>
        <v>#N/A</v>
      </c>
      <c r="P438" s="37" t="e">
        <f t="shared" ca="1" si="32"/>
        <v>#N/A</v>
      </c>
      <c r="Q438" s="37" t="e">
        <f ca="1">IF(ISERROR($H438),NA(),
$P438/_xlfn.XLOOKUP(0,Tool!$27:$27,Tool!$33:$33)
)</f>
        <v>#N/A</v>
      </c>
      <c r="R438" s="2"/>
      <c r="S438" s="36" t="e" cm="1">
        <f t="array" ref="S438">IF(OR(ISERROR($H438),$H438=FALSE),NA(),
IF(SETUP_Frequency="Financial Year",
IFERROR(INDEX(Dynamic_Table_FY,_xlfn.XMATCH($H438,Dynamic_Period_FY),_xlfn.XMATCH("GDP Deflator",Dynamic_Indices)),
INDEX(Dynamic_Table_FY,COUNTA(Dynamic_Table_FY)/COUNTA(Dynamic_Indices),_xlfn.XMATCH("GDP Deflator",Dynamic_Indices))),
IF(SETUP_Frequency="Calendar Year",
IFERROR(INDEX(Dynamic_Table_CAL,_xlfn.XMATCH($H438,Dynamic_Period_CAL),_xlfn.XMATCH("GDP Deflator",Dynamic_Indices)),
INDEX(Dynamic_Table_CAL,COUNTA(Dynamic_Table_CAL)/COUNTA(Dynamic_Indices),_xlfn.XMATCH("GDP Deflator",Dynamic_Indices))),
IF(SETUP_Frequency="Quarterly",
IFERROR(INDEX(Dynamic_Table_QTR,_xlfn.XMATCH($H438,Dynamic_Period_QTR),_xlfn.XMATCH("GDP Deflator",Dynamic_Indices)),
INDEX(Dynamic_Table_QTR,COUNTA(Dynamic_Table_QTR)/COUNTA(Dynamic_Indices),_xlfn.XMATCH("GDP Deflator",Dynamic_Indices))),"err"))))
/100</f>
        <v>#N/A</v>
      </c>
      <c r="T438" s="37" t="e">
        <f t="shared" ca="1" si="33"/>
        <v>#N/A</v>
      </c>
      <c r="U438" s="2" t="e">
        <f ca="1">IF(ISERROR($H438),NA(),
_xlfn.XLOOKUP(0,Tool!$28:$28,Tool!$40:$40)/$T438
)</f>
        <v>#N/A</v>
      </c>
    </row>
    <row r="439" spans="8:21" x14ac:dyDescent="0.35">
      <c r="H439" s="33" t="b">
        <f>IF(SETUP_Frequency="Calendar Year",IF(COUNTA(H$3:H438)&lt;=SETUP_Period_Final-SETUP_Period_First,H438+1),
IF(SETUP_Frequency="Financial Year", IF(COUNTA(H$3:H438)&lt;=LEFT(SETUP_Period_Final,4)-LEFT(SETUP_Period_First,4),((LEFT(H438,2)&amp;MID(H438,3,2))+1)&amp;"/"&amp;TEXT(RIGHT(TEXT(RIGHT(H438,2)+1,"00"),2),"00"),NA()),
IF(SETUP_Frequency="Quarterly",IF(COUNTA(H$3:H438)&lt;=((LEFT(SETUP_Period_Final,4)-LEFT(SETUP_Period_First,4))*4)+RIGHT(SETUP_Period_Final,1)-RIGHT(SETUP_Period_First,1),IF(_xlfn.NUMBERVALUE(RIGHT(H438,1))=4,(LEFT(H438,4)+1)&amp;"Q1",(LEFT(H438,4)&amp;"Q"&amp;(RIGHT(H438,1)+1))),NA()),NA())))</f>
        <v>0</v>
      </c>
      <c r="J439" s="43">
        <f ca="1">OFFSET(Tool!$C$13,0,ROW($H439)-3)</f>
        <v>0</v>
      </c>
      <c r="K439" s="78" t="e">
        <f t="shared" ca="1" si="31"/>
        <v>#N/A</v>
      </c>
      <c r="L439" s="78" t="e">
        <f t="shared" ca="1" si="34"/>
        <v>#N/A</v>
      </c>
      <c r="M439" s="78" t="e">
        <f t="shared" ca="1" si="35"/>
        <v>#N/A</v>
      </c>
      <c r="N439" s="38"/>
      <c r="O439" s="36" t="e" cm="1">
        <f t="array" ref="O439">IF(OR(ISERROR($H439),$H439=FALSE),NA(),
IF(INFLATION_Index="Custom",_xlfn.XLOOKUP($H439,Tool!$12:$12,Tool!$14:$14)*100,
IF(SETUP_Frequency="Financial Year",
IFERROR(INDEX(Dynamic_Table_FY,_xlfn.XMATCH($H439,Dynamic_Period_FY),_xlfn.XMATCH(INFLATION_Index,Dynamic_Indices)),
INDEX(Dynamic_Table_FY,COUNTA(Dynamic_Table_FY)/COUNTA(Dynamic_Indices),_xlfn.XMATCH(INFLATION_Index,Dynamic_Indices))),
IF(SETUP_Frequency="Calendar Year",
IFERROR(INDEX(Dynamic_Table_CAL,_xlfn.XMATCH($H439,Dynamic_Period_CAL),_xlfn.XMATCH(INFLATION_Index,Dynamic_Indices)),
INDEX(Dynamic_Table_CAL,COUNTA(Dynamic_Table_CAL)/COUNTA(Dynamic_Indices),_xlfn.XMATCH(INFLATION_Index,Dynamic_Indices))),
IF(SETUP_Frequency="Quarterly",
IFERROR(INDEX(Dynamic_Table_QTR,_xlfn.XMATCH($H439,Dynamic_Period_QTR),_xlfn.XMATCH(INFLATION_Index,Dynamic_Indices)),
INDEX(Dynamic_Table_QTR,COUNTA(Dynamic_Table_QTR)/COUNTA(Dynamic_Indices),_xlfn.XMATCH(INFLATION_Index,Dynamic_Indices))),"err")))))
/100</f>
        <v>#N/A</v>
      </c>
      <c r="P439" s="37" t="e">
        <f t="shared" ca="1" si="32"/>
        <v>#N/A</v>
      </c>
      <c r="Q439" s="37" t="e">
        <f ca="1">IF(ISERROR($H439),NA(),
$P439/_xlfn.XLOOKUP(0,Tool!$27:$27,Tool!$33:$33)
)</f>
        <v>#N/A</v>
      </c>
      <c r="R439" s="2"/>
      <c r="S439" s="36" t="e" cm="1">
        <f t="array" ref="S439">IF(OR(ISERROR($H439),$H439=FALSE),NA(),
IF(SETUP_Frequency="Financial Year",
IFERROR(INDEX(Dynamic_Table_FY,_xlfn.XMATCH($H439,Dynamic_Period_FY),_xlfn.XMATCH("GDP Deflator",Dynamic_Indices)),
INDEX(Dynamic_Table_FY,COUNTA(Dynamic_Table_FY)/COUNTA(Dynamic_Indices),_xlfn.XMATCH("GDP Deflator",Dynamic_Indices))),
IF(SETUP_Frequency="Calendar Year",
IFERROR(INDEX(Dynamic_Table_CAL,_xlfn.XMATCH($H439,Dynamic_Period_CAL),_xlfn.XMATCH("GDP Deflator",Dynamic_Indices)),
INDEX(Dynamic_Table_CAL,COUNTA(Dynamic_Table_CAL)/COUNTA(Dynamic_Indices),_xlfn.XMATCH("GDP Deflator",Dynamic_Indices))),
IF(SETUP_Frequency="Quarterly",
IFERROR(INDEX(Dynamic_Table_QTR,_xlfn.XMATCH($H439,Dynamic_Period_QTR),_xlfn.XMATCH("GDP Deflator",Dynamic_Indices)),
INDEX(Dynamic_Table_QTR,COUNTA(Dynamic_Table_QTR)/COUNTA(Dynamic_Indices),_xlfn.XMATCH("GDP Deflator",Dynamic_Indices))),"err"))))
/100</f>
        <v>#N/A</v>
      </c>
      <c r="T439" s="37" t="e">
        <f t="shared" ca="1" si="33"/>
        <v>#N/A</v>
      </c>
      <c r="U439" s="2" t="e">
        <f ca="1">IF(ISERROR($H439),NA(),
_xlfn.XLOOKUP(0,Tool!$28:$28,Tool!$40:$40)/$T439
)</f>
        <v>#N/A</v>
      </c>
    </row>
    <row r="440" spans="8:21" x14ac:dyDescent="0.35">
      <c r="H440" s="33" t="b">
        <f>IF(SETUP_Frequency="Calendar Year",IF(COUNTA(H$3:H439)&lt;=SETUP_Period_Final-SETUP_Period_First,H439+1),
IF(SETUP_Frequency="Financial Year", IF(COUNTA(H$3:H439)&lt;=LEFT(SETUP_Period_Final,4)-LEFT(SETUP_Period_First,4),((LEFT(H439,2)&amp;MID(H439,3,2))+1)&amp;"/"&amp;TEXT(RIGHT(TEXT(RIGHT(H439,2)+1,"00"),2),"00"),NA()),
IF(SETUP_Frequency="Quarterly",IF(COUNTA(H$3:H439)&lt;=((LEFT(SETUP_Period_Final,4)-LEFT(SETUP_Period_First,4))*4)+RIGHT(SETUP_Period_Final,1)-RIGHT(SETUP_Period_First,1),IF(_xlfn.NUMBERVALUE(RIGHT(H439,1))=4,(LEFT(H439,4)+1)&amp;"Q1",(LEFT(H439,4)&amp;"Q"&amp;(RIGHT(H439,1)+1))),NA()),NA())))</f>
        <v>0</v>
      </c>
      <c r="J440" s="43">
        <f ca="1">OFFSET(Tool!$C$13,0,ROW($H440)-3)</f>
        <v>0</v>
      </c>
      <c r="K440" s="78" t="e">
        <f t="shared" ca="1" si="31"/>
        <v>#N/A</v>
      </c>
      <c r="L440" s="78" t="e">
        <f t="shared" ca="1" si="34"/>
        <v>#N/A</v>
      </c>
      <c r="M440" s="78" t="e">
        <f t="shared" ca="1" si="35"/>
        <v>#N/A</v>
      </c>
      <c r="N440" s="38"/>
      <c r="O440" s="36" t="e" cm="1">
        <f t="array" ref="O440">IF(OR(ISERROR($H440),$H440=FALSE),NA(),
IF(INFLATION_Index="Custom",_xlfn.XLOOKUP($H440,Tool!$12:$12,Tool!$14:$14)*100,
IF(SETUP_Frequency="Financial Year",
IFERROR(INDEX(Dynamic_Table_FY,_xlfn.XMATCH($H440,Dynamic_Period_FY),_xlfn.XMATCH(INFLATION_Index,Dynamic_Indices)),
INDEX(Dynamic_Table_FY,COUNTA(Dynamic_Table_FY)/COUNTA(Dynamic_Indices),_xlfn.XMATCH(INFLATION_Index,Dynamic_Indices))),
IF(SETUP_Frequency="Calendar Year",
IFERROR(INDEX(Dynamic_Table_CAL,_xlfn.XMATCH($H440,Dynamic_Period_CAL),_xlfn.XMATCH(INFLATION_Index,Dynamic_Indices)),
INDEX(Dynamic_Table_CAL,COUNTA(Dynamic_Table_CAL)/COUNTA(Dynamic_Indices),_xlfn.XMATCH(INFLATION_Index,Dynamic_Indices))),
IF(SETUP_Frequency="Quarterly",
IFERROR(INDEX(Dynamic_Table_QTR,_xlfn.XMATCH($H440,Dynamic_Period_QTR),_xlfn.XMATCH(INFLATION_Index,Dynamic_Indices)),
INDEX(Dynamic_Table_QTR,COUNTA(Dynamic_Table_QTR)/COUNTA(Dynamic_Indices),_xlfn.XMATCH(INFLATION_Index,Dynamic_Indices))),"err")))))
/100</f>
        <v>#N/A</v>
      </c>
      <c r="P440" s="37" t="e">
        <f t="shared" ca="1" si="32"/>
        <v>#N/A</v>
      </c>
      <c r="Q440" s="37" t="e">
        <f ca="1">IF(ISERROR($H440),NA(),
$P440/_xlfn.XLOOKUP(0,Tool!$27:$27,Tool!$33:$33)
)</f>
        <v>#N/A</v>
      </c>
      <c r="R440" s="2"/>
      <c r="S440" s="36" t="e" cm="1">
        <f t="array" ref="S440">IF(OR(ISERROR($H440),$H440=FALSE),NA(),
IF(SETUP_Frequency="Financial Year",
IFERROR(INDEX(Dynamic_Table_FY,_xlfn.XMATCH($H440,Dynamic_Period_FY),_xlfn.XMATCH("GDP Deflator",Dynamic_Indices)),
INDEX(Dynamic_Table_FY,COUNTA(Dynamic_Table_FY)/COUNTA(Dynamic_Indices),_xlfn.XMATCH("GDP Deflator",Dynamic_Indices))),
IF(SETUP_Frequency="Calendar Year",
IFERROR(INDEX(Dynamic_Table_CAL,_xlfn.XMATCH($H440,Dynamic_Period_CAL),_xlfn.XMATCH("GDP Deflator",Dynamic_Indices)),
INDEX(Dynamic_Table_CAL,COUNTA(Dynamic_Table_CAL)/COUNTA(Dynamic_Indices),_xlfn.XMATCH("GDP Deflator",Dynamic_Indices))),
IF(SETUP_Frequency="Quarterly",
IFERROR(INDEX(Dynamic_Table_QTR,_xlfn.XMATCH($H440,Dynamic_Period_QTR),_xlfn.XMATCH("GDP Deflator",Dynamic_Indices)),
INDEX(Dynamic_Table_QTR,COUNTA(Dynamic_Table_QTR)/COUNTA(Dynamic_Indices),_xlfn.XMATCH("GDP Deflator",Dynamic_Indices))),"err"))))
/100</f>
        <v>#N/A</v>
      </c>
      <c r="T440" s="37" t="e">
        <f t="shared" ca="1" si="33"/>
        <v>#N/A</v>
      </c>
      <c r="U440" s="2" t="e">
        <f ca="1">IF(ISERROR($H440),NA(),
_xlfn.XLOOKUP(0,Tool!$28:$28,Tool!$40:$40)/$T440
)</f>
        <v>#N/A</v>
      </c>
    </row>
    <row r="441" spans="8:21" x14ac:dyDescent="0.35">
      <c r="H441" s="33" t="b">
        <f>IF(SETUP_Frequency="Calendar Year",IF(COUNTA(H$3:H440)&lt;=SETUP_Period_Final-SETUP_Period_First,H440+1),
IF(SETUP_Frequency="Financial Year", IF(COUNTA(H$3:H440)&lt;=LEFT(SETUP_Period_Final,4)-LEFT(SETUP_Period_First,4),((LEFT(H440,2)&amp;MID(H440,3,2))+1)&amp;"/"&amp;TEXT(RIGHT(TEXT(RIGHT(H440,2)+1,"00"),2),"00"),NA()),
IF(SETUP_Frequency="Quarterly",IF(COUNTA(H$3:H440)&lt;=((LEFT(SETUP_Period_Final,4)-LEFT(SETUP_Period_First,4))*4)+RIGHT(SETUP_Period_Final,1)-RIGHT(SETUP_Period_First,1),IF(_xlfn.NUMBERVALUE(RIGHT(H440,1))=4,(LEFT(H440,4)+1)&amp;"Q1",(LEFT(H440,4)&amp;"Q"&amp;(RIGHT(H440,1)+1))),NA()),NA())))</f>
        <v>0</v>
      </c>
      <c r="J441" s="43">
        <f ca="1">OFFSET(Tool!$C$13,0,ROW($H441)-3)</f>
        <v>0</v>
      </c>
      <c r="K441" s="78" t="e">
        <f t="shared" ca="1" si="31"/>
        <v>#N/A</v>
      </c>
      <c r="L441" s="78" t="e">
        <f t="shared" ca="1" si="34"/>
        <v>#N/A</v>
      </c>
      <c r="M441" s="78" t="e">
        <f t="shared" ca="1" si="35"/>
        <v>#N/A</v>
      </c>
      <c r="N441" s="38"/>
      <c r="O441" s="36" t="e" cm="1">
        <f t="array" ref="O441">IF(OR(ISERROR($H441),$H441=FALSE),NA(),
IF(INFLATION_Index="Custom",_xlfn.XLOOKUP($H441,Tool!$12:$12,Tool!$14:$14)*100,
IF(SETUP_Frequency="Financial Year",
IFERROR(INDEX(Dynamic_Table_FY,_xlfn.XMATCH($H441,Dynamic_Period_FY),_xlfn.XMATCH(INFLATION_Index,Dynamic_Indices)),
INDEX(Dynamic_Table_FY,COUNTA(Dynamic_Table_FY)/COUNTA(Dynamic_Indices),_xlfn.XMATCH(INFLATION_Index,Dynamic_Indices))),
IF(SETUP_Frequency="Calendar Year",
IFERROR(INDEX(Dynamic_Table_CAL,_xlfn.XMATCH($H441,Dynamic_Period_CAL),_xlfn.XMATCH(INFLATION_Index,Dynamic_Indices)),
INDEX(Dynamic_Table_CAL,COUNTA(Dynamic_Table_CAL)/COUNTA(Dynamic_Indices),_xlfn.XMATCH(INFLATION_Index,Dynamic_Indices))),
IF(SETUP_Frequency="Quarterly",
IFERROR(INDEX(Dynamic_Table_QTR,_xlfn.XMATCH($H441,Dynamic_Period_QTR),_xlfn.XMATCH(INFLATION_Index,Dynamic_Indices)),
INDEX(Dynamic_Table_QTR,COUNTA(Dynamic_Table_QTR)/COUNTA(Dynamic_Indices),_xlfn.XMATCH(INFLATION_Index,Dynamic_Indices))),"err")))))
/100</f>
        <v>#N/A</v>
      </c>
      <c r="P441" s="37" t="e">
        <f t="shared" ca="1" si="32"/>
        <v>#N/A</v>
      </c>
      <c r="Q441" s="37" t="e">
        <f ca="1">IF(ISERROR($H441),NA(),
$P441/_xlfn.XLOOKUP(0,Tool!$27:$27,Tool!$33:$33)
)</f>
        <v>#N/A</v>
      </c>
      <c r="R441" s="2"/>
      <c r="S441" s="36" t="e" cm="1">
        <f t="array" ref="S441">IF(OR(ISERROR($H441),$H441=FALSE),NA(),
IF(SETUP_Frequency="Financial Year",
IFERROR(INDEX(Dynamic_Table_FY,_xlfn.XMATCH($H441,Dynamic_Period_FY),_xlfn.XMATCH("GDP Deflator",Dynamic_Indices)),
INDEX(Dynamic_Table_FY,COUNTA(Dynamic_Table_FY)/COUNTA(Dynamic_Indices),_xlfn.XMATCH("GDP Deflator",Dynamic_Indices))),
IF(SETUP_Frequency="Calendar Year",
IFERROR(INDEX(Dynamic_Table_CAL,_xlfn.XMATCH($H441,Dynamic_Period_CAL),_xlfn.XMATCH("GDP Deflator",Dynamic_Indices)),
INDEX(Dynamic_Table_CAL,COUNTA(Dynamic_Table_CAL)/COUNTA(Dynamic_Indices),_xlfn.XMATCH("GDP Deflator",Dynamic_Indices))),
IF(SETUP_Frequency="Quarterly",
IFERROR(INDEX(Dynamic_Table_QTR,_xlfn.XMATCH($H441,Dynamic_Period_QTR),_xlfn.XMATCH("GDP Deflator",Dynamic_Indices)),
INDEX(Dynamic_Table_QTR,COUNTA(Dynamic_Table_QTR)/COUNTA(Dynamic_Indices),_xlfn.XMATCH("GDP Deflator",Dynamic_Indices))),"err"))))
/100</f>
        <v>#N/A</v>
      </c>
      <c r="T441" s="37" t="e">
        <f t="shared" ca="1" si="33"/>
        <v>#N/A</v>
      </c>
      <c r="U441" s="2" t="e">
        <f ca="1">IF(ISERROR($H441),NA(),
_xlfn.XLOOKUP(0,Tool!$28:$28,Tool!$40:$40)/$T441
)</f>
        <v>#N/A</v>
      </c>
    </row>
    <row r="442" spans="8:21" x14ac:dyDescent="0.35">
      <c r="H442" s="33" t="b">
        <f>IF(SETUP_Frequency="Calendar Year",IF(COUNTA(H$3:H441)&lt;=SETUP_Period_Final-SETUP_Period_First,H441+1),
IF(SETUP_Frequency="Financial Year", IF(COUNTA(H$3:H441)&lt;=LEFT(SETUP_Period_Final,4)-LEFT(SETUP_Period_First,4),((LEFT(H441,2)&amp;MID(H441,3,2))+1)&amp;"/"&amp;TEXT(RIGHT(TEXT(RIGHT(H441,2)+1,"00"),2),"00"),NA()),
IF(SETUP_Frequency="Quarterly",IF(COUNTA(H$3:H441)&lt;=((LEFT(SETUP_Period_Final,4)-LEFT(SETUP_Period_First,4))*4)+RIGHT(SETUP_Period_Final,1)-RIGHT(SETUP_Period_First,1),IF(_xlfn.NUMBERVALUE(RIGHT(H441,1))=4,(LEFT(H441,4)+1)&amp;"Q1",(LEFT(H441,4)&amp;"Q"&amp;(RIGHT(H441,1)+1))),NA()),NA())))</f>
        <v>0</v>
      </c>
      <c r="J442" s="43">
        <f ca="1">OFFSET(Tool!$C$13,0,ROW($H442)-3)</f>
        <v>0</v>
      </c>
      <c r="K442" s="78" t="e">
        <f t="shared" ca="1" si="31"/>
        <v>#N/A</v>
      </c>
      <c r="L442" s="78" t="e">
        <f t="shared" ca="1" si="34"/>
        <v>#N/A</v>
      </c>
      <c r="M442" s="78" t="e">
        <f t="shared" ca="1" si="35"/>
        <v>#N/A</v>
      </c>
      <c r="N442" s="38"/>
      <c r="O442" s="36" t="e" cm="1">
        <f t="array" ref="O442">IF(OR(ISERROR($H442),$H442=FALSE),NA(),
IF(INFLATION_Index="Custom",_xlfn.XLOOKUP($H442,Tool!$12:$12,Tool!$14:$14)*100,
IF(SETUP_Frequency="Financial Year",
IFERROR(INDEX(Dynamic_Table_FY,_xlfn.XMATCH($H442,Dynamic_Period_FY),_xlfn.XMATCH(INFLATION_Index,Dynamic_Indices)),
INDEX(Dynamic_Table_FY,COUNTA(Dynamic_Table_FY)/COUNTA(Dynamic_Indices),_xlfn.XMATCH(INFLATION_Index,Dynamic_Indices))),
IF(SETUP_Frequency="Calendar Year",
IFERROR(INDEX(Dynamic_Table_CAL,_xlfn.XMATCH($H442,Dynamic_Period_CAL),_xlfn.XMATCH(INFLATION_Index,Dynamic_Indices)),
INDEX(Dynamic_Table_CAL,COUNTA(Dynamic_Table_CAL)/COUNTA(Dynamic_Indices),_xlfn.XMATCH(INFLATION_Index,Dynamic_Indices))),
IF(SETUP_Frequency="Quarterly",
IFERROR(INDEX(Dynamic_Table_QTR,_xlfn.XMATCH($H442,Dynamic_Period_QTR),_xlfn.XMATCH(INFLATION_Index,Dynamic_Indices)),
INDEX(Dynamic_Table_QTR,COUNTA(Dynamic_Table_QTR)/COUNTA(Dynamic_Indices),_xlfn.XMATCH(INFLATION_Index,Dynamic_Indices))),"err")))))
/100</f>
        <v>#N/A</v>
      </c>
      <c r="P442" s="37" t="e">
        <f t="shared" ca="1" si="32"/>
        <v>#N/A</v>
      </c>
      <c r="Q442" s="37" t="e">
        <f ca="1">IF(ISERROR($H442),NA(),
$P442/_xlfn.XLOOKUP(0,Tool!$27:$27,Tool!$33:$33)
)</f>
        <v>#N/A</v>
      </c>
      <c r="R442" s="2"/>
      <c r="S442" s="36" t="e" cm="1">
        <f t="array" ref="S442">IF(OR(ISERROR($H442),$H442=FALSE),NA(),
IF(SETUP_Frequency="Financial Year",
IFERROR(INDEX(Dynamic_Table_FY,_xlfn.XMATCH($H442,Dynamic_Period_FY),_xlfn.XMATCH("GDP Deflator",Dynamic_Indices)),
INDEX(Dynamic_Table_FY,COUNTA(Dynamic_Table_FY)/COUNTA(Dynamic_Indices),_xlfn.XMATCH("GDP Deflator",Dynamic_Indices))),
IF(SETUP_Frequency="Calendar Year",
IFERROR(INDEX(Dynamic_Table_CAL,_xlfn.XMATCH($H442,Dynamic_Period_CAL),_xlfn.XMATCH("GDP Deflator",Dynamic_Indices)),
INDEX(Dynamic_Table_CAL,COUNTA(Dynamic_Table_CAL)/COUNTA(Dynamic_Indices),_xlfn.XMATCH("GDP Deflator",Dynamic_Indices))),
IF(SETUP_Frequency="Quarterly",
IFERROR(INDEX(Dynamic_Table_QTR,_xlfn.XMATCH($H442,Dynamic_Period_QTR),_xlfn.XMATCH("GDP Deflator",Dynamic_Indices)),
INDEX(Dynamic_Table_QTR,COUNTA(Dynamic_Table_QTR)/COUNTA(Dynamic_Indices),_xlfn.XMATCH("GDP Deflator",Dynamic_Indices))),"err"))))
/100</f>
        <v>#N/A</v>
      </c>
      <c r="T442" s="37" t="e">
        <f t="shared" ca="1" si="33"/>
        <v>#N/A</v>
      </c>
      <c r="U442" s="2" t="e">
        <f ca="1">IF(ISERROR($H442),NA(),
_xlfn.XLOOKUP(0,Tool!$28:$28,Tool!$40:$40)/$T442
)</f>
        <v>#N/A</v>
      </c>
    </row>
    <row r="443" spans="8:21" x14ac:dyDescent="0.35">
      <c r="H443" s="33" t="b">
        <f>IF(SETUP_Frequency="Calendar Year",IF(COUNTA(H$3:H442)&lt;=SETUP_Period_Final-SETUP_Period_First,H442+1),
IF(SETUP_Frequency="Financial Year", IF(COUNTA(H$3:H442)&lt;=LEFT(SETUP_Period_Final,4)-LEFT(SETUP_Period_First,4),((LEFT(H442,2)&amp;MID(H442,3,2))+1)&amp;"/"&amp;TEXT(RIGHT(TEXT(RIGHT(H442,2)+1,"00"),2),"00"),NA()),
IF(SETUP_Frequency="Quarterly",IF(COUNTA(H$3:H442)&lt;=((LEFT(SETUP_Period_Final,4)-LEFT(SETUP_Period_First,4))*4)+RIGHT(SETUP_Period_Final,1)-RIGHT(SETUP_Period_First,1),IF(_xlfn.NUMBERVALUE(RIGHT(H442,1))=4,(LEFT(H442,4)+1)&amp;"Q1",(LEFT(H442,4)&amp;"Q"&amp;(RIGHT(H442,1)+1))),NA()),NA())))</f>
        <v>0</v>
      </c>
      <c r="J443" s="43">
        <f ca="1">OFFSET(Tool!$C$13,0,ROW($H443)-3)</f>
        <v>0</v>
      </c>
      <c r="K443" s="78" t="e">
        <f t="shared" ca="1" si="31"/>
        <v>#N/A</v>
      </c>
      <c r="L443" s="78" t="e">
        <f t="shared" ca="1" si="34"/>
        <v>#N/A</v>
      </c>
      <c r="M443" s="78" t="e">
        <f t="shared" ca="1" si="35"/>
        <v>#N/A</v>
      </c>
      <c r="N443" s="38"/>
      <c r="O443" s="36" t="e" cm="1">
        <f t="array" ref="O443">IF(OR(ISERROR($H443),$H443=FALSE),NA(),
IF(INFLATION_Index="Custom",_xlfn.XLOOKUP($H443,Tool!$12:$12,Tool!$14:$14)*100,
IF(SETUP_Frequency="Financial Year",
IFERROR(INDEX(Dynamic_Table_FY,_xlfn.XMATCH($H443,Dynamic_Period_FY),_xlfn.XMATCH(INFLATION_Index,Dynamic_Indices)),
INDEX(Dynamic_Table_FY,COUNTA(Dynamic_Table_FY)/COUNTA(Dynamic_Indices),_xlfn.XMATCH(INFLATION_Index,Dynamic_Indices))),
IF(SETUP_Frequency="Calendar Year",
IFERROR(INDEX(Dynamic_Table_CAL,_xlfn.XMATCH($H443,Dynamic_Period_CAL),_xlfn.XMATCH(INFLATION_Index,Dynamic_Indices)),
INDEX(Dynamic_Table_CAL,COUNTA(Dynamic_Table_CAL)/COUNTA(Dynamic_Indices),_xlfn.XMATCH(INFLATION_Index,Dynamic_Indices))),
IF(SETUP_Frequency="Quarterly",
IFERROR(INDEX(Dynamic_Table_QTR,_xlfn.XMATCH($H443,Dynamic_Period_QTR),_xlfn.XMATCH(INFLATION_Index,Dynamic_Indices)),
INDEX(Dynamic_Table_QTR,COUNTA(Dynamic_Table_QTR)/COUNTA(Dynamic_Indices),_xlfn.XMATCH(INFLATION_Index,Dynamic_Indices))),"err")))))
/100</f>
        <v>#N/A</v>
      </c>
      <c r="P443" s="37" t="e">
        <f t="shared" ca="1" si="32"/>
        <v>#N/A</v>
      </c>
      <c r="Q443" s="37" t="e">
        <f ca="1">IF(ISERROR($H443),NA(),
$P443/_xlfn.XLOOKUP(0,Tool!$27:$27,Tool!$33:$33)
)</f>
        <v>#N/A</v>
      </c>
      <c r="R443" s="2"/>
      <c r="S443" s="36" t="e" cm="1">
        <f t="array" ref="S443">IF(OR(ISERROR($H443),$H443=FALSE),NA(),
IF(SETUP_Frequency="Financial Year",
IFERROR(INDEX(Dynamic_Table_FY,_xlfn.XMATCH($H443,Dynamic_Period_FY),_xlfn.XMATCH("GDP Deflator",Dynamic_Indices)),
INDEX(Dynamic_Table_FY,COUNTA(Dynamic_Table_FY)/COUNTA(Dynamic_Indices),_xlfn.XMATCH("GDP Deflator",Dynamic_Indices))),
IF(SETUP_Frequency="Calendar Year",
IFERROR(INDEX(Dynamic_Table_CAL,_xlfn.XMATCH($H443,Dynamic_Period_CAL),_xlfn.XMATCH("GDP Deflator",Dynamic_Indices)),
INDEX(Dynamic_Table_CAL,COUNTA(Dynamic_Table_CAL)/COUNTA(Dynamic_Indices),_xlfn.XMATCH("GDP Deflator",Dynamic_Indices))),
IF(SETUP_Frequency="Quarterly",
IFERROR(INDEX(Dynamic_Table_QTR,_xlfn.XMATCH($H443,Dynamic_Period_QTR),_xlfn.XMATCH("GDP Deflator",Dynamic_Indices)),
INDEX(Dynamic_Table_QTR,COUNTA(Dynamic_Table_QTR)/COUNTA(Dynamic_Indices),_xlfn.XMATCH("GDP Deflator",Dynamic_Indices))),"err"))))
/100</f>
        <v>#N/A</v>
      </c>
      <c r="T443" s="37" t="e">
        <f t="shared" ca="1" si="33"/>
        <v>#N/A</v>
      </c>
      <c r="U443" s="2" t="e">
        <f ca="1">IF(ISERROR($H443),NA(),
_xlfn.XLOOKUP(0,Tool!$28:$28,Tool!$40:$40)/$T443
)</f>
        <v>#N/A</v>
      </c>
    </row>
    <row r="444" spans="8:21" x14ac:dyDescent="0.35">
      <c r="H444" s="33" t="b">
        <f>IF(SETUP_Frequency="Calendar Year",IF(COUNTA(H$3:H443)&lt;=SETUP_Period_Final-SETUP_Period_First,H443+1),
IF(SETUP_Frequency="Financial Year", IF(COUNTA(H$3:H443)&lt;=LEFT(SETUP_Period_Final,4)-LEFT(SETUP_Period_First,4),((LEFT(H443,2)&amp;MID(H443,3,2))+1)&amp;"/"&amp;TEXT(RIGHT(TEXT(RIGHT(H443,2)+1,"00"),2),"00"),NA()),
IF(SETUP_Frequency="Quarterly",IF(COUNTA(H$3:H443)&lt;=((LEFT(SETUP_Period_Final,4)-LEFT(SETUP_Period_First,4))*4)+RIGHT(SETUP_Period_Final,1)-RIGHT(SETUP_Period_First,1),IF(_xlfn.NUMBERVALUE(RIGHT(H443,1))=4,(LEFT(H443,4)+1)&amp;"Q1",(LEFT(H443,4)&amp;"Q"&amp;(RIGHT(H443,1)+1))),NA()),NA())))</f>
        <v>0</v>
      </c>
      <c r="J444" s="43">
        <f ca="1">OFFSET(Tool!$C$13,0,ROW($H444)-3)</f>
        <v>0</v>
      </c>
      <c r="K444" s="78" t="e">
        <f t="shared" ca="1" si="31"/>
        <v>#N/A</v>
      </c>
      <c r="L444" s="78" t="e">
        <f t="shared" ca="1" si="34"/>
        <v>#N/A</v>
      </c>
      <c r="M444" s="78" t="e">
        <f t="shared" ca="1" si="35"/>
        <v>#N/A</v>
      </c>
      <c r="N444" s="38"/>
      <c r="O444" s="36" t="e" cm="1">
        <f t="array" ref="O444">IF(OR(ISERROR($H444),$H444=FALSE),NA(),
IF(INFLATION_Index="Custom",_xlfn.XLOOKUP($H444,Tool!$12:$12,Tool!$14:$14)*100,
IF(SETUP_Frequency="Financial Year",
IFERROR(INDEX(Dynamic_Table_FY,_xlfn.XMATCH($H444,Dynamic_Period_FY),_xlfn.XMATCH(INFLATION_Index,Dynamic_Indices)),
INDEX(Dynamic_Table_FY,COUNTA(Dynamic_Table_FY)/COUNTA(Dynamic_Indices),_xlfn.XMATCH(INFLATION_Index,Dynamic_Indices))),
IF(SETUP_Frequency="Calendar Year",
IFERROR(INDEX(Dynamic_Table_CAL,_xlfn.XMATCH($H444,Dynamic_Period_CAL),_xlfn.XMATCH(INFLATION_Index,Dynamic_Indices)),
INDEX(Dynamic_Table_CAL,COUNTA(Dynamic_Table_CAL)/COUNTA(Dynamic_Indices),_xlfn.XMATCH(INFLATION_Index,Dynamic_Indices))),
IF(SETUP_Frequency="Quarterly",
IFERROR(INDEX(Dynamic_Table_QTR,_xlfn.XMATCH($H444,Dynamic_Period_QTR),_xlfn.XMATCH(INFLATION_Index,Dynamic_Indices)),
INDEX(Dynamic_Table_QTR,COUNTA(Dynamic_Table_QTR)/COUNTA(Dynamic_Indices),_xlfn.XMATCH(INFLATION_Index,Dynamic_Indices))),"err")))))
/100</f>
        <v>#N/A</v>
      </c>
      <c r="P444" s="37" t="e">
        <f t="shared" ca="1" si="32"/>
        <v>#N/A</v>
      </c>
      <c r="Q444" s="37" t="e">
        <f ca="1">IF(ISERROR($H444),NA(),
$P444/_xlfn.XLOOKUP(0,Tool!$27:$27,Tool!$33:$33)
)</f>
        <v>#N/A</v>
      </c>
      <c r="R444" s="2"/>
      <c r="S444" s="36" t="e" cm="1">
        <f t="array" ref="S444">IF(OR(ISERROR($H444),$H444=FALSE),NA(),
IF(SETUP_Frequency="Financial Year",
IFERROR(INDEX(Dynamic_Table_FY,_xlfn.XMATCH($H444,Dynamic_Period_FY),_xlfn.XMATCH("GDP Deflator",Dynamic_Indices)),
INDEX(Dynamic_Table_FY,COUNTA(Dynamic_Table_FY)/COUNTA(Dynamic_Indices),_xlfn.XMATCH("GDP Deflator",Dynamic_Indices))),
IF(SETUP_Frequency="Calendar Year",
IFERROR(INDEX(Dynamic_Table_CAL,_xlfn.XMATCH($H444,Dynamic_Period_CAL),_xlfn.XMATCH("GDP Deflator",Dynamic_Indices)),
INDEX(Dynamic_Table_CAL,COUNTA(Dynamic_Table_CAL)/COUNTA(Dynamic_Indices),_xlfn.XMATCH("GDP Deflator",Dynamic_Indices))),
IF(SETUP_Frequency="Quarterly",
IFERROR(INDEX(Dynamic_Table_QTR,_xlfn.XMATCH($H444,Dynamic_Period_QTR),_xlfn.XMATCH("GDP Deflator",Dynamic_Indices)),
INDEX(Dynamic_Table_QTR,COUNTA(Dynamic_Table_QTR)/COUNTA(Dynamic_Indices),_xlfn.XMATCH("GDP Deflator",Dynamic_Indices))),"err"))))
/100</f>
        <v>#N/A</v>
      </c>
      <c r="T444" s="37" t="e">
        <f t="shared" ca="1" si="33"/>
        <v>#N/A</v>
      </c>
      <c r="U444" s="2" t="e">
        <f ca="1">IF(ISERROR($H444),NA(),
_xlfn.XLOOKUP(0,Tool!$28:$28,Tool!$40:$40)/$T444
)</f>
        <v>#N/A</v>
      </c>
    </row>
    <row r="445" spans="8:21" x14ac:dyDescent="0.35">
      <c r="H445" s="33" t="b">
        <f>IF(SETUP_Frequency="Calendar Year",IF(COUNTA(H$3:H444)&lt;=SETUP_Period_Final-SETUP_Period_First,H444+1),
IF(SETUP_Frequency="Financial Year", IF(COUNTA(H$3:H444)&lt;=LEFT(SETUP_Period_Final,4)-LEFT(SETUP_Period_First,4),((LEFT(H444,2)&amp;MID(H444,3,2))+1)&amp;"/"&amp;TEXT(RIGHT(TEXT(RIGHT(H444,2)+1,"00"),2),"00"),NA()),
IF(SETUP_Frequency="Quarterly",IF(COUNTA(H$3:H444)&lt;=((LEFT(SETUP_Period_Final,4)-LEFT(SETUP_Period_First,4))*4)+RIGHT(SETUP_Period_Final,1)-RIGHT(SETUP_Period_First,1),IF(_xlfn.NUMBERVALUE(RIGHT(H444,1))=4,(LEFT(H444,4)+1)&amp;"Q1",(LEFT(H444,4)&amp;"Q"&amp;(RIGHT(H444,1)+1))),NA()),NA())))</f>
        <v>0</v>
      </c>
      <c r="J445" s="43">
        <f ca="1">OFFSET(Tool!$C$13,0,ROW($H445)-3)</f>
        <v>0</v>
      </c>
      <c r="K445" s="78" t="e">
        <f t="shared" ca="1" si="31"/>
        <v>#N/A</v>
      </c>
      <c r="L445" s="78" t="e">
        <f t="shared" ca="1" si="34"/>
        <v>#N/A</v>
      </c>
      <c r="M445" s="78" t="e">
        <f t="shared" ca="1" si="35"/>
        <v>#N/A</v>
      </c>
      <c r="N445" s="38"/>
      <c r="O445" s="36" t="e" cm="1">
        <f t="array" ref="O445">IF(OR(ISERROR($H445),$H445=FALSE),NA(),
IF(INFLATION_Index="Custom",_xlfn.XLOOKUP($H445,Tool!$12:$12,Tool!$14:$14)*100,
IF(SETUP_Frequency="Financial Year",
IFERROR(INDEX(Dynamic_Table_FY,_xlfn.XMATCH($H445,Dynamic_Period_FY),_xlfn.XMATCH(INFLATION_Index,Dynamic_Indices)),
INDEX(Dynamic_Table_FY,COUNTA(Dynamic_Table_FY)/COUNTA(Dynamic_Indices),_xlfn.XMATCH(INFLATION_Index,Dynamic_Indices))),
IF(SETUP_Frequency="Calendar Year",
IFERROR(INDEX(Dynamic_Table_CAL,_xlfn.XMATCH($H445,Dynamic_Period_CAL),_xlfn.XMATCH(INFLATION_Index,Dynamic_Indices)),
INDEX(Dynamic_Table_CAL,COUNTA(Dynamic_Table_CAL)/COUNTA(Dynamic_Indices),_xlfn.XMATCH(INFLATION_Index,Dynamic_Indices))),
IF(SETUP_Frequency="Quarterly",
IFERROR(INDEX(Dynamic_Table_QTR,_xlfn.XMATCH($H445,Dynamic_Period_QTR),_xlfn.XMATCH(INFLATION_Index,Dynamic_Indices)),
INDEX(Dynamic_Table_QTR,COUNTA(Dynamic_Table_QTR)/COUNTA(Dynamic_Indices),_xlfn.XMATCH(INFLATION_Index,Dynamic_Indices))),"err")))))
/100</f>
        <v>#N/A</v>
      </c>
      <c r="P445" s="37" t="e">
        <f t="shared" ca="1" si="32"/>
        <v>#N/A</v>
      </c>
      <c r="Q445" s="37" t="e">
        <f ca="1">IF(ISERROR($H445),NA(),
$P445/_xlfn.XLOOKUP(0,Tool!$27:$27,Tool!$33:$33)
)</f>
        <v>#N/A</v>
      </c>
      <c r="R445" s="2"/>
      <c r="S445" s="36" t="e" cm="1">
        <f t="array" ref="S445">IF(OR(ISERROR($H445),$H445=FALSE),NA(),
IF(SETUP_Frequency="Financial Year",
IFERROR(INDEX(Dynamic_Table_FY,_xlfn.XMATCH($H445,Dynamic_Period_FY),_xlfn.XMATCH("GDP Deflator",Dynamic_Indices)),
INDEX(Dynamic_Table_FY,COUNTA(Dynamic_Table_FY)/COUNTA(Dynamic_Indices),_xlfn.XMATCH("GDP Deflator",Dynamic_Indices))),
IF(SETUP_Frequency="Calendar Year",
IFERROR(INDEX(Dynamic_Table_CAL,_xlfn.XMATCH($H445,Dynamic_Period_CAL),_xlfn.XMATCH("GDP Deflator",Dynamic_Indices)),
INDEX(Dynamic_Table_CAL,COUNTA(Dynamic_Table_CAL)/COUNTA(Dynamic_Indices),_xlfn.XMATCH("GDP Deflator",Dynamic_Indices))),
IF(SETUP_Frequency="Quarterly",
IFERROR(INDEX(Dynamic_Table_QTR,_xlfn.XMATCH($H445,Dynamic_Period_QTR),_xlfn.XMATCH("GDP Deflator",Dynamic_Indices)),
INDEX(Dynamic_Table_QTR,COUNTA(Dynamic_Table_QTR)/COUNTA(Dynamic_Indices),_xlfn.XMATCH("GDP Deflator",Dynamic_Indices))),"err"))))
/100</f>
        <v>#N/A</v>
      </c>
      <c r="T445" s="37" t="e">
        <f t="shared" ca="1" si="33"/>
        <v>#N/A</v>
      </c>
      <c r="U445" s="2" t="e">
        <f ca="1">IF(ISERROR($H445),NA(),
_xlfn.XLOOKUP(0,Tool!$28:$28,Tool!$40:$40)/$T445
)</f>
        <v>#N/A</v>
      </c>
    </row>
    <row r="446" spans="8:21" x14ac:dyDescent="0.35">
      <c r="H446" s="33" t="b">
        <f>IF(SETUP_Frequency="Calendar Year",IF(COUNTA(H$3:H445)&lt;=SETUP_Period_Final-SETUP_Period_First,H445+1),
IF(SETUP_Frequency="Financial Year", IF(COUNTA(H$3:H445)&lt;=LEFT(SETUP_Period_Final,4)-LEFT(SETUP_Period_First,4),((LEFT(H445,2)&amp;MID(H445,3,2))+1)&amp;"/"&amp;TEXT(RIGHT(TEXT(RIGHT(H445,2)+1,"00"),2),"00"),NA()),
IF(SETUP_Frequency="Quarterly",IF(COUNTA(H$3:H445)&lt;=((LEFT(SETUP_Period_Final,4)-LEFT(SETUP_Period_First,4))*4)+RIGHT(SETUP_Period_Final,1)-RIGHT(SETUP_Period_First,1),IF(_xlfn.NUMBERVALUE(RIGHT(H445,1))=4,(LEFT(H445,4)+1)&amp;"Q1",(LEFT(H445,4)&amp;"Q"&amp;(RIGHT(H445,1)+1))),NA()),NA())))</f>
        <v>0</v>
      </c>
      <c r="J446" s="43">
        <f ca="1">OFFSET(Tool!$C$13,0,ROW($H446)-3)</f>
        <v>0</v>
      </c>
      <c r="K446" s="78" t="e">
        <f t="shared" ca="1" si="31"/>
        <v>#N/A</v>
      </c>
      <c r="L446" s="78" t="e">
        <f t="shared" ca="1" si="34"/>
        <v>#N/A</v>
      </c>
      <c r="M446" s="78" t="e">
        <f t="shared" ca="1" si="35"/>
        <v>#N/A</v>
      </c>
      <c r="N446" s="38"/>
      <c r="O446" s="36" t="e" cm="1">
        <f t="array" ref="O446">IF(OR(ISERROR($H446),$H446=FALSE),NA(),
IF(INFLATION_Index="Custom",_xlfn.XLOOKUP($H446,Tool!$12:$12,Tool!$14:$14)*100,
IF(SETUP_Frequency="Financial Year",
IFERROR(INDEX(Dynamic_Table_FY,_xlfn.XMATCH($H446,Dynamic_Period_FY),_xlfn.XMATCH(INFLATION_Index,Dynamic_Indices)),
INDEX(Dynamic_Table_FY,COUNTA(Dynamic_Table_FY)/COUNTA(Dynamic_Indices),_xlfn.XMATCH(INFLATION_Index,Dynamic_Indices))),
IF(SETUP_Frequency="Calendar Year",
IFERROR(INDEX(Dynamic_Table_CAL,_xlfn.XMATCH($H446,Dynamic_Period_CAL),_xlfn.XMATCH(INFLATION_Index,Dynamic_Indices)),
INDEX(Dynamic_Table_CAL,COUNTA(Dynamic_Table_CAL)/COUNTA(Dynamic_Indices),_xlfn.XMATCH(INFLATION_Index,Dynamic_Indices))),
IF(SETUP_Frequency="Quarterly",
IFERROR(INDEX(Dynamic_Table_QTR,_xlfn.XMATCH($H446,Dynamic_Period_QTR),_xlfn.XMATCH(INFLATION_Index,Dynamic_Indices)),
INDEX(Dynamic_Table_QTR,COUNTA(Dynamic_Table_QTR)/COUNTA(Dynamic_Indices),_xlfn.XMATCH(INFLATION_Index,Dynamic_Indices))),"err")))))
/100</f>
        <v>#N/A</v>
      </c>
      <c r="P446" s="37" t="e">
        <f t="shared" ca="1" si="32"/>
        <v>#N/A</v>
      </c>
      <c r="Q446" s="37" t="e">
        <f ca="1">IF(ISERROR($H446),NA(),
$P446/_xlfn.XLOOKUP(0,Tool!$27:$27,Tool!$33:$33)
)</f>
        <v>#N/A</v>
      </c>
      <c r="R446" s="2"/>
      <c r="S446" s="36" t="e" cm="1">
        <f t="array" ref="S446">IF(OR(ISERROR($H446),$H446=FALSE),NA(),
IF(SETUP_Frequency="Financial Year",
IFERROR(INDEX(Dynamic_Table_FY,_xlfn.XMATCH($H446,Dynamic_Period_FY),_xlfn.XMATCH("GDP Deflator",Dynamic_Indices)),
INDEX(Dynamic_Table_FY,COUNTA(Dynamic_Table_FY)/COUNTA(Dynamic_Indices),_xlfn.XMATCH("GDP Deflator",Dynamic_Indices))),
IF(SETUP_Frequency="Calendar Year",
IFERROR(INDEX(Dynamic_Table_CAL,_xlfn.XMATCH($H446,Dynamic_Period_CAL),_xlfn.XMATCH("GDP Deflator",Dynamic_Indices)),
INDEX(Dynamic_Table_CAL,COUNTA(Dynamic_Table_CAL)/COUNTA(Dynamic_Indices),_xlfn.XMATCH("GDP Deflator",Dynamic_Indices))),
IF(SETUP_Frequency="Quarterly",
IFERROR(INDEX(Dynamic_Table_QTR,_xlfn.XMATCH($H446,Dynamic_Period_QTR),_xlfn.XMATCH("GDP Deflator",Dynamic_Indices)),
INDEX(Dynamic_Table_QTR,COUNTA(Dynamic_Table_QTR)/COUNTA(Dynamic_Indices),_xlfn.XMATCH("GDP Deflator",Dynamic_Indices))),"err"))))
/100</f>
        <v>#N/A</v>
      </c>
      <c r="T446" s="37" t="e">
        <f t="shared" ca="1" si="33"/>
        <v>#N/A</v>
      </c>
      <c r="U446" s="2" t="e">
        <f ca="1">IF(ISERROR($H446),NA(),
_xlfn.XLOOKUP(0,Tool!$28:$28,Tool!$40:$40)/$T446
)</f>
        <v>#N/A</v>
      </c>
    </row>
    <row r="447" spans="8:21" x14ac:dyDescent="0.35">
      <c r="H447" s="33" t="b">
        <f>IF(SETUP_Frequency="Calendar Year",IF(COUNTA(H$3:H446)&lt;=SETUP_Period_Final-SETUP_Period_First,H446+1),
IF(SETUP_Frequency="Financial Year", IF(COUNTA(H$3:H446)&lt;=LEFT(SETUP_Period_Final,4)-LEFT(SETUP_Period_First,4),((LEFT(H446,2)&amp;MID(H446,3,2))+1)&amp;"/"&amp;TEXT(RIGHT(TEXT(RIGHT(H446,2)+1,"00"),2),"00"),NA()),
IF(SETUP_Frequency="Quarterly",IF(COUNTA(H$3:H446)&lt;=((LEFT(SETUP_Period_Final,4)-LEFT(SETUP_Period_First,4))*4)+RIGHT(SETUP_Period_Final,1)-RIGHT(SETUP_Period_First,1),IF(_xlfn.NUMBERVALUE(RIGHT(H446,1))=4,(LEFT(H446,4)+1)&amp;"Q1",(LEFT(H446,4)&amp;"Q"&amp;(RIGHT(H446,1)+1))),NA()),NA())))</f>
        <v>0</v>
      </c>
      <c r="J447" s="43">
        <f ca="1">OFFSET(Tool!$C$13,0,ROW($H447)-3)</f>
        <v>0</v>
      </c>
      <c r="K447" s="78" t="e">
        <f t="shared" ca="1" si="31"/>
        <v>#N/A</v>
      </c>
      <c r="L447" s="78" t="e">
        <f t="shared" ca="1" si="34"/>
        <v>#N/A</v>
      </c>
      <c r="M447" s="78" t="e">
        <f t="shared" ca="1" si="35"/>
        <v>#N/A</v>
      </c>
      <c r="N447" s="38"/>
      <c r="O447" s="36" t="e" cm="1">
        <f t="array" ref="O447">IF(OR(ISERROR($H447),$H447=FALSE),NA(),
IF(INFLATION_Index="Custom",_xlfn.XLOOKUP($H447,Tool!$12:$12,Tool!$14:$14)*100,
IF(SETUP_Frequency="Financial Year",
IFERROR(INDEX(Dynamic_Table_FY,_xlfn.XMATCH($H447,Dynamic_Period_FY),_xlfn.XMATCH(INFLATION_Index,Dynamic_Indices)),
INDEX(Dynamic_Table_FY,COUNTA(Dynamic_Table_FY)/COUNTA(Dynamic_Indices),_xlfn.XMATCH(INFLATION_Index,Dynamic_Indices))),
IF(SETUP_Frequency="Calendar Year",
IFERROR(INDEX(Dynamic_Table_CAL,_xlfn.XMATCH($H447,Dynamic_Period_CAL),_xlfn.XMATCH(INFLATION_Index,Dynamic_Indices)),
INDEX(Dynamic_Table_CAL,COUNTA(Dynamic_Table_CAL)/COUNTA(Dynamic_Indices),_xlfn.XMATCH(INFLATION_Index,Dynamic_Indices))),
IF(SETUP_Frequency="Quarterly",
IFERROR(INDEX(Dynamic_Table_QTR,_xlfn.XMATCH($H447,Dynamic_Period_QTR),_xlfn.XMATCH(INFLATION_Index,Dynamic_Indices)),
INDEX(Dynamic_Table_QTR,COUNTA(Dynamic_Table_QTR)/COUNTA(Dynamic_Indices),_xlfn.XMATCH(INFLATION_Index,Dynamic_Indices))),"err")))))
/100</f>
        <v>#N/A</v>
      </c>
      <c r="P447" s="37" t="e">
        <f t="shared" ca="1" si="32"/>
        <v>#N/A</v>
      </c>
      <c r="Q447" s="37" t="e">
        <f ca="1">IF(ISERROR($H447),NA(),
$P447/_xlfn.XLOOKUP(0,Tool!$27:$27,Tool!$33:$33)
)</f>
        <v>#N/A</v>
      </c>
      <c r="R447" s="2"/>
      <c r="S447" s="36" t="e" cm="1">
        <f t="array" ref="S447">IF(OR(ISERROR($H447),$H447=FALSE),NA(),
IF(SETUP_Frequency="Financial Year",
IFERROR(INDEX(Dynamic_Table_FY,_xlfn.XMATCH($H447,Dynamic_Period_FY),_xlfn.XMATCH("GDP Deflator",Dynamic_Indices)),
INDEX(Dynamic_Table_FY,COUNTA(Dynamic_Table_FY)/COUNTA(Dynamic_Indices),_xlfn.XMATCH("GDP Deflator",Dynamic_Indices))),
IF(SETUP_Frequency="Calendar Year",
IFERROR(INDEX(Dynamic_Table_CAL,_xlfn.XMATCH($H447,Dynamic_Period_CAL),_xlfn.XMATCH("GDP Deflator",Dynamic_Indices)),
INDEX(Dynamic_Table_CAL,COUNTA(Dynamic_Table_CAL)/COUNTA(Dynamic_Indices),_xlfn.XMATCH("GDP Deflator",Dynamic_Indices))),
IF(SETUP_Frequency="Quarterly",
IFERROR(INDEX(Dynamic_Table_QTR,_xlfn.XMATCH($H447,Dynamic_Period_QTR),_xlfn.XMATCH("GDP Deflator",Dynamic_Indices)),
INDEX(Dynamic_Table_QTR,COUNTA(Dynamic_Table_QTR)/COUNTA(Dynamic_Indices),_xlfn.XMATCH("GDP Deflator",Dynamic_Indices))),"err"))))
/100</f>
        <v>#N/A</v>
      </c>
      <c r="T447" s="37" t="e">
        <f t="shared" ca="1" si="33"/>
        <v>#N/A</v>
      </c>
      <c r="U447" s="2" t="e">
        <f ca="1">IF(ISERROR($H447),NA(),
_xlfn.XLOOKUP(0,Tool!$28:$28,Tool!$40:$40)/$T447
)</f>
        <v>#N/A</v>
      </c>
    </row>
    <row r="448" spans="8:21" x14ac:dyDescent="0.35">
      <c r="H448" s="33" t="b">
        <f>IF(SETUP_Frequency="Calendar Year",IF(COUNTA(H$3:H447)&lt;=SETUP_Period_Final-SETUP_Period_First,H447+1),
IF(SETUP_Frequency="Financial Year", IF(COUNTA(H$3:H447)&lt;=LEFT(SETUP_Period_Final,4)-LEFT(SETUP_Period_First,4),((LEFT(H447,2)&amp;MID(H447,3,2))+1)&amp;"/"&amp;TEXT(RIGHT(TEXT(RIGHT(H447,2)+1,"00"),2),"00"),NA()),
IF(SETUP_Frequency="Quarterly",IF(COUNTA(H$3:H447)&lt;=((LEFT(SETUP_Period_Final,4)-LEFT(SETUP_Period_First,4))*4)+RIGHT(SETUP_Period_Final,1)-RIGHT(SETUP_Period_First,1),IF(_xlfn.NUMBERVALUE(RIGHT(H447,1))=4,(LEFT(H447,4)+1)&amp;"Q1",(LEFT(H447,4)&amp;"Q"&amp;(RIGHT(H447,1)+1))),NA()),NA())))</f>
        <v>0</v>
      </c>
      <c r="J448" s="43">
        <f ca="1">OFFSET(Tool!$C$13,0,ROW($H448)-3)</f>
        <v>0</v>
      </c>
      <c r="K448" s="78" t="e">
        <f t="shared" ca="1" si="31"/>
        <v>#N/A</v>
      </c>
      <c r="L448" s="78" t="e">
        <f t="shared" ca="1" si="34"/>
        <v>#N/A</v>
      </c>
      <c r="M448" s="78" t="e">
        <f t="shared" ca="1" si="35"/>
        <v>#N/A</v>
      </c>
      <c r="N448" s="38"/>
      <c r="O448" s="36" t="e" cm="1">
        <f t="array" ref="O448">IF(OR(ISERROR($H448),$H448=FALSE),NA(),
IF(INFLATION_Index="Custom",_xlfn.XLOOKUP($H448,Tool!$12:$12,Tool!$14:$14)*100,
IF(SETUP_Frequency="Financial Year",
IFERROR(INDEX(Dynamic_Table_FY,_xlfn.XMATCH($H448,Dynamic_Period_FY),_xlfn.XMATCH(INFLATION_Index,Dynamic_Indices)),
INDEX(Dynamic_Table_FY,COUNTA(Dynamic_Table_FY)/COUNTA(Dynamic_Indices),_xlfn.XMATCH(INFLATION_Index,Dynamic_Indices))),
IF(SETUP_Frequency="Calendar Year",
IFERROR(INDEX(Dynamic_Table_CAL,_xlfn.XMATCH($H448,Dynamic_Period_CAL),_xlfn.XMATCH(INFLATION_Index,Dynamic_Indices)),
INDEX(Dynamic_Table_CAL,COUNTA(Dynamic_Table_CAL)/COUNTA(Dynamic_Indices),_xlfn.XMATCH(INFLATION_Index,Dynamic_Indices))),
IF(SETUP_Frequency="Quarterly",
IFERROR(INDEX(Dynamic_Table_QTR,_xlfn.XMATCH($H448,Dynamic_Period_QTR),_xlfn.XMATCH(INFLATION_Index,Dynamic_Indices)),
INDEX(Dynamic_Table_QTR,COUNTA(Dynamic_Table_QTR)/COUNTA(Dynamic_Indices),_xlfn.XMATCH(INFLATION_Index,Dynamic_Indices))),"err")))))
/100</f>
        <v>#N/A</v>
      </c>
      <c r="P448" s="37" t="e">
        <f t="shared" ca="1" si="32"/>
        <v>#N/A</v>
      </c>
      <c r="Q448" s="37" t="e">
        <f ca="1">IF(ISERROR($H448),NA(),
$P448/_xlfn.XLOOKUP(0,Tool!$27:$27,Tool!$33:$33)
)</f>
        <v>#N/A</v>
      </c>
      <c r="R448" s="2"/>
      <c r="S448" s="36" t="e" cm="1">
        <f t="array" ref="S448">IF(OR(ISERROR($H448),$H448=FALSE),NA(),
IF(SETUP_Frequency="Financial Year",
IFERROR(INDEX(Dynamic_Table_FY,_xlfn.XMATCH($H448,Dynamic_Period_FY),_xlfn.XMATCH("GDP Deflator",Dynamic_Indices)),
INDEX(Dynamic_Table_FY,COUNTA(Dynamic_Table_FY)/COUNTA(Dynamic_Indices),_xlfn.XMATCH("GDP Deflator",Dynamic_Indices))),
IF(SETUP_Frequency="Calendar Year",
IFERROR(INDEX(Dynamic_Table_CAL,_xlfn.XMATCH($H448,Dynamic_Period_CAL),_xlfn.XMATCH("GDP Deflator",Dynamic_Indices)),
INDEX(Dynamic_Table_CAL,COUNTA(Dynamic_Table_CAL)/COUNTA(Dynamic_Indices),_xlfn.XMATCH("GDP Deflator",Dynamic_Indices))),
IF(SETUP_Frequency="Quarterly",
IFERROR(INDEX(Dynamic_Table_QTR,_xlfn.XMATCH($H448,Dynamic_Period_QTR),_xlfn.XMATCH("GDP Deflator",Dynamic_Indices)),
INDEX(Dynamic_Table_QTR,COUNTA(Dynamic_Table_QTR)/COUNTA(Dynamic_Indices),_xlfn.XMATCH("GDP Deflator",Dynamic_Indices))),"err"))))
/100</f>
        <v>#N/A</v>
      </c>
      <c r="T448" s="37" t="e">
        <f t="shared" ca="1" si="33"/>
        <v>#N/A</v>
      </c>
      <c r="U448" s="2" t="e">
        <f ca="1">IF(ISERROR($H448),NA(),
_xlfn.XLOOKUP(0,Tool!$28:$28,Tool!$40:$40)/$T448
)</f>
        <v>#N/A</v>
      </c>
    </row>
    <row r="449" spans="8:21" x14ac:dyDescent="0.35">
      <c r="H449" s="33" t="b">
        <f>IF(SETUP_Frequency="Calendar Year",IF(COUNTA(H$3:H448)&lt;=SETUP_Period_Final-SETUP_Period_First,H448+1),
IF(SETUP_Frequency="Financial Year", IF(COUNTA(H$3:H448)&lt;=LEFT(SETUP_Period_Final,4)-LEFT(SETUP_Period_First,4),((LEFT(H448,2)&amp;MID(H448,3,2))+1)&amp;"/"&amp;TEXT(RIGHT(TEXT(RIGHT(H448,2)+1,"00"),2),"00"),NA()),
IF(SETUP_Frequency="Quarterly",IF(COUNTA(H$3:H448)&lt;=((LEFT(SETUP_Period_Final,4)-LEFT(SETUP_Period_First,4))*4)+RIGHT(SETUP_Period_Final,1)-RIGHT(SETUP_Period_First,1),IF(_xlfn.NUMBERVALUE(RIGHT(H448,1))=4,(LEFT(H448,4)+1)&amp;"Q1",(LEFT(H448,4)&amp;"Q"&amp;(RIGHT(H448,1)+1))),NA()),NA())))</f>
        <v>0</v>
      </c>
      <c r="J449" s="43">
        <f ca="1">OFFSET(Tool!$C$13,0,ROW($H449)-3)</f>
        <v>0</v>
      </c>
      <c r="K449" s="78" t="e">
        <f t="shared" ca="1" si="31"/>
        <v>#N/A</v>
      </c>
      <c r="L449" s="78" t="e">
        <f t="shared" ca="1" si="34"/>
        <v>#N/A</v>
      </c>
      <c r="M449" s="78" t="e">
        <f t="shared" ca="1" si="35"/>
        <v>#N/A</v>
      </c>
      <c r="N449" s="38"/>
      <c r="O449" s="36" t="e" cm="1">
        <f t="array" ref="O449">IF(OR(ISERROR($H449),$H449=FALSE),NA(),
IF(INFLATION_Index="Custom",_xlfn.XLOOKUP($H449,Tool!$12:$12,Tool!$14:$14)*100,
IF(SETUP_Frequency="Financial Year",
IFERROR(INDEX(Dynamic_Table_FY,_xlfn.XMATCH($H449,Dynamic_Period_FY),_xlfn.XMATCH(INFLATION_Index,Dynamic_Indices)),
INDEX(Dynamic_Table_FY,COUNTA(Dynamic_Table_FY)/COUNTA(Dynamic_Indices),_xlfn.XMATCH(INFLATION_Index,Dynamic_Indices))),
IF(SETUP_Frequency="Calendar Year",
IFERROR(INDEX(Dynamic_Table_CAL,_xlfn.XMATCH($H449,Dynamic_Period_CAL),_xlfn.XMATCH(INFLATION_Index,Dynamic_Indices)),
INDEX(Dynamic_Table_CAL,COUNTA(Dynamic_Table_CAL)/COUNTA(Dynamic_Indices),_xlfn.XMATCH(INFLATION_Index,Dynamic_Indices))),
IF(SETUP_Frequency="Quarterly",
IFERROR(INDEX(Dynamic_Table_QTR,_xlfn.XMATCH($H449,Dynamic_Period_QTR),_xlfn.XMATCH(INFLATION_Index,Dynamic_Indices)),
INDEX(Dynamic_Table_QTR,COUNTA(Dynamic_Table_QTR)/COUNTA(Dynamic_Indices),_xlfn.XMATCH(INFLATION_Index,Dynamic_Indices))),"err")))))
/100</f>
        <v>#N/A</v>
      </c>
      <c r="P449" s="37" t="e">
        <f t="shared" ca="1" si="32"/>
        <v>#N/A</v>
      </c>
      <c r="Q449" s="37" t="e">
        <f ca="1">IF(ISERROR($H449),NA(),
$P449/_xlfn.XLOOKUP(0,Tool!$27:$27,Tool!$33:$33)
)</f>
        <v>#N/A</v>
      </c>
      <c r="R449" s="2"/>
      <c r="S449" s="36" t="e" cm="1">
        <f t="array" ref="S449">IF(OR(ISERROR($H449),$H449=FALSE),NA(),
IF(SETUP_Frequency="Financial Year",
IFERROR(INDEX(Dynamic_Table_FY,_xlfn.XMATCH($H449,Dynamic_Period_FY),_xlfn.XMATCH("GDP Deflator",Dynamic_Indices)),
INDEX(Dynamic_Table_FY,COUNTA(Dynamic_Table_FY)/COUNTA(Dynamic_Indices),_xlfn.XMATCH("GDP Deflator",Dynamic_Indices))),
IF(SETUP_Frequency="Calendar Year",
IFERROR(INDEX(Dynamic_Table_CAL,_xlfn.XMATCH($H449,Dynamic_Period_CAL),_xlfn.XMATCH("GDP Deflator",Dynamic_Indices)),
INDEX(Dynamic_Table_CAL,COUNTA(Dynamic_Table_CAL)/COUNTA(Dynamic_Indices),_xlfn.XMATCH("GDP Deflator",Dynamic_Indices))),
IF(SETUP_Frequency="Quarterly",
IFERROR(INDEX(Dynamic_Table_QTR,_xlfn.XMATCH($H449,Dynamic_Period_QTR),_xlfn.XMATCH("GDP Deflator",Dynamic_Indices)),
INDEX(Dynamic_Table_QTR,COUNTA(Dynamic_Table_QTR)/COUNTA(Dynamic_Indices),_xlfn.XMATCH("GDP Deflator",Dynamic_Indices))),"err"))))
/100</f>
        <v>#N/A</v>
      </c>
      <c r="T449" s="37" t="e">
        <f t="shared" ca="1" si="33"/>
        <v>#N/A</v>
      </c>
      <c r="U449" s="2" t="e">
        <f ca="1">IF(ISERROR($H449),NA(),
_xlfn.XLOOKUP(0,Tool!$28:$28,Tool!$40:$40)/$T449
)</f>
        <v>#N/A</v>
      </c>
    </row>
    <row r="450" spans="8:21" x14ac:dyDescent="0.35">
      <c r="H450" s="33" t="b">
        <f>IF(SETUP_Frequency="Calendar Year",IF(COUNTA(H$3:H449)&lt;=SETUP_Period_Final-SETUP_Period_First,H449+1),
IF(SETUP_Frequency="Financial Year", IF(COUNTA(H$3:H449)&lt;=LEFT(SETUP_Period_Final,4)-LEFT(SETUP_Period_First,4),((LEFT(H449,2)&amp;MID(H449,3,2))+1)&amp;"/"&amp;TEXT(RIGHT(TEXT(RIGHT(H449,2)+1,"00"),2),"00"),NA()),
IF(SETUP_Frequency="Quarterly",IF(COUNTA(H$3:H449)&lt;=((LEFT(SETUP_Period_Final,4)-LEFT(SETUP_Period_First,4))*4)+RIGHT(SETUP_Period_Final,1)-RIGHT(SETUP_Period_First,1),IF(_xlfn.NUMBERVALUE(RIGHT(H449,1))=4,(LEFT(H449,4)+1)&amp;"Q1",(LEFT(H449,4)&amp;"Q"&amp;(RIGHT(H449,1)+1))),NA()),NA())))</f>
        <v>0</v>
      </c>
      <c r="J450" s="43">
        <f ca="1">OFFSET(Tool!$C$13,0,ROW($H450)-3)</f>
        <v>0</v>
      </c>
      <c r="K450" s="78" t="e">
        <f t="shared" ca="1" si="31"/>
        <v>#N/A</v>
      </c>
      <c r="L450" s="78" t="e">
        <f t="shared" ca="1" si="34"/>
        <v>#N/A</v>
      </c>
      <c r="M450" s="78" t="e">
        <f t="shared" ca="1" si="35"/>
        <v>#N/A</v>
      </c>
      <c r="N450" s="38"/>
      <c r="O450" s="36" t="e" cm="1">
        <f t="array" ref="O450">IF(OR(ISERROR($H450),$H450=FALSE),NA(),
IF(INFLATION_Index="Custom",_xlfn.XLOOKUP($H450,Tool!$12:$12,Tool!$14:$14)*100,
IF(SETUP_Frequency="Financial Year",
IFERROR(INDEX(Dynamic_Table_FY,_xlfn.XMATCH($H450,Dynamic_Period_FY),_xlfn.XMATCH(INFLATION_Index,Dynamic_Indices)),
INDEX(Dynamic_Table_FY,COUNTA(Dynamic_Table_FY)/COUNTA(Dynamic_Indices),_xlfn.XMATCH(INFLATION_Index,Dynamic_Indices))),
IF(SETUP_Frequency="Calendar Year",
IFERROR(INDEX(Dynamic_Table_CAL,_xlfn.XMATCH($H450,Dynamic_Period_CAL),_xlfn.XMATCH(INFLATION_Index,Dynamic_Indices)),
INDEX(Dynamic_Table_CAL,COUNTA(Dynamic_Table_CAL)/COUNTA(Dynamic_Indices),_xlfn.XMATCH(INFLATION_Index,Dynamic_Indices))),
IF(SETUP_Frequency="Quarterly",
IFERROR(INDEX(Dynamic_Table_QTR,_xlfn.XMATCH($H450,Dynamic_Period_QTR),_xlfn.XMATCH(INFLATION_Index,Dynamic_Indices)),
INDEX(Dynamic_Table_QTR,COUNTA(Dynamic_Table_QTR)/COUNTA(Dynamic_Indices),_xlfn.XMATCH(INFLATION_Index,Dynamic_Indices))),"err")))))
/100</f>
        <v>#N/A</v>
      </c>
      <c r="P450" s="37" t="e">
        <f t="shared" ca="1" si="32"/>
        <v>#N/A</v>
      </c>
      <c r="Q450" s="37" t="e">
        <f ca="1">IF(ISERROR($H450),NA(),
$P450/_xlfn.XLOOKUP(0,Tool!$27:$27,Tool!$33:$33)
)</f>
        <v>#N/A</v>
      </c>
      <c r="R450" s="2"/>
      <c r="S450" s="36" t="e" cm="1">
        <f t="array" ref="S450">IF(OR(ISERROR($H450),$H450=FALSE),NA(),
IF(SETUP_Frequency="Financial Year",
IFERROR(INDEX(Dynamic_Table_FY,_xlfn.XMATCH($H450,Dynamic_Period_FY),_xlfn.XMATCH("GDP Deflator",Dynamic_Indices)),
INDEX(Dynamic_Table_FY,COUNTA(Dynamic_Table_FY)/COUNTA(Dynamic_Indices),_xlfn.XMATCH("GDP Deflator",Dynamic_Indices))),
IF(SETUP_Frequency="Calendar Year",
IFERROR(INDEX(Dynamic_Table_CAL,_xlfn.XMATCH($H450,Dynamic_Period_CAL),_xlfn.XMATCH("GDP Deflator",Dynamic_Indices)),
INDEX(Dynamic_Table_CAL,COUNTA(Dynamic_Table_CAL)/COUNTA(Dynamic_Indices),_xlfn.XMATCH("GDP Deflator",Dynamic_Indices))),
IF(SETUP_Frequency="Quarterly",
IFERROR(INDEX(Dynamic_Table_QTR,_xlfn.XMATCH($H450,Dynamic_Period_QTR),_xlfn.XMATCH("GDP Deflator",Dynamic_Indices)),
INDEX(Dynamic_Table_QTR,COUNTA(Dynamic_Table_QTR)/COUNTA(Dynamic_Indices),_xlfn.XMATCH("GDP Deflator",Dynamic_Indices))),"err"))))
/100</f>
        <v>#N/A</v>
      </c>
      <c r="T450" s="37" t="e">
        <f t="shared" ca="1" si="33"/>
        <v>#N/A</v>
      </c>
      <c r="U450" s="2" t="e">
        <f ca="1">IF(ISERROR($H450),NA(),
_xlfn.XLOOKUP(0,Tool!$28:$28,Tool!$40:$40)/$T450
)</f>
        <v>#N/A</v>
      </c>
    </row>
    <row r="451" spans="8:21" x14ac:dyDescent="0.35">
      <c r="H451" s="33" t="b">
        <f>IF(SETUP_Frequency="Calendar Year",IF(COUNTA(H$3:H450)&lt;=SETUP_Period_Final-SETUP_Period_First,H450+1),
IF(SETUP_Frequency="Financial Year", IF(COUNTA(H$3:H450)&lt;=LEFT(SETUP_Period_Final,4)-LEFT(SETUP_Period_First,4),((LEFT(H450,2)&amp;MID(H450,3,2))+1)&amp;"/"&amp;TEXT(RIGHT(TEXT(RIGHT(H450,2)+1,"00"),2),"00"),NA()),
IF(SETUP_Frequency="Quarterly",IF(COUNTA(H$3:H450)&lt;=((LEFT(SETUP_Period_Final,4)-LEFT(SETUP_Period_First,4))*4)+RIGHT(SETUP_Period_Final,1)-RIGHT(SETUP_Period_First,1),IF(_xlfn.NUMBERVALUE(RIGHT(H450,1))=4,(LEFT(H450,4)+1)&amp;"Q1",(LEFT(H450,4)&amp;"Q"&amp;(RIGHT(H450,1)+1))),NA()),NA())))</f>
        <v>0</v>
      </c>
      <c r="J451" s="43">
        <f ca="1">OFFSET(Tool!$C$13,0,ROW($H451)-3)</f>
        <v>0</v>
      </c>
      <c r="K451" s="78" t="e">
        <f t="shared" ref="K451:K514" ca="1" si="36">J451*Q451</f>
        <v>#N/A</v>
      </c>
      <c r="L451" s="78" t="e">
        <f t="shared" ca="1" si="34"/>
        <v>#N/A</v>
      </c>
      <c r="M451" s="78" t="e">
        <f t="shared" ca="1" si="35"/>
        <v>#N/A</v>
      </c>
      <c r="N451" s="38"/>
      <c r="O451" s="36" t="e" cm="1">
        <f t="array" ref="O451">IF(OR(ISERROR($H451),$H451=FALSE),NA(),
IF(INFLATION_Index="Custom",_xlfn.XLOOKUP($H451,Tool!$12:$12,Tool!$14:$14)*100,
IF(SETUP_Frequency="Financial Year",
IFERROR(INDEX(Dynamic_Table_FY,_xlfn.XMATCH($H451,Dynamic_Period_FY),_xlfn.XMATCH(INFLATION_Index,Dynamic_Indices)),
INDEX(Dynamic_Table_FY,COUNTA(Dynamic_Table_FY)/COUNTA(Dynamic_Indices),_xlfn.XMATCH(INFLATION_Index,Dynamic_Indices))),
IF(SETUP_Frequency="Calendar Year",
IFERROR(INDEX(Dynamic_Table_CAL,_xlfn.XMATCH($H451,Dynamic_Period_CAL),_xlfn.XMATCH(INFLATION_Index,Dynamic_Indices)),
INDEX(Dynamic_Table_CAL,COUNTA(Dynamic_Table_CAL)/COUNTA(Dynamic_Indices),_xlfn.XMATCH(INFLATION_Index,Dynamic_Indices))),
IF(SETUP_Frequency="Quarterly",
IFERROR(INDEX(Dynamic_Table_QTR,_xlfn.XMATCH($H451,Dynamic_Period_QTR),_xlfn.XMATCH(INFLATION_Index,Dynamic_Indices)),
INDEX(Dynamic_Table_QTR,COUNTA(Dynamic_Table_QTR)/COUNTA(Dynamic_Indices),_xlfn.XMATCH(INFLATION_Index,Dynamic_Indices))),"err")))))
/100</f>
        <v>#N/A</v>
      </c>
      <c r="P451" s="37" t="e">
        <f t="shared" ref="P451:P514" ca="1" si="37">IF(INFLATION_YN="No",1,
IF(ISERROR($H451),NA(),
IF(ISTEXT($O450),1,
P450*(1+$O451)
)))</f>
        <v>#N/A</v>
      </c>
      <c r="Q451" s="37" t="e">
        <f ca="1">IF(ISERROR($H451),NA(),
$P451/_xlfn.XLOOKUP(0,Tool!$27:$27,Tool!$33:$33)
)</f>
        <v>#N/A</v>
      </c>
      <c r="R451" s="2"/>
      <c r="S451" s="36" t="e" cm="1">
        <f t="array" ref="S451">IF(OR(ISERROR($H451),$H451=FALSE),NA(),
IF(SETUP_Frequency="Financial Year",
IFERROR(INDEX(Dynamic_Table_FY,_xlfn.XMATCH($H451,Dynamic_Period_FY),_xlfn.XMATCH("GDP Deflator",Dynamic_Indices)),
INDEX(Dynamic_Table_FY,COUNTA(Dynamic_Table_FY)/COUNTA(Dynamic_Indices),_xlfn.XMATCH("GDP Deflator",Dynamic_Indices))),
IF(SETUP_Frequency="Calendar Year",
IFERROR(INDEX(Dynamic_Table_CAL,_xlfn.XMATCH($H451,Dynamic_Period_CAL),_xlfn.XMATCH("GDP Deflator",Dynamic_Indices)),
INDEX(Dynamic_Table_CAL,COUNTA(Dynamic_Table_CAL)/COUNTA(Dynamic_Indices),_xlfn.XMATCH("GDP Deflator",Dynamic_Indices))),
IF(SETUP_Frequency="Quarterly",
IFERROR(INDEX(Dynamic_Table_QTR,_xlfn.XMATCH($H451,Dynamic_Period_QTR),_xlfn.XMATCH("GDP Deflator",Dynamic_Indices)),
INDEX(Dynamic_Table_QTR,COUNTA(Dynamic_Table_QTR)/COUNTA(Dynamic_Indices),_xlfn.XMATCH("GDP Deflator",Dynamic_Indices))),"err"))))
/100</f>
        <v>#N/A</v>
      </c>
      <c r="T451" s="37" t="e">
        <f t="shared" ref="T451:T514" ca="1" si="38">IF(DEFLATOR_YN="No",1,
IF(ISERROR($H451),NA(),
IF(ISTEXT($S450),1,
T450*(1+$S451)
)))</f>
        <v>#N/A</v>
      </c>
      <c r="U451" s="2" t="e">
        <f ca="1">IF(ISERROR($H451),NA(),
_xlfn.XLOOKUP(0,Tool!$28:$28,Tool!$40:$40)/$T451
)</f>
        <v>#N/A</v>
      </c>
    </row>
    <row r="452" spans="8:21" x14ac:dyDescent="0.35">
      <c r="H452" s="33" t="b">
        <f>IF(SETUP_Frequency="Calendar Year",IF(COUNTA(H$3:H451)&lt;=SETUP_Period_Final-SETUP_Period_First,H451+1),
IF(SETUP_Frequency="Financial Year", IF(COUNTA(H$3:H451)&lt;=LEFT(SETUP_Period_Final,4)-LEFT(SETUP_Period_First,4),((LEFT(H451,2)&amp;MID(H451,3,2))+1)&amp;"/"&amp;TEXT(RIGHT(TEXT(RIGHT(H451,2)+1,"00"),2),"00"),NA()),
IF(SETUP_Frequency="Quarterly",IF(COUNTA(H$3:H451)&lt;=((LEFT(SETUP_Period_Final,4)-LEFT(SETUP_Period_First,4))*4)+RIGHT(SETUP_Period_Final,1)-RIGHT(SETUP_Period_First,1),IF(_xlfn.NUMBERVALUE(RIGHT(H451,1))=4,(LEFT(H451,4)+1)&amp;"Q1",(LEFT(H451,4)&amp;"Q"&amp;(RIGHT(H451,1)+1))),NA()),NA())))</f>
        <v>0</v>
      </c>
      <c r="J452" s="43">
        <f ca="1">OFFSET(Tool!$C$13,0,ROW($H452)-3)</f>
        <v>0</v>
      </c>
      <c r="K452" s="78" t="e">
        <f t="shared" ca="1" si="36"/>
        <v>#N/A</v>
      </c>
      <c r="L452" s="78" t="e">
        <f t="shared" ref="L452:L515" ca="1" si="39">K452*U452</f>
        <v>#N/A</v>
      </c>
      <c r="M452" s="78" t="e">
        <f t="shared" ref="M452:M515" ca="1" si="40">L452*Y452</f>
        <v>#N/A</v>
      </c>
      <c r="N452" s="38"/>
      <c r="O452" s="36" t="e" cm="1">
        <f t="array" ref="O452">IF(OR(ISERROR($H452),$H452=FALSE),NA(),
IF(INFLATION_Index="Custom",_xlfn.XLOOKUP($H452,Tool!$12:$12,Tool!$14:$14)*100,
IF(SETUP_Frequency="Financial Year",
IFERROR(INDEX(Dynamic_Table_FY,_xlfn.XMATCH($H452,Dynamic_Period_FY),_xlfn.XMATCH(INFLATION_Index,Dynamic_Indices)),
INDEX(Dynamic_Table_FY,COUNTA(Dynamic_Table_FY)/COUNTA(Dynamic_Indices),_xlfn.XMATCH(INFLATION_Index,Dynamic_Indices))),
IF(SETUP_Frequency="Calendar Year",
IFERROR(INDEX(Dynamic_Table_CAL,_xlfn.XMATCH($H452,Dynamic_Period_CAL),_xlfn.XMATCH(INFLATION_Index,Dynamic_Indices)),
INDEX(Dynamic_Table_CAL,COUNTA(Dynamic_Table_CAL)/COUNTA(Dynamic_Indices),_xlfn.XMATCH(INFLATION_Index,Dynamic_Indices))),
IF(SETUP_Frequency="Quarterly",
IFERROR(INDEX(Dynamic_Table_QTR,_xlfn.XMATCH($H452,Dynamic_Period_QTR),_xlfn.XMATCH(INFLATION_Index,Dynamic_Indices)),
INDEX(Dynamic_Table_QTR,COUNTA(Dynamic_Table_QTR)/COUNTA(Dynamic_Indices),_xlfn.XMATCH(INFLATION_Index,Dynamic_Indices))),"err")))))
/100</f>
        <v>#N/A</v>
      </c>
      <c r="P452" s="37" t="e">
        <f t="shared" ca="1" si="37"/>
        <v>#N/A</v>
      </c>
      <c r="Q452" s="37" t="e">
        <f ca="1">IF(ISERROR($H452),NA(),
$P452/_xlfn.XLOOKUP(0,Tool!$27:$27,Tool!$33:$33)
)</f>
        <v>#N/A</v>
      </c>
      <c r="R452" s="2"/>
      <c r="S452" s="36" t="e" cm="1">
        <f t="array" ref="S452">IF(OR(ISERROR($H452),$H452=FALSE),NA(),
IF(SETUP_Frequency="Financial Year",
IFERROR(INDEX(Dynamic_Table_FY,_xlfn.XMATCH($H452,Dynamic_Period_FY),_xlfn.XMATCH("GDP Deflator",Dynamic_Indices)),
INDEX(Dynamic_Table_FY,COUNTA(Dynamic_Table_FY)/COUNTA(Dynamic_Indices),_xlfn.XMATCH("GDP Deflator",Dynamic_Indices))),
IF(SETUP_Frequency="Calendar Year",
IFERROR(INDEX(Dynamic_Table_CAL,_xlfn.XMATCH($H452,Dynamic_Period_CAL),_xlfn.XMATCH("GDP Deflator",Dynamic_Indices)),
INDEX(Dynamic_Table_CAL,COUNTA(Dynamic_Table_CAL)/COUNTA(Dynamic_Indices),_xlfn.XMATCH("GDP Deflator",Dynamic_Indices))),
IF(SETUP_Frequency="Quarterly",
IFERROR(INDEX(Dynamic_Table_QTR,_xlfn.XMATCH($H452,Dynamic_Period_QTR),_xlfn.XMATCH("GDP Deflator",Dynamic_Indices)),
INDEX(Dynamic_Table_QTR,COUNTA(Dynamic_Table_QTR)/COUNTA(Dynamic_Indices),_xlfn.XMATCH("GDP Deflator",Dynamic_Indices))),"err"))))
/100</f>
        <v>#N/A</v>
      </c>
      <c r="T452" s="37" t="e">
        <f t="shared" ca="1" si="38"/>
        <v>#N/A</v>
      </c>
      <c r="U452" s="2" t="e">
        <f ca="1">IF(ISERROR($H452),NA(),
_xlfn.XLOOKUP(0,Tool!$28:$28,Tool!$40:$40)/$T452
)</f>
        <v>#N/A</v>
      </c>
    </row>
    <row r="453" spans="8:21" x14ac:dyDescent="0.35">
      <c r="H453" s="33" t="b">
        <f>IF(SETUP_Frequency="Calendar Year",IF(COUNTA(H$3:H452)&lt;=SETUP_Period_Final-SETUP_Period_First,H452+1),
IF(SETUP_Frequency="Financial Year", IF(COUNTA(H$3:H452)&lt;=LEFT(SETUP_Period_Final,4)-LEFT(SETUP_Period_First,4),((LEFT(H452,2)&amp;MID(H452,3,2))+1)&amp;"/"&amp;TEXT(RIGHT(TEXT(RIGHT(H452,2)+1,"00"),2),"00"),NA()),
IF(SETUP_Frequency="Quarterly",IF(COUNTA(H$3:H452)&lt;=((LEFT(SETUP_Period_Final,4)-LEFT(SETUP_Period_First,4))*4)+RIGHT(SETUP_Period_Final,1)-RIGHT(SETUP_Period_First,1),IF(_xlfn.NUMBERVALUE(RIGHT(H452,1))=4,(LEFT(H452,4)+1)&amp;"Q1",(LEFT(H452,4)&amp;"Q"&amp;(RIGHT(H452,1)+1))),NA()),NA())))</f>
        <v>0</v>
      </c>
      <c r="J453" s="43">
        <f ca="1">OFFSET(Tool!$C$13,0,ROW($H453)-3)</f>
        <v>0</v>
      </c>
      <c r="K453" s="78" t="e">
        <f t="shared" ca="1" si="36"/>
        <v>#N/A</v>
      </c>
      <c r="L453" s="78" t="e">
        <f t="shared" ca="1" si="39"/>
        <v>#N/A</v>
      </c>
      <c r="M453" s="78" t="e">
        <f t="shared" ca="1" si="40"/>
        <v>#N/A</v>
      </c>
      <c r="N453" s="38"/>
      <c r="O453" s="36" t="e" cm="1">
        <f t="array" ref="O453">IF(OR(ISERROR($H453),$H453=FALSE),NA(),
IF(INFLATION_Index="Custom",_xlfn.XLOOKUP($H453,Tool!$12:$12,Tool!$14:$14)*100,
IF(SETUP_Frequency="Financial Year",
IFERROR(INDEX(Dynamic_Table_FY,_xlfn.XMATCH($H453,Dynamic_Period_FY),_xlfn.XMATCH(INFLATION_Index,Dynamic_Indices)),
INDEX(Dynamic_Table_FY,COUNTA(Dynamic_Table_FY)/COUNTA(Dynamic_Indices),_xlfn.XMATCH(INFLATION_Index,Dynamic_Indices))),
IF(SETUP_Frequency="Calendar Year",
IFERROR(INDEX(Dynamic_Table_CAL,_xlfn.XMATCH($H453,Dynamic_Period_CAL),_xlfn.XMATCH(INFLATION_Index,Dynamic_Indices)),
INDEX(Dynamic_Table_CAL,COUNTA(Dynamic_Table_CAL)/COUNTA(Dynamic_Indices),_xlfn.XMATCH(INFLATION_Index,Dynamic_Indices))),
IF(SETUP_Frequency="Quarterly",
IFERROR(INDEX(Dynamic_Table_QTR,_xlfn.XMATCH($H453,Dynamic_Period_QTR),_xlfn.XMATCH(INFLATION_Index,Dynamic_Indices)),
INDEX(Dynamic_Table_QTR,COUNTA(Dynamic_Table_QTR)/COUNTA(Dynamic_Indices),_xlfn.XMATCH(INFLATION_Index,Dynamic_Indices))),"err")))))
/100</f>
        <v>#N/A</v>
      </c>
      <c r="P453" s="37" t="e">
        <f t="shared" ca="1" si="37"/>
        <v>#N/A</v>
      </c>
      <c r="Q453" s="37" t="e">
        <f ca="1">IF(ISERROR($H453),NA(),
$P453/_xlfn.XLOOKUP(0,Tool!$27:$27,Tool!$33:$33)
)</f>
        <v>#N/A</v>
      </c>
      <c r="R453" s="2"/>
      <c r="S453" s="36" t="e" cm="1">
        <f t="array" ref="S453">IF(OR(ISERROR($H453),$H453=FALSE),NA(),
IF(SETUP_Frequency="Financial Year",
IFERROR(INDEX(Dynamic_Table_FY,_xlfn.XMATCH($H453,Dynamic_Period_FY),_xlfn.XMATCH("GDP Deflator",Dynamic_Indices)),
INDEX(Dynamic_Table_FY,COUNTA(Dynamic_Table_FY)/COUNTA(Dynamic_Indices),_xlfn.XMATCH("GDP Deflator",Dynamic_Indices))),
IF(SETUP_Frequency="Calendar Year",
IFERROR(INDEX(Dynamic_Table_CAL,_xlfn.XMATCH($H453,Dynamic_Period_CAL),_xlfn.XMATCH("GDP Deflator",Dynamic_Indices)),
INDEX(Dynamic_Table_CAL,COUNTA(Dynamic_Table_CAL)/COUNTA(Dynamic_Indices),_xlfn.XMATCH("GDP Deflator",Dynamic_Indices))),
IF(SETUP_Frequency="Quarterly",
IFERROR(INDEX(Dynamic_Table_QTR,_xlfn.XMATCH($H453,Dynamic_Period_QTR),_xlfn.XMATCH("GDP Deflator",Dynamic_Indices)),
INDEX(Dynamic_Table_QTR,COUNTA(Dynamic_Table_QTR)/COUNTA(Dynamic_Indices),_xlfn.XMATCH("GDP Deflator",Dynamic_Indices))),"err"))))
/100</f>
        <v>#N/A</v>
      </c>
      <c r="T453" s="37" t="e">
        <f t="shared" ca="1" si="38"/>
        <v>#N/A</v>
      </c>
      <c r="U453" s="2" t="e">
        <f ca="1">IF(ISERROR($H453),NA(),
_xlfn.XLOOKUP(0,Tool!$28:$28,Tool!$40:$40)/$T453
)</f>
        <v>#N/A</v>
      </c>
    </row>
    <row r="454" spans="8:21" x14ac:dyDescent="0.35">
      <c r="H454" s="33" t="b">
        <f>IF(SETUP_Frequency="Calendar Year",IF(COUNTA(H$3:H453)&lt;=SETUP_Period_Final-SETUP_Period_First,H453+1),
IF(SETUP_Frequency="Financial Year", IF(COUNTA(H$3:H453)&lt;=LEFT(SETUP_Period_Final,4)-LEFT(SETUP_Period_First,4),((LEFT(H453,2)&amp;MID(H453,3,2))+1)&amp;"/"&amp;TEXT(RIGHT(TEXT(RIGHT(H453,2)+1,"00"),2),"00"),NA()),
IF(SETUP_Frequency="Quarterly",IF(COUNTA(H$3:H453)&lt;=((LEFT(SETUP_Period_Final,4)-LEFT(SETUP_Period_First,4))*4)+RIGHT(SETUP_Period_Final,1)-RIGHT(SETUP_Period_First,1),IF(_xlfn.NUMBERVALUE(RIGHT(H453,1))=4,(LEFT(H453,4)+1)&amp;"Q1",(LEFT(H453,4)&amp;"Q"&amp;(RIGHT(H453,1)+1))),NA()),NA())))</f>
        <v>0</v>
      </c>
      <c r="J454" s="43">
        <f ca="1">OFFSET(Tool!$C$13,0,ROW($H454)-3)</f>
        <v>0</v>
      </c>
      <c r="K454" s="78" t="e">
        <f t="shared" ca="1" si="36"/>
        <v>#N/A</v>
      </c>
      <c r="L454" s="78" t="e">
        <f t="shared" ca="1" si="39"/>
        <v>#N/A</v>
      </c>
      <c r="M454" s="78" t="e">
        <f t="shared" ca="1" si="40"/>
        <v>#N/A</v>
      </c>
      <c r="N454" s="38"/>
      <c r="O454" s="36" t="e" cm="1">
        <f t="array" ref="O454">IF(OR(ISERROR($H454),$H454=FALSE),NA(),
IF(INFLATION_Index="Custom",_xlfn.XLOOKUP($H454,Tool!$12:$12,Tool!$14:$14)*100,
IF(SETUP_Frequency="Financial Year",
IFERROR(INDEX(Dynamic_Table_FY,_xlfn.XMATCH($H454,Dynamic_Period_FY),_xlfn.XMATCH(INFLATION_Index,Dynamic_Indices)),
INDEX(Dynamic_Table_FY,COUNTA(Dynamic_Table_FY)/COUNTA(Dynamic_Indices),_xlfn.XMATCH(INFLATION_Index,Dynamic_Indices))),
IF(SETUP_Frequency="Calendar Year",
IFERROR(INDEX(Dynamic_Table_CAL,_xlfn.XMATCH($H454,Dynamic_Period_CAL),_xlfn.XMATCH(INFLATION_Index,Dynamic_Indices)),
INDEX(Dynamic_Table_CAL,COUNTA(Dynamic_Table_CAL)/COUNTA(Dynamic_Indices),_xlfn.XMATCH(INFLATION_Index,Dynamic_Indices))),
IF(SETUP_Frequency="Quarterly",
IFERROR(INDEX(Dynamic_Table_QTR,_xlfn.XMATCH($H454,Dynamic_Period_QTR),_xlfn.XMATCH(INFLATION_Index,Dynamic_Indices)),
INDEX(Dynamic_Table_QTR,COUNTA(Dynamic_Table_QTR)/COUNTA(Dynamic_Indices),_xlfn.XMATCH(INFLATION_Index,Dynamic_Indices))),"err")))))
/100</f>
        <v>#N/A</v>
      </c>
      <c r="P454" s="37" t="e">
        <f t="shared" ca="1" si="37"/>
        <v>#N/A</v>
      </c>
      <c r="Q454" s="37" t="e">
        <f ca="1">IF(ISERROR($H454),NA(),
$P454/_xlfn.XLOOKUP(0,Tool!$27:$27,Tool!$33:$33)
)</f>
        <v>#N/A</v>
      </c>
      <c r="R454" s="2"/>
      <c r="S454" s="36" t="e" cm="1">
        <f t="array" ref="S454">IF(OR(ISERROR($H454),$H454=FALSE),NA(),
IF(SETUP_Frequency="Financial Year",
IFERROR(INDEX(Dynamic_Table_FY,_xlfn.XMATCH($H454,Dynamic_Period_FY),_xlfn.XMATCH("GDP Deflator",Dynamic_Indices)),
INDEX(Dynamic_Table_FY,COUNTA(Dynamic_Table_FY)/COUNTA(Dynamic_Indices),_xlfn.XMATCH("GDP Deflator",Dynamic_Indices))),
IF(SETUP_Frequency="Calendar Year",
IFERROR(INDEX(Dynamic_Table_CAL,_xlfn.XMATCH($H454,Dynamic_Period_CAL),_xlfn.XMATCH("GDP Deflator",Dynamic_Indices)),
INDEX(Dynamic_Table_CAL,COUNTA(Dynamic_Table_CAL)/COUNTA(Dynamic_Indices),_xlfn.XMATCH("GDP Deflator",Dynamic_Indices))),
IF(SETUP_Frequency="Quarterly",
IFERROR(INDEX(Dynamic_Table_QTR,_xlfn.XMATCH($H454,Dynamic_Period_QTR),_xlfn.XMATCH("GDP Deflator",Dynamic_Indices)),
INDEX(Dynamic_Table_QTR,COUNTA(Dynamic_Table_QTR)/COUNTA(Dynamic_Indices),_xlfn.XMATCH("GDP Deflator",Dynamic_Indices))),"err"))))
/100</f>
        <v>#N/A</v>
      </c>
      <c r="T454" s="37" t="e">
        <f t="shared" ca="1" si="38"/>
        <v>#N/A</v>
      </c>
      <c r="U454" s="2" t="e">
        <f ca="1">IF(ISERROR($H454),NA(),
_xlfn.XLOOKUP(0,Tool!$28:$28,Tool!$40:$40)/$T454
)</f>
        <v>#N/A</v>
      </c>
    </row>
    <row r="455" spans="8:21" x14ac:dyDescent="0.35">
      <c r="H455" s="33" t="b">
        <f>IF(SETUP_Frequency="Calendar Year",IF(COUNTA(H$3:H454)&lt;=SETUP_Period_Final-SETUP_Period_First,H454+1),
IF(SETUP_Frequency="Financial Year", IF(COUNTA(H$3:H454)&lt;=LEFT(SETUP_Period_Final,4)-LEFT(SETUP_Period_First,4),((LEFT(H454,2)&amp;MID(H454,3,2))+1)&amp;"/"&amp;TEXT(RIGHT(TEXT(RIGHT(H454,2)+1,"00"),2),"00"),NA()),
IF(SETUP_Frequency="Quarterly",IF(COUNTA(H$3:H454)&lt;=((LEFT(SETUP_Period_Final,4)-LEFT(SETUP_Period_First,4))*4)+RIGHT(SETUP_Period_Final,1)-RIGHT(SETUP_Period_First,1),IF(_xlfn.NUMBERVALUE(RIGHT(H454,1))=4,(LEFT(H454,4)+1)&amp;"Q1",(LEFT(H454,4)&amp;"Q"&amp;(RIGHT(H454,1)+1))),NA()),NA())))</f>
        <v>0</v>
      </c>
      <c r="J455" s="43">
        <f ca="1">OFFSET(Tool!$C$13,0,ROW($H455)-3)</f>
        <v>0</v>
      </c>
      <c r="K455" s="78" t="e">
        <f t="shared" ca="1" si="36"/>
        <v>#N/A</v>
      </c>
      <c r="L455" s="78" t="e">
        <f t="shared" ca="1" si="39"/>
        <v>#N/A</v>
      </c>
      <c r="M455" s="78" t="e">
        <f t="shared" ca="1" si="40"/>
        <v>#N/A</v>
      </c>
      <c r="N455" s="38"/>
      <c r="O455" s="36" t="e" cm="1">
        <f t="array" ref="O455">IF(OR(ISERROR($H455),$H455=FALSE),NA(),
IF(INFLATION_Index="Custom",_xlfn.XLOOKUP($H455,Tool!$12:$12,Tool!$14:$14)*100,
IF(SETUP_Frequency="Financial Year",
IFERROR(INDEX(Dynamic_Table_FY,_xlfn.XMATCH($H455,Dynamic_Period_FY),_xlfn.XMATCH(INFLATION_Index,Dynamic_Indices)),
INDEX(Dynamic_Table_FY,COUNTA(Dynamic_Table_FY)/COUNTA(Dynamic_Indices),_xlfn.XMATCH(INFLATION_Index,Dynamic_Indices))),
IF(SETUP_Frequency="Calendar Year",
IFERROR(INDEX(Dynamic_Table_CAL,_xlfn.XMATCH($H455,Dynamic_Period_CAL),_xlfn.XMATCH(INFLATION_Index,Dynamic_Indices)),
INDEX(Dynamic_Table_CAL,COUNTA(Dynamic_Table_CAL)/COUNTA(Dynamic_Indices),_xlfn.XMATCH(INFLATION_Index,Dynamic_Indices))),
IF(SETUP_Frequency="Quarterly",
IFERROR(INDEX(Dynamic_Table_QTR,_xlfn.XMATCH($H455,Dynamic_Period_QTR),_xlfn.XMATCH(INFLATION_Index,Dynamic_Indices)),
INDEX(Dynamic_Table_QTR,COUNTA(Dynamic_Table_QTR)/COUNTA(Dynamic_Indices),_xlfn.XMATCH(INFLATION_Index,Dynamic_Indices))),"err")))))
/100</f>
        <v>#N/A</v>
      </c>
      <c r="P455" s="37" t="e">
        <f t="shared" ca="1" si="37"/>
        <v>#N/A</v>
      </c>
      <c r="Q455" s="37" t="e">
        <f ca="1">IF(ISERROR($H455),NA(),
$P455/_xlfn.XLOOKUP(0,Tool!$27:$27,Tool!$33:$33)
)</f>
        <v>#N/A</v>
      </c>
      <c r="R455" s="2"/>
      <c r="S455" s="36" t="e" cm="1">
        <f t="array" ref="S455">IF(OR(ISERROR($H455),$H455=FALSE),NA(),
IF(SETUP_Frequency="Financial Year",
IFERROR(INDEX(Dynamic_Table_FY,_xlfn.XMATCH($H455,Dynamic_Period_FY),_xlfn.XMATCH("GDP Deflator",Dynamic_Indices)),
INDEX(Dynamic_Table_FY,COUNTA(Dynamic_Table_FY)/COUNTA(Dynamic_Indices),_xlfn.XMATCH("GDP Deflator",Dynamic_Indices))),
IF(SETUP_Frequency="Calendar Year",
IFERROR(INDEX(Dynamic_Table_CAL,_xlfn.XMATCH($H455,Dynamic_Period_CAL),_xlfn.XMATCH("GDP Deflator",Dynamic_Indices)),
INDEX(Dynamic_Table_CAL,COUNTA(Dynamic_Table_CAL)/COUNTA(Dynamic_Indices),_xlfn.XMATCH("GDP Deflator",Dynamic_Indices))),
IF(SETUP_Frequency="Quarterly",
IFERROR(INDEX(Dynamic_Table_QTR,_xlfn.XMATCH($H455,Dynamic_Period_QTR),_xlfn.XMATCH("GDP Deflator",Dynamic_Indices)),
INDEX(Dynamic_Table_QTR,COUNTA(Dynamic_Table_QTR)/COUNTA(Dynamic_Indices),_xlfn.XMATCH("GDP Deflator",Dynamic_Indices))),"err"))))
/100</f>
        <v>#N/A</v>
      </c>
      <c r="T455" s="37" t="e">
        <f t="shared" ca="1" si="38"/>
        <v>#N/A</v>
      </c>
      <c r="U455" s="2" t="e">
        <f ca="1">IF(ISERROR($H455),NA(),
_xlfn.XLOOKUP(0,Tool!$28:$28,Tool!$40:$40)/$T455
)</f>
        <v>#N/A</v>
      </c>
    </row>
    <row r="456" spans="8:21" x14ac:dyDescent="0.35">
      <c r="H456" s="33" t="b">
        <f>IF(SETUP_Frequency="Calendar Year",IF(COUNTA(H$3:H455)&lt;=SETUP_Period_Final-SETUP_Period_First,H455+1),
IF(SETUP_Frequency="Financial Year", IF(COUNTA(H$3:H455)&lt;=LEFT(SETUP_Period_Final,4)-LEFT(SETUP_Period_First,4),((LEFT(H455,2)&amp;MID(H455,3,2))+1)&amp;"/"&amp;TEXT(RIGHT(TEXT(RIGHT(H455,2)+1,"00"),2),"00"),NA()),
IF(SETUP_Frequency="Quarterly",IF(COUNTA(H$3:H455)&lt;=((LEFT(SETUP_Period_Final,4)-LEFT(SETUP_Period_First,4))*4)+RIGHT(SETUP_Period_Final,1)-RIGHT(SETUP_Period_First,1),IF(_xlfn.NUMBERVALUE(RIGHT(H455,1))=4,(LEFT(H455,4)+1)&amp;"Q1",(LEFT(H455,4)&amp;"Q"&amp;(RIGHT(H455,1)+1))),NA()),NA())))</f>
        <v>0</v>
      </c>
      <c r="J456" s="43">
        <f ca="1">OFFSET(Tool!$C$13,0,ROW($H456)-3)</f>
        <v>0</v>
      </c>
      <c r="K456" s="78" t="e">
        <f t="shared" ca="1" si="36"/>
        <v>#N/A</v>
      </c>
      <c r="L456" s="78" t="e">
        <f t="shared" ca="1" si="39"/>
        <v>#N/A</v>
      </c>
      <c r="M456" s="78" t="e">
        <f t="shared" ca="1" si="40"/>
        <v>#N/A</v>
      </c>
      <c r="N456" s="38"/>
      <c r="O456" s="36" t="e" cm="1">
        <f t="array" ref="O456">IF(OR(ISERROR($H456),$H456=FALSE),NA(),
IF(INFLATION_Index="Custom",_xlfn.XLOOKUP($H456,Tool!$12:$12,Tool!$14:$14)*100,
IF(SETUP_Frequency="Financial Year",
IFERROR(INDEX(Dynamic_Table_FY,_xlfn.XMATCH($H456,Dynamic_Period_FY),_xlfn.XMATCH(INFLATION_Index,Dynamic_Indices)),
INDEX(Dynamic_Table_FY,COUNTA(Dynamic_Table_FY)/COUNTA(Dynamic_Indices),_xlfn.XMATCH(INFLATION_Index,Dynamic_Indices))),
IF(SETUP_Frequency="Calendar Year",
IFERROR(INDEX(Dynamic_Table_CAL,_xlfn.XMATCH($H456,Dynamic_Period_CAL),_xlfn.XMATCH(INFLATION_Index,Dynamic_Indices)),
INDEX(Dynamic_Table_CAL,COUNTA(Dynamic_Table_CAL)/COUNTA(Dynamic_Indices),_xlfn.XMATCH(INFLATION_Index,Dynamic_Indices))),
IF(SETUP_Frequency="Quarterly",
IFERROR(INDEX(Dynamic_Table_QTR,_xlfn.XMATCH($H456,Dynamic_Period_QTR),_xlfn.XMATCH(INFLATION_Index,Dynamic_Indices)),
INDEX(Dynamic_Table_QTR,COUNTA(Dynamic_Table_QTR)/COUNTA(Dynamic_Indices),_xlfn.XMATCH(INFLATION_Index,Dynamic_Indices))),"err")))))
/100</f>
        <v>#N/A</v>
      </c>
      <c r="P456" s="37" t="e">
        <f t="shared" ca="1" si="37"/>
        <v>#N/A</v>
      </c>
      <c r="Q456" s="37" t="e">
        <f ca="1">IF(ISERROR($H456),NA(),
$P456/_xlfn.XLOOKUP(0,Tool!$27:$27,Tool!$33:$33)
)</f>
        <v>#N/A</v>
      </c>
      <c r="R456" s="2"/>
      <c r="S456" s="36" t="e" cm="1">
        <f t="array" ref="S456">IF(OR(ISERROR($H456),$H456=FALSE),NA(),
IF(SETUP_Frequency="Financial Year",
IFERROR(INDEX(Dynamic_Table_FY,_xlfn.XMATCH($H456,Dynamic_Period_FY),_xlfn.XMATCH("GDP Deflator",Dynamic_Indices)),
INDEX(Dynamic_Table_FY,COUNTA(Dynamic_Table_FY)/COUNTA(Dynamic_Indices),_xlfn.XMATCH("GDP Deflator",Dynamic_Indices))),
IF(SETUP_Frequency="Calendar Year",
IFERROR(INDEX(Dynamic_Table_CAL,_xlfn.XMATCH($H456,Dynamic_Period_CAL),_xlfn.XMATCH("GDP Deflator",Dynamic_Indices)),
INDEX(Dynamic_Table_CAL,COUNTA(Dynamic_Table_CAL)/COUNTA(Dynamic_Indices),_xlfn.XMATCH("GDP Deflator",Dynamic_Indices))),
IF(SETUP_Frequency="Quarterly",
IFERROR(INDEX(Dynamic_Table_QTR,_xlfn.XMATCH($H456,Dynamic_Period_QTR),_xlfn.XMATCH("GDP Deflator",Dynamic_Indices)),
INDEX(Dynamic_Table_QTR,COUNTA(Dynamic_Table_QTR)/COUNTA(Dynamic_Indices),_xlfn.XMATCH("GDP Deflator",Dynamic_Indices))),"err"))))
/100</f>
        <v>#N/A</v>
      </c>
      <c r="T456" s="37" t="e">
        <f t="shared" ca="1" si="38"/>
        <v>#N/A</v>
      </c>
      <c r="U456" s="2" t="e">
        <f ca="1">IF(ISERROR($H456),NA(),
_xlfn.XLOOKUP(0,Tool!$28:$28,Tool!$40:$40)/$T456
)</f>
        <v>#N/A</v>
      </c>
    </row>
    <row r="457" spans="8:21" x14ac:dyDescent="0.35">
      <c r="H457" s="33" t="b">
        <f>IF(SETUP_Frequency="Calendar Year",IF(COUNTA(H$3:H456)&lt;=SETUP_Period_Final-SETUP_Period_First,H456+1),
IF(SETUP_Frequency="Financial Year", IF(COUNTA(H$3:H456)&lt;=LEFT(SETUP_Period_Final,4)-LEFT(SETUP_Period_First,4),((LEFT(H456,2)&amp;MID(H456,3,2))+1)&amp;"/"&amp;TEXT(RIGHT(TEXT(RIGHT(H456,2)+1,"00"),2),"00"),NA()),
IF(SETUP_Frequency="Quarterly",IF(COUNTA(H$3:H456)&lt;=((LEFT(SETUP_Period_Final,4)-LEFT(SETUP_Period_First,4))*4)+RIGHT(SETUP_Period_Final,1)-RIGHT(SETUP_Period_First,1),IF(_xlfn.NUMBERVALUE(RIGHT(H456,1))=4,(LEFT(H456,4)+1)&amp;"Q1",(LEFT(H456,4)&amp;"Q"&amp;(RIGHT(H456,1)+1))),NA()),NA())))</f>
        <v>0</v>
      </c>
      <c r="J457" s="43">
        <f ca="1">OFFSET(Tool!$C$13,0,ROW($H457)-3)</f>
        <v>0</v>
      </c>
      <c r="K457" s="78" t="e">
        <f t="shared" ca="1" si="36"/>
        <v>#N/A</v>
      </c>
      <c r="L457" s="78" t="e">
        <f t="shared" ca="1" si="39"/>
        <v>#N/A</v>
      </c>
      <c r="M457" s="78" t="e">
        <f t="shared" ca="1" si="40"/>
        <v>#N/A</v>
      </c>
      <c r="N457" s="38"/>
      <c r="O457" s="36" t="e" cm="1">
        <f t="array" ref="O457">IF(OR(ISERROR($H457),$H457=FALSE),NA(),
IF(INFLATION_Index="Custom",_xlfn.XLOOKUP($H457,Tool!$12:$12,Tool!$14:$14)*100,
IF(SETUP_Frequency="Financial Year",
IFERROR(INDEX(Dynamic_Table_FY,_xlfn.XMATCH($H457,Dynamic_Period_FY),_xlfn.XMATCH(INFLATION_Index,Dynamic_Indices)),
INDEX(Dynamic_Table_FY,COUNTA(Dynamic_Table_FY)/COUNTA(Dynamic_Indices),_xlfn.XMATCH(INFLATION_Index,Dynamic_Indices))),
IF(SETUP_Frequency="Calendar Year",
IFERROR(INDEX(Dynamic_Table_CAL,_xlfn.XMATCH($H457,Dynamic_Period_CAL),_xlfn.XMATCH(INFLATION_Index,Dynamic_Indices)),
INDEX(Dynamic_Table_CAL,COUNTA(Dynamic_Table_CAL)/COUNTA(Dynamic_Indices),_xlfn.XMATCH(INFLATION_Index,Dynamic_Indices))),
IF(SETUP_Frequency="Quarterly",
IFERROR(INDEX(Dynamic_Table_QTR,_xlfn.XMATCH($H457,Dynamic_Period_QTR),_xlfn.XMATCH(INFLATION_Index,Dynamic_Indices)),
INDEX(Dynamic_Table_QTR,COUNTA(Dynamic_Table_QTR)/COUNTA(Dynamic_Indices),_xlfn.XMATCH(INFLATION_Index,Dynamic_Indices))),"err")))))
/100</f>
        <v>#N/A</v>
      </c>
      <c r="P457" s="37" t="e">
        <f t="shared" ca="1" si="37"/>
        <v>#N/A</v>
      </c>
      <c r="Q457" s="37" t="e">
        <f ca="1">IF(ISERROR($H457),NA(),
$P457/_xlfn.XLOOKUP(0,Tool!$27:$27,Tool!$33:$33)
)</f>
        <v>#N/A</v>
      </c>
      <c r="R457" s="2"/>
      <c r="S457" s="36" t="e" cm="1">
        <f t="array" ref="S457">IF(OR(ISERROR($H457),$H457=FALSE),NA(),
IF(SETUP_Frequency="Financial Year",
IFERROR(INDEX(Dynamic_Table_FY,_xlfn.XMATCH($H457,Dynamic_Period_FY),_xlfn.XMATCH("GDP Deflator",Dynamic_Indices)),
INDEX(Dynamic_Table_FY,COUNTA(Dynamic_Table_FY)/COUNTA(Dynamic_Indices),_xlfn.XMATCH("GDP Deflator",Dynamic_Indices))),
IF(SETUP_Frequency="Calendar Year",
IFERROR(INDEX(Dynamic_Table_CAL,_xlfn.XMATCH($H457,Dynamic_Period_CAL),_xlfn.XMATCH("GDP Deflator",Dynamic_Indices)),
INDEX(Dynamic_Table_CAL,COUNTA(Dynamic_Table_CAL)/COUNTA(Dynamic_Indices),_xlfn.XMATCH("GDP Deflator",Dynamic_Indices))),
IF(SETUP_Frequency="Quarterly",
IFERROR(INDEX(Dynamic_Table_QTR,_xlfn.XMATCH($H457,Dynamic_Period_QTR),_xlfn.XMATCH("GDP Deflator",Dynamic_Indices)),
INDEX(Dynamic_Table_QTR,COUNTA(Dynamic_Table_QTR)/COUNTA(Dynamic_Indices),_xlfn.XMATCH("GDP Deflator",Dynamic_Indices))),"err"))))
/100</f>
        <v>#N/A</v>
      </c>
      <c r="T457" s="37" t="e">
        <f t="shared" ca="1" si="38"/>
        <v>#N/A</v>
      </c>
      <c r="U457" s="2" t="e">
        <f ca="1">IF(ISERROR($H457),NA(),
_xlfn.XLOOKUP(0,Tool!$28:$28,Tool!$40:$40)/$T457
)</f>
        <v>#N/A</v>
      </c>
    </row>
    <row r="458" spans="8:21" x14ac:dyDescent="0.35">
      <c r="H458" s="33" t="b">
        <f>IF(SETUP_Frequency="Calendar Year",IF(COUNTA(H$3:H457)&lt;=SETUP_Period_Final-SETUP_Period_First,H457+1),
IF(SETUP_Frequency="Financial Year", IF(COUNTA(H$3:H457)&lt;=LEFT(SETUP_Period_Final,4)-LEFT(SETUP_Period_First,4),((LEFT(H457,2)&amp;MID(H457,3,2))+1)&amp;"/"&amp;TEXT(RIGHT(TEXT(RIGHT(H457,2)+1,"00"),2),"00"),NA()),
IF(SETUP_Frequency="Quarterly",IF(COUNTA(H$3:H457)&lt;=((LEFT(SETUP_Period_Final,4)-LEFT(SETUP_Period_First,4))*4)+RIGHT(SETUP_Period_Final,1)-RIGHT(SETUP_Period_First,1),IF(_xlfn.NUMBERVALUE(RIGHT(H457,1))=4,(LEFT(H457,4)+1)&amp;"Q1",(LEFT(H457,4)&amp;"Q"&amp;(RIGHT(H457,1)+1))),NA()),NA())))</f>
        <v>0</v>
      </c>
      <c r="J458" s="43">
        <f ca="1">OFFSET(Tool!$C$13,0,ROW($H458)-3)</f>
        <v>0</v>
      </c>
      <c r="K458" s="78" t="e">
        <f t="shared" ca="1" si="36"/>
        <v>#N/A</v>
      </c>
      <c r="L458" s="78" t="e">
        <f t="shared" ca="1" si="39"/>
        <v>#N/A</v>
      </c>
      <c r="M458" s="78" t="e">
        <f t="shared" ca="1" si="40"/>
        <v>#N/A</v>
      </c>
      <c r="N458" s="38"/>
      <c r="O458" s="36" t="e" cm="1">
        <f t="array" ref="O458">IF(OR(ISERROR($H458),$H458=FALSE),NA(),
IF(INFLATION_Index="Custom",_xlfn.XLOOKUP($H458,Tool!$12:$12,Tool!$14:$14)*100,
IF(SETUP_Frequency="Financial Year",
IFERROR(INDEX(Dynamic_Table_FY,_xlfn.XMATCH($H458,Dynamic_Period_FY),_xlfn.XMATCH(INFLATION_Index,Dynamic_Indices)),
INDEX(Dynamic_Table_FY,COUNTA(Dynamic_Table_FY)/COUNTA(Dynamic_Indices),_xlfn.XMATCH(INFLATION_Index,Dynamic_Indices))),
IF(SETUP_Frequency="Calendar Year",
IFERROR(INDEX(Dynamic_Table_CAL,_xlfn.XMATCH($H458,Dynamic_Period_CAL),_xlfn.XMATCH(INFLATION_Index,Dynamic_Indices)),
INDEX(Dynamic_Table_CAL,COUNTA(Dynamic_Table_CAL)/COUNTA(Dynamic_Indices),_xlfn.XMATCH(INFLATION_Index,Dynamic_Indices))),
IF(SETUP_Frequency="Quarterly",
IFERROR(INDEX(Dynamic_Table_QTR,_xlfn.XMATCH($H458,Dynamic_Period_QTR),_xlfn.XMATCH(INFLATION_Index,Dynamic_Indices)),
INDEX(Dynamic_Table_QTR,COUNTA(Dynamic_Table_QTR)/COUNTA(Dynamic_Indices),_xlfn.XMATCH(INFLATION_Index,Dynamic_Indices))),"err")))))
/100</f>
        <v>#N/A</v>
      </c>
      <c r="P458" s="37" t="e">
        <f t="shared" ca="1" si="37"/>
        <v>#N/A</v>
      </c>
      <c r="Q458" s="37" t="e">
        <f ca="1">IF(ISERROR($H458),NA(),
$P458/_xlfn.XLOOKUP(0,Tool!$27:$27,Tool!$33:$33)
)</f>
        <v>#N/A</v>
      </c>
      <c r="R458" s="2"/>
      <c r="S458" s="36" t="e" cm="1">
        <f t="array" ref="S458">IF(OR(ISERROR($H458),$H458=FALSE),NA(),
IF(SETUP_Frequency="Financial Year",
IFERROR(INDEX(Dynamic_Table_FY,_xlfn.XMATCH($H458,Dynamic_Period_FY),_xlfn.XMATCH("GDP Deflator",Dynamic_Indices)),
INDEX(Dynamic_Table_FY,COUNTA(Dynamic_Table_FY)/COUNTA(Dynamic_Indices),_xlfn.XMATCH("GDP Deflator",Dynamic_Indices))),
IF(SETUP_Frequency="Calendar Year",
IFERROR(INDEX(Dynamic_Table_CAL,_xlfn.XMATCH($H458,Dynamic_Period_CAL),_xlfn.XMATCH("GDP Deflator",Dynamic_Indices)),
INDEX(Dynamic_Table_CAL,COUNTA(Dynamic_Table_CAL)/COUNTA(Dynamic_Indices),_xlfn.XMATCH("GDP Deflator",Dynamic_Indices))),
IF(SETUP_Frequency="Quarterly",
IFERROR(INDEX(Dynamic_Table_QTR,_xlfn.XMATCH($H458,Dynamic_Period_QTR),_xlfn.XMATCH("GDP Deflator",Dynamic_Indices)),
INDEX(Dynamic_Table_QTR,COUNTA(Dynamic_Table_QTR)/COUNTA(Dynamic_Indices),_xlfn.XMATCH("GDP Deflator",Dynamic_Indices))),"err"))))
/100</f>
        <v>#N/A</v>
      </c>
      <c r="T458" s="37" t="e">
        <f t="shared" ca="1" si="38"/>
        <v>#N/A</v>
      </c>
      <c r="U458" s="2" t="e">
        <f ca="1">IF(ISERROR($H458),NA(),
_xlfn.XLOOKUP(0,Tool!$28:$28,Tool!$40:$40)/$T458
)</f>
        <v>#N/A</v>
      </c>
    </row>
    <row r="459" spans="8:21" x14ac:dyDescent="0.35">
      <c r="H459" s="33" t="b">
        <f>IF(SETUP_Frequency="Calendar Year",IF(COUNTA(H$3:H458)&lt;=SETUP_Period_Final-SETUP_Period_First,H458+1),
IF(SETUP_Frequency="Financial Year", IF(COUNTA(H$3:H458)&lt;=LEFT(SETUP_Period_Final,4)-LEFT(SETUP_Period_First,4),((LEFT(H458,2)&amp;MID(H458,3,2))+1)&amp;"/"&amp;TEXT(RIGHT(TEXT(RIGHT(H458,2)+1,"00"),2),"00"),NA()),
IF(SETUP_Frequency="Quarterly",IF(COUNTA(H$3:H458)&lt;=((LEFT(SETUP_Period_Final,4)-LEFT(SETUP_Period_First,4))*4)+RIGHT(SETUP_Period_Final,1)-RIGHT(SETUP_Period_First,1),IF(_xlfn.NUMBERVALUE(RIGHT(H458,1))=4,(LEFT(H458,4)+1)&amp;"Q1",(LEFT(H458,4)&amp;"Q"&amp;(RIGHT(H458,1)+1))),NA()),NA())))</f>
        <v>0</v>
      </c>
      <c r="J459" s="43">
        <f ca="1">OFFSET(Tool!$C$13,0,ROW($H459)-3)</f>
        <v>0</v>
      </c>
      <c r="K459" s="78" t="e">
        <f t="shared" ca="1" si="36"/>
        <v>#N/A</v>
      </c>
      <c r="L459" s="78" t="e">
        <f t="shared" ca="1" si="39"/>
        <v>#N/A</v>
      </c>
      <c r="M459" s="78" t="e">
        <f t="shared" ca="1" si="40"/>
        <v>#N/A</v>
      </c>
      <c r="N459" s="38"/>
      <c r="O459" s="36" t="e" cm="1">
        <f t="array" ref="O459">IF(OR(ISERROR($H459),$H459=FALSE),NA(),
IF(INFLATION_Index="Custom",_xlfn.XLOOKUP($H459,Tool!$12:$12,Tool!$14:$14)*100,
IF(SETUP_Frequency="Financial Year",
IFERROR(INDEX(Dynamic_Table_FY,_xlfn.XMATCH($H459,Dynamic_Period_FY),_xlfn.XMATCH(INFLATION_Index,Dynamic_Indices)),
INDEX(Dynamic_Table_FY,COUNTA(Dynamic_Table_FY)/COUNTA(Dynamic_Indices),_xlfn.XMATCH(INFLATION_Index,Dynamic_Indices))),
IF(SETUP_Frequency="Calendar Year",
IFERROR(INDEX(Dynamic_Table_CAL,_xlfn.XMATCH($H459,Dynamic_Period_CAL),_xlfn.XMATCH(INFLATION_Index,Dynamic_Indices)),
INDEX(Dynamic_Table_CAL,COUNTA(Dynamic_Table_CAL)/COUNTA(Dynamic_Indices),_xlfn.XMATCH(INFLATION_Index,Dynamic_Indices))),
IF(SETUP_Frequency="Quarterly",
IFERROR(INDEX(Dynamic_Table_QTR,_xlfn.XMATCH($H459,Dynamic_Period_QTR),_xlfn.XMATCH(INFLATION_Index,Dynamic_Indices)),
INDEX(Dynamic_Table_QTR,COUNTA(Dynamic_Table_QTR)/COUNTA(Dynamic_Indices),_xlfn.XMATCH(INFLATION_Index,Dynamic_Indices))),"err")))))
/100</f>
        <v>#N/A</v>
      </c>
      <c r="P459" s="37" t="e">
        <f t="shared" ca="1" si="37"/>
        <v>#N/A</v>
      </c>
      <c r="Q459" s="37" t="e">
        <f ca="1">IF(ISERROR($H459),NA(),
$P459/_xlfn.XLOOKUP(0,Tool!$27:$27,Tool!$33:$33)
)</f>
        <v>#N/A</v>
      </c>
      <c r="R459" s="2"/>
      <c r="S459" s="36" t="e" cm="1">
        <f t="array" ref="S459">IF(OR(ISERROR($H459),$H459=FALSE),NA(),
IF(SETUP_Frequency="Financial Year",
IFERROR(INDEX(Dynamic_Table_FY,_xlfn.XMATCH($H459,Dynamic_Period_FY),_xlfn.XMATCH("GDP Deflator",Dynamic_Indices)),
INDEX(Dynamic_Table_FY,COUNTA(Dynamic_Table_FY)/COUNTA(Dynamic_Indices),_xlfn.XMATCH("GDP Deflator",Dynamic_Indices))),
IF(SETUP_Frequency="Calendar Year",
IFERROR(INDEX(Dynamic_Table_CAL,_xlfn.XMATCH($H459,Dynamic_Period_CAL),_xlfn.XMATCH("GDP Deflator",Dynamic_Indices)),
INDEX(Dynamic_Table_CAL,COUNTA(Dynamic_Table_CAL)/COUNTA(Dynamic_Indices),_xlfn.XMATCH("GDP Deflator",Dynamic_Indices))),
IF(SETUP_Frequency="Quarterly",
IFERROR(INDEX(Dynamic_Table_QTR,_xlfn.XMATCH($H459,Dynamic_Period_QTR),_xlfn.XMATCH("GDP Deflator",Dynamic_Indices)),
INDEX(Dynamic_Table_QTR,COUNTA(Dynamic_Table_QTR)/COUNTA(Dynamic_Indices),_xlfn.XMATCH("GDP Deflator",Dynamic_Indices))),"err"))))
/100</f>
        <v>#N/A</v>
      </c>
      <c r="T459" s="37" t="e">
        <f t="shared" ca="1" si="38"/>
        <v>#N/A</v>
      </c>
      <c r="U459" s="2" t="e">
        <f ca="1">IF(ISERROR($H459),NA(),
_xlfn.XLOOKUP(0,Tool!$28:$28,Tool!$40:$40)/$T459
)</f>
        <v>#N/A</v>
      </c>
    </row>
    <row r="460" spans="8:21" x14ac:dyDescent="0.35">
      <c r="H460" s="33" t="b">
        <f>IF(SETUP_Frequency="Calendar Year",IF(COUNTA(H$3:H459)&lt;=SETUP_Period_Final-SETUP_Period_First,H459+1),
IF(SETUP_Frequency="Financial Year", IF(COUNTA(H$3:H459)&lt;=LEFT(SETUP_Period_Final,4)-LEFT(SETUP_Period_First,4),((LEFT(H459,2)&amp;MID(H459,3,2))+1)&amp;"/"&amp;TEXT(RIGHT(TEXT(RIGHT(H459,2)+1,"00"),2),"00"),NA()),
IF(SETUP_Frequency="Quarterly",IF(COUNTA(H$3:H459)&lt;=((LEFT(SETUP_Period_Final,4)-LEFT(SETUP_Period_First,4))*4)+RIGHT(SETUP_Period_Final,1)-RIGHT(SETUP_Period_First,1),IF(_xlfn.NUMBERVALUE(RIGHT(H459,1))=4,(LEFT(H459,4)+1)&amp;"Q1",(LEFT(H459,4)&amp;"Q"&amp;(RIGHT(H459,1)+1))),NA()),NA())))</f>
        <v>0</v>
      </c>
      <c r="J460" s="43">
        <f ca="1">OFFSET(Tool!$C$13,0,ROW($H460)-3)</f>
        <v>0</v>
      </c>
      <c r="K460" s="78" t="e">
        <f t="shared" ca="1" si="36"/>
        <v>#N/A</v>
      </c>
      <c r="L460" s="78" t="e">
        <f t="shared" ca="1" si="39"/>
        <v>#N/A</v>
      </c>
      <c r="M460" s="78" t="e">
        <f t="shared" ca="1" si="40"/>
        <v>#N/A</v>
      </c>
      <c r="N460" s="38"/>
      <c r="O460" s="36" t="e" cm="1">
        <f t="array" ref="O460">IF(OR(ISERROR($H460),$H460=FALSE),NA(),
IF(INFLATION_Index="Custom",_xlfn.XLOOKUP($H460,Tool!$12:$12,Tool!$14:$14)*100,
IF(SETUP_Frequency="Financial Year",
IFERROR(INDEX(Dynamic_Table_FY,_xlfn.XMATCH($H460,Dynamic_Period_FY),_xlfn.XMATCH(INFLATION_Index,Dynamic_Indices)),
INDEX(Dynamic_Table_FY,COUNTA(Dynamic_Table_FY)/COUNTA(Dynamic_Indices),_xlfn.XMATCH(INFLATION_Index,Dynamic_Indices))),
IF(SETUP_Frequency="Calendar Year",
IFERROR(INDEX(Dynamic_Table_CAL,_xlfn.XMATCH($H460,Dynamic_Period_CAL),_xlfn.XMATCH(INFLATION_Index,Dynamic_Indices)),
INDEX(Dynamic_Table_CAL,COUNTA(Dynamic_Table_CAL)/COUNTA(Dynamic_Indices),_xlfn.XMATCH(INFLATION_Index,Dynamic_Indices))),
IF(SETUP_Frequency="Quarterly",
IFERROR(INDEX(Dynamic_Table_QTR,_xlfn.XMATCH($H460,Dynamic_Period_QTR),_xlfn.XMATCH(INFLATION_Index,Dynamic_Indices)),
INDEX(Dynamic_Table_QTR,COUNTA(Dynamic_Table_QTR)/COUNTA(Dynamic_Indices),_xlfn.XMATCH(INFLATION_Index,Dynamic_Indices))),"err")))))
/100</f>
        <v>#N/A</v>
      </c>
      <c r="P460" s="37" t="e">
        <f t="shared" ca="1" si="37"/>
        <v>#N/A</v>
      </c>
      <c r="Q460" s="37" t="e">
        <f ca="1">IF(ISERROR($H460),NA(),
$P460/_xlfn.XLOOKUP(0,Tool!$27:$27,Tool!$33:$33)
)</f>
        <v>#N/A</v>
      </c>
      <c r="R460" s="2"/>
      <c r="S460" s="36" t="e" cm="1">
        <f t="array" ref="S460">IF(OR(ISERROR($H460),$H460=FALSE),NA(),
IF(SETUP_Frequency="Financial Year",
IFERROR(INDEX(Dynamic_Table_FY,_xlfn.XMATCH($H460,Dynamic_Period_FY),_xlfn.XMATCH("GDP Deflator",Dynamic_Indices)),
INDEX(Dynamic_Table_FY,COUNTA(Dynamic_Table_FY)/COUNTA(Dynamic_Indices),_xlfn.XMATCH("GDP Deflator",Dynamic_Indices))),
IF(SETUP_Frequency="Calendar Year",
IFERROR(INDEX(Dynamic_Table_CAL,_xlfn.XMATCH($H460,Dynamic_Period_CAL),_xlfn.XMATCH("GDP Deflator",Dynamic_Indices)),
INDEX(Dynamic_Table_CAL,COUNTA(Dynamic_Table_CAL)/COUNTA(Dynamic_Indices),_xlfn.XMATCH("GDP Deflator",Dynamic_Indices))),
IF(SETUP_Frequency="Quarterly",
IFERROR(INDEX(Dynamic_Table_QTR,_xlfn.XMATCH($H460,Dynamic_Period_QTR),_xlfn.XMATCH("GDP Deflator",Dynamic_Indices)),
INDEX(Dynamic_Table_QTR,COUNTA(Dynamic_Table_QTR)/COUNTA(Dynamic_Indices),_xlfn.XMATCH("GDP Deflator",Dynamic_Indices))),"err"))))
/100</f>
        <v>#N/A</v>
      </c>
      <c r="T460" s="37" t="e">
        <f t="shared" ca="1" si="38"/>
        <v>#N/A</v>
      </c>
      <c r="U460" s="2" t="e">
        <f ca="1">IF(ISERROR($H460),NA(),
_xlfn.XLOOKUP(0,Tool!$28:$28,Tool!$40:$40)/$T460
)</f>
        <v>#N/A</v>
      </c>
    </row>
    <row r="461" spans="8:21" x14ac:dyDescent="0.35">
      <c r="H461" s="33" t="b">
        <f>IF(SETUP_Frequency="Calendar Year",IF(COUNTA(H$3:H460)&lt;=SETUP_Period_Final-SETUP_Period_First,H460+1),
IF(SETUP_Frequency="Financial Year", IF(COUNTA(H$3:H460)&lt;=LEFT(SETUP_Period_Final,4)-LEFT(SETUP_Period_First,4),((LEFT(H460,2)&amp;MID(H460,3,2))+1)&amp;"/"&amp;TEXT(RIGHT(TEXT(RIGHT(H460,2)+1,"00"),2),"00"),NA()),
IF(SETUP_Frequency="Quarterly",IF(COUNTA(H$3:H460)&lt;=((LEFT(SETUP_Period_Final,4)-LEFT(SETUP_Period_First,4))*4)+RIGHT(SETUP_Period_Final,1)-RIGHT(SETUP_Period_First,1),IF(_xlfn.NUMBERVALUE(RIGHT(H460,1))=4,(LEFT(H460,4)+1)&amp;"Q1",(LEFT(H460,4)&amp;"Q"&amp;(RIGHT(H460,1)+1))),NA()),NA())))</f>
        <v>0</v>
      </c>
      <c r="J461" s="43">
        <f ca="1">OFFSET(Tool!$C$13,0,ROW($H461)-3)</f>
        <v>0</v>
      </c>
      <c r="K461" s="78" t="e">
        <f t="shared" ca="1" si="36"/>
        <v>#N/A</v>
      </c>
      <c r="L461" s="78" t="e">
        <f t="shared" ca="1" si="39"/>
        <v>#N/A</v>
      </c>
      <c r="M461" s="78" t="e">
        <f t="shared" ca="1" si="40"/>
        <v>#N/A</v>
      </c>
      <c r="N461" s="38"/>
      <c r="O461" s="36" t="e" cm="1">
        <f t="array" ref="O461">IF(OR(ISERROR($H461),$H461=FALSE),NA(),
IF(INFLATION_Index="Custom",_xlfn.XLOOKUP($H461,Tool!$12:$12,Tool!$14:$14)*100,
IF(SETUP_Frequency="Financial Year",
IFERROR(INDEX(Dynamic_Table_FY,_xlfn.XMATCH($H461,Dynamic_Period_FY),_xlfn.XMATCH(INFLATION_Index,Dynamic_Indices)),
INDEX(Dynamic_Table_FY,COUNTA(Dynamic_Table_FY)/COUNTA(Dynamic_Indices),_xlfn.XMATCH(INFLATION_Index,Dynamic_Indices))),
IF(SETUP_Frequency="Calendar Year",
IFERROR(INDEX(Dynamic_Table_CAL,_xlfn.XMATCH($H461,Dynamic_Period_CAL),_xlfn.XMATCH(INFLATION_Index,Dynamic_Indices)),
INDEX(Dynamic_Table_CAL,COUNTA(Dynamic_Table_CAL)/COUNTA(Dynamic_Indices),_xlfn.XMATCH(INFLATION_Index,Dynamic_Indices))),
IF(SETUP_Frequency="Quarterly",
IFERROR(INDEX(Dynamic_Table_QTR,_xlfn.XMATCH($H461,Dynamic_Period_QTR),_xlfn.XMATCH(INFLATION_Index,Dynamic_Indices)),
INDEX(Dynamic_Table_QTR,COUNTA(Dynamic_Table_QTR)/COUNTA(Dynamic_Indices),_xlfn.XMATCH(INFLATION_Index,Dynamic_Indices))),"err")))))
/100</f>
        <v>#N/A</v>
      </c>
      <c r="P461" s="37" t="e">
        <f t="shared" ca="1" si="37"/>
        <v>#N/A</v>
      </c>
      <c r="Q461" s="37" t="e">
        <f ca="1">IF(ISERROR($H461),NA(),
$P461/_xlfn.XLOOKUP(0,Tool!$27:$27,Tool!$33:$33)
)</f>
        <v>#N/A</v>
      </c>
      <c r="R461" s="2"/>
      <c r="S461" s="36" t="e" cm="1">
        <f t="array" ref="S461">IF(OR(ISERROR($H461),$H461=FALSE),NA(),
IF(SETUP_Frequency="Financial Year",
IFERROR(INDEX(Dynamic_Table_FY,_xlfn.XMATCH($H461,Dynamic_Period_FY),_xlfn.XMATCH("GDP Deflator",Dynamic_Indices)),
INDEX(Dynamic_Table_FY,COUNTA(Dynamic_Table_FY)/COUNTA(Dynamic_Indices),_xlfn.XMATCH("GDP Deflator",Dynamic_Indices))),
IF(SETUP_Frequency="Calendar Year",
IFERROR(INDEX(Dynamic_Table_CAL,_xlfn.XMATCH($H461,Dynamic_Period_CAL),_xlfn.XMATCH("GDP Deflator",Dynamic_Indices)),
INDEX(Dynamic_Table_CAL,COUNTA(Dynamic_Table_CAL)/COUNTA(Dynamic_Indices),_xlfn.XMATCH("GDP Deflator",Dynamic_Indices))),
IF(SETUP_Frequency="Quarterly",
IFERROR(INDEX(Dynamic_Table_QTR,_xlfn.XMATCH($H461,Dynamic_Period_QTR),_xlfn.XMATCH("GDP Deflator",Dynamic_Indices)),
INDEX(Dynamic_Table_QTR,COUNTA(Dynamic_Table_QTR)/COUNTA(Dynamic_Indices),_xlfn.XMATCH("GDP Deflator",Dynamic_Indices))),"err"))))
/100</f>
        <v>#N/A</v>
      </c>
      <c r="T461" s="37" t="e">
        <f t="shared" ca="1" si="38"/>
        <v>#N/A</v>
      </c>
      <c r="U461" s="2" t="e">
        <f ca="1">IF(ISERROR($H461),NA(),
_xlfn.XLOOKUP(0,Tool!$28:$28,Tool!$40:$40)/$T461
)</f>
        <v>#N/A</v>
      </c>
    </row>
    <row r="462" spans="8:21" x14ac:dyDescent="0.35">
      <c r="H462" s="33" t="b">
        <f>IF(SETUP_Frequency="Calendar Year",IF(COUNTA(H$3:H461)&lt;=SETUP_Period_Final-SETUP_Period_First,H461+1),
IF(SETUP_Frequency="Financial Year", IF(COUNTA(H$3:H461)&lt;=LEFT(SETUP_Period_Final,4)-LEFT(SETUP_Period_First,4),((LEFT(H461,2)&amp;MID(H461,3,2))+1)&amp;"/"&amp;TEXT(RIGHT(TEXT(RIGHT(H461,2)+1,"00"),2),"00"),NA()),
IF(SETUP_Frequency="Quarterly",IF(COUNTA(H$3:H461)&lt;=((LEFT(SETUP_Period_Final,4)-LEFT(SETUP_Period_First,4))*4)+RIGHT(SETUP_Period_Final,1)-RIGHT(SETUP_Period_First,1),IF(_xlfn.NUMBERVALUE(RIGHT(H461,1))=4,(LEFT(H461,4)+1)&amp;"Q1",(LEFT(H461,4)&amp;"Q"&amp;(RIGHT(H461,1)+1))),NA()),NA())))</f>
        <v>0</v>
      </c>
      <c r="J462" s="43">
        <f ca="1">OFFSET(Tool!$C$13,0,ROW($H462)-3)</f>
        <v>0</v>
      </c>
      <c r="K462" s="78" t="e">
        <f t="shared" ca="1" si="36"/>
        <v>#N/A</v>
      </c>
      <c r="L462" s="78" t="e">
        <f t="shared" ca="1" si="39"/>
        <v>#N/A</v>
      </c>
      <c r="M462" s="78" t="e">
        <f t="shared" ca="1" si="40"/>
        <v>#N/A</v>
      </c>
      <c r="N462" s="38"/>
      <c r="O462" s="36" t="e" cm="1">
        <f t="array" ref="O462">IF(OR(ISERROR($H462),$H462=FALSE),NA(),
IF(INFLATION_Index="Custom",_xlfn.XLOOKUP($H462,Tool!$12:$12,Tool!$14:$14)*100,
IF(SETUP_Frequency="Financial Year",
IFERROR(INDEX(Dynamic_Table_FY,_xlfn.XMATCH($H462,Dynamic_Period_FY),_xlfn.XMATCH(INFLATION_Index,Dynamic_Indices)),
INDEX(Dynamic_Table_FY,COUNTA(Dynamic_Table_FY)/COUNTA(Dynamic_Indices),_xlfn.XMATCH(INFLATION_Index,Dynamic_Indices))),
IF(SETUP_Frequency="Calendar Year",
IFERROR(INDEX(Dynamic_Table_CAL,_xlfn.XMATCH($H462,Dynamic_Period_CAL),_xlfn.XMATCH(INFLATION_Index,Dynamic_Indices)),
INDEX(Dynamic_Table_CAL,COUNTA(Dynamic_Table_CAL)/COUNTA(Dynamic_Indices),_xlfn.XMATCH(INFLATION_Index,Dynamic_Indices))),
IF(SETUP_Frequency="Quarterly",
IFERROR(INDEX(Dynamic_Table_QTR,_xlfn.XMATCH($H462,Dynamic_Period_QTR),_xlfn.XMATCH(INFLATION_Index,Dynamic_Indices)),
INDEX(Dynamic_Table_QTR,COUNTA(Dynamic_Table_QTR)/COUNTA(Dynamic_Indices),_xlfn.XMATCH(INFLATION_Index,Dynamic_Indices))),"err")))))
/100</f>
        <v>#N/A</v>
      </c>
      <c r="P462" s="37" t="e">
        <f t="shared" ca="1" si="37"/>
        <v>#N/A</v>
      </c>
      <c r="Q462" s="37" t="e">
        <f ca="1">IF(ISERROR($H462),NA(),
$P462/_xlfn.XLOOKUP(0,Tool!$27:$27,Tool!$33:$33)
)</f>
        <v>#N/A</v>
      </c>
      <c r="R462" s="2"/>
      <c r="S462" s="36" t="e" cm="1">
        <f t="array" ref="S462">IF(OR(ISERROR($H462),$H462=FALSE),NA(),
IF(SETUP_Frequency="Financial Year",
IFERROR(INDEX(Dynamic_Table_FY,_xlfn.XMATCH($H462,Dynamic_Period_FY),_xlfn.XMATCH("GDP Deflator",Dynamic_Indices)),
INDEX(Dynamic_Table_FY,COUNTA(Dynamic_Table_FY)/COUNTA(Dynamic_Indices),_xlfn.XMATCH("GDP Deflator",Dynamic_Indices))),
IF(SETUP_Frequency="Calendar Year",
IFERROR(INDEX(Dynamic_Table_CAL,_xlfn.XMATCH($H462,Dynamic_Period_CAL),_xlfn.XMATCH("GDP Deflator",Dynamic_Indices)),
INDEX(Dynamic_Table_CAL,COUNTA(Dynamic_Table_CAL)/COUNTA(Dynamic_Indices),_xlfn.XMATCH("GDP Deflator",Dynamic_Indices))),
IF(SETUP_Frequency="Quarterly",
IFERROR(INDEX(Dynamic_Table_QTR,_xlfn.XMATCH($H462,Dynamic_Period_QTR),_xlfn.XMATCH("GDP Deflator",Dynamic_Indices)),
INDEX(Dynamic_Table_QTR,COUNTA(Dynamic_Table_QTR)/COUNTA(Dynamic_Indices),_xlfn.XMATCH("GDP Deflator",Dynamic_Indices))),"err"))))
/100</f>
        <v>#N/A</v>
      </c>
      <c r="T462" s="37" t="e">
        <f t="shared" ca="1" si="38"/>
        <v>#N/A</v>
      </c>
      <c r="U462" s="2" t="e">
        <f ca="1">IF(ISERROR($H462),NA(),
_xlfn.XLOOKUP(0,Tool!$28:$28,Tool!$40:$40)/$T462
)</f>
        <v>#N/A</v>
      </c>
    </row>
    <row r="463" spans="8:21" x14ac:dyDescent="0.35">
      <c r="H463" s="33" t="b">
        <f>IF(SETUP_Frequency="Calendar Year",IF(COUNTA(H$3:H462)&lt;=SETUP_Period_Final-SETUP_Period_First,H462+1),
IF(SETUP_Frequency="Financial Year", IF(COUNTA(H$3:H462)&lt;=LEFT(SETUP_Period_Final,4)-LEFT(SETUP_Period_First,4),((LEFT(H462,2)&amp;MID(H462,3,2))+1)&amp;"/"&amp;TEXT(RIGHT(TEXT(RIGHT(H462,2)+1,"00"),2),"00"),NA()),
IF(SETUP_Frequency="Quarterly",IF(COUNTA(H$3:H462)&lt;=((LEFT(SETUP_Period_Final,4)-LEFT(SETUP_Period_First,4))*4)+RIGHT(SETUP_Period_Final,1)-RIGHT(SETUP_Period_First,1),IF(_xlfn.NUMBERVALUE(RIGHT(H462,1))=4,(LEFT(H462,4)+1)&amp;"Q1",(LEFT(H462,4)&amp;"Q"&amp;(RIGHT(H462,1)+1))),NA()),NA())))</f>
        <v>0</v>
      </c>
      <c r="J463" s="43">
        <f ca="1">OFFSET(Tool!$C$13,0,ROW($H463)-3)</f>
        <v>0</v>
      </c>
      <c r="K463" s="78" t="e">
        <f t="shared" ca="1" si="36"/>
        <v>#N/A</v>
      </c>
      <c r="L463" s="78" t="e">
        <f t="shared" ca="1" si="39"/>
        <v>#N/A</v>
      </c>
      <c r="M463" s="78" t="e">
        <f t="shared" ca="1" si="40"/>
        <v>#N/A</v>
      </c>
      <c r="N463" s="38"/>
      <c r="O463" s="36" t="e" cm="1">
        <f t="array" ref="O463">IF(OR(ISERROR($H463),$H463=FALSE),NA(),
IF(INFLATION_Index="Custom",_xlfn.XLOOKUP($H463,Tool!$12:$12,Tool!$14:$14)*100,
IF(SETUP_Frequency="Financial Year",
IFERROR(INDEX(Dynamic_Table_FY,_xlfn.XMATCH($H463,Dynamic_Period_FY),_xlfn.XMATCH(INFLATION_Index,Dynamic_Indices)),
INDEX(Dynamic_Table_FY,COUNTA(Dynamic_Table_FY)/COUNTA(Dynamic_Indices),_xlfn.XMATCH(INFLATION_Index,Dynamic_Indices))),
IF(SETUP_Frequency="Calendar Year",
IFERROR(INDEX(Dynamic_Table_CAL,_xlfn.XMATCH($H463,Dynamic_Period_CAL),_xlfn.XMATCH(INFLATION_Index,Dynamic_Indices)),
INDEX(Dynamic_Table_CAL,COUNTA(Dynamic_Table_CAL)/COUNTA(Dynamic_Indices),_xlfn.XMATCH(INFLATION_Index,Dynamic_Indices))),
IF(SETUP_Frequency="Quarterly",
IFERROR(INDEX(Dynamic_Table_QTR,_xlfn.XMATCH($H463,Dynamic_Period_QTR),_xlfn.XMATCH(INFLATION_Index,Dynamic_Indices)),
INDEX(Dynamic_Table_QTR,COUNTA(Dynamic_Table_QTR)/COUNTA(Dynamic_Indices),_xlfn.XMATCH(INFLATION_Index,Dynamic_Indices))),"err")))))
/100</f>
        <v>#N/A</v>
      </c>
      <c r="P463" s="37" t="e">
        <f t="shared" ca="1" si="37"/>
        <v>#N/A</v>
      </c>
      <c r="Q463" s="37" t="e">
        <f ca="1">IF(ISERROR($H463),NA(),
$P463/_xlfn.XLOOKUP(0,Tool!$27:$27,Tool!$33:$33)
)</f>
        <v>#N/A</v>
      </c>
      <c r="R463" s="2"/>
      <c r="S463" s="36" t="e" cm="1">
        <f t="array" ref="S463">IF(OR(ISERROR($H463),$H463=FALSE),NA(),
IF(SETUP_Frequency="Financial Year",
IFERROR(INDEX(Dynamic_Table_FY,_xlfn.XMATCH($H463,Dynamic_Period_FY),_xlfn.XMATCH("GDP Deflator",Dynamic_Indices)),
INDEX(Dynamic_Table_FY,COUNTA(Dynamic_Table_FY)/COUNTA(Dynamic_Indices),_xlfn.XMATCH("GDP Deflator",Dynamic_Indices))),
IF(SETUP_Frequency="Calendar Year",
IFERROR(INDEX(Dynamic_Table_CAL,_xlfn.XMATCH($H463,Dynamic_Period_CAL),_xlfn.XMATCH("GDP Deflator",Dynamic_Indices)),
INDEX(Dynamic_Table_CAL,COUNTA(Dynamic_Table_CAL)/COUNTA(Dynamic_Indices),_xlfn.XMATCH("GDP Deflator",Dynamic_Indices))),
IF(SETUP_Frequency="Quarterly",
IFERROR(INDEX(Dynamic_Table_QTR,_xlfn.XMATCH($H463,Dynamic_Period_QTR),_xlfn.XMATCH("GDP Deflator",Dynamic_Indices)),
INDEX(Dynamic_Table_QTR,COUNTA(Dynamic_Table_QTR)/COUNTA(Dynamic_Indices),_xlfn.XMATCH("GDP Deflator",Dynamic_Indices))),"err"))))
/100</f>
        <v>#N/A</v>
      </c>
      <c r="T463" s="37" t="e">
        <f t="shared" ca="1" si="38"/>
        <v>#N/A</v>
      </c>
      <c r="U463" s="2" t="e">
        <f ca="1">IF(ISERROR($H463),NA(),
_xlfn.XLOOKUP(0,Tool!$28:$28,Tool!$40:$40)/$T463
)</f>
        <v>#N/A</v>
      </c>
    </row>
    <row r="464" spans="8:21" x14ac:dyDescent="0.35">
      <c r="H464" s="33" t="b">
        <f>IF(SETUP_Frequency="Calendar Year",IF(COUNTA(H$3:H463)&lt;=SETUP_Period_Final-SETUP_Period_First,H463+1),
IF(SETUP_Frequency="Financial Year", IF(COUNTA(H$3:H463)&lt;=LEFT(SETUP_Period_Final,4)-LEFT(SETUP_Period_First,4),((LEFT(H463,2)&amp;MID(H463,3,2))+1)&amp;"/"&amp;TEXT(RIGHT(TEXT(RIGHT(H463,2)+1,"00"),2),"00"),NA()),
IF(SETUP_Frequency="Quarterly",IF(COUNTA(H$3:H463)&lt;=((LEFT(SETUP_Period_Final,4)-LEFT(SETUP_Period_First,4))*4)+RIGHT(SETUP_Period_Final,1)-RIGHT(SETUP_Period_First,1),IF(_xlfn.NUMBERVALUE(RIGHT(H463,1))=4,(LEFT(H463,4)+1)&amp;"Q1",(LEFT(H463,4)&amp;"Q"&amp;(RIGHT(H463,1)+1))),NA()),NA())))</f>
        <v>0</v>
      </c>
      <c r="J464" s="43">
        <f ca="1">OFFSET(Tool!$C$13,0,ROW($H464)-3)</f>
        <v>0</v>
      </c>
      <c r="K464" s="78" t="e">
        <f t="shared" ca="1" si="36"/>
        <v>#N/A</v>
      </c>
      <c r="L464" s="78" t="e">
        <f t="shared" ca="1" si="39"/>
        <v>#N/A</v>
      </c>
      <c r="M464" s="78" t="e">
        <f t="shared" ca="1" si="40"/>
        <v>#N/A</v>
      </c>
      <c r="N464" s="38"/>
      <c r="O464" s="36" t="e" cm="1">
        <f t="array" ref="O464">IF(OR(ISERROR($H464),$H464=FALSE),NA(),
IF(INFLATION_Index="Custom",_xlfn.XLOOKUP($H464,Tool!$12:$12,Tool!$14:$14)*100,
IF(SETUP_Frequency="Financial Year",
IFERROR(INDEX(Dynamic_Table_FY,_xlfn.XMATCH($H464,Dynamic_Period_FY),_xlfn.XMATCH(INFLATION_Index,Dynamic_Indices)),
INDEX(Dynamic_Table_FY,COUNTA(Dynamic_Table_FY)/COUNTA(Dynamic_Indices),_xlfn.XMATCH(INFLATION_Index,Dynamic_Indices))),
IF(SETUP_Frequency="Calendar Year",
IFERROR(INDEX(Dynamic_Table_CAL,_xlfn.XMATCH($H464,Dynamic_Period_CAL),_xlfn.XMATCH(INFLATION_Index,Dynamic_Indices)),
INDEX(Dynamic_Table_CAL,COUNTA(Dynamic_Table_CAL)/COUNTA(Dynamic_Indices),_xlfn.XMATCH(INFLATION_Index,Dynamic_Indices))),
IF(SETUP_Frequency="Quarterly",
IFERROR(INDEX(Dynamic_Table_QTR,_xlfn.XMATCH($H464,Dynamic_Period_QTR),_xlfn.XMATCH(INFLATION_Index,Dynamic_Indices)),
INDEX(Dynamic_Table_QTR,COUNTA(Dynamic_Table_QTR)/COUNTA(Dynamic_Indices),_xlfn.XMATCH(INFLATION_Index,Dynamic_Indices))),"err")))))
/100</f>
        <v>#N/A</v>
      </c>
      <c r="P464" s="37" t="e">
        <f t="shared" ca="1" si="37"/>
        <v>#N/A</v>
      </c>
      <c r="Q464" s="37" t="e">
        <f ca="1">IF(ISERROR($H464),NA(),
$P464/_xlfn.XLOOKUP(0,Tool!$27:$27,Tool!$33:$33)
)</f>
        <v>#N/A</v>
      </c>
      <c r="R464" s="2"/>
      <c r="S464" s="36" t="e" cm="1">
        <f t="array" ref="S464">IF(OR(ISERROR($H464),$H464=FALSE),NA(),
IF(SETUP_Frequency="Financial Year",
IFERROR(INDEX(Dynamic_Table_FY,_xlfn.XMATCH($H464,Dynamic_Period_FY),_xlfn.XMATCH("GDP Deflator",Dynamic_Indices)),
INDEX(Dynamic_Table_FY,COUNTA(Dynamic_Table_FY)/COUNTA(Dynamic_Indices),_xlfn.XMATCH("GDP Deflator",Dynamic_Indices))),
IF(SETUP_Frequency="Calendar Year",
IFERROR(INDEX(Dynamic_Table_CAL,_xlfn.XMATCH($H464,Dynamic_Period_CAL),_xlfn.XMATCH("GDP Deflator",Dynamic_Indices)),
INDEX(Dynamic_Table_CAL,COUNTA(Dynamic_Table_CAL)/COUNTA(Dynamic_Indices),_xlfn.XMATCH("GDP Deflator",Dynamic_Indices))),
IF(SETUP_Frequency="Quarterly",
IFERROR(INDEX(Dynamic_Table_QTR,_xlfn.XMATCH($H464,Dynamic_Period_QTR),_xlfn.XMATCH("GDP Deflator",Dynamic_Indices)),
INDEX(Dynamic_Table_QTR,COUNTA(Dynamic_Table_QTR)/COUNTA(Dynamic_Indices),_xlfn.XMATCH("GDP Deflator",Dynamic_Indices))),"err"))))
/100</f>
        <v>#N/A</v>
      </c>
      <c r="T464" s="37" t="e">
        <f t="shared" ca="1" si="38"/>
        <v>#N/A</v>
      </c>
      <c r="U464" s="2" t="e">
        <f ca="1">IF(ISERROR($H464),NA(),
_xlfn.XLOOKUP(0,Tool!$28:$28,Tool!$40:$40)/$T464
)</f>
        <v>#N/A</v>
      </c>
    </row>
    <row r="465" spans="8:21" x14ac:dyDescent="0.35">
      <c r="H465" s="33" t="b">
        <f>IF(SETUP_Frequency="Calendar Year",IF(COUNTA(H$3:H464)&lt;=SETUP_Period_Final-SETUP_Period_First,H464+1),
IF(SETUP_Frequency="Financial Year", IF(COUNTA(H$3:H464)&lt;=LEFT(SETUP_Period_Final,4)-LEFT(SETUP_Period_First,4),((LEFT(H464,2)&amp;MID(H464,3,2))+1)&amp;"/"&amp;TEXT(RIGHT(TEXT(RIGHT(H464,2)+1,"00"),2),"00"),NA()),
IF(SETUP_Frequency="Quarterly",IF(COUNTA(H$3:H464)&lt;=((LEFT(SETUP_Period_Final,4)-LEFT(SETUP_Period_First,4))*4)+RIGHT(SETUP_Period_Final,1)-RIGHT(SETUP_Period_First,1),IF(_xlfn.NUMBERVALUE(RIGHT(H464,1))=4,(LEFT(H464,4)+1)&amp;"Q1",(LEFT(H464,4)&amp;"Q"&amp;(RIGHT(H464,1)+1))),NA()),NA())))</f>
        <v>0</v>
      </c>
      <c r="J465" s="43">
        <f ca="1">OFFSET(Tool!$C$13,0,ROW($H465)-3)</f>
        <v>0</v>
      </c>
      <c r="K465" s="78" t="e">
        <f t="shared" ca="1" si="36"/>
        <v>#N/A</v>
      </c>
      <c r="L465" s="78" t="e">
        <f t="shared" ca="1" si="39"/>
        <v>#N/A</v>
      </c>
      <c r="M465" s="78" t="e">
        <f t="shared" ca="1" si="40"/>
        <v>#N/A</v>
      </c>
      <c r="N465" s="38"/>
      <c r="O465" s="36" t="e" cm="1">
        <f t="array" ref="O465">IF(OR(ISERROR($H465),$H465=FALSE),NA(),
IF(INFLATION_Index="Custom",_xlfn.XLOOKUP($H465,Tool!$12:$12,Tool!$14:$14)*100,
IF(SETUP_Frequency="Financial Year",
IFERROR(INDEX(Dynamic_Table_FY,_xlfn.XMATCH($H465,Dynamic_Period_FY),_xlfn.XMATCH(INFLATION_Index,Dynamic_Indices)),
INDEX(Dynamic_Table_FY,COUNTA(Dynamic_Table_FY)/COUNTA(Dynamic_Indices),_xlfn.XMATCH(INFLATION_Index,Dynamic_Indices))),
IF(SETUP_Frequency="Calendar Year",
IFERROR(INDEX(Dynamic_Table_CAL,_xlfn.XMATCH($H465,Dynamic_Period_CAL),_xlfn.XMATCH(INFLATION_Index,Dynamic_Indices)),
INDEX(Dynamic_Table_CAL,COUNTA(Dynamic_Table_CAL)/COUNTA(Dynamic_Indices),_xlfn.XMATCH(INFLATION_Index,Dynamic_Indices))),
IF(SETUP_Frequency="Quarterly",
IFERROR(INDEX(Dynamic_Table_QTR,_xlfn.XMATCH($H465,Dynamic_Period_QTR),_xlfn.XMATCH(INFLATION_Index,Dynamic_Indices)),
INDEX(Dynamic_Table_QTR,COUNTA(Dynamic_Table_QTR)/COUNTA(Dynamic_Indices),_xlfn.XMATCH(INFLATION_Index,Dynamic_Indices))),"err")))))
/100</f>
        <v>#N/A</v>
      </c>
      <c r="P465" s="37" t="e">
        <f t="shared" ca="1" si="37"/>
        <v>#N/A</v>
      </c>
      <c r="Q465" s="37" t="e">
        <f ca="1">IF(ISERROR($H465),NA(),
$P465/_xlfn.XLOOKUP(0,Tool!$27:$27,Tool!$33:$33)
)</f>
        <v>#N/A</v>
      </c>
      <c r="R465" s="2"/>
      <c r="S465" s="36" t="e" cm="1">
        <f t="array" ref="S465">IF(OR(ISERROR($H465),$H465=FALSE),NA(),
IF(SETUP_Frequency="Financial Year",
IFERROR(INDEX(Dynamic_Table_FY,_xlfn.XMATCH($H465,Dynamic_Period_FY),_xlfn.XMATCH("GDP Deflator",Dynamic_Indices)),
INDEX(Dynamic_Table_FY,COUNTA(Dynamic_Table_FY)/COUNTA(Dynamic_Indices),_xlfn.XMATCH("GDP Deflator",Dynamic_Indices))),
IF(SETUP_Frequency="Calendar Year",
IFERROR(INDEX(Dynamic_Table_CAL,_xlfn.XMATCH($H465,Dynamic_Period_CAL),_xlfn.XMATCH("GDP Deflator",Dynamic_Indices)),
INDEX(Dynamic_Table_CAL,COUNTA(Dynamic_Table_CAL)/COUNTA(Dynamic_Indices),_xlfn.XMATCH("GDP Deflator",Dynamic_Indices))),
IF(SETUP_Frequency="Quarterly",
IFERROR(INDEX(Dynamic_Table_QTR,_xlfn.XMATCH($H465,Dynamic_Period_QTR),_xlfn.XMATCH("GDP Deflator",Dynamic_Indices)),
INDEX(Dynamic_Table_QTR,COUNTA(Dynamic_Table_QTR)/COUNTA(Dynamic_Indices),_xlfn.XMATCH("GDP Deflator",Dynamic_Indices))),"err"))))
/100</f>
        <v>#N/A</v>
      </c>
      <c r="T465" s="37" t="e">
        <f t="shared" ca="1" si="38"/>
        <v>#N/A</v>
      </c>
      <c r="U465" s="2" t="e">
        <f ca="1">IF(ISERROR($H465),NA(),
_xlfn.XLOOKUP(0,Tool!$28:$28,Tool!$40:$40)/$T465
)</f>
        <v>#N/A</v>
      </c>
    </row>
    <row r="466" spans="8:21" x14ac:dyDescent="0.35">
      <c r="H466" s="33" t="b">
        <f>IF(SETUP_Frequency="Calendar Year",IF(COUNTA(H$3:H465)&lt;=SETUP_Period_Final-SETUP_Period_First,H465+1),
IF(SETUP_Frequency="Financial Year", IF(COUNTA(H$3:H465)&lt;=LEFT(SETUP_Period_Final,4)-LEFT(SETUP_Period_First,4),((LEFT(H465,2)&amp;MID(H465,3,2))+1)&amp;"/"&amp;TEXT(RIGHT(TEXT(RIGHT(H465,2)+1,"00"),2),"00"),NA()),
IF(SETUP_Frequency="Quarterly",IF(COUNTA(H$3:H465)&lt;=((LEFT(SETUP_Period_Final,4)-LEFT(SETUP_Period_First,4))*4)+RIGHT(SETUP_Period_Final,1)-RIGHT(SETUP_Period_First,1),IF(_xlfn.NUMBERVALUE(RIGHT(H465,1))=4,(LEFT(H465,4)+1)&amp;"Q1",(LEFT(H465,4)&amp;"Q"&amp;(RIGHT(H465,1)+1))),NA()),NA())))</f>
        <v>0</v>
      </c>
      <c r="J466" s="43">
        <f ca="1">OFFSET(Tool!$C$13,0,ROW($H466)-3)</f>
        <v>0</v>
      </c>
      <c r="K466" s="78" t="e">
        <f t="shared" ca="1" si="36"/>
        <v>#N/A</v>
      </c>
      <c r="L466" s="78" t="e">
        <f t="shared" ca="1" si="39"/>
        <v>#N/A</v>
      </c>
      <c r="M466" s="78" t="e">
        <f t="shared" ca="1" si="40"/>
        <v>#N/A</v>
      </c>
      <c r="N466" s="38"/>
      <c r="O466" s="36" t="e" cm="1">
        <f t="array" ref="O466">IF(OR(ISERROR($H466),$H466=FALSE),NA(),
IF(INFLATION_Index="Custom",_xlfn.XLOOKUP($H466,Tool!$12:$12,Tool!$14:$14)*100,
IF(SETUP_Frequency="Financial Year",
IFERROR(INDEX(Dynamic_Table_FY,_xlfn.XMATCH($H466,Dynamic_Period_FY),_xlfn.XMATCH(INFLATION_Index,Dynamic_Indices)),
INDEX(Dynamic_Table_FY,COUNTA(Dynamic_Table_FY)/COUNTA(Dynamic_Indices),_xlfn.XMATCH(INFLATION_Index,Dynamic_Indices))),
IF(SETUP_Frequency="Calendar Year",
IFERROR(INDEX(Dynamic_Table_CAL,_xlfn.XMATCH($H466,Dynamic_Period_CAL),_xlfn.XMATCH(INFLATION_Index,Dynamic_Indices)),
INDEX(Dynamic_Table_CAL,COUNTA(Dynamic_Table_CAL)/COUNTA(Dynamic_Indices),_xlfn.XMATCH(INFLATION_Index,Dynamic_Indices))),
IF(SETUP_Frequency="Quarterly",
IFERROR(INDEX(Dynamic_Table_QTR,_xlfn.XMATCH($H466,Dynamic_Period_QTR),_xlfn.XMATCH(INFLATION_Index,Dynamic_Indices)),
INDEX(Dynamic_Table_QTR,COUNTA(Dynamic_Table_QTR)/COUNTA(Dynamic_Indices),_xlfn.XMATCH(INFLATION_Index,Dynamic_Indices))),"err")))))
/100</f>
        <v>#N/A</v>
      </c>
      <c r="P466" s="37" t="e">
        <f t="shared" ca="1" si="37"/>
        <v>#N/A</v>
      </c>
      <c r="Q466" s="37" t="e">
        <f ca="1">IF(ISERROR($H466),NA(),
$P466/_xlfn.XLOOKUP(0,Tool!$27:$27,Tool!$33:$33)
)</f>
        <v>#N/A</v>
      </c>
      <c r="R466" s="2"/>
      <c r="S466" s="36" t="e" cm="1">
        <f t="array" ref="S466">IF(OR(ISERROR($H466),$H466=FALSE),NA(),
IF(SETUP_Frequency="Financial Year",
IFERROR(INDEX(Dynamic_Table_FY,_xlfn.XMATCH($H466,Dynamic_Period_FY),_xlfn.XMATCH("GDP Deflator",Dynamic_Indices)),
INDEX(Dynamic_Table_FY,COUNTA(Dynamic_Table_FY)/COUNTA(Dynamic_Indices),_xlfn.XMATCH("GDP Deflator",Dynamic_Indices))),
IF(SETUP_Frequency="Calendar Year",
IFERROR(INDEX(Dynamic_Table_CAL,_xlfn.XMATCH($H466,Dynamic_Period_CAL),_xlfn.XMATCH("GDP Deflator",Dynamic_Indices)),
INDEX(Dynamic_Table_CAL,COUNTA(Dynamic_Table_CAL)/COUNTA(Dynamic_Indices),_xlfn.XMATCH("GDP Deflator",Dynamic_Indices))),
IF(SETUP_Frequency="Quarterly",
IFERROR(INDEX(Dynamic_Table_QTR,_xlfn.XMATCH($H466,Dynamic_Period_QTR),_xlfn.XMATCH("GDP Deflator",Dynamic_Indices)),
INDEX(Dynamic_Table_QTR,COUNTA(Dynamic_Table_QTR)/COUNTA(Dynamic_Indices),_xlfn.XMATCH("GDP Deflator",Dynamic_Indices))),"err"))))
/100</f>
        <v>#N/A</v>
      </c>
      <c r="T466" s="37" t="e">
        <f t="shared" ca="1" si="38"/>
        <v>#N/A</v>
      </c>
      <c r="U466" s="2" t="e">
        <f ca="1">IF(ISERROR($H466),NA(),
_xlfn.XLOOKUP(0,Tool!$28:$28,Tool!$40:$40)/$T466
)</f>
        <v>#N/A</v>
      </c>
    </row>
    <row r="467" spans="8:21" x14ac:dyDescent="0.35">
      <c r="H467" s="33" t="b">
        <f>IF(SETUP_Frequency="Calendar Year",IF(COUNTA(H$3:H466)&lt;=SETUP_Period_Final-SETUP_Period_First,H466+1),
IF(SETUP_Frequency="Financial Year", IF(COUNTA(H$3:H466)&lt;=LEFT(SETUP_Period_Final,4)-LEFT(SETUP_Period_First,4),((LEFT(H466,2)&amp;MID(H466,3,2))+1)&amp;"/"&amp;TEXT(RIGHT(TEXT(RIGHT(H466,2)+1,"00"),2),"00"),NA()),
IF(SETUP_Frequency="Quarterly",IF(COUNTA(H$3:H466)&lt;=((LEFT(SETUP_Period_Final,4)-LEFT(SETUP_Period_First,4))*4)+RIGHT(SETUP_Period_Final,1)-RIGHT(SETUP_Period_First,1),IF(_xlfn.NUMBERVALUE(RIGHT(H466,1))=4,(LEFT(H466,4)+1)&amp;"Q1",(LEFT(H466,4)&amp;"Q"&amp;(RIGHT(H466,1)+1))),NA()),NA())))</f>
        <v>0</v>
      </c>
      <c r="J467" s="43">
        <f ca="1">OFFSET(Tool!$C$13,0,ROW($H467)-3)</f>
        <v>0</v>
      </c>
      <c r="K467" s="78" t="e">
        <f t="shared" ca="1" si="36"/>
        <v>#N/A</v>
      </c>
      <c r="L467" s="78" t="e">
        <f t="shared" ca="1" si="39"/>
        <v>#N/A</v>
      </c>
      <c r="M467" s="78" t="e">
        <f t="shared" ca="1" si="40"/>
        <v>#N/A</v>
      </c>
      <c r="N467" s="38"/>
      <c r="O467" s="36" t="e" cm="1">
        <f t="array" ref="O467">IF(OR(ISERROR($H467),$H467=FALSE),NA(),
IF(INFLATION_Index="Custom",_xlfn.XLOOKUP($H467,Tool!$12:$12,Tool!$14:$14)*100,
IF(SETUP_Frequency="Financial Year",
IFERROR(INDEX(Dynamic_Table_FY,_xlfn.XMATCH($H467,Dynamic_Period_FY),_xlfn.XMATCH(INFLATION_Index,Dynamic_Indices)),
INDEX(Dynamic_Table_FY,COUNTA(Dynamic_Table_FY)/COUNTA(Dynamic_Indices),_xlfn.XMATCH(INFLATION_Index,Dynamic_Indices))),
IF(SETUP_Frequency="Calendar Year",
IFERROR(INDEX(Dynamic_Table_CAL,_xlfn.XMATCH($H467,Dynamic_Period_CAL),_xlfn.XMATCH(INFLATION_Index,Dynamic_Indices)),
INDEX(Dynamic_Table_CAL,COUNTA(Dynamic_Table_CAL)/COUNTA(Dynamic_Indices),_xlfn.XMATCH(INFLATION_Index,Dynamic_Indices))),
IF(SETUP_Frequency="Quarterly",
IFERROR(INDEX(Dynamic_Table_QTR,_xlfn.XMATCH($H467,Dynamic_Period_QTR),_xlfn.XMATCH(INFLATION_Index,Dynamic_Indices)),
INDEX(Dynamic_Table_QTR,COUNTA(Dynamic_Table_QTR)/COUNTA(Dynamic_Indices),_xlfn.XMATCH(INFLATION_Index,Dynamic_Indices))),"err")))))
/100</f>
        <v>#N/A</v>
      </c>
      <c r="P467" s="37" t="e">
        <f t="shared" ca="1" si="37"/>
        <v>#N/A</v>
      </c>
      <c r="Q467" s="37" t="e">
        <f ca="1">IF(ISERROR($H467),NA(),
$P467/_xlfn.XLOOKUP(0,Tool!$27:$27,Tool!$33:$33)
)</f>
        <v>#N/A</v>
      </c>
      <c r="R467" s="2"/>
      <c r="S467" s="36" t="e" cm="1">
        <f t="array" ref="S467">IF(OR(ISERROR($H467),$H467=FALSE),NA(),
IF(SETUP_Frequency="Financial Year",
IFERROR(INDEX(Dynamic_Table_FY,_xlfn.XMATCH($H467,Dynamic_Period_FY),_xlfn.XMATCH("GDP Deflator",Dynamic_Indices)),
INDEX(Dynamic_Table_FY,COUNTA(Dynamic_Table_FY)/COUNTA(Dynamic_Indices),_xlfn.XMATCH("GDP Deflator",Dynamic_Indices))),
IF(SETUP_Frequency="Calendar Year",
IFERROR(INDEX(Dynamic_Table_CAL,_xlfn.XMATCH($H467,Dynamic_Period_CAL),_xlfn.XMATCH("GDP Deflator",Dynamic_Indices)),
INDEX(Dynamic_Table_CAL,COUNTA(Dynamic_Table_CAL)/COUNTA(Dynamic_Indices),_xlfn.XMATCH("GDP Deflator",Dynamic_Indices))),
IF(SETUP_Frequency="Quarterly",
IFERROR(INDEX(Dynamic_Table_QTR,_xlfn.XMATCH($H467,Dynamic_Period_QTR),_xlfn.XMATCH("GDP Deflator",Dynamic_Indices)),
INDEX(Dynamic_Table_QTR,COUNTA(Dynamic_Table_QTR)/COUNTA(Dynamic_Indices),_xlfn.XMATCH("GDP Deflator",Dynamic_Indices))),"err"))))
/100</f>
        <v>#N/A</v>
      </c>
      <c r="T467" s="37" t="e">
        <f t="shared" ca="1" si="38"/>
        <v>#N/A</v>
      </c>
      <c r="U467" s="2" t="e">
        <f ca="1">IF(ISERROR($H467),NA(),
_xlfn.XLOOKUP(0,Tool!$28:$28,Tool!$40:$40)/$T467
)</f>
        <v>#N/A</v>
      </c>
    </row>
    <row r="468" spans="8:21" x14ac:dyDescent="0.35">
      <c r="H468" s="33" t="b">
        <f>IF(SETUP_Frequency="Calendar Year",IF(COUNTA(H$3:H467)&lt;=SETUP_Period_Final-SETUP_Period_First,H467+1),
IF(SETUP_Frequency="Financial Year", IF(COUNTA(H$3:H467)&lt;=LEFT(SETUP_Period_Final,4)-LEFT(SETUP_Period_First,4),((LEFT(H467,2)&amp;MID(H467,3,2))+1)&amp;"/"&amp;TEXT(RIGHT(TEXT(RIGHT(H467,2)+1,"00"),2),"00"),NA()),
IF(SETUP_Frequency="Quarterly",IF(COUNTA(H$3:H467)&lt;=((LEFT(SETUP_Period_Final,4)-LEFT(SETUP_Period_First,4))*4)+RIGHT(SETUP_Period_Final,1)-RIGHT(SETUP_Period_First,1),IF(_xlfn.NUMBERVALUE(RIGHT(H467,1))=4,(LEFT(H467,4)+1)&amp;"Q1",(LEFT(H467,4)&amp;"Q"&amp;(RIGHT(H467,1)+1))),NA()),NA())))</f>
        <v>0</v>
      </c>
      <c r="J468" s="43">
        <f ca="1">OFFSET(Tool!$C$13,0,ROW($H468)-3)</f>
        <v>0</v>
      </c>
      <c r="K468" s="78" t="e">
        <f t="shared" ca="1" si="36"/>
        <v>#N/A</v>
      </c>
      <c r="L468" s="78" t="e">
        <f t="shared" ca="1" si="39"/>
        <v>#N/A</v>
      </c>
      <c r="M468" s="78" t="e">
        <f t="shared" ca="1" si="40"/>
        <v>#N/A</v>
      </c>
      <c r="N468" s="38"/>
      <c r="O468" s="36" t="e" cm="1">
        <f t="array" ref="O468">IF(OR(ISERROR($H468),$H468=FALSE),NA(),
IF(INFLATION_Index="Custom",_xlfn.XLOOKUP($H468,Tool!$12:$12,Tool!$14:$14)*100,
IF(SETUP_Frequency="Financial Year",
IFERROR(INDEX(Dynamic_Table_FY,_xlfn.XMATCH($H468,Dynamic_Period_FY),_xlfn.XMATCH(INFLATION_Index,Dynamic_Indices)),
INDEX(Dynamic_Table_FY,COUNTA(Dynamic_Table_FY)/COUNTA(Dynamic_Indices),_xlfn.XMATCH(INFLATION_Index,Dynamic_Indices))),
IF(SETUP_Frequency="Calendar Year",
IFERROR(INDEX(Dynamic_Table_CAL,_xlfn.XMATCH($H468,Dynamic_Period_CAL),_xlfn.XMATCH(INFLATION_Index,Dynamic_Indices)),
INDEX(Dynamic_Table_CAL,COUNTA(Dynamic_Table_CAL)/COUNTA(Dynamic_Indices),_xlfn.XMATCH(INFLATION_Index,Dynamic_Indices))),
IF(SETUP_Frequency="Quarterly",
IFERROR(INDEX(Dynamic_Table_QTR,_xlfn.XMATCH($H468,Dynamic_Period_QTR),_xlfn.XMATCH(INFLATION_Index,Dynamic_Indices)),
INDEX(Dynamic_Table_QTR,COUNTA(Dynamic_Table_QTR)/COUNTA(Dynamic_Indices),_xlfn.XMATCH(INFLATION_Index,Dynamic_Indices))),"err")))))
/100</f>
        <v>#N/A</v>
      </c>
      <c r="P468" s="37" t="e">
        <f t="shared" ca="1" si="37"/>
        <v>#N/A</v>
      </c>
      <c r="Q468" s="37" t="e">
        <f ca="1">IF(ISERROR($H468),NA(),
$P468/_xlfn.XLOOKUP(0,Tool!$27:$27,Tool!$33:$33)
)</f>
        <v>#N/A</v>
      </c>
      <c r="R468" s="2"/>
      <c r="S468" s="36" t="e" cm="1">
        <f t="array" ref="S468">IF(OR(ISERROR($H468),$H468=FALSE),NA(),
IF(SETUP_Frequency="Financial Year",
IFERROR(INDEX(Dynamic_Table_FY,_xlfn.XMATCH($H468,Dynamic_Period_FY),_xlfn.XMATCH("GDP Deflator",Dynamic_Indices)),
INDEX(Dynamic_Table_FY,COUNTA(Dynamic_Table_FY)/COUNTA(Dynamic_Indices),_xlfn.XMATCH("GDP Deflator",Dynamic_Indices))),
IF(SETUP_Frequency="Calendar Year",
IFERROR(INDEX(Dynamic_Table_CAL,_xlfn.XMATCH($H468,Dynamic_Period_CAL),_xlfn.XMATCH("GDP Deflator",Dynamic_Indices)),
INDEX(Dynamic_Table_CAL,COUNTA(Dynamic_Table_CAL)/COUNTA(Dynamic_Indices),_xlfn.XMATCH("GDP Deflator",Dynamic_Indices))),
IF(SETUP_Frequency="Quarterly",
IFERROR(INDEX(Dynamic_Table_QTR,_xlfn.XMATCH($H468,Dynamic_Period_QTR),_xlfn.XMATCH("GDP Deflator",Dynamic_Indices)),
INDEX(Dynamic_Table_QTR,COUNTA(Dynamic_Table_QTR)/COUNTA(Dynamic_Indices),_xlfn.XMATCH("GDP Deflator",Dynamic_Indices))),"err"))))
/100</f>
        <v>#N/A</v>
      </c>
      <c r="T468" s="37" t="e">
        <f t="shared" ca="1" si="38"/>
        <v>#N/A</v>
      </c>
      <c r="U468" s="2" t="e">
        <f ca="1">IF(ISERROR($H468),NA(),
_xlfn.XLOOKUP(0,Tool!$28:$28,Tool!$40:$40)/$T468
)</f>
        <v>#N/A</v>
      </c>
    </row>
    <row r="469" spans="8:21" x14ac:dyDescent="0.35">
      <c r="H469" s="33" t="b">
        <f>IF(SETUP_Frequency="Calendar Year",IF(COUNTA(H$3:H468)&lt;=SETUP_Period_Final-SETUP_Period_First,H468+1),
IF(SETUP_Frequency="Financial Year", IF(COUNTA(H$3:H468)&lt;=LEFT(SETUP_Period_Final,4)-LEFT(SETUP_Period_First,4),((LEFT(H468,2)&amp;MID(H468,3,2))+1)&amp;"/"&amp;TEXT(RIGHT(TEXT(RIGHT(H468,2)+1,"00"),2),"00"),NA()),
IF(SETUP_Frequency="Quarterly",IF(COUNTA(H$3:H468)&lt;=((LEFT(SETUP_Period_Final,4)-LEFT(SETUP_Period_First,4))*4)+RIGHT(SETUP_Period_Final,1)-RIGHT(SETUP_Period_First,1),IF(_xlfn.NUMBERVALUE(RIGHT(H468,1))=4,(LEFT(H468,4)+1)&amp;"Q1",(LEFT(H468,4)&amp;"Q"&amp;(RIGHT(H468,1)+1))),NA()),NA())))</f>
        <v>0</v>
      </c>
      <c r="J469" s="43">
        <f ca="1">OFFSET(Tool!$C$13,0,ROW($H469)-3)</f>
        <v>0</v>
      </c>
      <c r="K469" s="78" t="e">
        <f t="shared" ca="1" si="36"/>
        <v>#N/A</v>
      </c>
      <c r="L469" s="78" t="e">
        <f t="shared" ca="1" si="39"/>
        <v>#N/A</v>
      </c>
      <c r="M469" s="78" t="e">
        <f t="shared" ca="1" si="40"/>
        <v>#N/A</v>
      </c>
      <c r="N469" s="38"/>
      <c r="O469" s="36" t="e" cm="1">
        <f t="array" ref="O469">IF(OR(ISERROR($H469),$H469=FALSE),NA(),
IF(INFLATION_Index="Custom",_xlfn.XLOOKUP($H469,Tool!$12:$12,Tool!$14:$14)*100,
IF(SETUP_Frequency="Financial Year",
IFERROR(INDEX(Dynamic_Table_FY,_xlfn.XMATCH($H469,Dynamic_Period_FY),_xlfn.XMATCH(INFLATION_Index,Dynamic_Indices)),
INDEX(Dynamic_Table_FY,COUNTA(Dynamic_Table_FY)/COUNTA(Dynamic_Indices),_xlfn.XMATCH(INFLATION_Index,Dynamic_Indices))),
IF(SETUP_Frequency="Calendar Year",
IFERROR(INDEX(Dynamic_Table_CAL,_xlfn.XMATCH($H469,Dynamic_Period_CAL),_xlfn.XMATCH(INFLATION_Index,Dynamic_Indices)),
INDEX(Dynamic_Table_CAL,COUNTA(Dynamic_Table_CAL)/COUNTA(Dynamic_Indices),_xlfn.XMATCH(INFLATION_Index,Dynamic_Indices))),
IF(SETUP_Frequency="Quarterly",
IFERROR(INDEX(Dynamic_Table_QTR,_xlfn.XMATCH($H469,Dynamic_Period_QTR),_xlfn.XMATCH(INFLATION_Index,Dynamic_Indices)),
INDEX(Dynamic_Table_QTR,COUNTA(Dynamic_Table_QTR)/COUNTA(Dynamic_Indices),_xlfn.XMATCH(INFLATION_Index,Dynamic_Indices))),"err")))))
/100</f>
        <v>#N/A</v>
      </c>
      <c r="P469" s="37" t="e">
        <f t="shared" ca="1" si="37"/>
        <v>#N/A</v>
      </c>
      <c r="Q469" s="37" t="e">
        <f ca="1">IF(ISERROR($H469),NA(),
$P469/_xlfn.XLOOKUP(0,Tool!$27:$27,Tool!$33:$33)
)</f>
        <v>#N/A</v>
      </c>
      <c r="R469" s="2"/>
      <c r="S469" s="36" t="e" cm="1">
        <f t="array" ref="S469">IF(OR(ISERROR($H469),$H469=FALSE),NA(),
IF(SETUP_Frequency="Financial Year",
IFERROR(INDEX(Dynamic_Table_FY,_xlfn.XMATCH($H469,Dynamic_Period_FY),_xlfn.XMATCH("GDP Deflator",Dynamic_Indices)),
INDEX(Dynamic_Table_FY,COUNTA(Dynamic_Table_FY)/COUNTA(Dynamic_Indices),_xlfn.XMATCH("GDP Deflator",Dynamic_Indices))),
IF(SETUP_Frequency="Calendar Year",
IFERROR(INDEX(Dynamic_Table_CAL,_xlfn.XMATCH($H469,Dynamic_Period_CAL),_xlfn.XMATCH("GDP Deflator",Dynamic_Indices)),
INDEX(Dynamic_Table_CAL,COUNTA(Dynamic_Table_CAL)/COUNTA(Dynamic_Indices),_xlfn.XMATCH("GDP Deflator",Dynamic_Indices))),
IF(SETUP_Frequency="Quarterly",
IFERROR(INDEX(Dynamic_Table_QTR,_xlfn.XMATCH($H469,Dynamic_Period_QTR),_xlfn.XMATCH("GDP Deflator",Dynamic_Indices)),
INDEX(Dynamic_Table_QTR,COUNTA(Dynamic_Table_QTR)/COUNTA(Dynamic_Indices),_xlfn.XMATCH("GDP Deflator",Dynamic_Indices))),"err"))))
/100</f>
        <v>#N/A</v>
      </c>
      <c r="T469" s="37" t="e">
        <f t="shared" ca="1" si="38"/>
        <v>#N/A</v>
      </c>
      <c r="U469" s="2" t="e">
        <f ca="1">IF(ISERROR($H469),NA(),
_xlfn.XLOOKUP(0,Tool!$28:$28,Tool!$40:$40)/$T469
)</f>
        <v>#N/A</v>
      </c>
    </row>
    <row r="470" spans="8:21" x14ac:dyDescent="0.35">
      <c r="H470" s="33" t="b">
        <f>IF(SETUP_Frequency="Calendar Year",IF(COUNTA(H$3:H469)&lt;=SETUP_Period_Final-SETUP_Period_First,H469+1),
IF(SETUP_Frequency="Financial Year", IF(COUNTA(H$3:H469)&lt;=LEFT(SETUP_Period_Final,4)-LEFT(SETUP_Period_First,4),((LEFT(H469,2)&amp;MID(H469,3,2))+1)&amp;"/"&amp;TEXT(RIGHT(TEXT(RIGHT(H469,2)+1,"00"),2),"00"),NA()),
IF(SETUP_Frequency="Quarterly",IF(COUNTA(H$3:H469)&lt;=((LEFT(SETUP_Period_Final,4)-LEFT(SETUP_Period_First,4))*4)+RIGHT(SETUP_Period_Final,1)-RIGHT(SETUP_Period_First,1),IF(_xlfn.NUMBERVALUE(RIGHT(H469,1))=4,(LEFT(H469,4)+1)&amp;"Q1",(LEFT(H469,4)&amp;"Q"&amp;(RIGHT(H469,1)+1))),NA()),NA())))</f>
        <v>0</v>
      </c>
      <c r="J470" s="43">
        <f ca="1">OFFSET(Tool!$C$13,0,ROW($H470)-3)</f>
        <v>0</v>
      </c>
      <c r="K470" s="78" t="e">
        <f t="shared" ca="1" si="36"/>
        <v>#N/A</v>
      </c>
      <c r="L470" s="78" t="e">
        <f t="shared" ca="1" si="39"/>
        <v>#N/A</v>
      </c>
      <c r="M470" s="78" t="e">
        <f t="shared" ca="1" si="40"/>
        <v>#N/A</v>
      </c>
      <c r="N470" s="38"/>
      <c r="O470" s="36" t="e" cm="1">
        <f t="array" ref="O470">IF(OR(ISERROR($H470),$H470=FALSE),NA(),
IF(INFLATION_Index="Custom",_xlfn.XLOOKUP($H470,Tool!$12:$12,Tool!$14:$14)*100,
IF(SETUP_Frequency="Financial Year",
IFERROR(INDEX(Dynamic_Table_FY,_xlfn.XMATCH($H470,Dynamic_Period_FY),_xlfn.XMATCH(INFLATION_Index,Dynamic_Indices)),
INDEX(Dynamic_Table_FY,COUNTA(Dynamic_Table_FY)/COUNTA(Dynamic_Indices),_xlfn.XMATCH(INFLATION_Index,Dynamic_Indices))),
IF(SETUP_Frequency="Calendar Year",
IFERROR(INDEX(Dynamic_Table_CAL,_xlfn.XMATCH($H470,Dynamic_Period_CAL),_xlfn.XMATCH(INFLATION_Index,Dynamic_Indices)),
INDEX(Dynamic_Table_CAL,COUNTA(Dynamic_Table_CAL)/COUNTA(Dynamic_Indices),_xlfn.XMATCH(INFLATION_Index,Dynamic_Indices))),
IF(SETUP_Frequency="Quarterly",
IFERROR(INDEX(Dynamic_Table_QTR,_xlfn.XMATCH($H470,Dynamic_Period_QTR),_xlfn.XMATCH(INFLATION_Index,Dynamic_Indices)),
INDEX(Dynamic_Table_QTR,COUNTA(Dynamic_Table_QTR)/COUNTA(Dynamic_Indices),_xlfn.XMATCH(INFLATION_Index,Dynamic_Indices))),"err")))))
/100</f>
        <v>#N/A</v>
      </c>
      <c r="P470" s="37" t="e">
        <f t="shared" ca="1" si="37"/>
        <v>#N/A</v>
      </c>
      <c r="Q470" s="37" t="e">
        <f ca="1">IF(ISERROR($H470),NA(),
$P470/_xlfn.XLOOKUP(0,Tool!$27:$27,Tool!$33:$33)
)</f>
        <v>#N/A</v>
      </c>
      <c r="R470" s="2"/>
      <c r="S470" s="36" t="e" cm="1">
        <f t="array" ref="S470">IF(OR(ISERROR($H470),$H470=FALSE),NA(),
IF(SETUP_Frequency="Financial Year",
IFERROR(INDEX(Dynamic_Table_FY,_xlfn.XMATCH($H470,Dynamic_Period_FY),_xlfn.XMATCH("GDP Deflator",Dynamic_Indices)),
INDEX(Dynamic_Table_FY,COUNTA(Dynamic_Table_FY)/COUNTA(Dynamic_Indices),_xlfn.XMATCH("GDP Deflator",Dynamic_Indices))),
IF(SETUP_Frequency="Calendar Year",
IFERROR(INDEX(Dynamic_Table_CAL,_xlfn.XMATCH($H470,Dynamic_Period_CAL),_xlfn.XMATCH("GDP Deflator",Dynamic_Indices)),
INDEX(Dynamic_Table_CAL,COUNTA(Dynamic_Table_CAL)/COUNTA(Dynamic_Indices),_xlfn.XMATCH("GDP Deflator",Dynamic_Indices))),
IF(SETUP_Frequency="Quarterly",
IFERROR(INDEX(Dynamic_Table_QTR,_xlfn.XMATCH($H470,Dynamic_Period_QTR),_xlfn.XMATCH("GDP Deflator",Dynamic_Indices)),
INDEX(Dynamic_Table_QTR,COUNTA(Dynamic_Table_QTR)/COUNTA(Dynamic_Indices),_xlfn.XMATCH("GDP Deflator",Dynamic_Indices))),"err"))))
/100</f>
        <v>#N/A</v>
      </c>
      <c r="T470" s="37" t="e">
        <f t="shared" ca="1" si="38"/>
        <v>#N/A</v>
      </c>
      <c r="U470" s="2" t="e">
        <f ca="1">IF(ISERROR($H470),NA(),
_xlfn.XLOOKUP(0,Tool!$28:$28,Tool!$40:$40)/$T470
)</f>
        <v>#N/A</v>
      </c>
    </row>
    <row r="471" spans="8:21" x14ac:dyDescent="0.35">
      <c r="H471" s="33" t="b">
        <f>IF(SETUP_Frequency="Calendar Year",IF(COUNTA(H$3:H470)&lt;=SETUP_Period_Final-SETUP_Period_First,H470+1),
IF(SETUP_Frequency="Financial Year", IF(COUNTA(H$3:H470)&lt;=LEFT(SETUP_Period_Final,4)-LEFT(SETUP_Period_First,4),((LEFT(H470,2)&amp;MID(H470,3,2))+1)&amp;"/"&amp;TEXT(RIGHT(TEXT(RIGHT(H470,2)+1,"00"),2),"00"),NA()),
IF(SETUP_Frequency="Quarterly",IF(COUNTA(H$3:H470)&lt;=((LEFT(SETUP_Period_Final,4)-LEFT(SETUP_Period_First,4))*4)+RIGHT(SETUP_Period_Final,1)-RIGHT(SETUP_Period_First,1),IF(_xlfn.NUMBERVALUE(RIGHT(H470,1))=4,(LEFT(H470,4)+1)&amp;"Q1",(LEFT(H470,4)&amp;"Q"&amp;(RIGHT(H470,1)+1))),NA()),NA())))</f>
        <v>0</v>
      </c>
      <c r="J471" s="43">
        <f ca="1">OFFSET(Tool!$C$13,0,ROW($H471)-3)</f>
        <v>0</v>
      </c>
      <c r="K471" s="78" t="e">
        <f t="shared" ca="1" si="36"/>
        <v>#N/A</v>
      </c>
      <c r="L471" s="78" t="e">
        <f t="shared" ca="1" si="39"/>
        <v>#N/A</v>
      </c>
      <c r="M471" s="78" t="e">
        <f t="shared" ca="1" si="40"/>
        <v>#N/A</v>
      </c>
      <c r="N471" s="38"/>
      <c r="O471" s="36" t="e" cm="1">
        <f t="array" ref="O471">IF(OR(ISERROR($H471),$H471=FALSE),NA(),
IF(INFLATION_Index="Custom",_xlfn.XLOOKUP($H471,Tool!$12:$12,Tool!$14:$14)*100,
IF(SETUP_Frequency="Financial Year",
IFERROR(INDEX(Dynamic_Table_FY,_xlfn.XMATCH($H471,Dynamic_Period_FY),_xlfn.XMATCH(INFLATION_Index,Dynamic_Indices)),
INDEX(Dynamic_Table_FY,COUNTA(Dynamic_Table_FY)/COUNTA(Dynamic_Indices),_xlfn.XMATCH(INFLATION_Index,Dynamic_Indices))),
IF(SETUP_Frequency="Calendar Year",
IFERROR(INDEX(Dynamic_Table_CAL,_xlfn.XMATCH($H471,Dynamic_Period_CAL),_xlfn.XMATCH(INFLATION_Index,Dynamic_Indices)),
INDEX(Dynamic_Table_CAL,COUNTA(Dynamic_Table_CAL)/COUNTA(Dynamic_Indices),_xlfn.XMATCH(INFLATION_Index,Dynamic_Indices))),
IF(SETUP_Frequency="Quarterly",
IFERROR(INDEX(Dynamic_Table_QTR,_xlfn.XMATCH($H471,Dynamic_Period_QTR),_xlfn.XMATCH(INFLATION_Index,Dynamic_Indices)),
INDEX(Dynamic_Table_QTR,COUNTA(Dynamic_Table_QTR)/COUNTA(Dynamic_Indices),_xlfn.XMATCH(INFLATION_Index,Dynamic_Indices))),"err")))))
/100</f>
        <v>#N/A</v>
      </c>
      <c r="P471" s="37" t="e">
        <f t="shared" ca="1" si="37"/>
        <v>#N/A</v>
      </c>
      <c r="Q471" s="37" t="e">
        <f ca="1">IF(ISERROR($H471),NA(),
$P471/_xlfn.XLOOKUP(0,Tool!$27:$27,Tool!$33:$33)
)</f>
        <v>#N/A</v>
      </c>
      <c r="R471" s="2"/>
      <c r="S471" s="36" t="e" cm="1">
        <f t="array" ref="S471">IF(OR(ISERROR($H471),$H471=FALSE),NA(),
IF(SETUP_Frequency="Financial Year",
IFERROR(INDEX(Dynamic_Table_FY,_xlfn.XMATCH($H471,Dynamic_Period_FY),_xlfn.XMATCH("GDP Deflator",Dynamic_Indices)),
INDEX(Dynamic_Table_FY,COUNTA(Dynamic_Table_FY)/COUNTA(Dynamic_Indices),_xlfn.XMATCH("GDP Deflator",Dynamic_Indices))),
IF(SETUP_Frequency="Calendar Year",
IFERROR(INDEX(Dynamic_Table_CAL,_xlfn.XMATCH($H471,Dynamic_Period_CAL),_xlfn.XMATCH("GDP Deflator",Dynamic_Indices)),
INDEX(Dynamic_Table_CAL,COUNTA(Dynamic_Table_CAL)/COUNTA(Dynamic_Indices),_xlfn.XMATCH("GDP Deflator",Dynamic_Indices))),
IF(SETUP_Frequency="Quarterly",
IFERROR(INDEX(Dynamic_Table_QTR,_xlfn.XMATCH($H471,Dynamic_Period_QTR),_xlfn.XMATCH("GDP Deflator",Dynamic_Indices)),
INDEX(Dynamic_Table_QTR,COUNTA(Dynamic_Table_QTR)/COUNTA(Dynamic_Indices),_xlfn.XMATCH("GDP Deflator",Dynamic_Indices))),"err"))))
/100</f>
        <v>#N/A</v>
      </c>
      <c r="T471" s="37" t="e">
        <f t="shared" ca="1" si="38"/>
        <v>#N/A</v>
      </c>
      <c r="U471" s="2" t="e">
        <f ca="1">IF(ISERROR($H471),NA(),
_xlfn.XLOOKUP(0,Tool!$28:$28,Tool!$40:$40)/$T471
)</f>
        <v>#N/A</v>
      </c>
    </row>
    <row r="472" spans="8:21" x14ac:dyDescent="0.35">
      <c r="H472" s="33" t="b">
        <f>IF(SETUP_Frequency="Calendar Year",IF(COUNTA(H$3:H471)&lt;=SETUP_Period_Final-SETUP_Period_First,H471+1),
IF(SETUP_Frequency="Financial Year", IF(COUNTA(H$3:H471)&lt;=LEFT(SETUP_Period_Final,4)-LEFT(SETUP_Period_First,4),((LEFT(H471,2)&amp;MID(H471,3,2))+1)&amp;"/"&amp;TEXT(RIGHT(TEXT(RIGHT(H471,2)+1,"00"),2),"00"),NA()),
IF(SETUP_Frequency="Quarterly",IF(COUNTA(H$3:H471)&lt;=((LEFT(SETUP_Period_Final,4)-LEFT(SETUP_Period_First,4))*4)+RIGHT(SETUP_Period_Final,1)-RIGHT(SETUP_Period_First,1),IF(_xlfn.NUMBERVALUE(RIGHT(H471,1))=4,(LEFT(H471,4)+1)&amp;"Q1",(LEFT(H471,4)&amp;"Q"&amp;(RIGHT(H471,1)+1))),NA()),NA())))</f>
        <v>0</v>
      </c>
      <c r="J472" s="43">
        <f ca="1">OFFSET(Tool!$C$13,0,ROW($H472)-3)</f>
        <v>0</v>
      </c>
      <c r="K472" s="78" t="e">
        <f t="shared" ca="1" si="36"/>
        <v>#N/A</v>
      </c>
      <c r="L472" s="78" t="e">
        <f t="shared" ca="1" si="39"/>
        <v>#N/A</v>
      </c>
      <c r="M472" s="78" t="e">
        <f t="shared" ca="1" si="40"/>
        <v>#N/A</v>
      </c>
      <c r="N472" s="38"/>
      <c r="O472" s="36" t="e" cm="1">
        <f t="array" ref="O472">IF(OR(ISERROR($H472),$H472=FALSE),NA(),
IF(INFLATION_Index="Custom",_xlfn.XLOOKUP($H472,Tool!$12:$12,Tool!$14:$14)*100,
IF(SETUP_Frequency="Financial Year",
IFERROR(INDEX(Dynamic_Table_FY,_xlfn.XMATCH($H472,Dynamic_Period_FY),_xlfn.XMATCH(INFLATION_Index,Dynamic_Indices)),
INDEX(Dynamic_Table_FY,COUNTA(Dynamic_Table_FY)/COUNTA(Dynamic_Indices),_xlfn.XMATCH(INFLATION_Index,Dynamic_Indices))),
IF(SETUP_Frequency="Calendar Year",
IFERROR(INDEX(Dynamic_Table_CAL,_xlfn.XMATCH($H472,Dynamic_Period_CAL),_xlfn.XMATCH(INFLATION_Index,Dynamic_Indices)),
INDEX(Dynamic_Table_CAL,COUNTA(Dynamic_Table_CAL)/COUNTA(Dynamic_Indices),_xlfn.XMATCH(INFLATION_Index,Dynamic_Indices))),
IF(SETUP_Frequency="Quarterly",
IFERROR(INDEX(Dynamic_Table_QTR,_xlfn.XMATCH($H472,Dynamic_Period_QTR),_xlfn.XMATCH(INFLATION_Index,Dynamic_Indices)),
INDEX(Dynamic_Table_QTR,COUNTA(Dynamic_Table_QTR)/COUNTA(Dynamic_Indices),_xlfn.XMATCH(INFLATION_Index,Dynamic_Indices))),"err")))))
/100</f>
        <v>#N/A</v>
      </c>
      <c r="P472" s="37" t="e">
        <f t="shared" ca="1" si="37"/>
        <v>#N/A</v>
      </c>
      <c r="Q472" s="37" t="e">
        <f ca="1">IF(ISERROR($H472),NA(),
$P472/_xlfn.XLOOKUP(0,Tool!$27:$27,Tool!$33:$33)
)</f>
        <v>#N/A</v>
      </c>
      <c r="R472" s="2"/>
      <c r="S472" s="36" t="e" cm="1">
        <f t="array" ref="S472">IF(OR(ISERROR($H472),$H472=FALSE),NA(),
IF(SETUP_Frequency="Financial Year",
IFERROR(INDEX(Dynamic_Table_FY,_xlfn.XMATCH($H472,Dynamic_Period_FY),_xlfn.XMATCH("GDP Deflator",Dynamic_Indices)),
INDEX(Dynamic_Table_FY,COUNTA(Dynamic_Table_FY)/COUNTA(Dynamic_Indices),_xlfn.XMATCH("GDP Deflator",Dynamic_Indices))),
IF(SETUP_Frequency="Calendar Year",
IFERROR(INDEX(Dynamic_Table_CAL,_xlfn.XMATCH($H472,Dynamic_Period_CAL),_xlfn.XMATCH("GDP Deflator",Dynamic_Indices)),
INDEX(Dynamic_Table_CAL,COUNTA(Dynamic_Table_CAL)/COUNTA(Dynamic_Indices),_xlfn.XMATCH("GDP Deflator",Dynamic_Indices))),
IF(SETUP_Frequency="Quarterly",
IFERROR(INDEX(Dynamic_Table_QTR,_xlfn.XMATCH($H472,Dynamic_Period_QTR),_xlfn.XMATCH("GDP Deflator",Dynamic_Indices)),
INDEX(Dynamic_Table_QTR,COUNTA(Dynamic_Table_QTR)/COUNTA(Dynamic_Indices),_xlfn.XMATCH("GDP Deflator",Dynamic_Indices))),"err"))))
/100</f>
        <v>#N/A</v>
      </c>
      <c r="T472" s="37" t="e">
        <f t="shared" ca="1" si="38"/>
        <v>#N/A</v>
      </c>
      <c r="U472" s="2" t="e">
        <f ca="1">IF(ISERROR($H472),NA(),
_xlfn.XLOOKUP(0,Tool!$28:$28,Tool!$40:$40)/$T472
)</f>
        <v>#N/A</v>
      </c>
    </row>
    <row r="473" spans="8:21" x14ac:dyDescent="0.35">
      <c r="H473" s="33" t="b">
        <f>IF(SETUP_Frequency="Calendar Year",IF(COUNTA(H$3:H472)&lt;=SETUP_Period_Final-SETUP_Period_First,H472+1),
IF(SETUP_Frequency="Financial Year", IF(COUNTA(H$3:H472)&lt;=LEFT(SETUP_Period_Final,4)-LEFT(SETUP_Period_First,4),((LEFT(H472,2)&amp;MID(H472,3,2))+1)&amp;"/"&amp;TEXT(RIGHT(TEXT(RIGHT(H472,2)+1,"00"),2),"00"),NA()),
IF(SETUP_Frequency="Quarterly",IF(COUNTA(H$3:H472)&lt;=((LEFT(SETUP_Period_Final,4)-LEFT(SETUP_Period_First,4))*4)+RIGHT(SETUP_Period_Final,1)-RIGHT(SETUP_Period_First,1),IF(_xlfn.NUMBERVALUE(RIGHT(H472,1))=4,(LEFT(H472,4)+1)&amp;"Q1",(LEFT(H472,4)&amp;"Q"&amp;(RIGHT(H472,1)+1))),NA()),NA())))</f>
        <v>0</v>
      </c>
      <c r="J473" s="43">
        <f ca="1">OFFSET(Tool!$C$13,0,ROW($H473)-3)</f>
        <v>0</v>
      </c>
      <c r="K473" s="78" t="e">
        <f t="shared" ca="1" si="36"/>
        <v>#N/A</v>
      </c>
      <c r="L473" s="78" t="e">
        <f t="shared" ca="1" si="39"/>
        <v>#N/A</v>
      </c>
      <c r="M473" s="78" t="e">
        <f t="shared" ca="1" si="40"/>
        <v>#N/A</v>
      </c>
      <c r="N473" s="38"/>
      <c r="O473" s="36" t="e" cm="1">
        <f t="array" ref="O473">IF(OR(ISERROR($H473),$H473=FALSE),NA(),
IF(INFLATION_Index="Custom",_xlfn.XLOOKUP($H473,Tool!$12:$12,Tool!$14:$14)*100,
IF(SETUP_Frequency="Financial Year",
IFERROR(INDEX(Dynamic_Table_FY,_xlfn.XMATCH($H473,Dynamic_Period_FY),_xlfn.XMATCH(INFLATION_Index,Dynamic_Indices)),
INDEX(Dynamic_Table_FY,COUNTA(Dynamic_Table_FY)/COUNTA(Dynamic_Indices),_xlfn.XMATCH(INFLATION_Index,Dynamic_Indices))),
IF(SETUP_Frequency="Calendar Year",
IFERROR(INDEX(Dynamic_Table_CAL,_xlfn.XMATCH($H473,Dynamic_Period_CAL),_xlfn.XMATCH(INFLATION_Index,Dynamic_Indices)),
INDEX(Dynamic_Table_CAL,COUNTA(Dynamic_Table_CAL)/COUNTA(Dynamic_Indices),_xlfn.XMATCH(INFLATION_Index,Dynamic_Indices))),
IF(SETUP_Frequency="Quarterly",
IFERROR(INDEX(Dynamic_Table_QTR,_xlfn.XMATCH($H473,Dynamic_Period_QTR),_xlfn.XMATCH(INFLATION_Index,Dynamic_Indices)),
INDEX(Dynamic_Table_QTR,COUNTA(Dynamic_Table_QTR)/COUNTA(Dynamic_Indices),_xlfn.XMATCH(INFLATION_Index,Dynamic_Indices))),"err")))))
/100</f>
        <v>#N/A</v>
      </c>
      <c r="P473" s="37" t="e">
        <f t="shared" ca="1" si="37"/>
        <v>#N/A</v>
      </c>
      <c r="Q473" s="37" t="e">
        <f ca="1">IF(ISERROR($H473),NA(),
$P473/_xlfn.XLOOKUP(0,Tool!$27:$27,Tool!$33:$33)
)</f>
        <v>#N/A</v>
      </c>
      <c r="R473" s="2"/>
      <c r="S473" s="36" t="e" cm="1">
        <f t="array" ref="S473">IF(OR(ISERROR($H473),$H473=FALSE),NA(),
IF(SETUP_Frequency="Financial Year",
IFERROR(INDEX(Dynamic_Table_FY,_xlfn.XMATCH($H473,Dynamic_Period_FY),_xlfn.XMATCH("GDP Deflator",Dynamic_Indices)),
INDEX(Dynamic_Table_FY,COUNTA(Dynamic_Table_FY)/COUNTA(Dynamic_Indices),_xlfn.XMATCH("GDP Deflator",Dynamic_Indices))),
IF(SETUP_Frequency="Calendar Year",
IFERROR(INDEX(Dynamic_Table_CAL,_xlfn.XMATCH($H473,Dynamic_Period_CAL),_xlfn.XMATCH("GDP Deflator",Dynamic_Indices)),
INDEX(Dynamic_Table_CAL,COUNTA(Dynamic_Table_CAL)/COUNTA(Dynamic_Indices),_xlfn.XMATCH("GDP Deflator",Dynamic_Indices))),
IF(SETUP_Frequency="Quarterly",
IFERROR(INDEX(Dynamic_Table_QTR,_xlfn.XMATCH($H473,Dynamic_Period_QTR),_xlfn.XMATCH("GDP Deflator",Dynamic_Indices)),
INDEX(Dynamic_Table_QTR,COUNTA(Dynamic_Table_QTR)/COUNTA(Dynamic_Indices),_xlfn.XMATCH("GDP Deflator",Dynamic_Indices))),"err"))))
/100</f>
        <v>#N/A</v>
      </c>
      <c r="T473" s="37" t="e">
        <f t="shared" ca="1" si="38"/>
        <v>#N/A</v>
      </c>
      <c r="U473" s="2" t="e">
        <f ca="1">IF(ISERROR($H473),NA(),
_xlfn.XLOOKUP(0,Tool!$28:$28,Tool!$40:$40)/$T473
)</f>
        <v>#N/A</v>
      </c>
    </row>
    <row r="474" spans="8:21" x14ac:dyDescent="0.35">
      <c r="H474" s="33" t="b">
        <f>IF(SETUP_Frequency="Calendar Year",IF(COUNTA(H$3:H473)&lt;=SETUP_Period_Final-SETUP_Period_First,H473+1),
IF(SETUP_Frequency="Financial Year", IF(COUNTA(H$3:H473)&lt;=LEFT(SETUP_Period_Final,4)-LEFT(SETUP_Period_First,4),((LEFT(H473,2)&amp;MID(H473,3,2))+1)&amp;"/"&amp;TEXT(RIGHT(TEXT(RIGHT(H473,2)+1,"00"),2),"00"),NA()),
IF(SETUP_Frequency="Quarterly",IF(COUNTA(H$3:H473)&lt;=((LEFT(SETUP_Period_Final,4)-LEFT(SETUP_Period_First,4))*4)+RIGHT(SETUP_Period_Final,1)-RIGHT(SETUP_Period_First,1),IF(_xlfn.NUMBERVALUE(RIGHT(H473,1))=4,(LEFT(H473,4)+1)&amp;"Q1",(LEFT(H473,4)&amp;"Q"&amp;(RIGHT(H473,1)+1))),NA()),NA())))</f>
        <v>0</v>
      </c>
      <c r="J474" s="43">
        <f ca="1">OFFSET(Tool!$C$13,0,ROW($H474)-3)</f>
        <v>0</v>
      </c>
      <c r="K474" s="78" t="e">
        <f t="shared" ca="1" si="36"/>
        <v>#N/A</v>
      </c>
      <c r="L474" s="78" t="e">
        <f t="shared" ca="1" si="39"/>
        <v>#N/A</v>
      </c>
      <c r="M474" s="78" t="e">
        <f t="shared" ca="1" si="40"/>
        <v>#N/A</v>
      </c>
      <c r="N474" s="38"/>
      <c r="O474" s="36" t="e" cm="1">
        <f t="array" ref="O474">IF(OR(ISERROR($H474),$H474=FALSE),NA(),
IF(INFLATION_Index="Custom",_xlfn.XLOOKUP($H474,Tool!$12:$12,Tool!$14:$14)*100,
IF(SETUP_Frequency="Financial Year",
IFERROR(INDEX(Dynamic_Table_FY,_xlfn.XMATCH($H474,Dynamic_Period_FY),_xlfn.XMATCH(INFLATION_Index,Dynamic_Indices)),
INDEX(Dynamic_Table_FY,COUNTA(Dynamic_Table_FY)/COUNTA(Dynamic_Indices),_xlfn.XMATCH(INFLATION_Index,Dynamic_Indices))),
IF(SETUP_Frequency="Calendar Year",
IFERROR(INDEX(Dynamic_Table_CAL,_xlfn.XMATCH($H474,Dynamic_Period_CAL),_xlfn.XMATCH(INFLATION_Index,Dynamic_Indices)),
INDEX(Dynamic_Table_CAL,COUNTA(Dynamic_Table_CAL)/COUNTA(Dynamic_Indices),_xlfn.XMATCH(INFLATION_Index,Dynamic_Indices))),
IF(SETUP_Frequency="Quarterly",
IFERROR(INDEX(Dynamic_Table_QTR,_xlfn.XMATCH($H474,Dynamic_Period_QTR),_xlfn.XMATCH(INFLATION_Index,Dynamic_Indices)),
INDEX(Dynamic_Table_QTR,COUNTA(Dynamic_Table_QTR)/COUNTA(Dynamic_Indices),_xlfn.XMATCH(INFLATION_Index,Dynamic_Indices))),"err")))))
/100</f>
        <v>#N/A</v>
      </c>
      <c r="P474" s="37" t="e">
        <f t="shared" ca="1" si="37"/>
        <v>#N/A</v>
      </c>
      <c r="Q474" s="37" t="e">
        <f ca="1">IF(ISERROR($H474),NA(),
$P474/_xlfn.XLOOKUP(0,Tool!$27:$27,Tool!$33:$33)
)</f>
        <v>#N/A</v>
      </c>
      <c r="R474" s="2"/>
      <c r="S474" s="36" t="e" cm="1">
        <f t="array" ref="S474">IF(OR(ISERROR($H474),$H474=FALSE),NA(),
IF(SETUP_Frequency="Financial Year",
IFERROR(INDEX(Dynamic_Table_FY,_xlfn.XMATCH($H474,Dynamic_Period_FY),_xlfn.XMATCH("GDP Deflator",Dynamic_Indices)),
INDEX(Dynamic_Table_FY,COUNTA(Dynamic_Table_FY)/COUNTA(Dynamic_Indices),_xlfn.XMATCH("GDP Deflator",Dynamic_Indices))),
IF(SETUP_Frequency="Calendar Year",
IFERROR(INDEX(Dynamic_Table_CAL,_xlfn.XMATCH($H474,Dynamic_Period_CAL),_xlfn.XMATCH("GDP Deflator",Dynamic_Indices)),
INDEX(Dynamic_Table_CAL,COUNTA(Dynamic_Table_CAL)/COUNTA(Dynamic_Indices),_xlfn.XMATCH("GDP Deflator",Dynamic_Indices))),
IF(SETUP_Frequency="Quarterly",
IFERROR(INDEX(Dynamic_Table_QTR,_xlfn.XMATCH($H474,Dynamic_Period_QTR),_xlfn.XMATCH("GDP Deflator",Dynamic_Indices)),
INDEX(Dynamic_Table_QTR,COUNTA(Dynamic_Table_QTR)/COUNTA(Dynamic_Indices),_xlfn.XMATCH("GDP Deflator",Dynamic_Indices))),"err"))))
/100</f>
        <v>#N/A</v>
      </c>
      <c r="T474" s="37" t="e">
        <f t="shared" ca="1" si="38"/>
        <v>#N/A</v>
      </c>
      <c r="U474" s="2" t="e">
        <f ca="1">IF(ISERROR($H474),NA(),
_xlfn.XLOOKUP(0,Tool!$28:$28,Tool!$40:$40)/$T474
)</f>
        <v>#N/A</v>
      </c>
    </row>
    <row r="475" spans="8:21" x14ac:dyDescent="0.35">
      <c r="H475" s="33" t="b">
        <f>IF(SETUP_Frequency="Calendar Year",IF(COUNTA(H$3:H474)&lt;=SETUP_Period_Final-SETUP_Period_First,H474+1),
IF(SETUP_Frequency="Financial Year", IF(COUNTA(H$3:H474)&lt;=LEFT(SETUP_Period_Final,4)-LEFT(SETUP_Period_First,4),((LEFT(H474,2)&amp;MID(H474,3,2))+1)&amp;"/"&amp;TEXT(RIGHT(TEXT(RIGHT(H474,2)+1,"00"),2),"00"),NA()),
IF(SETUP_Frequency="Quarterly",IF(COUNTA(H$3:H474)&lt;=((LEFT(SETUP_Period_Final,4)-LEFT(SETUP_Period_First,4))*4)+RIGHT(SETUP_Period_Final,1)-RIGHT(SETUP_Period_First,1),IF(_xlfn.NUMBERVALUE(RIGHT(H474,1))=4,(LEFT(H474,4)+1)&amp;"Q1",(LEFT(H474,4)&amp;"Q"&amp;(RIGHT(H474,1)+1))),NA()),NA())))</f>
        <v>0</v>
      </c>
      <c r="J475" s="43">
        <f ca="1">OFFSET(Tool!$C$13,0,ROW($H475)-3)</f>
        <v>0</v>
      </c>
      <c r="K475" s="78" t="e">
        <f t="shared" ca="1" si="36"/>
        <v>#N/A</v>
      </c>
      <c r="L475" s="78" t="e">
        <f t="shared" ca="1" si="39"/>
        <v>#N/A</v>
      </c>
      <c r="M475" s="78" t="e">
        <f t="shared" ca="1" si="40"/>
        <v>#N/A</v>
      </c>
      <c r="N475" s="38"/>
      <c r="O475" s="36" t="e" cm="1">
        <f t="array" ref="O475">IF(OR(ISERROR($H475),$H475=FALSE),NA(),
IF(INFLATION_Index="Custom",_xlfn.XLOOKUP($H475,Tool!$12:$12,Tool!$14:$14)*100,
IF(SETUP_Frequency="Financial Year",
IFERROR(INDEX(Dynamic_Table_FY,_xlfn.XMATCH($H475,Dynamic_Period_FY),_xlfn.XMATCH(INFLATION_Index,Dynamic_Indices)),
INDEX(Dynamic_Table_FY,COUNTA(Dynamic_Table_FY)/COUNTA(Dynamic_Indices),_xlfn.XMATCH(INFLATION_Index,Dynamic_Indices))),
IF(SETUP_Frequency="Calendar Year",
IFERROR(INDEX(Dynamic_Table_CAL,_xlfn.XMATCH($H475,Dynamic_Period_CAL),_xlfn.XMATCH(INFLATION_Index,Dynamic_Indices)),
INDEX(Dynamic_Table_CAL,COUNTA(Dynamic_Table_CAL)/COUNTA(Dynamic_Indices),_xlfn.XMATCH(INFLATION_Index,Dynamic_Indices))),
IF(SETUP_Frequency="Quarterly",
IFERROR(INDEX(Dynamic_Table_QTR,_xlfn.XMATCH($H475,Dynamic_Period_QTR),_xlfn.XMATCH(INFLATION_Index,Dynamic_Indices)),
INDEX(Dynamic_Table_QTR,COUNTA(Dynamic_Table_QTR)/COUNTA(Dynamic_Indices),_xlfn.XMATCH(INFLATION_Index,Dynamic_Indices))),"err")))))
/100</f>
        <v>#N/A</v>
      </c>
      <c r="P475" s="37" t="e">
        <f t="shared" ca="1" si="37"/>
        <v>#N/A</v>
      </c>
      <c r="Q475" s="37" t="e">
        <f ca="1">IF(ISERROR($H475),NA(),
$P475/_xlfn.XLOOKUP(0,Tool!$27:$27,Tool!$33:$33)
)</f>
        <v>#N/A</v>
      </c>
      <c r="R475" s="2"/>
      <c r="S475" s="36" t="e" cm="1">
        <f t="array" ref="S475">IF(OR(ISERROR($H475),$H475=FALSE),NA(),
IF(SETUP_Frequency="Financial Year",
IFERROR(INDEX(Dynamic_Table_FY,_xlfn.XMATCH($H475,Dynamic_Period_FY),_xlfn.XMATCH("GDP Deflator",Dynamic_Indices)),
INDEX(Dynamic_Table_FY,COUNTA(Dynamic_Table_FY)/COUNTA(Dynamic_Indices),_xlfn.XMATCH("GDP Deflator",Dynamic_Indices))),
IF(SETUP_Frequency="Calendar Year",
IFERROR(INDEX(Dynamic_Table_CAL,_xlfn.XMATCH($H475,Dynamic_Period_CAL),_xlfn.XMATCH("GDP Deflator",Dynamic_Indices)),
INDEX(Dynamic_Table_CAL,COUNTA(Dynamic_Table_CAL)/COUNTA(Dynamic_Indices),_xlfn.XMATCH("GDP Deflator",Dynamic_Indices))),
IF(SETUP_Frequency="Quarterly",
IFERROR(INDEX(Dynamic_Table_QTR,_xlfn.XMATCH($H475,Dynamic_Period_QTR),_xlfn.XMATCH("GDP Deflator",Dynamic_Indices)),
INDEX(Dynamic_Table_QTR,COUNTA(Dynamic_Table_QTR)/COUNTA(Dynamic_Indices),_xlfn.XMATCH("GDP Deflator",Dynamic_Indices))),"err"))))
/100</f>
        <v>#N/A</v>
      </c>
      <c r="T475" s="37" t="e">
        <f t="shared" ca="1" si="38"/>
        <v>#N/A</v>
      </c>
      <c r="U475" s="2" t="e">
        <f ca="1">IF(ISERROR($H475),NA(),
_xlfn.XLOOKUP(0,Tool!$28:$28,Tool!$40:$40)/$T475
)</f>
        <v>#N/A</v>
      </c>
    </row>
    <row r="476" spans="8:21" x14ac:dyDescent="0.35">
      <c r="H476" s="33" t="b">
        <f>IF(SETUP_Frequency="Calendar Year",IF(COUNTA(H$3:H475)&lt;=SETUP_Period_Final-SETUP_Period_First,H475+1),
IF(SETUP_Frequency="Financial Year", IF(COUNTA(H$3:H475)&lt;=LEFT(SETUP_Period_Final,4)-LEFT(SETUP_Period_First,4),((LEFT(H475,2)&amp;MID(H475,3,2))+1)&amp;"/"&amp;TEXT(RIGHT(TEXT(RIGHT(H475,2)+1,"00"),2),"00"),NA()),
IF(SETUP_Frequency="Quarterly",IF(COUNTA(H$3:H475)&lt;=((LEFT(SETUP_Period_Final,4)-LEFT(SETUP_Period_First,4))*4)+RIGHT(SETUP_Period_Final,1)-RIGHT(SETUP_Period_First,1),IF(_xlfn.NUMBERVALUE(RIGHT(H475,1))=4,(LEFT(H475,4)+1)&amp;"Q1",(LEFT(H475,4)&amp;"Q"&amp;(RIGHT(H475,1)+1))),NA()),NA())))</f>
        <v>0</v>
      </c>
      <c r="J476" s="43">
        <f ca="1">OFFSET(Tool!$C$13,0,ROW($H476)-3)</f>
        <v>0</v>
      </c>
      <c r="K476" s="78" t="e">
        <f t="shared" ca="1" si="36"/>
        <v>#N/A</v>
      </c>
      <c r="L476" s="78" t="e">
        <f t="shared" ca="1" si="39"/>
        <v>#N/A</v>
      </c>
      <c r="M476" s="78" t="e">
        <f t="shared" ca="1" si="40"/>
        <v>#N/A</v>
      </c>
      <c r="N476" s="38"/>
      <c r="O476" s="36" t="e" cm="1">
        <f t="array" ref="O476">IF(OR(ISERROR($H476),$H476=FALSE),NA(),
IF(INFLATION_Index="Custom",_xlfn.XLOOKUP($H476,Tool!$12:$12,Tool!$14:$14)*100,
IF(SETUP_Frequency="Financial Year",
IFERROR(INDEX(Dynamic_Table_FY,_xlfn.XMATCH($H476,Dynamic_Period_FY),_xlfn.XMATCH(INFLATION_Index,Dynamic_Indices)),
INDEX(Dynamic_Table_FY,COUNTA(Dynamic_Table_FY)/COUNTA(Dynamic_Indices),_xlfn.XMATCH(INFLATION_Index,Dynamic_Indices))),
IF(SETUP_Frequency="Calendar Year",
IFERROR(INDEX(Dynamic_Table_CAL,_xlfn.XMATCH($H476,Dynamic_Period_CAL),_xlfn.XMATCH(INFLATION_Index,Dynamic_Indices)),
INDEX(Dynamic_Table_CAL,COUNTA(Dynamic_Table_CAL)/COUNTA(Dynamic_Indices),_xlfn.XMATCH(INFLATION_Index,Dynamic_Indices))),
IF(SETUP_Frequency="Quarterly",
IFERROR(INDEX(Dynamic_Table_QTR,_xlfn.XMATCH($H476,Dynamic_Period_QTR),_xlfn.XMATCH(INFLATION_Index,Dynamic_Indices)),
INDEX(Dynamic_Table_QTR,COUNTA(Dynamic_Table_QTR)/COUNTA(Dynamic_Indices),_xlfn.XMATCH(INFLATION_Index,Dynamic_Indices))),"err")))))
/100</f>
        <v>#N/A</v>
      </c>
      <c r="P476" s="37" t="e">
        <f t="shared" ca="1" si="37"/>
        <v>#N/A</v>
      </c>
      <c r="Q476" s="37" t="e">
        <f ca="1">IF(ISERROR($H476),NA(),
$P476/_xlfn.XLOOKUP(0,Tool!$27:$27,Tool!$33:$33)
)</f>
        <v>#N/A</v>
      </c>
      <c r="R476" s="2"/>
      <c r="S476" s="36" t="e" cm="1">
        <f t="array" ref="S476">IF(OR(ISERROR($H476),$H476=FALSE),NA(),
IF(SETUP_Frequency="Financial Year",
IFERROR(INDEX(Dynamic_Table_FY,_xlfn.XMATCH($H476,Dynamic_Period_FY),_xlfn.XMATCH("GDP Deflator",Dynamic_Indices)),
INDEX(Dynamic_Table_FY,COUNTA(Dynamic_Table_FY)/COUNTA(Dynamic_Indices),_xlfn.XMATCH("GDP Deflator",Dynamic_Indices))),
IF(SETUP_Frequency="Calendar Year",
IFERROR(INDEX(Dynamic_Table_CAL,_xlfn.XMATCH($H476,Dynamic_Period_CAL),_xlfn.XMATCH("GDP Deflator",Dynamic_Indices)),
INDEX(Dynamic_Table_CAL,COUNTA(Dynamic_Table_CAL)/COUNTA(Dynamic_Indices),_xlfn.XMATCH("GDP Deflator",Dynamic_Indices))),
IF(SETUP_Frequency="Quarterly",
IFERROR(INDEX(Dynamic_Table_QTR,_xlfn.XMATCH($H476,Dynamic_Period_QTR),_xlfn.XMATCH("GDP Deflator",Dynamic_Indices)),
INDEX(Dynamic_Table_QTR,COUNTA(Dynamic_Table_QTR)/COUNTA(Dynamic_Indices),_xlfn.XMATCH("GDP Deflator",Dynamic_Indices))),"err"))))
/100</f>
        <v>#N/A</v>
      </c>
      <c r="T476" s="37" t="e">
        <f t="shared" ca="1" si="38"/>
        <v>#N/A</v>
      </c>
      <c r="U476" s="2" t="e">
        <f ca="1">IF(ISERROR($H476),NA(),
_xlfn.XLOOKUP(0,Tool!$28:$28,Tool!$40:$40)/$T476
)</f>
        <v>#N/A</v>
      </c>
    </row>
    <row r="477" spans="8:21" x14ac:dyDescent="0.35">
      <c r="H477" s="33" t="b">
        <f>IF(SETUP_Frequency="Calendar Year",IF(COUNTA(H$3:H476)&lt;=SETUP_Period_Final-SETUP_Period_First,H476+1),
IF(SETUP_Frequency="Financial Year", IF(COUNTA(H$3:H476)&lt;=LEFT(SETUP_Period_Final,4)-LEFT(SETUP_Period_First,4),((LEFT(H476,2)&amp;MID(H476,3,2))+1)&amp;"/"&amp;TEXT(RIGHT(TEXT(RIGHT(H476,2)+1,"00"),2),"00"),NA()),
IF(SETUP_Frequency="Quarterly",IF(COUNTA(H$3:H476)&lt;=((LEFT(SETUP_Period_Final,4)-LEFT(SETUP_Period_First,4))*4)+RIGHT(SETUP_Period_Final,1)-RIGHT(SETUP_Period_First,1),IF(_xlfn.NUMBERVALUE(RIGHT(H476,1))=4,(LEFT(H476,4)+1)&amp;"Q1",(LEFT(H476,4)&amp;"Q"&amp;(RIGHT(H476,1)+1))),NA()),NA())))</f>
        <v>0</v>
      </c>
      <c r="J477" s="43">
        <f ca="1">OFFSET(Tool!$C$13,0,ROW($H477)-3)</f>
        <v>0</v>
      </c>
      <c r="K477" s="78" t="e">
        <f t="shared" ca="1" si="36"/>
        <v>#N/A</v>
      </c>
      <c r="L477" s="78" t="e">
        <f t="shared" ca="1" si="39"/>
        <v>#N/A</v>
      </c>
      <c r="M477" s="78" t="e">
        <f t="shared" ca="1" si="40"/>
        <v>#N/A</v>
      </c>
      <c r="N477" s="38"/>
      <c r="O477" s="36" t="e" cm="1">
        <f t="array" ref="O477">IF(OR(ISERROR($H477),$H477=FALSE),NA(),
IF(INFLATION_Index="Custom",_xlfn.XLOOKUP($H477,Tool!$12:$12,Tool!$14:$14)*100,
IF(SETUP_Frequency="Financial Year",
IFERROR(INDEX(Dynamic_Table_FY,_xlfn.XMATCH($H477,Dynamic_Period_FY),_xlfn.XMATCH(INFLATION_Index,Dynamic_Indices)),
INDEX(Dynamic_Table_FY,COUNTA(Dynamic_Table_FY)/COUNTA(Dynamic_Indices),_xlfn.XMATCH(INFLATION_Index,Dynamic_Indices))),
IF(SETUP_Frequency="Calendar Year",
IFERROR(INDEX(Dynamic_Table_CAL,_xlfn.XMATCH($H477,Dynamic_Period_CAL),_xlfn.XMATCH(INFLATION_Index,Dynamic_Indices)),
INDEX(Dynamic_Table_CAL,COUNTA(Dynamic_Table_CAL)/COUNTA(Dynamic_Indices),_xlfn.XMATCH(INFLATION_Index,Dynamic_Indices))),
IF(SETUP_Frequency="Quarterly",
IFERROR(INDEX(Dynamic_Table_QTR,_xlfn.XMATCH($H477,Dynamic_Period_QTR),_xlfn.XMATCH(INFLATION_Index,Dynamic_Indices)),
INDEX(Dynamic_Table_QTR,COUNTA(Dynamic_Table_QTR)/COUNTA(Dynamic_Indices),_xlfn.XMATCH(INFLATION_Index,Dynamic_Indices))),"err")))))
/100</f>
        <v>#N/A</v>
      </c>
      <c r="P477" s="37" t="e">
        <f t="shared" ca="1" si="37"/>
        <v>#N/A</v>
      </c>
      <c r="Q477" s="37" t="e">
        <f ca="1">IF(ISERROR($H477),NA(),
$P477/_xlfn.XLOOKUP(0,Tool!$27:$27,Tool!$33:$33)
)</f>
        <v>#N/A</v>
      </c>
      <c r="R477" s="2"/>
      <c r="S477" s="36" t="e" cm="1">
        <f t="array" ref="S477">IF(OR(ISERROR($H477),$H477=FALSE),NA(),
IF(SETUP_Frequency="Financial Year",
IFERROR(INDEX(Dynamic_Table_FY,_xlfn.XMATCH($H477,Dynamic_Period_FY),_xlfn.XMATCH("GDP Deflator",Dynamic_Indices)),
INDEX(Dynamic_Table_FY,COUNTA(Dynamic_Table_FY)/COUNTA(Dynamic_Indices),_xlfn.XMATCH("GDP Deflator",Dynamic_Indices))),
IF(SETUP_Frequency="Calendar Year",
IFERROR(INDEX(Dynamic_Table_CAL,_xlfn.XMATCH($H477,Dynamic_Period_CAL),_xlfn.XMATCH("GDP Deflator",Dynamic_Indices)),
INDEX(Dynamic_Table_CAL,COUNTA(Dynamic_Table_CAL)/COUNTA(Dynamic_Indices),_xlfn.XMATCH("GDP Deflator",Dynamic_Indices))),
IF(SETUP_Frequency="Quarterly",
IFERROR(INDEX(Dynamic_Table_QTR,_xlfn.XMATCH($H477,Dynamic_Period_QTR),_xlfn.XMATCH("GDP Deflator",Dynamic_Indices)),
INDEX(Dynamic_Table_QTR,COUNTA(Dynamic_Table_QTR)/COUNTA(Dynamic_Indices),_xlfn.XMATCH("GDP Deflator",Dynamic_Indices))),"err"))))
/100</f>
        <v>#N/A</v>
      </c>
      <c r="T477" s="37" t="e">
        <f t="shared" ca="1" si="38"/>
        <v>#N/A</v>
      </c>
      <c r="U477" s="2" t="e">
        <f ca="1">IF(ISERROR($H477),NA(),
_xlfn.XLOOKUP(0,Tool!$28:$28,Tool!$40:$40)/$T477
)</f>
        <v>#N/A</v>
      </c>
    </row>
    <row r="478" spans="8:21" x14ac:dyDescent="0.35">
      <c r="H478" s="33" t="b">
        <f>IF(SETUP_Frequency="Calendar Year",IF(COUNTA(H$3:H477)&lt;=SETUP_Period_Final-SETUP_Period_First,H477+1),
IF(SETUP_Frequency="Financial Year", IF(COUNTA(H$3:H477)&lt;=LEFT(SETUP_Period_Final,4)-LEFT(SETUP_Period_First,4),((LEFT(H477,2)&amp;MID(H477,3,2))+1)&amp;"/"&amp;TEXT(RIGHT(TEXT(RIGHT(H477,2)+1,"00"),2),"00"),NA()),
IF(SETUP_Frequency="Quarterly",IF(COUNTA(H$3:H477)&lt;=((LEFT(SETUP_Period_Final,4)-LEFT(SETUP_Period_First,4))*4)+RIGHT(SETUP_Period_Final,1)-RIGHT(SETUP_Period_First,1),IF(_xlfn.NUMBERVALUE(RIGHT(H477,1))=4,(LEFT(H477,4)+1)&amp;"Q1",(LEFT(H477,4)&amp;"Q"&amp;(RIGHT(H477,1)+1))),NA()),NA())))</f>
        <v>0</v>
      </c>
      <c r="J478" s="43">
        <f ca="1">OFFSET(Tool!$C$13,0,ROW($H478)-3)</f>
        <v>0</v>
      </c>
      <c r="K478" s="78" t="e">
        <f t="shared" ca="1" si="36"/>
        <v>#N/A</v>
      </c>
      <c r="L478" s="78" t="e">
        <f t="shared" ca="1" si="39"/>
        <v>#N/A</v>
      </c>
      <c r="M478" s="78" t="e">
        <f t="shared" ca="1" si="40"/>
        <v>#N/A</v>
      </c>
      <c r="N478" s="38"/>
      <c r="O478" s="36" t="e" cm="1">
        <f t="array" ref="O478">IF(OR(ISERROR($H478),$H478=FALSE),NA(),
IF(INFLATION_Index="Custom",_xlfn.XLOOKUP($H478,Tool!$12:$12,Tool!$14:$14)*100,
IF(SETUP_Frequency="Financial Year",
IFERROR(INDEX(Dynamic_Table_FY,_xlfn.XMATCH($H478,Dynamic_Period_FY),_xlfn.XMATCH(INFLATION_Index,Dynamic_Indices)),
INDEX(Dynamic_Table_FY,COUNTA(Dynamic_Table_FY)/COUNTA(Dynamic_Indices),_xlfn.XMATCH(INFLATION_Index,Dynamic_Indices))),
IF(SETUP_Frequency="Calendar Year",
IFERROR(INDEX(Dynamic_Table_CAL,_xlfn.XMATCH($H478,Dynamic_Period_CAL),_xlfn.XMATCH(INFLATION_Index,Dynamic_Indices)),
INDEX(Dynamic_Table_CAL,COUNTA(Dynamic_Table_CAL)/COUNTA(Dynamic_Indices),_xlfn.XMATCH(INFLATION_Index,Dynamic_Indices))),
IF(SETUP_Frequency="Quarterly",
IFERROR(INDEX(Dynamic_Table_QTR,_xlfn.XMATCH($H478,Dynamic_Period_QTR),_xlfn.XMATCH(INFLATION_Index,Dynamic_Indices)),
INDEX(Dynamic_Table_QTR,COUNTA(Dynamic_Table_QTR)/COUNTA(Dynamic_Indices),_xlfn.XMATCH(INFLATION_Index,Dynamic_Indices))),"err")))))
/100</f>
        <v>#N/A</v>
      </c>
      <c r="P478" s="37" t="e">
        <f t="shared" ca="1" si="37"/>
        <v>#N/A</v>
      </c>
      <c r="Q478" s="37" t="e">
        <f ca="1">IF(ISERROR($H478),NA(),
$P478/_xlfn.XLOOKUP(0,Tool!$27:$27,Tool!$33:$33)
)</f>
        <v>#N/A</v>
      </c>
      <c r="R478" s="2"/>
      <c r="S478" s="36" t="e" cm="1">
        <f t="array" ref="S478">IF(OR(ISERROR($H478),$H478=FALSE),NA(),
IF(SETUP_Frequency="Financial Year",
IFERROR(INDEX(Dynamic_Table_FY,_xlfn.XMATCH($H478,Dynamic_Period_FY),_xlfn.XMATCH("GDP Deflator",Dynamic_Indices)),
INDEX(Dynamic_Table_FY,COUNTA(Dynamic_Table_FY)/COUNTA(Dynamic_Indices),_xlfn.XMATCH("GDP Deflator",Dynamic_Indices))),
IF(SETUP_Frequency="Calendar Year",
IFERROR(INDEX(Dynamic_Table_CAL,_xlfn.XMATCH($H478,Dynamic_Period_CAL),_xlfn.XMATCH("GDP Deflator",Dynamic_Indices)),
INDEX(Dynamic_Table_CAL,COUNTA(Dynamic_Table_CAL)/COUNTA(Dynamic_Indices),_xlfn.XMATCH("GDP Deflator",Dynamic_Indices))),
IF(SETUP_Frequency="Quarterly",
IFERROR(INDEX(Dynamic_Table_QTR,_xlfn.XMATCH($H478,Dynamic_Period_QTR),_xlfn.XMATCH("GDP Deflator",Dynamic_Indices)),
INDEX(Dynamic_Table_QTR,COUNTA(Dynamic_Table_QTR)/COUNTA(Dynamic_Indices),_xlfn.XMATCH("GDP Deflator",Dynamic_Indices))),"err"))))
/100</f>
        <v>#N/A</v>
      </c>
      <c r="T478" s="37" t="e">
        <f t="shared" ca="1" si="38"/>
        <v>#N/A</v>
      </c>
      <c r="U478" s="2" t="e">
        <f ca="1">IF(ISERROR($H478),NA(),
_xlfn.XLOOKUP(0,Tool!$28:$28,Tool!$40:$40)/$T478
)</f>
        <v>#N/A</v>
      </c>
    </row>
    <row r="479" spans="8:21" x14ac:dyDescent="0.35">
      <c r="H479" s="33" t="b">
        <f>IF(SETUP_Frequency="Calendar Year",IF(COUNTA(H$3:H478)&lt;=SETUP_Period_Final-SETUP_Period_First,H478+1),
IF(SETUP_Frequency="Financial Year", IF(COUNTA(H$3:H478)&lt;=LEFT(SETUP_Period_Final,4)-LEFT(SETUP_Period_First,4),((LEFT(H478,2)&amp;MID(H478,3,2))+1)&amp;"/"&amp;TEXT(RIGHT(TEXT(RIGHT(H478,2)+1,"00"),2),"00"),NA()),
IF(SETUP_Frequency="Quarterly",IF(COUNTA(H$3:H478)&lt;=((LEFT(SETUP_Period_Final,4)-LEFT(SETUP_Period_First,4))*4)+RIGHT(SETUP_Period_Final,1)-RIGHT(SETUP_Period_First,1),IF(_xlfn.NUMBERVALUE(RIGHT(H478,1))=4,(LEFT(H478,4)+1)&amp;"Q1",(LEFT(H478,4)&amp;"Q"&amp;(RIGHT(H478,1)+1))),NA()),NA())))</f>
        <v>0</v>
      </c>
      <c r="J479" s="43">
        <f ca="1">OFFSET(Tool!$C$13,0,ROW($H479)-3)</f>
        <v>0</v>
      </c>
      <c r="K479" s="78" t="e">
        <f t="shared" ca="1" si="36"/>
        <v>#N/A</v>
      </c>
      <c r="L479" s="78" t="e">
        <f t="shared" ca="1" si="39"/>
        <v>#N/A</v>
      </c>
      <c r="M479" s="78" t="e">
        <f t="shared" ca="1" si="40"/>
        <v>#N/A</v>
      </c>
      <c r="N479" s="38"/>
      <c r="O479" s="36" t="e" cm="1">
        <f t="array" ref="O479">IF(OR(ISERROR($H479),$H479=FALSE),NA(),
IF(INFLATION_Index="Custom",_xlfn.XLOOKUP($H479,Tool!$12:$12,Tool!$14:$14)*100,
IF(SETUP_Frequency="Financial Year",
IFERROR(INDEX(Dynamic_Table_FY,_xlfn.XMATCH($H479,Dynamic_Period_FY),_xlfn.XMATCH(INFLATION_Index,Dynamic_Indices)),
INDEX(Dynamic_Table_FY,COUNTA(Dynamic_Table_FY)/COUNTA(Dynamic_Indices),_xlfn.XMATCH(INFLATION_Index,Dynamic_Indices))),
IF(SETUP_Frequency="Calendar Year",
IFERROR(INDEX(Dynamic_Table_CAL,_xlfn.XMATCH($H479,Dynamic_Period_CAL),_xlfn.XMATCH(INFLATION_Index,Dynamic_Indices)),
INDEX(Dynamic_Table_CAL,COUNTA(Dynamic_Table_CAL)/COUNTA(Dynamic_Indices),_xlfn.XMATCH(INFLATION_Index,Dynamic_Indices))),
IF(SETUP_Frequency="Quarterly",
IFERROR(INDEX(Dynamic_Table_QTR,_xlfn.XMATCH($H479,Dynamic_Period_QTR),_xlfn.XMATCH(INFLATION_Index,Dynamic_Indices)),
INDEX(Dynamic_Table_QTR,COUNTA(Dynamic_Table_QTR)/COUNTA(Dynamic_Indices),_xlfn.XMATCH(INFLATION_Index,Dynamic_Indices))),"err")))))
/100</f>
        <v>#N/A</v>
      </c>
      <c r="P479" s="37" t="e">
        <f t="shared" ca="1" si="37"/>
        <v>#N/A</v>
      </c>
      <c r="Q479" s="37" t="e">
        <f ca="1">IF(ISERROR($H479),NA(),
$P479/_xlfn.XLOOKUP(0,Tool!$27:$27,Tool!$33:$33)
)</f>
        <v>#N/A</v>
      </c>
      <c r="R479" s="2"/>
      <c r="S479" s="36" t="e" cm="1">
        <f t="array" ref="S479">IF(OR(ISERROR($H479),$H479=FALSE),NA(),
IF(SETUP_Frequency="Financial Year",
IFERROR(INDEX(Dynamic_Table_FY,_xlfn.XMATCH($H479,Dynamic_Period_FY),_xlfn.XMATCH("GDP Deflator",Dynamic_Indices)),
INDEX(Dynamic_Table_FY,COUNTA(Dynamic_Table_FY)/COUNTA(Dynamic_Indices),_xlfn.XMATCH("GDP Deflator",Dynamic_Indices))),
IF(SETUP_Frequency="Calendar Year",
IFERROR(INDEX(Dynamic_Table_CAL,_xlfn.XMATCH($H479,Dynamic_Period_CAL),_xlfn.XMATCH("GDP Deflator",Dynamic_Indices)),
INDEX(Dynamic_Table_CAL,COUNTA(Dynamic_Table_CAL)/COUNTA(Dynamic_Indices),_xlfn.XMATCH("GDP Deflator",Dynamic_Indices))),
IF(SETUP_Frequency="Quarterly",
IFERROR(INDEX(Dynamic_Table_QTR,_xlfn.XMATCH($H479,Dynamic_Period_QTR),_xlfn.XMATCH("GDP Deflator",Dynamic_Indices)),
INDEX(Dynamic_Table_QTR,COUNTA(Dynamic_Table_QTR)/COUNTA(Dynamic_Indices),_xlfn.XMATCH("GDP Deflator",Dynamic_Indices))),"err"))))
/100</f>
        <v>#N/A</v>
      </c>
      <c r="T479" s="37" t="e">
        <f t="shared" ca="1" si="38"/>
        <v>#N/A</v>
      </c>
      <c r="U479" s="2" t="e">
        <f ca="1">IF(ISERROR($H479),NA(),
_xlfn.XLOOKUP(0,Tool!$28:$28,Tool!$40:$40)/$T479
)</f>
        <v>#N/A</v>
      </c>
    </row>
    <row r="480" spans="8:21" x14ac:dyDescent="0.35">
      <c r="H480" s="33" t="b">
        <f>IF(SETUP_Frequency="Calendar Year",IF(COUNTA(H$3:H479)&lt;=SETUP_Period_Final-SETUP_Period_First,H479+1),
IF(SETUP_Frequency="Financial Year", IF(COUNTA(H$3:H479)&lt;=LEFT(SETUP_Period_Final,4)-LEFT(SETUP_Period_First,4),((LEFT(H479,2)&amp;MID(H479,3,2))+1)&amp;"/"&amp;TEXT(RIGHT(TEXT(RIGHT(H479,2)+1,"00"),2),"00"),NA()),
IF(SETUP_Frequency="Quarterly",IF(COUNTA(H$3:H479)&lt;=((LEFT(SETUP_Period_Final,4)-LEFT(SETUP_Period_First,4))*4)+RIGHT(SETUP_Period_Final,1)-RIGHT(SETUP_Period_First,1),IF(_xlfn.NUMBERVALUE(RIGHT(H479,1))=4,(LEFT(H479,4)+1)&amp;"Q1",(LEFT(H479,4)&amp;"Q"&amp;(RIGHT(H479,1)+1))),NA()),NA())))</f>
        <v>0</v>
      </c>
      <c r="J480" s="43">
        <f ca="1">OFFSET(Tool!$C$13,0,ROW($H480)-3)</f>
        <v>0</v>
      </c>
      <c r="K480" s="78" t="e">
        <f t="shared" ca="1" si="36"/>
        <v>#N/A</v>
      </c>
      <c r="L480" s="78" t="e">
        <f t="shared" ca="1" si="39"/>
        <v>#N/A</v>
      </c>
      <c r="M480" s="78" t="e">
        <f t="shared" ca="1" si="40"/>
        <v>#N/A</v>
      </c>
      <c r="N480" s="38"/>
      <c r="O480" s="36" t="e" cm="1">
        <f t="array" ref="O480">IF(OR(ISERROR($H480),$H480=FALSE),NA(),
IF(INFLATION_Index="Custom",_xlfn.XLOOKUP($H480,Tool!$12:$12,Tool!$14:$14)*100,
IF(SETUP_Frequency="Financial Year",
IFERROR(INDEX(Dynamic_Table_FY,_xlfn.XMATCH($H480,Dynamic_Period_FY),_xlfn.XMATCH(INFLATION_Index,Dynamic_Indices)),
INDEX(Dynamic_Table_FY,COUNTA(Dynamic_Table_FY)/COUNTA(Dynamic_Indices),_xlfn.XMATCH(INFLATION_Index,Dynamic_Indices))),
IF(SETUP_Frequency="Calendar Year",
IFERROR(INDEX(Dynamic_Table_CAL,_xlfn.XMATCH($H480,Dynamic_Period_CAL),_xlfn.XMATCH(INFLATION_Index,Dynamic_Indices)),
INDEX(Dynamic_Table_CAL,COUNTA(Dynamic_Table_CAL)/COUNTA(Dynamic_Indices),_xlfn.XMATCH(INFLATION_Index,Dynamic_Indices))),
IF(SETUP_Frequency="Quarterly",
IFERROR(INDEX(Dynamic_Table_QTR,_xlfn.XMATCH($H480,Dynamic_Period_QTR),_xlfn.XMATCH(INFLATION_Index,Dynamic_Indices)),
INDEX(Dynamic_Table_QTR,COUNTA(Dynamic_Table_QTR)/COUNTA(Dynamic_Indices),_xlfn.XMATCH(INFLATION_Index,Dynamic_Indices))),"err")))))
/100</f>
        <v>#N/A</v>
      </c>
      <c r="P480" s="37" t="e">
        <f t="shared" ca="1" si="37"/>
        <v>#N/A</v>
      </c>
      <c r="Q480" s="37" t="e">
        <f ca="1">IF(ISERROR($H480),NA(),
$P480/_xlfn.XLOOKUP(0,Tool!$27:$27,Tool!$33:$33)
)</f>
        <v>#N/A</v>
      </c>
      <c r="R480" s="2"/>
      <c r="S480" s="36" t="e" cm="1">
        <f t="array" ref="S480">IF(OR(ISERROR($H480),$H480=FALSE),NA(),
IF(SETUP_Frequency="Financial Year",
IFERROR(INDEX(Dynamic_Table_FY,_xlfn.XMATCH($H480,Dynamic_Period_FY),_xlfn.XMATCH("GDP Deflator",Dynamic_Indices)),
INDEX(Dynamic_Table_FY,COUNTA(Dynamic_Table_FY)/COUNTA(Dynamic_Indices),_xlfn.XMATCH("GDP Deflator",Dynamic_Indices))),
IF(SETUP_Frequency="Calendar Year",
IFERROR(INDEX(Dynamic_Table_CAL,_xlfn.XMATCH($H480,Dynamic_Period_CAL),_xlfn.XMATCH("GDP Deflator",Dynamic_Indices)),
INDEX(Dynamic_Table_CAL,COUNTA(Dynamic_Table_CAL)/COUNTA(Dynamic_Indices),_xlfn.XMATCH("GDP Deflator",Dynamic_Indices))),
IF(SETUP_Frequency="Quarterly",
IFERROR(INDEX(Dynamic_Table_QTR,_xlfn.XMATCH($H480,Dynamic_Period_QTR),_xlfn.XMATCH("GDP Deflator",Dynamic_Indices)),
INDEX(Dynamic_Table_QTR,COUNTA(Dynamic_Table_QTR)/COUNTA(Dynamic_Indices),_xlfn.XMATCH("GDP Deflator",Dynamic_Indices))),"err"))))
/100</f>
        <v>#N/A</v>
      </c>
      <c r="T480" s="37" t="e">
        <f t="shared" ca="1" si="38"/>
        <v>#N/A</v>
      </c>
      <c r="U480" s="2" t="e">
        <f ca="1">IF(ISERROR($H480),NA(),
_xlfn.XLOOKUP(0,Tool!$28:$28,Tool!$40:$40)/$T480
)</f>
        <v>#N/A</v>
      </c>
    </row>
    <row r="481" spans="8:21" x14ac:dyDescent="0.35">
      <c r="H481" s="33" t="b">
        <f>IF(SETUP_Frequency="Calendar Year",IF(COUNTA(H$3:H480)&lt;=SETUP_Period_Final-SETUP_Period_First,H480+1),
IF(SETUP_Frequency="Financial Year", IF(COUNTA(H$3:H480)&lt;=LEFT(SETUP_Period_Final,4)-LEFT(SETUP_Period_First,4),((LEFT(H480,2)&amp;MID(H480,3,2))+1)&amp;"/"&amp;TEXT(RIGHT(TEXT(RIGHT(H480,2)+1,"00"),2),"00"),NA()),
IF(SETUP_Frequency="Quarterly",IF(COUNTA(H$3:H480)&lt;=((LEFT(SETUP_Period_Final,4)-LEFT(SETUP_Period_First,4))*4)+RIGHT(SETUP_Period_Final,1)-RIGHT(SETUP_Period_First,1),IF(_xlfn.NUMBERVALUE(RIGHT(H480,1))=4,(LEFT(H480,4)+1)&amp;"Q1",(LEFT(H480,4)&amp;"Q"&amp;(RIGHT(H480,1)+1))),NA()),NA())))</f>
        <v>0</v>
      </c>
      <c r="J481" s="43">
        <f ca="1">OFFSET(Tool!$C$13,0,ROW($H481)-3)</f>
        <v>0</v>
      </c>
      <c r="K481" s="78" t="e">
        <f t="shared" ca="1" si="36"/>
        <v>#N/A</v>
      </c>
      <c r="L481" s="78" t="e">
        <f t="shared" ca="1" si="39"/>
        <v>#N/A</v>
      </c>
      <c r="M481" s="78" t="e">
        <f t="shared" ca="1" si="40"/>
        <v>#N/A</v>
      </c>
      <c r="N481" s="38"/>
      <c r="O481" s="36" t="e" cm="1">
        <f t="array" ref="O481">IF(OR(ISERROR($H481),$H481=FALSE),NA(),
IF(INFLATION_Index="Custom",_xlfn.XLOOKUP($H481,Tool!$12:$12,Tool!$14:$14)*100,
IF(SETUP_Frequency="Financial Year",
IFERROR(INDEX(Dynamic_Table_FY,_xlfn.XMATCH($H481,Dynamic_Period_FY),_xlfn.XMATCH(INFLATION_Index,Dynamic_Indices)),
INDEX(Dynamic_Table_FY,COUNTA(Dynamic_Table_FY)/COUNTA(Dynamic_Indices),_xlfn.XMATCH(INFLATION_Index,Dynamic_Indices))),
IF(SETUP_Frequency="Calendar Year",
IFERROR(INDEX(Dynamic_Table_CAL,_xlfn.XMATCH($H481,Dynamic_Period_CAL),_xlfn.XMATCH(INFLATION_Index,Dynamic_Indices)),
INDEX(Dynamic_Table_CAL,COUNTA(Dynamic_Table_CAL)/COUNTA(Dynamic_Indices),_xlfn.XMATCH(INFLATION_Index,Dynamic_Indices))),
IF(SETUP_Frequency="Quarterly",
IFERROR(INDEX(Dynamic_Table_QTR,_xlfn.XMATCH($H481,Dynamic_Period_QTR),_xlfn.XMATCH(INFLATION_Index,Dynamic_Indices)),
INDEX(Dynamic_Table_QTR,COUNTA(Dynamic_Table_QTR)/COUNTA(Dynamic_Indices),_xlfn.XMATCH(INFLATION_Index,Dynamic_Indices))),"err")))))
/100</f>
        <v>#N/A</v>
      </c>
      <c r="P481" s="37" t="e">
        <f t="shared" ca="1" si="37"/>
        <v>#N/A</v>
      </c>
      <c r="Q481" s="37" t="e">
        <f ca="1">IF(ISERROR($H481),NA(),
$P481/_xlfn.XLOOKUP(0,Tool!$27:$27,Tool!$33:$33)
)</f>
        <v>#N/A</v>
      </c>
      <c r="R481" s="2"/>
      <c r="S481" s="36" t="e" cm="1">
        <f t="array" ref="S481">IF(OR(ISERROR($H481),$H481=FALSE),NA(),
IF(SETUP_Frequency="Financial Year",
IFERROR(INDEX(Dynamic_Table_FY,_xlfn.XMATCH($H481,Dynamic_Period_FY),_xlfn.XMATCH("GDP Deflator",Dynamic_Indices)),
INDEX(Dynamic_Table_FY,COUNTA(Dynamic_Table_FY)/COUNTA(Dynamic_Indices),_xlfn.XMATCH("GDP Deflator",Dynamic_Indices))),
IF(SETUP_Frequency="Calendar Year",
IFERROR(INDEX(Dynamic_Table_CAL,_xlfn.XMATCH($H481,Dynamic_Period_CAL),_xlfn.XMATCH("GDP Deflator",Dynamic_Indices)),
INDEX(Dynamic_Table_CAL,COUNTA(Dynamic_Table_CAL)/COUNTA(Dynamic_Indices),_xlfn.XMATCH("GDP Deflator",Dynamic_Indices))),
IF(SETUP_Frequency="Quarterly",
IFERROR(INDEX(Dynamic_Table_QTR,_xlfn.XMATCH($H481,Dynamic_Period_QTR),_xlfn.XMATCH("GDP Deflator",Dynamic_Indices)),
INDEX(Dynamic_Table_QTR,COUNTA(Dynamic_Table_QTR)/COUNTA(Dynamic_Indices),_xlfn.XMATCH("GDP Deflator",Dynamic_Indices))),"err"))))
/100</f>
        <v>#N/A</v>
      </c>
      <c r="T481" s="37" t="e">
        <f t="shared" ca="1" si="38"/>
        <v>#N/A</v>
      </c>
      <c r="U481" s="2" t="e">
        <f ca="1">IF(ISERROR($H481),NA(),
_xlfn.XLOOKUP(0,Tool!$28:$28,Tool!$40:$40)/$T481
)</f>
        <v>#N/A</v>
      </c>
    </row>
    <row r="482" spans="8:21" x14ac:dyDescent="0.35">
      <c r="H482" s="33" t="b">
        <f>IF(SETUP_Frequency="Calendar Year",IF(COUNTA(H$3:H481)&lt;=SETUP_Period_Final-SETUP_Period_First,H481+1),
IF(SETUP_Frequency="Financial Year", IF(COUNTA(H$3:H481)&lt;=LEFT(SETUP_Period_Final,4)-LEFT(SETUP_Period_First,4),((LEFT(H481,2)&amp;MID(H481,3,2))+1)&amp;"/"&amp;TEXT(RIGHT(TEXT(RIGHT(H481,2)+1,"00"),2),"00"),NA()),
IF(SETUP_Frequency="Quarterly",IF(COUNTA(H$3:H481)&lt;=((LEFT(SETUP_Period_Final,4)-LEFT(SETUP_Period_First,4))*4)+RIGHT(SETUP_Period_Final,1)-RIGHT(SETUP_Period_First,1),IF(_xlfn.NUMBERVALUE(RIGHT(H481,1))=4,(LEFT(H481,4)+1)&amp;"Q1",(LEFT(H481,4)&amp;"Q"&amp;(RIGHT(H481,1)+1))),NA()),NA())))</f>
        <v>0</v>
      </c>
      <c r="J482" s="43">
        <f ca="1">OFFSET(Tool!$C$13,0,ROW($H482)-3)</f>
        <v>0</v>
      </c>
      <c r="K482" s="78" t="e">
        <f t="shared" ca="1" si="36"/>
        <v>#N/A</v>
      </c>
      <c r="L482" s="78" t="e">
        <f t="shared" ca="1" si="39"/>
        <v>#N/A</v>
      </c>
      <c r="M482" s="78" t="e">
        <f t="shared" ca="1" si="40"/>
        <v>#N/A</v>
      </c>
      <c r="N482" s="38"/>
      <c r="O482" s="36" t="e" cm="1">
        <f t="array" ref="O482">IF(OR(ISERROR($H482),$H482=FALSE),NA(),
IF(INFLATION_Index="Custom",_xlfn.XLOOKUP($H482,Tool!$12:$12,Tool!$14:$14)*100,
IF(SETUP_Frequency="Financial Year",
IFERROR(INDEX(Dynamic_Table_FY,_xlfn.XMATCH($H482,Dynamic_Period_FY),_xlfn.XMATCH(INFLATION_Index,Dynamic_Indices)),
INDEX(Dynamic_Table_FY,COUNTA(Dynamic_Table_FY)/COUNTA(Dynamic_Indices),_xlfn.XMATCH(INFLATION_Index,Dynamic_Indices))),
IF(SETUP_Frequency="Calendar Year",
IFERROR(INDEX(Dynamic_Table_CAL,_xlfn.XMATCH($H482,Dynamic_Period_CAL),_xlfn.XMATCH(INFLATION_Index,Dynamic_Indices)),
INDEX(Dynamic_Table_CAL,COUNTA(Dynamic_Table_CAL)/COUNTA(Dynamic_Indices),_xlfn.XMATCH(INFLATION_Index,Dynamic_Indices))),
IF(SETUP_Frequency="Quarterly",
IFERROR(INDEX(Dynamic_Table_QTR,_xlfn.XMATCH($H482,Dynamic_Period_QTR),_xlfn.XMATCH(INFLATION_Index,Dynamic_Indices)),
INDEX(Dynamic_Table_QTR,COUNTA(Dynamic_Table_QTR)/COUNTA(Dynamic_Indices),_xlfn.XMATCH(INFLATION_Index,Dynamic_Indices))),"err")))))
/100</f>
        <v>#N/A</v>
      </c>
      <c r="P482" s="37" t="e">
        <f t="shared" ca="1" si="37"/>
        <v>#N/A</v>
      </c>
      <c r="Q482" s="37" t="e">
        <f ca="1">IF(ISERROR($H482),NA(),
$P482/_xlfn.XLOOKUP(0,Tool!$27:$27,Tool!$33:$33)
)</f>
        <v>#N/A</v>
      </c>
      <c r="R482" s="2"/>
      <c r="S482" s="36" t="e" cm="1">
        <f t="array" ref="S482">IF(OR(ISERROR($H482),$H482=FALSE),NA(),
IF(SETUP_Frequency="Financial Year",
IFERROR(INDEX(Dynamic_Table_FY,_xlfn.XMATCH($H482,Dynamic_Period_FY),_xlfn.XMATCH("GDP Deflator",Dynamic_Indices)),
INDEX(Dynamic_Table_FY,COUNTA(Dynamic_Table_FY)/COUNTA(Dynamic_Indices),_xlfn.XMATCH("GDP Deflator",Dynamic_Indices))),
IF(SETUP_Frequency="Calendar Year",
IFERROR(INDEX(Dynamic_Table_CAL,_xlfn.XMATCH($H482,Dynamic_Period_CAL),_xlfn.XMATCH("GDP Deflator",Dynamic_Indices)),
INDEX(Dynamic_Table_CAL,COUNTA(Dynamic_Table_CAL)/COUNTA(Dynamic_Indices),_xlfn.XMATCH("GDP Deflator",Dynamic_Indices))),
IF(SETUP_Frequency="Quarterly",
IFERROR(INDEX(Dynamic_Table_QTR,_xlfn.XMATCH($H482,Dynamic_Period_QTR),_xlfn.XMATCH("GDP Deflator",Dynamic_Indices)),
INDEX(Dynamic_Table_QTR,COUNTA(Dynamic_Table_QTR)/COUNTA(Dynamic_Indices),_xlfn.XMATCH("GDP Deflator",Dynamic_Indices))),"err"))))
/100</f>
        <v>#N/A</v>
      </c>
      <c r="T482" s="37" t="e">
        <f t="shared" ca="1" si="38"/>
        <v>#N/A</v>
      </c>
      <c r="U482" s="2" t="e">
        <f ca="1">IF(ISERROR($H482),NA(),
_xlfn.XLOOKUP(0,Tool!$28:$28,Tool!$40:$40)/$T482
)</f>
        <v>#N/A</v>
      </c>
    </row>
    <row r="483" spans="8:21" x14ac:dyDescent="0.35">
      <c r="H483" s="33" t="b">
        <f>IF(SETUP_Frequency="Calendar Year",IF(COUNTA(H$3:H482)&lt;=SETUP_Period_Final-SETUP_Period_First,H482+1),
IF(SETUP_Frequency="Financial Year", IF(COUNTA(H$3:H482)&lt;=LEFT(SETUP_Period_Final,4)-LEFT(SETUP_Period_First,4),((LEFT(H482,2)&amp;MID(H482,3,2))+1)&amp;"/"&amp;TEXT(RIGHT(TEXT(RIGHT(H482,2)+1,"00"),2),"00"),NA()),
IF(SETUP_Frequency="Quarterly",IF(COUNTA(H$3:H482)&lt;=((LEFT(SETUP_Period_Final,4)-LEFT(SETUP_Period_First,4))*4)+RIGHT(SETUP_Period_Final,1)-RIGHT(SETUP_Period_First,1),IF(_xlfn.NUMBERVALUE(RIGHT(H482,1))=4,(LEFT(H482,4)+1)&amp;"Q1",(LEFT(H482,4)&amp;"Q"&amp;(RIGHT(H482,1)+1))),NA()),NA())))</f>
        <v>0</v>
      </c>
      <c r="J483" s="43">
        <f ca="1">OFFSET(Tool!$C$13,0,ROW($H483)-3)</f>
        <v>0</v>
      </c>
      <c r="K483" s="78" t="e">
        <f t="shared" ca="1" si="36"/>
        <v>#N/A</v>
      </c>
      <c r="L483" s="78" t="e">
        <f t="shared" ca="1" si="39"/>
        <v>#N/A</v>
      </c>
      <c r="M483" s="78" t="e">
        <f t="shared" ca="1" si="40"/>
        <v>#N/A</v>
      </c>
      <c r="N483" s="38"/>
      <c r="O483" s="36" t="e" cm="1">
        <f t="array" ref="O483">IF(OR(ISERROR($H483),$H483=FALSE),NA(),
IF(INFLATION_Index="Custom",_xlfn.XLOOKUP($H483,Tool!$12:$12,Tool!$14:$14)*100,
IF(SETUP_Frequency="Financial Year",
IFERROR(INDEX(Dynamic_Table_FY,_xlfn.XMATCH($H483,Dynamic_Period_FY),_xlfn.XMATCH(INFLATION_Index,Dynamic_Indices)),
INDEX(Dynamic_Table_FY,COUNTA(Dynamic_Table_FY)/COUNTA(Dynamic_Indices),_xlfn.XMATCH(INFLATION_Index,Dynamic_Indices))),
IF(SETUP_Frequency="Calendar Year",
IFERROR(INDEX(Dynamic_Table_CAL,_xlfn.XMATCH($H483,Dynamic_Period_CAL),_xlfn.XMATCH(INFLATION_Index,Dynamic_Indices)),
INDEX(Dynamic_Table_CAL,COUNTA(Dynamic_Table_CAL)/COUNTA(Dynamic_Indices),_xlfn.XMATCH(INFLATION_Index,Dynamic_Indices))),
IF(SETUP_Frequency="Quarterly",
IFERROR(INDEX(Dynamic_Table_QTR,_xlfn.XMATCH($H483,Dynamic_Period_QTR),_xlfn.XMATCH(INFLATION_Index,Dynamic_Indices)),
INDEX(Dynamic_Table_QTR,COUNTA(Dynamic_Table_QTR)/COUNTA(Dynamic_Indices),_xlfn.XMATCH(INFLATION_Index,Dynamic_Indices))),"err")))))
/100</f>
        <v>#N/A</v>
      </c>
      <c r="P483" s="37" t="e">
        <f t="shared" ca="1" si="37"/>
        <v>#N/A</v>
      </c>
      <c r="Q483" s="37" t="e">
        <f ca="1">IF(ISERROR($H483),NA(),
$P483/_xlfn.XLOOKUP(0,Tool!$27:$27,Tool!$33:$33)
)</f>
        <v>#N/A</v>
      </c>
      <c r="R483" s="2"/>
      <c r="S483" s="36" t="e" cm="1">
        <f t="array" ref="S483">IF(OR(ISERROR($H483),$H483=FALSE),NA(),
IF(SETUP_Frequency="Financial Year",
IFERROR(INDEX(Dynamic_Table_FY,_xlfn.XMATCH($H483,Dynamic_Period_FY),_xlfn.XMATCH("GDP Deflator",Dynamic_Indices)),
INDEX(Dynamic_Table_FY,COUNTA(Dynamic_Table_FY)/COUNTA(Dynamic_Indices),_xlfn.XMATCH("GDP Deflator",Dynamic_Indices))),
IF(SETUP_Frequency="Calendar Year",
IFERROR(INDEX(Dynamic_Table_CAL,_xlfn.XMATCH($H483,Dynamic_Period_CAL),_xlfn.XMATCH("GDP Deflator",Dynamic_Indices)),
INDEX(Dynamic_Table_CAL,COUNTA(Dynamic_Table_CAL)/COUNTA(Dynamic_Indices),_xlfn.XMATCH("GDP Deflator",Dynamic_Indices))),
IF(SETUP_Frequency="Quarterly",
IFERROR(INDEX(Dynamic_Table_QTR,_xlfn.XMATCH($H483,Dynamic_Period_QTR),_xlfn.XMATCH("GDP Deflator",Dynamic_Indices)),
INDEX(Dynamic_Table_QTR,COUNTA(Dynamic_Table_QTR)/COUNTA(Dynamic_Indices),_xlfn.XMATCH("GDP Deflator",Dynamic_Indices))),"err"))))
/100</f>
        <v>#N/A</v>
      </c>
      <c r="T483" s="37" t="e">
        <f t="shared" ca="1" si="38"/>
        <v>#N/A</v>
      </c>
      <c r="U483" s="2" t="e">
        <f ca="1">IF(ISERROR($H483),NA(),
_xlfn.XLOOKUP(0,Tool!$28:$28,Tool!$40:$40)/$T483
)</f>
        <v>#N/A</v>
      </c>
    </row>
    <row r="484" spans="8:21" x14ac:dyDescent="0.35">
      <c r="H484" s="33" t="b">
        <f>IF(SETUP_Frequency="Calendar Year",IF(COUNTA(H$3:H483)&lt;=SETUP_Period_Final-SETUP_Period_First,H483+1),
IF(SETUP_Frequency="Financial Year", IF(COUNTA(H$3:H483)&lt;=LEFT(SETUP_Period_Final,4)-LEFT(SETUP_Period_First,4),((LEFT(H483,2)&amp;MID(H483,3,2))+1)&amp;"/"&amp;TEXT(RIGHT(TEXT(RIGHT(H483,2)+1,"00"),2),"00"),NA()),
IF(SETUP_Frequency="Quarterly",IF(COUNTA(H$3:H483)&lt;=((LEFT(SETUP_Period_Final,4)-LEFT(SETUP_Period_First,4))*4)+RIGHT(SETUP_Period_Final,1)-RIGHT(SETUP_Period_First,1),IF(_xlfn.NUMBERVALUE(RIGHT(H483,1))=4,(LEFT(H483,4)+1)&amp;"Q1",(LEFT(H483,4)&amp;"Q"&amp;(RIGHT(H483,1)+1))),NA()),NA())))</f>
        <v>0</v>
      </c>
      <c r="J484" s="43">
        <f ca="1">OFFSET(Tool!$C$13,0,ROW($H484)-3)</f>
        <v>0</v>
      </c>
      <c r="K484" s="78" t="e">
        <f t="shared" ca="1" si="36"/>
        <v>#N/A</v>
      </c>
      <c r="L484" s="78" t="e">
        <f t="shared" ca="1" si="39"/>
        <v>#N/A</v>
      </c>
      <c r="M484" s="78" t="e">
        <f t="shared" ca="1" si="40"/>
        <v>#N/A</v>
      </c>
      <c r="N484" s="38"/>
      <c r="O484" s="36" t="e" cm="1">
        <f t="array" ref="O484">IF(OR(ISERROR($H484),$H484=FALSE),NA(),
IF(INFLATION_Index="Custom",_xlfn.XLOOKUP($H484,Tool!$12:$12,Tool!$14:$14)*100,
IF(SETUP_Frequency="Financial Year",
IFERROR(INDEX(Dynamic_Table_FY,_xlfn.XMATCH($H484,Dynamic_Period_FY),_xlfn.XMATCH(INFLATION_Index,Dynamic_Indices)),
INDEX(Dynamic_Table_FY,COUNTA(Dynamic_Table_FY)/COUNTA(Dynamic_Indices),_xlfn.XMATCH(INFLATION_Index,Dynamic_Indices))),
IF(SETUP_Frequency="Calendar Year",
IFERROR(INDEX(Dynamic_Table_CAL,_xlfn.XMATCH($H484,Dynamic_Period_CAL),_xlfn.XMATCH(INFLATION_Index,Dynamic_Indices)),
INDEX(Dynamic_Table_CAL,COUNTA(Dynamic_Table_CAL)/COUNTA(Dynamic_Indices),_xlfn.XMATCH(INFLATION_Index,Dynamic_Indices))),
IF(SETUP_Frequency="Quarterly",
IFERROR(INDEX(Dynamic_Table_QTR,_xlfn.XMATCH($H484,Dynamic_Period_QTR),_xlfn.XMATCH(INFLATION_Index,Dynamic_Indices)),
INDEX(Dynamic_Table_QTR,COUNTA(Dynamic_Table_QTR)/COUNTA(Dynamic_Indices),_xlfn.XMATCH(INFLATION_Index,Dynamic_Indices))),"err")))))
/100</f>
        <v>#N/A</v>
      </c>
      <c r="P484" s="37" t="e">
        <f t="shared" ca="1" si="37"/>
        <v>#N/A</v>
      </c>
      <c r="Q484" s="37" t="e">
        <f ca="1">IF(ISERROR($H484),NA(),
$P484/_xlfn.XLOOKUP(0,Tool!$27:$27,Tool!$33:$33)
)</f>
        <v>#N/A</v>
      </c>
      <c r="R484" s="2"/>
      <c r="S484" s="36" t="e" cm="1">
        <f t="array" ref="S484">IF(OR(ISERROR($H484),$H484=FALSE),NA(),
IF(SETUP_Frequency="Financial Year",
IFERROR(INDEX(Dynamic_Table_FY,_xlfn.XMATCH($H484,Dynamic_Period_FY),_xlfn.XMATCH("GDP Deflator",Dynamic_Indices)),
INDEX(Dynamic_Table_FY,COUNTA(Dynamic_Table_FY)/COUNTA(Dynamic_Indices),_xlfn.XMATCH("GDP Deflator",Dynamic_Indices))),
IF(SETUP_Frequency="Calendar Year",
IFERROR(INDEX(Dynamic_Table_CAL,_xlfn.XMATCH($H484,Dynamic_Period_CAL),_xlfn.XMATCH("GDP Deflator",Dynamic_Indices)),
INDEX(Dynamic_Table_CAL,COUNTA(Dynamic_Table_CAL)/COUNTA(Dynamic_Indices),_xlfn.XMATCH("GDP Deflator",Dynamic_Indices))),
IF(SETUP_Frequency="Quarterly",
IFERROR(INDEX(Dynamic_Table_QTR,_xlfn.XMATCH($H484,Dynamic_Period_QTR),_xlfn.XMATCH("GDP Deflator",Dynamic_Indices)),
INDEX(Dynamic_Table_QTR,COUNTA(Dynamic_Table_QTR)/COUNTA(Dynamic_Indices),_xlfn.XMATCH("GDP Deflator",Dynamic_Indices))),"err"))))
/100</f>
        <v>#N/A</v>
      </c>
      <c r="T484" s="37" t="e">
        <f t="shared" ca="1" si="38"/>
        <v>#N/A</v>
      </c>
      <c r="U484" s="2" t="e">
        <f ca="1">IF(ISERROR($H484),NA(),
_xlfn.XLOOKUP(0,Tool!$28:$28,Tool!$40:$40)/$T484
)</f>
        <v>#N/A</v>
      </c>
    </row>
    <row r="485" spans="8:21" x14ac:dyDescent="0.35">
      <c r="H485" s="33" t="b">
        <f>IF(SETUP_Frequency="Calendar Year",IF(COUNTA(H$3:H484)&lt;=SETUP_Period_Final-SETUP_Period_First,H484+1),
IF(SETUP_Frequency="Financial Year", IF(COUNTA(H$3:H484)&lt;=LEFT(SETUP_Period_Final,4)-LEFT(SETUP_Period_First,4),((LEFT(H484,2)&amp;MID(H484,3,2))+1)&amp;"/"&amp;TEXT(RIGHT(TEXT(RIGHT(H484,2)+1,"00"),2),"00"),NA()),
IF(SETUP_Frequency="Quarterly",IF(COUNTA(H$3:H484)&lt;=((LEFT(SETUP_Period_Final,4)-LEFT(SETUP_Period_First,4))*4)+RIGHT(SETUP_Period_Final,1)-RIGHT(SETUP_Period_First,1),IF(_xlfn.NUMBERVALUE(RIGHT(H484,1))=4,(LEFT(H484,4)+1)&amp;"Q1",(LEFT(H484,4)&amp;"Q"&amp;(RIGHT(H484,1)+1))),NA()),NA())))</f>
        <v>0</v>
      </c>
      <c r="J485" s="43">
        <f ca="1">OFFSET(Tool!$C$13,0,ROW($H485)-3)</f>
        <v>0</v>
      </c>
      <c r="K485" s="78" t="e">
        <f t="shared" ca="1" si="36"/>
        <v>#N/A</v>
      </c>
      <c r="L485" s="78" t="e">
        <f t="shared" ca="1" si="39"/>
        <v>#N/A</v>
      </c>
      <c r="M485" s="78" t="e">
        <f t="shared" ca="1" si="40"/>
        <v>#N/A</v>
      </c>
      <c r="N485" s="38"/>
      <c r="O485" s="36" t="e" cm="1">
        <f t="array" ref="O485">IF(OR(ISERROR($H485),$H485=FALSE),NA(),
IF(INFLATION_Index="Custom",_xlfn.XLOOKUP($H485,Tool!$12:$12,Tool!$14:$14)*100,
IF(SETUP_Frequency="Financial Year",
IFERROR(INDEX(Dynamic_Table_FY,_xlfn.XMATCH($H485,Dynamic_Period_FY),_xlfn.XMATCH(INFLATION_Index,Dynamic_Indices)),
INDEX(Dynamic_Table_FY,COUNTA(Dynamic_Table_FY)/COUNTA(Dynamic_Indices),_xlfn.XMATCH(INFLATION_Index,Dynamic_Indices))),
IF(SETUP_Frequency="Calendar Year",
IFERROR(INDEX(Dynamic_Table_CAL,_xlfn.XMATCH($H485,Dynamic_Period_CAL),_xlfn.XMATCH(INFLATION_Index,Dynamic_Indices)),
INDEX(Dynamic_Table_CAL,COUNTA(Dynamic_Table_CAL)/COUNTA(Dynamic_Indices),_xlfn.XMATCH(INFLATION_Index,Dynamic_Indices))),
IF(SETUP_Frequency="Quarterly",
IFERROR(INDEX(Dynamic_Table_QTR,_xlfn.XMATCH($H485,Dynamic_Period_QTR),_xlfn.XMATCH(INFLATION_Index,Dynamic_Indices)),
INDEX(Dynamic_Table_QTR,COUNTA(Dynamic_Table_QTR)/COUNTA(Dynamic_Indices),_xlfn.XMATCH(INFLATION_Index,Dynamic_Indices))),"err")))))
/100</f>
        <v>#N/A</v>
      </c>
      <c r="P485" s="37" t="e">
        <f t="shared" ca="1" si="37"/>
        <v>#N/A</v>
      </c>
      <c r="Q485" s="37" t="e">
        <f ca="1">IF(ISERROR($H485),NA(),
$P485/_xlfn.XLOOKUP(0,Tool!$27:$27,Tool!$33:$33)
)</f>
        <v>#N/A</v>
      </c>
      <c r="R485" s="2"/>
      <c r="S485" s="36" t="e" cm="1">
        <f t="array" ref="S485">IF(OR(ISERROR($H485),$H485=FALSE),NA(),
IF(SETUP_Frequency="Financial Year",
IFERROR(INDEX(Dynamic_Table_FY,_xlfn.XMATCH($H485,Dynamic_Period_FY),_xlfn.XMATCH("GDP Deflator",Dynamic_Indices)),
INDEX(Dynamic_Table_FY,COUNTA(Dynamic_Table_FY)/COUNTA(Dynamic_Indices),_xlfn.XMATCH("GDP Deflator",Dynamic_Indices))),
IF(SETUP_Frequency="Calendar Year",
IFERROR(INDEX(Dynamic_Table_CAL,_xlfn.XMATCH($H485,Dynamic_Period_CAL),_xlfn.XMATCH("GDP Deflator",Dynamic_Indices)),
INDEX(Dynamic_Table_CAL,COUNTA(Dynamic_Table_CAL)/COUNTA(Dynamic_Indices),_xlfn.XMATCH("GDP Deflator",Dynamic_Indices))),
IF(SETUP_Frequency="Quarterly",
IFERROR(INDEX(Dynamic_Table_QTR,_xlfn.XMATCH($H485,Dynamic_Period_QTR),_xlfn.XMATCH("GDP Deflator",Dynamic_Indices)),
INDEX(Dynamic_Table_QTR,COUNTA(Dynamic_Table_QTR)/COUNTA(Dynamic_Indices),_xlfn.XMATCH("GDP Deflator",Dynamic_Indices))),"err"))))
/100</f>
        <v>#N/A</v>
      </c>
      <c r="T485" s="37" t="e">
        <f t="shared" ca="1" si="38"/>
        <v>#N/A</v>
      </c>
      <c r="U485" s="2" t="e">
        <f ca="1">IF(ISERROR($H485),NA(),
_xlfn.XLOOKUP(0,Tool!$28:$28,Tool!$40:$40)/$T485
)</f>
        <v>#N/A</v>
      </c>
    </row>
    <row r="486" spans="8:21" x14ac:dyDescent="0.35">
      <c r="H486" s="33" t="b">
        <f>IF(SETUP_Frequency="Calendar Year",IF(COUNTA(H$3:H485)&lt;=SETUP_Period_Final-SETUP_Period_First,H485+1),
IF(SETUP_Frequency="Financial Year", IF(COUNTA(H$3:H485)&lt;=LEFT(SETUP_Period_Final,4)-LEFT(SETUP_Period_First,4),((LEFT(H485,2)&amp;MID(H485,3,2))+1)&amp;"/"&amp;TEXT(RIGHT(TEXT(RIGHT(H485,2)+1,"00"),2),"00"),NA()),
IF(SETUP_Frequency="Quarterly",IF(COUNTA(H$3:H485)&lt;=((LEFT(SETUP_Period_Final,4)-LEFT(SETUP_Period_First,4))*4)+RIGHT(SETUP_Period_Final,1)-RIGHT(SETUP_Period_First,1),IF(_xlfn.NUMBERVALUE(RIGHT(H485,1))=4,(LEFT(H485,4)+1)&amp;"Q1",(LEFT(H485,4)&amp;"Q"&amp;(RIGHT(H485,1)+1))),NA()),NA())))</f>
        <v>0</v>
      </c>
      <c r="J486" s="43">
        <f ca="1">OFFSET(Tool!$C$13,0,ROW($H486)-3)</f>
        <v>0</v>
      </c>
      <c r="K486" s="78" t="e">
        <f t="shared" ca="1" si="36"/>
        <v>#N/A</v>
      </c>
      <c r="L486" s="78" t="e">
        <f t="shared" ca="1" si="39"/>
        <v>#N/A</v>
      </c>
      <c r="M486" s="78" t="e">
        <f t="shared" ca="1" si="40"/>
        <v>#N/A</v>
      </c>
      <c r="N486" s="38"/>
      <c r="O486" s="36" t="e" cm="1">
        <f t="array" ref="O486">IF(OR(ISERROR($H486),$H486=FALSE),NA(),
IF(INFLATION_Index="Custom",_xlfn.XLOOKUP($H486,Tool!$12:$12,Tool!$14:$14)*100,
IF(SETUP_Frequency="Financial Year",
IFERROR(INDEX(Dynamic_Table_FY,_xlfn.XMATCH($H486,Dynamic_Period_FY),_xlfn.XMATCH(INFLATION_Index,Dynamic_Indices)),
INDEX(Dynamic_Table_FY,COUNTA(Dynamic_Table_FY)/COUNTA(Dynamic_Indices),_xlfn.XMATCH(INFLATION_Index,Dynamic_Indices))),
IF(SETUP_Frequency="Calendar Year",
IFERROR(INDEX(Dynamic_Table_CAL,_xlfn.XMATCH($H486,Dynamic_Period_CAL),_xlfn.XMATCH(INFLATION_Index,Dynamic_Indices)),
INDEX(Dynamic_Table_CAL,COUNTA(Dynamic_Table_CAL)/COUNTA(Dynamic_Indices),_xlfn.XMATCH(INFLATION_Index,Dynamic_Indices))),
IF(SETUP_Frequency="Quarterly",
IFERROR(INDEX(Dynamic_Table_QTR,_xlfn.XMATCH($H486,Dynamic_Period_QTR),_xlfn.XMATCH(INFLATION_Index,Dynamic_Indices)),
INDEX(Dynamic_Table_QTR,COUNTA(Dynamic_Table_QTR)/COUNTA(Dynamic_Indices),_xlfn.XMATCH(INFLATION_Index,Dynamic_Indices))),"err")))))
/100</f>
        <v>#N/A</v>
      </c>
      <c r="P486" s="37" t="e">
        <f t="shared" ca="1" si="37"/>
        <v>#N/A</v>
      </c>
      <c r="Q486" s="37" t="e">
        <f ca="1">IF(ISERROR($H486),NA(),
$P486/_xlfn.XLOOKUP(0,Tool!$27:$27,Tool!$33:$33)
)</f>
        <v>#N/A</v>
      </c>
      <c r="R486" s="2"/>
      <c r="S486" s="36" t="e" cm="1">
        <f t="array" ref="S486">IF(OR(ISERROR($H486),$H486=FALSE),NA(),
IF(SETUP_Frequency="Financial Year",
IFERROR(INDEX(Dynamic_Table_FY,_xlfn.XMATCH($H486,Dynamic_Period_FY),_xlfn.XMATCH("GDP Deflator",Dynamic_Indices)),
INDEX(Dynamic_Table_FY,COUNTA(Dynamic_Table_FY)/COUNTA(Dynamic_Indices),_xlfn.XMATCH("GDP Deflator",Dynamic_Indices))),
IF(SETUP_Frequency="Calendar Year",
IFERROR(INDEX(Dynamic_Table_CAL,_xlfn.XMATCH($H486,Dynamic_Period_CAL),_xlfn.XMATCH("GDP Deflator",Dynamic_Indices)),
INDEX(Dynamic_Table_CAL,COUNTA(Dynamic_Table_CAL)/COUNTA(Dynamic_Indices),_xlfn.XMATCH("GDP Deflator",Dynamic_Indices))),
IF(SETUP_Frequency="Quarterly",
IFERROR(INDEX(Dynamic_Table_QTR,_xlfn.XMATCH($H486,Dynamic_Period_QTR),_xlfn.XMATCH("GDP Deflator",Dynamic_Indices)),
INDEX(Dynamic_Table_QTR,COUNTA(Dynamic_Table_QTR)/COUNTA(Dynamic_Indices),_xlfn.XMATCH("GDP Deflator",Dynamic_Indices))),"err"))))
/100</f>
        <v>#N/A</v>
      </c>
      <c r="T486" s="37" t="e">
        <f t="shared" ca="1" si="38"/>
        <v>#N/A</v>
      </c>
      <c r="U486" s="2" t="e">
        <f ca="1">IF(ISERROR($H486),NA(),
_xlfn.XLOOKUP(0,Tool!$28:$28,Tool!$40:$40)/$T486
)</f>
        <v>#N/A</v>
      </c>
    </row>
    <row r="487" spans="8:21" x14ac:dyDescent="0.35">
      <c r="H487" s="33" t="b">
        <f>IF(SETUP_Frequency="Calendar Year",IF(COUNTA(H$3:H486)&lt;=SETUP_Period_Final-SETUP_Period_First,H486+1),
IF(SETUP_Frequency="Financial Year", IF(COUNTA(H$3:H486)&lt;=LEFT(SETUP_Period_Final,4)-LEFT(SETUP_Period_First,4),((LEFT(H486,2)&amp;MID(H486,3,2))+1)&amp;"/"&amp;TEXT(RIGHT(TEXT(RIGHT(H486,2)+1,"00"),2),"00"),NA()),
IF(SETUP_Frequency="Quarterly",IF(COUNTA(H$3:H486)&lt;=((LEFT(SETUP_Period_Final,4)-LEFT(SETUP_Period_First,4))*4)+RIGHT(SETUP_Period_Final,1)-RIGHT(SETUP_Period_First,1),IF(_xlfn.NUMBERVALUE(RIGHT(H486,1))=4,(LEFT(H486,4)+1)&amp;"Q1",(LEFT(H486,4)&amp;"Q"&amp;(RIGHT(H486,1)+1))),NA()),NA())))</f>
        <v>0</v>
      </c>
      <c r="J487" s="43">
        <f ca="1">OFFSET(Tool!$C$13,0,ROW($H487)-3)</f>
        <v>0</v>
      </c>
      <c r="K487" s="78" t="e">
        <f t="shared" ca="1" si="36"/>
        <v>#N/A</v>
      </c>
      <c r="L487" s="78" t="e">
        <f t="shared" ca="1" si="39"/>
        <v>#N/A</v>
      </c>
      <c r="M487" s="78" t="e">
        <f t="shared" ca="1" si="40"/>
        <v>#N/A</v>
      </c>
      <c r="N487" s="38"/>
      <c r="O487" s="36" t="e" cm="1">
        <f t="array" ref="O487">IF(OR(ISERROR($H487),$H487=FALSE),NA(),
IF(INFLATION_Index="Custom",_xlfn.XLOOKUP($H487,Tool!$12:$12,Tool!$14:$14)*100,
IF(SETUP_Frequency="Financial Year",
IFERROR(INDEX(Dynamic_Table_FY,_xlfn.XMATCH($H487,Dynamic_Period_FY),_xlfn.XMATCH(INFLATION_Index,Dynamic_Indices)),
INDEX(Dynamic_Table_FY,COUNTA(Dynamic_Table_FY)/COUNTA(Dynamic_Indices),_xlfn.XMATCH(INFLATION_Index,Dynamic_Indices))),
IF(SETUP_Frequency="Calendar Year",
IFERROR(INDEX(Dynamic_Table_CAL,_xlfn.XMATCH($H487,Dynamic_Period_CAL),_xlfn.XMATCH(INFLATION_Index,Dynamic_Indices)),
INDEX(Dynamic_Table_CAL,COUNTA(Dynamic_Table_CAL)/COUNTA(Dynamic_Indices),_xlfn.XMATCH(INFLATION_Index,Dynamic_Indices))),
IF(SETUP_Frequency="Quarterly",
IFERROR(INDEX(Dynamic_Table_QTR,_xlfn.XMATCH($H487,Dynamic_Period_QTR),_xlfn.XMATCH(INFLATION_Index,Dynamic_Indices)),
INDEX(Dynamic_Table_QTR,COUNTA(Dynamic_Table_QTR)/COUNTA(Dynamic_Indices),_xlfn.XMATCH(INFLATION_Index,Dynamic_Indices))),"err")))))
/100</f>
        <v>#N/A</v>
      </c>
      <c r="P487" s="37" t="e">
        <f t="shared" ca="1" si="37"/>
        <v>#N/A</v>
      </c>
      <c r="Q487" s="37" t="e">
        <f ca="1">IF(ISERROR($H487),NA(),
$P487/_xlfn.XLOOKUP(0,Tool!$27:$27,Tool!$33:$33)
)</f>
        <v>#N/A</v>
      </c>
      <c r="R487" s="2"/>
      <c r="S487" s="36" t="e" cm="1">
        <f t="array" ref="S487">IF(OR(ISERROR($H487),$H487=FALSE),NA(),
IF(SETUP_Frequency="Financial Year",
IFERROR(INDEX(Dynamic_Table_FY,_xlfn.XMATCH($H487,Dynamic_Period_FY),_xlfn.XMATCH("GDP Deflator",Dynamic_Indices)),
INDEX(Dynamic_Table_FY,COUNTA(Dynamic_Table_FY)/COUNTA(Dynamic_Indices),_xlfn.XMATCH("GDP Deflator",Dynamic_Indices))),
IF(SETUP_Frequency="Calendar Year",
IFERROR(INDEX(Dynamic_Table_CAL,_xlfn.XMATCH($H487,Dynamic_Period_CAL),_xlfn.XMATCH("GDP Deflator",Dynamic_Indices)),
INDEX(Dynamic_Table_CAL,COUNTA(Dynamic_Table_CAL)/COUNTA(Dynamic_Indices),_xlfn.XMATCH("GDP Deflator",Dynamic_Indices))),
IF(SETUP_Frequency="Quarterly",
IFERROR(INDEX(Dynamic_Table_QTR,_xlfn.XMATCH($H487,Dynamic_Period_QTR),_xlfn.XMATCH("GDP Deflator",Dynamic_Indices)),
INDEX(Dynamic_Table_QTR,COUNTA(Dynamic_Table_QTR)/COUNTA(Dynamic_Indices),_xlfn.XMATCH("GDP Deflator",Dynamic_Indices))),"err"))))
/100</f>
        <v>#N/A</v>
      </c>
      <c r="T487" s="37" t="e">
        <f t="shared" ca="1" si="38"/>
        <v>#N/A</v>
      </c>
      <c r="U487" s="2" t="e">
        <f ca="1">IF(ISERROR($H487),NA(),
_xlfn.XLOOKUP(0,Tool!$28:$28,Tool!$40:$40)/$T487
)</f>
        <v>#N/A</v>
      </c>
    </row>
    <row r="488" spans="8:21" x14ac:dyDescent="0.35">
      <c r="H488" s="33" t="b">
        <f>IF(SETUP_Frequency="Calendar Year",IF(COUNTA(H$3:H487)&lt;=SETUP_Period_Final-SETUP_Period_First,H487+1),
IF(SETUP_Frequency="Financial Year", IF(COUNTA(H$3:H487)&lt;=LEFT(SETUP_Period_Final,4)-LEFT(SETUP_Period_First,4),((LEFT(H487,2)&amp;MID(H487,3,2))+1)&amp;"/"&amp;TEXT(RIGHT(TEXT(RIGHT(H487,2)+1,"00"),2),"00"),NA()),
IF(SETUP_Frequency="Quarterly",IF(COUNTA(H$3:H487)&lt;=((LEFT(SETUP_Period_Final,4)-LEFT(SETUP_Period_First,4))*4)+RIGHT(SETUP_Period_Final,1)-RIGHT(SETUP_Period_First,1),IF(_xlfn.NUMBERVALUE(RIGHT(H487,1))=4,(LEFT(H487,4)+1)&amp;"Q1",(LEFT(H487,4)&amp;"Q"&amp;(RIGHT(H487,1)+1))),NA()),NA())))</f>
        <v>0</v>
      </c>
      <c r="J488" s="43">
        <f ca="1">OFFSET(Tool!$C$13,0,ROW($H488)-3)</f>
        <v>0</v>
      </c>
      <c r="K488" s="78" t="e">
        <f t="shared" ca="1" si="36"/>
        <v>#N/A</v>
      </c>
      <c r="L488" s="78" t="e">
        <f t="shared" ca="1" si="39"/>
        <v>#N/A</v>
      </c>
      <c r="M488" s="78" t="e">
        <f t="shared" ca="1" si="40"/>
        <v>#N/A</v>
      </c>
      <c r="N488" s="38"/>
      <c r="O488" s="36" t="e" cm="1">
        <f t="array" ref="O488">IF(OR(ISERROR($H488),$H488=FALSE),NA(),
IF(INFLATION_Index="Custom",_xlfn.XLOOKUP($H488,Tool!$12:$12,Tool!$14:$14)*100,
IF(SETUP_Frequency="Financial Year",
IFERROR(INDEX(Dynamic_Table_FY,_xlfn.XMATCH($H488,Dynamic_Period_FY),_xlfn.XMATCH(INFLATION_Index,Dynamic_Indices)),
INDEX(Dynamic_Table_FY,COUNTA(Dynamic_Table_FY)/COUNTA(Dynamic_Indices),_xlfn.XMATCH(INFLATION_Index,Dynamic_Indices))),
IF(SETUP_Frequency="Calendar Year",
IFERROR(INDEX(Dynamic_Table_CAL,_xlfn.XMATCH($H488,Dynamic_Period_CAL),_xlfn.XMATCH(INFLATION_Index,Dynamic_Indices)),
INDEX(Dynamic_Table_CAL,COUNTA(Dynamic_Table_CAL)/COUNTA(Dynamic_Indices),_xlfn.XMATCH(INFLATION_Index,Dynamic_Indices))),
IF(SETUP_Frequency="Quarterly",
IFERROR(INDEX(Dynamic_Table_QTR,_xlfn.XMATCH($H488,Dynamic_Period_QTR),_xlfn.XMATCH(INFLATION_Index,Dynamic_Indices)),
INDEX(Dynamic_Table_QTR,COUNTA(Dynamic_Table_QTR)/COUNTA(Dynamic_Indices),_xlfn.XMATCH(INFLATION_Index,Dynamic_Indices))),"err")))))
/100</f>
        <v>#N/A</v>
      </c>
      <c r="P488" s="37" t="e">
        <f t="shared" ca="1" si="37"/>
        <v>#N/A</v>
      </c>
      <c r="Q488" s="37" t="e">
        <f ca="1">IF(ISERROR($H488),NA(),
$P488/_xlfn.XLOOKUP(0,Tool!$27:$27,Tool!$33:$33)
)</f>
        <v>#N/A</v>
      </c>
      <c r="R488" s="2"/>
      <c r="S488" s="36" t="e" cm="1">
        <f t="array" ref="S488">IF(OR(ISERROR($H488),$H488=FALSE),NA(),
IF(SETUP_Frequency="Financial Year",
IFERROR(INDEX(Dynamic_Table_FY,_xlfn.XMATCH($H488,Dynamic_Period_FY),_xlfn.XMATCH("GDP Deflator",Dynamic_Indices)),
INDEX(Dynamic_Table_FY,COUNTA(Dynamic_Table_FY)/COUNTA(Dynamic_Indices),_xlfn.XMATCH("GDP Deflator",Dynamic_Indices))),
IF(SETUP_Frequency="Calendar Year",
IFERROR(INDEX(Dynamic_Table_CAL,_xlfn.XMATCH($H488,Dynamic_Period_CAL),_xlfn.XMATCH("GDP Deflator",Dynamic_Indices)),
INDEX(Dynamic_Table_CAL,COUNTA(Dynamic_Table_CAL)/COUNTA(Dynamic_Indices),_xlfn.XMATCH("GDP Deflator",Dynamic_Indices))),
IF(SETUP_Frequency="Quarterly",
IFERROR(INDEX(Dynamic_Table_QTR,_xlfn.XMATCH($H488,Dynamic_Period_QTR),_xlfn.XMATCH("GDP Deflator",Dynamic_Indices)),
INDEX(Dynamic_Table_QTR,COUNTA(Dynamic_Table_QTR)/COUNTA(Dynamic_Indices),_xlfn.XMATCH("GDP Deflator",Dynamic_Indices))),"err"))))
/100</f>
        <v>#N/A</v>
      </c>
      <c r="T488" s="37" t="e">
        <f t="shared" ca="1" si="38"/>
        <v>#N/A</v>
      </c>
      <c r="U488" s="2" t="e">
        <f ca="1">IF(ISERROR($H488),NA(),
_xlfn.XLOOKUP(0,Tool!$28:$28,Tool!$40:$40)/$T488
)</f>
        <v>#N/A</v>
      </c>
    </row>
    <row r="489" spans="8:21" x14ac:dyDescent="0.35">
      <c r="H489" s="33" t="b">
        <f>IF(SETUP_Frequency="Calendar Year",IF(COUNTA(H$3:H488)&lt;=SETUP_Period_Final-SETUP_Period_First,H488+1),
IF(SETUP_Frequency="Financial Year", IF(COUNTA(H$3:H488)&lt;=LEFT(SETUP_Period_Final,4)-LEFT(SETUP_Period_First,4),((LEFT(H488,2)&amp;MID(H488,3,2))+1)&amp;"/"&amp;TEXT(RIGHT(TEXT(RIGHT(H488,2)+1,"00"),2),"00"),NA()),
IF(SETUP_Frequency="Quarterly",IF(COUNTA(H$3:H488)&lt;=((LEFT(SETUP_Period_Final,4)-LEFT(SETUP_Period_First,4))*4)+RIGHT(SETUP_Period_Final,1)-RIGHT(SETUP_Period_First,1),IF(_xlfn.NUMBERVALUE(RIGHT(H488,1))=4,(LEFT(H488,4)+1)&amp;"Q1",(LEFT(H488,4)&amp;"Q"&amp;(RIGHT(H488,1)+1))),NA()),NA())))</f>
        <v>0</v>
      </c>
      <c r="J489" s="43">
        <f ca="1">OFFSET(Tool!$C$13,0,ROW($H489)-3)</f>
        <v>0</v>
      </c>
      <c r="K489" s="78" t="e">
        <f t="shared" ca="1" si="36"/>
        <v>#N/A</v>
      </c>
      <c r="L489" s="78" t="e">
        <f t="shared" ca="1" si="39"/>
        <v>#N/A</v>
      </c>
      <c r="M489" s="78" t="e">
        <f t="shared" ca="1" si="40"/>
        <v>#N/A</v>
      </c>
      <c r="N489" s="38"/>
      <c r="O489" s="36" t="e" cm="1">
        <f t="array" ref="O489">IF(OR(ISERROR($H489),$H489=FALSE),NA(),
IF(INFLATION_Index="Custom",_xlfn.XLOOKUP($H489,Tool!$12:$12,Tool!$14:$14)*100,
IF(SETUP_Frequency="Financial Year",
IFERROR(INDEX(Dynamic_Table_FY,_xlfn.XMATCH($H489,Dynamic_Period_FY),_xlfn.XMATCH(INFLATION_Index,Dynamic_Indices)),
INDEX(Dynamic_Table_FY,COUNTA(Dynamic_Table_FY)/COUNTA(Dynamic_Indices),_xlfn.XMATCH(INFLATION_Index,Dynamic_Indices))),
IF(SETUP_Frequency="Calendar Year",
IFERROR(INDEX(Dynamic_Table_CAL,_xlfn.XMATCH($H489,Dynamic_Period_CAL),_xlfn.XMATCH(INFLATION_Index,Dynamic_Indices)),
INDEX(Dynamic_Table_CAL,COUNTA(Dynamic_Table_CAL)/COUNTA(Dynamic_Indices),_xlfn.XMATCH(INFLATION_Index,Dynamic_Indices))),
IF(SETUP_Frequency="Quarterly",
IFERROR(INDEX(Dynamic_Table_QTR,_xlfn.XMATCH($H489,Dynamic_Period_QTR),_xlfn.XMATCH(INFLATION_Index,Dynamic_Indices)),
INDEX(Dynamic_Table_QTR,COUNTA(Dynamic_Table_QTR)/COUNTA(Dynamic_Indices),_xlfn.XMATCH(INFLATION_Index,Dynamic_Indices))),"err")))))
/100</f>
        <v>#N/A</v>
      </c>
      <c r="P489" s="37" t="e">
        <f t="shared" ca="1" si="37"/>
        <v>#N/A</v>
      </c>
      <c r="Q489" s="37" t="e">
        <f ca="1">IF(ISERROR($H489),NA(),
$P489/_xlfn.XLOOKUP(0,Tool!$27:$27,Tool!$33:$33)
)</f>
        <v>#N/A</v>
      </c>
      <c r="R489" s="2"/>
      <c r="S489" s="36" t="e" cm="1">
        <f t="array" ref="S489">IF(OR(ISERROR($H489),$H489=FALSE),NA(),
IF(SETUP_Frequency="Financial Year",
IFERROR(INDEX(Dynamic_Table_FY,_xlfn.XMATCH($H489,Dynamic_Period_FY),_xlfn.XMATCH("GDP Deflator",Dynamic_Indices)),
INDEX(Dynamic_Table_FY,COUNTA(Dynamic_Table_FY)/COUNTA(Dynamic_Indices),_xlfn.XMATCH("GDP Deflator",Dynamic_Indices))),
IF(SETUP_Frequency="Calendar Year",
IFERROR(INDEX(Dynamic_Table_CAL,_xlfn.XMATCH($H489,Dynamic_Period_CAL),_xlfn.XMATCH("GDP Deflator",Dynamic_Indices)),
INDEX(Dynamic_Table_CAL,COUNTA(Dynamic_Table_CAL)/COUNTA(Dynamic_Indices),_xlfn.XMATCH("GDP Deflator",Dynamic_Indices))),
IF(SETUP_Frequency="Quarterly",
IFERROR(INDEX(Dynamic_Table_QTR,_xlfn.XMATCH($H489,Dynamic_Period_QTR),_xlfn.XMATCH("GDP Deflator",Dynamic_Indices)),
INDEX(Dynamic_Table_QTR,COUNTA(Dynamic_Table_QTR)/COUNTA(Dynamic_Indices),_xlfn.XMATCH("GDP Deflator",Dynamic_Indices))),"err"))))
/100</f>
        <v>#N/A</v>
      </c>
      <c r="T489" s="37" t="e">
        <f t="shared" ca="1" si="38"/>
        <v>#N/A</v>
      </c>
      <c r="U489" s="2" t="e">
        <f ca="1">IF(ISERROR($H489),NA(),
_xlfn.XLOOKUP(0,Tool!$28:$28,Tool!$40:$40)/$T489
)</f>
        <v>#N/A</v>
      </c>
    </row>
    <row r="490" spans="8:21" x14ac:dyDescent="0.35">
      <c r="H490" s="33" t="b">
        <f>IF(SETUP_Frequency="Calendar Year",IF(COUNTA(H$3:H489)&lt;=SETUP_Period_Final-SETUP_Period_First,H489+1),
IF(SETUP_Frequency="Financial Year", IF(COUNTA(H$3:H489)&lt;=LEFT(SETUP_Period_Final,4)-LEFT(SETUP_Period_First,4),((LEFT(H489,2)&amp;MID(H489,3,2))+1)&amp;"/"&amp;TEXT(RIGHT(TEXT(RIGHT(H489,2)+1,"00"),2),"00"),NA()),
IF(SETUP_Frequency="Quarterly",IF(COUNTA(H$3:H489)&lt;=((LEFT(SETUP_Period_Final,4)-LEFT(SETUP_Period_First,4))*4)+RIGHT(SETUP_Period_Final,1)-RIGHT(SETUP_Period_First,1),IF(_xlfn.NUMBERVALUE(RIGHT(H489,1))=4,(LEFT(H489,4)+1)&amp;"Q1",(LEFT(H489,4)&amp;"Q"&amp;(RIGHT(H489,1)+1))),NA()),NA())))</f>
        <v>0</v>
      </c>
      <c r="J490" s="43">
        <f ca="1">OFFSET(Tool!$C$13,0,ROW($H490)-3)</f>
        <v>0</v>
      </c>
      <c r="K490" s="78" t="e">
        <f t="shared" ca="1" si="36"/>
        <v>#N/A</v>
      </c>
      <c r="L490" s="78" t="e">
        <f t="shared" ca="1" si="39"/>
        <v>#N/A</v>
      </c>
      <c r="M490" s="78" t="e">
        <f t="shared" ca="1" si="40"/>
        <v>#N/A</v>
      </c>
      <c r="N490" s="38"/>
      <c r="O490" s="36" t="e" cm="1">
        <f t="array" ref="O490">IF(OR(ISERROR($H490),$H490=FALSE),NA(),
IF(INFLATION_Index="Custom",_xlfn.XLOOKUP($H490,Tool!$12:$12,Tool!$14:$14)*100,
IF(SETUP_Frequency="Financial Year",
IFERROR(INDEX(Dynamic_Table_FY,_xlfn.XMATCH($H490,Dynamic_Period_FY),_xlfn.XMATCH(INFLATION_Index,Dynamic_Indices)),
INDEX(Dynamic_Table_FY,COUNTA(Dynamic_Table_FY)/COUNTA(Dynamic_Indices),_xlfn.XMATCH(INFLATION_Index,Dynamic_Indices))),
IF(SETUP_Frequency="Calendar Year",
IFERROR(INDEX(Dynamic_Table_CAL,_xlfn.XMATCH($H490,Dynamic_Period_CAL),_xlfn.XMATCH(INFLATION_Index,Dynamic_Indices)),
INDEX(Dynamic_Table_CAL,COUNTA(Dynamic_Table_CAL)/COUNTA(Dynamic_Indices),_xlfn.XMATCH(INFLATION_Index,Dynamic_Indices))),
IF(SETUP_Frequency="Quarterly",
IFERROR(INDEX(Dynamic_Table_QTR,_xlfn.XMATCH($H490,Dynamic_Period_QTR),_xlfn.XMATCH(INFLATION_Index,Dynamic_Indices)),
INDEX(Dynamic_Table_QTR,COUNTA(Dynamic_Table_QTR)/COUNTA(Dynamic_Indices),_xlfn.XMATCH(INFLATION_Index,Dynamic_Indices))),"err")))))
/100</f>
        <v>#N/A</v>
      </c>
      <c r="P490" s="37" t="e">
        <f t="shared" ca="1" si="37"/>
        <v>#N/A</v>
      </c>
      <c r="Q490" s="37" t="e">
        <f ca="1">IF(ISERROR($H490),NA(),
$P490/_xlfn.XLOOKUP(0,Tool!$27:$27,Tool!$33:$33)
)</f>
        <v>#N/A</v>
      </c>
      <c r="R490" s="2"/>
      <c r="S490" s="36" t="e" cm="1">
        <f t="array" ref="S490">IF(OR(ISERROR($H490),$H490=FALSE),NA(),
IF(SETUP_Frequency="Financial Year",
IFERROR(INDEX(Dynamic_Table_FY,_xlfn.XMATCH($H490,Dynamic_Period_FY),_xlfn.XMATCH("GDP Deflator",Dynamic_Indices)),
INDEX(Dynamic_Table_FY,COUNTA(Dynamic_Table_FY)/COUNTA(Dynamic_Indices),_xlfn.XMATCH("GDP Deflator",Dynamic_Indices))),
IF(SETUP_Frequency="Calendar Year",
IFERROR(INDEX(Dynamic_Table_CAL,_xlfn.XMATCH($H490,Dynamic_Period_CAL),_xlfn.XMATCH("GDP Deflator",Dynamic_Indices)),
INDEX(Dynamic_Table_CAL,COUNTA(Dynamic_Table_CAL)/COUNTA(Dynamic_Indices),_xlfn.XMATCH("GDP Deflator",Dynamic_Indices))),
IF(SETUP_Frequency="Quarterly",
IFERROR(INDEX(Dynamic_Table_QTR,_xlfn.XMATCH($H490,Dynamic_Period_QTR),_xlfn.XMATCH("GDP Deflator",Dynamic_Indices)),
INDEX(Dynamic_Table_QTR,COUNTA(Dynamic_Table_QTR)/COUNTA(Dynamic_Indices),_xlfn.XMATCH("GDP Deflator",Dynamic_Indices))),"err"))))
/100</f>
        <v>#N/A</v>
      </c>
      <c r="T490" s="37" t="e">
        <f t="shared" ca="1" si="38"/>
        <v>#N/A</v>
      </c>
      <c r="U490" s="2" t="e">
        <f ca="1">IF(ISERROR($H490),NA(),
_xlfn.XLOOKUP(0,Tool!$28:$28,Tool!$40:$40)/$T490
)</f>
        <v>#N/A</v>
      </c>
    </row>
    <row r="491" spans="8:21" x14ac:dyDescent="0.35">
      <c r="H491" s="33" t="b">
        <f>IF(SETUP_Frequency="Calendar Year",IF(COUNTA(H$3:H490)&lt;=SETUP_Period_Final-SETUP_Period_First,H490+1),
IF(SETUP_Frequency="Financial Year", IF(COUNTA(H$3:H490)&lt;=LEFT(SETUP_Period_Final,4)-LEFT(SETUP_Period_First,4),((LEFT(H490,2)&amp;MID(H490,3,2))+1)&amp;"/"&amp;TEXT(RIGHT(TEXT(RIGHT(H490,2)+1,"00"),2),"00"),NA()),
IF(SETUP_Frequency="Quarterly",IF(COUNTA(H$3:H490)&lt;=((LEFT(SETUP_Period_Final,4)-LEFT(SETUP_Period_First,4))*4)+RIGHT(SETUP_Period_Final,1)-RIGHT(SETUP_Period_First,1),IF(_xlfn.NUMBERVALUE(RIGHT(H490,1))=4,(LEFT(H490,4)+1)&amp;"Q1",(LEFT(H490,4)&amp;"Q"&amp;(RIGHT(H490,1)+1))),NA()),NA())))</f>
        <v>0</v>
      </c>
      <c r="J491" s="43">
        <f ca="1">OFFSET(Tool!$C$13,0,ROW($H491)-3)</f>
        <v>0</v>
      </c>
      <c r="K491" s="78" t="e">
        <f t="shared" ca="1" si="36"/>
        <v>#N/A</v>
      </c>
      <c r="L491" s="78" t="e">
        <f t="shared" ca="1" si="39"/>
        <v>#N/A</v>
      </c>
      <c r="M491" s="78" t="e">
        <f t="shared" ca="1" si="40"/>
        <v>#N/A</v>
      </c>
      <c r="N491" s="38"/>
      <c r="O491" s="36" t="e" cm="1">
        <f t="array" ref="O491">IF(OR(ISERROR($H491),$H491=FALSE),NA(),
IF(INFLATION_Index="Custom",_xlfn.XLOOKUP($H491,Tool!$12:$12,Tool!$14:$14)*100,
IF(SETUP_Frequency="Financial Year",
IFERROR(INDEX(Dynamic_Table_FY,_xlfn.XMATCH($H491,Dynamic_Period_FY),_xlfn.XMATCH(INFLATION_Index,Dynamic_Indices)),
INDEX(Dynamic_Table_FY,COUNTA(Dynamic_Table_FY)/COUNTA(Dynamic_Indices),_xlfn.XMATCH(INFLATION_Index,Dynamic_Indices))),
IF(SETUP_Frequency="Calendar Year",
IFERROR(INDEX(Dynamic_Table_CAL,_xlfn.XMATCH($H491,Dynamic_Period_CAL),_xlfn.XMATCH(INFLATION_Index,Dynamic_Indices)),
INDEX(Dynamic_Table_CAL,COUNTA(Dynamic_Table_CAL)/COUNTA(Dynamic_Indices),_xlfn.XMATCH(INFLATION_Index,Dynamic_Indices))),
IF(SETUP_Frequency="Quarterly",
IFERROR(INDEX(Dynamic_Table_QTR,_xlfn.XMATCH($H491,Dynamic_Period_QTR),_xlfn.XMATCH(INFLATION_Index,Dynamic_Indices)),
INDEX(Dynamic_Table_QTR,COUNTA(Dynamic_Table_QTR)/COUNTA(Dynamic_Indices),_xlfn.XMATCH(INFLATION_Index,Dynamic_Indices))),"err")))))
/100</f>
        <v>#N/A</v>
      </c>
      <c r="P491" s="37" t="e">
        <f t="shared" ca="1" si="37"/>
        <v>#N/A</v>
      </c>
      <c r="Q491" s="37" t="e">
        <f ca="1">IF(ISERROR($H491),NA(),
$P491/_xlfn.XLOOKUP(0,Tool!$27:$27,Tool!$33:$33)
)</f>
        <v>#N/A</v>
      </c>
      <c r="R491" s="2"/>
      <c r="S491" s="36" t="e" cm="1">
        <f t="array" ref="S491">IF(OR(ISERROR($H491),$H491=FALSE),NA(),
IF(SETUP_Frequency="Financial Year",
IFERROR(INDEX(Dynamic_Table_FY,_xlfn.XMATCH($H491,Dynamic_Period_FY),_xlfn.XMATCH("GDP Deflator",Dynamic_Indices)),
INDEX(Dynamic_Table_FY,COUNTA(Dynamic_Table_FY)/COUNTA(Dynamic_Indices),_xlfn.XMATCH("GDP Deflator",Dynamic_Indices))),
IF(SETUP_Frequency="Calendar Year",
IFERROR(INDEX(Dynamic_Table_CAL,_xlfn.XMATCH($H491,Dynamic_Period_CAL),_xlfn.XMATCH("GDP Deflator",Dynamic_Indices)),
INDEX(Dynamic_Table_CAL,COUNTA(Dynamic_Table_CAL)/COUNTA(Dynamic_Indices),_xlfn.XMATCH("GDP Deflator",Dynamic_Indices))),
IF(SETUP_Frequency="Quarterly",
IFERROR(INDEX(Dynamic_Table_QTR,_xlfn.XMATCH($H491,Dynamic_Period_QTR),_xlfn.XMATCH("GDP Deflator",Dynamic_Indices)),
INDEX(Dynamic_Table_QTR,COUNTA(Dynamic_Table_QTR)/COUNTA(Dynamic_Indices),_xlfn.XMATCH("GDP Deflator",Dynamic_Indices))),"err"))))
/100</f>
        <v>#N/A</v>
      </c>
      <c r="T491" s="37" t="e">
        <f t="shared" ca="1" si="38"/>
        <v>#N/A</v>
      </c>
      <c r="U491" s="2" t="e">
        <f ca="1">IF(ISERROR($H491),NA(),
_xlfn.XLOOKUP(0,Tool!$28:$28,Tool!$40:$40)/$T491
)</f>
        <v>#N/A</v>
      </c>
    </row>
    <row r="492" spans="8:21" x14ac:dyDescent="0.35">
      <c r="H492" s="33" t="b">
        <f>IF(SETUP_Frequency="Calendar Year",IF(COUNTA(H$3:H491)&lt;=SETUP_Period_Final-SETUP_Period_First,H491+1),
IF(SETUP_Frequency="Financial Year", IF(COUNTA(H$3:H491)&lt;=LEFT(SETUP_Period_Final,4)-LEFT(SETUP_Period_First,4),((LEFT(H491,2)&amp;MID(H491,3,2))+1)&amp;"/"&amp;TEXT(RIGHT(TEXT(RIGHT(H491,2)+1,"00"),2),"00"),NA()),
IF(SETUP_Frequency="Quarterly",IF(COUNTA(H$3:H491)&lt;=((LEFT(SETUP_Period_Final,4)-LEFT(SETUP_Period_First,4))*4)+RIGHT(SETUP_Period_Final,1)-RIGHT(SETUP_Period_First,1),IF(_xlfn.NUMBERVALUE(RIGHT(H491,1))=4,(LEFT(H491,4)+1)&amp;"Q1",(LEFT(H491,4)&amp;"Q"&amp;(RIGHT(H491,1)+1))),NA()),NA())))</f>
        <v>0</v>
      </c>
      <c r="J492" s="43">
        <f ca="1">OFFSET(Tool!$C$13,0,ROW($H492)-3)</f>
        <v>0</v>
      </c>
      <c r="K492" s="78" t="e">
        <f t="shared" ca="1" si="36"/>
        <v>#N/A</v>
      </c>
      <c r="L492" s="78" t="e">
        <f t="shared" ca="1" si="39"/>
        <v>#N/A</v>
      </c>
      <c r="M492" s="78" t="e">
        <f t="shared" ca="1" si="40"/>
        <v>#N/A</v>
      </c>
      <c r="N492" s="38"/>
      <c r="O492" s="36" t="e" cm="1">
        <f t="array" ref="O492">IF(OR(ISERROR($H492),$H492=FALSE),NA(),
IF(INFLATION_Index="Custom",_xlfn.XLOOKUP($H492,Tool!$12:$12,Tool!$14:$14)*100,
IF(SETUP_Frequency="Financial Year",
IFERROR(INDEX(Dynamic_Table_FY,_xlfn.XMATCH($H492,Dynamic_Period_FY),_xlfn.XMATCH(INFLATION_Index,Dynamic_Indices)),
INDEX(Dynamic_Table_FY,COUNTA(Dynamic_Table_FY)/COUNTA(Dynamic_Indices),_xlfn.XMATCH(INFLATION_Index,Dynamic_Indices))),
IF(SETUP_Frequency="Calendar Year",
IFERROR(INDEX(Dynamic_Table_CAL,_xlfn.XMATCH($H492,Dynamic_Period_CAL),_xlfn.XMATCH(INFLATION_Index,Dynamic_Indices)),
INDEX(Dynamic_Table_CAL,COUNTA(Dynamic_Table_CAL)/COUNTA(Dynamic_Indices),_xlfn.XMATCH(INFLATION_Index,Dynamic_Indices))),
IF(SETUP_Frequency="Quarterly",
IFERROR(INDEX(Dynamic_Table_QTR,_xlfn.XMATCH($H492,Dynamic_Period_QTR),_xlfn.XMATCH(INFLATION_Index,Dynamic_Indices)),
INDEX(Dynamic_Table_QTR,COUNTA(Dynamic_Table_QTR)/COUNTA(Dynamic_Indices),_xlfn.XMATCH(INFLATION_Index,Dynamic_Indices))),"err")))))
/100</f>
        <v>#N/A</v>
      </c>
      <c r="P492" s="37" t="e">
        <f t="shared" ca="1" si="37"/>
        <v>#N/A</v>
      </c>
      <c r="Q492" s="37" t="e">
        <f ca="1">IF(ISERROR($H492),NA(),
$P492/_xlfn.XLOOKUP(0,Tool!$27:$27,Tool!$33:$33)
)</f>
        <v>#N/A</v>
      </c>
      <c r="R492" s="2"/>
      <c r="S492" s="36" t="e" cm="1">
        <f t="array" ref="S492">IF(OR(ISERROR($H492),$H492=FALSE),NA(),
IF(SETUP_Frequency="Financial Year",
IFERROR(INDEX(Dynamic_Table_FY,_xlfn.XMATCH($H492,Dynamic_Period_FY),_xlfn.XMATCH("GDP Deflator",Dynamic_Indices)),
INDEX(Dynamic_Table_FY,COUNTA(Dynamic_Table_FY)/COUNTA(Dynamic_Indices),_xlfn.XMATCH("GDP Deflator",Dynamic_Indices))),
IF(SETUP_Frequency="Calendar Year",
IFERROR(INDEX(Dynamic_Table_CAL,_xlfn.XMATCH($H492,Dynamic_Period_CAL),_xlfn.XMATCH("GDP Deflator",Dynamic_Indices)),
INDEX(Dynamic_Table_CAL,COUNTA(Dynamic_Table_CAL)/COUNTA(Dynamic_Indices),_xlfn.XMATCH("GDP Deflator",Dynamic_Indices))),
IF(SETUP_Frequency="Quarterly",
IFERROR(INDEX(Dynamic_Table_QTR,_xlfn.XMATCH($H492,Dynamic_Period_QTR),_xlfn.XMATCH("GDP Deflator",Dynamic_Indices)),
INDEX(Dynamic_Table_QTR,COUNTA(Dynamic_Table_QTR)/COUNTA(Dynamic_Indices),_xlfn.XMATCH("GDP Deflator",Dynamic_Indices))),"err"))))
/100</f>
        <v>#N/A</v>
      </c>
      <c r="T492" s="37" t="e">
        <f t="shared" ca="1" si="38"/>
        <v>#N/A</v>
      </c>
      <c r="U492" s="2" t="e">
        <f ca="1">IF(ISERROR($H492),NA(),
_xlfn.XLOOKUP(0,Tool!$28:$28,Tool!$40:$40)/$T492
)</f>
        <v>#N/A</v>
      </c>
    </row>
    <row r="493" spans="8:21" x14ac:dyDescent="0.35">
      <c r="H493" s="33" t="b">
        <f>IF(SETUP_Frequency="Calendar Year",IF(COUNTA(H$3:H492)&lt;=SETUP_Period_Final-SETUP_Period_First,H492+1),
IF(SETUP_Frequency="Financial Year", IF(COUNTA(H$3:H492)&lt;=LEFT(SETUP_Period_Final,4)-LEFT(SETUP_Period_First,4),((LEFT(H492,2)&amp;MID(H492,3,2))+1)&amp;"/"&amp;TEXT(RIGHT(TEXT(RIGHT(H492,2)+1,"00"),2),"00"),NA()),
IF(SETUP_Frequency="Quarterly",IF(COUNTA(H$3:H492)&lt;=((LEFT(SETUP_Period_Final,4)-LEFT(SETUP_Period_First,4))*4)+RIGHT(SETUP_Period_Final,1)-RIGHT(SETUP_Period_First,1),IF(_xlfn.NUMBERVALUE(RIGHT(H492,1))=4,(LEFT(H492,4)+1)&amp;"Q1",(LEFT(H492,4)&amp;"Q"&amp;(RIGHT(H492,1)+1))),NA()),NA())))</f>
        <v>0</v>
      </c>
      <c r="J493" s="43">
        <f ca="1">OFFSET(Tool!$C$13,0,ROW($H493)-3)</f>
        <v>0</v>
      </c>
      <c r="K493" s="78" t="e">
        <f t="shared" ca="1" si="36"/>
        <v>#N/A</v>
      </c>
      <c r="L493" s="78" t="e">
        <f t="shared" ca="1" si="39"/>
        <v>#N/A</v>
      </c>
      <c r="M493" s="78" t="e">
        <f t="shared" ca="1" si="40"/>
        <v>#N/A</v>
      </c>
      <c r="N493" s="38"/>
      <c r="O493" s="36" t="e" cm="1">
        <f t="array" ref="O493">IF(OR(ISERROR($H493),$H493=FALSE),NA(),
IF(INFLATION_Index="Custom",_xlfn.XLOOKUP($H493,Tool!$12:$12,Tool!$14:$14)*100,
IF(SETUP_Frequency="Financial Year",
IFERROR(INDEX(Dynamic_Table_FY,_xlfn.XMATCH($H493,Dynamic_Period_FY),_xlfn.XMATCH(INFLATION_Index,Dynamic_Indices)),
INDEX(Dynamic_Table_FY,COUNTA(Dynamic_Table_FY)/COUNTA(Dynamic_Indices),_xlfn.XMATCH(INFLATION_Index,Dynamic_Indices))),
IF(SETUP_Frequency="Calendar Year",
IFERROR(INDEX(Dynamic_Table_CAL,_xlfn.XMATCH($H493,Dynamic_Period_CAL),_xlfn.XMATCH(INFLATION_Index,Dynamic_Indices)),
INDEX(Dynamic_Table_CAL,COUNTA(Dynamic_Table_CAL)/COUNTA(Dynamic_Indices),_xlfn.XMATCH(INFLATION_Index,Dynamic_Indices))),
IF(SETUP_Frequency="Quarterly",
IFERROR(INDEX(Dynamic_Table_QTR,_xlfn.XMATCH($H493,Dynamic_Period_QTR),_xlfn.XMATCH(INFLATION_Index,Dynamic_Indices)),
INDEX(Dynamic_Table_QTR,COUNTA(Dynamic_Table_QTR)/COUNTA(Dynamic_Indices),_xlfn.XMATCH(INFLATION_Index,Dynamic_Indices))),"err")))))
/100</f>
        <v>#N/A</v>
      </c>
      <c r="P493" s="37" t="e">
        <f t="shared" ca="1" si="37"/>
        <v>#N/A</v>
      </c>
      <c r="Q493" s="37" t="e">
        <f ca="1">IF(ISERROR($H493),NA(),
$P493/_xlfn.XLOOKUP(0,Tool!$27:$27,Tool!$33:$33)
)</f>
        <v>#N/A</v>
      </c>
      <c r="R493" s="2"/>
      <c r="S493" s="36" t="e" cm="1">
        <f t="array" ref="S493">IF(OR(ISERROR($H493),$H493=FALSE),NA(),
IF(SETUP_Frequency="Financial Year",
IFERROR(INDEX(Dynamic_Table_FY,_xlfn.XMATCH($H493,Dynamic_Period_FY),_xlfn.XMATCH("GDP Deflator",Dynamic_Indices)),
INDEX(Dynamic_Table_FY,COUNTA(Dynamic_Table_FY)/COUNTA(Dynamic_Indices),_xlfn.XMATCH("GDP Deflator",Dynamic_Indices))),
IF(SETUP_Frequency="Calendar Year",
IFERROR(INDEX(Dynamic_Table_CAL,_xlfn.XMATCH($H493,Dynamic_Period_CAL),_xlfn.XMATCH("GDP Deflator",Dynamic_Indices)),
INDEX(Dynamic_Table_CAL,COUNTA(Dynamic_Table_CAL)/COUNTA(Dynamic_Indices),_xlfn.XMATCH("GDP Deflator",Dynamic_Indices))),
IF(SETUP_Frequency="Quarterly",
IFERROR(INDEX(Dynamic_Table_QTR,_xlfn.XMATCH($H493,Dynamic_Period_QTR),_xlfn.XMATCH("GDP Deflator",Dynamic_Indices)),
INDEX(Dynamic_Table_QTR,COUNTA(Dynamic_Table_QTR)/COUNTA(Dynamic_Indices),_xlfn.XMATCH("GDP Deflator",Dynamic_Indices))),"err"))))
/100</f>
        <v>#N/A</v>
      </c>
      <c r="T493" s="37" t="e">
        <f t="shared" ca="1" si="38"/>
        <v>#N/A</v>
      </c>
      <c r="U493" s="2" t="e">
        <f ca="1">IF(ISERROR($H493),NA(),
_xlfn.XLOOKUP(0,Tool!$28:$28,Tool!$40:$40)/$T493
)</f>
        <v>#N/A</v>
      </c>
    </row>
    <row r="494" spans="8:21" x14ac:dyDescent="0.35">
      <c r="H494" s="33" t="b">
        <f>IF(SETUP_Frequency="Calendar Year",IF(COUNTA(H$3:H493)&lt;=SETUP_Period_Final-SETUP_Period_First,H493+1),
IF(SETUP_Frequency="Financial Year", IF(COUNTA(H$3:H493)&lt;=LEFT(SETUP_Period_Final,4)-LEFT(SETUP_Period_First,4),((LEFT(H493,2)&amp;MID(H493,3,2))+1)&amp;"/"&amp;TEXT(RIGHT(TEXT(RIGHT(H493,2)+1,"00"),2),"00"),NA()),
IF(SETUP_Frequency="Quarterly",IF(COUNTA(H$3:H493)&lt;=((LEFT(SETUP_Period_Final,4)-LEFT(SETUP_Period_First,4))*4)+RIGHT(SETUP_Period_Final,1)-RIGHT(SETUP_Period_First,1),IF(_xlfn.NUMBERVALUE(RIGHT(H493,1))=4,(LEFT(H493,4)+1)&amp;"Q1",(LEFT(H493,4)&amp;"Q"&amp;(RIGHT(H493,1)+1))),NA()),NA())))</f>
        <v>0</v>
      </c>
      <c r="J494" s="43">
        <f ca="1">OFFSET(Tool!$C$13,0,ROW($H494)-3)</f>
        <v>0</v>
      </c>
      <c r="K494" s="78" t="e">
        <f t="shared" ca="1" si="36"/>
        <v>#N/A</v>
      </c>
      <c r="L494" s="78" t="e">
        <f t="shared" ca="1" si="39"/>
        <v>#N/A</v>
      </c>
      <c r="M494" s="78" t="e">
        <f t="shared" ca="1" si="40"/>
        <v>#N/A</v>
      </c>
      <c r="N494" s="38"/>
      <c r="O494" s="36" t="e" cm="1">
        <f t="array" ref="O494">IF(OR(ISERROR($H494),$H494=FALSE),NA(),
IF(INFLATION_Index="Custom",_xlfn.XLOOKUP($H494,Tool!$12:$12,Tool!$14:$14)*100,
IF(SETUP_Frequency="Financial Year",
IFERROR(INDEX(Dynamic_Table_FY,_xlfn.XMATCH($H494,Dynamic_Period_FY),_xlfn.XMATCH(INFLATION_Index,Dynamic_Indices)),
INDEX(Dynamic_Table_FY,COUNTA(Dynamic_Table_FY)/COUNTA(Dynamic_Indices),_xlfn.XMATCH(INFLATION_Index,Dynamic_Indices))),
IF(SETUP_Frequency="Calendar Year",
IFERROR(INDEX(Dynamic_Table_CAL,_xlfn.XMATCH($H494,Dynamic_Period_CAL),_xlfn.XMATCH(INFLATION_Index,Dynamic_Indices)),
INDEX(Dynamic_Table_CAL,COUNTA(Dynamic_Table_CAL)/COUNTA(Dynamic_Indices),_xlfn.XMATCH(INFLATION_Index,Dynamic_Indices))),
IF(SETUP_Frequency="Quarterly",
IFERROR(INDEX(Dynamic_Table_QTR,_xlfn.XMATCH($H494,Dynamic_Period_QTR),_xlfn.XMATCH(INFLATION_Index,Dynamic_Indices)),
INDEX(Dynamic_Table_QTR,COUNTA(Dynamic_Table_QTR)/COUNTA(Dynamic_Indices),_xlfn.XMATCH(INFLATION_Index,Dynamic_Indices))),"err")))))
/100</f>
        <v>#N/A</v>
      </c>
      <c r="P494" s="37" t="e">
        <f t="shared" ca="1" si="37"/>
        <v>#N/A</v>
      </c>
      <c r="Q494" s="37" t="e">
        <f ca="1">IF(ISERROR($H494),NA(),
$P494/_xlfn.XLOOKUP(0,Tool!$27:$27,Tool!$33:$33)
)</f>
        <v>#N/A</v>
      </c>
      <c r="R494" s="2"/>
      <c r="S494" s="36" t="e" cm="1">
        <f t="array" ref="S494">IF(OR(ISERROR($H494),$H494=FALSE),NA(),
IF(SETUP_Frequency="Financial Year",
IFERROR(INDEX(Dynamic_Table_FY,_xlfn.XMATCH($H494,Dynamic_Period_FY),_xlfn.XMATCH("GDP Deflator",Dynamic_Indices)),
INDEX(Dynamic_Table_FY,COUNTA(Dynamic_Table_FY)/COUNTA(Dynamic_Indices),_xlfn.XMATCH("GDP Deflator",Dynamic_Indices))),
IF(SETUP_Frequency="Calendar Year",
IFERROR(INDEX(Dynamic_Table_CAL,_xlfn.XMATCH($H494,Dynamic_Period_CAL),_xlfn.XMATCH("GDP Deflator",Dynamic_Indices)),
INDEX(Dynamic_Table_CAL,COUNTA(Dynamic_Table_CAL)/COUNTA(Dynamic_Indices),_xlfn.XMATCH("GDP Deflator",Dynamic_Indices))),
IF(SETUP_Frequency="Quarterly",
IFERROR(INDEX(Dynamic_Table_QTR,_xlfn.XMATCH($H494,Dynamic_Period_QTR),_xlfn.XMATCH("GDP Deflator",Dynamic_Indices)),
INDEX(Dynamic_Table_QTR,COUNTA(Dynamic_Table_QTR)/COUNTA(Dynamic_Indices),_xlfn.XMATCH("GDP Deflator",Dynamic_Indices))),"err"))))
/100</f>
        <v>#N/A</v>
      </c>
      <c r="T494" s="37" t="e">
        <f t="shared" ca="1" si="38"/>
        <v>#N/A</v>
      </c>
      <c r="U494" s="2" t="e">
        <f ca="1">IF(ISERROR($H494),NA(),
_xlfn.XLOOKUP(0,Tool!$28:$28,Tool!$40:$40)/$T494
)</f>
        <v>#N/A</v>
      </c>
    </row>
    <row r="495" spans="8:21" x14ac:dyDescent="0.35">
      <c r="H495" s="33" t="b">
        <f>IF(SETUP_Frequency="Calendar Year",IF(COUNTA(H$3:H494)&lt;=SETUP_Period_Final-SETUP_Period_First,H494+1),
IF(SETUP_Frequency="Financial Year", IF(COUNTA(H$3:H494)&lt;=LEFT(SETUP_Period_Final,4)-LEFT(SETUP_Period_First,4),((LEFT(H494,2)&amp;MID(H494,3,2))+1)&amp;"/"&amp;TEXT(RIGHT(TEXT(RIGHT(H494,2)+1,"00"),2),"00"),NA()),
IF(SETUP_Frequency="Quarterly",IF(COUNTA(H$3:H494)&lt;=((LEFT(SETUP_Period_Final,4)-LEFT(SETUP_Period_First,4))*4)+RIGHT(SETUP_Period_Final,1)-RIGHT(SETUP_Period_First,1),IF(_xlfn.NUMBERVALUE(RIGHT(H494,1))=4,(LEFT(H494,4)+1)&amp;"Q1",(LEFT(H494,4)&amp;"Q"&amp;(RIGHT(H494,1)+1))),NA()),NA())))</f>
        <v>0</v>
      </c>
      <c r="J495" s="43">
        <f ca="1">OFFSET(Tool!$C$13,0,ROW($H495)-3)</f>
        <v>0</v>
      </c>
      <c r="K495" s="78" t="e">
        <f t="shared" ca="1" si="36"/>
        <v>#N/A</v>
      </c>
      <c r="L495" s="78" t="e">
        <f t="shared" ca="1" si="39"/>
        <v>#N/A</v>
      </c>
      <c r="M495" s="78" t="e">
        <f t="shared" ca="1" si="40"/>
        <v>#N/A</v>
      </c>
      <c r="N495" s="38"/>
      <c r="O495" s="36" t="e" cm="1">
        <f t="array" ref="O495">IF(OR(ISERROR($H495),$H495=FALSE),NA(),
IF(INFLATION_Index="Custom",_xlfn.XLOOKUP($H495,Tool!$12:$12,Tool!$14:$14)*100,
IF(SETUP_Frequency="Financial Year",
IFERROR(INDEX(Dynamic_Table_FY,_xlfn.XMATCH($H495,Dynamic_Period_FY),_xlfn.XMATCH(INFLATION_Index,Dynamic_Indices)),
INDEX(Dynamic_Table_FY,COUNTA(Dynamic_Table_FY)/COUNTA(Dynamic_Indices),_xlfn.XMATCH(INFLATION_Index,Dynamic_Indices))),
IF(SETUP_Frequency="Calendar Year",
IFERROR(INDEX(Dynamic_Table_CAL,_xlfn.XMATCH($H495,Dynamic_Period_CAL),_xlfn.XMATCH(INFLATION_Index,Dynamic_Indices)),
INDEX(Dynamic_Table_CAL,COUNTA(Dynamic_Table_CAL)/COUNTA(Dynamic_Indices),_xlfn.XMATCH(INFLATION_Index,Dynamic_Indices))),
IF(SETUP_Frequency="Quarterly",
IFERROR(INDEX(Dynamic_Table_QTR,_xlfn.XMATCH($H495,Dynamic_Period_QTR),_xlfn.XMATCH(INFLATION_Index,Dynamic_Indices)),
INDEX(Dynamic_Table_QTR,COUNTA(Dynamic_Table_QTR)/COUNTA(Dynamic_Indices),_xlfn.XMATCH(INFLATION_Index,Dynamic_Indices))),"err")))))
/100</f>
        <v>#N/A</v>
      </c>
      <c r="P495" s="37" t="e">
        <f t="shared" ca="1" si="37"/>
        <v>#N/A</v>
      </c>
      <c r="Q495" s="37" t="e">
        <f ca="1">IF(ISERROR($H495),NA(),
$P495/_xlfn.XLOOKUP(0,Tool!$27:$27,Tool!$33:$33)
)</f>
        <v>#N/A</v>
      </c>
      <c r="R495" s="2"/>
      <c r="S495" s="36" t="e" cm="1">
        <f t="array" ref="S495">IF(OR(ISERROR($H495),$H495=FALSE),NA(),
IF(SETUP_Frequency="Financial Year",
IFERROR(INDEX(Dynamic_Table_FY,_xlfn.XMATCH($H495,Dynamic_Period_FY),_xlfn.XMATCH("GDP Deflator",Dynamic_Indices)),
INDEX(Dynamic_Table_FY,COUNTA(Dynamic_Table_FY)/COUNTA(Dynamic_Indices),_xlfn.XMATCH("GDP Deflator",Dynamic_Indices))),
IF(SETUP_Frequency="Calendar Year",
IFERROR(INDEX(Dynamic_Table_CAL,_xlfn.XMATCH($H495,Dynamic_Period_CAL),_xlfn.XMATCH("GDP Deflator",Dynamic_Indices)),
INDEX(Dynamic_Table_CAL,COUNTA(Dynamic_Table_CAL)/COUNTA(Dynamic_Indices),_xlfn.XMATCH("GDP Deflator",Dynamic_Indices))),
IF(SETUP_Frequency="Quarterly",
IFERROR(INDEX(Dynamic_Table_QTR,_xlfn.XMATCH($H495,Dynamic_Period_QTR),_xlfn.XMATCH("GDP Deflator",Dynamic_Indices)),
INDEX(Dynamic_Table_QTR,COUNTA(Dynamic_Table_QTR)/COUNTA(Dynamic_Indices),_xlfn.XMATCH("GDP Deflator",Dynamic_Indices))),"err"))))
/100</f>
        <v>#N/A</v>
      </c>
      <c r="T495" s="37" t="e">
        <f t="shared" ca="1" si="38"/>
        <v>#N/A</v>
      </c>
      <c r="U495" s="2" t="e">
        <f ca="1">IF(ISERROR($H495),NA(),
_xlfn.XLOOKUP(0,Tool!$28:$28,Tool!$40:$40)/$T495
)</f>
        <v>#N/A</v>
      </c>
    </row>
    <row r="496" spans="8:21" x14ac:dyDescent="0.35">
      <c r="H496" s="33" t="b">
        <f>IF(SETUP_Frequency="Calendar Year",IF(COUNTA(H$3:H495)&lt;=SETUP_Period_Final-SETUP_Period_First,H495+1),
IF(SETUP_Frequency="Financial Year", IF(COUNTA(H$3:H495)&lt;=LEFT(SETUP_Period_Final,4)-LEFT(SETUP_Period_First,4),((LEFT(H495,2)&amp;MID(H495,3,2))+1)&amp;"/"&amp;TEXT(RIGHT(TEXT(RIGHT(H495,2)+1,"00"),2),"00"),NA()),
IF(SETUP_Frequency="Quarterly",IF(COUNTA(H$3:H495)&lt;=((LEFT(SETUP_Period_Final,4)-LEFT(SETUP_Period_First,4))*4)+RIGHT(SETUP_Period_Final,1)-RIGHT(SETUP_Period_First,1),IF(_xlfn.NUMBERVALUE(RIGHT(H495,1))=4,(LEFT(H495,4)+1)&amp;"Q1",(LEFT(H495,4)&amp;"Q"&amp;(RIGHT(H495,1)+1))),NA()),NA())))</f>
        <v>0</v>
      </c>
      <c r="J496" s="43">
        <f ca="1">OFFSET(Tool!$C$13,0,ROW($H496)-3)</f>
        <v>0</v>
      </c>
      <c r="K496" s="78" t="e">
        <f t="shared" ca="1" si="36"/>
        <v>#N/A</v>
      </c>
      <c r="L496" s="78" t="e">
        <f t="shared" ca="1" si="39"/>
        <v>#N/A</v>
      </c>
      <c r="M496" s="78" t="e">
        <f t="shared" ca="1" si="40"/>
        <v>#N/A</v>
      </c>
      <c r="N496" s="38"/>
      <c r="O496" s="36" t="e" cm="1">
        <f t="array" ref="O496">IF(OR(ISERROR($H496),$H496=FALSE),NA(),
IF(INFLATION_Index="Custom",_xlfn.XLOOKUP($H496,Tool!$12:$12,Tool!$14:$14)*100,
IF(SETUP_Frequency="Financial Year",
IFERROR(INDEX(Dynamic_Table_FY,_xlfn.XMATCH($H496,Dynamic_Period_FY),_xlfn.XMATCH(INFLATION_Index,Dynamic_Indices)),
INDEX(Dynamic_Table_FY,COUNTA(Dynamic_Table_FY)/COUNTA(Dynamic_Indices),_xlfn.XMATCH(INFLATION_Index,Dynamic_Indices))),
IF(SETUP_Frequency="Calendar Year",
IFERROR(INDEX(Dynamic_Table_CAL,_xlfn.XMATCH($H496,Dynamic_Period_CAL),_xlfn.XMATCH(INFLATION_Index,Dynamic_Indices)),
INDEX(Dynamic_Table_CAL,COUNTA(Dynamic_Table_CAL)/COUNTA(Dynamic_Indices),_xlfn.XMATCH(INFLATION_Index,Dynamic_Indices))),
IF(SETUP_Frequency="Quarterly",
IFERROR(INDEX(Dynamic_Table_QTR,_xlfn.XMATCH($H496,Dynamic_Period_QTR),_xlfn.XMATCH(INFLATION_Index,Dynamic_Indices)),
INDEX(Dynamic_Table_QTR,COUNTA(Dynamic_Table_QTR)/COUNTA(Dynamic_Indices),_xlfn.XMATCH(INFLATION_Index,Dynamic_Indices))),"err")))))
/100</f>
        <v>#N/A</v>
      </c>
      <c r="P496" s="37" t="e">
        <f t="shared" ca="1" si="37"/>
        <v>#N/A</v>
      </c>
      <c r="Q496" s="37" t="e">
        <f ca="1">IF(ISERROR($H496),NA(),
$P496/_xlfn.XLOOKUP(0,Tool!$27:$27,Tool!$33:$33)
)</f>
        <v>#N/A</v>
      </c>
      <c r="R496" s="2"/>
      <c r="S496" s="36" t="e" cm="1">
        <f t="array" ref="S496">IF(OR(ISERROR($H496),$H496=FALSE),NA(),
IF(SETUP_Frequency="Financial Year",
IFERROR(INDEX(Dynamic_Table_FY,_xlfn.XMATCH($H496,Dynamic_Period_FY),_xlfn.XMATCH("GDP Deflator",Dynamic_Indices)),
INDEX(Dynamic_Table_FY,COUNTA(Dynamic_Table_FY)/COUNTA(Dynamic_Indices),_xlfn.XMATCH("GDP Deflator",Dynamic_Indices))),
IF(SETUP_Frequency="Calendar Year",
IFERROR(INDEX(Dynamic_Table_CAL,_xlfn.XMATCH($H496,Dynamic_Period_CAL),_xlfn.XMATCH("GDP Deflator",Dynamic_Indices)),
INDEX(Dynamic_Table_CAL,COUNTA(Dynamic_Table_CAL)/COUNTA(Dynamic_Indices),_xlfn.XMATCH("GDP Deflator",Dynamic_Indices))),
IF(SETUP_Frequency="Quarterly",
IFERROR(INDEX(Dynamic_Table_QTR,_xlfn.XMATCH($H496,Dynamic_Period_QTR),_xlfn.XMATCH("GDP Deflator",Dynamic_Indices)),
INDEX(Dynamic_Table_QTR,COUNTA(Dynamic_Table_QTR)/COUNTA(Dynamic_Indices),_xlfn.XMATCH("GDP Deflator",Dynamic_Indices))),"err"))))
/100</f>
        <v>#N/A</v>
      </c>
      <c r="T496" s="37" t="e">
        <f t="shared" ca="1" si="38"/>
        <v>#N/A</v>
      </c>
      <c r="U496" s="2" t="e">
        <f ca="1">IF(ISERROR($H496),NA(),
_xlfn.XLOOKUP(0,Tool!$28:$28,Tool!$40:$40)/$T496
)</f>
        <v>#N/A</v>
      </c>
    </row>
    <row r="497" spans="8:21" x14ac:dyDescent="0.35">
      <c r="H497" s="33" t="b">
        <f>IF(SETUP_Frequency="Calendar Year",IF(COUNTA(H$3:H496)&lt;=SETUP_Period_Final-SETUP_Period_First,H496+1),
IF(SETUP_Frequency="Financial Year", IF(COUNTA(H$3:H496)&lt;=LEFT(SETUP_Period_Final,4)-LEFT(SETUP_Period_First,4),((LEFT(H496,2)&amp;MID(H496,3,2))+1)&amp;"/"&amp;TEXT(RIGHT(TEXT(RIGHT(H496,2)+1,"00"),2),"00"),NA()),
IF(SETUP_Frequency="Quarterly",IF(COUNTA(H$3:H496)&lt;=((LEFT(SETUP_Period_Final,4)-LEFT(SETUP_Period_First,4))*4)+RIGHT(SETUP_Period_Final,1)-RIGHT(SETUP_Period_First,1),IF(_xlfn.NUMBERVALUE(RIGHT(H496,1))=4,(LEFT(H496,4)+1)&amp;"Q1",(LEFT(H496,4)&amp;"Q"&amp;(RIGHT(H496,1)+1))),NA()),NA())))</f>
        <v>0</v>
      </c>
      <c r="J497" s="43">
        <f ca="1">OFFSET(Tool!$C$13,0,ROW($H497)-3)</f>
        <v>0</v>
      </c>
      <c r="K497" s="78" t="e">
        <f t="shared" ca="1" si="36"/>
        <v>#N/A</v>
      </c>
      <c r="L497" s="78" t="e">
        <f t="shared" ca="1" si="39"/>
        <v>#N/A</v>
      </c>
      <c r="M497" s="78" t="e">
        <f t="shared" ca="1" si="40"/>
        <v>#N/A</v>
      </c>
      <c r="N497" s="38"/>
      <c r="O497" s="36" t="e" cm="1">
        <f t="array" ref="O497">IF(OR(ISERROR($H497),$H497=FALSE),NA(),
IF(INFLATION_Index="Custom",_xlfn.XLOOKUP($H497,Tool!$12:$12,Tool!$14:$14)*100,
IF(SETUP_Frequency="Financial Year",
IFERROR(INDEX(Dynamic_Table_FY,_xlfn.XMATCH($H497,Dynamic_Period_FY),_xlfn.XMATCH(INFLATION_Index,Dynamic_Indices)),
INDEX(Dynamic_Table_FY,COUNTA(Dynamic_Table_FY)/COUNTA(Dynamic_Indices),_xlfn.XMATCH(INFLATION_Index,Dynamic_Indices))),
IF(SETUP_Frequency="Calendar Year",
IFERROR(INDEX(Dynamic_Table_CAL,_xlfn.XMATCH($H497,Dynamic_Period_CAL),_xlfn.XMATCH(INFLATION_Index,Dynamic_Indices)),
INDEX(Dynamic_Table_CAL,COUNTA(Dynamic_Table_CAL)/COUNTA(Dynamic_Indices),_xlfn.XMATCH(INFLATION_Index,Dynamic_Indices))),
IF(SETUP_Frequency="Quarterly",
IFERROR(INDEX(Dynamic_Table_QTR,_xlfn.XMATCH($H497,Dynamic_Period_QTR),_xlfn.XMATCH(INFLATION_Index,Dynamic_Indices)),
INDEX(Dynamic_Table_QTR,COUNTA(Dynamic_Table_QTR)/COUNTA(Dynamic_Indices),_xlfn.XMATCH(INFLATION_Index,Dynamic_Indices))),"err")))))
/100</f>
        <v>#N/A</v>
      </c>
      <c r="P497" s="37" t="e">
        <f t="shared" ca="1" si="37"/>
        <v>#N/A</v>
      </c>
      <c r="Q497" s="37" t="e">
        <f ca="1">IF(ISERROR($H497),NA(),
$P497/_xlfn.XLOOKUP(0,Tool!$27:$27,Tool!$33:$33)
)</f>
        <v>#N/A</v>
      </c>
      <c r="R497" s="2"/>
      <c r="S497" s="36" t="e" cm="1">
        <f t="array" ref="S497">IF(OR(ISERROR($H497),$H497=FALSE),NA(),
IF(SETUP_Frequency="Financial Year",
IFERROR(INDEX(Dynamic_Table_FY,_xlfn.XMATCH($H497,Dynamic_Period_FY),_xlfn.XMATCH("GDP Deflator",Dynamic_Indices)),
INDEX(Dynamic_Table_FY,COUNTA(Dynamic_Table_FY)/COUNTA(Dynamic_Indices),_xlfn.XMATCH("GDP Deflator",Dynamic_Indices))),
IF(SETUP_Frequency="Calendar Year",
IFERROR(INDEX(Dynamic_Table_CAL,_xlfn.XMATCH($H497,Dynamic_Period_CAL),_xlfn.XMATCH("GDP Deflator",Dynamic_Indices)),
INDEX(Dynamic_Table_CAL,COUNTA(Dynamic_Table_CAL)/COUNTA(Dynamic_Indices),_xlfn.XMATCH("GDP Deflator",Dynamic_Indices))),
IF(SETUP_Frequency="Quarterly",
IFERROR(INDEX(Dynamic_Table_QTR,_xlfn.XMATCH($H497,Dynamic_Period_QTR),_xlfn.XMATCH("GDP Deflator",Dynamic_Indices)),
INDEX(Dynamic_Table_QTR,COUNTA(Dynamic_Table_QTR)/COUNTA(Dynamic_Indices),_xlfn.XMATCH("GDP Deflator",Dynamic_Indices))),"err"))))
/100</f>
        <v>#N/A</v>
      </c>
      <c r="T497" s="37" t="e">
        <f t="shared" ca="1" si="38"/>
        <v>#N/A</v>
      </c>
      <c r="U497" s="2" t="e">
        <f ca="1">IF(ISERROR($H497),NA(),
_xlfn.XLOOKUP(0,Tool!$28:$28,Tool!$40:$40)/$T497
)</f>
        <v>#N/A</v>
      </c>
    </row>
    <row r="498" spans="8:21" x14ac:dyDescent="0.35">
      <c r="H498" s="33" t="b">
        <f>IF(SETUP_Frequency="Calendar Year",IF(COUNTA(H$3:H497)&lt;=SETUP_Period_Final-SETUP_Period_First,H497+1),
IF(SETUP_Frequency="Financial Year", IF(COUNTA(H$3:H497)&lt;=LEFT(SETUP_Period_Final,4)-LEFT(SETUP_Period_First,4),((LEFT(H497,2)&amp;MID(H497,3,2))+1)&amp;"/"&amp;TEXT(RIGHT(TEXT(RIGHT(H497,2)+1,"00"),2),"00"),NA()),
IF(SETUP_Frequency="Quarterly",IF(COUNTA(H$3:H497)&lt;=((LEFT(SETUP_Period_Final,4)-LEFT(SETUP_Period_First,4))*4)+RIGHT(SETUP_Period_Final,1)-RIGHT(SETUP_Period_First,1),IF(_xlfn.NUMBERVALUE(RIGHT(H497,1))=4,(LEFT(H497,4)+1)&amp;"Q1",(LEFT(H497,4)&amp;"Q"&amp;(RIGHT(H497,1)+1))),NA()),NA())))</f>
        <v>0</v>
      </c>
      <c r="J498" s="43">
        <f ca="1">OFFSET(Tool!$C$13,0,ROW($H498)-3)</f>
        <v>0</v>
      </c>
      <c r="K498" s="78" t="e">
        <f t="shared" ca="1" si="36"/>
        <v>#N/A</v>
      </c>
      <c r="L498" s="78" t="e">
        <f t="shared" ca="1" si="39"/>
        <v>#N/A</v>
      </c>
      <c r="M498" s="78" t="e">
        <f t="shared" ca="1" si="40"/>
        <v>#N/A</v>
      </c>
      <c r="N498" s="38"/>
      <c r="O498" s="36" t="e" cm="1">
        <f t="array" ref="O498">IF(OR(ISERROR($H498),$H498=FALSE),NA(),
IF(INFLATION_Index="Custom",_xlfn.XLOOKUP($H498,Tool!$12:$12,Tool!$14:$14)*100,
IF(SETUP_Frequency="Financial Year",
IFERROR(INDEX(Dynamic_Table_FY,_xlfn.XMATCH($H498,Dynamic_Period_FY),_xlfn.XMATCH(INFLATION_Index,Dynamic_Indices)),
INDEX(Dynamic_Table_FY,COUNTA(Dynamic_Table_FY)/COUNTA(Dynamic_Indices),_xlfn.XMATCH(INFLATION_Index,Dynamic_Indices))),
IF(SETUP_Frequency="Calendar Year",
IFERROR(INDEX(Dynamic_Table_CAL,_xlfn.XMATCH($H498,Dynamic_Period_CAL),_xlfn.XMATCH(INFLATION_Index,Dynamic_Indices)),
INDEX(Dynamic_Table_CAL,COUNTA(Dynamic_Table_CAL)/COUNTA(Dynamic_Indices),_xlfn.XMATCH(INFLATION_Index,Dynamic_Indices))),
IF(SETUP_Frequency="Quarterly",
IFERROR(INDEX(Dynamic_Table_QTR,_xlfn.XMATCH($H498,Dynamic_Period_QTR),_xlfn.XMATCH(INFLATION_Index,Dynamic_Indices)),
INDEX(Dynamic_Table_QTR,COUNTA(Dynamic_Table_QTR)/COUNTA(Dynamic_Indices),_xlfn.XMATCH(INFLATION_Index,Dynamic_Indices))),"err")))))
/100</f>
        <v>#N/A</v>
      </c>
      <c r="P498" s="37" t="e">
        <f t="shared" ca="1" si="37"/>
        <v>#N/A</v>
      </c>
      <c r="Q498" s="37" t="e">
        <f ca="1">IF(ISERROR($H498),NA(),
$P498/_xlfn.XLOOKUP(0,Tool!$27:$27,Tool!$33:$33)
)</f>
        <v>#N/A</v>
      </c>
      <c r="R498" s="2"/>
      <c r="S498" s="36" t="e" cm="1">
        <f t="array" ref="S498">IF(OR(ISERROR($H498),$H498=FALSE),NA(),
IF(SETUP_Frequency="Financial Year",
IFERROR(INDEX(Dynamic_Table_FY,_xlfn.XMATCH($H498,Dynamic_Period_FY),_xlfn.XMATCH("GDP Deflator",Dynamic_Indices)),
INDEX(Dynamic_Table_FY,COUNTA(Dynamic_Table_FY)/COUNTA(Dynamic_Indices),_xlfn.XMATCH("GDP Deflator",Dynamic_Indices))),
IF(SETUP_Frequency="Calendar Year",
IFERROR(INDEX(Dynamic_Table_CAL,_xlfn.XMATCH($H498,Dynamic_Period_CAL),_xlfn.XMATCH("GDP Deflator",Dynamic_Indices)),
INDEX(Dynamic_Table_CAL,COUNTA(Dynamic_Table_CAL)/COUNTA(Dynamic_Indices),_xlfn.XMATCH("GDP Deflator",Dynamic_Indices))),
IF(SETUP_Frequency="Quarterly",
IFERROR(INDEX(Dynamic_Table_QTR,_xlfn.XMATCH($H498,Dynamic_Period_QTR),_xlfn.XMATCH("GDP Deflator",Dynamic_Indices)),
INDEX(Dynamic_Table_QTR,COUNTA(Dynamic_Table_QTR)/COUNTA(Dynamic_Indices),_xlfn.XMATCH("GDP Deflator",Dynamic_Indices))),"err"))))
/100</f>
        <v>#N/A</v>
      </c>
      <c r="T498" s="37" t="e">
        <f t="shared" ca="1" si="38"/>
        <v>#N/A</v>
      </c>
      <c r="U498" s="2" t="e">
        <f ca="1">IF(ISERROR($H498),NA(),
_xlfn.XLOOKUP(0,Tool!$28:$28,Tool!$40:$40)/$T498
)</f>
        <v>#N/A</v>
      </c>
    </row>
    <row r="499" spans="8:21" x14ac:dyDescent="0.35">
      <c r="H499" s="33" t="b">
        <f>IF(SETUP_Frequency="Calendar Year",IF(COUNTA(H$3:H498)&lt;=SETUP_Period_Final-SETUP_Period_First,H498+1),
IF(SETUP_Frequency="Financial Year", IF(COUNTA(H$3:H498)&lt;=LEFT(SETUP_Period_Final,4)-LEFT(SETUP_Period_First,4),((LEFT(H498,2)&amp;MID(H498,3,2))+1)&amp;"/"&amp;TEXT(RIGHT(TEXT(RIGHT(H498,2)+1,"00"),2),"00"),NA()),
IF(SETUP_Frequency="Quarterly",IF(COUNTA(H$3:H498)&lt;=((LEFT(SETUP_Period_Final,4)-LEFT(SETUP_Period_First,4))*4)+RIGHT(SETUP_Period_Final,1)-RIGHT(SETUP_Period_First,1),IF(_xlfn.NUMBERVALUE(RIGHT(H498,1))=4,(LEFT(H498,4)+1)&amp;"Q1",(LEFT(H498,4)&amp;"Q"&amp;(RIGHT(H498,1)+1))),NA()),NA())))</f>
        <v>0</v>
      </c>
      <c r="J499" s="43">
        <f ca="1">OFFSET(Tool!$C$13,0,ROW($H499)-3)</f>
        <v>0</v>
      </c>
      <c r="K499" s="78" t="e">
        <f t="shared" ca="1" si="36"/>
        <v>#N/A</v>
      </c>
      <c r="L499" s="78" t="e">
        <f t="shared" ca="1" si="39"/>
        <v>#N/A</v>
      </c>
      <c r="M499" s="78" t="e">
        <f t="shared" ca="1" si="40"/>
        <v>#N/A</v>
      </c>
      <c r="N499" s="38"/>
      <c r="O499" s="36" t="e" cm="1">
        <f t="array" ref="O499">IF(OR(ISERROR($H499),$H499=FALSE),NA(),
IF(INFLATION_Index="Custom",_xlfn.XLOOKUP($H499,Tool!$12:$12,Tool!$14:$14)*100,
IF(SETUP_Frequency="Financial Year",
IFERROR(INDEX(Dynamic_Table_FY,_xlfn.XMATCH($H499,Dynamic_Period_FY),_xlfn.XMATCH(INFLATION_Index,Dynamic_Indices)),
INDEX(Dynamic_Table_FY,COUNTA(Dynamic_Table_FY)/COUNTA(Dynamic_Indices),_xlfn.XMATCH(INFLATION_Index,Dynamic_Indices))),
IF(SETUP_Frequency="Calendar Year",
IFERROR(INDEX(Dynamic_Table_CAL,_xlfn.XMATCH($H499,Dynamic_Period_CAL),_xlfn.XMATCH(INFLATION_Index,Dynamic_Indices)),
INDEX(Dynamic_Table_CAL,COUNTA(Dynamic_Table_CAL)/COUNTA(Dynamic_Indices),_xlfn.XMATCH(INFLATION_Index,Dynamic_Indices))),
IF(SETUP_Frequency="Quarterly",
IFERROR(INDEX(Dynamic_Table_QTR,_xlfn.XMATCH($H499,Dynamic_Period_QTR),_xlfn.XMATCH(INFLATION_Index,Dynamic_Indices)),
INDEX(Dynamic_Table_QTR,COUNTA(Dynamic_Table_QTR)/COUNTA(Dynamic_Indices),_xlfn.XMATCH(INFLATION_Index,Dynamic_Indices))),"err")))))
/100</f>
        <v>#N/A</v>
      </c>
      <c r="P499" s="37" t="e">
        <f t="shared" ca="1" si="37"/>
        <v>#N/A</v>
      </c>
      <c r="Q499" s="37" t="e">
        <f ca="1">IF(ISERROR($H499),NA(),
$P499/_xlfn.XLOOKUP(0,Tool!$27:$27,Tool!$33:$33)
)</f>
        <v>#N/A</v>
      </c>
      <c r="R499" s="2"/>
      <c r="S499" s="36" t="e" cm="1">
        <f t="array" ref="S499">IF(OR(ISERROR($H499),$H499=FALSE),NA(),
IF(SETUP_Frequency="Financial Year",
IFERROR(INDEX(Dynamic_Table_FY,_xlfn.XMATCH($H499,Dynamic_Period_FY),_xlfn.XMATCH("GDP Deflator",Dynamic_Indices)),
INDEX(Dynamic_Table_FY,COUNTA(Dynamic_Table_FY)/COUNTA(Dynamic_Indices),_xlfn.XMATCH("GDP Deflator",Dynamic_Indices))),
IF(SETUP_Frequency="Calendar Year",
IFERROR(INDEX(Dynamic_Table_CAL,_xlfn.XMATCH($H499,Dynamic_Period_CAL),_xlfn.XMATCH("GDP Deflator",Dynamic_Indices)),
INDEX(Dynamic_Table_CAL,COUNTA(Dynamic_Table_CAL)/COUNTA(Dynamic_Indices),_xlfn.XMATCH("GDP Deflator",Dynamic_Indices))),
IF(SETUP_Frequency="Quarterly",
IFERROR(INDEX(Dynamic_Table_QTR,_xlfn.XMATCH($H499,Dynamic_Period_QTR),_xlfn.XMATCH("GDP Deflator",Dynamic_Indices)),
INDEX(Dynamic_Table_QTR,COUNTA(Dynamic_Table_QTR)/COUNTA(Dynamic_Indices),_xlfn.XMATCH("GDP Deflator",Dynamic_Indices))),"err"))))
/100</f>
        <v>#N/A</v>
      </c>
      <c r="T499" s="37" t="e">
        <f t="shared" ca="1" si="38"/>
        <v>#N/A</v>
      </c>
      <c r="U499" s="2" t="e">
        <f ca="1">IF(ISERROR($H499),NA(),
_xlfn.XLOOKUP(0,Tool!$28:$28,Tool!$40:$40)/$T499
)</f>
        <v>#N/A</v>
      </c>
    </row>
    <row r="500" spans="8:21" x14ac:dyDescent="0.35">
      <c r="H500" s="33" t="b">
        <f>IF(SETUP_Frequency="Calendar Year",IF(COUNTA(H$3:H499)&lt;=SETUP_Period_Final-SETUP_Period_First,H499+1),
IF(SETUP_Frequency="Financial Year", IF(COUNTA(H$3:H499)&lt;=LEFT(SETUP_Period_Final,4)-LEFT(SETUP_Period_First,4),((LEFT(H499,2)&amp;MID(H499,3,2))+1)&amp;"/"&amp;TEXT(RIGHT(TEXT(RIGHT(H499,2)+1,"00"),2),"00"),NA()),
IF(SETUP_Frequency="Quarterly",IF(COUNTA(H$3:H499)&lt;=((LEFT(SETUP_Period_Final,4)-LEFT(SETUP_Period_First,4))*4)+RIGHT(SETUP_Period_Final,1)-RIGHT(SETUP_Period_First,1),IF(_xlfn.NUMBERVALUE(RIGHT(H499,1))=4,(LEFT(H499,4)+1)&amp;"Q1",(LEFT(H499,4)&amp;"Q"&amp;(RIGHT(H499,1)+1))),NA()),NA())))</f>
        <v>0</v>
      </c>
      <c r="J500" s="43">
        <f ca="1">OFFSET(Tool!$C$13,0,ROW($H500)-3)</f>
        <v>0</v>
      </c>
      <c r="K500" s="78" t="e">
        <f t="shared" ca="1" si="36"/>
        <v>#N/A</v>
      </c>
      <c r="L500" s="78" t="e">
        <f t="shared" ca="1" si="39"/>
        <v>#N/A</v>
      </c>
      <c r="M500" s="78" t="e">
        <f t="shared" ca="1" si="40"/>
        <v>#N/A</v>
      </c>
      <c r="N500" s="38"/>
      <c r="O500" s="36" t="e" cm="1">
        <f t="array" ref="O500">IF(OR(ISERROR($H500),$H500=FALSE),NA(),
IF(INFLATION_Index="Custom",_xlfn.XLOOKUP($H500,Tool!$12:$12,Tool!$14:$14)*100,
IF(SETUP_Frequency="Financial Year",
IFERROR(INDEX(Dynamic_Table_FY,_xlfn.XMATCH($H500,Dynamic_Period_FY),_xlfn.XMATCH(INFLATION_Index,Dynamic_Indices)),
INDEX(Dynamic_Table_FY,COUNTA(Dynamic_Table_FY)/COUNTA(Dynamic_Indices),_xlfn.XMATCH(INFLATION_Index,Dynamic_Indices))),
IF(SETUP_Frequency="Calendar Year",
IFERROR(INDEX(Dynamic_Table_CAL,_xlfn.XMATCH($H500,Dynamic_Period_CAL),_xlfn.XMATCH(INFLATION_Index,Dynamic_Indices)),
INDEX(Dynamic_Table_CAL,COUNTA(Dynamic_Table_CAL)/COUNTA(Dynamic_Indices),_xlfn.XMATCH(INFLATION_Index,Dynamic_Indices))),
IF(SETUP_Frequency="Quarterly",
IFERROR(INDEX(Dynamic_Table_QTR,_xlfn.XMATCH($H500,Dynamic_Period_QTR),_xlfn.XMATCH(INFLATION_Index,Dynamic_Indices)),
INDEX(Dynamic_Table_QTR,COUNTA(Dynamic_Table_QTR)/COUNTA(Dynamic_Indices),_xlfn.XMATCH(INFLATION_Index,Dynamic_Indices))),"err")))))
/100</f>
        <v>#N/A</v>
      </c>
      <c r="P500" s="37" t="e">
        <f t="shared" ca="1" si="37"/>
        <v>#N/A</v>
      </c>
      <c r="Q500" s="37" t="e">
        <f ca="1">IF(ISERROR($H500),NA(),
$P500/_xlfn.XLOOKUP(0,Tool!$27:$27,Tool!$33:$33)
)</f>
        <v>#N/A</v>
      </c>
      <c r="R500" s="2"/>
      <c r="S500" s="36" t="e" cm="1">
        <f t="array" ref="S500">IF(OR(ISERROR($H500),$H500=FALSE),NA(),
IF(SETUP_Frequency="Financial Year",
IFERROR(INDEX(Dynamic_Table_FY,_xlfn.XMATCH($H500,Dynamic_Period_FY),_xlfn.XMATCH("GDP Deflator",Dynamic_Indices)),
INDEX(Dynamic_Table_FY,COUNTA(Dynamic_Table_FY)/COUNTA(Dynamic_Indices),_xlfn.XMATCH("GDP Deflator",Dynamic_Indices))),
IF(SETUP_Frequency="Calendar Year",
IFERROR(INDEX(Dynamic_Table_CAL,_xlfn.XMATCH($H500,Dynamic_Period_CAL),_xlfn.XMATCH("GDP Deflator",Dynamic_Indices)),
INDEX(Dynamic_Table_CAL,COUNTA(Dynamic_Table_CAL)/COUNTA(Dynamic_Indices),_xlfn.XMATCH("GDP Deflator",Dynamic_Indices))),
IF(SETUP_Frequency="Quarterly",
IFERROR(INDEX(Dynamic_Table_QTR,_xlfn.XMATCH($H500,Dynamic_Period_QTR),_xlfn.XMATCH("GDP Deflator",Dynamic_Indices)),
INDEX(Dynamic_Table_QTR,COUNTA(Dynamic_Table_QTR)/COUNTA(Dynamic_Indices),_xlfn.XMATCH("GDP Deflator",Dynamic_Indices))),"err"))))
/100</f>
        <v>#N/A</v>
      </c>
      <c r="T500" s="37" t="e">
        <f t="shared" ca="1" si="38"/>
        <v>#N/A</v>
      </c>
      <c r="U500" s="2" t="e">
        <f ca="1">IF(ISERROR($H500),NA(),
_xlfn.XLOOKUP(0,Tool!$28:$28,Tool!$40:$40)/$T500
)</f>
        <v>#N/A</v>
      </c>
    </row>
    <row r="501" spans="8:21" x14ac:dyDescent="0.35">
      <c r="H501" s="33" t="b">
        <f>IF(SETUP_Frequency="Calendar Year",IF(COUNTA(H$3:H500)&lt;=SETUP_Period_Final-SETUP_Period_First,H500+1),
IF(SETUP_Frequency="Financial Year", IF(COUNTA(H$3:H500)&lt;=LEFT(SETUP_Period_Final,4)-LEFT(SETUP_Period_First,4),((LEFT(H500,2)&amp;MID(H500,3,2))+1)&amp;"/"&amp;TEXT(RIGHT(TEXT(RIGHT(H500,2)+1,"00"),2),"00"),NA()),
IF(SETUP_Frequency="Quarterly",IF(COUNTA(H$3:H500)&lt;=((LEFT(SETUP_Period_Final,4)-LEFT(SETUP_Period_First,4))*4)+RIGHT(SETUP_Period_Final,1)-RIGHT(SETUP_Period_First,1),IF(_xlfn.NUMBERVALUE(RIGHT(H500,1))=4,(LEFT(H500,4)+1)&amp;"Q1",(LEFT(H500,4)&amp;"Q"&amp;(RIGHT(H500,1)+1))),NA()),NA())))</f>
        <v>0</v>
      </c>
      <c r="J501" s="43">
        <f ca="1">OFFSET(Tool!$C$13,0,ROW($H501)-3)</f>
        <v>0</v>
      </c>
      <c r="K501" s="78" t="e">
        <f t="shared" ca="1" si="36"/>
        <v>#N/A</v>
      </c>
      <c r="L501" s="78" t="e">
        <f t="shared" ca="1" si="39"/>
        <v>#N/A</v>
      </c>
      <c r="M501" s="78" t="e">
        <f t="shared" ca="1" si="40"/>
        <v>#N/A</v>
      </c>
      <c r="N501" s="38"/>
      <c r="O501" s="36" t="e" cm="1">
        <f t="array" ref="O501">IF(OR(ISERROR($H501),$H501=FALSE),NA(),
IF(INFLATION_Index="Custom",_xlfn.XLOOKUP($H501,Tool!$12:$12,Tool!$14:$14)*100,
IF(SETUP_Frequency="Financial Year",
IFERROR(INDEX(Dynamic_Table_FY,_xlfn.XMATCH($H501,Dynamic_Period_FY),_xlfn.XMATCH(INFLATION_Index,Dynamic_Indices)),
INDEX(Dynamic_Table_FY,COUNTA(Dynamic_Table_FY)/COUNTA(Dynamic_Indices),_xlfn.XMATCH(INFLATION_Index,Dynamic_Indices))),
IF(SETUP_Frequency="Calendar Year",
IFERROR(INDEX(Dynamic_Table_CAL,_xlfn.XMATCH($H501,Dynamic_Period_CAL),_xlfn.XMATCH(INFLATION_Index,Dynamic_Indices)),
INDEX(Dynamic_Table_CAL,COUNTA(Dynamic_Table_CAL)/COUNTA(Dynamic_Indices),_xlfn.XMATCH(INFLATION_Index,Dynamic_Indices))),
IF(SETUP_Frequency="Quarterly",
IFERROR(INDEX(Dynamic_Table_QTR,_xlfn.XMATCH($H501,Dynamic_Period_QTR),_xlfn.XMATCH(INFLATION_Index,Dynamic_Indices)),
INDEX(Dynamic_Table_QTR,COUNTA(Dynamic_Table_QTR)/COUNTA(Dynamic_Indices),_xlfn.XMATCH(INFLATION_Index,Dynamic_Indices))),"err")))))
/100</f>
        <v>#N/A</v>
      </c>
      <c r="P501" s="37" t="e">
        <f t="shared" ca="1" si="37"/>
        <v>#N/A</v>
      </c>
      <c r="Q501" s="37" t="e">
        <f ca="1">IF(ISERROR($H501),NA(),
$P501/_xlfn.XLOOKUP(0,Tool!$27:$27,Tool!$33:$33)
)</f>
        <v>#N/A</v>
      </c>
      <c r="R501" s="2"/>
      <c r="S501" s="36" t="e" cm="1">
        <f t="array" ref="S501">IF(OR(ISERROR($H501),$H501=FALSE),NA(),
IF(SETUP_Frequency="Financial Year",
IFERROR(INDEX(Dynamic_Table_FY,_xlfn.XMATCH($H501,Dynamic_Period_FY),_xlfn.XMATCH("GDP Deflator",Dynamic_Indices)),
INDEX(Dynamic_Table_FY,COUNTA(Dynamic_Table_FY)/COUNTA(Dynamic_Indices),_xlfn.XMATCH("GDP Deflator",Dynamic_Indices))),
IF(SETUP_Frequency="Calendar Year",
IFERROR(INDEX(Dynamic_Table_CAL,_xlfn.XMATCH($H501,Dynamic_Period_CAL),_xlfn.XMATCH("GDP Deflator",Dynamic_Indices)),
INDEX(Dynamic_Table_CAL,COUNTA(Dynamic_Table_CAL)/COUNTA(Dynamic_Indices),_xlfn.XMATCH("GDP Deflator",Dynamic_Indices))),
IF(SETUP_Frequency="Quarterly",
IFERROR(INDEX(Dynamic_Table_QTR,_xlfn.XMATCH($H501,Dynamic_Period_QTR),_xlfn.XMATCH("GDP Deflator",Dynamic_Indices)),
INDEX(Dynamic_Table_QTR,COUNTA(Dynamic_Table_QTR)/COUNTA(Dynamic_Indices),_xlfn.XMATCH("GDP Deflator",Dynamic_Indices))),"err"))))
/100</f>
        <v>#N/A</v>
      </c>
      <c r="T501" s="37" t="e">
        <f t="shared" ca="1" si="38"/>
        <v>#N/A</v>
      </c>
      <c r="U501" s="2" t="e">
        <f ca="1">IF(ISERROR($H501),NA(),
_xlfn.XLOOKUP(0,Tool!$28:$28,Tool!$40:$40)/$T501
)</f>
        <v>#N/A</v>
      </c>
    </row>
    <row r="502" spans="8:21" x14ac:dyDescent="0.35">
      <c r="H502" s="33" t="b">
        <f>IF(SETUP_Frequency="Calendar Year",IF(COUNTA(H$3:H501)&lt;=SETUP_Period_Final-SETUP_Period_First,H501+1),
IF(SETUP_Frequency="Financial Year", IF(COUNTA(H$3:H501)&lt;=LEFT(SETUP_Period_Final,4)-LEFT(SETUP_Period_First,4),((LEFT(H501,2)&amp;MID(H501,3,2))+1)&amp;"/"&amp;TEXT(RIGHT(TEXT(RIGHT(H501,2)+1,"00"),2),"00"),NA()),
IF(SETUP_Frequency="Quarterly",IF(COUNTA(H$3:H501)&lt;=((LEFT(SETUP_Period_Final,4)-LEFT(SETUP_Period_First,4))*4)+RIGHT(SETUP_Period_Final,1)-RIGHT(SETUP_Period_First,1),IF(_xlfn.NUMBERVALUE(RIGHT(H501,1))=4,(LEFT(H501,4)+1)&amp;"Q1",(LEFT(H501,4)&amp;"Q"&amp;(RIGHT(H501,1)+1))),NA()),NA())))</f>
        <v>0</v>
      </c>
      <c r="J502" s="43">
        <f ca="1">OFFSET(Tool!$C$13,0,ROW($H502)-3)</f>
        <v>0</v>
      </c>
      <c r="K502" s="78" t="e">
        <f t="shared" ca="1" si="36"/>
        <v>#N/A</v>
      </c>
      <c r="L502" s="78" t="e">
        <f t="shared" ca="1" si="39"/>
        <v>#N/A</v>
      </c>
      <c r="M502" s="78" t="e">
        <f t="shared" ca="1" si="40"/>
        <v>#N/A</v>
      </c>
      <c r="N502" s="38"/>
      <c r="O502" s="36" t="e" cm="1">
        <f t="array" ref="O502">IF(OR(ISERROR($H502),$H502=FALSE),NA(),
IF(INFLATION_Index="Custom",_xlfn.XLOOKUP($H502,Tool!$12:$12,Tool!$14:$14)*100,
IF(SETUP_Frequency="Financial Year",
IFERROR(INDEX(Dynamic_Table_FY,_xlfn.XMATCH($H502,Dynamic_Period_FY),_xlfn.XMATCH(INFLATION_Index,Dynamic_Indices)),
INDEX(Dynamic_Table_FY,COUNTA(Dynamic_Table_FY)/COUNTA(Dynamic_Indices),_xlfn.XMATCH(INFLATION_Index,Dynamic_Indices))),
IF(SETUP_Frequency="Calendar Year",
IFERROR(INDEX(Dynamic_Table_CAL,_xlfn.XMATCH($H502,Dynamic_Period_CAL),_xlfn.XMATCH(INFLATION_Index,Dynamic_Indices)),
INDEX(Dynamic_Table_CAL,COUNTA(Dynamic_Table_CAL)/COUNTA(Dynamic_Indices),_xlfn.XMATCH(INFLATION_Index,Dynamic_Indices))),
IF(SETUP_Frequency="Quarterly",
IFERROR(INDEX(Dynamic_Table_QTR,_xlfn.XMATCH($H502,Dynamic_Period_QTR),_xlfn.XMATCH(INFLATION_Index,Dynamic_Indices)),
INDEX(Dynamic_Table_QTR,COUNTA(Dynamic_Table_QTR)/COUNTA(Dynamic_Indices),_xlfn.XMATCH(INFLATION_Index,Dynamic_Indices))),"err")))))
/100</f>
        <v>#N/A</v>
      </c>
      <c r="P502" s="37" t="e">
        <f t="shared" ca="1" si="37"/>
        <v>#N/A</v>
      </c>
      <c r="Q502" s="37" t="e">
        <f ca="1">IF(ISERROR($H502),NA(),
$P502/_xlfn.XLOOKUP(0,Tool!$27:$27,Tool!$33:$33)
)</f>
        <v>#N/A</v>
      </c>
      <c r="R502" s="2"/>
      <c r="S502" s="36" t="e" cm="1">
        <f t="array" ref="S502">IF(OR(ISERROR($H502),$H502=FALSE),NA(),
IF(SETUP_Frequency="Financial Year",
IFERROR(INDEX(Dynamic_Table_FY,_xlfn.XMATCH($H502,Dynamic_Period_FY),_xlfn.XMATCH("GDP Deflator",Dynamic_Indices)),
INDEX(Dynamic_Table_FY,COUNTA(Dynamic_Table_FY)/COUNTA(Dynamic_Indices),_xlfn.XMATCH("GDP Deflator",Dynamic_Indices))),
IF(SETUP_Frequency="Calendar Year",
IFERROR(INDEX(Dynamic_Table_CAL,_xlfn.XMATCH($H502,Dynamic_Period_CAL),_xlfn.XMATCH("GDP Deflator",Dynamic_Indices)),
INDEX(Dynamic_Table_CAL,COUNTA(Dynamic_Table_CAL)/COUNTA(Dynamic_Indices),_xlfn.XMATCH("GDP Deflator",Dynamic_Indices))),
IF(SETUP_Frequency="Quarterly",
IFERROR(INDEX(Dynamic_Table_QTR,_xlfn.XMATCH($H502,Dynamic_Period_QTR),_xlfn.XMATCH("GDP Deflator",Dynamic_Indices)),
INDEX(Dynamic_Table_QTR,COUNTA(Dynamic_Table_QTR)/COUNTA(Dynamic_Indices),_xlfn.XMATCH("GDP Deflator",Dynamic_Indices))),"err"))))
/100</f>
        <v>#N/A</v>
      </c>
      <c r="T502" s="37" t="e">
        <f t="shared" ca="1" si="38"/>
        <v>#N/A</v>
      </c>
      <c r="U502" s="2" t="e">
        <f ca="1">IF(ISERROR($H502),NA(),
_xlfn.XLOOKUP(0,Tool!$28:$28,Tool!$40:$40)/$T502
)</f>
        <v>#N/A</v>
      </c>
    </row>
    <row r="503" spans="8:21" x14ac:dyDescent="0.35">
      <c r="H503" s="33" t="b">
        <f>IF(SETUP_Frequency="Calendar Year",IF(COUNTA(H$3:H502)&lt;=SETUP_Period_Final-SETUP_Period_First,H502+1),
IF(SETUP_Frequency="Financial Year", IF(COUNTA(H$3:H502)&lt;=LEFT(SETUP_Period_Final,4)-LEFT(SETUP_Period_First,4),((LEFT(H502,2)&amp;MID(H502,3,2))+1)&amp;"/"&amp;TEXT(RIGHT(TEXT(RIGHT(H502,2)+1,"00"),2),"00"),NA()),
IF(SETUP_Frequency="Quarterly",IF(COUNTA(H$3:H502)&lt;=((LEFT(SETUP_Period_Final,4)-LEFT(SETUP_Period_First,4))*4)+RIGHT(SETUP_Period_Final,1)-RIGHT(SETUP_Period_First,1),IF(_xlfn.NUMBERVALUE(RIGHT(H502,1))=4,(LEFT(H502,4)+1)&amp;"Q1",(LEFT(H502,4)&amp;"Q"&amp;(RIGHT(H502,1)+1))),NA()),NA())))</f>
        <v>0</v>
      </c>
      <c r="J503" s="43">
        <f ca="1">OFFSET(Tool!$C$13,0,ROW($H503)-3)</f>
        <v>0</v>
      </c>
      <c r="K503" s="78" t="e">
        <f t="shared" ca="1" si="36"/>
        <v>#N/A</v>
      </c>
      <c r="L503" s="78" t="e">
        <f t="shared" ca="1" si="39"/>
        <v>#N/A</v>
      </c>
      <c r="M503" s="78" t="e">
        <f t="shared" ca="1" si="40"/>
        <v>#N/A</v>
      </c>
      <c r="N503" s="38"/>
      <c r="O503" s="36" t="e" cm="1">
        <f t="array" ref="O503">IF(OR(ISERROR($H503),$H503=FALSE),NA(),
IF(INFLATION_Index="Custom",_xlfn.XLOOKUP($H503,Tool!$12:$12,Tool!$14:$14)*100,
IF(SETUP_Frequency="Financial Year",
IFERROR(INDEX(Dynamic_Table_FY,_xlfn.XMATCH($H503,Dynamic_Period_FY),_xlfn.XMATCH(INFLATION_Index,Dynamic_Indices)),
INDEX(Dynamic_Table_FY,COUNTA(Dynamic_Table_FY)/COUNTA(Dynamic_Indices),_xlfn.XMATCH(INFLATION_Index,Dynamic_Indices))),
IF(SETUP_Frequency="Calendar Year",
IFERROR(INDEX(Dynamic_Table_CAL,_xlfn.XMATCH($H503,Dynamic_Period_CAL),_xlfn.XMATCH(INFLATION_Index,Dynamic_Indices)),
INDEX(Dynamic_Table_CAL,COUNTA(Dynamic_Table_CAL)/COUNTA(Dynamic_Indices),_xlfn.XMATCH(INFLATION_Index,Dynamic_Indices))),
IF(SETUP_Frequency="Quarterly",
IFERROR(INDEX(Dynamic_Table_QTR,_xlfn.XMATCH($H503,Dynamic_Period_QTR),_xlfn.XMATCH(INFLATION_Index,Dynamic_Indices)),
INDEX(Dynamic_Table_QTR,COUNTA(Dynamic_Table_QTR)/COUNTA(Dynamic_Indices),_xlfn.XMATCH(INFLATION_Index,Dynamic_Indices))),"err")))))
/100</f>
        <v>#N/A</v>
      </c>
      <c r="P503" s="37" t="e">
        <f t="shared" ca="1" si="37"/>
        <v>#N/A</v>
      </c>
      <c r="Q503" s="37" t="e">
        <f ca="1">IF(ISERROR($H503),NA(),
$P503/_xlfn.XLOOKUP(0,Tool!$27:$27,Tool!$33:$33)
)</f>
        <v>#N/A</v>
      </c>
      <c r="R503" s="2"/>
      <c r="S503" s="36" t="e" cm="1">
        <f t="array" ref="S503">IF(OR(ISERROR($H503),$H503=FALSE),NA(),
IF(SETUP_Frequency="Financial Year",
IFERROR(INDEX(Dynamic_Table_FY,_xlfn.XMATCH($H503,Dynamic_Period_FY),_xlfn.XMATCH("GDP Deflator",Dynamic_Indices)),
INDEX(Dynamic_Table_FY,COUNTA(Dynamic_Table_FY)/COUNTA(Dynamic_Indices),_xlfn.XMATCH("GDP Deflator",Dynamic_Indices))),
IF(SETUP_Frequency="Calendar Year",
IFERROR(INDEX(Dynamic_Table_CAL,_xlfn.XMATCH($H503,Dynamic_Period_CAL),_xlfn.XMATCH("GDP Deflator",Dynamic_Indices)),
INDEX(Dynamic_Table_CAL,COUNTA(Dynamic_Table_CAL)/COUNTA(Dynamic_Indices),_xlfn.XMATCH("GDP Deflator",Dynamic_Indices))),
IF(SETUP_Frequency="Quarterly",
IFERROR(INDEX(Dynamic_Table_QTR,_xlfn.XMATCH($H503,Dynamic_Period_QTR),_xlfn.XMATCH("GDP Deflator",Dynamic_Indices)),
INDEX(Dynamic_Table_QTR,COUNTA(Dynamic_Table_QTR)/COUNTA(Dynamic_Indices),_xlfn.XMATCH("GDP Deflator",Dynamic_Indices))),"err"))))
/100</f>
        <v>#N/A</v>
      </c>
      <c r="T503" s="37" t="e">
        <f t="shared" ca="1" si="38"/>
        <v>#N/A</v>
      </c>
      <c r="U503" s="2" t="e">
        <f ca="1">IF(ISERROR($H503),NA(),
_xlfn.XLOOKUP(0,Tool!$28:$28,Tool!$40:$40)/$T503
)</f>
        <v>#N/A</v>
      </c>
    </row>
    <row r="504" spans="8:21" x14ac:dyDescent="0.35">
      <c r="H504" s="33" t="b">
        <f>IF(SETUP_Frequency="Calendar Year",IF(COUNTA(H$3:H503)&lt;=SETUP_Period_Final-SETUP_Period_First,H503+1),
IF(SETUP_Frequency="Financial Year", IF(COUNTA(H$3:H503)&lt;=LEFT(SETUP_Period_Final,4)-LEFT(SETUP_Period_First,4),((LEFT(H503,2)&amp;MID(H503,3,2))+1)&amp;"/"&amp;TEXT(RIGHT(TEXT(RIGHT(H503,2)+1,"00"),2),"00"),NA()),
IF(SETUP_Frequency="Quarterly",IF(COUNTA(H$3:H503)&lt;=((LEFT(SETUP_Period_Final,4)-LEFT(SETUP_Period_First,4))*4)+RIGHT(SETUP_Period_Final,1)-RIGHT(SETUP_Period_First,1),IF(_xlfn.NUMBERVALUE(RIGHT(H503,1))=4,(LEFT(H503,4)+1)&amp;"Q1",(LEFT(H503,4)&amp;"Q"&amp;(RIGHT(H503,1)+1))),NA()),NA())))</f>
        <v>0</v>
      </c>
      <c r="J504" s="43">
        <f ca="1">OFFSET(Tool!$C$13,0,ROW($H504)-3)</f>
        <v>0</v>
      </c>
      <c r="K504" s="78" t="e">
        <f t="shared" ca="1" si="36"/>
        <v>#N/A</v>
      </c>
      <c r="L504" s="78" t="e">
        <f t="shared" ca="1" si="39"/>
        <v>#N/A</v>
      </c>
      <c r="M504" s="78" t="e">
        <f t="shared" ca="1" si="40"/>
        <v>#N/A</v>
      </c>
      <c r="N504" s="38"/>
      <c r="O504" s="36" t="e" cm="1">
        <f t="array" ref="O504">IF(OR(ISERROR($H504),$H504=FALSE),NA(),
IF(INFLATION_Index="Custom",_xlfn.XLOOKUP($H504,Tool!$12:$12,Tool!$14:$14)*100,
IF(SETUP_Frequency="Financial Year",
IFERROR(INDEX(Dynamic_Table_FY,_xlfn.XMATCH($H504,Dynamic_Period_FY),_xlfn.XMATCH(INFLATION_Index,Dynamic_Indices)),
INDEX(Dynamic_Table_FY,COUNTA(Dynamic_Table_FY)/COUNTA(Dynamic_Indices),_xlfn.XMATCH(INFLATION_Index,Dynamic_Indices))),
IF(SETUP_Frequency="Calendar Year",
IFERROR(INDEX(Dynamic_Table_CAL,_xlfn.XMATCH($H504,Dynamic_Period_CAL),_xlfn.XMATCH(INFLATION_Index,Dynamic_Indices)),
INDEX(Dynamic_Table_CAL,COUNTA(Dynamic_Table_CAL)/COUNTA(Dynamic_Indices),_xlfn.XMATCH(INFLATION_Index,Dynamic_Indices))),
IF(SETUP_Frequency="Quarterly",
IFERROR(INDEX(Dynamic_Table_QTR,_xlfn.XMATCH($H504,Dynamic_Period_QTR),_xlfn.XMATCH(INFLATION_Index,Dynamic_Indices)),
INDEX(Dynamic_Table_QTR,COUNTA(Dynamic_Table_QTR)/COUNTA(Dynamic_Indices),_xlfn.XMATCH(INFLATION_Index,Dynamic_Indices))),"err")))))
/100</f>
        <v>#N/A</v>
      </c>
      <c r="P504" s="37" t="e">
        <f t="shared" ca="1" si="37"/>
        <v>#N/A</v>
      </c>
      <c r="Q504" s="37" t="e">
        <f ca="1">IF(ISERROR($H504),NA(),
$P504/_xlfn.XLOOKUP(0,Tool!$27:$27,Tool!$33:$33)
)</f>
        <v>#N/A</v>
      </c>
      <c r="R504" s="2"/>
      <c r="S504" s="36" t="e" cm="1">
        <f t="array" ref="S504">IF(OR(ISERROR($H504),$H504=FALSE),NA(),
IF(SETUP_Frequency="Financial Year",
IFERROR(INDEX(Dynamic_Table_FY,_xlfn.XMATCH($H504,Dynamic_Period_FY),_xlfn.XMATCH("GDP Deflator",Dynamic_Indices)),
INDEX(Dynamic_Table_FY,COUNTA(Dynamic_Table_FY)/COUNTA(Dynamic_Indices),_xlfn.XMATCH("GDP Deflator",Dynamic_Indices))),
IF(SETUP_Frequency="Calendar Year",
IFERROR(INDEX(Dynamic_Table_CAL,_xlfn.XMATCH($H504,Dynamic_Period_CAL),_xlfn.XMATCH("GDP Deflator",Dynamic_Indices)),
INDEX(Dynamic_Table_CAL,COUNTA(Dynamic_Table_CAL)/COUNTA(Dynamic_Indices),_xlfn.XMATCH("GDP Deflator",Dynamic_Indices))),
IF(SETUP_Frequency="Quarterly",
IFERROR(INDEX(Dynamic_Table_QTR,_xlfn.XMATCH($H504,Dynamic_Period_QTR),_xlfn.XMATCH("GDP Deflator",Dynamic_Indices)),
INDEX(Dynamic_Table_QTR,COUNTA(Dynamic_Table_QTR)/COUNTA(Dynamic_Indices),_xlfn.XMATCH("GDP Deflator",Dynamic_Indices))),"err"))))
/100</f>
        <v>#N/A</v>
      </c>
      <c r="T504" s="37" t="e">
        <f t="shared" ca="1" si="38"/>
        <v>#N/A</v>
      </c>
      <c r="U504" s="2" t="e">
        <f ca="1">IF(ISERROR($H504),NA(),
_xlfn.XLOOKUP(0,Tool!$28:$28,Tool!$40:$40)/$T504
)</f>
        <v>#N/A</v>
      </c>
    </row>
    <row r="505" spans="8:21" x14ac:dyDescent="0.35">
      <c r="H505" s="33" t="b">
        <f>IF(SETUP_Frequency="Calendar Year",IF(COUNTA(H$3:H504)&lt;=SETUP_Period_Final-SETUP_Period_First,H504+1),
IF(SETUP_Frequency="Financial Year", IF(COUNTA(H$3:H504)&lt;=LEFT(SETUP_Period_Final,4)-LEFT(SETUP_Period_First,4),((LEFT(H504,2)&amp;MID(H504,3,2))+1)&amp;"/"&amp;TEXT(RIGHT(TEXT(RIGHT(H504,2)+1,"00"),2),"00"),NA()),
IF(SETUP_Frequency="Quarterly",IF(COUNTA(H$3:H504)&lt;=((LEFT(SETUP_Period_Final,4)-LEFT(SETUP_Period_First,4))*4)+RIGHT(SETUP_Period_Final,1)-RIGHT(SETUP_Period_First,1),IF(_xlfn.NUMBERVALUE(RIGHT(H504,1))=4,(LEFT(H504,4)+1)&amp;"Q1",(LEFT(H504,4)&amp;"Q"&amp;(RIGHT(H504,1)+1))),NA()),NA())))</f>
        <v>0</v>
      </c>
      <c r="J505" s="43">
        <f ca="1">OFFSET(Tool!$C$13,0,ROW($H505)-3)</f>
        <v>0</v>
      </c>
      <c r="K505" s="78" t="e">
        <f t="shared" ca="1" si="36"/>
        <v>#N/A</v>
      </c>
      <c r="L505" s="78" t="e">
        <f t="shared" ca="1" si="39"/>
        <v>#N/A</v>
      </c>
      <c r="M505" s="78" t="e">
        <f t="shared" ca="1" si="40"/>
        <v>#N/A</v>
      </c>
      <c r="N505" s="38"/>
      <c r="O505" s="36" t="e" cm="1">
        <f t="array" ref="O505">IF(OR(ISERROR($H505),$H505=FALSE),NA(),
IF(INFLATION_Index="Custom",_xlfn.XLOOKUP($H505,Tool!$12:$12,Tool!$14:$14)*100,
IF(SETUP_Frequency="Financial Year",
IFERROR(INDEX(Dynamic_Table_FY,_xlfn.XMATCH($H505,Dynamic_Period_FY),_xlfn.XMATCH(INFLATION_Index,Dynamic_Indices)),
INDEX(Dynamic_Table_FY,COUNTA(Dynamic_Table_FY)/COUNTA(Dynamic_Indices),_xlfn.XMATCH(INFLATION_Index,Dynamic_Indices))),
IF(SETUP_Frequency="Calendar Year",
IFERROR(INDEX(Dynamic_Table_CAL,_xlfn.XMATCH($H505,Dynamic_Period_CAL),_xlfn.XMATCH(INFLATION_Index,Dynamic_Indices)),
INDEX(Dynamic_Table_CAL,COUNTA(Dynamic_Table_CAL)/COUNTA(Dynamic_Indices),_xlfn.XMATCH(INFLATION_Index,Dynamic_Indices))),
IF(SETUP_Frequency="Quarterly",
IFERROR(INDEX(Dynamic_Table_QTR,_xlfn.XMATCH($H505,Dynamic_Period_QTR),_xlfn.XMATCH(INFLATION_Index,Dynamic_Indices)),
INDEX(Dynamic_Table_QTR,COUNTA(Dynamic_Table_QTR)/COUNTA(Dynamic_Indices),_xlfn.XMATCH(INFLATION_Index,Dynamic_Indices))),"err")))))
/100</f>
        <v>#N/A</v>
      </c>
      <c r="P505" s="37" t="e">
        <f t="shared" ca="1" si="37"/>
        <v>#N/A</v>
      </c>
      <c r="Q505" s="37" t="e">
        <f ca="1">IF(ISERROR($H505),NA(),
$P505/_xlfn.XLOOKUP(0,Tool!$27:$27,Tool!$33:$33)
)</f>
        <v>#N/A</v>
      </c>
      <c r="R505" s="2"/>
      <c r="S505" s="36" t="e" cm="1">
        <f t="array" ref="S505">IF(OR(ISERROR($H505),$H505=FALSE),NA(),
IF(SETUP_Frequency="Financial Year",
IFERROR(INDEX(Dynamic_Table_FY,_xlfn.XMATCH($H505,Dynamic_Period_FY),_xlfn.XMATCH("GDP Deflator",Dynamic_Indices)),
INDEX(Dynamic_Table_FY,COUNTA(Dynamic_Table_FY)/COUNTA(Dynamic_Indices),_xlfn.XMATCH("GDP Deflator",Dynamic_Indices))),
IF(SETUP_Frequency="Calendar Year",
IFERROR(INDEX(Dynamic_Table_CAL,_xlfn.XMATCH($H505,Dynamic_Period_CAL),_xlfn.XMATCH("GDP Deflator",Dynamic_Indices)),
INDEX(Dynamic_Table_CAL,COUNTA(Dynamic_Table_CAL)/COUNTA(Dynamic_Indices),_xlfn.XMATCH("GDP Deflator",Dynamic_Indices))),
IF(SETUP_Frequency="Quarterly",
IFERROR(INDEX(Dynamic_Table_QTR,_xlfn.XMATCH($H505,Dynamic_Period_QTR),_xlfn.XMATCH("GDP Deflator",Dynamic_Indices)),
INDEX(Dynamic_Table_QTR,COUNTA(Dynamic_Table_QTR)/COUNTA(Dynamic_Indices),_xlfn.XMATCH("GDP Deflator",Dynamic_Indices))),"err"))))
/100</f>
        <v>#N/A</v>
      </c>
      <c r="T505" s="37" t="e">
        <f t="shared" ca="1" si="38"/>
        <v>#N/A</v>
      </c>
      <c r="U505" s="2" t="e">
        <f ca="1">IF(ISERROR($H505),NA(),
_xlfn.XLOOKUP(0,Tool!$28:$28,Tool!$40:$40)/$T505
)</f>
        <v>#N/A</v>
      </c>
    </row>
    <row r="506" spans="8:21" x14ac:dyDescent="0.35">
      <c r="H506" s="33" t="b">
        <f>IF(SETUP_Frequency="Calendar Year",IF(COUNTA(H$3:H505)&lt;=SETUP_Period_Final-SETUP_Period_First,H505+1),
IF(SETUP_Frequency="Financial Year", IF(COUNTA(H$3:H505)&lt;=LEFT(SETUP_Period_Final,4)-LEFT(SETUP_Period_First,4),((LEFT(H505,2)&amp;MID(H505,3,2))+1)&amp;"/"&amp;TEXT(RIGHT(TEXT(RIGHT(H505,2)+1,"00"),2),"00"),NA()),
IF(SETUP_Frequency="Quarterly",IF(COUNTA(H$3:H505)&lt;=((LEFT(SETUP_Period_Final,4)-LEFT(SETUP_Period_First,4))*4)+RIGHT(SETUP_Period_Final,1)-RIGHT(SETUP_Period_First,1),IF(_xlfn.NUMBERVALUE(RIGHT(H505,1))=4,(LEFT(H505,4)+1)&amp;"Q1",(LEFT(H505,4)&amp;"Q"&amp;(RIGHT(H505,1)+1))),NA()),NA())))</f>
        <v>0</v>
      </c>
      <c r="J506" s="43">
        <f ca="1">OFFSET(Tool!$C$13,0,ROW($H506)-3)</f>
        <v>0</v>
      </c>
      <c r="K506" s="78" t="e">
        <f t="shared" ca="1" si="36"/>
        <v>#N/A</v>
      </c>
      <c r="L506" s="78" t="e">
        <f t="shared" ca="1" si="39"/>
        <v>#N/A</v>
      </c>
      <c r="M506" s="78" t="e">
        <f t="shared" ca="1" si="40"/>
        <v>#N/A</v>
      </c>
      <c r="N506" s="38"/>
      <c r="O506" s="36" t="e" cm="1">
        <f t="array" ref="O506">IF(OR(ISERROR($H506),$H506=FALSE),NA(),
IF(INFLATION_Index="Custom",_xlfn.XLOOKUP($H506,Tool!$12:$12,Tool!$14:$14)*100,
IF(SETUP_Frequency="Financial Year",
IFERROR(INDEX(Dynamic_Table_FY,_xlfn.XMATCH($H506,Dynamic_Period_FY),_xlfn.XMATCH(INFLATION_Index,Dynamic_Indices)),
INDEX(Dynamic_Table_FY,COUNTA(Dynamic_Table_FY)/COUNTA(Dynamic_Indices),_xlfn.XMATCH(INFLATION_Index,Dynamic_Indices))),
IF(SETUP_Frequency="Calendar Year",
IFERROR(INDEX(Dynamic_Table_CAL,_xlfn.XMATCH($H506,Dynamic_Period_CAL),_xlfn.XMATCH(INFLATION_Index,Dynamic_Indices)),
INDEX(Dynamic_Table_CAL,COUNTA(Dynamic_Table_CAL)/COUNTA(Dynamic_Indices),_xlfn.XMATCH(INFLATION_Index,Dynamic_Indices))),
IF(SETUP_Frequency="Quarterly",
IFERROR(INDEX(Dynamic_Table_QTR,_xlfn.XMATCH($H506,Dynamic_Period_QTR),_xlfn.XMATCH(INFLATION_Index,Dynamic_Indices)),
INDEX(Dynamic_Table_QTR,COUNTA(Dynamic_Table_QTR)/COUNTA(Dynamic_Indices),_xlfn.XMATCH(INFLATION_Index,Dynamic_Indices))),"err")))))
/100</f>
        <v>#N/A</v>
      </c>
      <c r="P506" s="37" t="e">
        <f t="shared" ca="1" si="37"/>
        <v>#N/A</v>
      </c>
      <c r="Q506" s="37" t="e">
        <f ca="1">IF(ISERROR($H506),NA(),
$P506/_xlfn.XLOOKUP(0,Tool!$27:$27,Tool!$33:$33)
)</f>
        <v>#N/A</v>
      </c>
      <c r="R506" s="2"/>
      <c r="S506" s="36" t="e" cm="1">
        <f t="array" ref="S506">IF(OR(ISERROR($H506),$H506=FALSE),NA(),
IF(SETUP_Frequency="Financial Year",
IFERROR(INDEX(Dynamic_Table_FY,_xlfn.XMATCH($H506,Dynamic_Period_FY),_xlfn.XMATCH("GDP Deflator",Dynamic_Indices)),
INDEX(Dynamic_Table_FY,COUNTA(Dynamic_Table_FY)/COUNTA(Dynamic_Indices),_xlfn.XMATCH("GDP Deflator",Dynamic_Indices))),
IF(SETUP_Frequency="Calendar Year",
IFERROR(INDEX(Dynamic_Table_CAL,_xlfn.XMATCH($H506,Dynamic_Period_CAL),_xlfn.XMATCH("GDP Deflator",Dynamic_Indices)),
INDEX(Dynamic_Table_CAL,COUNTA(Dynamic_Table_CAL)/COUNTA(Dynamic_Indices),_xlfn.XMATCH("GDP Deflator",Dynamic_Indices))),
IF(SETUP_Frequency="Quarterly",
IFERROR(INDEX(Dynamic_Table_QTR,_xlfn.XMATCH($H506,Dynamic_Period_QTR),_xlfn.XMATCH("GDP Deflator",Dynamic_Indices)),
INDEX(Dynamic_Table_QTR,COUNTA(Dynamic_Table_QTR)/COUNTA(Dynamic_Indices),_xlfn.XMATCH("GDP Deflator",Dynamic_Indices))),"err"))))
/100</f>
        <v>#N/A</v>
      </c>
      <c r="T506" s="37" t="e">
        <f t="shared" ca="1" si="38"/>
        <v>#N/A</v>
      </c>
      <c r="U506" s="2" t="e">
        <f ca="1">IF(ISERROR($H506),NA(),
_xlfn.XLOOKUP(0,Tool!$28:$28,Tool!$40:$40)/$T506
)</f>
        <v>#N/A</v>
      </c>
    </row>
    <row r="507" spans="8:21" x14ac:dyDescent="0.35">
      <c r="H507" s="33" t="b">
        <f>IF(SETUP_Frequency="Calendar Year",IF(COUNTA(H$3:H506)&lt;=SETUP_Period_Final-SETUP_Period_First,H506+1),
IF(SETUP_Frequency="Financial Year", IF(COUNTA(H$3:H506)&lt;=LEFT(SETUP_Period_Final,4)-LEFT(SETUP_Period_First,4),((LEFT(H506,2)&amp;MID(H506,3,2))+1)&amp;"/"&amp;TEXT(RIGHT(TEXT(RIGHT(H506,2)+1,"00"),2),"00"),NA()),
IF(SETUP_Frequency="Quarterly",IF(COUNTA(H$3:H506)&lt;=((LEFT(SETUP_Period_Final,4)-LEFT(SETUP_Period_First,4))*4)+RIGHT(SETUP_Period_Final,1)-RIGHT(SETUP_Period_First,1),IF(_xlfn.NUMBERVALUE(RIGHT(H506,1))=4,(LEFT(H506,4)+1)&amp;"Q1",(LEFT(H506,4)&amp;"Q"&amp;(RIGHT(H506,1)+1))),NA()),NA())))</f>
        <v>0</v>
      </c>
      <c r="J507" s="43">
        <f ca="1">OFFSET(Tool!$C$13,0,ROW($H507)-3)</f>
        <v>0</v>
      </c>
      <c r="K507" s="78" t="e">
        <f t="shared" ca="1" si="36"/>
        <v>#N/A</v>
      </c>
      <c r="L507" s="78" t="e">
        <f t="shared" ca="1" si="39"/>
        <v>#N/A</v>
      </c>
      <c r="M507" s="78" t="e">
        <f t="shared" ca="1" si="40"/>
        <v>#N/A</v>
      </c>
      <c r="N507" s="38"/>
      <c r="O507" s="36" t="e" cm="1">
        <f t="array" ref="O507">IF(OR(ISERROR($H507),$H507=FALSE),NA(),
IF(INFLATION_Index="Custom",_xlfn.XLOOKUP($H507,Tool!$12:$12,Tool!$14:$14)*100,
IF(SETUP_Frequency="Financial Year",
IFERROR(INDEX(Dynamic_Table_FY,_xlfn.XMATCH($H507,Dynamic_Period_FY),_xlfn.XMATCH(INFLATION_Index,Dynamic_Indices)),
INDEX(Dynamic_Table_FY,COUNTA(Dynamic_Table_FY)/COUNTA(Dynamic_Indices),_xlfn.XMATCH(INFLATION_Index,Dynamic_Indices))),
IF(SETUP_Frequency="Calendar Year",
IFERROR(INDEX(Dynamic_Table_CAL,_xlfn.XMATCH($H507,Dynamic_Period_CAL),_xlfn.XMATCH(INFLATION_Index,Dynamic_Indices)),
INDEX(Dynamic_Table_CAL,COUNTA(Dynamic_Table_CAL)/COUNTA(Dynamic_Indices),_xlfn.XMATCH(INFLATION_Index,Dynamic_Indices))),
IF(SETUP_Frequency="Quarterly",
IFERROR(INDEX(Dynamic_Table_QTR,_xlfn.XMATCH($H507,Dynamic_Period_QTR),_xlfn.XMATCH(INFLATION_Index,Dynamic_Indices)),
INDEX(Dynamic_Table_QTR,COUNTA(Dynamic_Table_QTR)/COUNTA(Dynamic_Indices),_xlfn.XMATCH(INFLATION_Index,Dynamic_Indices))),"err")))))
/100</f>
        <v>#N/A</v>
      </c>
      <c r="P507" s="37" t="e">
        <f t="shared" ca="1" si="37"/>
        <v>#N/A</v>
      </c>
      <c r="Q507" s="37" t="e">
        <f ca="1">IF(ISERROR($H507),NA(),
$P507/_xlfn.XLOOKUP(0,Tool!$27:$27,Tool!$33:$33)
)</f>
        <v>#N/A</v>
      </c>
      <c r="R507" s="2"/>
      <c r="S507" s="36" t="e" cm="1">
        <f t="array" ref="S507">IF(OR(ISERROR($H507),$H507=FALSE),NA(),
IF(SETUP_Frequency="Financial Year",
IFERROR(INDEX(Dynamic_Table_FY,_xlfn.XMATCH($H507,Dynamic_Period_FY),_xlfn.XMATCH("GDP Deflator",Dynamic_Indices)),
INDEX(Dynamic_Table_FY,COUNTA(Dynamic_Table_FY)/COUNTA(Dynamic_Indices),_xlfn.XMATCH("GDP Deflator",Dynamic_Indices))),
IF(SETUP_Frequency="Calendar Year",
IFERROR(INDEX(Dynamic_Table_CAL,_xlfn.XMATCH($H507,Dynamic_Period_CAL),_xlfn.XMATCH("GDP Deflator",Dynamic_Indices)),
INDEX(Dynamic_Table_CAL,COUNTA(Dynamic_Table_CAL)/COUNTA(Dynamic_Indices),_xlfn.XMATCH("GDP Deflator",Dynamic_Indices))),
IF(SETUP_Frequency="Quarterly",
IFERROR(INDEX(Dynamic_Table_QTR,_xlfn.XMATCH($H507,Dynamic_Period_QTR),_xlfn.XMATCH("GDP Deflator",Dynamic_Indices)),
INDEX(Dynamic_Table_QTR,COUNTA(Dynamic_Table_QTR)/COUNTA(Dynamic_Indices),_xlfn.XMATCH("GDP Deflator",Dynamic_Indices))),"err"))))
/100</f>
        <v>#N/A</v>
      </c>
      <c r="T507" s="37" t="e">
        <f t="shared" ca="1" si="38"/>
        <v>#N/A</v>
      </c>
      <c r="U507" s="2" t="e">
        <f ca="1">IF(ISERROR($H507),NA(),
_xlfn.XLOOKUP(0,Tool!$28:$28,Tool!$40:$40)/$T507
)</f>
        <v>#N/A</v>
      </c>
    </row>
    <row r="508" spans="8:21" x14ac:dyDescent="0.35">
      <c r="H508" s="33" t="b">
        <f>IF(SETUP_Frequency="Calendar Year",IF(COUNTA(H$3:H507)&lt;=SETUP_Period_Final-SETUP_Period_First,H507+1),
IF(SETUP_Frequency="Financial Year", IF(COUNTA(H$3:H507)&lt;=LEFT(SETUP_Period_Final,4)-LEFT(SETUP_Period_First,4),((LEFT(H507,2)&amp;MID(H507,3,2))+1)&amp;"/"&amp;TEXT(RIGHT(TEXT(RIGHT(H507,2)+1,"00"),2),"00"),NA()),
IF(SETUP_Frequency="Quarterly",IF(COUNTA(H$3:H507)&lt;=((LEFT(SETUP_Period_Final,4)-LEFT(SETUP_Period_First,4))*4)+RIGHT(SETUP_Period_Final,1)-RIGHT(SETUP_Period_First,1),IF(_xlfn.NUMBERVALUE(RIGHT(H507,1))=4,(LEFT(H507,4)+1)&amp;"Q1",(LEFT(H507,4)&amp;"Q"&amp;(RIGHT(H507,1)+1))),NA()),NA())))</f>
        <v>0</v>
      </c>
      <c r="J508" s="43">
        <f ca="1">OFFSET(Tool!$C$13,0,ROW($H508)-3)</f>
        <v>0</v>
      </c>
      <c r="K508" s="78" t="e">
        <f t="shared" ca="1" si="36"/>
        <v>#N/A</v>
      </c>
      <c r="L508" s="78" t="e">
        <f t="shared" ca="1" si="39"/>
        <v>#N/A</v>
      </c>
      <c r="M508" s="78" t="e">
        <f t="shared" ca="1" si="40"/>
        <v>#N/A</v>
      </c>
      <c r="N508" s="38"/>
      <c r="O508" s="36" t="e" cm="1">
        <f t="array" ref="O508">IF(OR(ISERROR($H508),$H508=FALSE),NA(),
IF(INFLATION_Index="Custom",_xlfn.XLOOKUP($H508,Tool!$12:$12,Tool!$14:$14)*100,
IF(SETUP_Frequency="Financial Year",
IFERROR(INDEX(Dynamic_Table_FY,_xlfn.XMATCH($H508,Dynamic_Period_FY),_xlfn.XMATCH(INFLATION_Index,Dynamic_Indices)),
INDEX(Dynamic_Table_FY,COUNTA(Dynamic_Table_FY)/COUNTA(Dynamic_Indices),_xlfn.XMATCH(INFLATION_Index,Dynamic_Indices))),
IF(SETUP_Frequency="Calendar Year",
IFERROR(INDEX(Dynamic_Table_CAL,_xlfn.XMATCH($H508,Dynamic_Period_CAL),_xlfn.XMATCH(INFLATION_Index,Dynamic_Indices)),
INDEX(Dynamic_Table_CAL,COUNTA(Dynamic_Table_CAL)/COUNTA(Dynamic_Indices),_xlfn.XMATCH(INFLATION_Index,Dynamic_Indices))),
IF(SETUP_Frequency="Quarterly",
IFERROR(INDEX(Dynamic_Table_QTR,_xlfn.XMATCH($H508,Dynamic_Period_QTR),_xlfn.XMATCH(INFLATION_Index,Dynamic_Indices)),
INDEX(Dynamic_Table_QTR,COUNTA(Dynamic_Table_QTR)/COUNTA(Dynamic_Indices),_xlfn.XMATCH(INFLATION_Index,Dynamic_Indices))),"err")))))
/100</f>
        <v>#N/A</v>
      </c>
      <c r="P508" s="37" t="e">
        <f t="shared" ca="1" si="37"/>
        <v>#N/A</v>
      </c>
      <c r="Q508" s="37" t="e">
        <f ca="1">IF(ISERROR($H508),NA(),
$P508/_xlfn.XLOOKUP(0,Tool!$27:$27,Tool!$33:$33)
)</f>
        <v>#N/A</v>
      </c>
      <c r="R508" s="2"/>
      <c r="S508" s="36" t="e" cm="1">
        <f t="array" ref="S508">IF(OR(ISERROR($H508),$H508=FALSE),NA(),
IF(SETUP_Frequency="Financial Year",
IFERROR(INDEX(Dynamic_Table_FY,_xlfn.XMATCH($H508,Dynamic_Period_FY),_xlfn.XMATCH("GDP Deflator",Dynamic_Indices)),
INDEX(Dynamic_Table_FY,COUNTA(Dynamic_Table_FY)/COUNTA(Dynamic_Indices),_xlfn.XMATCH("GDP Deflator",Dynamic_Indices))),
IF(SETUP_Frequency="Calendar Year",
IFERROR(INDEX(Dynamic_Table_CAL,_xlfn.XMATCH($H508,Dynamic_Period_CAL),_xlfn.XMATCH("GDP Deflator",Dynamic_Indices)),
INDEX(Dynamic_Table_CAL,COUNTA(Dynamic_Table_CAL)/COUNTA(Dynamic_Indices),_xlfn.XMATCH("GDP Deflator",Dynamic_Indices))),
IF(SETUP_Frequency="Quarterly",
IFERROR(INDEX(Dynamic_Table_QTR,_xlfn.XMATCH($H508,Dynamic_Period_QTR),_xlfn.XMATCH("GDP Deflator",Dynamic_Indices)),
INDEX(Dynamic_Table_QTR,COUNTA(Dynamic_Table_QTR)/COUNTA(Dynamic_Indices),_xlfn.XMATCH("GDP Deflator",Dynamic_Indices))),"err"))))
/100</f>
        <v>#N/A</v>
      </c>
      <c r="T508" s="37" t="e">
        <f t="shared" ca="1" si="38"/>
        <v>#N/A</v>
      </c>
      <c r="U508" s="2" t="e">
        <f ca="1">IF(ISERROR($H508),NA(),
_xlfn.XLOOKUP(0,Tool!$28:$28,Tool!$40:$40)/$T508
)</f>
        <v>#N/A</v>
      </c>
    </row>
    <row r="509" spans="8:21" x14ac:dyDescent="0.35">
      <c r="H509" s="33" t="b">
        <f>IF(SETUP_Frequency="Calendar Year",IF(COUNTA(H$3:H508)&lt;=SETUP_Period_Final-SETUP_Period_First,H508+1),
IF(SETUP_Frequency="Financial Year", IF(COUNTA(H$3:H508)&lt;=LEFT(SETUP_Period_Final,4)-LEFT(SETUP_Period_First,4),((LEFT(H508,2)&amp;MID(H508,3,2))+1)&amp;"/"&amp;TEXT(RIGHT(TEXT(RIGHT(H508,2)+1,"00"),2),"00"),NA()),
IF(SETUP_Frequency="Quarterly",IF(COUNTA(H$3:H508)&lt;=((LEFT(SETUP_Period_Final,4)-LEFT(SETUP_Period_First,4))*4)+RIGHT(SETUP_Period_Final,1)-RIGHT(SETUP_Period_First,1),IF(_xlfn.NUMBERVALUE(RIGHT(H508,1))=4,(LEFT(H508,4)+1)&amp;"Q1",(LEFT(H508,4)&amp;"Q"&amp;(RIGHT(H508,1)+1))),NA()),NA())))</f>
        <v>0</v>
      </c>
      <c r="J509" s="43">
        <f ca="1">OFFSET(Tool!$C$13,0,ROW($H509)-3)</f>
        <v>0</v>
      </c>
      <c r="K509" s="78" t="e">
        <f t="shared" ca="1" si="36"/>
        <v>#N/A</v>
      </c>
      <c r="L509" s="78" t="e">
        <f t="shared" ca="1" si="39"/>
        <v>#N/A</v>
      </c>
      <c r="M509" s="78" t="e">
        <f t="shared" ca="1" si="40"/>
        <v>#N/A</v>
      </c>
      <c r="N509" s="38"/>
      <c r="O509" s="36" t="e" cm="1">
        <f t="array" ref="O509">IF(OR(ISERROR($H509),$H509=FALSE),NA(),
IF(INFLATION_Index="Custom",_xlfn.XLOOKUP($H509,Tool!$12:$12,Tool!$14:$14)*100,
IF(SETUP_Frequency="Financial Year",
IFERROR(INDEX(Dynamic_Table_FY,_xlfn.XMATCH($H509,Dynamic_Period_FY),_xlfn.XMATCH(INFLATION_Index,Dynamic_Indices)),
INDEX(Dynamic_Table_FY,COUNTA(Dynamic_Table_FY)/COUNTA(Dynamic_Indices),_xlfn.XMATCH(INFLATION_Index,Dynamic_Indices))),
IF(SETUP_Frequency="Calendar Year",
IFERROR(INDEX(Dynamic_Table_CAL,_xlfn.XMATCH($H509,Dynamic_Period_CAL),_xlfn.XMATCH(INFLATION_Index,Dynamic_Indices)),
INDEX(Dynamic_Table_CAL,COUNTA(Dynamic_Table_CAL)/COUNTA(Dynamic_Indices),_xlfn.XMATCH(INFLATION_Index,Dynamic_Indices))),
IF(SETUP_Frequency="Quarterly",
IFERROR(INDEX(Dynamic_Table_QTR,_xlfn.XMATCH($H509,Dynamic_Period_QTR),_xlfn.XMATCH(INFLATION_Index,Dynamic_Indices)),
INDEX(Dynamic_Table_QTR,COUNTA(Dynamic_Table_QTR)/COUNTA(Dynamic_Indices),_xlfn.XMATCH(INFLATION_Index,Dynamic_Indices))),"err")))))
/100</f>
        <v>#N/A</v>
      </c>
      <c r="P509" s="37" t="e">
        <f t="shared" ca="1" si="37"/>
        <v>#N/A</v>
      </c>
      <c r="Q509" s="37" t="e">
        <f ca="1">IF(ISERROR($H509),NA(),
$P509/_xlfn.XLOOKUP(0,Tool!$27:$27,Tool!$33:$33)
)</f>
        <v>#N/A</v>
      </c>
      <c r="R509" s="2"/>
      <c r="S509" s="36" t="e" cm="1">
        <f t="array" ref="S509">IF(OR(ISERROR($H509),$H509=FALSE),NA(),
IF(SETUP_Frequency="Financial Year",
IFERROR(INDEX(Dynamic_Table_FY,_xlfn.XMATCH($H509,Dynamic_Period_FY),_xlfn.XMATCH("GDP Deflator",Dynamic_Indices)),
INDEX(Dynamic_Table_FY,COUNTA(Dynamic_Table_FY)/COUNTA(Dynamic_Indices),_xlfn.XMATCH("GDP Deflator",Dynamic_Indices))),
IF(SETUP_Frequency="Calendar Year",
IFERROR(INDEX(Dynamic_Table_CAL,_xlfn.XMATCH($H509,Dynamic_Period_CAL),_xlfn.XMATCH("GDP Deflator",Dynamic_Indices)),
INDEX(Dynamic_Table_CAL,COUNTA(Dynamic_Table_CAL)/COUNTA(Dynamic_Indices),_xlfn.XMATCH("GDP Deflator",Dynamic_Indices))),
IF(SETUP_Frequency="Quarterly",
IFERROR(INDEX(Dynamic_Table_QTR,_xlfn.XMATCH($H509,Dynamic_Period_QTR),_xlfn.XMATCH("GDP Deflator",Dynamic_Indices)),
INDEX(Dynamic_Table_QTR,COUNTA(Dynamic_Table_QTR)/COUNTA(Dynamic_Indices),_xlfn.XMATCH("GDP Deflator",Dynamic_Indices))),"err"))))
/100</f>
        <v>#N/A</v>
      </c>
      <c r="T509" s="37" t="e">
        <f t="shared" ca="1" si="38"/>
        <v>#N/A</v>
      </c>
      <c r="U509" s="2" t="e">
        <f ca="1">IF(ISERROR($H509),NA(),
_xlfn.XLOOKUP(0,Tool!$28:$28,Tool!$40:$40)/$T509
)</f>
        <v>#N/A</v>
      </c>
    </row>
    <row r="510" spans="8:21" x14ac:dyDescent="0.35">
      <c r="H510" s="33" t="b">
        <f>IF(SETUP_Frequency="Calendar Year",IF(COUNTA(H$3:H509)&lt;=SETUP_Period_Final-SETUP_Period_First,H509+1),
IF(SETUP_Frequency="Financial Year", IF(COUNTA(H$3:H509)&lt;=LEFT(SETUP_Period_Final,4)-LEFT(SETUP_Period_First,4),((LEFT(H509,2)&amp;MID(H509,3,2))+1)&amp;"/"&amp;TEXT(RIGHT(TEXT(RIGHT(H509,2)+1,"00"),2),"00"),NA()),
IF(SETUP_Frequency="Quarterly",IF(COUNTA(H$3:H509)&lt;=((LEFT(SETUP_Period_Final,4)-LEFT(SETUP_Period_First,4))*4)+RIGHT(SETUP_Period_Final,1)-RIGHT(SETUP_Period_First,1),IF(_xlfn.NUMBERVALUE(RIGHT(H509,1))=4,(LEFT(H509,4)+1)&amp;"Q1",(LEFT(H509,4)&amp;"Q"&amp;(RIGHT(H509,1)+1))),NA()),NA())))</f>
        <v>0</v>
      </c>
      <c r="J510" s="43">
        <f ca="1">OFFSET(Tool!$C$13,0,ROW($H510)-3)</f>
        <v>0</v>
      </c>
      <c r="K510" s="78" t="e">
        <f t="shared" ca="1" si="36"/>
        <v>#N/A</v>
      </c>
      <c r="L510" s="78" t="e">
        <f t="shared" ca="1" si="39"/>
        <v>#N/A</v>
      </c>
      <c r="M510" s="78" t="e">
        <f t="shared" ca="1" si="40"/>
        <v>#N/A</v>
      </c>
      <c r="N510" s="38"/>
      <c r="O510" s="36" t="e" cm="1">
        <f t="array" ref="O510">IF(OR(ISERROR($H510),$H510=FALSE),NA(),
IF(INFLATION_Index="Custom",_xlfn.XLOOKUP($H510,Tool!$12:$12,Tool!$14:$14)*100,
IF(SETUP_Frequency="Financial Year",
IFERROR(INDEX(Dynamic_Table_FY,_xlfn.XMATCH($H510,Dynamic_Period_FY),_xlfn.XMATCH(INFLATION_Index,Dynamic_Indices)),
INDEX(Dynamic_Table_FY,COUNTA(Dynamic_Table_FY)/COUNTA(Dynamic_Indices),_xlfn.XMATCH(INFLATION_Index,Dynamic_Indices))),
IF(SETUP_Frequency="Calendar Year",
IFERROR(INDEX(Dynamic_Table_CAL,_xlfn.XMATCH($H510,Dynamic_Period_CAL),_xlfn.XMATCH(INFLATION_Index,Dynamic_Indices)),
INDEX(Dynamic_Table_CAL,COUNTA(Dynamic_Table_CAL)/COUNTA(Dynamic_Indices),_xlfn.XMATCH(INFLATION_Index,Dynamic_Indices))),
IF(SETUP_Frequency="Quarterly",
IFERROR(INDEX(Dynamic_Table_QTR,_xlfn.XMATCH($H510,Dynamic_Period_QTR),_xlfn.XMATCH(INFLATION_Index,Dynamic_Indices)),
INDEX(Dynamic_Table_QTR,COUNTA(Dynamic_Table_QTR)/COUNTA(Dynamic_Indices),_xlfn.XMATCH(INFLATION_Index,Dynamic_Indices))),"err")))))
/100</f>
        <v>#N/A</v>
      </c>
      <c r="P510" s="37" t="e">
        <f t="shared" ca="1" si="37"/>
        <v>#N/A</v>
      </c>
      <c r="Q510" s="37" t="e">
        <f ca="1">IF(ISERROR($H510),NA(),
$P510/_xlfn.XLOOKUP(0,Tool!$27:$27,Tool!$33:$33)
)</f>
        <v>#N/A</v>
      </c>
      <c r="R510" s="2"/>
      <c r="S510" s="36" t="e" cm="1">
        <f t="array" ref="S510">IF(OR(ISERROR($H510),$H510=FALSE),NA(),
IF(SETUP_Frequency="Financial Year",
IFERROR(INDEX(Dynamic_Table_FY,_xlfn.XMATCH($H510,Dynamic_Period_FY),_xlfn.XMATCH("GDP Deflator",Dynamic_Indices)),
INDEX(Dynamic_Table_FY,COUNTA(Dynamic_Table_FY)/COUNTA(Dynamic_Indices),_xlfn.XMATCH("GDP Deflator",Dynamic_Indices))),
IF(SETUP_Frequency="Calendar Year",
IFERROR(INDEX(Dynamic_Table_CAL,_xlfn.XMATCH($H510,Dynamic_Period_CAL),_xlfn.XMATCH("GDP Deflator",Dynamic_Indices)),
INDEX(Dynamic_Table_CAL,COUNTA(Dynamic_Table_CAL)/COUNTA(Dynamic_Indices),_xlfn.XMATCH("GDP Deflator",Dynamic_Indices))),
IF(SETUP_Frequency="Quarterly",
IFERROR(INDEX(Dynamic_Table_QTR,_xlfn.XMATCH($H510,Dynamic_Period_QTR),_xlfn.XMATCH("GDP Deflator",Dynamic_Indices)),
INDEX(Dynamic_Table_QTR,COUNTA(Dynamic_Table_QTR)/COUNTA(Dynamic_Indices),_xlfn.XMATCH("GDP Deflator",Dynamic_Indices))),"err"))))
/100</f>
        <v>#N/A</v>
      </c>
      <c r="T510" s="37" t="e">
        <f t="shared" ca="1" si="38"/>
        <v>#N/A</v>
      </c>
      <c r="U510" s="2" t="e">
        <f ca="1">IF(ISERROR($H510),NA(),
_xlfn.XLOOKUP(0,Tool!$28:$28,Tool!$40:$40)/$T510
)</f>
        <v>#N/A</v>
      </c>
    </row>
    <row r="511" spans="8:21" x14ac:dyDescent="0.35">
      <c r="H511" s="33" t="b">
        <f>IF(SETUP_Frequency="Calendar Year",IF(COUNTA(H$3:H510)&lt;=SETUP_Period_Final-SETUP_Period_First,H510+1),
IF(SETUP_Frequency="Financial Year", IF(COUNTA(H$3:H510)&lt;=LEFT(SETUP_Period_Final,4)-LEFT(SETUP_Period_First,4),((LEFT(H510,2)&amp;MID(H510,3,2))+1)&amp;"/"&amp;TEXT(RIGHT(TEXT(RIGHT(H510,2)+1,"00"),2),"00"),NA()),
IF(SETUP_Frequency="Quarterly",IF(COUNTA(H$3:H510)&lt;=((LEFT(SETUP_Period_Final,4)-LEFT(SETUP_Period_First,4))*4)+RIGHT(SETUP_Period_Final,1)-RIGHT(SETUP_Period_First,1),IF(_xlfn.NUMBERVALUE(RIGHT(H510,1))=4,(LEFT(H510,4)+1)&amp;"Q1",(LEFT(H510,4)&amp;"Q"&amp;(RIGHT(H510,1)+1))),NA()),NA())))</f>
        <v>0</v>
      </c>
      <c r="J511" s="43">
        <f ca="1">OFFSET(Tool!$C$13,0,ROW($H511)-3)</f>
        <v>0</v>
      </c>
      <c r="K511" s="78" t="e">
        <f t="shared" ca="1" si="36"/>
        <v>#N/A</v>
      </c>
      <c r="L511" s="78" t="e">
        <f t="shared" ca="1" si="39"/>
        <v>#N/A</v>
      </c>
      <c r="M511" s="78" t="e">
        <f t="shared" ca="1" si="40"/>
        <v>#N/A</v>
      </c>
      <c r="N511" s="38"/>
      <c r="O511" s="36" t="e" cm="1">
        <f t="array" ref="O511">IF(OR(ISERROR($H511),$H511=FALSE),NA(),
IF(INFLATION_Index="Custom",_xlfn.XLOOKUP($H511,Tool!$12:$12,Tool!$14:$14)*100,
IF(SETUP_Frequency="Financial Year",
IFERROR(INDEX(Dynamic_Table_FY,_xlfn.XMATCH($H511,Dynamic_Period_FY),_xlfn.XMATCH(INFLATION_Index,Dynamic_Indices)),
INDEX(Dynamic_Table_FY,COUNTA(Dynamic_Table_FY)/COUNTA(Dynamic_Indices),_xlfn.XMATCH(INFLATION_Index,Dynamic_Indices))),
IF(SETUP_Frequency="Calendar Year",
IFERROR(INDEX(Dynamic_Table_CAL,_xlfn.XMATCH($H511,Dynamic_Period_CAL),_xlfn.XMATCH(INFLATION_Index,Dynamic_Indices)),
INDEX(Dynamic_Table_CAL,COUNTA(Dynamic_Table_CAL)/COUNTA(Dynamic_Indices),_xlfn.XMATCH(INFLATION_Index,Dynamic_Indices))),
IF(SETUP_Frequency="Quarterly",
IFERROR(INDEX(Dynamic_Table_QTR,_xlfn.XMATCH($H511,Dynamic_Period_QTR),_xlfn.XMATCH(INFLATION_Index,Dynamic_Indices)),
INDEX(Dynamic_Table_QTR,COUNTA(Dynamic_Table_QTR)/COUNTA(Dynamic_Indices),_xlfn.XMATCH(INFLATION_Index,Dynamic_Indices))),"err")))))
/100</f>
        <v>#N/A</v>
      </c>
      <c r="P511" s="37" t="e">
        <f t="shared" ca="1" si="37"/>
        <v>#N/A</v>
      </c>
      <c r="Q511" s="37" t="e">
        <f ca="1">IF(ISERROR($H511),NA(),
$P511/_xlfn.XLOOKUP(0,Tool!$27:$27,Tool!$33:$33)
)</f>
        <v>#N/A</v>
      </c>
      <c r="R511" s="2"/>
      <c r="S511" s="36" t="e" cm="1">
        <f t="array" ref="S511">IF(OR(ISERROR($H511),$H511=FALSE),NA(),
IF(SETUP_Frequency="Financial Year",
IFERROR(INDEX(Dynamic_Table_FY,_xlfn.XMATCH($H511,Dynamic_Period_FY),_xlfn.XMATCH("GDP Deflator",Dynamic_Indices)),
INDEX(Dynamic_Table_FY,COUNTA(Dynamic_Table_FY)/COUNTA(Dynamic_Indices),_xlfn.XMATCH("GDP Deflator",Dynamic_Indices))),
IF(SETUP_Frequency="Calendar Year",
IFERROR(INDEX(Dynamic_Table_CAL,_xlfn.XMATCH($H511,Dynamic_Period_CAL),_xlfn.XMATCH("GDP Deflator",Dynamic_Indices)),
INDEX(Dynamic_Table_CAL,COUNTA(Dynamic_Table_CAL)/COUNTA(Dynamic_Indices),_xlfn.XMATCH("GDP Deflator",Dynamic_Indices))),
IF(SETUP_Frequency="Quarterly",
IFERROR(INDEX(Dynamic_Table_QTR,_xlfn.XMATCH($H511,Dynamic_Period_QTR),_xlfn.XMATCH("GDP Deflator",Dynamic_Indices)),
INDEX(Dynamic_Table_QTR,COUNTA(Dynamic_Table_QTR)/COUNTA(Dynamic_Indices),_xlfn.XMATCH("GDP Deflator",Dynamic_Indices))),"err"))))
/100</f>
        <v>#N/A</v>
      </c>
      <c r="T511" s="37" t="e">
        <f t="shared" ca="1" si="38"/>
        <v>#N/A</v>
      </c>
      <c r="U511" s="2" t="e">
        <f ca="1">IF(ISERROR($H511),NA(),
_xlfn.XLOOKUP(0,Tool!$28:$28,Tool!$40:$40)/$T511
)</f>
        <v>#N/A</v>
      </c>
    </row>
    <row r="512" spans="8:21" x14ac:dyDescent="0.35">
      <c r="H512" s="33" t="b">
        <f>IF(SETUP_Frequency="Calendar Year",IF(COUNTA(H$3:H511)&lt;=SETUP_Period_Final-SETUP_Period_First,H511+1),
IF(SETUP_Frequency="Financial Year", IF(COUNTA(H$3:H511)&lt;=LEFT(SETUP_Period_Final,4)-LEFT(SETUP_Period_First,4),((LEFT(H511,2)&amp;MID(H511,3,2))+1)&amp;"/"&amp;TEXT(RIGHT(TEXT(RIGHT(H511,2)+1,"00"),2),"00"),NA()),
IF(SETUP_Frequency="Quarterly",IF(COUNTA(H$3:H511)&lt;=((LEFT(SETUP_Period_Final,4)-LEFT(SETUP_Period_First,4))*4)+RIGHT(SETUP_Period_Final,1)-RIGHT(SETUP_Period_First,1),IF(_xlfn.NUMBERVALUE(RIGHT(H511,1))=4,(LEFT(H511,4)+1)&amp;"Q1",(LEFT(H511,4)&amp;"Q"&amp;(RIGHT(H511,1)+1))),NA()),NA())))</f>
        <v>0</v>
      </c>
      <c r="J512" s="43">
        <f ca="1">OFFSET(Tool!$C$13,0,ROW($H512)-3)</f>
        <v>0</v>
      </c>
      <c r="K512" s="78" t="e">
        <f t="shared" ca="1" si="36"/>
        <v>#N/A</v>
      </c>
      <c r="L512" s="78" t="e">
        <f t="shared" ca="1" si="39"/>
        <v>#N/A</v>
      </c>
      <c r="M512" s="78" t="e">
        <f t="shared" ca="1" si="40"/>
        <v>#N/A</v>
      </c>
      <c r="N512" s="38"/>
      <c r="O512" s="36" t="e" cm="1">
        <f t="array" ref="O512">IF(OR(ISERROR($H512),$H512=FALSE),NA(),
IF(INFLATION_Index="Custom",_xlfn.XLOOKUP($H512,Tool!$12:$12,Tool!$14:$14)*100,
IF(SETUP_Frequency="Financial Year",
IFERROR(INDEX(Dynamic_Table_FY,_xlfn.XMATCH($H512,Dynamic_Period_FY),_xlfn.XMATCH(INFLATION_Index,Dynamic_Indices)),
INDEX(Dynamic_Table_FY,COUNTA(Dynamic_Table_FY)/COUNTA(Dynamic_Indices),_xlfn.XMATCH(INFLATION_Index,Dynamic_Indices))),
IF(SETUP_Frequency="Calendar Year",
IFERROR(INDEX(Dynamic_Table_CAL,_xlfn.XMATCH($H512,Dynamic_Period_CAL),_xlfn.XMATCH(INFLATION_Index,Dynamic_Indices)),
INDEX(Dynamic_Table_CAL,COUNTA(Dynamic_Table_CAL)/COUNTA(Dynamic_Indices),_xlfn.XMATCH(INFLATION_Index,Dynamic_Indices))),
IF(SETUP_Frequency="Quarterly",
IFERROR(INDEX(Dynamic_Table_QTR,_xlfn.XMATCH($H512,Dynamic_Period_QTR),_xlfn.XMATCH(INFLATION_Index,Dynamic_Indices)),
INDEX(Dynamic_Table_QTR,COUNTA(Dynamic_Table_QTR)/COUNTA(Dynamic_Indices),_xlfn.XMATCH(INFLATION_Index,Dynamic_Indices))),"err")))))
/100</f>
        <v>#N/A</v>
      </c>
      <c r="P512" s="37" t="e">
        <f t="shared" ca="1" si="37"/>
        <v>#N/A</v>
      </c>
      <c r="Q512" s="37" t="e">
        <f ca="1">IF(ISERROR($H512),NA(),
$P512/_xlfn.XLOOKUP(0,Tool!$27:$27,Tool!$33:$33)
)</f>
        <v>#N/A</v>
      </c>
      <c r="R512" s="2"/>
      <c r="S512" s="36" t="e" cm="1">
        <f t="array" ref="S512">IF(OR(ISERROR($H512),$H512=FALSE),NA(),
IF(SETUP_Frequency="Financial Year",
IFERROR(INDEX(Dynamic_Table_FY,_xlfn.XMATCH($H512,Dynamic_Period_FY),_xlfn.XMATCH("GDP Deflator",Dynamic_Indices)),
INDEX(Dynamic_Table_FY,COUNTA(Dynamic_Table_FY)/COUNTA(Dynamic_Indices),_xlfn.XMATCH("GDP Deflator",Dynamic_Indices))),
IF(SETUP_Frequency="Calendar Year",
IFERROR(INDEX(Dynamic_Table_CAL,_xlfn.XMATCH($H512,Dynamic_Period_CAL),_xlfn.XMATCH("GDP Deflator",Dynamic_Indices)),
INDEX(Dynamic_Table_CAL,COUNTA(Dynamic_Table_CAL)/COUNTA(Dynamic_Indices),_xlfn.XMATCH("GDP Deflator",Dynamic_Indices))),
IF(SETUP_Frequency="Quarterly",
IFERROR(INDEX(Dynamic_Table_QTR,_xlfn.XMATCH($H512,Dynamic_Period_QTR),_xlfn.XMATCH("GDP Deflator",Dynamic_Indices)),
INDEX(Dynamic_Table_QTR,COUNTA(Dynamic_Table_QTR)/COUNTA(Dynamic_Indices),_xlfn.XMATCH("GDP Deflator",Dynamic_Indices))),"err"))))
/100</f>
        <v>#N/A</v>
      </c>
      <c r="T512" s="37" t="e">
        <f t="shared" ca="1" si="38"/>
        <v>#N/A</v>
      </c>
      <c r="U512" s="2" t="e">
        <f ca="1">IF(ISERROR($H512),NA(),
_xlfn.XLOOKUP(0,Tool!$28:$28,Tool!$40:$40)/$T512
)</f>
        <v>#N/A</v>
      </c>
    </row>
    <row r="513" spans="8:21" x14ac:dyDescent="0.35">
      <c r="H513" s="33" t="b">
        <f>IF(SETUP_Frequency="Calendar Year",IF(COUNTA(H$3:H512)&lt;=SETUP_Period_Final-SETUP_Period_First,H512+1),
IF(SETUP_Frequency="Financial Year", IF(COUNTA(H$3:H512)&lt;=LEFT(SETUP_Period_Final,4)-LEFT(SETUP_Period_First,4),((LEFT(H512,2)&amp;MID(H512,3,2))+1)&amp;"/"&amp;TEXT(RIGHT(TEXT(RIGHT(H512,2)+1,"00"),2),"00"),NA()),
IF(SETUP_Frequency="Quarterly",IF(COUNTA(H$3:H512)&lt;=((LEFT(SETUP_Period_Final,4)-LEFT(SETUP_Period_First,4))*4)+RIGHT(SETUP_Period_Final,1)-RIGHT(SETUP_Period_First,1),IF(_xlfn.NUMBERVALUE(RIGHT(H512,1))=4,(LEFT(H512,4)+1)&amp;"Q1",(LEFT(H512,4)&amp;"Q"&amp;(RIGHT(H512,1)+1))),NA()),NA())))</f>
        <v>0</v>
      </c>
      <c r="J513" s="43">
        <f ca="1">OFFSET(Tool!$C$13,0,ROW($H513)-3)</f>
        <v>0</v>
      </c>
      <c r="K513" s="78" t="e">
        <f t="shared" ca="1" si="36"/>
        <v>#N/A</v>
      </c>
      <c r="L513" s="78" t="e">
        <f t="shared" ca="1" si="39"/>
        <v>#N/A</v>
      </c>
      <c r="M513" s="78" t="e">
        <f t="shared" ca="1" si="40"/>
        <v>#N/A</v>
      </c>
      <c r="N513" s="38"/>
      <c r="O513" s="36" t="e" cm="1">
        <f t="array" ref="O513">IF(OR(ISERROR($H513),$H513=FALSE),NA(),
IF(INFLATION_Index="Custom",_xlfn.XLOOKUP($H513,Tool!$12:$12,Tool!$14:$14)*100,
IF(SETUP_Frequency="Financial Year",
IFERROR(INDEX(Dynamic_Table_FY,_xlfn.XMATCH($H513,Dynamic_Period_FY),_xlfn.XMATCH(INFLATION_Index,Dynamic_Indices)),
INDEX(Dynamic_Table_FY,COUNTA(Dynamic_Table_FY)/COUNTA(Dynamic_Indices),_xlfn.XMATCH(INFLATION_Index,Dynamic_Indices))),
IF(SETUP_Frequency="Calendar Year",
IFERROR(INDEX(Dynamic_Table_CAL,_xlfn.XMATCH($H513,Dynamic_Period_CAL),_xlfn.XMATCH(INFLATION_Index,Dynamic_Indices)),
INDEX(Dynamic_Table_CAL,COUNTA(Dynamic_Table_CAL)/COUNTA(Dynamic_Indices),_xlfn.XMATCH(INFLATION_Index,Dynamic_Indices))),
IF(SETUP_Frequency="Quarterly",
IFERROR(INDEX(Dynamic_Table_QTR,_xlfn.XMATCH($H513,Dynamic_Period_QTR),_xlfn.XMATCH(INFLATION_Index,Dynamic_Indices)),
INDEX(Dynamic_Table_QTR,COUNTA(Dynamic_Table_QTR)/COUNTA(Dynamic_Indices),_xlfn.XMATCH(INFLATION_Index,Dynamic_Indices))),"err")))))
/100</f>
        <v>#N/A</v>
      </c>
      <c r="P513" s="37" t="e">
        <f t="shared" ca="1" si="37"/>
        <v>#N/A</v>
      </c>
      <c r="Q513" s="37" t="e">
        <f ca="1">IF(ISERROR($H513),NA(),
$P513/_xlfn.XLOOKUP(0,Tool!$27:$27,Tool!$33:$33)
)</f>
        <v>#N/A</v>
      </c>
      <c r="R513" s="2"/>
      <c r="S513" s="36" t="e" cm="1">
        <f t="array" ref="S513">IF(OR(ISERROR($H513),$H513=FALSE),NA(),
IF(SETUP_Frequency="Financial Year",
IFERROR(INDEX(Dynamic_Table_FY,_xlfn.XMATCH($H513,Dynamic_Period_FY),_xlfn.XMATCH("GDP Deflator",Dynamic_Indices)),
INDEX(Dynamic_Table_FY,COUNTA(Dynamic_Table_FY)/COUNTA(Dynamic_Indices),_xlfn.XMATCH("GDP Deflator",Dynamic_Indices))),
IF(SETUP_Frequency="Calendar Year",
IFERROR(INDEX(Dynamic_Table_CAL,_xlfn.XMATCH($H513,Dynamic_Period_CAL),_xlfn.XMATCH("GDP Deflator",Dynamic_Indices)),
INDEX(Dynamic_Table_CAL,COUNTA(Dynamic_Table_CAL)/COUNTA(Dynamic_Indices),_xlfn.XMATCH("GDP Deflator",Dynamic_Indices))),
IF(SETUP_Frequency="Quarterly",
IFERROR(INDEX(Dynamic_Table_QTR,_xlfn.XMATCH($H513,Dynamic_Period_QTR),_xlfn.XMATCH("GDP Deflator",Dynamic_Indices)),
INDEX(Dynamic_Table_QTR,COUNTA(Dynamic_Table_QTR)/COUNTA(Dynamic_Indices),_xlfn.XMATCH("GDP Deflator",Dynamic_Indices))),"err"))))
/100</f>
        <v>#N/A</v>
      </c>
      <c r="T513" s="37" t="e">
        <f t="shared" ca="1" si="38"/>
        <v>#N/A</v>
      </c>
      <c r="U513" s="2" t="e">
        <f ca="1">IF(ISERROR($H513),NA(),
_xlfn.XLOOKUP(0,Tool!$28:$28,Tool!$40:$40)/$T513
)</f>
        <v>#N/A</v>
      </c>
    </row>
    <row r="514" spans="8:21" x14ac:dyDescent="0.35">
      <c r="H514" s="33" t="b">
        <f>IF(SETUP_Frequency="Calendar Year",IF(COUNTA(H$3:H513)&lt;=SETUP_Period_Final-SETUP_Period_First,H513+1),
IF(SETUP_Frequency="Financial Year", IF(COUNTA(H$3:H513)&lt;=LEFT(SETUP_Period_Final,4)-LEFT(SETUP_Period_First,4),((LEFT(H513,2)&amp;MID(H513,3,2))+1)&amp;"/"&amp;TEXT(RIGHT(TEXT(RIGHT(H513,2)+1,"00"),2),"00"),NA()),
IF(SETUP_Frequency="Quarterly",IF(COUNTA(H$3:H513)&lt;=((LEFT(SETUP_Period_Final,4)-LEFT(SETUP_Period_First,4))*4)+RIGHT(SETUP_Period_Final,1)-RIGHT(SETUP_Period_First,1),IF(_xlfn.NUMBERVALUE(RIGHT(H513,1))=4,(LEFT(H513,4)+1)&amp;"Q1",(LEFT(H513,4)&amp;"Q"&amp;(RIGHT(H513,1)+1))),NA()),NA())))</f>
        <v>0</v>
      </c>
      <c r="J514" s="43">
        <f ca="1">OFFSET(Tool!$C$13,0,ROW($H514)-3)</f>
        <v>0</v>
      </c>
      <c r="K514" s="78" t="e">
        <f t="shared" ca="1" si="36"/>
        <v>#N/A</v>
      </c>
      <c r="L514" s="78" t="e">
        <f t="shared" ca="1" si="39"/>
        <v>#N/A</v>
      </c>
      <c r="M514" s="78" t="e">
        <f t="shared" ca="1" si="40"/>
        <v>#N/A</v>
      </c>
      <c r="N514" s="38"/>
      <c r="O514" s="36" t="e" cm="1">
        <f t="array" ref="O514">IF(OR(ISERROR($H514),$H514=FALSE),NA(),
IF(INFLATION_Index="Custom",_xlfn.XLOOKUP($H514,Tool!$12:$12,Tool!$14:$14)*100,
IF(SETUP_Frequency="Financial Year",
IFERROR(INDEX(Dynamic_Table_FY,_xlfn.XMATCH($H514,Dynamic_Period_FY),_xlfn.XMATCH(INFLATION_Index,Dynamic_Indices)),
INDEX(Dynamic_Table_FY,COUNTA(Dynamic_Table_FY)/COUNTA(Dynamic_Indices),_xlfn.XMATCH(INFLATION_Index,Dynamic_Indices))),
IF(SETUP_Frequency="Calendar Year",
IFERROR(INDEX(Dynamic_Table_CAL,_xlfn.XMATCH($H514,Dynamic_Period_CAL),_xlfn.XMATCH(INFLATION_Index,Dynamic_Indices)),
INDEX(Dynamic_Table_CAL,COUNTA(Dynamic_Table_CAL)/COUNTA(Dynamic_Indices),_xlfn.XMATCH(INFLATION_Index,Dynamic_Indices))),
IF(SETUP_Frequency="Quarterly",
IFERROR(INDEX(Dynamic_Table_QTR,_xlfn.XMATCH($H514,Dynamic_Period_QTR),_xlfn.XMATCH(INFLATION_Index,Dynamic_Indices)),
INDEX(Dynamic_Table_QTR,COUNTA(Dynamic_Table_QTR)/COUNTA(Dynamic_Indices),_xlfn.XMATCH(INFLATION_Index,Dynamic_Indices))),"err")))))
/100</f>
        <v>#N/A</v>
      </c>
      <c r="P514" s="37" t="e">
        <f t="shared" ca="1" si="37"/>
        <v>#N/A</v>
      </c>
      <c r="Q514" s="37" t="e">
        <f ca="1">IF(ISERROR($H514),NA(),
$P514/_xlfn.XLOOKUP(0,Tool!$27:$27,Tool!$33:$33)
)</f>
        <v>#N/A</v>
      </c>
      <c r="R514" s="2"/>
      <c r="S514" s="36" t="e" cm="1">
        <f t="array" ref="S514">IF(OR(ISERROR($H514),$H514=FALSE),NA(),
IF(SETUP_Frequency="Financial Year",
IFERROR(INDEX(Dynamic_Table_FY,_xlfn.XMATCH($H514,Dynamic_Period_FY),_xlfn.XMATCH("GDP Deflator",Dynamic_Indices)),
INDEX(Dynamic_Table_FY,COUNTA(Dynamic_Table_FY)/COUNTA(Dynamic_Indices),_xlfn.XMATCH("GDP Deflator",Dynamic_Indices))),
IF(SETUP_Frequency="Calendar Year",
IFERROR(INDEX(Dynamic_Table_CAL,_xlfn.XMATCH($H514,Dynamic_Period_CAL),_xlfn.XMATCH("GDP Deflator",Dynamic_Indices)),
INDEX(Dynamic_Table_CAL,COUNTA(Dynamic_Table_CAL)/COUNTA(Dynamic_Indices),_xlfn.XMATCH("GDP Deflator",Dynamic_Indices))),
IF(SETUP_Frequency="Quarterly",
IFERROR(INDEX(Dynamic_Table_QTR,_xlfn.XMATCH($H514,Dynamic_Period_QTR),_xlfn.XMATCH("GDP Deflator",Dynamic_Indices)),
INDEX(Dynamic_Table_QTR,COUNTA(Dynamic_Table_QTR)/COUNTA(Dynamic_Indices),_xlfn.XMATCH("GDP Deflator",Dynamic_Indices))),"err"))))
/100</f>
        <v>#N/A</v>
      </c>
      <c r="T514" s="37" t="e">
        <f t="shared" ca="1" si="38"/>
        <v>#N/A</v>
      </c>
      <c r="U514" s="2" t="e">
        <f ca="1">IF(ISERROR($H514),NA(),
_xlfn.XLOOKUP(0,Tool!$28:$28,Tool!$40:$40)/$T514
)</f>
        <v>#N/A</v>
      </c>
    </row>
    <row r="515" spans="8:21" x14ac:dyDescent="0.35">
      <c r="H515" s="33" t="b">
        <f>IF(SETUP_Frequency="Calendar Year",IF(COUNTA(H$3:H514)&lt;=SETUP_Period_Final-SETUP_Period_First,H514+1),
IF(SETUP_Frequency="Financial Year", IF(COUNTA(H$3:H514)&lt;=LEFT(SETUP_Period_Final,4)-LEFT(SETUP_Period_First,4),((LEFT(H514,2)&amp;MID(H514,3,2))+1)&amp;"/"&amp;TEXT(RIGHT(TEXT(RIGHT(H514,2)+1,"00"),2),"00"),NA()),
IF(SETUP_Frequency="Quarterly",IF(COUNTA(H$3:H514)&lt;=((LEFT(SETUP_Period_Final,4)-LEFT(SETUP_Period_First,4))*4)+RIGHT(SETUP_Period_Final,1)-RIGHT(SETUP_Period_First,1),IF(_xlfn.NUMBERVALUE(RIGHT(H514,1))=4,(LEFT(H514,4)+1)&amp;"Q1",(LEFT(H514,4)&amp;"Q"&amp;(RIGHT(H514,1)+1))),NA()),NA())))</f>
        <v>0</v>
      </c>
      <c r="J515" s="43">
        <f ca="1">OFFSET(Tool!$C$13,0,ROW($H515)-3)</f>
        <v>0</v>
      </c>
      <c r="K515" s="78" t="e">
        <f t="shared" ref="K515:K578" ca="1" si="41">J515*Q515</f>
        <v>#N/A</v>
      </c>
      <c r="L515" s="78" t="e">
        <f t="shared" ca="1" si="39"/>
        <v>#N/A</v>
      </c>
      <c r="M515" s="78" t="e">
        <f t="shared" ca="1" si="40"/>
        <v>#N/A</v>
      </c>
      <c r="N515" s="38"/>
      <c r="O515" s="36" t="e" cm="1">
        <f t="array" ref="O515">IF(OR(ISERROR($H515),$H515=FALSE),NA(),
IF(INFLATION_Index="Custom",_xlfn.XLOOKUP($H515,Tool!$12:$12,Tool!$14:$14)*100,
IF(SETUP_Frequency="Financial Year",
IFERROR(INDEX(Dynamic_Table_FY,_xlfn.XMATCH($H515,Dynamic_Period_FY),_xlfn.XMATCH(INFLATION_Index,Dynamic_Indices)),
INDEX(Dynamic_Table_FY,COUNTA(Dynamic_Table_FY)/COUNTA(Dynamic_Indices),_xlfn.XMATCH(INFLATION_Index,Dynamic_Indices))),
IF(SETUP_Frequency="Calendar Year",
IFERROR(INDEX(Dynamic_Table_CAL,_xlfn.XMATCH($H515,Dynamic_Period_CAL),_xlfn.XMATCH(INFLATION_Index,Dynamic_Indices)),
INDEX(Dynamic_Table_CAL,COUNTA(Dynamic_Table_CAL)/COUNTA(Dynamic_Indices),_xlfn.XMATCH(INFLATION_Index,Dynamic_Indices))),
IF(SETUP_Frequency="Quarterly",
IFERROR(INDEX(Dynamic_Table_QTR,_xlfn.XMATCH($H515,Dynamic_Period_QTR),_xlfn.XMATCH(INFLATION_Index,Dynamic_Indices)),
INDEX(Dynamic_Table_QTR,COUNTA(Dynamic_Table_QTR)/COUNTA(Dynamic_Indices),_xlfn.XMATCH(INFLATION_Index,Dynamic_Indices))),"err")))))
/100</f>
        <v>#N/A</v>
      </c>
      <c r="P515" s="37" t="e">
        <f t="shared" ref="P515:P578" ca="1" si="42">IF(INFLATION_YN="No",1,
IF(ISERROR($H515),NA(),
IF(ISTEXT($O514),1,
P514*(1+$O515)
)))</f>
        <v>#N/A</v>
      </c>
      <c r="Q515" s="37" t="e">
        <f ca="1">IF(ISERROR($H515),NA(),
$P515/_xlfn.XLOOKUP(0,Tool!$27:$27,Tool!$33:$33)
)</f>
        <v>#N/A</v>
      </c>
      <c r="R515" s="2"/>
      <c r="S515" s="36" t="e" cm="1">
        <f t="array" ref="S515">IF(OR(ISERROR($H515),$H515=FALSE),NA(),
IF(SETUP_Frequency="Financial Year",
IFERROR(INDEX(Dynamic_Table_FY,_xlfn.XMATCH($H515,Dynamic_Period_FY),_xlfn.XMATCH("GDP Deflator",Dynamic_Indices)),
INDEX(Dynamic_Table_FY,COUNTA(Dynamic_Table_FY)/COUNTA(Dynamic_Indices),_xlfn.XMATCH("GDP Deflator",Dynamic_Indices))),
IF(SETUP_Frequency="Calendar Year",
IFERROR(INDEX(Dynamic_Table_CAL,_xlfn.XMATCH($H515,Dynamic_Period_CAL),_xlfn.XMATCH("GDP Deflator",Dynamic_Indices)),
INDEX(Dynamic_Table_CAL,COUNTA(Dynamic_Table_CAL)/COUNTA(Dynamic_Indices),_xlfn.XMATCH("GDP Deflator",Dynamic_Indices))),
IF(SETUP_Frequency="Quarterly",
IFERROR(INDEX(Dynamic_Table_QTR,_xlfn.XMATCH($H515,Dynamic_Period_QTR),_xlfn.XMATCH("GDP Deflator",Dynamic_Indices)),
INDEX(Dynamic_Table_QTR,COUNTA(Dynamic_Table_QTR)/COUNTA(Dynamic_Indices),_xlfn.XMATCH("GDP Deflator",Dynamic_Indices))),"err"))))
/100</f>
        <v>#N/A</v>
      </c>
      <c r="T515" s="37" t="e">
        <f t="shared" ref="T515:T578" ca="1" si="43">IF(DEFLATOR_YN="No",1,
IF(ISERROR($H515),NA(),
IF(ISTEXT($S514),1,
T514*(1+$S515)
)))</f>
        <v>#N/A</v>
      </c>
      <c r="U515" s="2" t="e">
        <f ca="1">IF(ISERROR($H515),NA(),
_xlfn.XLOOKUP(0,Tool!$28:$28,Tool!$40:$40)/$T515
)</f>
        <v>#N/A</v>
      </c>
    </row>
    <row r="516" spans="8:21" x14ac:dyDescent="0.35">
      <c r="H516" s="33" t="b">
        <f>IF(SETUP_Frequency="Calendar Year",IF(COUNTA(H$3:H515)&lt;=SETUP_Period_Final-SETUP_Period_First,H515+1),
IF(SETUP_Frequency="Financial Year", IF(COUNTA(H$3:H515)&lt;=LEFT(SETUP_Period_Final,4)-LEFT(SETUP_Period_First,4),((LEFT(H515,2)&amp;MID(H515,3,2))+1)&amp;"/"&amp;TEXT(RIGHT(TEXT(RIGHT(H515,2)+1,"00"),2),"00"),NA()),
IF(SETUP_Frequency="Quarterly",IF(COUNTA(H$3:H515)&lt;=((LEFT(SETUP_Period_Final,4)-LEFT(SETUP_Period_First,4))*4)+RIGHT(SETUP_Period_Final,1)-RIGHT(SETUP_Period_First,1),IF(_xlfn.NUMBERVALUE(RIGHT(H515,1))=4,(LEFT(H515,4)+1)&amp;"Q1",(LEFT(H515,4)&amp;"Q"&amp;(RIGHT(H515,1)+1))),NA()),NA())))</f>
        <v>0</v>
      </c>
      <c r="J516" s="43">
        <f ca="1">OFFSET(Tool!$C$13,0,ROW($H516)-3)</f>
        <v>0</v>
      </c>
      <c r="K516" s="78" t="e">
        <f t="shared" ca="1" si="41"/>
        <v>#N/A</v>
      </c>
      <c r="L516" s="78" t="e">
        <f t="shared" ref="L516:L579" ca="1" si="44">K516*U516</f>
        <v>#N/A</v>
      </c>
      <c r="M516" s="78" t="e">
        <f t="shared" ref="M516:M579" ca="1" si="45">L516*Y516</f>
        <v>#N/A</v>
      </c>
      <c r="N516" s="38"/>
      <c r="O516" s="36" t="e" cm="1">
        <f t="array" ref="O516">IF(OR(ISERROR($H516),$H516=FALSE),NA(),
IF(INFLATION_Index="Custom",_xlfn.XLOOKUP($H516,Tool!$12:$12,Tool!$14:$14)*100,
IF(SETUP_Frequency="Financial Year",
IFERROR(INDEX(Dynamic_Table_FY,_xlfn.XMATCH($H516,Dynamic_Period_FY),_xlfn.XMATCH(INFLATION_Index,Dynamic_Indices)),
INDEX(Dynamic_Table_FY,COUNTA(Dynamic_Table_FY)/COUNTA(Dynamic_Indices),_xlfn.XMATCH(INFLATION_Index,Dynamic_Indices))),
IF(SETUP_Frequency="Calendar Year",
IFERROR(INDEX(Dynamic_Table_CAL,_xlfn.XMATCH($H516,Dynamic_Period_CAL),_xlfn.XMATCH(INFLATION_Index,Dynamic_Indices)),
INDEX(Dynamic_Table_CAL,COUNTA(Dynamic_Table_CAL)/COUNTA(Dynamic_Indices),_xlfn.XMATCH(INFLATION_Index,Dynamic_Indices))),
IF(SETUP_Frequency="Quarterly",
IFERROR(INDEX(Dynamic_Table_QTR,_xlfn.XMATCH($H516,Dynamic_Period_QTR),_xlfn.XMATCH(INFLATION_Index,Dynamic_Indices)),
INDEX(Dynamic_Table_QTR,COUNTA(Dynamic_Table_QTR)/COUNTA(Dynamic_Indices),_xlfn.XMATCH(INFLATION_Index,Dynamic_Indices))),"err")))))
/100</f>
        <v>#N/A</v>
      </c>
      <c r="P516" s="37" t="e">
        <f t="shared" ca="1" si="42"/>
        <v>#N/A</v>
      </c>
      <c r="Q516" s="37" t="e">
        <f ca="1">IF(ISERROR($H516),NA(),
$P516/_xlfn.XLOOKUP(0,Tool!$27:$27,Tool!$33:$33)
)</f>
        <v>#N/A</v>
      </c>
      <c r="R516" s="2"/>
      <c r="S516" s="36" t="e" cm="1">
        <f t="array" ref="S516">IF(OR(ISERROR($H516),$H516=FALSE),NA(),
IF(SETUP_Frequency="Financial Year",
IFERROR(INDEX(Dynamic_Table_FY,_xlfn.XMATCH($H516,Dynamic_Period_FY),_xlfn.XMATCH("GDP Deflator",Dynamic_Indices)),
INDEX(Dynamic_Table_FY,COUNTA(Dynamic_Table_FY)/COUNTA(Dynamic_Indices),_xlfn.XMATCH("GDP Deflator",Dynamic_Indices))),
IF(SETUP_Frequency="Calendar Year",
IFERROR(INDEX(Dynamic_Table_CAL,_xlfn.XMATCH($H516,Dynamic_Period_CAL),_xlfn.XMATCH("GDP Deflator",Dynamic_Indices)),
INDEX(Dynamic_Table_CAL,COUNTA(Dynamic_Table_CAL)/COUNTA(Dynamic_Indices),_xlfn.XMATCH("GDP Deflator",Dynamic_Indices))),
IF(SETUP_Frequency="Quarterly",
IFERROR(INDEX(Dynamic_Table_QTR,_xlfn.XMATCH($H516,Dynamic_Period_QTR),_xlfn.XMATCH("GDP Deflator",Dynamic_Indices)),
INDEX(Dynamic_Table_QTR,COUNTA(Dynamic_Table_QTR)/COUNTA(Dynamic_Indices),_xlfn.XMATCH("GDP Deflator",Dynamic_Indices))),"err"))))
/100</f>
        <v>#N/A</v>
      </c>
      <c r="T516" s="37" t="e">
        <f t="shared" ca="1" si="43"/>
        <v>#N/A</v>
      </c>
      <c r="U516" s="2" t="e">
        <f ca="1">IF(ISERROR($H516),NA(),
_xlfn.XLOOKUP(0,Tool!$28:$28,Tool!$40:$40)/$T516
)</f>
        <v>#N/A</v>
      </c>
    </row>
    <row r="517" spans="8:21" x14ac:dyDescent="0.35">
      <c r="H517" s="33" t="b">
        <f>IF(SETUP_Frequency="Calendar Year",IF(COUNTA(H$3:H516)&lt;=SETUP_Period_Final-SETUP_Period_First,H516+1),
IF(SETUP_Frequency="Financial Year", IF(COUNTA(H$3:H516)&lt;=LEFT(SETUP_Period_Final,4)-LEFT(SETUP_Period_First,4),((LEFT(H516,2)&amp;MID(H516,3,2))+1)&amp;"/"&amp;TEXT(RIGHT(TEXT(RIGHT(H516,2)+1,"00"),2),"00"),NA()),
IF(SETUP_Frequency="Quarterly",IF(COUNTA(H$3:H516)&lt;=((LEFT(SETUP_Period_Final,4)-LEFT(SETUP_Period_First,4))*4)+RIGHT(SETUP_Period_Final,1)-RIGHT(SETUP_Period_First,1),IF(_xlfn.NUMBERVALUE(RIGHT(H516,1))=4,(LEFT(H516,4)+1)&amp;"Q1",(LEFT(H516,4)&amp;"Q"&amp;(RIGHT(H516,1)+1))),NA()),NA())))</f>
        <v>0</v>
      </c>
      <c r="J517" s="43">
        <f ca="1">OFFSET(Tool!$C$13,0,ROW($H517)-3)</f>
        <v>0</v>
      </c>
      <c r="K517" s="78" t="e">
        <f t="shared" ca="1" si="41"/>
        <v>#N/A</v>
      </c>
      <c r="L517" s="78" t="e">
        <f t="shared" ca="1" si="44"/>
        <v>#N/A</v>
      </c>
      <c r="M517" s="78" t="e">
        <f t="shared" ca="1" si="45"/>
        <v>#N/A</v>
      </c>
      <c r="N517" s="38"/>
      <c r="O517" s="36" t="e" cm="1">
        <f t="array" ref="O517">IF(OR(ISERROR($H517),$H517=FALSE),NA(),
IF(INFLATION_Index="Custom",_xlfn.XLOOKUP($H517,Tool!$12:$12,Tool!$14:$14)*100,
IF(SETUP_Frequency="Financial Year",
IFERROR(INDEX(Dynamic_Table_FY,_xlfn.XMATCH($H517,Dynamic_Period_FY),_xlfn.XMATCH(INFLATION_Index,Dynamic_Indices)),
INDEX(Dynamic_Table_FY,COUNTA(Dynamic_Table_FY)/COUNTA(Dynamic_Indices),_xlfn.XMATCH(INFLATION_Index,Dynamic_Indices))),
IF(SETUP_Frequency="Calendar Year",
IFERROR(INDEX(Dynamic_Table_CAL,_xlfn.XMATCH($H517,Dynamic_Period_CAL),_xlfn.XMATCH(INFLATION_Index,Dynamic_Indices)),
INDEX(Dynamic_Table_CAL,COUNTA(Dynamic_Table_CAL)/COUNTA(Dynamic_Indices),_xlfn.XMATCH(INFLATION_Index,Dynamic_Indices))),
IF(SETUP_Frequency="Quarterly",
IFERROR(INDEX(Dynamic_Table_QTR,_xlfn.XMATCH($H517,Dynamic_Period_QTR),_xlfn.XMATCH(INFLATION_Index,Dynamic_Indices)),
INDEX(Dynamic_Table_QTR,COUNTA(Dynamic_Table_QTR)/COUNTA(Dynamic_Indices),_xlfn.XMATCH(INFLATION_Index,Dynamic_Indices))),"err")))))
/100</f>
        <v>#N/A</v>
      </c>
      <c r="P517" s="37" t="e">
        <f t="shared" ca="1" si="42"/>
        <v>#N/A</v>
      </c>
      <c r="Q517" s="37" t="e">
        <f ca="1">IF(ISERROR($H517),NA(),
$P517/_xlfn.XLOOKUP(0,Tool!$27:$27,Tool!$33:$33)
)</f>
        <v>#N/A</v>
      </c>
      <c r="R517" s="2"/>
      <c r="S517" s="36" t="e" cm="1">
        <f t="array" ref="S517">IF(OR(ISERROR($H517),$H517=FALSE),NA(),
IF(SETUP_Frequency="Financial Year",
IFERROR(INDEX(Dynamic_Table_FY,_xlfn.XMATCH($H517,Dynamic_Period_FY),_xlfn.XMATCH("GDP Deflator",Dynamic_Indices)),
INDEX(Dynamic_Table_FY,COUNTA(Dynamic_Table_FY)/COUNTA(Dynamic_Indices),_xlfn.XMATCH("GDP Deflator",Dynamic_Indices))),
IF(SETUP_Frequency="Calendar Year",
IFERROR(INDEX(Dynamic_Table_CAL,_xlfn.XMATCH($H517,Dynamic_Period_CAL),_xlfn.XMATCH("GDP Deflator",Dynamic_Indices)),
INDEX(Dynamic_Table_CAL,COUNTA(Dynamic_Table_CAL)/COUNTA(Dynamic_Indices),_xlfn.XMATCH("GDP Deflator",Dynamic_Indices))),
IF(SETUP_Frequency="Quarterly",
IFERROR(INDEX(Dynamic_Table_QTR,_xlfn.XMATCH($H517,Dynamic_Period_QTR),_xlfn.XMATCH("GDP Deflator",Dynamic_Indices)),
INDEX(Dynamic_Table_QTR,COUNTA(Dynamic_Table_QTR)/COUNTA(Dynamic_Indices),_xlfn.XMATCH("GDP Deflator",Dynamic_Indices))),"err"))))
/100</f>
        <v>#N/A</v>
      </c>
      <c r="T517" s="37" t="e">
        <f t="shared" ca="1" si="43"/>
        <v>#N/A</v>
      </c>
      <c r="U517" s="2" t="e">
        <f ca="1">IF(ISERROR($H517),NA(),
_xlfn.XLOOKUP(0,Tool!$28:$28,Tool!$40:$40)/$T517
)</f>
        <v>#N/A</v>
      </c>
    </row>
    <row r="518" spans="8:21" x14ac:dyDescent="0.35">
      <c r="H518" s="33" t="b">
        <f>IF(SETUP_Frequency="Calendar Year",IF(COUNTA(H$3:H517)&lt;=SETUP_Period_Final-SETUP_Period_First,H517+1),
IF(SETUP_Frequency="Financial Year", IF(COUNTA(H$3:H517)&lt;=LEFT(SETUP_Period_Final,4)-LEFT(SETUP_Period_First,4),((LEFT(H517,2)&amp;MID(H517,3,2))+1)&amp;"/"&amp;TEXT(RIGHT(TEXT(RIGHT(H517,2)+1,"00"),2),"00"),NA()),
IF(SETUP_Frequency="Quarterly",IF(COUNTA(H$3:H517)&lt;=((LEFT(SETUP_Period_Final,4)-LEFT(SETUP_Period_First,4))*4)+RIGHT(SETUP_Period_Final,1)-RIGHT(SETUP_Period_First,1),IF(_xlfn.NUMBERVALUE(RIGHT(H517,1))=4,(LEFT(H517,4)+1)&amp;"Q1",(LEFT(H517,4)&amp;"Q"&amp;(RIGHT(H517,1)+1))),NA()),NA())))</f>
        <v>0</v>
      </c>
      <c r="J518" s="43">
        <f ca="1">OFFSET(Tool!$C$13,0,ROW($H518)-3)</f>
        <v>0</v>
      </c>
      <c r="K518" s="78" t="e">
        <f t="shared" ca="1" si="41"/>
        <v>#N/A</v>
      </c>
      <c r="L518" s="78" t="e">
        <f t="shared" ca="1" si="44"/>
        <v>#N/A</v>
      </c>
      <c r="M518" s="78" t="e">
        <f t="shared" ca="1" si="45"/>
        <v>#N/A</v>
      </c>
      <c r="N518" s="38"/>
      <c r="O518" s="36" t="e" cm="1">
        <f t="array" ref="O518">IF(OR(ISERROR($H518),$H518=FALSE),NA(),
IF(INFLATION_Index="Custom",_xlfn.XLOOKUP($H518,Tool!$12:$12,Tool!$14:$14)*100,
IF(SETUP_Frequency="Financial Year",
IFERROR(INDEX(Dynamic_Table_FY,_xlfn.XMATCH($H518,Dynamic_Period_FY),_xlfn.XMATCH(INFLATION_Index,Dynamic_Indices)),
INDEX(Dynamic_Table_FY,COUNTA(Dynamic_Table_FY)/COUNTA(Dynamic_Indices),_xlfn.XMATCH(INFLATION_Index,Dynamic_Indices))),
IF(SETUP_Frequency="Calendar Year",
IFERROR(INDEX(Dynamic_Table_CAL,_xlfn.XMATCH($H518,Dynamic_Period_CAL),_xlfn.XMATCH(INFLATION_Index,Dynamic_Indices)),
INDEX(Dynamic_Table_CAL,COUNTA(Dynamic_Table_CAL)/COUNTA(Dynamic_Indices),_xlfn.XMATCH(INFLATION_Index,Dynamic_Indices))),
IF(SETUP_Frequency="Quarterly",
IFERROR(INDEX(Dynamic_Table_QTR,_xlfn.XMATCH($H518,Dynamic_Period_QTR),_xlfn.XMATCH(INFLATION_Index,Dynamic_Indices)),
INDEX(Dynamic_Table_QTR,COUNTA(Dynamic_Table_QTR)/COUNTA(Dynamic_Indices),_xlfn.XMATCH(INFLATION_Index,Dynamic_Indices))),"err")))))
/100</f>
        <v>#N/A</v>
      </c>
      <c r="P518" s="37" t="e">
        <f t="shared" ca="1" si="42"/>
        <v>#N/A</v>
      </c>
      <c r="Q518" s="37" t="e">
        <f ca="1">IF(ISERROR($H518),NA(),
$P518/_xlfn.XLOOKUP(0,Tool!$27:$27,Tool!$33:$33)
)</f>
        <v>#N/A</v>
      </c>
      <c r="R518" s="2"/>
      <c r="S518" s="36" t="e" cm="1">
        <f t="array" ref="S518">IF(OR(ISERROR($H518),$H518=FALSE),NA(),
IF(SETUP_Frequency="Financial Year",
IFERROR(INDEX(Dynamic_Table_FY,_xlfn.XMATCH($H518,Dynamic_Period_FY),_xlfn.XMATCH("GDP Deflator",Dynamic_Indices)),
INDEX(Dynamic_Table_FY,COUNTA(Dynamic_Table_FY)/COUNTA(Dynamic_Indices),_xlfn.XMATCH("GDP Deflator",Dynamic_Indices))),
IF(SETUP_Frequency="Calendar Year",
IFERROR(INDEX(Dynamic_Table_CAL,_xlfn.XMATCH($H518,Dynamic_Period_CAL),_xlfn.XMATCH("GDP Deflator",Dynamic_Indices)),
INDEX(Dynamic_Table_CAL,COUNTA(Dynamic_Table_CAL)/COUNTA(Dynamic_Indices),_xlfn.XMATCH("GDP Deflator",Dynamic_Indices))),
IF(SETUP_Frequency="Quarterly",
IFERROR(INDEX(Dynamic_Table_QTR,_xlfn.XMATCH($H518,Dynamic_Period_QTR),_xlfn.XMATCH("GDP Deflator",Dynamic_Indices)),
INDEX(Dynamic_Table_QTR,COUNTA(Dynamic_Table_QTR)/COUNTA(Dynamic_Indices),_xlfn.XMATCH("GDP Deflator",Dynamic_Indices))),"err"))))
/100</f>
        <v>#N/A</v>
      </c>
      <c r="T518" s="37" t="e">
        <f t="shared" ca="1" si="43"/>
        <v>#N/A</v>
      </c>
      <c r="U518" s="2" t="e">
        <f ca="1">IF(ISERROR($H518),NA(),
_xlfn.XLOOKUP(0,Tool!$28:$28,Tool!$40:$40)/$T518
)</f>
        <v>#N/A</v>
      </c>
    </row>
    <row r="519" spans="8:21" x14ac:dyDescent="0.35">
      <c r="H519" s="33" t="b">
        <f>IF(SETUP_Frequency="Calendar Year",IF(COUNTA(H$3:H518)&lt;=SETUP_Period_Final-SETUP_Period_First,H518+1),
IF(SETUP_Frequency="Financial Year", IF(COUNTA(H$3:H518)&lt;=LEFT(SETUP_Period_Final,4)-LEFT(SETUP_Period_First,4),((LEFT(H518,2)&amp;MID(H518,3,2))+1)&amp;"/"&amp;TEXT(RIGHT(TEXT(RIGHT(H518,2)+1,"00"),2),"00"),NA()),
IF(SETUP_Frequency="Quarterly",IF(COUNTA(H$3:H518)&lt;=((LEFT(SETUP_Period_Final,4)-LEFT(SETUP_Period_First,4))*4)+RIGHT(SETUP_Period_Final,1)-RIGHT(SETUP_Period_First,1),IF(_xlfn.NUMBERVALUE(RIGHT(H518,1))=4,(LEFT(H518,4)+1)&amp;"Q1",(LEFT(H518,4)&amp;"Q"&amp;(RIGHT(H518,1)+1))),NA()),NA())))</f>
        <v>0</v>
      </c>
      <c r="J519" s="43">
        <f ca="1">OFFSET(Tool!$C$13,0,ROW($H519)-3)</f>
        <v>0</v>
      </c>
      <c r="K519" s="78" t="e">
        <f t="shared" ca="1" si="41"/>
        <v>#N/A</v>
      </c>
      <c r="L519" s="78" t="e">
        <f t="shared" ca="1" si="44"/>
        <v>#N/A</v>
      </c>
      <c r="M519" s="78" t="e">
        <f t="shared" ca="1" si="45"/>
        <v>#N/A</v>
      </c>
      <c r="N519" s="38"/>
      <c r="O519" s="36" t="e" cm="1">
        <f t="array" ref="O519">IF(OR(ISERROR($H519),$H519=FALSE),NA(),
IF(INFLATION_Index="Custom",_xlfn.XLOOKUP($H519,Tool!$12:$12,Tool!$14:$14)*100,
IF(SETUP_Frequency="Financial Year",
IFERROR(INDEX(Dynamic_Table_FY,_xlfn.XMATCH($H519,Dynamic_Period_FY),_xlfn.XMATCH(INFLATION_Index,Dynamic_Indices)),
INDEX(Dynamic_Table_FY,COUNTA(Dynamic_Table_FY)/COUNTA(Dynamic_Indices),_xlfn.XMATCH(INFLATION_Index,Dynamic_Indices))),
IF(SETUP_Frequency="Calendar Year",
IFERROR(INDEX(Dynamic_Table_CAL,_xlfn.XMATCH($H519,Dynamic_Period_CAL),_xlfn.XMATCH(INFLATION_Index,Dynamic_Indices)),
INDEX(Dynamic_Table_CAL,COUNTA(Dynamic_Table_CAL)/COUNTA(Dynamic_Indices),_xlfn.XMATCH(INFLATION_Index,Dynamic_Indices))),
IF(SETUP_Frequency="Quarterly",
IFERROR(INDEX(Dynamic_Table_QTR,_xlfn.XMATCH($H519,Dynamic_Period_QTR),_xlfn.XMATCH(INFLATION_Index,Dynamic_Indices)),
INDEX(Dynamic_Table_QTR,COUNTA(Dynamic_Table_QTR)/COUNTA(Dynamic_Indices),_xlfn.XMATCH(INFLATION_Index,Dynamic_Indices))),"err")))))
/100</f>
        <v>#N/A</v>
      </c>
      <c r="P519" s="37" t="e">
        <f t="shared" ca="1" si="42"/>
        <v>#N/A</v>
      </c>
      <c r="Q519" s="37" t="e">
        <f ca="1">IF(ISERROR($H519),NA(),
$P519/_xlfn.XLOOKUP(0,Tool!$27:$27,Tool!$33:$33)
)</f>
        <v>#N/A</v>
      </c>
      <c r="R519" s="2"/>
      <c r="S519" s="36" t="e" cm="1">
        <f t="array" ref="S519">IF(OR(ISERROR($H519),$H519=FALSE),NA(),
IF(SETUP_Frequency="Financial Year",
IFERROR(INDEX(Dynamic_Table_FY,_xlfn.XMATCH($H519,Dynamic_Period_FY),_xlfn.XMATCH("GDP Deflator",Dynamic_Indices)),
INDEX(Dynamic_Table_FY,COUNTA(Dynamic_Table_FY)/COUNTA(Dynamic_Indices),_xlfn.XMATCH("GDP Deflator",Dynamic_Indices))),
IF(SETUP_Frequency="Calendar Year",
IFERROR(INDEX(Dynamic_Table_CAL,_xlfn.XMATCH($H519,Dynamic_Period_CAL),_xlfn.XMATCH("GDP Deflator",Dynamic_Indices)),
INDEX(Dynamic_Table_CAL,COUNTA(Dynamic_Table_CAL)/COUNTA(Dynamic_Indices),_xlfn.XMATCH("GDP Deflator",Dynamic_Indices))),
IF(SETUP_Frequency="Quarterly",
IFERROR(INDEX(Dynamic_Table_QTR,_xlfn.XMATCH($H519,Dynamic_Period_QTR),_xlfn.XMATCH("GDP Deflator",Dynamic_Indices)),
INDEX(Dynamic_Table_QTR,COUNTA(Dynamic_Table_QTR)/COUNTA(Dynamic_Indices),_xlfn.XMATCH("GDP Deflator",Dynamic_Indices))),"err"))))
/100</f>
        <v>#N/A</v>
      </c>
      <c r="T519" s="37" t="e">
        <f t="shared" ca="1" si="43"/>
        <v>#N/A</v>
      </c>
      <c r="U519" s="2" t="e">
        <f ca="1">IF(ISERROR($H519),NA(),
_xlfn.XLOOKUP(0,Tool!$28:$28,Tool!$40:$40)/$T519
)</f>
        <v>#N/A</v>
      </c>
    </row>
    <row r="520" spans="8:21" x14ac:dyDescent="0.35">
      <c r="H520" s="33" t="b">
        <f>IF(SETUP_Frequency="Calendar Year",IF(COUNTA(H$3:H519)&lt;=SETUP_Period_Final-SETUP_Period_First,H519+1),
IF(SETUP_Frequency="Financial Year", IF(COUNTA(H$3:H519)&lt;=LEFT(SETUP_Period_Final,4)-LEFT(SETUP_Period_First,4),((LEFT(H519,2)&amp;MID(H519,3,2))+1)&amp;"/"&amp;TEXT(RIGHT(TEXT(RIGHT(H519,2)+1,"00"),2),"00"),NA()),
IF(SETUP_Frequency="Quarterly",IF(COUNTA(H$3:H519)&lt;=((LEFT(SETUP_Period_Final,4)-LEFT(SETUP_Period_First,4))*4)+RIGHT(SETUP_Period_Final,1)-RIGHT(SETUP_Period_First,1),IF(_xlfn.NUMBERVALUE(RIGHT(H519,1))=4,(LEFT(H519,4)+1)&amp;"Q1",(LEFT(H519,4)&amp;"Q"&amp;(RIGHT(H519,1)+1))),NA()),NA())))</f>
        <v>0</v>
      </c>
      <c r="J520" s="43">
        <f ca="1">OFFSET(Tool!$C$13,0,ROW($H520)-3)</f>
        <v>0</v>
      </c>
      <c r="K520" s="78" t="e">
        <f t="shared" ca="1" si="41"/>
        <v>#N/A</v>
      </c>
      <c r="L520" s="78" t="e">
        <f t="shared" ca="1" si="44"/>
        <v>#N/A</v>
      </c>
      <c r="M520" s="78" t="e">
        <f t="shared" ca="1" si="45"/>
        <v>#N/A</v>
      </c>
      <c r="N520" s="38"/>
      <c r="O520" s="36" t="e" cm="1">
        <f t="array" ref="O520">IF(OR(ISERROR($H520),$H520=FALSE),NA(),
IF(INFLATION_Index="Custom",_xlfn.XLOOKUP($H520,Tool!$12:$12,Tool!$14:$14)*100,
IF(SETUP_Frequency="Financial Year",
IFERROR(INDEX(Dynamic_Table_FY,_xlfn.XMATCH($H520,Dynamic_Period_FY),_xlfn.XMATCH(INFLATION_Index,Dynamic_Indices)),
INDEX(Dynamic_Table_FY,COUNTA(Dynamic_Table_FY)/COUNTA(Dynamic_Indices),_xlfn.XMATCH(INFLATION_Index,Dynamic_Indices))),
IF(SETUP_Frequency="Calendar Year",
IFERROR(INDEX(Dynamic_Table_CAL,_xlfn.XMATCH($H520,Dynamic_Period_CAL),_xlfn.XMATCH(INFLATION_Index,Dynamic_Indices)),
INDEX(Dynamic_Table_CAL,COUNTA(Dynamic_Table_CAL)/COUNTA(Dynamic_Indices),_xlfn.XMATCH(INFLATION_Index,Dynamic_Indices))),
IF(SETUP_Frequency="Quarterly",
IFERROR(INDEX(Dynamic_Table_QTR,_xlfn.XMATCH($H520,Dynamic_Period_QTR),_xlfn.XMATCH(INFLATION_Index,Dynamic_Indices)),
INDEX(Dynamic_Table_QTR,COUNTA(Dynamic_Table_QTR)/COUNTA(Dynamic_Indices),_xlfn.XMATCH(INFLATION_Index,Dynamic_Indices))),"err")))))
/100</f>
        <v>#N/A</v>
      </c>
      <c r="P520" s="37" t="e">
        <f t="shared" ca="1" si="42"/>
        <v>#N/A</v>
      </c>
      <c r="Q520" s="37" t="e">
        <f ca="1">IF(ISERROR($H520),NA(),
$P520/_xlfn.XLOOKUP(0,Tool!$27:$27,Tool!$33:$33)
)</f>
        <v>#N/A</v>
      </c>
      <c r="R520" s="2"/>
      <c r="S520" s="36" t="e" cm="1">
        <f t="array" ref="S520">IF(OR(ISERROR($H520),$H520=FALSE),NA(),
IF(SETUP_Frequency="Financial Year",
IFERROR(INDEX(Dynamic_Table_FY,_xlfn.XMATCH($H520,Dynamic_Period_FY),_xlfn.XMATCH("GDP Deflator",Dynamic_Indices)),
INDEX(Dynamic_Table_FY,COUNTA(Dynamic_Table_FY)/COUNTA(Dynamic_Indices),_xlfn.XMATCH("GDP Deflator",Dynamic_Indices))),
IF(SETUP_Frequency="Calendar Year",
IFERROR(INDEX(Dynamic_Table_CAL,_xlfn.XMATCH($H520,Dynamic_Period_CAL),_xlfn.XMATCH("GDP Deflator",Dynamic_Indices)),
INDEX(Dynamic_Table_CAL,COUNTA(Dynamic_Table_CAL)/COUNTA(Dynamic_Indices),_xlfn.XMATCH("GDP Deflator",Dynamic_Indices))),
IF(SETUP_Frequency="Quarterly",
IFERROR(INDEX(Dynamic_Table_QTR,_xlfn.XMATCH($H520,Dynamic_Period_QTR),_xlfn.XMATCH("GDP Deflator",Dynamic_Indices)),
INDEX(Dynamic_Table_QTR,COUNTA(Dynamic_Table_QTR)/COUNTA(Dynamic_Indices),_xlfn.XMATCH("GDP Deflator",Dynamic_Indices))),"err"))))
/100</f>
        <v>#N/A</v>
      </c>
      <c r="T520" s="37" t="e">
        <f t="shared" ca="1" si="43"/>
        <v>#N/A</v>
      </c>
      <c r="U520" s="2" t="e">
        <f ca="1">IF(ISERROR($H520),NA(),
_xlfn.XLOOKUP(0,Tool!$28:$28,Tool!$40:$40)/$T520
)</f>
        <v>#N/A</v>
      </c>
    </row>
    <row r="521" spans="8:21" x14ac:dyDescent="0.35">
      <c r="H521" s="33" t="b">
        <f>IF(SETUP_Frequency="Calendar Year",IF(COUNTA(H$3:H520)&lt;=SETUP_Period_Final-SETUP_Period_First,H520+1),
IF(SETUP_Frequency="Financial Year", IF(COUNTA(H$3:H520)&lt;=LEFT(SETUP_Period_Final,4)-LEFT(SETUP_Period_First,4),((LEFT(H520,2)&amp;MID(H520,3,2))+1)&amp;"/"&amp;TEXT(RIGHT(TEXT(RIGHT(H520,2)+1,"00"),2),"00"),NA()),
IF(SETUP_Frequency="Quarterly",IF(COUNTA(H$3:H520)&lt;=((LEFT(SETUP_Period_Final,4)-LEFT(SETUP_Period_First,4))*4)+RIGHT(SETUP_Period_Final,1)-RIGHT(SETUP_Period_First,1),IF(_xlfn.NUMBERVALUE(RIGHT(H520,1))=4,(LEFT(H520,4)+1)&amp;"Q1",(LEFT(H520,4)&amp;"Q"&amp;(RIGHT(H520,1)+1))),NA()),NA())))</f>
        <v>0</v>
      </c>
      <c r="J521" s="43">
        <f ca="1">OFFSET(Tool!$C$13,0,ROW($H521)-3)</f>
        <v>0</v>
      </c>
      <c r="K521" s="78" t="e">
        <f t="shared" ca="1" si="41"/>
        <v>#N/A</v>
      </c>
      <c r="L521" s="78" t="e">
        <f t="shared" ca="1" si="44"/>
        <v>#N/A</v>
      </c>
      <c r="M521" s="78" t="e">
        <f t="shared" ca="1" si="45"/>
        <v>#N/A</v>
      </c>
      <c r="N521" s="38"/>
      <c r="O521" s="36" t="e" cm="1">
        <f t="array" ref="O521">IF(OR(ISERROR($H521),$H521=FALSE),NA(),
IF(INFLATION_Index="Custom",_xlfn.XLOOKUP($H521,Tool!$12:$12,Tool!$14:$14)*100,
IF(SETUP_Frequency="Financial Year",
IFERROR(INDEX(Dynamic_Table_FY,_xlfn.XMATCH($H521,Dynamic_Period_FY),_xlfn.XMATCH(INFLATION_Index,Dynamic_Indices)),
INDEX(Dynamic_Table_FY,COUNTA(Dynamic_Table_FY)/COUNTA(Dynamic_Indices),_xlfn.XMATCH(INFLATION_Index,Dynamic_Indices))),
IF(SETUP_Frequency="Calendar Year",
IFERROR(INDEX(Dynamic_Table_CAL,_xlfn.XMATCH($H521,Dynamic_Period_CAL),_xlfn.XMATCH(INFLATION_Index,Dynamic_Indices)),
INDEX(Dynamic_Table_CAL,COUNTA(Dynamic_Table_CAL)/COUNTA(Dynamic_Indices),_xlfn.XMATCH(INFLATION_Index,Dynamic_Indices))),
IF(SETUP_Frequency="Quarterly",
IFERROR(INDEX(Dynamic_Table_QTR,_xlfn.XMATCH($H521,Dynamic_Period_QTR),_xlfn.XMATCH(INFLATION_Index,Dynamic_Indices)),
INDEX(Dynamic_Table_QTR,COUNTA(Dynamic_Table_QTR)/COUNTA(Dynamic_Indices),_xlfn.XMATCH(INFLATION_Index,Dynamic_Indices))),"err")))))
/100</f>
        <v>#N/A</v>
      </c>
      <c r="P521" s="37" t="e">
        <f t="shared" ca="1" si="42"/>
        <v>#N/A</v>
      </c>
      <c r="Q521" s="37" t="e">
        <f ca="1">IF(ISERROR($H521),NA(),
$P521/_xlfn.XLOOKUP(0,Tool!$27:$27,Tool!$33:$33)
)</f>
        <v>#N/A</v>
      </c>
      <c r="R521" s="2"/>
      <c r="S521" s="36" t="e" cm="1">
        <f t="array" ref="S521">IF(OR(ISERROR($H521),$H521=FALSE),NA(),
IF(SETUP_Frequency="Financial Year",
IFERROR(INDEX(Dynamic_Table_FY,_xlfn.XMATCH($H521,Dynamic_Period_FY),_xlfn.XMATCH("GDP Deflator",Dynamic_Indices)),
INDEX(Dynamic_Table_FY,COUNTA(Dynamic_Table_FY)/COUNTA(Dynamic_Indices),_xlfn.XMATCH("GDP Deflator",Dynamic_Indices))),
IF(SETUP_Frequency="Calendar Year",
IFERROR(INDEX(Dynamic_Table_CAL,_xlfn.XMATCH($H521,Dynamic_Period_CAL),_xlfn.XMATCH("GDP Deflator",Dynamic_Indices)),
INDEX(Dynamic_Table_CAL,COUNTA(Dynamic_Table_CAL)/COUNTA(Dynamic_Indices),_xlfn.XMATCH("GDP Deflator",Dynamic_Indices))),
IF(SETUP_Frequency="Quarterly",
IFERROR(INDEX(Dynamic_Table_QTR,_xlfn.XMATCH($H521,Dynamic_Period_QTR),_xlfn.XMATCH("GDP Deflator",Dynamic_Indices)),
INDEX(Dynamic_Table_QTR,COUNTA(Dynamic_Table_QTR)/COUNTA(Dynamic_Indices),_xlfn.XMATCH("GDP Deflator",Dynamic_Indices))),"err"))))
/100</f>
        <v>#N/A</v>
      </c>
      <c r="T521" s="37" t="e">
        <f t="shared" ca="1" si="43"/>
        <v>#N/A</v>
      </c>
      <c r="U521" s="2" t="e">
        <f ca="1">IF(ISERROR($H521),NA(),
_xlfn.XLOOKUP(0,Tool!$28:$28,Tool!$40:$40)/$T521
)</f>
        <v>#N/A</v>
      </c>
    </row>
    <row r="522" spans="8:21" x14ac:dyDescent="0.35">
      <c r="H522" s="33" t="b">
        <f>IF(SETUP_Frequency="Calendar Year",IF(COUNTA(H$3:H521)&lt;=SETUP_Period_Final-SETUP_Period_First,H521+1),
IF(SETUP_Frequency="Financial Year", IF(COUNTA(H$3:H521)&lt;=LEFT(SETUP_Period_Final,4)-LEFT(SETUP_Period_First,4),((LEFT(H521,2)&amp;MID(H521,3,2))+1)&amp;"/"&amp;TEXT(RIGHT(TEXT(RIGHT(H521,2)+1,"00"),2),"00"),NA()),
IF(SETUP_Frequency="Quarterly",IF(COUNTA(H$3:H521)&lt;=((LEFT(SETUP_Period_Final,4)-LEFT(SETUP_Period_First,4))*4)+RIGHT(SETUP_Period_Final,1)-RIGHT(SETUP_Period_First,1),IF(_xlfn.NUMBERVALUE(RIGHT(H521,1))=4,(LEFT(H521,4)+1)&amp;"Q1",(LEFT(H521,4)&amp;"Q"&amp;(RIGHT(H521,1)+1))),NA()),NA())))</f>
        <v>0</v>
      </c>
      <c r="J522" s="43">
        <f ca="1">OFFSET(Tool!$C$13,0,ROW($H522)-3)</f>
        <v>0</v>
      </c>
      <c r="K522" s="78" t="e">
        <f t="shared" ca="1" si="41"/>
        <v>#N/A</v>
      </c>
      <c r="L522" s="78" t="e">
        <f t="shared" ca="1" si="44"/>
        <v>#N/A</v>
      </c>
      <c r="M522" s="78" t="e">
        <f t="shared" ca="1" si="45"/>
        <v>#N/A</v>
      </c>
      <c r="N522" s="38"/>
      <c r="O522" s="36" t="e" cm="1">
        <f t="array" ref="O522">IF(OR(ISERROR($H522),$H522=FALSE),NA(),
IF(INFLATION_Index="Custom",_xlfn.XLOOKUP($H522,Tool!$12:$12,Tool!$14:$14)*100,
IF(SETUP_Frequency="Financial Year",
IFERROR(INDEX(Dynamic_Table_FY,_xlfn.XMATCH($H522,Dynamic_Period_FY),_xlfn.XMATCH(INFLATION_Index,Dynamic_Indices)),
INDEX(Dynamic_Table_FY,COUNTA(Dynamic_Table_FY)/COUNTA(Dynamic_Indices),_xlfn.XMATCH(INFLATION_Index,Dynamic_Indices))),
IF(SETUP_Frequency="Calendar Year",
IFERROR(INDEX(Dynamic_Table_CAL,_xlfn.XMATCH($H522,Dynamic_Period_CAL),_xlfn.XMATCH(INFLATION_Index,Dynamic_Indices)),
INDEX(Dynamic_Table_CAL,COUNTA(Dynamic_Table_CAL)/COUNTA(Dynamic_Indices),_xlfn.XMATCH(INFLATION_Index,Dynamic_Indices))),
IF(SETUP_Frequency="Quarterly",
IFERROR(INDEX(Dynamic_Table_QTR,_xlfn.XMATCH($H522,Dynamic_Period_QTR),_xlfn.XMATCH(INFLATION_Index,Dynamic_Indices)),
INDEX(Dynamic_Table_QTR,COUNTA(Dynamic_Table_QTR)/COUNTA(Dynamic_Indices),_xlfn.XMATCH(INFLATION_Index,Dynamic_Indices))),"err")))))
/100</f>
        <v>#N/A</v>
      </c>
      <c r="P522" s="37" t="e">
        <f t="shared" ca="1" si="42"/>
        <v>#N/A</v>
      </c>
      <c r="Q522" s="37" t="e">
        <f ca="1">IF(ISERROR($H522),NA(),
$P522/_xlfn.XLOOKUP(0,Tool!$27:$27,Tool!$33:$33)
)</f>
        <v>#N/A</v>
      </c>
      <c r="R522" s="2"/>
      <c r="S522" s="36" t="e" cm="1">
        <f t="array" ref="S522">IF(OR(ISERROR($H522),$H522=FALSE),NA(),
IF(SETUP_Frequency="Financial Year",
IFERROR(INDEX(Dynamic_Table_FY,_xlfn.XMATCH($H522,Dynamic_Period_FY),_xlfn.XMATCH("GDP Deflator",Dynamic_Indices)),
INDEX(Dynamic_Table_FY,COUNTA(Dynamic_Table_FY)/COUNTA(Dynamic_Indices),_xlfn.XMATCH("GDP Deflator",Dynamic_Indices))),
IF(SETUP_Frequency="Calendar Year",
IFERROR(INDEX(Dynamic_Table_CAL,_xlfn.XMATCH($H522,Dynamic_Period_CAL),_xlfn.XMATCH("GDP Deflator",Dynamic_Indices)),
INDEX(Dynamic_Table_CAL,COUNTA(Dynamic_Table_CAL)/COUNTA(Dynamic_Indices),_xlfn.XMATCH("GDP Deflator",Dynamic_Indices))),
IF(SETUP_Frequency="Quarterly",
IFERROR(INDEX(Dynamic_Table_QTR,_xlfn.XMATCH($H522,Dynamic_Period_QTR),_xlfn.XMATCH("GDP Deflator",Dynamic_Indices)),
INDEX(Dynamic_Table_QTR,COUNTA(Dynamic_Table_QTR)/COUNTA(Dynamic_Indices),_xlfn.XMATCH("GDP Deflator",Dynamic_Indices))),"err"))))
/100</f>
        <v>#N/A</v>
      </c>
      <c r="T522" s="37" t="e">
        <f t="shared" ca="1" si="43"/>
        <v>#N/A</v>
      </c>
      <c r="U522" s="2" t="e">
        <f ca="1">IF(ISERROR($H522),NA(),
_xlfn.XLOOKUP(0,Tool!$28:$28,Tool!$40:$40)/$T522
)</f>
        <v>#N/A</v>
      </c>
    </row>
    <row r="523" spans="8:21" x14ac:dyDescent="0.35">
      <c r="H523" s="33" t="b">
        <f>IF(SETUP_Frequency="Calendar Year",IF(COUNTA(H$3:H522)&lt;=SETUP_Period_Final-SETUP_Period_First,H522+1),
IF(SETUP_Frequency="Financial Year", IF(COUNTA(H$3:H522)&lt;=LEFT(SETUP_Period_Final,4)-LEFT(SETUP_Period_First,4),((LEFT(H522,2)&amp;MID(H522,3,2))+1)&amp;"/"&amp;TEXT(RIGHT(TEXT(RIGHT(H522,2)+1,"00"),2),"00"),NA()),
IF(SETUP_Frequency="Quarterly",IF(COUNTA(H$3:H522)&lt;=((LEFT(SETUP_Period_Final,4)-LEFT(SETUP_Period_First,4))*4)+RIGHT(SETUP_Period_Final,1)-RIGHT(SETUP_Period_First,1),IF(_xlfn.NUMBERVALUE(RIGHT(H522,1))=4,(LEFT(H522,4)+1)&amp;"Q1",(LEFT(H522,4)&amp;"Q"&amp;(RIGHT(H522,1)+1))),NA()),NA())))</f>
        <v>0</v>
      </c>
      <c r="J523" s="43">
        <f ca="1">OFFSET(Tool!$C$13,0,ROW($H523)-3)</f>
        <v>0</v>
      </c>
      <c r="K523" s="78" t="e">
        <f t="shared" ca="1" si="41"/>
        <v>#N/A</v>
      </c>
      <c r="L523" s="78" t="e">
        <f t="shared" ca="1" si="44"/>
        <v>#N/A</v>
      </c>
      <c r="M523" s="78" t="e">
        <f t="shared" ca="1" si="45"/>
        <v>#N/A</v>
      </c>
      <c r="N523" s="38"/>
      <c r="O523" s="36" t="e" cm="1">
        <f t="array" ref="O523">IF(OR(ISERROR($H523),$H523=FALSE),NA(),
IF(INFLATION_Index="Custom",_xlfn.XLOOKUP($H523,Tool!$12:$12,Tool!$14:$14)*100,
IF(SETUP_Frequency="Financial Year",
IFERROR(INDEX(Dynamic_Table_FY,_xlfn.XMATCH($H523,Dynamic_Period_FY),_xlfn.XMATCH(INFLATION_Index,Dynamic_Indices)),
INDEX(Dynamic_Table_FY,COUNTA(Dynamic_Table_FY)/COUNTA(Dynamic_Indices),_xlfn.XMATCH(INFLATION_Index,Dynamic_Indices))),
IF(SETUP_Frequency="Calendar Year",
IFERROR(INDEX(Dynamic_Table_CAL,_xlfn.XMATCH($H523,Dynamic_Period_CAL),_xlfn.XMATCH(INFLATION_Index,Dynamic_Indices)),
INDEX(Dynamic_Table_CAL,COUNTA(Dynamic_Table_CAL)/COUNTA(Dynamic_Indices),_xlfn.XMATCH(INFLATION_Index,Dynamic_Indices))),
IF(SETUP_Frequency="Quarterly",
IFERROR(INDEX(Dynamic_Table_QTR,_xlfn.XMATCH($H523,Dynamic_Period_QTR),_xlfn.XMATCH(INFLATION_Index,Dynamic_Indices)),
INDEX(Dynamic_Table_QTR,COUNTA(Dynamic_Table_QTR)/COUNTA(Dynamic_Indices),_xlfn.XMATCH(INFLATION_Index,Dynamic_Indices))),"err")))))
/100</f>
        <v>#N/A</v>
      </c>
      <c r="P523" s="37" t="e">
        <f t="shared" ca="1" si="42"/>
        <v>#N/A</v>
      </c>
      <c r="Q523" s="37" t="e">
        <f ca="1">IF(ISERROR($H523),NA(),
$P523/_xlfn.XLOOKUP(0,Tool!$27:$27,Tool!$33:$33)
)</f>
        <v>#N/A</v>
      </c>
      <c r="R523" s="2"/>
      <c r="S523" s="36" t="e" cm="1">
        <f t="array" ref="S523">IF(OR(ISERROR($H523),$H523=FALSE),NA(),
IF(SETUP_Frequency="Financial Year",
IFERROR(INDEX(Dynamic_Table_FY,_xlfn.XMATCH($H523,Dynamic_Period_FY),_xlfn.XMATCH("GDP Deflator",Dynamic_Indices)),
INDEX(Dynamic_Table_FY,COUNTA(Dynamic_Table_FY)/COUNTA(Dynamic_Indices),_xlfn.XMATCH("GDP Deflator",Dynamic_Indices))),
IF(SETUP_Frequency="Calendar Year",
IFERROR(INDEX(Dynamic_Table_CAL,_xlfn.XMATCH($H523,Dynamic_Period_CAL),_xlfn.XMATCH("GDP Deflator",Dynamic_Indices)),
INDEX(Dynamic_Table_CAL,COUNTA(Dynamic_Table_CAL)/COUNTA(Dynamic_Indices),_xlfn.XMATCH("GDP Deflator",Dynamic_Indices))),
IF(SETUP_Frequency="Quarterly",
IFERROR(INDEX(Dynamic_Table_QTR,_xlfn.XMATCH($H523,Dynamic_Period_QTR),_xlfn.XMATCH("GDP Deflator",Dynamic_Indices)),
INDEX(Dynamic_Table_QTR,COUNTA(Dynamic_Table_QTR)/COUNTA(Dynamic_Indices),_xlfn.XMATCH("GDP Deflator",Dynamic_Indices))),"err"))))
/100</f>
        <v>#N/A</v>
      </c>
      <c r="T523" s="37" t="e">
        <f t="shared" ca="1" si="43"/>
        <v>#N/A</v>
      </c>
      <c r="U523" s="2" t="e">
        <f ca="1">IF(ISERROR($H523),NA(),
_xlfn.XLOOKUP(0,Tool!$28:$28,Tool!$40:$40)/$T523
)</f>
        <v>#N/A</v>
      </c>
    </row>
    <row r="524" spans="8:21" x14ac:dyDescent="0.35">
      <c r="H524" s="33" t="b">
        <f>IF(SETUP_Frequency="Calendar Year",IF(COUNTA(H$3:H523)&lt;=SETUP_Period_Final-SETUP_Period_First,H523+1),
IF(SETUP_Frequency="Financial Year", IF(COUNTA(H$3:H523)&lt;=LEFT(SETUP_Period_Final,4)-LEFT(SETUP_Period_First,4),((LEFT(H523,2)&amp;MID(H523,3,2))+1)&amp;"/"&amp;TEXT(RIGHT(TEXT(RIGHT(H523,2)+1,"00"),2),"00"),NA()),
IF(SETUP_Frequency="Quarterly",IF(COUNTA(H$3:H523)&lt;=((LEFT(SETUP_Period_Final,4)-LEFT(SETUP_Period_First,4))*4)+RIGHT(SETUP_Period_Final,1)-RIGHT(SETUP_Period_First,1),IF(_xlfn.NUMBERVALUE(RIGHT(H523,1))=4,(LEFT(H523,4)+1)&amp;"Q1",(LEFT(H523,4)&amp;"Q"&amp;(RIGHT(H523,1)+1))),NA()),NA())))</f>
        <v>0</v>
      </c>
      <c r="J524" s="43">
        <f ca="1">OFFSET(Tool!$C$13,0,ROW($H524)-3)</f>
        <v>0</v>
      </c>
      <c r="K524" s="78" t="e">
        <f t="shared" ca="1" si="41"/>
        <v>#N/A</v>
      </c>
      <c r="L524" s="78" t="e">
        <f t="shared" ca="1" si="44"/>
        <v>#N/A</v>
      </c>
      <c r="M524" s="78" t="e">
        <f t="shared" ca="1" si="45"/>
        <v>#N/A</v>
      </c>
      <c r="N524" s="38"/>
      <c r="O524" s="36" t="e" cm="1">
        <f t="array" ref="O524">IF(OR(ISERROR($H524),$H524=FALSE),NA(),
IF(INFLATION_Index="Custom",_xlfn.XLOOKUP($H524,Tool!$12:$12,Tool!$14:$14)*100,
IF(SETUP_Frequency="Financial Year",
IFERROR(INDEX(Dynamic_Table_FY,_xlfn.XMATCH($H524,Dynamic_Period_FY),_xlfn.XMATCH(INFLATION_Index,Dynamic_Indices)),
INDEX(Dynamic_Table_FY,COUNTA(Dynamic_Table_FY)/COUNTA(Dynamic_Indices),_xlfn.XMATCH(INFLATION_Index,Dynamic_Indices))),
IF(SETUP_Frequency="Calendar Year",
IFERROR(INDEX(Dynamic_Table_CAL,_xlfn.XMATCH($H524,Dynamic_Period_CAL),_xlfn.XMATCH(INFLATION_Index,Dynamic_Indices)),
INDEX(Dynamic_Table_CAL,COUNTA(Dynamic_Table_CAL)/COUNTA(Dynamic_Indices),_xlfn.XMATCH(INFLATION_Index,Dynamic_Indices))),
IF(SETUP_Frequency="Quarterly",
IFERROR(INDEX(Dynamic_Table_QTR,_xlfn.XMATCH($H524,Dynamic_Period_QTR),_xlfn.XMATCH(INFLATION_Index,Dynamic_Indices)),
INDEX(Dynamic_Table_QTR,COUNTA(Dynamic_Table_QTR)/COUNTA(Dynamic_Indices),_xlfn.XMATCH(INFLATION_Index,Dynamic_Indices))),"err")))))
/100</f>
        <v>#N/A</v>
      </c>
      <c r="P524" s="37" t="e">
        <f t="shared" ca="1" si="42"/>
        <v>#N/A</v>
      </c>
      <c r="Q524" s="37" t="e">
        <f ca="1">IF(ISERROR($H524),NA(),
$P524/_xlfn.XLOOKUP(0,Tool!$27:$27,Tool!$33:$33)
)</f>
        <v>#N/A</v>
      </c>
      <c r="R524" s="2"/>
      <c r="S524" s="36" t="e" cm="1">
        <f t="array" ref="S524">IF(OR(ISERROR($H524),$H524=FALSE),NA(),
IF(SETUP_Frequency="Financial Year",
IFERROR(INDEX(Dynamic_Table_FY,_xlfn.XMATCH($H524,Dynamic_Period_FY),_xlfn.XMATCH("GDP Deflator",Dynamic_Indices)),
INDEX(Dynamic_Table_FY,COUNTA(Dynamic_Table_FY)/COUNTA(Dynamic_Indices),_xlfn.XMATCH("GDP Deflator",Dynamic_Indices))),
IF(SETUP_Frequency="Calendar Year",
IFERROR(INDEX(Dynamic_Table_CAL,_xlfn.XMATCH($H524,Dynamic_Period_CAL),_xlfn.XMATCH("GDP Deflator",Dynamic_Indices)),
INDEX(Dynamic_Table_CAL,COUNTA(Dynamic_Table_CAL)/COUNTA(Dynamic_Indices),_xlfn.XMATCH("GDP Deflator",Dynamic_Indices))),
IF(SETUP_Frequency="Quarterly",
IFERROR(INDEX(Dynamic_Table_QTR,_xlfn.XMATCH($H524,Dynamic_Period_QTR),_xlfn.XMATCH("GDP Deflator",Dynamic_Indices)),
INDEX(Dynamic_Table_QTR,COUNTA(Dynamic_Table_QTR)/COUNTA(Dynamic_Indices),_xlfn.XMATCH("GDP Deflator",Dynamic_Indices))),"err"))))
/100</f>
        <v>#N/A</v>
      </c>
      <c r="T524" s="37" t="e">
        <f t="shared" ca="1" si="43"/>
        <v>#N/A</v>
      </c>
      <c r="U524" s="2" t="e">
        <f ca="1">IF(ISERROR($H524),NA(),
_xlfn.XLOOKUP(0,Tool!$28:$28,Tool!$40:$40)/$T524
)</f>
        <v>#N/A</v>
      </c>
    </row>
    <row r="525" spans="8:21" x14ac:dyDescent="0.35">
      <c r="H525" s="33" t="b">
        <f>IF(SETUP_Frequency="Calendar Year",IF(COUNTA(H$3:H524)&lt;=SETUP_Period_Final-SETUP_Period_First,H524+1),
IF(SETUP_Frequency="Financial Year", IF(COUNTA(H$3:H524)&lt;=LEFT(SETUP_Period_Final,4)-LEFT(SETUP_Period_First,4),((LEFT(H524,2)&amp;MID(H524,3,2))+1)&amp;"/"&amp;TEXT(RIGHT(TEXT(RIGHT(H524,2)+1,"00"),2),"00"),NA()),
IF(SETUP_Frequency="Quarterly",IF(COUNTA(H$3:H524)&lt;=((LEFT(SETUP_Period_Final,4)-LEFT(SETUP_Period_First,4))*4)+RIGHT(SETUP_Period_Final,1)-RIGHT(SETUP_Period_First,1),IF(_xlfn.NUMBERVALUE(RIGHT(H524,1))=4,(LEFT(H524,4)+1)&amp;"Q1",(LEFT(H524,4)&amp;"Q"&amp;(RIGHT(H524,1)+1))),NA()),NA())))</f>
        <v>0</v>
      </c>
      <c r="J525" s="43">
        <f ca="1">OFFSET(Tool!$C$13,0,ROW($H525)-3)</f>
        <v>0</v>
      </c>
      <c r="K525" s="78" t="e">
        <f t="shared" ca="1" si="41"/>
        <v>#N/A</v>
      </c>
      <c r="L525" s="78" t="e">
        <f t="shared" ca="1" si="44"/>
        <v>#N/A</v>
      </c>
      <c r="M525" s="78" t="e">
        <f t="shared" ca="1" si="45"/>
        <v>#N/A</v>
      </c>
      <c r="N525" s="38"/>
      <c r="O525" s="36" t="e" cm="1">
        <f t="array" ref="O525">IF(OR(ISERROR($H525),$H525=FALSE),NA(),
IF(INFLATION_Index="Custom",_xlfn.XLOOKUP($H525,Tool!$12:$12,Tool!$14:$14)*100,
IF(SETUP_Frequency="Financial Year",
IFERROR(INDEX(Dynamic_Table_FY,_xlfn.XMATCH($H525,Dynamic_Period_FY),_xlfn.XMATCH(INFLATION_Index,Dynamic_Indices)),
INDEX(Dynamic_Table_FY,COUNTA(Dynamic_Table_FY)/COUNTA(Dynamic_Indices),_xlfn.XMATCH(INFLATION_Index,Dynamic_Indices))),
IF(SETUP_Frequency="Calendar Year",
IFERROR(INDEX(Dynamic_Table_CAL,_xlfn.XMATCH($H525,Dynamic_Period_CAL),_xlfn.XMATCH(INFLATION_Index,Dynamic_Indices)),
INDEX(Dynamic_Table_CAL,COUNTA(Dynamic_Table_CAL)/COUNTA(Dynamic_Indices),_xlfn.XMATCH(INFLATION_Index,Dynamic_Indices))),
IF(SETUP_Frequency="Quarterly",
IFERROR(INDEX(Dynamic_Table_QTR,_xlfn.XMATCH($H525,Dynamic_Period_QTR),_xlfn.XMATCH(INFLATION_Index,Dynamic_Indices)),
INDEX(Dynamic_Table_QTR,COUNTA(Dynamic_Table_QTR)/COUNTA(Dynamic_Indices),_xlfn.XMATCH(INFLATION_Index,Dynamic_Indices))),"err")))))
/100</f>
        <v>#N/A</v>
      </c>
      <c r="P525" s="37" t="e">
        <f t="shared" ca="1" si="42"/>
        <v>#N/A</v>
      </c>
      <c r="Q525" s="37" t="e">
        <f ca="1">IF(ISERROR($H525),NA(),
$P525/_xlfn.XLOOKUP(0,Tool!$27:$27,Tool!$33:$33)
)</f>
        <v>#N/A</v>
      </c>
      <c r="R525" s="2"/>
      <c r="S525" s="36" t="e" cm="1">
        <f t="array" ref="S525">IF(OR(ISERROR($H525),$H525=FALSE),NA(),
IF(SETUP_Frequency="Financial Year",
IFERROR(INDEX(Dynamic_Table_FY,_xlfn.XMATCH($H525,Dynamic_Period_FY),_xlfn.XMATCH("GDP Deflator",Dynamic_Indices)),
INDEX(Dynamic_Table_FY,COUNTA(Dynamic_Table_FY)/COUNTA(Dynamic_Indices),_xlfn.XMATCH("GDP Deflator",Dynamic_Indices))),
IF(SETUP_Frequency="Calendar Year",
IFERROR(INDEX(Dynamic_Table_CAL,_xlfn.XMATCH($H525,Dynamic_Period_CAL),_xlfn.XMATCH("GDP Deflator",Dynamic_Indices)),
INDEX(Dynamic_Table_CAL,COUNTA(Dynamic_Table_CAL)/COUNTA(Dynamic_Indices),_xlfn.XMATCH("GDP Deflator",Dynamic_Indices))),
IF(SETUP_Frequency="Quarterly",
IFERROR(INDEX(Dynamic_Table_QTR,_xlfn.XMATCH($H525,Dynamic_Period_QTR),_xlfn.XMATCH("GDP Deflator",Dynamic_Indices)),
INDEX(Dynamic_Table_QTR,COUNTA(Dynamic_Table_QTR)/COUNTA(Dynamic_Indices),_xlfn.XMATCH("GDP Deflator",Dynamic_Indices))),"err"))))
/100</f>
        <v>#N/A</v>
      </c>
      <c r="T525" s="37" t="e">
        <f t="shared" ca="1" si="43"/>
        <v>#N/A</v>
      </c>
      <c r="U525" s="2" t="e">
        <f ca="1">IF(ISERROR($H525),NA(),
_xlfn.XLOOKUP(0,Tool!$28:$28,Tool!$40:$40)/$T525
)</f>
        <v>#N/A</v>
      </c>
    </row>
    <row r="526" spans="8:21" x14ac:dyDescent="0.35">
      <c r="H526" s="33" t="b">
        <f>IF(SETUP_Frequency="Calendar Year",IF(COUNTA(H$3:H525)&lt;=SETUP_Period_Final-SETUP_Period_First,H525+1),
IF(SETUP_Frequency="Financial Year", IF(COUNTA(H$3:H525)&lt;=LEFT(SETUP_Period_Final,4)-LEFT(SETUP_Period_First,4),((LEFT(H525,2)&amp;MID(H525,3,2))+1)&amp;"/"&amp;TEXT(RIGHT(TEXT(RIGHT(H525,2)+1,"00"),2),"00"),NA()),
IF(SETUP_Frequency="Quarterly",IF(COUNTA(H$3:H525)&lt;=((LEFT(SETUP_Period_Final,4)-LEFT(SETUP_Period_First,4))*4)+RIGHT(SETUP_Period_Final,1)-RIGHT(SETUP_Period_First,1),IF(_xlfn.NUMBERVALUE(RIGHT(H525,1))=4,(LEFT(H525,4)+1)&amp;"Q1",(LEFT(H525,4)&amp;"Q"&amp;(RIGHT(H525,1)+1))),NA()),NA())))</f>
        <v>0</v>
      </c>
      <c r="J526" s="43">
        <f ca="1">OFFSET(Tool!$C$13,0,ROW($H526)-3)</f>
        <v>0</v>
      </c>
      <c r="K526" s="78" t="e">
        <f t="shared" ca="1" si="41"/>
        <v>#N/A</v>
      </c>
      <c r="L526" s="78" t="e">
        <f t="shared" ca="1" si="44"/>
        <v>#N/A</v>
      </c>
      <c r="M526" s="78" t="e">
        <f t="shared" ca="1" si="45"/>
        <v>#N/A</v>
      </c>
      <c r="N526" s="38"/>
      <c r="O526" s="36" t="e" cm="1">
        <f t="array" ref="O526">IF(OR(ISERROR($H526),$H526=FALSE),NA(),
IF(INFLATION_Index="Custom",_xlfn.XLOOKUP($H526,Tool!$12:$12,Tool!$14:$14)*100,
IF(SETUP_Frequency="Financial Year",
IFERROR(INDEX(Dynamic_Table_FY,_xlfn.XMATCH($H526,Dynamic_Period_FY),_xlfn.XMATCH(INFLATION_Index,Dynamic_Indices)),
INDEX(Dynamic_Table_FY,COUNTA(Dynamic_Table_FY)/COUNTA(Dynamic_Indices),_xlfn.XMATCH(INFLATION_Index,Dynamic_Indices))),
IF(SETUP_Frequency="Calendar Year",
IFERROR(INDEX(Dynamic_Table_CAL,_xlfn.XMATCH($H526,Dynamic_Period_CAL),_xlfn.XMATCH(INFLATION_Index,Dynamic_Indices)),
INDEX(Dynamic_Table_CAL,COUNTA(Dynamic_Table_CAL)/COUNTA(Dynamic_Indices),_xlfn.XMATCH(INFLATION_Index,Dynamic_Indices))),
IF(SETUP_Frequency="Quarterly",
IFERROR(INDEX(Dynamic_Table_QTR,_xlfn.XMATCH($H526,Dynamic_Period_QTR),_xlfn.XMATCH(INFLATION_Index,Dynamic_Indices)),
INDEX(Dynamic_Table_QTR,COUNTA(Dynamic_Table_QTR)/COUNTA(Dynamic_Indices),_xlfn.XMATCH(INFLATION_Index,Dynamic_Indices))),"err")))))
/100</f>
        <v>#N/A</v>
      </c>
      <c r="P526" s="37" t="e">
        <f t="shared" ca="1" si="42"/>
        <v>#N/A</v>
      </c>
      <c r="Q526" s="37" t="e">
        <f ca="1">IF(ISERROR($H526),NA(),
$P526/_xlfn.XLOOKUP(0,Tool!$27:$27,Tool!$33:$33)
)</f>
        <v>#N/A</v>
      </c>
      <c r="R526" s="2"/>
      <c r="S526" s="36" t="e" cm="1">
        <f t="array" ref="S526">IF(OR(ISERROR($H526),$H526=FALSE),NA(),
IF(SETUP_Frequency="Financial Year",
IFERROR(INDEX(Dynamic_Table_FY,_xlfn.XMATCH($H526,Dynamic_Period_FY),_xlfn.XMATCH("GDP Deflator",Dynamic_Indices)),
INDEX(Dynamic_Table_FY,COUNTA(Dynamic_Table_FY)/COUNTA(Dynamic_Indices),_xlfn.XMATCH("GDP Deflator",Dynamic_Indices))),
IF(SETUP_Frequency="Calendar Year",
IFERROR(INDEX(Dynamic_Table_CAL,_xlfn.XMATCH($H526,Dynamic_Period_CAL),_xlfn.XMATCH("GDP Deflator",Dynamic_Indices)),
INDEX(Dynamic_Table_CAL,COUNTA(Dynamic_Table_CAL)/COUNTA(Dynamic_Indices),_xlfn.XMATCH("GDP Deflator",Dynamic_Indices))),
IF(SETUP_Frequency="Quarterly",
IFERROR(INDEX(Dynamic_Table_QTR,_xlfn.XMATCH($H526,Dynamic_Period_QTR),_xlfn.XMATCH("GDP Deflator",Dynamic_Indices)),
INDEX(Dynamic_Table_QTR,COUNTA(Dynamic_Table_QTR)/COUNTA(Dynamic_Indices),_xlfn.XMATCH("GDP Deflator",Dynamic_Indices))),"err"))))
/100</f>
        <v>#N/A</v>
      </c>
      <c r="T526" s="37" t="e">
        <f t="shared" ca="1" si="43"/>
        <v>#N/A</v>
      </c>
      <c r="U526" s="2" t="e">
        <f ca="1">IF(ISERROR($H526),NA(),
_xlfn.XLOOKUP(0,Tool!$28:$28,Tool!$40:$40)/$T526
)</f>
        <v>#N/A</v>
      </c>
    </row>
    <row r="527" spans="8:21" x14ac:dyDescent="0.35">
      <c r="H527" s="33" t="b">
        <f>IF(SETUP_Frequency="Calendar Year",IF(COUNTA(H$3:H526)&lt;=SETUP_Period_Final-SETUP_Period_First,H526+1),
IF(SETUP_Frequency="Financial Year", IF(COUNTA(H$3:H526)&lt;=LEFT(SETUP_Period_Final,4)-LEFT(SETUP_Period_First,4),((LEFT(H526,2)&amp;MID(H526,3,2))+1)&amp;"/"&amp;TEXT(RIGHT(TEXT(RIGHT(H526,2)+1,"00"),2),"00"),NA()),
IF(SETUP_Frequency="Quarterly",IF(COUNTA(H$3:H526)&lt;=((LEFT(SETUP_Period_Final,4)-LEFT(SETUP_Period_First,4))*4)+RIGHT(SETUP_Period_Final,1)-RIGHT(SETUP_Period_First,1),IF(_xlfn.NUMBERVALUE(RIGHT(H526,1))=4,(LEFT(H526,4)+1)&amp;"Q1",(LEFT(H526,4)&amp;"Q"&amp;(RIGHT(H526,1)+1))),NA()),NA())))</f>
        <v>0</v>
      </c>
      <c r="J527" s="43">
        <f ca="1">OFFSET(Tool!$C$13,0,ROW($H527)-3)</f>
        <v>0</v>
      </c>
      <c r="K527" s="78" t="e">
        <f t="shared" ca="1" si="41"/>
        <v>#N/A</v>
      </c>
      <c r="L527" s="78" t="e">
        <f t="shared" ca="1" si="44"/>
        <v>#N/A</v>
      </c>
      <c r="M527" s="78" t="e">
        <f t="shared" ca="1" si="45"/>
        <v>#N/A</v>
      </c>
      <c r="N527" s="38"/>
      <c r="O527" s="36" t="e" cm="1">
        <f t="array" ref="O527">IF(OR(ISERROR($H527),$H527=FALSE),NA(),
IF(INFLATION_Index="Custom",_xlfn.XLOOKUP($H527,Tool!$12:$12,Tool!$14:$14)*100,
IF(SETUP_Frequency="Financial Year",
IFERROR(INDEX(Dynamic_Table_FY,_xlfn.XMATCH($H527,Dynamic_Period_FY),_xlfn.XMATCH(INFLATION_Index,Dynamic_Indices)),
INDEX(Dynamic_Table_FY,COUNTA(Dynamic_Table_FY)/COUNTA(Dynamic_Indices),_xlfn.XMATCH(INFLATION_Index,Dynamic_Indices))),
IF(SETUP_Frequency="Calendar Year",
IFERROR(INDEX(Dynamic_Table_CAL,_xlfn.XMATCH($H527,Dynamic_Period_CAL),_xlfn.XMATCH(INFLATION_Index,Dynamic_Indices)),
INDEX(Dynamic_Table_CAL,COUNTA(Dynamic_Table_CAL)/COUNTA(Dynamic_Indices),_xlfn.XMATCH(INFLATION_Index,Dynamic_Indices))),
IF(SETUP_Frequency="Quarterly",
IFERROR(INDEX(Dynamic_Table_QTR,_xlfn.XMATCH($H527,Dynamic_Period_QTR),_xlfn.XMATCH(INFLATION_Index,Dynamic_Indices)),
INDEX(Dynamic_Table_QTR,COUNTA(Dynamic_Table_QTR)/COUNTA(Dynamic_Indices),_xlfn.XMATCH(INFLATION_Index,Dynamic_Indices))),"err")))))
/100</f>
        <v>#N/A</v>
      </c>
      <c r="P527" s="37" t="e">
        <f t="shared" ca="1" si="42"/>
        <v>#N/A</v>
      </c>
      <c r="Q527" s="37" t="e">
        <f ca="1">IF(ISERROR($H527),NA(),
$P527/_xlfn.XLOOKUP(0,Tool!$27:$27,Tool!$33:$33)
)</f>
        <v>#N/A</v>
      </c>
      <c r="R527" s="2"/>
      <c r="S527" s="36" t="e" cm="1">
        <f t="array" ref="S527">IF(OR(ISERROR($H527),$H527=FALSE),NA(),
IF(SETUP_Frequency="Financial Year",
IFERROR(INDEX(Dynamic_Table_FY,_xlfn.XMATCH($H527,Dynamic_Period_FY),_xlfn.XMATCH("GDP Deflator",Dynamic_Indices)),
INDEX(Dynamic_Table_FY,COUNTA(Dynamic_Table_FY)/COUNTA(Dynamic_Indices),_xlfn.XMATCH("GDP Deflator",Dynamic_Indices))),
IF(SETUP_Frequency="Calendar Year",
IFERROR(INDEX(Dynamic_Table_CAL,_xlfn.XMATCH($H527,Dynamic_Period_CAL),_xlfn.XMATCH("GDP Deflator",Dynamic_Indices)),
INDEX(Dynamic_Table_CAL,COUNTA(Dynamic_Table_CAL)/COUNTA(Dynamic_Indices),_xlfn.XMATCH("GDP Deflator",Dynamic_Indices))),
IF(SETUP_Frequency="Quarterly",
IFERROR(INDEX(Dynamic_Table_QTR,_xlfn.XMATCH($H527,Dynamic_Period_QTR),_xlfn.XMATCH("GDP Deflator",Dynamic_Indices)),
INDEX(Dynamic_Table_QTR,COUNTA(Dynamic_Table_QTR)/COUNTA(Dynamic_Indices),_xlfn.XMATCH("GDP Deflator",Dynamic_Indices))),"err"))))
/100</f>
        <v>#N/A</v>
      </c>
      <c r="T527" s="37" t="e">
        <f t="shared" ca="1" si="43"/>
        <v>#N/A</v>
      </c>
      <c r="U527" s="2" t="e">
        <f ca="1">IF(ISERROR($H527),NA(),
_xlfn.XLOOKUP(0,Tool!$28:$28,Tool!$40:$40)/$T527
)</f>
        <v>#N/A</v>
      </c>
    </row>
    <row r="528" spans="8:21" x14ac:dyDescent="0.35">
      <c r="H528" s="33" t="b">
        <f>IF(SETUP_Frequency="Calendar Year",IF(COUNTA(H$3:H527)&lt;=SETUP_Period_Final-SETUP_Period_First,H527+1),
IF(SETUP_Frequency="Financial Year", IF(COUNTA(H$3:H527)&lt;=LEFT(SETUP_Period_Final,4)-LEFT(SETUP_Period_First,4),((LEFT(H527,2)&amp;MID(H527,3,2))+1)&amp;"/"&amp;TEXT(RIGHT(TEXT(RIGHT(H527,2)+1,"00"),2),"00"),NA()),
IF(SETUP_Frequency="Quarterly",IF(COUNTA(H$3:H527)&lt;=((LEFT(SETUP_Period_Final,4)-LEFT(SETUP_Period_First,4))*4)+RIGHT(SETUP_Period_Final,1)-RIGHT(SETUP_Period_First,1),IF(_xlfn.NUMBERVALUE(RIGHT(H527,1))=4,(LEFT(H527,4)+1)&amp;"Q1",(LEFT(H527,4)&amp;"Q"&amp;(RIGHT(H527,1)+1))),NA()),NA())))</f>
        <v>0</v>
      </c>
      <c r="J528" s="43">
        <f ca="1">OFFSET(Tool!$C$13,0,ROW($H528)-3)</f>
        <v>0</v>
      </c>
      <c r="K528" s="78" t="e">
        <f t="shared" ca="1" si="41"/>
        <v>#N/A</v>
      </c>
      <c r="L528" s="78" t="e">
        <f t="shared" ca="1" si="44"/>
        <v>#N/A</v>
      </c>
      <c r="M528" s="78" t="e">
        <f t="shared" ca="1" si="45"/>
        <v>#N/A</v>
      </c>
      <c r="N528" s="38"/>
      <c r="O528" s="36" t="e" cm="1">
        <f t="array" ref="O528">IF(OR(ISERROR($H528),$H528=FALSE),NA(),
IF(INFLATION_Index="Custom",_xlfn.XLOOKUP($H528,Tool!$12:$12,Tool!$14:$14)*100,
IF(SETUP_Frequency="Financial Year",
IFERROR(INDEX(Dynamic_Table_FY,_xlfn.XMATCH($H528,Dynamic_Period_FY),_xlfn.XMATCH(INFLATION_Index,Dynamic_Indices)),
INDEX(Dynamic_Table_FY,COUNTA(Dynamic_Table_FY)/COUNTA(Dynamic_Indices),_xlfn.XMATCH(INFLATION_Index,Dynamic_Indices))),
IF(SETUP_Frequency="Calendar Year",
IFERROR(INDEX(Dynamic_Table_CAL,_xlfn.XMATCH($H528,Dynamic_Period_CAL),_xlfn.XMATCH(INFLATION_Index,Dynamic_Indices)),
INDEX(Dynamic_Table_CAL,COUNTA(Dynamic_Table_CAL)/COUNTA(Dynamic_Indices),_xlfn.XMATCH(INFLATION_Index,Dynamic_Indices))),
IF(SETUP_Frequency="Quarterly",
IFERROR(INDEX(Dynamic_Table_QTR,_xlfn.XMATCH($H528,Dynamic_Period_QTR),_xlfn.XMATCH(INFLATION_Index,Dynamic_Indices)),
INDEX(Dynamic_Table_QTR,COUNTA(Dynamic_Table_QTR)/COUNTA(Dynamic_Indices),_xlfn.XMATCH(INFLATION_Index,Dynamic_Indices))),"err")))))
/100</f>
        <v>#N/A</v>
      </c>
      <c r="P528" s="37" t="e">
        <f t="shared" ca="1" si="42"/>
        <v>#N/A</v>
      </c>
      <c r="Q528" s="37" t="e">
        <f ca="1">IF(ISERROR($H528),NA(),
$P528/_xlfn.XLOOKUP(0,Tool!$27:$27,Tool!$33:$33)
)</f>
        <v>#N/A</v>
      </c>
      <c r="R528" s="2"/>
      <c r="S528" s="36" t="e" cm="1">
        <f t="array" ref="S528">IF(OR(ISERROR($H528),$H528=FALSE),NA(),
IF(SETUP_Frequency="Financial Year",
IFERROR(INDEX(Dynamic_Table_FY,_xlfn.XMATCH($H528,Dynamic_Period_FY),_xlfn.XMATCH("GDP Deflator",Dynamic_Indices)),
INDEX(Dynamic_Table_FY,COUNTA(Dynamic_Table_FY)/COUNTA(Dynamic_Indices),_xlfn.XMATCH("GDP Deflator",Dynamic_Indices))),
IF(SETUP_Frequency="Calendar Year",
IFERROR(INDEX(Dynamic_Table_CAL,_xlfn.XMATCH($H528,Dynamic_Period_CAL),_xlfn.XMATCH("GDP Deflator",Dynamic_Indices)),
INDEX(Dynamic_Table_CAL,COUNTA(Dynamic_Table_CAL)/COUNTA(Dynamic_Indices),_xlfn.XMATCH("GDP Deflator",Dynamic_Indices))),
IF(SETUP_Frequency="Quarterly",
IFERROR(INDEX(Dynamic_Table_QTR,_xlfn.XMATCH($H528,Dynamic_Period_QTR),_xlfn.XMATCH("GDP Deflator",Dynamic_Indices)),
INDEX(Dynamic_Table_QTR,COUNTA(Dynamic_Table_QTR)/COUNTA(Dynamic_Indices),_xlfn.XMATCH("GDP Deflator",Dynamic_Indices))),"err"))))
/100</f>
        <v>#N/A</v>
      </c>
      <c r="T528" s="37" t="e">
        <f t="shared" ca="1" si="43"/>
        <v>#N/A</v>
      </c>
      <c r="U528" s="2" t="e">
        <f ca="1">IF(ISERROR($H528),NA(),
_xlfn.XLOOKUP(0,Tool!$28:$28,Tool!$40:$40)/$T528
)</f>
        <v>#N/A</v>
      </c>
    </row>
    <row r="529" spans="8:21" x14ac:dyDescent="0.35">
      <c r="H529" s="33" t="b">
        <f>IF(SETUP_Frequency="Calendar Year",IF(COUNTA(H$3:H528)&lt;=SETUP_Period_Final-SETUP_Period_First,H528+1),
IF(SETUP_Frequency="Financial Year", IF(COUNTA(H$3:H528)&lt;=LEFT(SETUP_Period_Final,4)-LEFT(SETUP_Period_First,4),((LEFT(H528,2)&amp;MID(H528,3,2))+1)&amp;"/"&amp;TEXT(RIGHT(TEXT(RIGHT(H528,2)+1,"00"),2),"00"),NA()),
IF(SETUP_Frequency="Quarterly",IF(COUNTA(H$3:H528)&lt;=((LEFT(SETUP_Period_Final,4)-LEFT(SETUP_Period_First,4))*4)+RIGHT(SETUP_Period_Final,1)-RIGHT(SETUP_Period_First,1),IF(_xlfn.NUMBERVALUE(RIGHT(H528,1))=4,(LEFT(H528,4)+1)&amp;"Q1",(LEFT(H528,4)&amp;"Q"&amp;(RIGHT(H528,1)+1))),NA()),NA())))</f>
        <v>0</v>
      </c>
      <c r="J529" s="43">
        <f ca="1">OFFSET(Tool!$C$13,0,ROW($H529)-3)</f>
        <v>0</v>
      </c>
      <c r="K529" s="78" t="e">
        <f t="shared" ca="1" si="41"/>
        <v>#N/A</v>
      </c>
      <c r="L529" s="78" t="e">
        <f t="shared" ca="1" si="44"/>
        <v>#N/A</v>
      </c>
      <c r="M529" s="78" t="e">
        <f t="shared" ca="1" si="45"/>
        <v>#N/A</v>
      </c>
      <c r="N529" s="38"/>
      <c r="O529" s="36" t="e" cm="1">
        <f t="array" ref="O529">IF(OR(ISERROR($H529),$H529=FALSE),NA(),
IF(INFLATION_Index="Custom",_xlfn.XLOOKUP($H529,Tool!$12:$12,Tool!$14:$14)*100,
IF(SETUP_Frequency="Financial Year",
IFERROR(INDEX(Dynamic_Table_FY,_xlfn.XMATCH($H529,Dynamic_Period_FY),_xlfn.XMATCH(INFLATION_Index,Dynamic_Indices)),
INDEX(Dynamic_Table_FY,COUNTA(Dynamic_Table_FY)/COUNTA(Dynamic_Indices),_xlfn.XMATCH(INFLATION_Index,Dynamic_Indices))),
IF(SETUP_Frequency="Calendar Year",
IFERROR(INDEX(Dynamic_Table_CAL,_xlfn.XMATCH($H529,Dynamic_Period_CAL),_xlfn.XMATCH(INFLATION_Index,Dynamic_Indices)),
INDEX(Dynamic_Table_CAL,COUNTA(Dynamic_Table_CAL)/COUNTA(Dynamic_Indices),_xlfn.XMATCH(INFLATION_Index,Dynamic_Indices))),
IF(SETUP_Frequency="Quarterly",
IFERROR(INDEX(Dynamic_Table_QTR,_xlfn.XMATCH($H529,Dynamic_Period_QTR),_xlfn.XMATCH(INFLATION_Index,Dynamic_Indices)),
INDEX(Dynamic_Table_QTR,COUNTA(Dynamic_Table_QTR)/COUNTA(Dynamic_Indices),_xlfn.XMATCH(INFLATION_Index,Dynamic_Indices))),"err")))))
/100</f>
        <v>#N/A</v>
      </c>
      <c r="P529" s="37" t="e">
        <f t="shared" ca="1" si="42"/>
        <v>#N/A</v>
      </c>
      <c r="Q529" s="37" t="e">
        <f ca="1">IF(ISERROR($H529),NA(),
$P529/_xlfn.XLOOKUP(0,Tool!$27:$27,Tool!$33:$33)
)</f>
        <v>#N/A</v>
      </c>
      <c r="R529" s="2"/>
      <c r="S529" s="36" t="e" cm="1">
        <f t="array" ref="S529">IF(OR(ISERROR($H529),$H529=FALSE),NA(),
IF(SETUP_Frequency="Financial Year",
IFERROR(INDEX(Dynamic_Table_FY,_xlfn.XMATCH($H529,Dynamic_Period_FY),_xlfn.XMATCH("GDP Deflator",Dynamic_Indices)),
INDEX(Dynamic_Table_FY,COUNTA(Dynamic_Table_FY)/COUNTA(Dynamic_Indices),_xlfn.XMATCH("GDP Deflator",Dynamic_Indices))),
IF(SETUP_Frequency="Calendar Year",
IFERROR(INDEX(Dynamic_Table_CAL,_xlfn.XMATCH($H529,Dynamic_Period_CAL),_xlfn.XMATCH("GDP Deflator",Dynamic_Indices)),
INDEX(Dynamic_Table_CAL,COUNTA(Dynamic_Table_CAL)/COUNTA(Dynamic_Indices),_xlfn.XMATCH("GDP Deflator",Dynamic_Indices))),
IF(SETUP_Frequency="Quarterly",
IFERROR(INDEX(Dynamic_Table_QTR,_xlfn.XMATCH($H529,Dynamic_Period_QTR),_xlfn.XMATCH("GDP Deflator",Dynamic_Indices)),
INDEX(Dynamic_Table_QTR,COUNTA(Dynamic_Table_QTR)/COUNTA(Dynamic_Indices),_xlfn.XMATCH("GDP Deflator",Dynamic_Indices))),"err"))))
/100</f>
        <v>#N/A</v>
      </c>
      <c r="T529" s="37" t="e">
        <f t="shared" ca="1" si="43"/>
        <v>#N/A</v>
      </c>
      <c r="U529" s="2" t="e">
        <f ca="1">IF(ISERROR($H529),NA(),
_xlfn.XLOOKUP(0,Tool!$28:$28,Tool!$40:$40)/$T529
)</f>
        <v>#N/A</v>
      </c>
    </row>
    <row r="530" spans="8:21" x14ac:dyDescent="0.35">
      <c r="H530" s="33" t="b">
        <f>IF(SETUP_Frequency="Calendar Year",IF(COUNTA(H$3:H529)&lt;=SETUP_Period_Final-SETUP_Period_First,H529+1),
IF(SETUP_Frequency="Financial Year", IF(COUNTA(H$3:H529)&lt;=LEFT(SETUP_Period_Final,4)-LEFT(SETUP_Period_First,4),((LEFT(H529,2)&amp;MID(H529,3,2))+1)&amp;"/"&amp;TEXT(RIGHT(TEXT(RIGHT(H529,2)+1,"00"),2),"00"),NA()),
IF(SETUP_Frequency="Quarterly",IF(COUNTA(H$3:H529)&lt;=((LEFT(SETUP_Period_Final,4)-LEFT(SETUP_Period_First,4))*4)+RIGHT(SETUP_Period_Final,1)-RIGHT(SETUP_Period_First,1),IF(_xlfn.NUMBERVALUE(RIGHT(H529,1))=4,(LEFT(H529,4)+1)&amp;"Q1",(LEFT(H529,4)&amp;"Q"&amp;(RIGHT(H529,1)+1))),NA()),NA())))</f>
        <v>0</v>
      </c>
      <c r="J530" s="43">
        <f ca="1">OFFSET(Tool!$C$13,0,ROW($H530)-3)</f>
        <v>0</v>
      </c>
      <c r="K530" s="78" t="e">
        <f t="shared" ca="1" si="41"/>
        <v>#N/A</v>
      </c>
      <c r="L530" s="78" t="e">
        <f t="shared" ca="1" si="44"/>
        <v>#N/A</v>
      </c>
      <c r="M530" s="78" t="e">
        <f t="shared" ca="1" si="45"/>
        <v>#N/A</v>
      </c>
      <c r="N530" s="38"/>
      <c r="O530" s="36" t="e" cm="1">
        <f t="array" ref="O530">IF(OR(ISERROR($H530),$H530=FALSE),NA(),
IF(INFLATION_Index="Custom",_xlfn.XLOOKUP($H530,Tool!$12:$12,Tool!$14:$14)*100,
IF(SETUP_Frequency="Financial Year",
IFERROR(INDEX(Dynamic_Table_FY,_xlfn.XMATCH($H530,Dynamic_Period_FY),_xlfn.XMATCH(INFLATION_Index,Dynamic_Indices)),
INDEX(Dynamic_Table_FY,COUNTA(Dynamic_Table_FY)/COUNTA(Dynamic_Indices),_xlfn.XMATCH(INFLATION_Index,Dynamic_Indices))),
IF(SETUP_Frequency="Calendar Year",
IFERROR(INDEX(Dynamic_Table_CAL,_xlfn.XMATCH($H530,Dynamic_Period_CAL),_xlfn.XMATCH(INFLATION_Index,Dynamic_Indices)),
INDEX(Dynamic_Table_CAL,COUNTA(Dynamic_Table_CAL)/COUNTA(Dynamic_Indices),_xlfn.XMATCH(INFLATION_Index,Dynamic_Indices))),
IF(SETUP_Frequency="Quarterly",
IFERROR(INDEX(Dynamic_Table_QTR,_xlfn.XMATCH($H530,Dynamic_Period_QTR),_xlfn.XMATCH(INFLATION_Index,Dynamic_Indices)),
INDEX(Dynamic_Table_QTR,COUNTA(Dynamic_Table_QTR)/COUNTA(Dynamic_Indices),_xlfn.XMATCH(INFLATION_Index,Dynamic_Indices))),"err")))))
/100</f>
        <v>#N/A</v>
      </c>
      <c r="P530" s="37" t="e">
        <f t="shared" ca="1" si="42"/>
        <v>#N/A</v>
      </c>
      <c r="Q530" s="37" t="e">
        <f ca="1">IF(ISERROR($H530),NA(),
$P530/_xlfn.XLOOKUP(0,Tool!$27:$27,Tool!$33:$33)
)</f>
        <v>#N/A</v>
      </c>
      <c r="R530" s="2"/>
      <c r="S530" s="36" t="e" cm="1">
        <f t="array" ref="S530">IF(OR(ISERROR($H530),$H530=FALSE),NA(),
IF(SETUP_Frequency="Financial Year",
IFERROR(INDEX(Dynamic_Table_FY,_xlfn.XMATCH($H530,Dynamic_Period_FY),_xlfn.XMATCH("GDP Deflator",Dynamic_Indices)),
INDEX(Dynamic_Table_FY,COUNTA(Dynamic_Table_FY)/COUNTA(Dynamic_Indices),_xlfn.XMATCH("GDP Deflator",Dynamic_Indices))),
IF(SETUP_Frequency="Calendar Year",
IFERROR(INDEX(Dynamic_Table_CAL,_xlfn.XMATCH($H530,Dynamic_Period_CAL),_xlfn.XMATCH("GDP Deflator",Dynamic_Indices)),
INDEX(Dynamic_Table_CAL,COUNTA(Dynamic_Table_CAL)/COUNTA(Dynamic_Indices),_xlfn.XMATCH("GDP Deflator",Dynamic_Indices))),
IF(SETUP_Frequency="Quarterly",
IFERROR(INDEX(Dynamic_Table_QTR,_xlfn.XMATCH($H530,Dynamic_Period_QTR),_xlfn.XMATCH("GDP Deflator",Dynamic_Indices)),
INDEX(Dynamic_Table_QTR,COUNTA(Dynamic_Table_QTR)/COUNTA(Dynamic_Indices),_xlfn.XMATCH("GDP Deflator",Dynamic_Indices))),"err"))))
/100</f>
        <v>#N/A</v>
      </c>
      <c r="T530" s="37" t="e">
        <f t="shared" ca="1" si="43"/>
        <v>#N/A</v>
      </c>
      <c r="U530" s="2" t="e">
        <f ca="1">IF(ISERROR($H530),NA(),
_xlfn.XLOOKUP(0,Tool!$28:$28,Tool!$40:$40)/$T530
)</f>
        <v>#N/A</v>
      </c>
    </row>
    <row r="531" spans="8:21" x14ac:dyDescent="0.35">
      <c r="H531" s="33" t="b">
        <f>IF(SETUP_Frequency="Calendar Year",IF(COUNTA(H$3:H530)&lt;=SETUP_Period_Final-SETUP_Period_First,H530+1),
IF(SETUP_Frequency="Financial Year", IF(COUNTA(H$3:H530)&lt;=LEFT(SETUP_Period_Final,4)-LEFT(SETUP_Period_First,4),((LEFT(H530,2)&amp;MID(H530,3,2))+1)&amp;"/"&amp;TEXT(RIGHT(TEXT(RIGHT(H530,2)+1,"00"),2),"00"),NA()),
IF(SETUP_Frequency="Quarterly",IF(COUNTA(H$3:H530)&lt;=((LEFT(SETUP_Period_Final,4)-LEFT(SETUP_Period_First,4))*4)+RIGHT(SETUP_Period_Final,1)-RIGHT(SETUP_Period_First,1),IF(_xlfn.NUMBERVALUE(RIGHT(H530,1))=4,(LEFT(H530,4)+1)&amp;"Q1",(LEFT(H530,4)&amp;"Q"&amp;(RIGHT(H530,1)+1))),NA()),NA())))</f>
        <v>0</v>
      </c>
      <c r="J531" s="43">
        <f ca="1">OFFSET(Tool!$C$13,0,ROW($H531)-3)</f>
        <v>0</v>
      </c>
      <c r="K531" s="78" t="e">
        <f t="shared" ca="1" si="41"/>
        <v>#N/A</v>
      </c>
      <c r="L531" s="78" t="e">
        <f t="shared" ca="1" si="44"/>
        <v>#N/A</v>
      </c>
      <c r="M531" s="78" t="e">
        <f t="shared" ca="1" si="45"/>
        <v>#N/A</v>
      </c>
      <c r="N531" s="38"/>
      <c r="O531" s="36" t="e" cm="1">
        <f t="array" ref="O531">IF(OR(ISERROR($H531),$H531=FALSE),NA(),
IF(INFLATION_Index="Custom",_xlfn.XLOOKUP($H531,Tool!$12:$12,Tool!$14:$14)*100,
IF(SETUP_Frequency="Financial Year",
IFERROR(INDEX(Dynamic_Table_FY,_xlfn.XMATCH($H531,Dynamic_Period_FY),_xlfn.XMATCH(INFLATION_Index,Dynamic_Indices)),
INDEX(Dynamic_Table_FY,COUNTA(Dynamic_Table_FY)/COUNTA(Dynamic_Indices),_xlfn.XMATCH(INFLATION_Index,Dynamic_Indices))),
IF(SETUP_Frequency="Calendar Year",
IFERROR(INDEX(Dynamic_Table_CAL,_xlfn.XMATCH($H531,Dynamic_Period_CAL),_xlfn.XMATCH(INFLATION_Index,Dynamic_Indices)),
INDEX(Dynamic_Table_CAL,COUNTA(Dynamic_Table_CAL)/COUNTA(Dynamic_Indices),_xlfn.XMATCH(INFLATION_Index,Dynamic_Indices))),
IF(SETUP_Frequency="Quarterly",
IFERROR(INDEX(Dynamic_Table_QTR,_xlfn.XMATCH($H531,Dynamic_Period_QTR),_xlfn.XMATCH(INFLATION_Index,Dynamic_Indices)),
INDEX(Dynamic_Table_QTR,COUNTA(Dynamic_Table_QTR)/COUNTA(Dynamic_Indices),_xlfn.XMATCH(INFLATION_Index,Dynamic_Indices))),"err")))))
/100</f>
        <v>#N/A</v>
      </c>
      <c r="P531" s="37" t="e">
        <f t="shared" ca="1" si="42"/>
        <v>#N/A</v>
      </c>
      <c r="Q531" s="37" t="e">
        <f ca="1">IF(ISERROR($H531),NA(),
$P531/_xlfn.XLOOKUP(0,Tool!$27:$27,Tool!$33:$33)
)</f>
        <v>#N/A</v>
      </c>
      <c r="R531" s="2"/>
      <c r="S531" s="36" t="e" cm="1">
        <f t="array" ref="S531">IF(OR(ISERROR($H531),$H531=FALSE),NA(),
IF(SETUP_Frequency="Financial Year",
IFERROR(INDEX(Dynamic_Table_FY,_xlfn.XMATCH($H531,Dynamic_Period_FY),_xlfn.XMATCH("GDP Deflator",Dynamic_Indices)),
INDEX(Dynamic_Table_FY,COUNTA(Dynamic_Table_FY)/COUNTA(Dynamic_Indices),_xlfn.XMATCH("GDP Deflator",Dynamic_Indices))),
IF(SETUP_Frequency="Calendar Year",
IFERROR(INDEX(Dynamic_Table_CAL,_xlfn.XMATCH($H531,Dynamic_Period_CAL),_xlfn.XMATCH("GDP Deflator",Dynamic_Indices)),
INDEX(Dynamic_Table_CAL,COUNTA(Dynamic_Table_CAL)/COUNTA(Dynamic_Indices),_xlfn.XMATCH("GDP Deflator",Dynamic_Indices))),
IF(SETUP_Frequency="Quarterly",
IFERROR(INDEX(Dynamic_Table_QTR,_xlfn.XMATCH($H531,Dynamic_Period_QTR),_xlfn.XMATCH("GDP Deflator",Dynamic_Indices)),
INDEX(Dynamic_Table_QTR,COUNTA(Dynamic_Table_QTR)/COUNTA(Dynamic_Indices),_xlfn.XMATCH("GDP Deflator",Dynamic_Indices))),"err"))))
/100</f>
        <v>#N/A</v>
      </c>
      <c r="T531" s="37" t="e">
        <f t="shared" ca="1" si="43"/>
        <v>#N/A</v>
      </c>
      <c r="U531" s="2" t="e">
        <f ca="1">IF(ISERROR($H531),NA(),
_xlfn.XLOOKUP(0,Tool!$28:$28,Tool!$40:$40)/$T531
)</f>
        <v>#N/A</v>
      </c>
    </row>
    <row r="532" spans="8:21" x14ac:dyDescent="0.35">
      <c r="H532" s="33" t="b">
        <f>IF(SETUP_Frequency="Calendar Year",IF(COUNTA(H$3:H531)&lt;=SETUP_Period_Final-SETUP_Period_First,H531+1),
IF(SETUP_Frequency="Financial Year", IF(COUNTA(H$3:H531)&lt;=LEFT(SETUP_Period_Final,4)-LEFT(SETUP_Period_First,4),((LEFT(H531,2)&amp;MID(H531,3,2))+1)&amp;"/"&amp;TEXT(RIGHT(TEXT(RIGHT(H531,2)+1,"00"),2),"00"),NA()),
IF(SETUP_Frequency="Quarterly",IF(COUNTA(H$3:H531)&lt;=((LEFT(SETUP_Period_Final,4)-LEFT(SETUP_Period_First,4))*4)+RIGHT(SETUP_Period_Final,1)-RIGHT(SETUP_Period_First,1),IF(_xlfn.NUMBERVALUE(RIGHT(H531,1))=4,(LEFT(H531,4)+1)&amp;"Q1",(LEFT(H531,4)&amp;"Q"&amp;(RIGHT(H531,1)+1))),NA()),NA())))</f>
        <v>0</v>
      </c>
      <c r="J532" s="43">
        <f ca="1">OFFSET(Tool!$C$13,0,ROW($H532)-3)</f>
        <v>0</v>
      </c>
      <c r="K532" s="78" t="e">
        <f t="shared" ca="1" si="41"/>
        <v>#N/A</v>
      </c>
      <c r="L532" s="78" t="e">
        <f t="shared" ca="1" si="44"/>
        <v>#N/A</v>
      </c>
      <c r="M532" s="78" t="e">
        <f t="shared" ca="1" si="45"/>
        <v>#N/A</v>
      </c>
      <c r="N532" s="38"/>
      <c r="O532" s="36" t="e" cm="1">
        <f t="array" ref="O532">IF(OR(ISERROR($H532),$H532=FALSE),NA(),
IF(INFLATION_Index="Custom",_xlfn.XLOOKUP($H532,Tool!$12:$12,Tool!$14:$14)*100,
IF(SETUP_Frequency="Financial Year",
IFERROR(INDEX(Dynamic_Table_FY,_xlfn.XMATCH($H532,Dynamic_Period_FY),_xlfn.XMATCH(INFLATION_Index,Dynamic_Indices)),
INDEX(Dynamic_Table_FY,COUNTA(Dynamic_Table_FY)/COUNTA(Dynamic_Indices),_xlfn.XMATCH(INFLATION_Index,Dynamic_Indices))),
IF(SETUP_Frequency="Calendar Year",
IFERROR(INDEX(Dynamic_Table_CAL,_xlfn.XMATCH($H532,Dynamic_Period_CAL),_xlfn.XMATCH(INFLATION_Index,Dynamic_Indices)),
INDEX(Dynamic_Table_CAL,COUNTA(Dynamic_Table_CAL)/COUNTA(Dynamic_Indices),_xlfn.XMATCH(INFLATION_Index,Dynamic_Indices))),
IF(SETUP_Frequency="Quarterly",
IFERROR(INDEX(Dynamic_Table_QTR,_xlfn.XMATCH($H532,Dynamic_Period_QTR),_xlfn.XMATCH(INFLATION_Index,Dynamic_Indices)),
INDEX(Dynamic_Table_QTR,COUNTA(Dynamic_Table_QTR)/COUNTA(Dynamic_Indices),_xlfn.XMATCH(INFLATION_Index,Dynamic_Indices))),"err")))))
/100</f>
        <v>#N/A</v>
      </c>
      <c r="P532" s="37" t="e">
        <f t="shared" ca="1" si="42"/>
        <v>#N/A</v>
      </c>
      <c r="Q532" s="37" t="e">
        <f ca="1">IF(ISERROR($H532),NA(),
$P532/_xlfn.XLOOKUP(0,Tool!$27:$27,Tool!$33:$33)
)</f>
        <v>#N/A</v>
      </c>
      <c r="R532" s="2"/>
      <c r="S532" s="36" t="e" cm="1">
        <f t="array" ref="S532">IF(OR(ISERROR($H532),$H532=FALSE),NA(),
IF(SETUP_Frequency="Financial Year",
IFERROR(INDEX(Dynamic_Table_FY,_xlfn.XMATCH($H532,Dynamic_Period_FY),_xlfn.XMATCH("GDP Deflator",Dynamic_Indices)),
INDEX(Dynamic_Table_FY,COUNTA(Dynamic_Table_FY)/COUNTA(Dynamic_Indices),_xlfn.XMATCH("GDP Deflator",Dynamic_Indices))),
IF(SETUP_Frequency="Calendar Year",
IFERROR(INDEX(Dynamic_Table_CAL,_xlfn.XMATCH($H532,Dynamic_Period_CAL),_xlfn.XMATCH("GDP Deflator",Dynamic_Indices)),
INDEX(Dynamic_Table_CAL,COUNTA(Dynamic_Table_CAL)/COUNTA(Dynamic_Indices),_xlfn.XMATCH("GDP Deflator",Dynamic_Indices))),
IF(SETUP_Frequency="Quarterly",
IFERROR(INDEX(Dynamic_Table_QTR,_xlfn.XMATCH($H532,Dynamic_Period_QTR),_xlfn.XMATCH("GDP Deflator",Dynamic_Indices)),
INDEX(Dynamic_Table_QTR,COUNTA(Dynamic_Table_QTR)/COUNTA(Dynamic_Indices),_xlfn.XMATCH("GDP Deflator",Dynamic_Indices))),"err"))))
/100</f>
        <v>#N/A</v>
      </c>
      <c r="T532" s="37" t="e">
        <f t="shared" ca="1" si="43"/>
        <v>#N/A</v>
      </c>
      <c r="U532" s="2" t="e">
        <f ca="1">IF(ISERROR($H532),NA(),
_xlfn.XLOOKUP(0,Tool!$28:$28,Tool!$40:$40)/$T532
)</f>
        <v>#N/A</v>
      </c>
    </row>
    <row r="533" spans="8:21" x14ac:dyDescent="0.35">
      <c r="H533" s="33" t="b">
        <f>IF(SETUP_Frequency="Calendar Year",IF(COUNTA(H$3:H532)&lt;=SETUP_Period_Final-SETUP_Period_First,H532+1),
IF(SETUP_Frequency="Financial Year", IF(COUNTA(H$3:H532)&lt;=LEFT(SETUP_Period_Final,4)-LEFT(SETUP_Period_First,4),((LEFT(H532,2)&amp;MID(H532,3,2))+1)&amp;"/"&amp;TEXT(RIGHT(TEXT(RIGHT(H532,2)+1,"00"),2),"00"),NA()),
IF(SETUP_Frequency="Quarterly",IF(COUNTA(H$3:H532)&lt;=((LEFT(SETUP_Period_Final,4)-LEFT(SETUP_Period_First,4))*4)+RIGHT(SETUP_Period_Final,1)-RIGHT(SETUP_Period_First,1),IF(_xlfn.NUMBERVALUE(RIGHT(H532,1))=4,(LEFT(H532,4)+1)&amp;"Q1",(LEFT(H532,4)&amp;"Q"&amp;(RIGHT(H532,1)+1))),NA()),NA())))</f>
        <v>0</v>
      </c>
      <c r="J533" s="43">
        <f ca="1">OFFSET(Tool!$C$13,0,ROW($H533)-3)</f>
        <v>0</v>
      </c>
      <c r="K533" s="78" t="e">
        <f t="shared" ca="1" si="41"/>
        <v>#N/A</v>
      </c>
      <c r="L533" s="78" t="e">
        <f t="shared" ca="1" si="44"/>
        <v>#N/A</v>
      </c>
      <c r="M533" s="78" t="e">
        <f t="shared" ca="1" si="45"/>
        <v>#N/A</v>
      </c>
      <c r="N533" s="38"/>
      <c r="O533" s="36" t="e" cm="1">
        <f t="array" ref="O533">IF(OR(ISERROR($H533),$H533=FALSE),NA(),
IF(INFLATION_Index="Custom",_xlfn.XLOOKUP($H533,Tool!$12:$12,Tool!$14:$14)*100,
IF(SETUP_Frequency="Financial Year",
IFERROR(INDEX(Dynamic_Table_FY,_xlfn.XMATCH($H533,Dynamic_Period_FY),_xlfn.XMATCH(INFLATION_Index,Dynamic_Indices)),
INDEX(Dynamic_Table_FY,COUNTA(Dynamic_Table_FY)/COUNTA(Dynamic_Indices),_xlfn.XMATCH(INFLATION_Index,Dynamic_Indices))),
IF(SETUP_Frequency="Calendar Year",
IFERROR(INDEX(Dynamic_Table_CAL,_xlfn.XMATCH($H533,Dynamic_Period_CAL),_xlfn.XMATCH(INFLATION_Index,Dynamic_Indices)),
INDEX(Dynamic_Table_CAL,COUNTA(Dynamic_Table_CAL)/COUNTA(Dynamic_Indices),_xlfn.XMATCH(INFLATION_Index,Dynamic_Indices))),
IF(SETUP_Frequency="Quarterly",
IFERROR(INDEX(Dynamic_Table_QTR,_xlfn.XMATCH($H533,Dynamic_Period_QTR),_xlfn.XMATCH(INFLATION_Index,Dynamic_Indices)),
INDEX(Dynamic_Table_QTR,COUNTA(Dynamic_Table_QTR)/COUNTA(Dynamic_Indices),_xlfn.XMATCH(INFLATION_Index,Dynamic_Indices))),"err")))))
/100</f>
        <v>#N/A</v>
      </c>
      <c r="P533" s="37" t="e">
        <f t="shared" ca="1" si="42"/>
        <v>#N/A</v>
      </c>
      <c r="Q533" s="37" t="e">
        <f ca="1">IF(ISERROR($H533),NA(),
$P533/_xlfn.XLOOKUP(0,Tool!$27:$27,Tool!$33:$33)
)</f>
        <v>#N/A</v>
      </c>
      <c r="R533" s="2"/>
      <c r="S533" s="36" t="e" cm="1">
        <f t="array" ref="S533">IF(OR(ISERROR($H533),$H533=FALSE),NA(),
IF(SETUP_Frequency="Financial Year",
IFERROR(INDEX(Dynamic_Table_FY,_xlfn.XMATCH($H533,Dynamic_Period_FY),_xlfn.XMATCH("GDP Deflator",Dynamic_Indices)),
INDEX(Dynamic_Table_FY,COUNTA(Dynamic_Table_FY)/COUNTA(Dynamic_Indices),_xlfn.XMATCH("GDP Deflator",Dynamic_Indices))),
IF(SETUP_Frequency="Calendar Year",
IFERROR(INDEX(Dynamic_Table_CAL,_xlfn.XMATCH($H533,Dynamic_Period_CAL),_xlfn.XMATCH("GDP Deflator",Dynamic_Indices)),
INDEX(Dynamic_Table_CAL,COUNTA(Dynamic_Table_CAL)/COUNTA(Dynamic_Indices),_xlfn.XMATCH("GDP Deflator",Dynamic_Indices))),
IF(SETUP_Frequency="Quarterly",
IFERROR(INDEX(Dynamic_Table_QTR,_xlfn.XMATCH($H533,Dynamic_Period_QTR),_xlfn.XMATCH("GDP Deflator",Dynamic_Indices)),
INDEX(Dynamic_Table_QTR,COUNTA(Dynamic_Table_QTR)/COUNTA(Dynamic_Indices),_xlfn.XMATCH("GDP Deflator",Dynamic_Indices))),"err"))))
/100</f>
        <v>#N/A</v>
      </c>
      <c r="T533" s="37" t="e">
        <f t="shared" ca="1" si="43"/>
        <v>#N/A</v>
      </c>
      <c r="U533" s="2" t="e">
        <f ca="1">IF(ISERROR($H533),NA(),
_xlfn.XLOOKUP(0,Tool!$28:$28,Tool!$40:$40)/$T533
)</f>
        <v>#N/A</v>
      </c>
    </row>
    <row r="534" spans="8:21" x14ac:dyDescent="0.35">
      <c r="H534" s="33" t="b">
        <f>IF(SETUP_Frequency="Calendar Year",IF(COUNTA(H$3:H533)&lt;=SETUP_Period_Final-SETUP_Period_First,H533+1),
IF(SETUP_Frequency="Financial Year", IF(COUNTA(H$3:H533)&lt;=LEFT(SETUP_Period_Final,4)-LEFT(SETUP_Period_First,4),((LEFT(H533,2)&amp;MID(H533,3,2))+1)&amp;"/"&amp;TEXT(RIGHT(TEXT(RIGHT(H533,2)+1,"00"),2),"00"),NA()),
IF(SETUP_Frequency="Quarterly",IF(COUNTA(H$3:H533)&lt;=((LEFT(SETUP_Period_Final,4)-LEFT(SETUP_Period_First,4))*4)+RIGHT(SETUP_Period_Final,1)-RIGHT(SETUP_Period_First,1),IF(_xlfn.NUMBERVALUE(RIGHT(H533,1))=4,(LEFT(H533,4)+1)&amp;"Q1",(LEFT(H533,4)&amp;"Q"&amp;(RIGHT(H533,1)+1))),NA()),NA())))</f>
        <v>0</v>
      </c>
      <c r="J534" s="43">
        <f ca="1">OFFSET(Tool!$C$13,0,ROW($H534)-3)</f>
        <v>0</v>
      </c>
      <c r="K534" s="78" t="e">
        <f t="shared" ca="1" si="41"/>
        <v>#N/A</v>
      </c>
      <c r="L534" s="78" t="e">
        <f t="shared" ca="1" si="44"/>
        <v>#N/A</v>
      </c>
      <c r="M534" s="78" t="e">
        <f t="shared" ca="1" si="45"/>
        <v>#N/A</v>
      </c>
      <c r="N534" s="38"/>
      <c r="O534" s="36" t="e" cm="1">
        <f t="array" ref="O534">IF(OR(ISERROR($H534),$H534=FALSE),NA(),
IF(INFLATION_Index="Custom",_xlfn.XLOOKUP($H534,Tool!$12:$12,Tool!$14:$14)*100,
IF(SETUP_Frequency="Financial Year",
IFERROR(INDEX(Dynamic_Table_FY,_xlfn.XMATCH($H534,Dynamic_Period_FY),_xlfn.XMATCH(INFLATION_Index,Dynamic_Indices)),
INDEX(Dynamic_Table_FY,COUNTA(Dynamic_Table_FY)/COUNTA(Dynamic_Indices),_xlfn.XMATCH(INFLATION_Index,Dynamic_Indices))),
IF(SETUP_Frequency="Calendar Year",
IFERROR(INDEX(Dynamic_Table_CAL,_xlfn.XMATCH($H534,Dynamic_Period_CAL),_xlfn.XMATCH(INFLATION_Index,Dynamic_Indices)),
INDEX(Dynamic_Table_CAL,COUNTA(Dynamic_Table_CAL)/COUNTA(Dynamic_Indices),_xlfn.XMATCH(INFLATION_Index,Dynamic_Indices))),
IF(SETUP_Frequency="Quarterly",
IFERROR(INDEX(Dynamic_Table_QTR,_xlfn.XMATCH($H534,Dynamic_Period_QTR),_xlfn.XMATCH(INFLATION_Index,Dynamic_Indices)),
INDEX(Dynamic_Table_QTR,COUNTA(Dynamic_Table_QTR)/COUNTA(Dynamic_Indices),_xlfn.XMATCH(INFLATION_Index,Dynamic_Indices))),"err")))))
/100</f>
        <v>#N/A</v>
      </c>
      <c r="P534" s="37" t="e">
        <f t="shared" ca="1" si="42"/>
        <v>#N/A</v>
      </c>
      <c r="Q534" s="37" t="e">
        <f ca="1">IF(ISERROR($H534),NA(),
$P534/_xlfn.XLOOKUP(0,Tool!$27:$27,Tool!$33:$33)
)</f>
        <v>#N/A</v>
      </c>
      <c r="R534" s="2"/>
      <c r="S534" s="36" t="e" cm="1">
        <f t="array" ref="S534">IF(OR(ISERROR($H534),$H534=FALSE),NA(),
IF(SETUP_Frequency="Financial Year",
IFERROR(INDEX(Dynamic_Table_FY,_xlfn.XMATCH($H534,Dynamic_Period_FY),_xlfn.XMATCH("GDP Deflator",Dynamic_Indices)),
INDEX(Dynamic_Table_FY,COUNTA(Dynamic_Table_FY)/COUNTA(Dynamic_Indices),_xlfn.XMATCH("GDP Deflator",Dynamic_Indices))),
IF(SETUP_Frequency="Calendar Year",
IFERROR(INDEX(Dynamic_Table_CAL,_xlfn.XMATCH($H534,Dynamic_Period_CAL),_xlfn.XMATCH("GDP Deflator",Dynamic_Indices)),
INDEX(Dynamic_Table_CAL,COUNTA(Dynamic_Table_CAL)/COUNTA(Dynamic_Indices),_xlfn.XMATCH("GDP Deflator",Dynamic_Indices))),
IF(SETUP_Frequency="Quarterly",
IFERROR(INDEX(Dynamic_Table_QTR,_xlfn.XMATCH($H534,Dynamic_Period_QTR),_xlfn.XMATCH("GDP Deflator",Dynamic_Indices)),
INDEX(Dynamic_Table_QTR,COUNTA(Dynamic_Table_QTR)/COUNTA(Dynamic_Indices),_xlfn.XMATCH("GDP Deflator",Dynamic_Indices))),"err"))))
/100</f>
        <v>#N/A</v>
      </c>
      <c r="T534" s="37" t="e">
        <f t="shared" ca="1" si="43"/>
        <v>#N/A</v>
      </c>
      <c r="U534" s="2" t="e">
        <f ca="1">IF(ISERROR($H534),NA(),
_xlfn.XLOOKUP(0,Tool!$28:$28,Tool!$40:$40)/$T534
)</f>
        <v>#N/A</v>
      </c>
    </row>
    <row r="535" spans="8:21" x14ac:dyDescent="0.35">
      <c r="H535" s="33" t="b">
        <f>IF(SETUP_Frequency="Calendar Year",IF(COUNTA(H$3:H534)&lt;=SETUP_Period_Final-SETUP_Period_First,H534+1),
IF(SETUP_Frequency="Financial Year", IF(COUNTA(H$3:H534)&lt;=LEFT(SETUP_Period_Final,4)-LEFT(SETUP_Period_First,4),((LEFT(H534,2)&amp;MID(H534,3,2))+1)&amp;"/"&amp;TEXT(RIGHT(TEXT(RIGHT(H534,2)+1,"00"),2),"00"),NA()),
IF(SETUP_Frequency="Quarterly",IF(COUNTA(H$3:H534)&lt;=((LEFT(SETUP_Period_Final,4)-LEFT(SETUP_Period_First,4))*4)+RIGHT(SETUP_Period_Final,1)-RIGHT(SETUP_Period_First,1),IF(_xlfn.NUMBERVALUE(RIGHT(H534,1))=4,(LEFT(H534,4)+1)&amp;"Q1",(LEFT(H534,4)&amp;"Q"&amp;(RIGHT(H534,1)+1))),NA()),NA())))</f>
        <v>0</v>
      </c>
      <c r="J535" s="43">
        <f ca="1">OFFSET(Tool!$C$13,0,ROW($H535)-3)</f>
        <v>0</v>
      </c>
      <c r="K535" s="78" t="e">
        <f t="shared" ca="1" si="41"/>
        <v>#N/A</v>
      </c>
      <c r="L535" s="78" t="e">
        <f t="shared" ca="1" si="44"/>
        <v>#N/A</v>
      </c>
      <c r="M535" s="78" t="e">
        <f t="shared" ca="1" si="45"/>
        <v>#N/A</v>
      </c>
      <c r="N535" s="38"/>
      <c r="O535" s="36" t="e" cm="1">
        <f t="array" ref="O535">IF(OR(ISERROR($H535),$H535=FALSE),NA(),
IF(INFLATION_Index="Custom",_xlfn.XLOOKUP($H535,Tool!$12:$12,Tool!$14:$14)*100,
IF(SETUP_Frequency="Financial Year",
IFERROR(INDEX(Dynamic_Table_FY,_xlfn.XMATCH($H535,Dynamic_Period_FY),_xlfn.XMATCH(INFLATION_Index,Dynamic_Indices)),
INDEX(Dynamic_Table_FY,COUNTA(Dynamic_Table_FY)/COUNTA(Dynamic_Indices),_xlfn.XMATCH(INFLATION_Index,Dynamic_Indices))),
IF(SETUP_Frequency="Calendar Year",
IFERROR(INDEX(Dynamic_Table_CAL,_xlfn.XMATCH($H535,Dynamic_Period_CAL),_xlfn.XMATCH(INFLATION_Index,Dynamic_Indices)),
INDEX(Dynamic_Table_CAL,COUNTA(Dynamic_Table_CAL)/COUNTA(Dynamic_Indices),_xlfn.XMATCH(INFLATION_Index,Dynamic_Indices))),
IF(SETUP_Frequency="Quarterly",
IFERROR(INDEX(Dynamic_Table_QTR,_xlfn.XMATCH($H535,Dynamic_Period_QTR),_xlfn.XMATCH(INFLATION_Index,Dynamic_Indices)),
INDEX(Dynamic_Table_QTR,COUNTA(Dynamic_Table_QTR)/COUNTA(Dynamic_Indices),_xlfn.XMATCH(INFLATION_Index,Dynamic_Indices))),"err")))))
/100</f>
        <v>#N/A</v>
      </c>
      <c r="P535" s="37" t="e">
        <f t="shared" ca="1" si="42"/>
        <v>#N/A</v>
      </c>
      <c r="Q535" s="37" t="e">
        <f ca="1">IF(ISERROR($H535),NA(),
$P535/_xlfn.XLOOKUP(0,Tool!$27:$27,Tool!$33:$33)
)</f>
        <v>#N/A</v>
      </c>
      <c r="R535" s="2"/>
      <c r="S535" s="36" t="e" cm="1">
        <f t="array" ref="S535">IF(OR(ISERROR($H535),$H535=FALSE),NA(),
IF(SETUP_Frequency="Financial Year",
IFERROR(INDEX(Dynamic_Table_FY,_xlfn.XMATCH($H535,Dynamic_Period_FY),_xlfn.XMATCH("GDP Deflator",Dynamic_Indices)),
INDEX(Dynamic_Table_FY,COUNTA(Dynamic_Table_FY)/COUNTA(Dynamic_Indices),_xlfn.XMATCH("GDP Deflator",Dynamic_Indices))),
IF(SETUP_Frequency="Calendar Year",
IFERROR(INDEX(Dynamic_Table_CAL,_xlfn.XMATCH($H535,Dynamic_Period_CAL),_xlfn.XMATCH("GDP Deflator",Dynamic_Indices)),
INDEX(Dynamic_Table_CAL,COUNTA(Dynamic_Table_CAL)/COUNTA(Dynamic_Indices),_xlfn.XMATCH("GDP Deflator",Dynamic_Indices))),
IF(SETUP_Frequency="Quarterly",
IFERROR(INDEX(Dynamic_Table_QTR,_xlfn.XMATCH($H535,Dynamic_Period_QTR),_xlfn.XMATCH("GDP Deflator",Dynamic_Indices)),
INDEX(Dynamic_Table_QTR,COUNTA(Dynamic_Table_QTR)/COUNTA(Dynamic_Indices),_xlfn.XMATCH("GDP Deflator",Dynamic_Indices))),"err"))))
/100</f>
        <v>#N/A</v>
      </c>
      <c r="T535" s="37" t="e">
        <f t="shared" ca="1" si="43"/>
        <v>#N/A</v>
      </c>
      <c r="U535" s="2" t="e">
        <f ca="1">IF(ISERROR($H535),NA(),
_xlfn.XLOOKUP(0,Tool!$28:$28,Tool!$40:$40)/$T535
)</f>
        <v>#N/A</v>
      </c>
    </row>
    <row r="536" spans="8:21" x14ac:dyDescent="0.35">
      <c r="H536" s="33" t="b">
        <f>IF(SETUP_Frequency="Calendar Year",IF(COUNTA(H$3:H535)&lt;=SETUP_Period_Final-SETUP_Period_First,H535+1),
IF(SETUP_Frequency="Financial Year", IF(COUNTA(H$3:H535)&lt;=LEFT(SETUP_Period_Final,4)-LEFT(SETUP_Period_First,4),((LEFT(H535,2)&amp;MID(H535,3,2))+1)&amp;"/"&amp;TEXT(RIGHT(TEXT(RIGHT(H535,2)+1,"00"),2),"00"),NA()),
IF(SETUP_Frequency="Quarterly",IF(COUNTA(H$3:H535)&lt;=((LEFT(SETUP_Period_Final,4)-LEFT(SETUP_Period_First,4))*4)+RIGHT(SETUP_Period_Final,1)-RIGHT(SETUP_Period_First,1),IF(_xlfn.NUMBERVALUE(RIGHT(H535,1))=4,(LEFT(H535,4)+1)&amp;"Q1",(LEFT(H535,4)&amp;"Q"&amp;(RIGHT(H535,1)+1))),NA()),NA())))</f>
        <v>0</v>
      </c>
      <c r="J536" s="43">
        <f ca="1">OFFSET(Tool!$C$13,0,ROW($H536)-3)</f>
        <v>0</v>
      </c>
      <c r="K536" s="78" t="e">
        <f t="shared" ca="1" si="41"/>
        <v>#N/A</v>
      </c>
      <c r="L536" s="78" t="e">
        <f t="shared" ca="1" si="44"/>
        <v>#N/A</v>
      </c>
      <c r="M536" s="78" t="e">
        <f t="shared" ca="1" si="45"/>
        <v>#N/A</v>
      </c>
      <c r="N536" s="38"/>
      <c r="O536" s="36" t="e" cm="1">
        <f t="array" ref="O536">IF(OR(ISERROR($H536),$H536=FALSE),NA(),
IF(INFLATION_Index="Custom",_xlfn.XLOOKUP($H536,Tool!$12:$12,Tool!$14:$14)*100,
IF(SETUP_Frequency="Financial Year",
IFERROR(INDEX(Dynamic_Table_FY,_xlfn.XMATCH($H536,Dynamic_Period_FY),_xlfn.XMATCH(INFLATION_Index,Dynamic_Indices)),
INDEX(Dynamic_Table_FY,COUNTA(Dynamic_Table_FY)/COUNTA(Dynamic_Indices),_xlfn.XMATCH(INFLATION_Index,Dynamic_Indices))),
IF(SETUP_Frequency="Calendar Year",
IFERROR(INDEX(Dynamic_Table_CAL,_xlfn.XMATCH($H536,Dynamic_Period_CAL),_xlfn.XMATCH(INFLATION_Index,Dynamic_Indices)),
INDEX(Dynamic_Table_CAL,COUNTA(Dynamic_Table_CAL)/COUNTA(Dynamic_Indices),_xlfn.XMATCH(INFLATION_Index,Dynamic_Indices))),
IF(SETUP_Frequency="Quarterly",
IFERROR(INDEX(Dynamic_Table_QTR,_xlfn.XMATCH($H536,Dynamic_Period_QTR),_xlfn.XMATCH(INFLATION_Index,Dynamic_Indices)),
INDEX(Dynamic_Table_QTR,COUNTA(Dynamic_Table_QTR)/COUNTA(Dynamic_Indices),_xlfn.XMATCH(INFLATION_Index,Dynamic_Indices))),"err")))))
/100</f>
        <v>#N/A</v>
      </c>
      <c r="P536" s="37" t="e">
        <f t="shared" ca="1" si="42"/>
        <v>#N/A</v>
      </c>
      <c r="Q536" s="37" t="e">
        <f ca="1">IF(ISERROR($H536),NA(),
$P536/_xlfn.XLOOKUP(0,Tool!$27:$27,Tool!$33:$33)
)</f>
        <v>#N/A</v>
      </c>
      <c r="R536" s="2"/>
      <c r="S536" s="36" t="e" cm="1">
        <f t="array" ref="S536">IF(OR(ISERROR($H536),$H536=FALSE),NA(),
IF(SETUP_Frequency="Financial Year",
IFERROR(INDEX(Dynamic_Table_FY,_xlfn.XMATCH($H536,Dynamic_Period_FY),_xlfn.XMATCH("GDP Deflator",Dynamic_Indices)),
INDEX(Dynamic_Table_FY,COUNTA(Dynamic_Table_FY)/COUNTA(Dynamic_Indices),_xlfn.XMATCH("GDP Deflator",Dynamic_Indices))),
IF(SETUP_Frequency="Calendar Year",
IFERROR(INDEX(Dynamic_Table_CAL,_xlfn.XMATCH($H536,Dynamic_Period_CAL),_xlfn.XMATCH("GDP Deflator",Dynamic_Indices)),
INDEX(Dynamic_Table_CAL,COUNTA(Dynamic_Table_CAL)/COUNTA(Dynamic_Indices),_xlfn.XMATCH("GDP Deflator",Dynamic_Indices))),
IF(SETUP_Frequency="Quarterly",
IFERROR(INDEX(Dynamic_Table_QTR,_xlfn.XMATCH($H536,Dynamic_Period_QTR),_xlfn.XMATCH("GDP Deflator",Dynamic_Indices)),
INDEX(Dynamic_Table_QTR,COUNTA(Dynamic_Table_QTR)/COUNTA(Dynamic_Indices),_xlfn.XMATCH("GDP Deflator",Dynamic_Indices))),"err"))))
/100</f>
        <v>#N/A</v>
      </c>
      <c r="T536" s="37" t="e">
        <f t="shared" ca="1" si="43"/>
        <v>#N/A</v>
      </c>
      <c r="U536" s="2" t="e">
        <f ca="1">IF(ISERROR($H536),NA(),
_xlfn.XLOOKUP(0,Tool!$28:$28,Tool!$40:$40)/$T536
)</f>
        <v>#N/A</v>
      </c>
    </row>
    <row r="537" spans="8:21" x14ac:dyDescent="0.35">
      <c r="H537" s="33" t="b">
        <f>IF(SETUP_Frequency="Calendar Year",IF(COUNTA(H$3:H536)&lt;=SETUP_Period_Final-SETUP_Period_First,H536+1),
IF(SETUP_Frequency="Financial Year", IF(COUNTA(H$3:H536)&lt;=LEFT(SETUP_Period_Final,4)-LEFT(SETUP_Period_First,4),((LEFT(H536,2)&amp;MID(H536,3,2))+1)&amp;"/"&amp;TEXT(RIGHT(TEXT(RIGHT(H536,2)+1,"00"),2),"00"),NA()),
IF(SETUP_Frequency="Quarterly",IF(COUNTA(H$3:H536)&lt;=((LEFT(SETUP_Period_Final,4)-LEFT(SETUP_Period_First,4))*4)+RIGHT(SETUP_Period_Final,1)-RIGHT(SETUP_Period_First,1),IF(_xlfn.NUMBERVALUE(RIGHT(H536,1))=4,(LEFT(H536,4)+1)&amp;"Q1",(LEFT(H536,4)&amp;"Q"&amp;(RIGHT(H536,1)+1))),NA()),NA())))</f>
        <v>0</v>
      </c>
      <c r="J537" s="43">
        <f ca="1">OFFSET(Tool!$C$13,0,ROW($H537)-3)</f>
        <v>0</v>
      </c>
      <c r="K537" s="78" t="e">
        <f t="shared" ca="1" si="41"/>
        <v>#N/A</v>
      </c>
      <c r="L537" s="78" t="e">
        <f t="shared" ca="1" si="44"/>
        <v>#N/A</v>
      </c>
      <c r="M537" s="78" t="e">
        <f t="shared" ca="1" si="45"/>
        <v>#N/A</v>
      </c>
      <c r="N537" s="38"/>
      <c r="O537" s="36" t="e" cm="1">
        <f t="array" ref="O537">IF(OR(ISERROR($H537),$H537=FALSE),NA(),
IF(INFLATION_Index="Custom",_xlfn.XLOOKUP($H537,Tool!$12:$12,Tool!$14:$14)*100,
IF(SETUP_Frequency="Financial Year",
IFERROR(INDEX(Dynamic_Table_FY,_xlfn.XMATCH($H537,Dynamic_Period_FY),_xlfn.XMATCH(INFLATION_Index,Dynamic_Indices)),
INDEX(Dynamic_Table_FY,COUNTA(Dynamic_Table_FY)/COUNTA(Dynamic_Indices),_xlfn.XMATCH(INFLATION_Index,Dynamic_Indices))),
IF(SETUP_Frequency="Calendar Year",
IFERROR(INDEX(Dynamic_Table_CAL,_xlfn.XMATCH($H537,Dynamic_Period_CAL),_xlfn.XMATCH(INFLATION_Index,Dynamic_Indices)),
INDEX(Dynamic_Table_CAL,COUNTA(Dynamic_Table_CAL)/COUNTA(Dynamic_Indices),_xlfn.XMATCH(INFLATION_Index,Dynamic_Indices))),
IF(SETUP_Frequency="Quarterly",
IFERROR(INDEX(Dynamic_Table_QTR,_xlfn.XMATCH($H537,Dynamic_Period_QTR),_xlfn.XMATCH(INFLATION_Index,Dynamic_Indices)),
INDEX(Dynamic_Table_QTR,COUNTA(Dynamic_Table_QTR)/COUNTA(Dynamic_Indices),_xlfn.XMATCH(INFLATION_Index,Dynamic_Indices))),"err")))))
/100</f>
        <v>#N/A</v>
      </c>
      <c r="P537" s="37" t="e">
        <f t="shared" ca="1" si="42"/>
        <v>#N/A</v>
      </c>
      <c r="Q537" s="37" t="e">
        <f ca="1">IF(ISERROR($H537),NA(),
$P537/_xlfn.XLOOKUP(0,Tool!$27:$27,Tool!$33:$33)
)</f>
        <v>#N/A</v>
      </c>
      <c r="R537" s="2"/>
      <c r="S537" s="36" t="e" cm="1">
        <f t="array" ref="S537">IF(OR(ISERROR($H537),$H537=FALSE),NA(),
IF(SETUP_Frequency="Financial Year",
IFERROR(INDEX(Dynamic_Table_FY,_xlfn.XMATCH($H537,Dynamic_Period_FY),_xlfn.XMATCH("GDP Deflator",Dynamic_Indices)),
INDEX(Dynamic_Table_FY,COUNTA(Dynamic_Table_FY)/COUNTA(Dynamic_Indices),_xlfn.XMATCH("GDP Deflator",Dynamic_Indices))),
IF(SETUP_Frequency="Calendar Year",
IFERROR(INDEX(Dynamic_Table_CAL,_xlfn.XMATCH($H537,Dynamic_Period_CAL),_xlfn.XMATCH("GDP Deflator",Dynamic_Indices)),
INDEX(Dynamic_Table_CAL,COUNTA(Dynamic_Table_CAL)/COUNTA(Dynamic_Indices),_xlfn.XMATCH("GDP Deflator",Dynamic_Indices))),
IF(SETUP_Frequency="Quarterly",
IFERROR(INDEX(Dynamic_Table_QTR,_xlfn.XMATCH($H537,Dynamic_Period_QTR),_xlfn.XMATCH("GDP Deflator",Dynamic_Indices)),
INDEX(Dynamic_Table_QTR,COUNTA(Dynamic_Table_QTR)/COUNTA(Dynamic_Indices),_xlfn.XMATCH("GDP Deflator",Dynamic_Indices))),"err"))))
/100</f>
        <v>#N/A</v>
      </c>
      <c r="T537" s="37" t="e">
        <f t="shared" ca="1" si="43"/>
        <v>#N/A</v>
      </c>
      <c r="U537" s="2" t="e">
        <f ca="1">IF(ISERROR($H537),NA(),
_xlfn.XLOOKUP(0,Tool!$28:$28,Tool!$40:$40)/$T537
)</f>
        <v>#N/A</v>
      </c>
    </row>
    <row r="538" spans="8:21" x14ac:dyDescent="0.35">
      <c r="H538" s="33" t="b">
        <f>IF(SETUP_Frequency="Calendar Year",IF(COUNTA(H$3:H537)&lt;=SETUP_Period_Final-SETUP_Period_First,H537+1),
IF(SETUP_Frequency="Financial Year", IF(COUNTA(H$3:H537)&lt;=LEFT(SETUP_Period_Final,4)-LEFT(SETUP_Period_First,4),((LEFT(H537,2)&amp;MID(H537,3,2))+1)&amp;"/"&amp;TEXT(RIGHT(TEXT(RIGHT(H537,2)+1,"00"),2),"00"),NA()),
IF(SETUP_Frequency="Quarterly",IF(COUNTA(H$3:H537)&lt;=((LEFT(SETUP_Period_Final,4)-LEFT(SETUP_Period_First,4))*4)+RIGHT(SETUP_Period_Final,1)-RIGHT(SETUP_Period_First,1),IF(_xlfn.NUMBERVALUE(RIGHT(H537,1))=4,(LEFT(H537,4)+1)&amp;"Q1",(LEFT(H537,4)&amp;"Q"&amp;(RIGHT(H537,1)+1))),NA()),NA())))</f>
        <v>0</v>
      </c>
      <c r="J538" s="43">
        <f ca="1">OFFSET(Tool!$C$13,0,ROW($H538)-3)</f>
        <v>0</v>
      </c>
      <c r="K538" s="78" t="e">
        <f t="shared" ca="1" si="41"/>
        <v>#N/A</v>
      </c>
      <c r="L538" s="78" t="e">
        <f t="shared" ca="1" si="44"/>
        <v>#N/A</v>
      </c>
      <c r="M538" s="78" t="e">
        <f t="shared" ca="1" si="45"/>
        <v>#N/A</v>
      </c>
      <c r="N538" s="38"/>
      <c r="O538" s="36" t="e" cm="1">
        <f t="array" ref="O538">IF(OR(ISERROR($H538),$H538=FALSE),NA(),
IF(INFLATION_Index="Custom",_xlfn.XLOOKUP($H538,Tool!$12:$12,Tool!$14:$14)*100,
IF(SETUP_Frequency="Financial Year",
IFERROR(INDEX(Dynamic_Table_FY,_xlfn.XMATCH($H538,Dynamic_Period_FY),_xlfn.XMATCH(INFLATION_Index,Dynamic_Indices)),
INDEX(Dynamic_Table_FY,COUNTA(Dynamic_Table_FY)/COUNTA(Dynamic_Indices),_xlfn.XMATCH(INFLATION_Index,Dynamic_Indices))),
IF(SETUP_Frequency="Calendar Year",
IFERROR(INDEX(Dynamic_Table_CAL,_xlfn.XMATCH($H538,Dynamic_Period_CAL),_xlfn.XMATCH(INFLATION_Index,Dynamic_Indices)),
INDEX(Dynamic_Table_CAL,COUNTA(Dynamic_Table_CAL)/COUNTA(Dynamic_Indices),_xlfn.XMATCH(INFLATION_Index,Dynamic_Indices))),
IF(SETUP_Frequency="Quarterly",
IFERROR(INDEX(Dynamic_Table_QTR,_xlfn.XMATCH($H538,Dynamic_Period_QTR),_xlfn.XMATCH(INFLATION_Index,Dynamic_Indices)),
INDEX(Dynamic_Table_QTR,COUNTA(Dynamic_Table_QTR)/COUNTA(Dynamic_Indices),_xlfn.XMATCH(INFLATION_Index,Dynamic_Indices))),"err")))))
/100</f>
        <v>#N/A</v>
      </c>
      <c r="P538" s="37" t="e">
        <f t="shared" ca="1" si="42"/>
        <v>#N/A</v>
      </c>
      <c r="Q538" s="37" t="e">
        <f ca="1">IF(ISERROR($H538),NA(),
$P538/_xlfn.XLOOKUP(0,Tool!$27:$27,Tool!$33:$33)
)</f>
        <v>#N/A</v>
      </c>
      <c r="R538" s="2"/>
      <c r="S538" s="36" t="e" cm="1">
        <f t="array" ref="S538">IF(OR(ISERROR($H538),$H538=FALSE),NA(),
IF(SETUP_Frequency="Financial Year",
IFERROR(INDEX(Dynamic_Table_FY,_xlfn.XMATCH($H538,Dynamic_Period_FY),_xlfn.XMATCH("GDP Deflator",Dynamic_Indices)),
INDEX(Dynamic_Table_FY,COUNTA(Dynamic_Table_FY)/COUNTA(Dynamic_Indices),_xlfn.XMATCH("GDP Deflator",Dynamic_Indices))),
IF(SETUP_Frequency="Calendar Year",
IFERROR(INDEX(Dynamic_Table_CAL,_xlfn.XMATCH($H538,Dynamic_Period_CAL),_xlfn.XMATCH("GDP Deflator",Dynamic_Indices)),
INDEX(Dynamic_Table_CAL,COUNTA(Dynamic_Table_CAL)/COUNTA(Dynamic_Indices),_xlfn.XMATCH("GDP Deflator",Dynamic_Indices))),
IF(SETUP_Frequency="Quarterly",
IFERROR(INDEX(Dynamic_Table_QTR,_xlfn.XMATCH($H538,Dynamic_Period_QTR),_xlfn.XMATCH("GDP Deflator",Dynamic_Indices)),
INDEX(Dynamic_Table_QTR,COUNTA(Dynamic_Table_QTR)/COUNTA(Dynamic_Indices),_xlfn.XMATCH("GDP Deflator",Dynamic_Indices))),"err"))))
/100</f>
        <v>#N/A</v>
      </c>
      <c r="T538" s="37" t="e">
        <f t="shared" ca="1" si="43"/>
        <v>#N/A</v>
      </c>
      <c r="U538" s="2" t="e">
        <f ca="1">IF(ISERROR($H538),NA(),
_xlfn.XLOOKUP(0,Tool!$28:$28,Tool!$40:$40)/$T538
)</f>
        <v>#N/A</v>
      </c>
    </row>
    <row r="539" spans="8:21" x14ac:dyDescent="0.35">
      <c r="H539" s="33" t="b">
        <f>IF(SETUP_Frequency="Calendar Year",IF(COUNTA(H$3:H538)&lt;=SETUP_Period_Final-SETUP_Period_First,H538+1),
IF(SETUP_Frequency="Financial Year", IF(COUNTA(H$3:H538)&lt;=LEFT(SETUP_Period_Final,4)-LEFT(SETUP_Period_First,4),((LEFT(H538,2)&amp;MID(H538,3,2))+1)&amp;"/"&amp;TEXT(RIGHT(TEXT(RIGHT(H538,2)+1,"00"),2),"00"),NA()),
IF(SETUP_Frequency="Quarterly",IF(COUNTA(H$3:H538)&lt;=((LEFT(SETUP_Period_Final,4)-LEFT(SETUP_Period_First,4))*4)+RIGHT(SETUP_Period_Final,1)-RIGHT(SETUP_Period_First,1),IF(_xlfn.NUMBERVALUE(RIGHT(H538,1))=4,(LEFT(H538,4)+1)&amp;"Q1",(LEFT(H538,4)&amp;"Q"&amp;(RIGHT(H538,1)+1))),NA()),NA())))</f>
        <v>0</v>
      </c>
      <c r="J539" s="43">
        <f ca="1">OFFSET(Tool!$C$13,0,ROW($H539)-3)</f>
        <v>0</v>
      </c>
      <c r="K539" s="78" t="e">
        <f t="shared" ca="1" si="41"/>
        <v>#N/A</v>
      </c>
      <c r="L539" s="78" t="e">
        <f t="shared" ca="1" si="44"/>
        <v>#N/A</v>
      </c>
      <c r="M539" s="78" t="e">
        <f t="shared" ca="1" si="45"/>
        <v>#N/A</v>
      </c>
      <c r="N539" s="38"/>
      <c r="O539" s="36" t="e" cm="1">
        <f t="array" ref="O539">IF(OR(ISERROR($H539),$H539=FALSE),NA(),
IF(INFLATION_Index="Custom",_xlfn.XLOOKUP($H539,Tool!$12:$12,Tool!$14:$14)*100,
IF(SETUP_Frequency="Financial Year",
IFERROR(INDEX(Dynamic_Table_FY,_xlfn.XMATCH($H539,Dynamic_Period_FY),_xlfn.XMATCH(INFLATION_Index,Dynamic_Indices)),
INDEX(Dynamic_Table_FY,COUNTA(Dynamic_Table_FY)/COUNTA(Dynamic_Indices),_xlfn.XMATCH(INFLATION_Index,Dynamic_Indices))),
IF(SETUP_Frequency="Calendar Year",
IFERROR(INDEX(Dynamic_Table_CAL,_xlfn.XMATCH($H539,Dynamic_Period_CAL),_xlfn.XMATCH(INFLATION_Index,Dynamic_Indices)),
INDEX(Dynamic_Table_CAL,COUNTA(Dynamic_Table_CAL)/COUNTA(Dynamic_Indices),_xlfn.XMATCH(INFLATION_Index,Dynamic_Indices))),
IF(SETUP_Frequency="Quarterly",
IFERROR(INDEX(Dynamic_Table_QTR,_xlfn.XMATCH($H539,Dynamic_Period_QTR),_xlfn.XMATCH(INFLATION_Index,Dynamic_Indices)),
INDEX(Dynamic_Table_QTR,COUNTA(Dynamic_Table_QTR)/COUNTA(Dynamic_Indices),_xlfn.XMATCH(INFLATION_Index,Dynamic_Indices))),"err")))))
/100</f>
        <v>#N/A</v>
      </c>
      <c r="P539" s="37" t="e">
        <f t="shared" ca="1" si="42"/>
        <v>#N/A</v>
      </c>
      <c r="Q539" s="37" t="e">
        <f ca="1">IF(ISERROR($H539),NA(),
$P539/_xlfn.XLOOKUP(0,Tool!$27:$27,Tool!$33:$33)
)</f>
        <v>#N/A</v>
      </c>
      <c r="R539" s="2"/>
      <c r="S539" s="36" t="e" cm="1">
        <f t="array" ref="S539">IF(OR(ISERROR($H539),$H539=FALSE),NA(),
IF(SETUP_Frequency="Financial Year",
IFERROR(INDEX(Dynamic_Table_FY,_xlfn.XMATCH($H539,Dynamic_Period_FY),_xlfn.XMATCH("GDP Deflator",Dynamic_Indices)),
INDEX(Dynamic_Table_FY,COUNTA(Dynamic_Table_FY)/COUNTA(Dynamic_Indices),_xlfn.XMATCH("GDP Deflator",Dynamic_Indices))),
IF(SETUP_Frequency="Calendar Year",
IFERROR(INDEX(Dynamic_Table_CAL,_xlfn.XMATCH($H539,Dynamic_Period_CAL),_xlfn.XMATCH("GDP Deflator",Dynamic_Indices)),
INDEX(Dynamic_Table_CAL,COUNTA(Dynamic_Table_CAL)/COUNTA(Dynamic_Indices),_xlfn.XMATCH("GDP Deflator",Dynamic_Indices))),
IF(SETUP_Frequency="Quarterly",
IFERROR(INDEX(Dynamic_Table_QTR,_xlfn.XMATCH($H539,Dynamic_Period_QTR),_xlfn.XMATCH("GDP Deflator",Dynamic_Indices)),
INDEX(Dynamic_Table_QTR,COUNTA(Dynamic_Table_QTR)/COUNTA(Dynamic_Indices),_xlfn.XMATCH("GDP Deflator",Dynamic_Indices))),"err"))))
/100</f>
        <v>#N/A</v>
      </c>
      <c r="T539" s="37" t="e">
        <f t="shared" ca="1" si="43"/>
        <v>#N/A</v>
      </c>
      <c r="U539" s="2" t="e">
        <f ca="1">IF(ISERROR($H539),NA(),
_xlfn.XLOOKUP(0,Tool!$28:$28,Tool!$40:$40)/$T539
)</f>
        <v>#N/A</v>
      </c>
    </row>
    <row r="540" spans="8:21" x14ac:dyDescent="0.35">
      <c r="H540" s="33" t="b">
        <f>IF(SETUP_Frequency="Calendar Year",IF(COUNTA(H$3:H539)&lt;=SETUP_Period_Final-SETUP_Period_First,H539+1),
IF(SETUP_Frequency="Financial Year", IF(COUNTA(H$3:H539)&lt;=LEFT(SETUP_Period_Final,4)-LEFT(SETUP_Period_First,4),((LEFT(H539,2)&amp;MID(H539,3,2))+1)&amp;"/"&amp;TEXT(RIGHT(TEXT(RIGHT(H539,2)+1,"00"),2),"00"),NA()),
IF(SETUP_Frequency="Quarterly",IF(COUNTA(H$3:H539)&lt;=((LEFT(SETUP_Period_Final,4)-LEFT(SETUP_Period_First,4))*4)+RIGHT(SETUP_Period_Final,1)-RIGHT(SETUP_Period_First,1),IF(_xlfn.NUMBERVALUE(RIGHT(H539,1))=4,(LEFT(H539,4)+1)&amp;"Q1",(LEFT(H539,4)&amp;"Q"&amp;(RIGHT(H539,1)+1))),NA()),NA())))</f>
        <v>0</v>
      </c>
      <c r="J540" s="43">
        <f ca="1">OFFSET(Tool!$C$13,0,ROW($H540)-3)</f>
        <v>0</v>
      </c>
      <c r="K540" s="78" t="e">
        <f t="shared" ca="1" si="41"/>
        <v>#N/A</v>
      </c>
      <c r="L540" s="78" t="e">
        <f t="shared" ca="1" si="44"/>
        <v>#N/A</v>
      </c>
      <c r="M540" s="78" t="e">
        <f t="shared" ca="1" si="45"/>
        <v>#N/A</v>
      </c>
      <c r="N540" s="38"/>
      <c r="O540" s="36" t="e" cm="1">
        <f t="array" ref="O540">IF(OR(ISERROR($H540),$H540=FALSE),NA(),
IF(INFLATION_Index="Custom",_xlfn.XLOOKUP($H540,Tool!$12:$12,Tool!$14:$14)*100,
IF(SETUP_Frequency="Financial Year",
IFERROR(INDEX(Dynamic_Table_FY,_xlfn.XMATCH($H540,Dynamic_Period_FY),_xlfn.XMATCH(INFLATION_Index,Dynamic_Indices)),
INDEX(Dynamic_Table_FY,COUNTA(Dynamic_Table_FY)/COUNTA(Dynamic_Indices),_xlfn.XMATCH(INFLATION_Index,Dynamic_Indices))),
IF(SETUP_Frequency="Calendar Year",
IFERROR(INDEX(Dynamic_Table_CAL,_xlfn.XMATCH($H540,Dynamic_Period_CAL),_xlfn.XMATCH(INFLATION_Index,Dynamic_Indices)),
INDEX(Dynamic_Table_CAL,COUNTA(Dynamic_Table_CAL)/COUNTA(Dynamic_Indices),_xlfn.XMATCH(INFLATION_Index,Dynamic_Indices))),
IF(SETUP_Frequency="Quarterly",
IFERROR(INDEX(Dynamic_Table_QTR,_xlfn.XMATCH($H540,Dynamic_Period_QTR),_xlfn.XMATCH(INFLATION_Index,Dynamic_Indices)),
INDEX(Dynamic_Table_QTR,COUNTA(Dynamic_Table_QTR)/COUNTA(Dynamic_Indices),_xlfn.XMATCH(INFLATION_Index,Dynamic_Indices))),"err")))))
/100</f>
        <v>#N/A</v>
      </c>
      <c r="P540" s="37" t="e">
        <f t="shared" ca="1" si="42"/>
        <v>#N/A</v>
      </c>
      <c r="Q540" s="37" t="e">
        <f ca="1">IF(ISERROR($H540),NA(),
$P540/_xlfn.XLOOKUP(0,Tool!$27:$27,Tool!$33:$33)
)</f>
        <v>#N/A</v>
      </c>
      <c r="R540" s="2"/>
      <c r="S540" s="36" t="e" cm="1">
        <f t="array" ref="S540">IF(OR(ISERROR($H540),$H540=FALSE),NA(),
IF(SETUP_Frequency="Financial Year",
IFERROR(INDEX(Dynamic_Table_FY,_xlfn.XMATCH($H540,Dynamic_Period_FY),_xlfn.XMATCH("GDP Deflator",Dynamic_Indices)),
INDEX(Dynamic_Table_FY,COUNTA(Dynamic_Table_FY)/COUNTA(Dynamic_Indices),_xlfn.XMATCH("GDP Deflator",Dynamic_Indices))),
IF(SETUP_Frequency="Calendar Year",
IFERROR(INDEX(Dynamic_Table_CAL,_xlfn.XMATCH($H540,Dynamic_Period_CAL),_xlfn.XMATCH("GDP Deflator",Dynamic_Indices)),
INDEX(Dynamic_Table_CAL,COUNTA(Dynamic_Table_CAL)/COUNTA(Dynamic_Indices),_xlfn.XMATCH("GDP Deflator",Dynamic_Indices))),
IF(SETUP_Frequency="Quarterly",
IFERROR(INDEX(Dynamic_Table_QTR,_xlfn.XMATCH($H540,Dynamic_Period_QTR),_xlfn.XMATCH("GDP Deflator",Dynamic_Indices)),
INDEX(Dynamic_Table_QTR,COUNTA(Dynamic_Table_QTR)/COUNTA(Dynamic_Indices),_xlfn.XMATCH("GDP Deflator",Dynamic_Indices))),"err"))))
/100</f>
        <v>#N/A</v>
      </c>
      <c r="T540" s="37" t="e">
        <f t="shared" ca="1" si="43"/>
        <v>#N/A</v>
      </c>
      <c r="U540" s="2" t="e">
        <f ca="1">IF(ISERROR($H540),NA(),
_xlfn.XLOOKUP(0,Tool!$28:$28,Tool!$40:$40)/$T540
)</f>
        <v>#N/A</v>
      </c>
    </row>
    <row r="541" spans="8:21" x14ac:dyDescent="0.35">
      <c r="H541" s="33" t="b">
        <f>IF(SETUP_Frequency="Calendar Year",IF(COUNTA(H$3:H540)&lt;=SETUP_Period_Final-SETUP_Period_First,H540+1),
IF(SETUP_Frequency="Financial Year", IF(COUNTA(H$3:H540)&lt;=LEFT(SETUP_Period_Final,4)-LEFT(SETUP_Period_First,4),((LEFT(H540,2)&amp;MID(H540,3,2))+1)&amp;"/"&amp;TEXT(RIGHT(TEXT(RIGHT(H540,2)+1,"00"),2),"00"),NA()),
IF(SETUP_Frequency="Quarterly",IF(COUNTA(H$3:H540)&lt;=((LEFT(SETUP_Period_Final,4)-LEFT(SETUP_Period_First,4))*4)+RIGHT(SETUP_Period_Final,1)-RIGHT(SETUP_Period_First,1),IF(_xlfn.NUMBERVALUE(RIGHT(H540,1))=4,(LEFT(H540,4)+1)&amp;"Q1",(LEFT(H540,4)&amp;"Q"&amp;(RIGHT(H540,1)+1))),NA()),NA())))</f>
        <v>0</v>
      </c>
      <c r="J541" s="43">
        <f ca="1">OFFSET(Tool!$C$13,0,ROW($H541)-3)</f>
        <v>0</v>
      </c>
      <c r="K541" s="78" t="e">
        <f t="shared" ca="1" si="41"/>
        <v>#N/A</v>
      </c>
      <c r="L541" s="78" t="e">
        <f t="shared" ca="1" si="44"/>
        <v>#N/A</v>
      </c>
      <c r="M541" s="78" t="e">
        <f t="shared" ca="1" si="45"/>
        <v>#N/A</v>
      </c>
      <c r="N541" s="38"/>
      <c r="O541" s="36" t="e" cm="1">
        <f t="array" ref="O541">IF(OR(ISERROR($H541),$H541=FALSE),NA(),
IF(INFLATION_Index="Custom",_xlfn.XLOOKUP($H541,Tool!$12:$12,Tool!$14:$14)*100,
IF(SETUP_Frequency="Financial Year",
IFERROR(INDEX(Dynamic_Table_FY,_xlfn.XMATCH($H541,Dynamic_Period_FY),_xlfn.XMATCH(INFLATION_Index,Dynamic_Indices)),
INDEX(Dynamic_Table_FY,COUNTA(Dynamic_Table_FY)/COUNTA(Dynamic_Indices),_xlfn.XMATCH(INFLATION_Index,Dynamic_Indices))),
IF(SETUP_Frequency="Calendar Year",
IFERROR(INDEX(Dynamic_Table_CAL,_xlfn.XMATCH($H541,Dynamic_Period_CAL),_xlfn.XMATCH(INFLATION_Index,Dynamic_Indices)),
INDEX(Dynamic_Table_CAL,COUNTA(Dynamic_Table_CAL)/COUNTA(Dynamic_Indices),_xlfn.XMATCH(INFLATION_Index,Dynamic_Indices))),
IF(SETUP_Frequency="Quarterly",
IFERROR(INDEX(Dynamic_Table_QTR,_xlfn.XMATCH($H541,Dynamic_Period_QTR),_xlfn.XMATCH(INFLATION_Index,Dynamic_Indices)),
INDEX(Dynamic_Table_QTR,COUNTA(Dynamic_Table_QTR)/COUNTA(Dynamic_Indices),_xlfn.XMATCH(INFLATION_Index,Dynamic_Indices))),"err")))))
/100</f>
        <v>#N/A</v>
      </c>
      <c r="P541" s="37" t="e">
        <f t="shared" ca="1" si="42"/>
        <v>#N/A</v>
      </c>
      <c r="Q541" s="37" t="e">
        <f ca="1">IF(ISERROR($H541),NA(),
$P541/_xlfn.XLOOKUP(0,Tool!$27:$27,Tool!$33:$33)
)</f>
        <v>#N/A</v>
      </c>
      <c r="R541" s="2"/>
      <c r="S541" s="36" t="e" cm="1">
        <f t="array" ref="S541">IF(OR(ISERROR($H541),$H541=FALSE),NA(),
IF(SETUP_Frequency="Financial Year",
IFERROR(INDEX(Dynamic_Table_FY,_xlfn.XMATCH($H541,Dynamic_Period_FY),_xlfn.XMATCH("GDP Deflator",Dynamic_Indices)),
INDEX(Dynamic_Table_FY,COUNTA(Dynamic_Table_FY)/COUNTA(Dynamic_Indices),_xlfn.XMATCH("GDP Deflator",Dynamic_Indices))),
IF(SETUP_Frequency="Calendar Year",
IFERROR(INDEX(Dynamic_Table_CAL,_xlfn.XMATCH($H541,Dynamic_Period_CAL),_xlfn.XMATCH("GDP Deflator",Dynamic_Indices)),
INDEX(Dynamic_Table_CAL,COUNTA(Dynamic_Table_CAL)/COUNTA(Dynamic_Indices),_xlfn.XMATCH("GDP Deflator",Dynamic_Indices))),
IF(SETUP_Frequency="Quarterly",
IFERROR(INDEX(Dynamic_Table_QTR,_xlfn.XMATCH($H541,Dynamic_Period_QTR),_xlfn.XMATCH("GDP Deflator",Dynamic_Indices)),
INDEX(Dynamic_Table_QTR,COUNTA(Dynamic_Table_QTR)/COUNTA(Dynamic_Indices),_xlfn.XMATCH("GDP Deflator",Dynamic_Indices))),"err"))))
/100</f>
        <v>#N/A</v>
      </c>
      <c r="T541" s="37" t="e">
        <f t="shared" ca="1" si="43"/>
        <v>#N/A</v>
      </c>
      <c r="U541" s="2" t="e">
        <f ca="1">IF(ISERROR($H541),NA(),
_xlfn.XLOOKUP(0,Tool!$28:$28,Tool!$40:$40)/$T541
)</f>
        <v>#N/A</v>
      </c>
    </row>
    <row r="542" spans="8:21" x14ac:dyDescent="0.35">
      <c r="H542" s="33" t="b">
        <f>IF(SETUP_Frequency="Calendar Year",IF(COUNTA(H$3:H541)&lt;=SETUP_Period_Final-SETUP_Period_First,H541+1),
IF(SETUP_Frequency="Financial Year", IF(COUNTA(H$3:H541)&lt;=LEFT(SETUP_Period_Final,4)-LEFT(SETUP_Period_First,4),((LEFT(H541,2)&amp;MID(H541,3,2))+1)&amp;"/"&amp;TEXT(RIGHT(TEXT(RIGHT(H541,2)+1,"00"),2),"00"),NA()),
IF(SETUP_Frequency="Quarterly",IF(COUNTA(H$3:H541)&lt;=((LEFT(SETUP_Period_Final,4)-LEFT(SETUP_Period_First,4))*4)+RIGHT(SETUP_Period_Final,1)-RIGHT(SETUP_Period_First,1),IF(_xlfn.NUMBERVALUE(RIGHT(H541,1))=4,(LEFT(H541,4)+1)&amp;"Q1",(LEFT(H541,4)&amp;"Q"&amp;(RIGHT(H541,1)+1))),NA()),NA())))</f>
        <v>0</v>
      </c>
      <c r="J542" s="43">
        <f ca="1">OFFSET(Tool!$C$13,0,ROW($H542)-3)</f>
        <v>0</v>
      </c>
      <c r="K542" s="78" t="e">
        <f t="shared" ca="1" si="41"/>
        <v>#N/A</v>
      </c>
      <c r="L542" s="78" t="e">
        <f t="shared" ca="1" si="44"/>
        <v>#N/A</v>
      </c>
      <c r="M542" s="78" t="e">
        <f t="shared" ca="1" si="45"/>
        <v>#N/A</v>
      </c>
      <c r="N542" s="38"/>
      <c r="O542" s="36" t="e" cm="1">
        <f t="array" ref="O542">IF(OR(ISERROR($H542),$H542=FALSE),NA(),
IF(INFLATION_Index="Custom",_xlfn.XLOOKUP($H542,Tool!$12:$12,Tool!$14:$14)*100,
IF(SETUP_Frequency="Financial Year",
IFERROR(INDEX(Dynamic_Table_FY,_xlfn.XMATCH($H542,Dynamic_Period_FY),_xlfn.XMATCH(INFLATION_Index,Dynamic_Indices)),
INDEX(Dynamic_Table_FY,COUNTA(Dynamic_Table_FY)/COUNTA(Dynamic_Indices),_xlfn.XMATCH(INFLATION_Index,Dynamic_Indices))),
IF(SETUP_Frequency="Calendar Year",
IFERROR(INDEX(Dynamic_Table_CAL,_xlfn.XMATCH($H542,Dynamic_Period_CAL),_xlfn.XMATCH(INFLATION_Index,Dynamic_Indices)),
INDEX(Dynamic_Table_CAL,COUNTA(Dynamic_Table_CAL)/COUNTA(Dynamic_Indices),_xlfn.XMATCH(INFLATION_Index,Dynamic_Indices))),
IF(SETUP_Frequency="Quarterly",
IFERROR(INDEX(Dynamic_Table_QTR,_xlfn.XMATCH($H542,Dynamic_Period_QTR),_xlfn.XMATCH(INFLATION_Index,Dynamic_Indices)),
INDEX(Dynamic_Table_QTR,COUNTA(Dynamic_Table_QTR)/COUNTA(Dynamic_Indices),_xlfn.XMATCH(INFLATION_Index,Dynamic_Indices))),"err")))))
/100</f>
        <v>#N/A</v>
      </c>
      <c r="P542" s="37" t="e">
        <f t="shared" ca="1" si="42"/>
        <v>#N/A</v>
      </c>
      <c r="Q542" s="37" t="e">
        <f ca="1">IF(ISERROR($H542),NA(),
$P542/_xlfn.XLOOKUP(0,Tool!$27:$27,Tool!$33:$33)
)</f>
        <v>#N/A</v>
      </c>
      <c r="R542" s="2"/>
      <c r="S542" s="36" t="e" cm="1">
        <f t="array" ref="S542">IF(OR(ISERROR($H542),$H542=FALSE),NA(),
IF(SETUP_Frequency="Financial Year",
IFERROR(INDEX(Dynamic_Table_FY,_xlfn.XMATCH($H542,Dynamic_Period_FY),_xlfn.XMATCH("GDP Deflator",Dynamic_Indices)),
INDEX(Dynamic_Table_FY,COUNTA(Dynamic_Table_FY)/COUNTA(Dynamic_Indices),_xlfn.XMATCH("GDP Deflator",Dynamic_Indices))),
IF(SETUP_Frequency="Calendar Year",
IFERROR(INDEX(Dynamic_Table_CAL,_xlfn.XMATCH($H542,Dynamic_Period_CAL),_xlfn.XMATCH("GDP Deflator",Dynamic_Indices)),
INDEX(Dynamic_Table_CAL,COUNTA(Dynamic_Table_CAL)/COUNTA(Dynamic_Indices),_xlfn.XMATCH("GDP Deflator",Dynamic_Indices))),
IF(SETUP_Frequency="Quarterly",
IFERROR(INDEX(Dynamic_Table_QTR,_xlfn.XMATCH($H542,Dynamic_Period_QTR),_xlfn.XMATCH("GDP Deflator",Dynamic_Indices)),
INDEX(Dynamic_Table_QTR,COUNTA(Dynamic_Table_QTR)/COUNTA(Dynamic_Indices),_xlfn.XMATCH("GDP Deflator",Dynamic_Indices))),"err"))))
/100</f>
        <v>#N/A</v>
      </c>
      <c r="T542" s="37" t="e">
        <f t="shared" ca="1" si="43"/>
        <v>#N/A</v>
      </c>
      <c r="U542" s="2" t="e">
        <f ca="1">IF(ISERROR($H542),NA(),
_xlfn.XLOOKUP(0,Tool!$28:$28,Tool!$40:$40)/$T542
)</f>
        <v>#N/A</v>
      </c>
    </row>
    <row r="543" spans="8:21" x14ac:dyDescent="0.35">
      <c r="H543" s="33" t="b">
        <f>IF(SETUP_Frequency="Calendar Year",IF(COUNTA(H$3:H542)&lt;=SETUP_Period_Final-SETUP_Period_First,H542+1),
IF(SETUP_Frequency="Financial Year", IF(COUNTA(H$3:H542)&lt;=LEFT(SETUP_Period_Final,4)-LEFT(SETUP_Period_First,4),((LEFT(H542,2)&amp;MID(H542,3,2))+1)&amp;"/"&amp;TEXT(RIGHT(TEXT(RIGHT(H542,2)+1,"00"),2),"00"),NA()),
IF(SETUP_Frequency="Quarterly",IF(COUNTA(H$3:H542)&lt;=((LEFT(SETUP_Period_Final,4)-LEFT(SETUP_Period_First,4))*4)+RIGHT(SETUP_Period_Final,1)-RIGHT(SETUP_Period_First,1),IF(_xlfn.NUMBERVALUE(RIGHT(H542,1))=4,(LEFT(H542,4)+1)&amp;"Q1",(LEFT(H542,4)&amp;"Q"&amp;(RIGHT(H542,1)+1))),NA()),NA())))</f>
        <v>0</v>
      </c>
      <c r="J543" s="43">
        <f ca="1">OFFSET(Tool!$C$13,0,ROW($H543)-3)</f>
        <v>0</v>
      </c>
      <c r="K543" s="78" t="e">
        <f t="shared" ca="1" si="41"/>
        <v>#N/A</v>
      </c>
      <c r="L543" s="78" t="e">
        <f t="shared" ca="1" si="44"/>
        <v>#N/A</v>
      </c>
      <c r="M543" s="78" t="e">
        <f t="shared" ca="1" si="45"/>
        <v>#N/A</v>
      </c>
      <c r="N543" s="38"/>
      <c r="O543" s="36" t="e" cm="1">
        <f t="array" ref="O543">IF(OR(ISERROR($H543),$H543=FALSE),NA(),
IF(INFLATION_Index="Custom",_xlfn.XLOOKUP($H543,Tool!$12:$12,Tool!$14:$14)*100,
IF(SETUP_Frequency="Financial Year",
IFERROR(INDEX(Dynamic_Table_FY,_xlfn.XMATCH($H543,Dynamic_Period_FY),_xlfn.XMATCH(INFLATION_Index,Dynamic_Indices)),
INDEX(Dynamic_Table_FY,COUNTA(Dynamic_Table_FY)/COUNTA(Dynamic_Indices),_xlfn.XMATCH(INFLATION_Index,Dynamic_Indices))),
IF(SETUP_Frequency="Calendar Year",
IFERROR(INDEX(Dynamic_Table_CAL,_xlfn.XMATCH($H543,Dynamic_Period_CAL),_xlfn.XMATCH(INFLATION_Index,Dynamic_Indices)),
INDEX(Dynamic_Table_CAL,COUNTA(Dynamic_Table_CAL)/COUNTA(Dynamic_Indices),_xlfn.XMATCH(INFLATION_Index,Dynamic_Indices))),
IF(SETUP_Frequency="Quarterly",
IFERROR(INDEX(Dynamic_Table_QTR,_xlfn.XMATCH($H543,Dynamic_Period_QTR),_xlfn.XMATCH(INFLATION_Index,Dynamic_Indices)),
INDEX(Dynamic_Table_QTR,COUNTA(Dynamic_Table_QTR)/COUNTA(Dynamic_Indices),_xlfn.XMATCH(INFLATION_Index,Dynamic_Indices))),"err")))))
/100</f>
        <v>#N/A</v>
      </c>
      <c r="P543" s="37" t="e">
        <f t="shared" ca="1" si="42"/>
        <v>#N/A</v>
      </c>
      <c r="Q543" s="37" t="e">
        <f ca="1">IF(ISERROR($H543),NA(),
$P543/_xlfn.XLOOKUP(0,Tool!$27:$27,Tool!$33:$33)
)</f>
        <v>#N/A</v>
      </c>
      <c r="R543" s="2"/>
      <c r="S543" s="36" t="e" cm="1">
        <f t="array" ref="S543">IF(OR(ISERROR($H543),$H543=FALSE),NA(),
IF(SETUP_Frequency="Financial Year",
IFERROR(INDEX(Dynamic_Table_FY,_xlfn.XMATCH($H543,Dynamic_Period_FY),_xlfn.XMATCH("GDP Deflator",Dynamic_Indices)),
INDEX(Dynamic_Table_FY,COUNTA(Dynamic_Table_FY)/COUNTA(Dynamic_Indices),_xlfn.XMATCH("GDP Deflator",Dynamic_Indices))),
IF(SETUP_Frequency="Calendar Year",
IFERROR(INDEX(Dynamic_Table_CAL,_xlfn.XMATCH($H543,Dynamic_Period_CAL),_xlfn.XMATCH("GDP Deflator",Dynamic_Indices)),
INDEX(Dynamic_Table_CAL,COUNTA(Dynamic_Table_CAL)/COUNTA(Dynamic_Indices),_xlfn.XMATCH("GDP Deflator",Dynamic_Indices))),
IF(SETUP_Frequency="Quarterly",
IFERROR(INDEX(Dynamic_Table_QTR,_xlfn.XMATCH($H543,Dynamic_Period_QTR),_xlfn.XMATCH("GDP Deflator",Dynamic_Indices)),
INDEX(Dynamic_Table_QTR,COUNTA(Dynamic_Table_QTR)/COUNTA(Dynamic_Indices),_xlfn.XMATCH("GDP Deflator",Dynamic_Indices))),"err"))))
/100</f>
        <v>#N/A</v>
      </c>
      <c r="T543" s="37" t="e">
        <f t="shared" ca="1" si="43"/>
        <v>#N/A</v>
      </c>
      <c r="U543" s="2" t="e">
        <f ca="1">IF(ISERROR($H543),NA(),
_xlfn.XLOOKUP(0,Tool!$28:$28,Tool!$40:$40)/$T543
)</f>
        <v>#N/A</v>
      </c>
    </row>
    <row r="544" spans="8:21" x14ac:dyDescent="0.35">
      <c r="H544" s="33" t="b">
        <f>IF(SETUP_Frequency="Calendar Year",IF(COUNTA(H$3:H543)&lt;=SETUP_Period_Final-SETUP_Period_First,H543+1),
IF(SETUP_Frequency="Financial Year", IF(COUNTA(H$3:H543)&lt;=LEFT(SETUP_Period_Final,4)-LEFT(SETUP_Period_First,4),((LEFT(H543,2)&amp;MID(H543,3,2))+1)&amp;"/"&amp;TEXT(RIGHT(TEXT(RIGHT(H543,2)+1,"00"),2),"00"),NA()),
IF(SETUP_Frequency="Quarterly",IF(COUNTA(H$3:H543)&lt;=((LEFT(SETUP_Period_Final,4)-LEFT(SETUP_Period_First,4))*4)+RIGHT(SETUP_Period_Final,1)-RIGHT(SETUP_Period_First,1),IF(_xlfn.NUMBERVALUE(RIGHT(H543,1))=4,(LEFT(H543,4)+1)&amp;"Q1",(LEFT(H543,4)&amp;"Q"&amp;(RIGHT(H543,1)+1))),NA()),NA())))</f>
        <v>0</v>
      </c>
      <c r="J544" s="43">
        <f ca="1">OFFSET(Tool!$C$13,0,ROW($H544)-3)</f>
        <v>0</v>
      </c>
      <c r="K544" s="78" t="e">
        <f t="shared" ca="1" si="41"/>
        <v>#N/A</v>
      </c>
      <c r="L544" s="78" t="e">
        <f t="shared" ca="1" si="44"/>
        <v>#N/A</v>
      </c>
      <c r="M544" s="78" t="e">
        <f t="shared" ca="1" si="45"/>
        <v>#N/A</v>
      </c>
      <c r="N544" s="38"/>
      <c r="O544" s="36" t="e" cm="1">
        <f t="array" ref="O544">IF(OR(ISERROR($H544),$H544=FALSE),NA(),
IF(INFLATION_Index="Custom",_xlfn.XLOOKUP($H544,Tool!$12:$12,Tool!$14:$14)*100,
IF(SETUP_Frequency="Financial Year",
IFERROR(INDEX(Dynamic_Table_FY,_xlfn.XMATCH($H544,Dynamic_Period_FY),_xlfn.XMATCH(INFLATION_Index,Dynamic_Indices)),
INDEX(Dynamic_Table_FY,COUNTA(Dynamic_Table_FY)/COUNTA(Dynamic_Indices),_xlfn.XMATCH(INFLATION_Index,Dynamic_Indices))),
IF(SETUP_Frequency="Calendar Year",
IFERROR(INDEX(Dynamic_Table_CAL,_xlfn.XMATCH($H544,Dynamic_Period_CAL),_xlfn.XMATCH(INFLATION_Index,Dynamic_Indices)),
INDEX(Dynamic_Table_CAL,COUNTA(Dynamic_Table_CAL)/COUNTA(Dynamic_Indices),_xlfn.XMATCH(INFLATION_Index,Dynamic_Indices))),
IF(SETUP_Frequency="Quarterly",
IFERROR(INDEX(Dynamic_Table_QTR,_xlfn.XMATCH($H544,Dynamic_Period_QTR),_xlfn.XMATCH(INFLATION_Index,Dynamic_Indices)),
INDEX(Dynamic_Table_QTR,COUNTA(Dynamic_Table_QTR)/COUNTA(Dynamic_Indices),_xlfn.XMATCH(INFLATION_Index,Dynamic_Indices))),"err")))))
/100</f>
        <v>#N/A</v>
      </c>
      <c r="P544" s="37" t="e">
        <f t="shared" ca="1" si="42"/>
        <v>#N/A</v>
      </c>
      <c r="Q544" s="37" t="e">
        <f ca="1">IF(ISERROR($H544),NA(),
$P544/_xlfn.XLOOKUP(0,Tool!$27:$27,Tool!$33:$33)
)</f>
        <v>#N/A</v>
      </c>
      <c r="R544" s="2"/>
      <c r="S544" s="36" t="e" cm="1">
        <f t="array" ref="S544">IF(OR(ISERROR($H544),$H544=FALSE),NA(),
IF(SETUP_Frequency="Financial Year",
IFERROR(INDEX(Dynamic_Table_FY,_xlfn.XMATCH($H544,Dynamic_Period_FY),_xlfn.XMATCH("GDP Deflator",Dynamic_Indices)),
INDEX(Dynamic_Table_FY,COUNTA(Dynamic_Table_FY)/COUNTA(Dynamic_Indices),_xlfn.XMATCH("GDP Deflator",Dynamic_Indices))),
IF(SETUP_Frequency="Calendar Year",
IFERROR(INDEX(Dynamic_Table_CAL,_xlfn.XMATCH($H544,Dynamic_Period_CAL),_xlfn.XMATCH("GDP Deflator",Dynamic_Indices)),
INDEX(Dynamic_Table_CAL,COUNTA(Dynamic_Table_CAL)/COUNTA(Dynamic_Indices),_xlfn.XMATCH("GDP Deflator",Dynamic_Indices))),
IF(SETUP_Frequency="Quarterly",
IFERROR(INDEX(Dynamic_Table_QTR,_xlfn.XMATCH($H544,Dynamic_Period_QTR),_xlfn.XMATCH("GDP Deflator",Dynamic_Indices)),
INDEX(Dynamic_Table_QTR,COUNTA(Dynamic_Table_QTR)/COUNTA(Dynamic_Indices),_xlfn.XMATCH("GDP Deflator",Dynamic_Indices))),"err"))))
/100</f>
        <v>#N/A</v>
      </c>
      <c r="T544" s="37" t="e">
        <f t="shared" ca="1" si="43"/>
        <v>#N/A</v>
      </c>
      <c r="U544" s="2" t="e">
        <f ca="1">IF(ISERROR($H544),NA(),
_xlfn.XLOOKUP(0,Tool!$28:$28,Tool!$40:$40)/$T544
)</f>
        <v>#N/A</v>
      </c>
    </row>
    <row r="545" spans="8:21" x14ac:dyDescent="0.35">
      <c r="H545" s="33" t="b">
        <f>IF(SETUP_Frequency="Calendar Year",IF(COUNTA(H$3:H544)&lt;=SETUP_Period_Final-SETUP_Period_First,H544+1),
IF(SETUP_Frequency="Financial Year", IF(COUNTA(H$3:H544)&lt;=LEFT(SETUP_Period_Final,4)-LEFT(SETUP_Period_First,4),((LEFT(H544,2)&amp;MID(H544,3,2))+1)&amp;"/"&amp;TEXT(RIGHT(TEXT(RIGHT(H544,2)+1,"00"),2),"00"),NA()),
IF(SETUP_Frequency="Quarterly",IF(COUNTA(H$3:H544)&lt;=((LEFT(SETUP_Period_Final,4)-LEFT(SETUP_Period_First,4))*4)+RIGHT(SETUP_Period_Final,1)-RIGHT(SETUP_Period_First,1),IF(_xlfn.NUMBERVALUE(RIGHT(H544,1))=4,(LEFT(H544,4)+1)&amp;"Q1",(LEFT(H544,4)&amp;"Q"&amp;(RIGHT(H544,1)+1))),NA()),NA())))</f>
        <v>0</v>
      </c>
      <c r="J545" s="43">
        <f ca="1">OFFSET(Tool!$C$13,0,ROW($H545)-3)</f>
        <v>0</v>
      </c>
      <c r="K545" s="78" t="e">
        <f t="shared" ca="1" si="41"/>
        <v>#N/A</v>
      </c>
      <c r="L545" s="78" t="e">
        <f t="shared" ca="1" si="44"/>
        <v>#N/A</v>
      </c>
      <c r="M545" s="78" t="e">
        <f t="shared" ca="1" si="45"/>
        <v>#N/A</v>
      </c>
      <c r="N545" s="38"/>
      <c r="O545" s="36" t="e" cm="1">
        <f t="array" ref="O545">IF(OR(ISERROR($H545),$H545=FALSE),NA(),
IF(INFLATION_Index="Custom",_xlfn.XLOOKUP($H545,Tool!$12:$12,Tool!$14:$14)*100,
IF(SETUP_Frequency="Financial Year",
IFERROR(INDEX(Dynamic_Table_FY,_xlfn.XMATCH($H545,Dynamic_Period_FY),_xlfn.XMATCH(INFLATION_Index,Dynamic_Indices)),
INDEX(Dynamic_Table_FY,COUNTA(Dynamic_Table_FY)/COUNTA(Dynamic_Indices),_xlfn.XMATCH(INFLATION_Index,Dynamic_Indices))),
IF(SETUP_Frequency="Calendar Year",
IFERROR(INDEX(Dynamic_Table_CAL,_xlfn.XMATCH($H545,Dynamic_Period_CAL),_xlfn.XMATCH(INFLATION_Index,Dynamic_Indices)),
INDEX(Dynamic_Table_CAL,COUNTA(Dynamic_Table_CAL)/COUNTA(Dynamic_Indices),_xlfn.XMATCH(INFLATION_Index,Dynamic_Indices))),
IF(SETUP_Frequency="Quarterly",
IFERROR(INDEX(Dynamic_Table_QTR,_xlfn.XMATCH($H545,Dynamic_Period_QTR),_xlfn.XMATCH(INFLATION_Index,Dynamic_Indices)),
INDEX(Dynamic_Table_QTR,COUNTA(Dynamic_Table_QTR)/COUNTA(Dynamic_Indices),_xlfn.XMATCH(INFLATION_Index,Dynamic_Indices))),"err")))))
/100</f>
        <v>#N/A</v>
      </c>
      <c r="P545" s="37" t="e">
        <f t="shared" ca="1" si="42"/>
        <v>#N/A</v>
      </c>
      <c r="Q545" s="37" t="e">
        <f ca="1">IF(ISERROR($H545),NA(),
$P545/_xlfn.XLOOKUP(0,Tool!$27:$27,Tool!$33:$33)
)</f>
        <v>#N/A</v>
      </c>
      <c r="R545" s="2"/>
      <c r="S545" s="36" t="e" cm="1">
        <f t="array" ref="S545">IF(OR(ISERROR($H545),$H545=FALSE),NA(),
IF(SETUP_Frequency="Financial Year",
IFERROR(INDEX(Dynamic_Table_FY,_xlfn.XMATCH($H545,Dynamic_Period_FY),_xlfn.XMATCH("GDP Deflator",Dynamic_Indices)),
INDEX(Dynamic_Table_FY,COUNTA(Dynamic_Table_FY)/COUNTA(Dynamic_Indices),_xlfn.XMATCH("GDP Deflator",Dynamic_Indices))),
IF(SETUP_Frequency="Calendar Year",
IFERROR(INDEX(Dynamic_Table_CAL,_xlfn.XMATCH($H545,Dynamic_Period_CAL),_xlfn.XMATCH("GDP Deflator",Dynamic_Indices)),
INDEX(Dynamic_Table_CAL,COUNTA(Dynamic_Table_CAL)/COUNTA(Dynamic_Indices),_xlfn.XMATCH("GDP Deflator",Dynamic_Indices))),
IF(SETUP_Frequency="Quarterly",
IFERROR(INDEX(Dynamic_Table_QTR,_xlfn.XMATCH($H545,Dynamic_Period_QTR),_xlfn.XMATCH("GDP Deflator",Dynamic_Indices)),
INDEX(Dynamic_Table_QTR,COUNTA(Dynamic_Table_QTR)/COUNTA(Dynamic_Indices),_xlfn.XMATCH("GDP Deflator",Dynamic_Indices))),"err"))))
/100</f>
        <v>#N/A</v>
      </c>
      <c r="T545" s="37" t="e">
        <f t="shared" ca="1" si="43"/>
        <v>#N/A</v>
      </c>
      <c r="U545" s="2" t="e">
        <f ca="1">IF(ISERROR($H545),NA(),
_xlfn.XLOOKUP(0,Tool!$28:$28,Tool!$40:$40)/$T545
)</f>
        <v>#N/A</v>
      </c>
    </row>
    <row r="546" spans="8:21" x14ac:dyDescent="0.35">
      <c r="H546" s="33" t="b">
        <f>IF(SETUP_Frequency="Calendar Year",IF(COUNTA(H$3:H545)&lt;=SETUP_Period_Final-SETUP_Period_First,H545+1),
IF(SETUP_Frequency="Financial Year", IF(COUNTA(H$3:H545)&lt;=LEFT(SETUP_Period_Final,4)-LEFT(SETUP_Period_First,4),((LEFT(H545,2)&amp;MID(H545,3,2))+1)&amp;"/"&amp;TEXT(RIGHT(TEXT(RIGHT(H545,2)+1,"00"),2),"00"),NA()),
IF(SETUP_Frequency="Quarterly",IF(COUNTA(H$3:H545)&lt;=((LEFT(SETUP_Period_Final,4)-LEFT(SETUP_Period_First,4))*4)+RIGHT(SETUP_Period_Final,1)-RIGHT(SETUP_Period_First,1),IF(_xlfn.NUMBERVALUE(RIGHT(H545,1))=4,(LEFT(H545,4)+1)&amp;"Q1",(LEFT(H545,4)&amp;"Q"&amp;(RIGHT(H545,1)+1))),NA()),NA())))</f>
        <v>0</v>
      </c>
      <c r="J546" s="43">
        <f ca="1">OFFSET(Tool!$C$13,0,ROW($H546)-3)</f>
        <v>0</v>
      </c>
      <c r="K546" s="78" t="e">
        <f t="shared" ca="1" si="41"/>
        <v>#N/A</v>
      </c>
      <c r="L546" s="78" t="e">
        <f t="shared" ca="1" si="44"/>
        <v>#N/A</v>
      </c>
      <c r="M546" s="78" t="e">
        <f t="shared" ca="1" si="45"/>
        <v>#N/A</v>
      </c>
      <c r="N546" s="38"/>
      <c r="O546" s="36" t="e" cm="1">
        <f t="array" ref="O546">IF(OR(ISERROR($H546),$H546=FALSE),NA(),
IF(INFLATION_Index="Custom",_xlfn.XLOOKUP($H546,Tool!$12:$12,Tool!$14:$14)*100,
IF(SETUP_Frequency="Financial Year",
IFERROR(INDEX(Dynamic_Table_FY,_xlfn.XMATCH($H546,Dynamic_Period_FY),_xlfn.XMATCH(INFLATION_Index,Dynamic_Indices)),
INDEX(Dynamic_Table_FY,COUNTA(Dynamic_Table_FY)/COUNTA(Dynamic_Indices),_xlfn.XMATCH(INFLATION_Index,Dynamic_Indices))),
IF(SETUP_Frequency="Calendar Year",
IFERROR(INDEX(Dynamic_Table_CAL,_xlfn.XMATCH($H546,Dynamic_Period_CAL),_xlfn.XMATCH(INFLATION_Index,Dynamic_Indices)),
INDEX(Dynamic_Table_CAL,COUNTA(Dynamic_Table_CAL)/COUNTA(Dynamic_Indices),_xlfn.XMATCH(INFLATION_Index,Dynamic_Indices))),
IF(SETUP_Frequency="Quarterly",
IFERROR(INDEX(Dynamic_Table_QTR,_xlfn.XMATCH($H546,Dynamic_Period_QTR),_xlfn.XMATCH(INFLATION_Index,Dynamic_Indices)),
INDEX(Dynamic_Table_QTR,COUNTA(Dynamic_Table_QTR)/COUNTA(Dynamic_Indices),_xlfn.XMATCH(INFLATION_Index,Dynamic_Indices))),"err")))))
/100</f>
        <v>#N/A</v>
      </c>
      <c r="P546" s="37" t="e">
        <f t="shared" ca="1" si="42"/>
        <v>#N/A</v>
      </c>
      <c r="Q546" s="37" t="e">
        <f ca="1">IF(ISERROR($H546),NA(),
$P546/_xlfn.XLOOKUP(0,Tool!$27:$27,Tool!$33:$33)
)</f>
        <v>#N/A</v>
      </c>
      <c r="R546" s="2"/>
      <c r="S546" s="36" t="e" cm="1">
        <f t="array" ref="S546">IF(OR(ISERROR($H546),$H546=FALSE),NA(),
IF(SETUP_Frequency="Financial Year",
IFERROR(INDEX(Dynamic_Table_FY,_xlfn.XMATCH($H546,Dynamic_Period_FY),_xlfn.XMATCH("GDP Deflator",Dynamic_Indices)),
INDEX(Dynamic_Table_FY,COUNTA(Dynamic_Table_FY)/COUNTA(Dynamic_Indices),_xlfn.XMATCH("GDP Deflator",Dynamic_Indices))),
IF(SETUP_Frequency="Calendar Year",
IFERROR(INDEX(Dynamic_Table_CAL,_xlfn.XMATCH($H546,Dynamic_Period_CAL),_xlfn.XMATCH("GDP Deflator",Dynamic_Indices)),
INDEX(Dynamic_Table_CAL,COUNTA(Dynamic_Table_CAL)/COUNTA(Dynamic_Indices),_xlfn.XMATCH("GDP Deflator",Dynamic_Indices))),
IF(SETUP_Frequency="Quarterly",
IFERROR(INDEX(Dynamic_Table_QTR,_xlfn.XMATCH($H546,Dynamic_Period_QTR),_xlfn.XMATCH("GDP Deflator",Dynamic_Indices)),
INDEX(Dynamic_Table_QTR,COUNTA(Dynamic_Table_QTR)/COUNTA(Dynamic_Indices),_xlfn.XMATCH("GDP Deflator",Dynamic_Indices))),"err"))))
/100</f>
        <v>#N/A</v>
      </c>
      <c r="T546" s="37" t="e">
        <f t="shared" ca="1" si="43"/>
        <v>#N/A</v>
      </c>
      <c r="U546" s="2" t="e">
        <f ca="1">IF(ISERROR($H546),NA(),
_xlfn.XLOOKUP(0,Tool!$28:$28,Tool!$40:$40)/$T546
)</f>
        <v>#N/A</v>
      </c>
    </row>
    <row r="547" spans="8:21" x14ac:dyDescent="0.35">
      <c r="H547" s="33" t="b">
        <f>IF(SETUP_Frequency="Calendar Year",IF(COUNTA(H$3:H546)&lt;=SETUP_Period_Final-SETUP_Period_First,H546+1),
IF(SETUP_Frequency="Financial Year", IF(COUNTA(H$3:H546)&lt;=LEFT(SETUP_Period_Final,4)-LEFT(SETUP_Period_First,4),((LEFT(H546,2)&amp;MID(H546,3,2))+1)&amp;"/"&amp;TEXT(RIGHT(TEXT(RIGHT(H546,2)+1,"00"),2),"00"),NA()),
IF(SETUP_Frequency="Quarterly",IF(COUNTA(H$3:H546)&lt;=((LEFT(SETUP_Period_Final,4)-LEFT(SETUP_Period_First,4))*4)+RIGHT(SETUP_Period_Final,1)-RIGHT(SETUP_Period_First,1),IF(_xlfn.NUMBERVALUE(RIGHT(H546,1))=4,(LEFT(H546,4)+1)&amp;"Q1",(LEFT(H546,4)&amp;"Q"&amp;(RIGHT(H546,1)+1))),NA()),NA())))</f>
        <v>0</v>
      </c>
      <c r="J547" s="43">
        <f ca="1">OFFSET(Tool!$C$13,0,ROW($H547)-3)</f>
        <v>0</v>
      </c>
      <c r="K547" s="78" t="e">
        <f t="shared" ca="1" si="41"/>
        <v>#N/A</v>
      </c>
      <c r="L547" s="78" t="e">
        <f t="shared" ca="1" si="44"/>
        <v>#N/A</v>
      </c>
      <c r="M547" s="78" t="e">
        <f t="shared" ca="1" si="45"/>
        <v>#N/A</v>
      </c>
      <c r="N547" s="38"/>
      <c r="O547" s="36" t="e" cm="1">
        <f t="array" ref="O547">IF(OR(ISERROR($H547),$H547=FALSE),NA(),
IF(INFLATION_Index="Custom",_xlfn.XLOOKUP($H547,Tool!$12:$12,Tool!$14:$14)*100,
IF(SETUP_Frequency="Financial Year",
IFERROR(INDEX(Dynamic_Table_FY,_xlfn.XMATCH($H547,Dynamic_Period_FY),_xlfn.XMATCH(INFLATION_Index,Dynamic_Indices)),
INDEX(Dynamic_Table_FY,COUNTA(Dynamic_Table_FY)/COUNTA(Dynamic_Indices),_xlfn.XMATCH(INFLATION_Index,Dynamic_Indices))),
IF(SETUP_Frequency="Calendar Year",
IFERROR(INDEX(Dynamic_Table_CAL,_xlfn.XMATCH($H547,Dynamic_Period_CAL),_xlfn.XMATCH(INFLATION_Index,Dynamic_Indices)),
INDEX(Dynamic_Table_CAL,COUNTA(Dynamic_Table_CAL)/COUNTA(Dynamic_Indices),_xlfn.XMATCH(INFLATION_Index,Dynamic_Indices))),
IF(SETUP_Frequency="Quarterly",
IFERROR(INDEX(Dynamic_Table_QTR,_xlfn.XMATCH($H547,Dynamic_Period_QTR),_xlfn.XMATCH(INFLATION_Index,Dynamic_Indices)),
INDEX(Dynamic_Table_QTR,COUNTA(Dynamic_Table_QTR)/COUNTA(Dynamic_Indices),_xlfn.XMATCH(INFLATION_Index,Dynamic_Indices))),"err")))))
/100</f>
        <v>#N/A</v>
      </c>
      <c r="P547" s="37" t="e">
        <f t="shared" ca="1" si="42"/>
        <v>#N/A</v>
      </c>
      <c r="Q547" s="37" t="e">
        <f ca="1">IF(ISERROR($H547),NA(),
$P547/_xlfn.XLOOKUP(0,Tool!$27:$27,Tool!$33:$33)
)</f>
        <v>#N/A</v>
      </c>
      <c r="R547" s="2"/>
      <c r="S547" s="36" t="e" cm="1">
        <f t="array" ref="S547">IF(OR(ISERROR($H547),$H547=FALSE),NA(),
IF(SETUP_Frequency="Financial Year",
IFERROR(INDEX(Dynamic_Table_FY,_xlfn.XMATCH($H547,Dynamic_Period_FY),_xlfn.XMATCH("GDP Deflator",Dynamic_Indices)),
INDEX(Dynamic_Table_FY,COUNTA(Dynamic_Table_FY)/COUNTA(Dynamic_Indices),_xlfn.XMATCH("GDP Deflator",Dynamic_Indices))),
IF(SETUP_Frequency="Calendar Year",
IFERROR(INDEX(Dynamic_Table_CAL,_xlfn.XMATCH($H547,Dynamic_Period_CAL),_xlfn.XMATCH("GDP Deflator",Dynamic_Indices)),
INDEX(Dynamic_Table_CAL,COUNTA(Dynamic_Table_CAL)/COUNTA(Dynamic_Indices),_xlfn.XMATCH("GDP Deflator",Dynamic_Indices))),
IF(SETUP_Frequency="Quarterly",
IFERROR(INDEX(Dynamic_Table_QTR,_xlfn.XMATCH($H547,Dynamic_Period_QTR),_xlfn.XMATCH("GDP Deflator",Dynamic_Indices)),
INDEX(Dynamic_Table_QTR,COUNTA(Dynamic_Table_QTR)/COUNTA(Dynamic_Indices),_xlfn.XMATCH("GDP Deflator",Dynamic_Indices))),"err"))))
/100</f>
        <v>#N/A</v>
      </c>
      <c r="T547" s="37" t="e">
        <f t="shared" ca="1" si="43"/>
        <v>#N/A</v>
      </c>
      <c r="U547" s="2" t="e">
        <f ca="1">IF(ISERROR($H547),NA(),
_xlfn.XLOOKUP(0,Tool!$28:$28,Tool!$40:$40)/$T547
)</f>
        <v>#N/A</v>
      </c>
    </row>
    <row r="548" spans="8:21" x14ac:dyDescent="0.35">
      <c r="H548" s="33" t="b">
        <f>IF(SETUP_Frequency="Calendar Year",IF(COUNTA(H$3:H547)&lt;=SETUP_Period_Final-SETUP_Period_First,H547+1),
IF(SETUP_Frequency="Financial Year", IF(COUNTA(H$3:H547)&lt;=LEFT(SETUP_Period_Final,4)-LEFT(SETUP_Period_First,4),((LEFT(H547,2)&amp;MID(H547,3,2))+1)&amp;"/"&amp;TEXT(RIGHT(TEXT(RIGHT(H547,2)+1,"00"),2),"00"),NA()),
IF(SETUP_Frequency="Quarterly",IF(COUNTA(H$3:H547)&lt;=((LEFT(SETUP_Period_Final,4)-LEFT(SETUP_Period_First,4))*4)+RIGHT(SETUP_Period_Final,1)-RIGHT(SETUP_Period_First,1),IF(_xlfn.NUMBERVALUE(RIGHT(H547,1))=4,(LEFT(H547,4)+1)&amp;"Q1",(LEFT(H547,4)&amp;"Q"&amp;(RIGHT(H547,1)+1))),NA()),NA())))</f>
        <v>0</v>
      </c>
      <c r="J548" s="43">
        <f ca="1">OFFSET(Tool!$C$13,0,ROW($H548)-3)</f>
        <v>0</v>
      </c>
      <c r="K548" s="78" t="e">
        <f t="shared" ca="1" si="41"/>
        <v>#N/A</v>
      </c>
      <c r="L548" s="78" t="e">
        <f t="shared" ca="1" si="44"/>
        <v>#N/A</v>
      </c>
      <c r="M548" s="78" t="e">
        <f t="shared" ca="1" si="45"/>
        <v>#N/A</v>
      </c>
      <c r="N548" s="38"/>
      <c r="O548" s="36" t="e" cm="1">
        <f t="array" ref="O548">IF(OR(ISERROR($H548),$H548=FALSE),NA(),
IF(INFLATION_Index="Custom",_xlfn.XLOOKUP($H548,Tool!$12:$12,Tool!$14:$14)*100,
IF(SETUP_Frequency="Financial Year",
IFERROR(INDEX(Dynamic_Table_FY,_xlfn.XMATCH($H548,Dynamic_Period_FY),_xlfn.XMATCH(INFLATION_Index,Dynamic_Indices)),
INDEX(Dynamic_Table_FY,COUNTA(Dynamic_Table_FY)/COUNTA(Dynamic_Indices),_xlfn.XMATCH(INFLATION_Index,Dynamic_Indices))),
IF(SETUP_Frequency="Calendar Year",
IFERROR(INDEX(Dynamic_Table_CAL,_xlfn.XMATCH($H548,Dynamic_Period_CAL),_xlfn.XMATCH(INFLATION_Index,Dynamic_Indices)),
INDEX(Dynamic_Table_CAL,COUNTA(Dynamic_Table_CAL)/COUNTA(Dynamic_Indices),_xlfn.XMATCH(INFLATION_Index,Dynamic_Indices))),
IF(SETUP_Frequency="Quarterly",
IFERROR(INDEX(Dynamic_Table_QTR,_xlfn.XMATCH($H548,Dynamic_Period_QTR),_xlfn.XMATCH(INFLATION_Index,Dynamic_Indices)),
INDEX(Dynamic_Table_QTR,COUNTA(Dynamic_Table_QTR)/COUNTA(Dynamic_Indices),_xlfn.XMATCH(INFLATION_Index,Dynamic_Indices))),"err")))))
/100</f>
        <v>#N/A</v>
      </c>
      <c r="P548" s="37" t="e">
        <f t="shared" ca="1" si="42"/>
        <v>#N/A</v>
      </c>
      <c r="Q548" s="37" t="e">
        <f ca="1">IF(ISERROR($H548),NA(),
$P548/_xlfn.XLOOKUP(0,Tool!$27:$27,Tool!$33:$33)
)</f>
        <v>#N/A</v>
      </c>
      <c r="R548" s="2"/>
      <c r="S548" s="36" t="e" cm="1">
        <f t="array" ref="S548">IF(OR(ISERROR($H548),$H548=FALSE),NA(),
IF(SETUP_Frequency="Financial Year",
IFERROR(INDEX(Dynamic_Table_FY,_xlfn.XMATCH($H548,Dynamic_Period_FY),_xlfn.XMATCH("GDP Deflator",Dynamic_Indices)),
INDEX(Dynamic_Table_FY,COUNTA(Dynamic_Table_FY)/COUNTA(Dynamic_Indices),_xlfn.XMATCH("GDP Deflator",Dynamic_Indices))),
IF(SETUP_Frequency="Calendar Year",
IFERROR(INDEX(Dynamic_Table_CAL,_xlfn.XMATCH($H548,Dynamic_Period_CAL),_xlfn.XMATCH("GDP Deflator",Dynamic_Indices)),
INDEX(Dynamic_Table_CAL,COUNTA(Dynamic_Table_CAL)/COUNTA(Dynamic_Indices),_xlfn.XMATCH("GDP Deflator",Dynamic_Indices))),
IF(SETUP_Frequency="Quarterly",
IFERROR(INDEX(Dynamic_Table_QTR,_xlfn.XMATCH($H548,Dynamic_Period_QTR),_xlfn.XMATCH("GDP Deflator",Dynamic_Indices)),
INDEX(Dynamic_Table_QTR,COUNTA(Dynamic_Table_QTR)/COUNTA(Dynamic_Indices),_xlfn.XMATCH("GDP Deflator",Dynamic_Indices))),"err"))))
/100</f>
        <v>#N/A</v>
      </c>
      <c r="T548" s="37" t="e">
        <f t="shared" ca="1" si="43"/>
        <v>#N/A</v>
      </c>
      <c r="U548" s="2" t="e">
        <f ca="1">IF(ISERROR($H548),NA(),
_xlfn.XLOOKUP(0,Tool!$28:$28,Tool!$40:$40)/$T548
)</f>
        <v>#N/A</v>
      </c>
    </row>
    <row r="549" spans="8:21" x14ac:dyDescent="0.35">
      <c r="H549" s="33" t="b">
        <f>IF(SETUP_Frequency="Calendar Year",IF(COUNTA(H$3:H548)&lt;=SETUP_Period_Final-SETUP_Period_First,H548+1),
IF(SETUP_Frequency="Financial Year", IF(COUNTA(H$3:H548)&lt;=LEFT(SETUP_Period_Final,4)-LEFT(SETUP_Period_First,4),((LEFT(H548,2)&amp;MID(H548,3,2))+1)&amp;"/"&amp;TEXT(RIGHT(TEXT(RIGHT(H548,2)+1,"00"),2),"00"),NA()),
IF(SETUP_Frequency="Quarterly",IF(COUNTA(H$3:H548)&lt;=((LEFT(SETUP_Period_Final,4)-LEFT(SETUP_Period_First,4))*4)+RIGHT(SETUP_Period_Final,1)-RIGHT(SETUP_Period_First,1),IF(_xlfn.NUMBERVALUE(RIGHT(H548,1))=4,(LEFT(H548,4)+1)&amp;"Q1",(LEFT(H548,4)&amp;"Q"&amp;(RIGHT(H548,1)+1))),NA()),NA())))</f>
        <v>0</v>
      </c>
      <c r="J549" s="43">
        <f ca="1">OFFSET(Tool!$C$13,0,ROW($H549)-3)</f>
        <v>0</v>
      </c>
      <c r="K549" s="78" t="e">
        <f t="shared" ca="1" si="41"/>
        <v>#N/A</v>
      </c>
      <c r="L549" s="78" t="e">
        <f t="shared" ca="1" si="44"/>
        <v>#N/A</v>
      </c>
      <c r="M549" s="78" t="e">
        <f t="shared" ca="1" si="45"/>
        <v>#N/A</v>
      </c>
      <c r="N549" s="38"/>
      <c r="O549" s="36" t="e" cm="1">
        <f t="array" ref="O549">IF(OR(ISERROR($H549),$H549=FALSE),NA(),
IF(INFLATION_Index="Custom",_xlfn.XLOOKUP($H549,Tool!$12:$12,Tool!$14:$14)*100,
IF(SETUP_Frequency="Financial Year",
IFERROR(INDEX(Dynamic_Table_FY,_xlfn.XMATCH($H549,Dynamic_Period_FY),_xlfn.XMATCH(INFLATION_Index,Dynamic_Indices)),
INDEX(Dynamic_Table_FY,COUNTA(Dynamic_Table_FY)/COUNTA(Dynamic_Indices),_xlfn.XMATCH(INFLATION_Index,Dynamic_Indices))),
IF(SETUP_Frequency="Calendar Year",
IFERROR(INDEX(Dynamic_Table_CAL,_xlfn.XMATCH($H549,Dynamic_Period_CAL),_xlfn.XMATCH(INFLATION_Index,Dynamic_Indices)),
INDEX(Dynamic_Table_CAL,COUNTA(Dynamic_Table_CAL)/COUNTA(Dynamic_Indices),_xlfn.XMATCH(INFLATION_Index,Dynamic_Indices))),
IF(SETUP_Frequency="Quarterly",
IFERROR(INDEX(Dynamic_Table_QTR,_xlfn.XMATCH($H549,Dynamic_Period_QTR),_xlfn.XMATCH(INFLATION_Index,Dynamic_Indices)),
INDEX(Dynamic_Table_QTR,COUNTA(Dynamic_Table_QTR)/COUNTA(Dynamic_Indices),_xlfn.XMATCH(INFLATION_Index,Dynamic_Indices))),"err")))))
/100</f>
        <v>#N/A</v>
      </c>
      <c r="P549" s="37" t="e">
        <f t="shared" ca="1" si="42"/>
        <v>#N/A</v>
      </c>
      <c r="Q549" s="37" t="e">
        <f ca="1">IF(ISERROR($H549),NA(),
$P549/_xlfn.XLOOKUP(0,Tool!$27:$27,Tool!$33:$33)
)</f>
        <v>#N/A</v>
      </c>
      <c r="R549" s="2"/>
      <c r="S549" s="36" t="e" cm="1">
        <f t="array" ref="S549">IF(OR(ISERROR($H549),$H549=FALSE),NA(),
IF(SETUP_Frequency="Financial Year",
IFERROR(INDEX(Dynamic_Table_FY,_xlfn.XMATCH($H549,Dynamic_Period_FY),_xlfn.XMATCH("GDP Deflator",Dynamic_Indices)),
INDEX(Dynamic_Table_FY,COUNTA(Dynamic_Table_FY)/COUNTA(Dynamic_Indices),_xlfn.XMATCH("GDP Deflator",Dynamic_Indices))),
IF(SETUP_Frequency="Calendar Year",
IFERROR(INDEX(Dynamic_Table_CAL,_xlfn.XMATCH($H549,Dynamic_Period_CAL),_xlfn.XMATCH("GDP Deflator",Dynamic_Indices)),
INDEX(Dynamic_Table_CAL,COUNTA(Dynamic_Table_CAL)/COUNTA(Dynamic_Indices),_xlfn.XMATCH("GDP Deflator",Dynamic_Indices))),
IF(SETUP_Frequency="Quarterly",
IFERROR(INDEX(Dynamic_Table_QTR,_xlfn.XMATCH($H549,Dynamic_Period_QTR),_xlfn.XMATCH("GDP Deflator",Dynamic_Indices)),
INDEX(Dynamic_Table_QTR,COUNTA(Dynamic_Table_QTR)/COUNTA(Dynamic_Indices),_xlfn.XMATCH("GDP Deflator",Dynamic_Indices))),"err"))))
/100</f>
        <v>#N/A</v>
      </c>
      <c r="T549" s="37" t="e">
        <f t="shared" ca="1" si="43"/>
        <v>#N/A</v>
      </c>
      <c r="U549" s="2" t="e">
        <f ca="1">IF(ISERROR($H549),NA(),
_xlfn.XLOOKUP(0,Tool!$28:$28,Tool!$40:$40)/$T549
)</f>
        <v>#N/A</v>
      </c>
    </row>
    <row r="550" spans="8:21" x14ac:dyDescent="0.35">
      <c r="H550" s="33" t="b">
        <f>IF(SETUP_Frequency="Calendar Year",IF(COUNTA(H$3:H549)&lt;=SETUP_Period_Final-SETUP_Period_First,H549+1),
IF(SETUP_Frequency="Financial Year", IF(COUNTA(H$3:H549)&lt;=LEFT(SETUP_Period_Final,4)-LEFT(SETUP_Period_First,4),((LEFT(H549,2)&amp;MID(H549,3,2))+1)&amp;"/"&amp;TEXT(RIGHT(TEXT(RIGHT(H549,2)+1,"00"),2),"00"),NA()),
IF(SETUP_Frequency="Quarterly",IF(COUNTA(H$3:H549)&lt;=((LEFT(SETUP_Period_Final,4)-LEFT(SETUP_Period_First,4))*4)+RIGHT(SETUP_Period_Final,1)-RIGHT(SETUP_Period_First,1),IF(_xlfn.NUMBERVALUE(RIGHT(H549,1))=4,(LEFT(H549,4)+1)&amp;"Q1",(LEFT(H549,4)&amp;"Q"&amp;(RIGHT(H549,1)+1))),NA()),NA())))</f>
        <v>0</v>
      </c>
      <c r="J550" s="43">
        <f ca="1">OFFSET(Tool!$C$13,0,ROW($H550)-3)</f>
        <v>0</v>
      </c>
      <c r="K550" s="78" t="e">
        <f t="shared" ca="1" si="41"/>
        <v>#N/A</v>
      </c>
      <c r="L550" s="78" t="e">
        <f t="shared" ca="1" si="44"/>
        <v>#N/A</v>
      </c>
      <c r="M550" s="78" t="e">
        <f t="shared" ca="1" si="45"/>
        <v>#N/A</v>
      </c>
      <c r="N550" s="38"/>
      <c r="O550" s="36" t="e" cm="1">
        <f t="array" ref="O550">IF(OR(ISERROR($H550),$H550=FALSE),NA(),
IF(INFLATION_Index="Custom",_xlfn.XLOOKUP($H550,Tool!$12:$12,Tool!$14:$14)*100,
IF(SETUP_Frequency="Financial Year",
IFERROR(INDEX(Dynamic_Table_FY,_xlfn.XMATCH($H550,Dynamic_Period_FY),_xlfn.XMATCH(INFLATION_Index,Dynamic_Indices)),
INDEX(Dynamic_Table_FY,COUNTA(Dynamic_Table_FY)/COUNTA(Dynamic_Indices),_xlfn.XMATCH(INFLATION_Index,Dynamic_Indices))),
IF(SETUP_Frequency="Calendar Year",
IFERROR(INDEX(Dynamic_Table_CAL,_xlfn.XMATCH($H550,Dynamic_Period_CAL),_xlfn.XMATCH(INFLATION_Index,Dynamic_Indices)),
INDEX(Dynamic_Table_CAL,COUNTA(Dynamic_Table_CAL)/COUNTA(Dynamic_Indices),_xlfn.XMATCH(INFLATION_Index,Dynamic_Indices))),
IF(SETUP_Frequency="Quarterly",
IFERROR(INDEX(Dynamic_Table_QTR,_xlfn.XMATCH($H550,Dynamic_Period_QTR),_xlfn.XMATCH(INFLATION_Index,Dynamic_Indices)),
INDEX(Dynamic_Table_QTR,COUNTA(Dynamic_Table_QTR)/COUNTA(Dynamic_Indices),_xlfn.XMATCH(INFLATION_Index,Dynamic_Indices))),"err")))))
/100</f>
        <v>#N/A</v>
      </c>
      <c r="P550" s="37" t="e">
        <f t="shared" ca="1" si="42"/>
        <v>#N/A</v>
      </c>
      <c r="Q550" s="37" t="e">
        <f ca="1">IF(ISERROR($H550),NA(),
$P550/_xlfn.XLOOKUP(0,Tool!$27:$27,Tool!$33:$33)
)</f>
        <v>#N/A</v>
      </c>
      <c r="R550" s="2"/>
      <c r="S550" s="36" t="e" cm="1">
        <f t="array" ref="S550">IF(OR(ISERROR($H550),$H550=FALSE),NA(),
IF(SETUP_Frequency="Financial Year",
IFERROR(INDEX(Dynamic_Table_FY,_xlfn.XMATCH($H550,Dynamic_Period_FY),_xlfn.XMATCH("GDP Deflator",Dynamic_Indices)),
INDEX(Dynamic_Table_FY,COUNTA(Dynamic_Table_FY)/COUNTA(Dynamic_Indices),_xlfn.XMATCH("GDP Deflator",Dynamic_Indices))),
IF(SETUP_Frequency="Calendar Year",
IFERROR(INDEX(Dynamic_Table_CAL,_xlfn.XMATCH($H550,Dynamic_Period_CAL),_xlfn.XMATCH("GDP Deflator",Dynamic_Indices)),
INDEX(Dynamic_Table_CAL,COUNTA(Dynamic_Table_CAL)/COUNTA(Dynamic_Indices),_xlfn.XMATCH("GDP Deflator",Dynamic_Indices))),
IF(SETUP_Frequency="Quarterly",
IFERROR(INDEX(Dynamic_Table_QTR,_xlfn.XMATCH($H550,Dynamic_Period_QTR),_xlfn.XMATCH("GDP Deflator",Dynamic_Indices)),
INDEX(Dynamic_Table_QTR,COUNTA(Dynamic_Table_QTR)/COUNTA(Dynamic_Indices),_xlfn.XMATCH("GDP Deflator",Dynamic_Indices))),"err"))))
/100</f>
        <v>#N/A</v>
      </c>
      <c r="T550" s="37" t="e">
        <f t="shared" ca="1" si="43"/>
        <v>#N/A</v>
      </c>
      <c r="U550" s="2" t="e">
        <f ca="1">IF(ISERROR($H550),NA(),
_xlfn.XLOOKUP(0,Tool!$28:$28,Tool!$40:$40)/$T550
)</f>
        <v>#N/A</v>
      </c>
    </row>
    <row r="551" spans="8:21" x14ac:dyDescent="0.35">
      <c r="H551" s="33" t="b">
        <f>IF(SETUP_Frequency="Calendar Year",IF(COUNTA(H$3:H550)&lt;=SETUP_Period_Final-SETUP_Period_First,H550+1),
IF(SETUP_Frequency="Financial Year", IF(COUNTA(H$3:H550)&lt;=LEFT(SETUP_Period_Final,4)-LEFT(SETUP_Period_First,4),((LEFT(H550,2)&amp;MID(H550,3,2))+1)&amp;"/"&amp;TEXT(RIGHT(TEXT(RIGHT(H550,2)+1,"00"),2),"00"),NA()),
IF(SETUP_Frequency="Quarterly",IF(COUNTA(H$3:H550)&lt;=((LEFT(SETUP_Period_Final,4)-LEFT(SETUP_Period_First,4))*4)+RIGHT(SETUP_Period_Final,1)-RIGHT(SETUP_Period_First,1),IF(_xlfn.NUMBERVALUE(RIGHT(H550,1))=4,(LEFT(H550,4)+1)&amp;"Q1",(LEFT(H550,4)&amp;"Q"&amp;(RIGHT(H550,1)+1))),NA()),NA())))</f>
        <v>0</v>
      </c>
      <c r="J551" s="43">
        <f ca="1">OFFSET(Tool!$C$13,0,ROW($H551)-3)</f>
        <v>0</v>
      </c>
      <c r="K551" s="78" t="e">
        <f t="shared" ca="1" si="41"/>
        <v>#N/A</v>
      </c>
      <c r="L551" s="78" t="e">
        <f t="shared" ca="1" si="44"/>
        <v>#N/A</v>
      </c>
      <c r="M551" s="78" t="e">
        <f t="shared" ca="1" si="45"/>
        <v>#N/A</v>
      </c>
      <c r="N551" s="38"/>
      <c r="O551" s="36" t="e" cm="1">
        <f t="array" ref="O551">IF(OR(ISERROR($H551),$H551=FALSE),NA(),
IF(INFLATION_Index="Custom",_xlfn.XLOOKUP($H551,Tool!$12:$12,Tool!$14:$14)*100,
IF(SETUP_Frequency="Financial Year",
IFERROR(INDEX(Dynamic_Table_FY,_xlfn.XMATCH($H551,Dynamic_Period_FY),_xlfn.XMATCH(INFLATION_Index,Dynamic_Indices)),
INDEX(Dynamic_Table_FY,COUNTA(Dynamic_Table_FY)/COUNTA(Dynamic_Indices),_xlfn.XMATCH(INFLATION_Index,Dynamic_Indices))),
IF(SETUP_Frequency="Calendar Year",
IFERROR(INDEX(Dynamic_Table_CAL,_xlfn.XMATCH($H551,Dynamic_Period_CAL),_xlfn.XMATCH(INFLATION_Index,Dynamic_Indices)),
INDEX(Dynamic_Table_CAL,COUNTA(Dynamic_Table_CAL)/COUNTA(Dynamic_Indices),_xlfn.XMATCH(INFLATION_Index,Dynamic_Indices))),
IF(SETUP_Frequency="Quarterly",
IFERROR(INDEX(Dynamic_Table_QTR,_xlfn.XMATCH($H551,Dynamic_Period_QTR),_xlfn.XMATCH(INFLATION_Index,Dynamic_Indices)),
INDEX(Dynamic_Table_QTR,COUNTA(Dynamic_Table_QTR)/COUNTA(Dynamic_Indices),_xlfn.XMATCH(INFLATION_Index,Dynamic_Indices))),"err")))))
/100</f>
        <v>#N/A</v>
      </c>
      <c r="P551" s="37" t="e">
        <f t="shared" ca="1" si="42"/>
        <v>#N/A</v>
      </c>
      <c r="Q551" s="37" t="e">
        <f ca="1">IF(ISERROR($H551),NA(),
$P551/_xlfn.XLOOKUP(0,Tool!$27:$27,Tool!$33:$33)
)</f>
        <v>#N/A</v>
      </c>
      <c r="R551" s="2"/>
      <c r="S551" s="36" t="e" cm="1">
        <f t="array" ref="S551">IF(OR(ISERROR($H551),$H551=FALSE),NA(),
IF(SETUP_Frequency="Financial Year",
IFERROR(INDEX(Dynamic_Table_FY,_xlfn.XMATCH($H551,Dynamic_Period_FY),_xlfn.XMATCH("GDP Deflator",Dynamic_Indices)),
INDEX(Dynamic_Table_FY,COUNTA(Dynamic_Table_FY)/COUNTA(Dynamic_Indices),_xlfn.XMATCH("GDP Deflator",Dynamic_Indices))),
IF(SETUP_Frequency="Calendar Year",
IFERROR(INDEX(Dynamic_Table_CAL,_xlfn.XMATCH($H551,Dynamic_Period_CAL),_xlfn.XMATCH("GDP Deflator",Dynamic_Indices)),
INDEX(Dynamic_Table_CAL,COUNTA(Dynamic_Table_CAL)/COUNTA(Dynamic_Indices),_xlfn.XMATCH("GDP Deflator",Dynamic_Indices))),
IF(SETUP_Frequency="Quarterly",
IFERROR(INDEX(Dynamic_Table_QTR,_xlfn.XMATCH($H551,Dynamic_Period_QTR),_xlfn.XMATCH("GDP Deflator",Dynamic_Indices)),
INDEX(Dynamic_Table_QTR,COUNTA(Dynamic_Table_QTR)/COUNTA(Dynamic_Indices),_xlfn.XMATCH("GDP Deflator",Dynamic_Indices))),"err"))))
/100</f>
        <v>#N/A</v>
      </c>
      <c r="T551" s="37" t="e">
        <f t="shared" ca="1" si="43"/>
        <v>#N/A</v>
      </c>
      <c r="U551" s="2" t="e">
        <f ca="1">IF(ISERROR($H551),NA(),
_xlfn.XLOOKUP(0,Tool!$28:$28,Tool!$40:$40)/$T551
)</f>
        <v>#N/A</v>
      </c>
    </row>
    <row r="552" spans="8:21" x14ac:dyDescent="0.35">
      <c r="H552" s="33" t="b">
        <f>IF(SETUP_Frequency="Calendar Year",IF(COUNTA(H$3:H551)&lt;=SETUP_Period_Final-SETUP_Period_First,H551+1),
IF(SETUP_Frequency="Financial Year", IF(COUNTA(H$3:H551)&lt;=LEFT(SETUP_Period_Final,4)-LEFT(SETUP_Period_First,4),((LEFT(H551,2)&amp;MID(H551,3,2))+1)&amp;"/"&amp;TEXT(RIGHT(TEXT(RIGHT(H551,2)+1,"00"),2),"00"),NA()),
IF(SETUP_Frequency="Quarterly",IF(COUNTA(H$3:H551)&lt;=((LEFT(SETUP_Period_Final,4)-LEFT(SETUP_Period_First,4))*4)+RIGHT(SETUP_Period_Final,1)-RIGHT(SETUP_Period_First,1),IF(_xlfn.NUMBERVALUE(RIGHT(H551,1))=4,(LEFT(H551,4)+1)&amp;"Q1",(LEFT(H551,4)&amp;"Q"&amp;(RIGHT(H551,1)+1))),NA()),NA())))</f>
        <v>0</v>
      </c>
      <c r="J552" s="43">
        <f ca="1">OFFSET(Tool!$C$13,0,ROW($H552)-3)</f>
        <v>0</v>
      </c>
      <c r="K552" s="78" t="e">
        <f t="shared" ca="1" si="41"/>
        <v>#N/A</v>
      </c>
      <c r="L552" s="78" t="e">
        <f t="shared" ca="1" si="44"/>
        <v>#N/A</v>
      </c>
      <c r="M552" s="78" t="e">
        <f t="shared" ca="1" si="45"/>
        <v>#N/A</v>
      </c>
      <c r="N552" s="38"/>
      <c r="O552" s="36" t="e" cm="1">
        <f t="array" ref="O552">IF(OR(ISERROR($H552),$H552=FALSE),NA(),
IF(INFLATION_Index="Custom",_xlfn.XLOOKUP($H552,Tool!$12:$12,Tool!$14:$14)*100,
IF(SETUP_Frequency="Financial Year",
IFERROR(INDEX(Dynamic_Table_FY,_xlfn.XMATCH($H552,Dynamic_Period_FY),_xlfn.XMATCH(INFLATION_Index,Dynamic_Indices)),
INDEX(Dynamic_Table_FY,COUNTA(Dynamic_Table_FY)/COUNTA(Dynamic_Indices),_xlfn.XMATCH(INFLATION_Index,Dynamic_Indices))),
IF(SETUP_Frequency="Calendar Year",
IFERROR(INDEX(Dynamic_Table_CAL,_xlfn.XMATCH($H552,Dynamic_Period_CAL),_xlfn.XMATCH(INFLATION_Index,Dynamic_Indices)),
INDEX(Dynamic_Table_CAL,COUNTA(Dynamic_Table_CAL)/COUNTA(Dynamic_Indices),_xlfn.XMATCH(INFLATION_Index,Dynamic_Indices))),
IF(SETUP_Frequency="Quarterly",
IFERROR(INDEX(Dynamic_Table_QTR,_xlfn.XMATCH($H552,Dynamic_Period_QTR),_xlfn.XMATCH(INFLATION_Index,Dynamic_Indices)),
INDEX(Dynamic_Table_QTR,COUNTA(Dynamic_Table_QTR)/COUNTA(Dynamic_Indices),_xlfn.XMATCH(INFLATION_Index,Dynamic_Indices))),"err")))))
/100</f>
        <v>#N/A</v>
      </c>
      <c r="P552" s="37" t="e">
        <f t="shared" ca="1" si="42"/>
        <v>#N/A</v>
      </c>
      <c r="Q552" s="37" t="e">
        <f ca="1">IF(ISERROR($H552),NA(),
$P552/_xlfn.XLOOKUP(0,Tool!$27:$27,Tool!$33:$33)
)</f>
        <v>#N/A</v>
      </c>
      <c r="R552" s="2"/>
      <c r="S552" s="36" t="e" cm="1">
        <f t="array" ref="S552">IF(OR(ISERROR($H552),$H552=FALSE),NA(),
IF(SETUP_Frequency="Financial Year",
IFERROR(INDEX(Dynamic_Table_FY,_xlfn.XMATCH($H552,Dynamic_Period_FY),_xlfn.XMATCH("GDP Deflator",Dynamic_Indices)),
INDEX(Dynamic_Table_FY,COUNTA(Dynamic_Table_FY)/COUNTA(Dynamic_Indices),_xlfn.XMATCH("GDP Deflator",Dynamic_Indices))),
IF(SETUP_Frequency="Calendar Year",
IFERROR(INDEX(Dynamic_Table_CAL,_xlfn.XMATCH($H552,Dynamic_Period_CAL),_xlfn.XMATCH("GDP Deflator",Dynamic_Indices)),
INDEX(Dynamic_Table_CAL,COUNTA(Dynamic_Table_CAL)/COUNTA(Dynamic_Indices),_xlfn.XMATCH("GDP Deflator",Dynamic_Indices))),
IF(SETUP_Frequency="Quarterly",
IFERROR(INDEX(Dynamic_Table_QTR,_xlfn.XMATCH($H552,Dynamic_Period_QTR),_xlfn.XMATCH("GDP Deflator",Dynamic_Indices)),
INDEX(Dynamic_Table_QTR,COUNTA(Dynamic_Table_QTR)/COUNTA(Dynamic_Indices),_xlfn.XMATCH("GDP Deflator",Dynamic_Indices))),"err"))))
/100</f>
        <v>#N/A</v>
      </c>
      <c r="T552" s="37" t="e">
        <f t="shared" ca="1" si="43"/>
        <v>#N/A</v>
      </c>
      <c r="U552" s="2" t="e">
        <f ca="1">IF(ISERROR($H552),NA(),
_xlfn.XLOOKUP(0,Tool!$28:$28,Tool!$40:$40)/$T552
)</f>
        <v>#N/A</v>
      </c>
    </row>
    <row r="553" spans="8:21" x14ac:dyDescent="0.35">
      <c r="H553" s="33" t="b">
        <f>IF(SETUP_Frequency="Calendar Year",IF(COUNTA(H$3:H552)&lt;=SETUP_Period_Final-SETUP_Period_First,H552+1),
IF(SETUP_Frequency="Financial Year", IF(COUNTA(H$3:H552)&lt;=LEFT(SETUP_Period_Final,4)-LEFT(SETUP_Period_First,4),((LEFT(H552,2)&amp;MID(H552,3,2))+1)&amp;"/"&amp;TEXT(RIGHT(TEXT(RIGHT(H552,2)+1,"00"),2),"00"),NA()),
IF(SETUP_Frequency="Quarterly",IF(COUNTA(H$3:H552)&lt;=((LEFT(SETUP_Period_Final,4)-LEFT(SETUP_Period_First,4))*4)+RIGHT(SETUP_Period_Final,1)-RIGHT(SETUP_Period_First,1),IF(_xlfn.NUMBERVALUE(RIGHT(H552,1))=4,(LEFT(H552,4)+1)&amp;"Q1",(LEFT(H552,4)&amp;"Q"&amp;(RIGHT(H552,1)+1))),NA()),NA())))</f>
        <v>0</v>
      </c>
      <c r="J553" s="43">
        <f ca="1">OFFSET(Tool!$C$13,0,ROW($H553)-3)</f>
        <v>0</v>
      </c>
      <c r="K553" s="78" t="e">
        <f t="shared" ca="1" si="41"/>
        <v>#N/A</v>
      </c>
      <c r="L553" s="78" t="e">
        <f t="shared" ca="1" si="44"/>
        <v>#N/A</v>
      </c>
      <c r="M553" s="78" t="e">
        <f t="shared" ca="1" si="45"/>
        <v>#N/A</v>
      </c>
      <c r="N553" s="38"/>
      <c r="O553" s="36" t="e" cm="1">
        <f t="array" ref="O553">IF(OR(ISERROR($H553),$H553=FALSE),NA(),
IF(INFLATION_Index="Custom",_xlfn.XLOOKUP($H553,Tool!$12:$12,Tool!$14:$14)*100,
IF(SETUP_Frequency="Financial Year",
IFERROR(INDEX(Dynamic_Table_FY,_xlfn.XMATCH($H553,Dynamic_Period_FY),_xlfn.XMATCH(INFLATION_Index,Dynamic_Indices)),
INDEX(Dynamic_Table_FY,COUNTA(Dynamic_Table_FY)/COUNTA(Dynamic_Indices),_xlfn.XMATCH(INFLATION_Index,Dynamic_Indices))),
IF(SETUP_Frequency="Calendar Year",
IFERROR(INDEX(Dynamic_Table_CAL,_xlfn.XMATCH($H553,Dynamic_Period_CAL),_xlfn.XMATCH(INFLATION_Index,Dynamic_Indices)),
INDEX(Dynamic_Table_CAL,COUNTA(Dynamic_Table_CAL)/COUNTA(Dynamic_Indices),_xlfn.XMATCH(INFLATION_Index,Dynamic_Indices))),
IF(SETUP_Frequency="Quarterly",
IFERROR(INDEX(Dynamic_Table_QTR,_xlfn.XMATCH($H553,Dynamic_Period_QTR),_xlfn.XMATCH(INFLATION_Index,Dynamic_Indices)),
INDEX(Dynamic_Table_QTR,COUNTA(Dynamic_Table_QTR)/COUNTA(Dynamic_Indices),_xlfn.XMATCH(INFLATION_Index,Dynamic_Indices))),"err")))))
/100</f>
        <v>#N/A</v>
      </c>
      <c r="P553" s="37" t="e">
        <f t="shared" ca="1" si="42"/>
        <v>#N/A</v>
      </c>
      <c r="Q553" s="37" t="e">
        <f ca="1">IF(ISERROR($H553),NA(),
$P553/_xlfn.XLOOKUP(0,Tool!$27:$27,Tool!$33:$33)
)</f>
        <v>#N/A</v>
      </c>
      <c r="R553" s="2"/>
      <c r="S553" s="36" t="e" cm="1">
        <f t="array" ref="S553">IF(OR(ISERROR($H553),$H553=FALSE),NA(),
IF(SETUP_Frequency="Financial Year",
IFERROR(INDEX(Dynamic_Table_FY,_xlfn.XMATCH($H553,Dynamic_Period_FY),_xlfn.XMATCH("GDP Deflator",Dynamic_Indices)),
INDEX(Dynamic_Table_FY,COUNTA(Dynamic_Table_FY)/COUNTA(Dynamic_Indices),_xlfn.XMATCH("GDP Deflator",Dynamic_Indices))),
IF(SETUP_Frequency="Calendar Year",
IFERROR(INDEX(Dynamic_Table_CAL,_xlfn.XMATCH($H553,Dynamic_Period_CAL),_xlfn.XMATCH("GDP Deflator",Dynamic_Indices)),
INDEX(Dynamic_Table_CAL,COUNTA(Dynamic_Table_CAL)/COUNTA(Dynamic_Indices),_xlfn.XMATCH("GDP Deflator",Dynamic_Indices))),
IF(SETUP_Frequency="Quarterly",
IFERROR(INDEX(Dynamic_Table_QTR,_xlfn.XMATCH($H553,Dynamic_Period_QTR),_xlfn.XMATCH("GDP Deflator",Dynamic_Indices)),
INDEX(Dynamic_Table_QTR,COUNTA(Dynamic_Table_QTR)/COUNTA(Dynamic_Indices),_xlfn.XMATCH("GDP Deflator",Dynamic_Indices))),"err"))))
/100</f>
        <v>#N/A</v>
      </c>
      <c r="T553" s="37" t="e">
        <f t="shared" ca="1" si="43"/>
        <v>#N/A</v>
      </c>
      <c r="U553" s="2" t="e">
        <f ca="1">IF(ISERROR($H553),NA(),
_xlfn.XLOOKUP(0,Tool!$28:$28,Tool!$40:$40)/$T553
)</f>
        <v>#N/A</v>
      </c>
    </row>
    <row r="554" spans="8:21" x14ac:dyDescent="0.35">
      <c r="H554" s="33" t="b">
        <f>IF(SETUP_Frequency="Calendar Year",IF(COUNTA(H$3:H553)&lt;=SETUP_Period_Final-SETUP_Period_First,H553+1),
IF(SETUP_Frequency="Financial Year", IF(COUNTA(H$3:H553)&lt;=LEFT(SETUP_Period_Final,4)-LEFT(SETUP_Period_First,4),((LEFT(H553,2)&amp;MID(H553,3,2))+1)&amp;"/"&amp;TEXT(RIGHT(TEXT(RIGHT(H553,2)+1,"00"),2),"00"),NA()),
IF(SETUP_Frequency="Quarterly",IF(COUNTA(H$3:H553)&lt;=((LEFT(SETUP_Period_Final,4)-LEFT(SETUP_Period_First,4))*4)+RIGHT(SETUP_Period_Final,1)-RIGHT(SETUP_Period_First,1),IF(_xlfn.NUMBERVALUE(RIGHT(H553,1))=4,(LEFT(H553,4)+1)&amp;"Q1",(LEFT(H553,4)&amp;"Q"&amp;(RIGHT(H553,1)+1))),NA()),NA())))</f>
        <v>0</v>
      </c>
      <c r="J554" s="43">
        <f ca="1">OFFSET(Tool!$C$13,0,ROW($H554)-3)</f>
        <v>0</v>
      </c>
      <c r="K554" s="78" t="e">
        <f t="shared" ca="1" si="41"/>
        <v>#N/A</v>
      </c>
      <c r="L554" s="78" t="e">
        <f t="shared" ca="1" si="44"/>
        <v>#N/A</v>
      </c>
      <c r="M554" s="78" t="e">
        <f t="shared" ca="1" si="45"/>
        <v>#N/A</v>
      </c>
      <c r="N554" s="38"/>
      <c r="O554" s="36" t="e" cm="1">
        <f t="array" ref="O554">IF(OR(ISERROR($H554),$H554=FALSE),NA(),
IF(INFLATION_Index="Custom",_xlfn.XLOOKUP($H554,Tool!$12:$12,Tool!$14:$14)*100,
IF(SETUP_Frequency="Financial Year",
IFERROR(INDEX(Dynamic_Table_FY,_xlfn.XMATCH($H554,Dynamic_Period_FY),_xlfn.XMATCH(INFLATION_Index,Dynamic_Indices)),
INDEX(Dynamic_Table_FY,COUNTA(Dynamic_Table_FY)/COUNTA(Dynamic_Indices),_xlfn.XMATCH(INFLATION_Index,Dynamic_Indices))),
IF(SETUP_Frequency="Calendar Year",
IFERROR(INDEX(Dynamic_Table_CAL,_xlfn.XMATCH($H554,Dynamic_Period_CAL),_xlfn.XMATCH(INFLATION_Index,Dynamic_Indices)),
INDEX(Dynamic_Table_CAL,COUNTA(Dynamic_Table_CAL)/COUNTA(Dynamic_Indices),_xlfn.XMATCH(INFLATION_Index,Dynamic_Indices))),
IF(SETUP_Frequency="Quarterly",
IFERROR(INDEX(Dynamic_Table_QTR,_xlfn.XMATCH($H554,Dynamic_Period_QTR),_xlfn.XMATCH(INFLATION_Index,Dynamic_Indices)),
INDEX(Dynamic_Table_QTR,COUNTA(Dynamic_Table_QTR)/COUNTA(Dynamic_Indices),_xlfn.XMATCH(INFLATION_Index,Dynamic_Indices))),"err")))))
/100</f>
        <v>#N/A</v>
      </c>
      <c r="P554" s="37" t="e">
        <f t="shared" ca="1" si="42"/>
        <v>#N/A</v>
      </c>
      <c r="Q554" s="37" t="e">
        <f ca="1">IF(ISERROR($H554),NA(),
$P554/_xlfn.XLOOKUP(0,Tool!$27:$27,Tool!$33:$33)
)</f>
        <v>#N/A</v>
      </c>
      <c r="R554" s="2"/>
      <c r="S554" s="36" t="e" cm="1">
        <f t="array" ref="S554">IF(OR(ISERROR($H554),$H554=FALSE),NA(),
IF(SETUP_Frequency="Financial Year",
IFERROR(INDEX(Dynamic_Table_FY,_xlfn.XMATCH($H554,Dynamic_Period_FY),_xlfn.XMATCH("GDP Deflator",Dynamic_Indices)),
INDEX(Dynamic_Table_FY,COUNTA(Dynamic_Table_FY)/COUNTA(Dynamic_Indices),_xlfn.XMATCH("GDP Deflator",Dynamic_Indices))),
IF(SETUP_Frequency="Calendar Year",
IFERROR(INDEX(Dynamic_Table_CAL,_xlfn.XMATCH($H554,Dynamic_Period_CAL),_xlfn.XMATCH("GDP Deflator",Dynamic_Indices)),
INDEX(Dynamic_Table_CAL,COUNTA(Dynamic_Table_CAL)/COUNTA(Dynamic_Indices),_xlfn.XMATCH("GDP Deflator",Dynamic_Indices))),
IF(SETUP_Frequency="Quarterly",
IFERROR(INDEX(Dynamic_Table_QTR,_xlfn.XMATCH($H554,Dynamic_Period_QTR),_xlfn.XMATCH("GDP Deflator",Dynamic_Indices)),
INDEX(Dynamic_Table_QTR,COUNTA(Dynamic_Table_QTR)/COUNTA(Dynamic_Indices),_xlfn.XMATCH("GDP Deflator",Dynamic_Indices))),"err"))))
/100</f>
        <v>#N/A</v>
      </c>
      <c r="T554" s="37" t="e">
        <f t="shared" ca="1" si="43"/>
        <v>#N/A</v>
      </c>
      <c r="U554" s="2" t="e">
        <f ca="1">IF(ISERROR($H554),NA(),
_xlfn.XLOOKUP(0,Tool!$28:$28,Tool!$40:$40)/$T554
)</f>
        <v>#N/A</v>
      </c>
    </row>
    <row r="555" spans="8:21" x14ac:dyDescent="0.35">
      <c r="H555" s="33" t="b">
        <f>IF(SETUP_Frequency="Calendar Year",IF(COUNTA(H$3:H554)&lt;=SETUP_Period_Final-SETUP_Period_First,H554+1),
IF(SETUP_Frequency="Financial Year", IF(COUNTA(H$3:H554)&lt;=LEFT(SETUP_Period_Final,4)-LEFT(SETUP_Period_First,4),((LEFT(H554,2)&amp;MID(H554,3,2))+1)&amp;"/"&amp;TEXT(RIGHT(TEXT(RIGHT(H554,2)+1,"00"),2),"00"),NA()),
IF(SETUP_Frequency="Quarterly",IF(COUNTA(H$3:H554)&lt;=((LEFT(SETUP_Period_Final,4)-LEFT(SETUP_Period_First,4))*4)+RIGHT(SETUP_Period_Final,1)-RIGHT(SETUP_Period_First,1),IF(_xlfn.NUMBERVALUE(RIGHT(H554,1))=4,(LEFT(H554,4)+1)&amp;"Q1",(LEFT(H554,4)&amp;"Q"&amp;(RIGHT(H554,1)+1))),NA()),NA())))</f>
        <v>0</v>
      </c>
      <c r="J555" s="43">
        <f ca="1">OFFSET(Tool!$C$13,0,ROW($H555)-3)</f>
        <v>0</v>
      </c>
      <c r="K555" s="78" t="e">
        <f t="shared" ca="1" si="41"/>
        <v>#N/A</v>
      </c>
      <c r="L555" s="78" t="e">
        <f t="shared" ca="1" si="44"/>
        <v>#N/A</v>
      </c>
      <c r="M555" s="78" t="e">
        <f t="shared" ca="1" si="45"/>
        <v>#N/A</v>
      </c>
      <c r="N555" s="38"/>
      <c r="O555" s="36" t="e" cm="1">
        <f t="array" ref="O555">IF(OR(ISERROR($H555),$H555=FALSE),NA(),
IF(INFLATION_Index="Custom",_xlfn.XLOOKUP($H555,Tool!$12:$12,Tool!$14:$14)*100,
IF(SETUP_Frequency="Financial Year",
IFERROR(INDEX(Dynamic_Table_FY,_xlfn.XMATCH($H555,Dynamic_Period_FY),_xlfn.XMATCH(INFLATION_Index,Dynamic_Indices)),
INDEX(Dynamic_Table_FY,COUNTA(Dynamic_Table_FY)/COUNTA(Dynamic_Indices),_xlfn.XMATCH(INFLATION_Index,Dynamic_Indices))),
IF(SETUP_Frequency="Calendar Year",
IFERROR(INDEX(Dynamic_Table_CAL,_xlfn.XMATCH($H555,Dynamic_Period_CAL),_xlfn.XMATCH(INFLATION_Index,Dynamic_Indices)),
INDEX(Dynamic_Table_CAL,COUNTA(Dynamic_Table_CAL)/COUNTA(Dynamic_Indices),_xlfn.XMATCH(INFLATION_Index,Dynamic_Indices))),
IF(SETUP_Frequency="Quarterly",
IFERROR(INDEX(Dynamic_Table_QTR,_xlfn.XMATCH($H555,Dynamic_Period_QTR),_xlfn.XMATCH(INFLATION_Index,Dynamic_Indices)),
INDEX(Dynamic_Table_QTR,COUNTA(Dynamic_Table_QTR)/COUNTA(Dynamic_Indices),_xlfn.XMATCH(INFLATION_Index,Dynamic_Indices))),"err")))))
/100</f>
        <v>#N/A</v>
      </c>
      <c r="P555" s="37" t="e">
        <f t="shared" ca="1" si="42"/>
        <v>#N/A</v>
      </c>
      <c r="Q555" s="37" t="e">
        <f ca="1">IF(ISERROR($H555),NA(),
$P555/_xlfn.XLOOKUP(0,Tool!$27:$27,Tool!$33:$33)
)</f>
        <v>#N/A</v>
      </c>
      <c r="R555" s="2"/>
      <c r="S555" s="36" t="e" cm="1">
        <f t="array" ref="S555">IF(OR(ISERROR($H555),$H555=FALSE),NA(),
IF(SETUP_Frequency="Financial Year",
IFERROR(INDEX(Dynamic_Table_FY,_xlfn.XMATCH($H555,Dynamic_Period_FY),_xlfn.XMATCH("GDP Deflator",Dynamic_Indices)),
INDEX(Dynamic_Table_FY,COUNTA(Dynamic_Table_FY)/COUNTA(Dynamic_Indices),_xlfn.XMATCH("GDP Deflator",Dynamic_Indices))),
IF(SETUP_Frequency="Calendar Year",
IFERROR(INDEX(Dynamic_Table_CAL,_xlfn.XMATCH($H555,Dynamic_Period_CAL),_xlfn.XMATCH("GDP Deflator",Dynamic_Indices)),
INDEX(Dynamic_Table_CAL,COUNTA(Dynamic_Table_CAL)/COUNTA(Dynamic_Indices),_xlfn.XMATCH("GDP Deflator",Dynamic_Indices))),
IF(SETUP_Frequency="Quarterly",
IFERROR(INDEX(Dynamic_Table_QTR,_xlfn.XMATCH($H555,Dynamic_Period_QTR),_xlfn.XMATCH("GDP Deflator",Dynamic_Indices)),
INDEX(Dynamic_Table_QTR,COUNTA(Dynamic_Table_QTR)/COUNTA(Dynamic_Indices),_xlfn.XMATCH("GDP Deflator",Dynamic_Indices))),"err"))))
/100</f>
        <v>#N/A</v>
      </c>
      <c r="T555" s="37" t="e">
        <f t="shared" ca="1" si="43"/>
        <v>#N/A</v>
      </c>
      <c r="U555" s="2" t="e">
        <f ca="1">IF(ISERROR($H555),NA(),
_xlfn.XLOOKUP(0,Tool!$28:$28,Tool!$40:$40)/$T555
)</f>
        <v>#N/A</v>
      </c>
    </row>
    <row r="556" spans="8:21" x14ac:dyDescent="0.35">
      <c r="H556" s="33" t="b">
        <f>IF(SETUP_Frequency="Calendar Year",IF(COUNTA(H$3:H555)&lt;=SETUP_Period_Final-SETUP_Period_First,H555+1),
IF(SETUP_Frequency="Financial Year", IF(COUNTA(H$3:H555)&lt;=LEFT(SETUP_Period_Final,4)-LEFT(SETUP_Period_First,4),((LEFT(H555,2)&amp;MID(H555,3,2))+1)&amp;"/"&amp;TEXT(RIGHT(TEXT(RIGHT(H555,2)+1,"00"),2),"00"),NA()),
IF(SETUP_Frequency="Quarterly",IF(COUNTA(H$3:H555)&lt;=((LEFT(SETUP_Period_Final,4)-LEFT(SETUP_Period_First,4))*4)+RIGHT(SETUP_Period_Final,1)-RIGHT(SETUP_Period_First,1),IF(_xlfn.NUMBERVALUE(RIGHT(H555,1))=4,(LEFT(H555,4)+1)&amp;"Q1",(LEFT(H555,4)&amp;"Q"&amp;(RIGHT(H555,1)+1))),NA()),NA())))</f>
        <v>0</v>
      </c>
      <c r="J556" s="43">
        <f ca="1">OFFSET(Tool!$C$13,0,ROW($H556)-3)</f>
        <v>0</v>
      </c>
      <c r="K556" s="78" t="e">
        <f t="shared" ca="1" si="41"/>
        <v>#N/A</v>
      </c>
      <c r="L556" s="78" t="e">
        <f t="shared" ca="1" si="44"/>
        <v>#N/A</v>
      </c>
      <c r="M556" s="78" t="e">
        <f t="shared" ca="1" si="45"/>
        <v>#N/A</v>
      </c>
      <c r="N556" s="38"/>
      <c r="O556" s="36" t="e" cm="1">
        <f t="array" ref="O556">IF(OR(ISERROR($H556),$H556=FALSE),NA(),
IF(INFLATION_Index="Custom",_xlfn.XLOOKUP($H556,Tool!$12:$12,Tool!$14:$14)*100,
IF(SETUP_Frequency="Financial Year",
IFERROR(INDEX(Dynamic_Table_FY,_xlfn.XMATCH($H556,Dynamic_Period_FY),_xlfn.XMATCH(INFLATION_Index,Dynamic_Indices)),
INDEX(Dynamic_Table_FY,COUNTA(Dynamic_Table_FY)/COUNTA(Dynamic_Indices),_xlfn.XMATCH(INFLATION_Index,Dynamic_Indices))),
IF(SETUP_Frequency="Calendar Year",
IFERROR(INDEX(Dynamic_Table_CAL,_xlfn.XMATCH($H556,Dynamic_Period_CAL),_xlfn.XMATCH(INFLATION_Index,Dynamic_Indices)),
INDEX(Dynamic_Table_CAL,COUNTA(Dynamic_Table_CAL)/COUNTA(Dynamic_Indices),_xlfn.XMATCH(INFLATION_Index,Dynamic_Indices))),
IF(SETUP_Frequency="Quarterly",
IFERROR(INDEX(Dynamic_Table_QTR,_xlfn.XMATCH($H556,Dynamic_Period_QTR),_xlfn.XMATCH(INFLATION_Index,Dynamic_Indices)),
INDEX(Dynamic_Table_QTR,COUNTA(Dynamic_Table_QTR)/COUNTA(Dynamic_Indices),_xlfn.XMATCH(INFLATION_Index,Dynamic_Indices))),"err")))))
/100</f>
        <v>#N/A</v>
      </c>
      <c r="P556" s="37" t="e">
        <f t="shared" ca="1" si="42"/>
        <v>#N/A</v>
      </c>
      <c r="Q556" s="37" t="e">
        <f ca="1">IF(ISERROR($H556),NA(),
$P556/_xlfn.XLOOKUP(0,Tool!$27:$27,Tool!$33:$33)
)</f>
        <v>#N/A</v>
      </c>
      <c r="R556" s="2"/>
      <c r="S556" s="36" t="e" cm="1">
        <f t="array" ref="S556">IF(OR(ISERROR($H556),$H556=FALSE),NA(),
IF(SETUP_Frequency="Financial Year",
IFERROR(INDEX(Dynamic_Table_FY,_xlfn.XMATCH($H556,Dynamic_Period_FY),_xlfn.XMATCH("GDP Deflator",Dynamic_Indices)),
INDEX(Dynamic_Table_FY,COUNTA(Dynamic_Table_FY)/COUNTA(Dynamic_Indices),_xlfn.XMATCH("GDP Deflator",Dynamic_Indices))),
IF(SETUP_Frequency="Calendar Year",
IFERROR(INDEX(Dynamic_Table_CAL,_xlfn.XMATCH($H556,Dynamic_Period_CAL),_xlfn.XMATCH("GDP Deflator",Dynamic_Indices)),
INDEX(Dynamic_Table_CAL,COUNTA(Dynamic_Table_CAL)/COUNTA(Dynamic_Indices),_xlfn.XMATCH("GDP Deflator",Dynamic_Indices))),
IF(SETUP_Frequency="Quarterly",
IFERROR(INDEX(Dynamic_Table_QTR,_xlfn.XMATCH($H556,Dynamic_Period_QTR),_xlfn.XMATCH("GDP Deflator",Dynamic_Indices)),
INDEX(Dynamic_Table_QTR,COUNTA(Dynamic_Table_QTR)/COUNTA(Dynamic_Indices),_xlfn.XMATCH("GDP Deflator",Dynamic_Indices))),"err"))))
/100</f>
        <v>#N/A</v>
      </c>
      <c r="T556" s="37" t="e">
        <f t="shared" ca="1" si="43"/>
        <v>#N/A</v>
      </c>
      <c r="U556" s="2" t="e">
        <f ca="1">IF(ISERROR($H556),NA(),
_xlfn.XLOOKUP(0,Tool!$28:$28,Tool!$40:$40)/$T556
)</f>
        <v>#N/A</v>
      </c>
    </row>
    <row r="557" spans="8:21" x14ac:dyDescent="0.35">
      <c r="H557" s="33" t="b">
        <f>IF(SETUP_Frequency="Calendar Year",IF(COUNTA(H$3:H556)&lt;=SETUP_Period_Final-SETUP_Period_First,H556+1),
IF(SETUP_Frequency="Financial Year", IF(COUNTA(H$3:H556)&lt;=LEFT(SETUP_Period_Final,4)-LEFT(SETUP_Period_First,4),((LEFT(H556,2)&amp;MID(H556,3,2))+1)&amp;"/"&amp;TEXT(RIGHT(TEXT(RIGHT(H556,2)+1,"00"),2),"00"),NA()),
IF(SETUP_Frequency="Quarterly",IF(COUNTA(H$3:H556)&lt;=((LEFT(SETUP_Period_Final,4)-LEFT(SETUP_Period_First,4))*4)+RIGHT(SETUP_Period_Final,1)-RIGHT(SETUP_Period_First,1),IF(_xlfn.NUMBERVALUE(RIGHT(H556,1))=4,(LEFT(H556,4)+1)&amp;"Q1",(LEFT(H556,4)&amp;"Q"&amp;(RIGHT(H556,1)+1))),NA()),NA())))</f>
        <v>0</v>
      </c>
      <c r="J557" s="43">
        <f ca="1">OFFSET(Tool!$C$13,0,ROW($H557)-3)</f>
        <v>0</v>
      </c>
      <c r="K557" s="78" t="e">
        <f t="shared" ca="1" si="41"/>
        <v>#N/A</v>
      </c>
      <c r="L557" s="78" t="e">
        <f t="shared" ca="1" si="44"/>
        <v>#N/A</v>
      </c>
      <c r="M557" s="78" t="e">
        <f t="shared" ca="1" si="45"/>
        <v>#N/A</v>
      </c>
      <c r="N557" s="38"/>
      <c r="O557" s="36" t="e" cm="1">
        <f t="array" ref="O557">IF(OR(ISERROR($H557),$H557=FALSE),NA(),
IF(INFLATION_Index="Custom",_xlfn.XLOOKUP($H557,Tool!$12:$12,Tool!$14:$14)*100,
IF(SETUP_Frequency="Financial Year",
IFERROR(INDEX(Dynamic_Table_FY,_xlfn.XMATCH($H557,Dynamic_Period_FY),_xlfn.XMATCH(INFLATION_Index,Dynamic_Indices)),
INDEX(Dynamic_Table_FY,COUNTA(Dynamic_Table_FY)/COUNTA(Dynamic_Indices),_xlfn.XMATCH(INFLATION_Index,Dynamic_Indices))),
IF(SETUP_Frequency="Calendar Year",
IFERROR(INDEX(Dynamic_Table_CAL,_xlfn.XMATCH($H557,Dynamic_Period_CAL),_xlfn.XMATCH(INFLATION_Index,Dynamic_Indices)),
INDEX(Dynamic_Table_CAL,COUNTA(Dynamic_Table_CAL)/COUNTA(Dynamic_Indices),_xlfn.XMATCH(INFLATION_Index,Dynamic_Indices))),
IF(SETUP_Frequency="Quarterly",
IFERROR(INDEX(Dynamic_Table_QTR,_xlfn.XMATCH($H557,Dynamic_Period_QTR),_xlfn.XMATCH(INFLATION_Index,Dynamic_Indices)),
INDEX(Dynamic_Table_QTR,COUNTA(Dynamic_Table_QTR)/COUNTA(Dynamic_Indices),_xlfn.XMATCH(INFLATION_Index,Dynamic_Indices))),"err")))))
/100</f>
        <v>#N/A</v>
      </c>
      <c r="P557" s="37" t="e">
        <f t="shared" ca="1" si="42"/>
        <v>#N/A</v>
      </c>
      <c r="Q557" s="37" t="e">
        <f ca="1">IF(ISERROR($H557),NA(),
$P557/_xlfn.XLOOKUP(0,Tool!$27:$27,Tool!$33:$33)
)</f>
        <v>#N/A</v>
      </c>
      <c r="R557" s="2"/>
      <c r="S557" s="36" t="e" cm="1">
        <f t="array" ref="S557">IF(OR(ISERROR($H557),$H557=FALSE),NA(),
IF(SETUP_Frequency="Financial Year",
IFERROR(INDEX(Dynamic_Table_FY,_xlfn.XMATCH($H557,Dynamic_Period_FY),_xlfn.XMATCH("GDP Deflator",Dynamic_Indices)),
INDEX(Dynamic_Table_FY,COUNTA(Dynamic_Table_FY)/COUNTA(Dynamic_Indices),_xlfn.XMATCH("GDP Deflator",Dynamic_Indices))),
IF(SETUP_Frequency="Calendar Year",
IFERROR(INDEX(Dynamic_Table_CAL,_xlfn.XMATCH($H557,Dynamic_Period_CAL),_xlfn.XMATCH("GDP Deflator",Dynamic_Indices)),
INDEX(Dynamic_Table_CAL,COUNTA(Dynamic_Table_CAL)/COUNTA(Dynamic_Indices),_xlfn.XMATCH("GDP Deflator",Dynamic_Indices))),
IF(SETUP_Frequency="Quarterly",
IFERROR(INDEX(Dynamic_Table_QTR,_xlfn.XMATCH($H557,Dynamic_Period_QTR),_xlfn.XMATCH("GDP Deflator",Dynamic_Indices)),
INDEX(Dynamic_Table_QTR,COUNTA(Dynamic_Table_QTR)/COUNTA(Dynamic_Indices),_xlfn.XMATCH("GDP Deflator",Dynamic_Indices))),"err"))))
/100</f>
        <v>#N/A</v>
      </c>
      <c r="T557" s="37" t="e">
        <f t="shared" ca="1" si="43"/>
        <v>#N/A</v>
      </c>
      <c r="U557" s="2" t="e">
        <f ca="1">IF(ISERROR($H557),NA(),
_xlfn.XLOOKUP(0,Tool!$28:$28,Tool!$40:$40)/$T557
)</f>
        <v>#N/A</v>
      </c>
    </row>
    <row r="558" spans="8:21" x14ac:dyDescent="0.35">
      <c r="H558" s="33" t="b">
        <f>IF(SETUP_Frequency="Calendar Year",IF(COUNTA(H$3:H557)&lt;=SETUP_Period_Final-SETUP_Period_First,H557+1),
IF(SETUP_Frequency="Financial Year", IF(COUNTA(H$3:H557)&lt;=LEFT(SETUP_Period_Final,4)-LEFT(SETUP_Period_First,4),((LEFT(H557,2)&amp;MID(H557,3,2))+1)&amp;"/"&amp;TEXT(RIGHT(TEXT(RIGHT(H557,2)+1,"00"),2),"00"),NA()),
IF(SETUP_Frequency="Quarterly",IF(COUNTA(H$3:H557)&lt;=((LEFT(SETUP_Period_Final,4)-LEFT(SETUP_Period_First,4))*4)+RIGHT(SETUP_Period_Final,1)-RIGHT(SETUP_Period_First,1),IF(_xlfn.NUMBERVALUE(RIGHT(H557,1))=4,(LEFT(H557,4)+1)&amp;"Q1",(LEFT(H557,4)&amp;"Q"&amp;(RIGHT(H557,1)+1))),NA()),NA())))</f>
        <v>0</v>
      </c>
      <c r="J558" s="43">
        <f ca="1">OFFSET(Tool!$C$13,0,ROW($H558)-3)</f>
        <v>0</v>
      </c>
      <c r="K558" s="78" t="e">
        <f t="shared" ca="1" si="41"/>
        <v>#N/A</v>
      </c>
      <c r="L558" s="78" t="e">
        <f t="shared" ca="1" si="44"/>
        <v>#N/A</v>
      </c>
      <c r="M558" s="78" t="e">
        <f t="shared" ca="1" si="45"/>
        <v>#N/A</v>
      </c>
      <c r="N558" s="38"/>
      <c r="O558" s="36" t="e" cm="1">
        <f t="array" ref="O558">IF(OR(ISERROR($H558),$H558=FALSE),NA(),
IF(INFLATION_Index="Custom",_xlfn.XLOOKUP($H558,Tool!$12:$12,Tool!$14:$14)*100,
IF(SETUP_Frequency="Financial Year",
IFERROR(INDEX(Dynamic_Table_FY,_xlfn.XMATCH($H558,Dynamic_Period_FY),_xlfn.XMATCH(INFLATION_Index,Dynamic_Indices)),
INDEX(Dynamic_Table_FY,COUNTA(Dynamic_Table_FY)/COUNTA(Dynamic_Indices),_xlfn.XMATCH(INFLATION_Index,Dynamic_Indices))),
IF(SETUP_Frequency="Calendar Year",
IFERROR(INDEX(Dynamic_Table_CAL,_xlfn.XMATCH($H558,Dynamic_Period_CAL),_xlfn.XMATCH(INFLATION_Index,Dynamic_Indices)),
INDEX(Dynamic_Table_CAL,COUNTA(Dynamic_Table_CAL)/COUNTA(Dynamic_Indices),_xlfn.XMATCH(INFLATION_Index,Dynamic_Indices))),
IF(SETUP_Frequency="Quarterly",
IFERROR(INDEX(Dynamic_Table_QTR,_xlfn.XMATCH($H558,Dynamic_Period_QTR),_xlfn.XMATCH(INFLATION_Index,Dynamic_Indices)),
INDEX(Dynamic_Table_QTR,COUNTA(Dynamic_Table_QTR)/COUNTA(Dynamic_Indices),_xlfn.XMATCH(INFLATION_Index,Dynamic_Indices))),"err")))))
/100</f>
        <v>#N/A</v>
      </c>
      <c r="P558" s="37" t="e">
        <f t="shared" ca="1" si="42"/>
        <v>#N/A</v>
      </c>
      <c r="Q558" s="37" t="e">
        <f ca="1">IF(ISERROR($H558),NA(),
$P558/_xlfn.XLOOKUP(0,Tool!$27:$27,Tool!$33:$33)
)</f>
        <v>#N/A</v>
      </c>
      <c r="R558" s="2"/>
      <c r="S558" s="36" t="e" cm="1">
        <f t="array" ref="S558">IF(OR(ISERROR($H558),$H558=FALSE),NA(),
IF(SETUP_Frequency="Financial Year",
IFERROR(INDEX(Dynamic_Table_FY,_xlfn.XMATCH($H558,Dynamic_Period_FY),_xlfn.XMATCH("GDP Deflator",Dynamic_Indices)),
INDEX(Dynamic_Table_FY,COUNTA(Dynamic_Table_FY)/COUNTA(Dynamic_Indices),_xlfn.XMATCH("GDP Deflator",Dynamic_Indices))),
IF(SETUP_Frequency="Calendar Year",
IFERROR(INDEX(Dynamic_Table_CAL,_xlfn.XMATCH($H558,Dynamic_Period_CAL),_xlfn.XMATCH("GDP Deflator",Dynamic_Indices)),
INDEX(Dynamic_Table_CAL,COUNTA(Dynamic_Table_CAL)/COUNTA(Dynamic_Indices),_xlfn.XMATCH("GDP Deflator",Dynamic_Indices))),
IF(SETUP_Frequency="Quarterly",
IFERROR(INDEX(Dynamic_Table_QTR,_xlfn.XMATCH($H558,Dynamic_Period_QTR),_xlfn.XMATCH("GDP Deflator",Dynamic_Indices)),
INDEX(Dynamic_Table_QTR,COUNTA(Dynamic_Table_QTR)/COUNTA(Dynamic_Indices),_xlfn.XMATCH("GDP Deflator",Dynamic_Indices))),"err"))))
/100</f>
        <v>#N/A</v>
      </c>
      <c r="T558" s="37" t="e">
        <f t="shared" ca="1" si="43"/>
        <v>#N/A</v>
      </c>
      <c r="U558" s="2" t="e">
        <f ca="1">IF(ISERROR($H558),NA(),
_xlfn.XLOOKUP(0,Tool!$28:$28,Tool!$40:$40)/$T558
)</f>
        <v>#N/A</v>
      </c>
    </row>
    <row r="559" spans="8:21" x14ac:dyDescent="0.35">
      <c r="H559" s="33" t="b">
        <f>IF(SETUP_Frequency="Calendar Year",IF(COUNTA(H$3:H558)&lt;=SETUP_Period_Final-SETUP_Period_First,H558+1),
IF(SETUP_Frequency="Financial Year", IF(COUNTA(H$3:H558)&lt;=LEFT(SETUP_Period_Final,4)-LEFT(SETUP_Period_First,4),((LEFT(H558,2)&amp;MID(H558,3,2))+1)&amp;"/"&amp;TEXT(RIGHT(TEXT(RIGHT(H558,2)+1,"00"),2),"00"),NA()),
IF(SETUP_Frequency="Quarterly",IF(COUNTA(H$3:H558)&lt;=((LEFT(SETUP_Period_Final,4)-LEFT(SETUP_Period_First,4))*4)+RIGHT(SETUP_Period_Final,1)-RIGHT(SETUP_Period_First,1),IF(_xlfn.NUMBERVALUE(RIGHT(H558,1))=4,(LEFT(H558,4)+1)&amp;"Q1",(LEFT(H558,4)&amp;"Q"&amp;(RIGHT(H558,1)+1))),NA()),NA())))</f>
        <v>0</v>
      </c>
      <c r="J559" s="43">
        <f ca="1">OFFSET(Tool!$C$13,0,ROW($H559)-3)</f>
        <v>0</v>
      </c>
      <c r="K559" s="78" t="e">
        <f t="shared" ca="1" si="41"/>
        <v>#N/A</v>
      </c>
      <c r="L559" s="78" t="e">
        <f t="shared" ca="1" si="44"/>
        <v>#N/A</v>
      </c>
      <c r="M559" s="78" t="e">
        <f t="shared" ca="1" si="45"/>
        <v>#N/A</v>
      </c>
      <c r="N559" s="38"/>
      <c r="O559" s="36" t="e" cm="1">
        <f t="array" ref="O559">IF(OR(ISERROR($H559),$H559=FALSE),NA(),
IF(INFLATION_Index="Custom",_xlfn.XLOOKUP($H559,Tool!$12:$12,Tool!$14:$14)*100,
IF(SETUP_Frequency="Financial Year",
IFERROR(INDEX(Dynamic_Table_FY,_xlfn.XMATCH($H559,Dynamic_Period_FY),_xlfn.XMATCH(INFLATION_Index,Dynamic_Indices)),
INDEX(Dynamic_Table_FY,COUNTA(Dynamic_Table_FY)/COUNTA(Dynamic_Indices),_xlfn.XMATCH(INFLATION_Index,Dynamic_Indices))),
IF(SETUP_Frequency="Calendar Year",
IFERROR(INDEX(Dynamic_Table_CAL,_xlfn.XMATCH($H559,Dynamic_Period_CAL),_xlfn.XMATCH(INFLATION_Index,Dynamic_Indices)),
INDEX(Dynamic_Table_CAL,COUNTA(Dynamic_Table_CAL)/COUNTA(Dynamic_Indices),_xlfn.XMATCH(INFLATION_Index,Dynamic_Indices))),
IF(SETUP_Frequency="Quarterly",
IFERROR(INDEX(Dynamic_Table_QTR,_xlfn.XMATCH($H559,Dynamic_Period_QTR),_xlfn.XMATCH(INFLATION_Index,Dynamic_Indices)),
INDEX(Dynamic_Table_QTR,COUNTA(Dynamic_Table_QTR)/COUNTA(Dynamic_Indices),_xlfn.XMATCH(INFLATION_Index,Dynamic_Indices))),"err")))))
/100</f>
        <v>#N/A</v>
      </c>
      <c r="P559" s="37" t="e">
        <f t="shared" ca="1" si="42"/>
        <v>#N/A</v>
      </c>
      <c r="Q559" s="37" t="e">
        <f ca="1">IF(ISERROR($H559),NA(),
$P559/_xlfn.XLOOKUP(0,Tool!$27:$27,Tool!$33:$33)
)</f>
        <v>#N/A</v>
      </c>
      <c r="R559" s="2"/>
      <c r="S559" s="36" t="e" cm="1">
        <f t="array" ref="S559">IF(OR(ISERROR($H559),$H559=FALSE),NA(),
IF(SETUP_Frequency="Financial Year",
IFERROR(INDEX(Dynamic_Table_FY,_xlfn.XMATCH($H559,Dynamic_Period_FY),_xlfn.XMATCH("GDP Deflator",Dynamic_Indices)),
INDEX(Dynamic_Table_FY,COUNTA(Dynamic_Table_FY)/COUNTA(Dynamic_Indices),_xlfn.XMATCH("GDP Deflator",Dynamic_Indices))),
IF(SETUP_Frequency="Calendar Year",
IFERROR(INDEX(Dynamic_Table_CAL,_xlfn.XMATCH($H559,Dynamic_Period_CAL),_xlfn.XMATCH("GDP Deflator",Dynamic_Indices)),
INDEX(Dynamic_Table_CAL,COUNTA(Dynamic_Table_CAL)/COUNTA(Dynamic_Indices),_xlfn.XMATCH("GDP Deflator",Dynamic_Indices))),
IF(SETUP_Frequency="Quarterly",
IFERROR(INDEX(Dynamic_Table_QTR,_xlfn.XMATCH($H559,Dynamic_Period_QTR),_xlfn.XMATCH("GDP Deflator",Dynamic_Indices)),
INDEX(Dynamic_Table_QTR,COUNTA(Dynamic_Table_QTR)/COUNTA(Dynamic_Indices),_xlfn.XMATCH("GDP Deflator",Dynamic_Indices))),"err"))))
/100</f>
        <v>#N/A</v>
      </c>
      <c r="T559" s="37" t="e">
        <f t="shared" ca="1" si="43"/>
        <v>#N/A</v>
      </c>
      <c r="U559" s="2" t="e">
        <f ca="1">IF(ISERROR($H559),NA(),
_xlfn.XLOOKUP(0,Tool!$28:$28,Tool!$40:$40)/$T559
)</f>
        <v>#N/A</v>
      </c>
    </row>
    <row r="560" spans="8:21" x14ac:dyDescent="0.35">
      <c r="H560" s="33" t="b">
        <f>IF(SETUP_Frequency="Calendar Year",IF(COUNTA(H$3:H559)&lt;=SETUP_Period_Final-SETUP_Period_First,H559+1),
IF(SETUP_Frequency="Financial Year", IF(COUNTA(H$3:H559)&lt;=LEFT(SETUP_Period_Final,4)-LEFT(SETUP_Period_First,4),((LEFT(H559,2)&amp;MID(H559,3,2))+1)&amp;"/"&amp;TEXT(RIGHT(TEXT(RIGHT(H559,2)+1,"00"),2),"00"),NA()),
IF(SETUP_Frequency="Quarterly",IF(COUNTA(H$3:H559)&lt;=((LEFT(SETUP_Period_Final,4)-LEFT(SETUP_Period_First,4))*4)+RIGHT(SETUP_Period_Final,1)-RIGHT(SETUP_Period_First,1),IF(_xlfn.NUMBERVALUE(RIGHT(H559,1))=4,(LEFT(H559,4)+1)&amp;"Q1",(LEFT(H559,4)&amp;"Q"&amp;(RIGHT(H559,1)+1))),NA()),NA())))</f>
        <v>0</v>
      </c>
      <c r="J560" s="43">
        <f ca="1">OFFSET(Tool!$C$13,0,ROW($H560)-3)</f>
        <v>0</v>
      </c>
      <c r="K560" s="78" t="e">
        <f t="shared" ca="1" si="41"/>
        <v>#N/A</v>
      </c>
      <c r="L560" s="78" t="e">
        <f t="shared" ca="1" si="44"/>
        <v>#N/A</v>
      </c>
      <c r="M560" s="78" t="e">
        <f t="shared" ca="1" si="45"/>
        <v>#N/A</v>
      </c>
      <c r="N560" s="38"/>
      <c r="O560" s="36" t="e" cm="1">
        <f t="array" ref="O560">IF(OR(ISERROR($H560),$H560=FALSE),NA(),
IF(INFLATION_Index="Custom",_xlfn.XLOOKUP($H560,Tool!$12:$12,Tool!$14:$14)*100,
IF(SETUP_Frequency="Financial Year",
IFERROR(INDEX(Dynamic_Table_FY,_xlfn.XMATCH($H560,Dynamic_Period_FY),_xlfn.XMATCH(INFLATION_Index,Dynamic_Indices)),
INDEX(Dynamic_Table_FY,COUNTA(Dynamic_Table_FY)/COUNTA(Dynamic_Indices),_xlfn.XMATCH(INFLATION_Index,Dynamic_Indices))),
IF(SETUP_Frequency="Calendar Year",
IFERROR(INDEX(Dynamic_Table_CAL,_xlfn.XMATCH($H560,Dynamic_Period_CAL),_xlfn.XMATCH(INFLATION_Index,Dynamic_Indices)),
INDEX(Dynamic_Table_CAL,COUNTA(Dynamic_Table_CAL)/COUNTA(Dynamic_Indices),_xlfn.XMATCH(INFLATION_Index,Dynamic_Indices))),
IF(SETUP_Frequency="Quarterly",
IFERROR(INDEX(Dynamic_Table_QTR,_xlfn.XMATCH($H560,Dynamic_Period_QTR),_xlfn.XMATCH(INFLATION_Index,Dynamic_Indices)),
INDEX(Dynamic_Table_QTR,COUNTA(Dynamic_Table_QTR)/COUNTA(Dynamic_Indices),_xlfn.XMATCH(INFLATION_Index,Dynamic_Indices))),"err")))))
/100</f>
        <v>#N/A</v>
      </c>
      <c r="P560" s="37" t="e">
        <f t="shared" ca="1" si="42"/>
        <v>#N/A</v>
      </c>
      <c r="Q560" s="37" t="e">
        <f ca="1">IF(ISERROR($H560),NA(),
$P560/_xlfn.XLOOKUP(0,Tool!$27:$27,Tool!$33:$33)
)</f>
        <v>#N/A</v>
      </c>
      <c r="R560" s="2"/>
      <c r="S560" s="36" t="e" cm="1">
        <f t="array" ref="S560">IF(OR(ISERROR($H560),$H560=FALSE),NA(),
IF(SETUP_Frequency="Financial Year",
IFERROR(INDEX(Dynamic_Table_FY,_xlfn.XMATCH($H560,Dynamic_Period_FY),_xlfn.XMATCH("GDP Deflator",Dynamic_Indices)),
INDEX(Dynamic_Table_FY,COUNTA(Dynamic_Table_FY)/COUNTA(Dynamic_Indices),_xlfn.XMATCH("GDP Deflator",Dynamic_Indices))),
IF(SETUP_Frequency="Calendar Year",
IFERROR(INDEX(Dynamic_Table_CAL,_xlfn.XMATCH($H560,Dynamic_Period_CAL),_xlfn.XMATCH("GDP Deflator",Dynamic_Indices)),
INDEX(Dynamic_Table_CAL,COUNTA(Dynamic_Table_CAL)/COUNTA(Dynamic_Indices),_xlfn.XMATCH("GDP Deflator",Dynamic_Indices))),
IF(SETUP_Frequency="Quarterly",
IFERROR(INDEX(Dynamic_Table_QTR,_xlfn.XMATCH($H560,Dynamic_Period_QTR),_xlfn.XMATCH("GDP Deflator",Dynamic_Indices)),
INDEX(Dynamic_Table_QTR,COUNTA(Dynamic_Table_QTR)/COUNTA(Dynamic_Indices),_xlfn.XMATCH("GDP Deflator",Dynamic_Indices))),"err"))))
/100</f>
        <v>#N/A</v>
      </c>
      <c r="T560" s="37" t="e">
        <f t="shared" ca="1" si="43"/>
        <v>#N/A</v>
      </c>
      <c r="U560" s="2" t="e">
        <f ca="1">IF(ISERROR($H560),NA(),
_xlfn.XLOOKUP(0,Tool!$28:$28,Tool!$40:$40)/$T560
)</f>
        <v>#N/A</v>
      </c>
    </row>
    <row r="561" spans="8:21" x14ac:dyDescent="0.35">
      <c r="H561" s="33" t="b">
        <f>IF(SETUP_Frequency="Calendar Year",IF(COUNTA(H$3:H560)&lt;=SETUP_Period_Final-SETUP_Period_First,H560+1),
IF(SETUP_Frequency="Financial Year", IF(COUNTA(H$3:H560)&lt;=LEFT(SETUP_Period_Final,4)-LEFT(SETUP_Period_First,4),((LEFT(H560,2)&amp;MID(H560,3,2))+1)&amp;"/"&amp;TEXT(RIGHT(TEXT(RIGHT(H560,2)+1,"00"),2),"00"),NA()),
IF(SETUP_Frequency="Quarterly",IF(COUNTA(H$3:H560)&lt;=((LEFT(SETUP_Period_Final,4)-LEFT(SETUP_Period_First,4))*4)+RIGHT(SETUP_Period_Final,1)-RIGHT(SETUP_Period_First,1),IF(_xlfn.NUMBERVALUE(RIGHT(H560,1))=4,(LEFT(H560,4)+1)&amp;"Q1",(LEFT(H560,4)&amp;"Q"&amp;(RIGHT(H560,1)+1))),NA()),NA())))</f>
        <v>0</v>
      </c>
      <c r="J561" s="43">
        <f ca="1">OFFSET(Tool!$C$13,0,ROW($H561)-3)</f>
        <v>0</v>
      </c>
      <c r="K561" s="78" t="e">
        <f t="shared" ca="1" si="41"/>
        <v>#N/A</v>
      </c>
      <c r="L561" s="78" t="e">
        <f t="shared" ca="1" si="44"/>
        <v>#N/A</v>
      </c>
      <c r="M561" s="78" t="e">
        <f t="shared" ca="1" si="45"/>
        <v>#N/A</v>
      </c>
      <c r="N561" s="38"/>
      <c r="O561" s="36" t="e" cm="1">
        <f t="array" ref="O561">IF(OR(ISERROR($H561),$H561=FALSE),NA(),
IF(INFLATION_Index="Custom",_xlfn.XLOOKUP($H561,Tool!$12:$12,Tool!$14:$14)*100,
IF(SETUP_Frequency="Financial Year",
IFERROR(INDEX(Dynamic_Table_FY,_xlfn.XMATCH($H561,Dynamic_Period_FY),_xlfn.XMATCH(INFLATION_Index,Dynamic_Indices)),
INDEX(Dynamic_Table_FY,COUNTA(Dynamic_Table_FY)/COUNTA(Dynamic_Indices),_xlfn.XMATCH(INFLATION_Index,Dynamic_Indices))),
IF(SETUP_Frequency="Calendar Year",
IFERROR(INDEX(Dynamic_Table_CAL,_xlfn.XMATCH($H561,Dynamic_Period_CAL),_xlfn.XMATCH(INFLATION_Index,Dynamic_Indices)),
INDEX(Dynamic_Table_CAL,COUNTA(Dynamic_Table_CAL)/COUNTA(Dynamic_Indices),_xlfn.XMATCH(INFLATION_Index,Dynamic_Indices))),
IF(SETUP_Frequency="Quarterly",
IFERROR(INDEX(Dynamic_Table_QTR,_xlfn.XMATCH($H561,Dynamic_Period_QTR),_xlfn.XMATCH(INFLATION_Index,Dynamic_Indices)),
INDEX(Dynamic_Table_QTR,COUNTA(Dynamic_Table_QTR)/COUNTA(Dynamic_Indices),_xlfn.XMATCH(INFLATION_Index,Dynamic_Indices))),"err")))))
/100</f>
        <v>#N/A</v>
      </c>
      <c r="P561" s="37" t="e">
        <f t="shared" ca="1" si="42"/>
        <v>#N/A</v>
      </c>
      <c r="Q561" s="37" t="e">
        <f ca="1">IF(ISERROR($H561),NA(),
$P561/_xlfn.XLOOKUP(0,Tool!$27:$27,Tool!$33:$33)
)</f>
        <v>#N/A</v>
      </c>
      <c r="R561" s="2"/>
      <c r="S561" s="36" t="e" cm="1">
        <f t="array" ref="S561">IF(OR(ISERROR($H561),$H561=FALSE),NA(),
IF(SETUP_Frequency="Financial Year",
IFERROR(INDEX(Dynamic_Table_FY,_xlfn.XMATCH($H561,Dynamic_Period_FY),_xlfn.XMATCH("GDP Deflator",Dynamic_Indices)),
INDEX(Dynamic_Table_FY,COUNTA(Dynamic_Table_FY)/COUNTA(Dynamic_Indices),_xlfn.XMATCH("GDP Deflator",Dynamic_Indices))),
IF(SETUP_Frequency="Calendar Year",
IFERROR(INDEX(Dynamic_Table_CAL,_xlfn.XMATCH($H561,Dynamic_Period_CAL),_xlfn.XMATCH("GDP Deflator",Dynamic_Indices)),
INDEX(Dynamic_Table_CAL,COUNTA(Dynamic_Table_CAL)/COUNTA(Dynamic_Indices),_xlfn.XMATCH("GDP Deflator",Dynamic_Indices))),
IF(SETUP_Frequency="Quarterly",
IFERROR(INDEX(Dynamic_Table_QTR,_xlfn.XMATCH($H561,Dynamic_Period_QTR),_xlfn.XMATCH("GDP Deflator",Dynamic_Indices)),
INDEX(Dynamic_Table_QTR,COUNTA(Dynamic_Table_QTR)/COUNTA(Dynamic_Indices),_xlfn.XMATCH("GDP Deflator",Dynamic_Indices))),"err"))))
/100</f>
        <v>#N/A</v>
      </c>
      <c r="T561" s="37" t="e">
        <f t="shared" ca="1" si="43"/>
        <v>#N/A</v>
      </c>
      <c r="U561" s="2" t="e">
        <f ca="1">IF(ISERROR($H561),NA(),
_xlfn.XLOOKUP(0,Tool!$28:$28,Tool!$40:$40)/$T561
)</f>
        <v>#N/A</v>
      </c>
    </row>
    <row r="562" spans="8:21" x14ac:dyDescent="0.35">
      <c r="H562" s="33" t="b">
        <f>IF(SETUP_Frequency="Calendar Year",IF(COUNTA(H$3:H561)&lt;=SETUP_Period_Final-SETUP_Period_First,H561+1),
IF(SETUP_Frequency="Financial Year", IF(COUNTA(H$3:H561)&lt;=LEFT(SETUP_Period_Final,4)-LEFT(SETUP_Period_First,4),((LEFT(H561,2)&amp;MID(H561,3,2))+1)&amp;"/"&amp;TEXT(RIGHT(TEXT(RIGHT(H561,2)+1,"00"),2),"00"),NA()),
IF(SETUP_Frequency="Quarterly",IF(COUNTA(H$3:H561)&lt;=((LEFT(SETUP_Period_Final,4)-LEFT(SETUP_Period_First,4))*4)+RIGHT(SETUP_Period_Final,1)-RIGHT(SETUP_Period_First,1),IF(_xlfn.NUMBERVALUE(RIGHT(H561,1))=4,(LEFT(H561,4)+1)&amp;"Q1",(LEFT(H561,4)&amp;"Q"&amp;(RIGHT(H561,1)+1))),NA()),NA())))</f>
        <v>0</v>
      </c>
      <c r="J562" s="43">
        <f ca="1">OFFSET(Tool!$C$13,0,ROW($H562)-3)</f>
        <v>0</v>
      </c>
      <c r="K562" s="78" t="e">
        <f t="shared" ca="1" si="41"/>
        <v>#N/A</v>
      </c>
      <c r="L562" s="78" t="e">
        <f t="shared" ca="1" si="44"/>
        <v>#N/A</v>
      </c>
      <c r="M562" s="78" t="e">
        <f t="shared" ca="1" si="45"/>
        <v>#N/A</v>
      </c>
      <c r="N562" s="38"/>
      <c r="O562" s="36" t="e" cm="1">
        <f t="array" ref="O562">IF(OR(ISERROR($H562),$H562=FALSE),NA(),
IF(INFLATION_Index="Custom",_xlfn.XLOOKUP($H562,Tool!$12:$12,Tool!$14:$14)*100,
IF(SETUP_Frequency="Financial Year",
IFERROR(INDEX(Dynamic_Table_FY,_xlfn.XMATCH($H562,Dynamic_Period_FY),_xlfn.XMATCH(INFLATION_Index,Dynamic_Indices)),
INDEX(Dynamic_Table_FY,COUNTA(Dynamic_Table_FY)/COUNTA(Dynamic_Indices),_xlfn.XMATCH(INFLATION_Index,Dynamic_Indices))),
IF(SETUP_Frequency="Calendar Year",
IFERROR(INDEX(Dynamic_Table_CAL,_xlfn.XMATCH($H562,Dynamic_Period_CAL),_xlfn.XMATCH(INFLATION_Index,Dynamic_Indices)),
INDEX(Dynamic_Table_CAL,COUNTA(Dynamic_Table_CAL)/COUNTA(Dynamic_Indices),_xlfn.XMATCH(INFLATION_Index,Dynamic_Indices))),
IF(SETUP_Frequency="Quarterly",
IFERROR(INDEX(Dynamic_Table_QTR,_xlfn.XMATCH($H562,Dynamic_Period_QTR),_xlfn.XMATCH(INFLATION_Index,Dynamic_Indices)),
INDEX(Dynamic_Table_QTR,COUNTA(Dynamic_Table_QTR)/COUNTA(Dynamic_Indices),_xlfn.XMATCH(INFLATION_Index,Dynamic_Indices))),"err")))))
/100</f>
        <v>#N/A</v>
      </c>
      <c r="P562" s="37" t="e">
        <f t="shared" ca="1" si="42"/>
        <v>#N/A</v>
      </c>
      <c r="Q562" s="37" t="e">
        <f ca="1">IF(ISERROR($H562),NA(),
$P562/_xlfn.XLOOKUP(0,Tool!$27:$27,Tool!$33:$33)
)</f>
        <v>#N/A</v>
      </c>
      <c r="R562" s="2"/>
      <c r="S562" s="36" t="e" cm="1">
        <f t="array" ref="S562">IF(OR(ISERROR($H562),$H562=FALSE),NA(),
IF(SETUP_Frequency="Financial Year",
IFERROR(INDEX(Dynamic_Table_FY,_xlfn.XMATCH($H562,Dynamic_Period_FY),_xlfn.XMATCH("GDP Deflator",Dynamic_Indices)),
INDEX(Dynamic_Table_FY,COUNTA(Dynamic_Table_FY)/COUNTA(Dynamic_Indices),_xlfn.XMATCH("GDP Deflator",Dynamic_Indices))),
IF(SETUP_Frequency="Calendar Year",
IFERROR(INDEX(Dynamic_Table_CAL,_xlfn.XMATCH($H562,Dynamic_Period_CAL),_xlfn.XMATCH("GDP Deflator",Dynamic_Indices)),
INDEX(Dynamic_Table_CAL,COUNTA(Dynamic_Table_CAL)/COUNTA(Dynamic_Indices),_xlfn.XMATCH("GDP Deflator",Dynamic_Indices))),
IF(SETUP_Frequency="Quarterly",
IFERROR(INDEX(Dynamic_Table_QTR,_xlfn.XMATCH($H562,Dynamic_Period_QTR),_xlfn.XMATCH("GDP Deflator",Dynamic_Indices)),
INDEX(Dynamic_Table_QTR,COUNTA(Dynamic_Table_QTR)/COUNTA(Dynamic_Indices),_xlfn.XMATCH("GDP Deflator",Dynamic_Indices))),"err"))))
/100</f>
        <v>#N/A</v>
      </c>
      <c r="T562" s="37" t="e">
        <f t="shared" ca="1" si="43"/>
        <v>#N/A</v>
      </c>
      <c r="U562" s="2" t="e">
        <f ca="1">IF(ISERROR($H562),NA(),
_xlfn.XLOOKUP(0,Tool!$28:$28,Tool!$40:$40)/$T562
)</f>
        <v>#N/A</v>
      </c>
    </row>
    <row r="563" spans="8:21" x14ac:dyDescent="0.35">
      <c r="H563" s="33" t="b">
        <f>IF(SETUP_Frequency="Calendar Year",IF(COUNTA(H$3:H562)&lt;=SETUP_Period_Final-SETUP_Period_First,H562+1),
IF(SETUP_Frequency="Financial Year", IF(COUNTA(H$3:H562)&lt;=LEFT(SETUP_Period_Final,4)-LEFT(SETUP_Period_First,4),((LEFT(H562,2)&amp;MID(H562,3,2))+1)&amp;"/"&amp;TEXT(RIGHT(TEXT(RIGHT(H562,2)+1,"00"),2),"00"),NA()),
IF(SETUP_Frequency="Quarterly",IF(COUNTA(H$3:H562)&lt;=((LEFT(SETUP_Period_Final,4)-LEFT(SETUP_Period_First,4))*4)+RIGHT(SETUP_Period_Final,1)-RIGHT(SETUP_Period_First,1),IF(_xlfn.NUMBERVALUE(RIGHT(H562,1))=4,(LEFT(H562,4)+1)&amp;"Q1",(LEFT(H562,4)&amp;"Q"&amp;(RIGHT(H562,1)+1))),NA()),NA())))</f>
        <v>0</v>
      </c>
      <c r="J563" s="43">
        <f ca="1">OFFSET(Tool!$C$13,0,ROW($H563)-3)</f>
        <v>0</v>
      </c>
      <c r="K563" s="78" t="e">
        <f t="shared" ca="1" si="41"/>
        <v>#N/A</v>
      </c>
      <c r="L563" s="78" t="e">
        <f t="shared" ca="1" si="44"/>
        <v>#N/A</v>
      </c>
      <c r="M563" s="78" t="e">
        <f t="shared" ca="1" si="45"/>
        <v>#N/A</v>
      </c>
      <c r="N563" s="38"/>
      <c r="O563" s="36" t="e" cm="1">
        <f t="array" ref="O563">IF(OR(ISERROR($H563),$H563=FALSE),NA(),
IF(INFLATION_Index="Custom",_xlfn.XLOOKUP($H563,Tool!$12:$12,Tool!$14:$14)*100,
IF(SETUP_Frequency="Financial Year",
IFERROR(INDEX(Dynamic_Table_FY,_xlfn.XMATCH($H563,Dynamic_Period_FY),_xlfn.XMATCH(INFLATION_Index,Dynamic_Indices)),
INDEX(Dynamic_Table_FY,COUNTA(Dynamic_Table_FY)/COUNTA(Dynamic_Indices),_xlfn.XMATCH(INFLATION_Index,Dynamic_Indices))),
IF(SETUP_Frequency="Calendar Year",
IFERROR(INDEX(Dynamic_Table_CAL,_xlfn.XMATCH($H563,Dynamic_Period_CAL),_xlfn.XMATCH(INFLATION_Index,Dynamic_Indices)),
INDEX(Dynamic_Table_CAL,COUNTA(Dynamic_Table_CAL)/COUNTA(Dynamic_Indices),_xlfn.XMATCH(INFLATION_Index,Dynamic_Indices))),
IF(SETUP_Frequency="Quarterly",
IFERROR(INDEX(Dynamic_Table_QTR,_xlfn.XMATCH($H563,Dynamic_Period_QTR),_xlfn.XMATCH(INFLATION_Index,Dynamic_Indices)),
INDEX(Dynamic_Table_QTR,COUNTA(Dynamic_Table_QTR)/COUNTA(Dynamic_Indices),_xlfn.XMATCH(INFLATION_Index,Dynamic_Indices))),"err")))))
/100</f>
        <v>#N/A</v>
      </c>
      <c r="P563" s="37" t="e">
        <f t="shared" ca="1" si="42"/>
        <v>#N/A</v>
      </c>
      <c r="Q563" s="37" t="e">
        <f ca="1">IF(ISERROR($H563),NA(),
$P563/_xlfn.XLOOKUP(0,Tool!$27:$27,Tool!$33:$33)
)</f>
        <v>#N/A</v>
      </c>
      <c r="R563" s="2"/>
      <c r="S563" s="36" t="e" cm="1">
        <f t="array" ref="S563">IF(OR(ISERROR($H563),$H563=FALSE),NA(),
IF(SETUP_Frequency="Financial Year",
IFERROR(INDEX(Dynamic_Table_FY,_xlfn.XMATCH($H563,Dynamic_Period_FY),_xlfn.XMATCH("GDP Deflator",Dynamic_Indices)),
INDEX(Dynamic_Table_FY,COUNTA(Dynamic_Table_FY)/COUNTA(Dynamic_Indices),_xlfn.XMATCH("GDP Deflator",Dynamic_Indices))),
IF(SETUP_Frequency="Calendar Year",
IFERROR(INDEX(Dynamic_Table_CAL,_xlfn.XMATCH($H563,Dynamic_Period_CAL),_xlfn.XMATCH("GDP Deflator",Dynamic_Indices)),
INDEX(Dynamic_Table_CAL,COUNTA(Dynamic_Table_CAL)/COUNTA(Dynamic_Indices),_xlfn.XMATCH("GDP Deflator",Dynamic_Indices))),
IF(SETUP_Frequency="Quarterly",
IFERROR(INDEX(Dynamic_Table_QTR,_xlfn.XMATCH($H563,Dynamic_Period_QTR),_xlfn.XMATCH("GDP Deflator",Dynamic_Indices)),
INDEX(Dynamic_Table_QTR,COUNTA(Dynamic_Table_QTR)/COUNTA(Dynamic_Indices),_xlfn.XMATCH("GDP Deflator",Dynamic_Indices))),"err"))))
/100</f>
        <v>#N/A</v>
      </c>
      <c r="T563" s="37" t="e">
        <f t="shared" ca="1" si="43"/>
        <v>#N/A</v>
      </c>
      <c r="U563" s="2" t="e">
        <f ca="1">IF(ISERROR($H563),NA(),
_xlfn.XLOOKUP(0,Tool!$28:$28,Tool!$40:$40)/$T563
)</f>
        <v>#N/A</v>
      </c>
    </row>
    <row r="564" spans="8:21" x14ac:dyDescent="0.35">
      <c r="H564" s="33" t="b">
        <f>IF(SETUP_Frequency="Calendar Year",IF(COUNTA(H$3:H563)&lt;=SETUP_Period_Final-SETUP_Period_First,H563+1),
IF(SETUP_Frequency="Financial Year", IF(COUNTA(H$3:H563)&lt;=LEFT(SETUP_Period_Final,4)-LEFT(SETUP_Period_First,4),((LEFT(H563,2)&amp;MID(H563,3,2))+1)&amp;"/"&amp;TEXT(RIGHT(TEXT(RIGHT(H563,2)+1,"00"),2),"00"),NA()),
IF(SETUP_Frequency="Quarterly",IF(COUNTA(H$3:H563)&lt;=((LEFT(SETUP_Period_Final,4)-LEFT(SETUP_Period_First,4))*4)+RIGHT(SETUP_Period_Final,1)-RIGHT(SETUP_Period_First,1),IF(_xlfn.NUMBERVALUE(RIGHT(H563,1))=4,(LEFT(H563,4)+1)&amp;"Q1",(LEFT(H563,4)&amp;"Q"&amp;(RIGHT(H563,1)+1))),NA()),NA())))</f>
        <v>0</v>
      </c>
      <c r="J564" s="43">
        <f ca="1">OFFSET(Tool!$C$13,0,ROW($H564)-3)</f>
        <v>0</v>
      </c>
      <c r="K564" s="78" t="e">
        <f t="shared" ca="1" si="41"/>
        <v>#N/A</v>
      </c>
      <c r="L564" s="78" t="e">
        <f t="shared" ca="1" si="44"/>
        <v>#N/A</v>
      </c>
      <c r="M564" s="78" t="e">
        <f t="shared" ca="1" si="45"/>
        <v>#N/A</v>
      </c>
      <c r="N564" s="38"/>
      <c r="O564" s="36" t="e" cm="1">
        <f t="array" ref="O564">IF(OR(ISERROR($H564),$H564=FALSE),NA(),
IF(INFLATION_Index="Custom",_xlfn.XLOOKUP($H564,Tool!$12:$12,Tool!$14:$14)*100,
IF(SETUP_Frequency="Financial Year",
IFERROR(INDEX(Dynamic_Table_FY,_xlfn.XMATCH($H564,Dynamic_Period_FY),_xlfn.XMATCH(INFLATION_Index,Dynamic_Indices)),
INDEX(Dynamic_Table_FY,COUNTA(Dynamic_Table_FY)/COUNTA(Dynamic_Indices),_xlfn.XMATCH(INFLATION_Index,Dynamic_Indices))),
IF(SETUP_Frequency="Calendar Year",
IFERROR(INDEX(Dynamic_Table_CAL,_xlfn.XMATCH($H564,Dynamic_Period_CAL),_xlfn.XMATCH(INFLATION_Index,Dynamic_Indices)),
INDEX(Dynamic_Table_CAL,COUNTA(Dynamic_Table_CAL)/COUNTA(Dynamic_Indices),_xlfn.XMATCH(INFLATION_Index,Dynamic_Indices))),
IF(SETUP_Frequency="Quarterly",
IFERROR(INDEX(Dynamic_Table_QTR,_xlfn.XMATCH($H564,Dynamic_Period_QTR),_xlfn.XMATCH(INFLATION_Index,Dynamic_Indices)),
INDEX(Dynamic_Table_QTR,COUNTA(Dynamic_Table_QTR)/COUNTA(Dynamic_Indices),_xlfn.XMATCH(INFLATION_Index,Dynamic_Indices))),"err")))))
/100</f>
        <v>#N/A</v>
      </c>
      <c r="P564" s="37" t="e">
        <f t="shared" ca="1" si="42"/>
        <v>#N/A</v>
      </c>
      <c r="Q564" s="37" t="e">
        <f ca="1">IF(ISERROR($H564),NA(),
$P564/_xlfn.XLOOKUP(0,Tool!$27:$27,Tool!$33:$33)
)</f>
        <v>#N/A</v>
      </c>
      <c r="R564" s="2"/>
      <c r="S564" s="36" t="e" cm="1">
        <f t="array" ref="S564">IF(OR(ISERROR($H564),$H564=FALSE),NA(),
IF(SETUP_Frequency="Financial Year",
IFERROR(INDEX(Dynamic_Table_FY,_xlfn.XMATCH($H564,Dynamic_Period_FY),_xlfn.XMATCH("GDP Deflator",Dynamic_Indices)),
INDEX(Dynamic_Table_FY,COUNTA(Dynamic_Table_FY)/COUNTA(Dynamic_Indices),_xlfn.XMATCH("GDP Deflator",Dynamic_Indices))),
IF(SETUP_Frequency="Calendar Year",
IFERROR(INDEX(Dynamic_Table_CAL,_xlfn.XMATCH($H564,Dynamic_Period_CAL),_xlfn.XMATCH("GDP Deflator",Dynamic_Indices)),
INDEX(Dynamic_Table_CAL,COUNTA(Dynamic_Table_CAL)/COUNTA(Dynamic_Indices),_xlfn.XMATCH("GDP Deflator",Dynamic_Indices))),
IF(SETUP_Frequency="Quarterly",
IFERROR(INDEX(Dynamic_Table_QTR,_xlfn.XMATCH($H564,Dynamic_Period_QTR),_xlfn.XMATCH("GDP Deflator",Dynamic_Indices)),
INDEX(Dynamic_Table_QTR,COUNTA(Dynamic_Table_QTR)/COUNTA(Dynamic_Indices),_xlfn.XMATCH("GDP Deflator",Dynamic_Indices))),"err"))))
/100</f>
        <v>#N/A</v>
      </c>
      <c r="T564" s="37" t="e">
        <f t="shared" ca="1" si="43"/>
        <v>#N/A</v>
      </c>
      <c r="U564" s="2" t="e">
        <f ca="1">IF(ISERROR($H564),NA(),
_xlfn.XLOOKUP(0,Tool!$28:$28,Tool!$40:$40)/$T564
)</f>
        <v>#N/A</v>
      </c>
    </row>
    <row r="565" spans="8:21" x14ac:dyDescent="0.35">
      <c r="H565" s="33" t="b">
        <f>IF(SETUP_Frequency="Calendar Year",IF(COUNTA(H$3:H564)&lt;=SETUP_Period_Final-SETUP_Period_First,H564+1),
IF(SETUP_Frequency="Financial Year", IF(COUNTA(H$3:H564)&lt;=LEFT(SETUP_Period_Final,4)-LEFT(SETUP_Period_First,4),((LEFT(H564,2)&amp;MID(H564,3,2))+1)&amp;"/"&amp;TEXT(RIGHT(TEXT(RIGHT(H564,2)+1,"00"),2),"00"),NA()),
IF(SETUP_Frequency="Quarterly",IF(COUNTA(H$3:H564)&lt;=((LEFT(SETUP_Period_Final,4)-LEFT(SETUP_Period_First,4))*4)+RIGHT(SETUP_Period_Final,1)-RIGHT(SETUP_Period_First,1),IF(_xlfn.NUMBERVALUE(RIGHT(H564,1))=4,(LEFT(H564,4)+1)&amp;"Q1",(LEFT(H564,4)&amp;"Q"&amp;(RIGHT(H564,1)+1))),NA()),NA())))</f>
        <v>0</v>
      </c>
      <c r="J565" s="43">
        <f ca="1">OFFSET(Tool!$C$13,0,ROW($H565)-3)</f>
        <v>0</v>
      </c>
      <c r="K565" s="78" t="e">
        <f t="shared" ca="1" si="41"/>
        <v>#N/A</v>
      </c>
      <c r="L565" s="78" t="e">
        <f t="shared" ca="1" si="44"/>
        <v>#N/A</v>
      </c>
      <c r="M565" s="78" t="e">
        <f t="shared" ca="1" si="45"/>
        <v>#N/A</v>
      </c>
      <c r="N565" s="38"/>
      <c r="O565" s="36" t="e" cm="1">
        <f t="array" ref="O565">IF(OR(ISERROR($H565),$H565=FALSE),NA(),
IF(INFLATION_Index="Custom",_xlfn.XLOOKUP($H565,Tool!$12:$12,Tool!$14:$14)*100,
IF(SETUP_Frequency="Financial Year",
IFERROR(INDEX(Dynamic_Table_FY,_xlfn.XMATCH($H565,Dynamic_Period_FY),_xlfn.XMATCH(INFLATION_Index,Dynamic_Indices)),
INDEX(Dynamic_Table_FY,COUNTA(Dynamic_Table_FY)/COUNTA(Dynamic_Indices),_xlfn.XMATCH(INFLATION_Index,Dynamic_Indices))),
IF(SETUP_Frequency="Calendar Year",
IFERROR(INDEX(Dynamic_Table_CAL,_xlfn.XMATCH($H565,Dynamic_Period_CAL),_xlfn.XMATCH(INFLATION_Index,Dynamic_Indices)),
INDEX(Dynamic_Table_CAL,COUNTA(Dynamic_Table_CAL)/COUNTA(Dynamic_Indices),_xlfn.XMATCH(INFLATION_Index,Dynamic_Indices))),
IF(SETUP_Frequency="Quarterly",
IFERROR(INDEX(Dynamic_Table_QTR,_xlfn.XMATCH($H565,Dynamic_Period_QTR),_xlfn.XMATCH(INFLATION_Index,Dynamic_Indices)),
INDEX(Dynamic_Table_QTR,COUNTA(Dynamic_Table_QTR)/COUNTA(Dynamic_Indices),_xlfn.XMATCH(INFLATION_Index,Dynamic_Indices))),"err")))))
/100</f>
        <v>#N/A</v>
      </c>
      <c r="P565" s="37" t="e">
        <f t="shared" ca="1" si="42"/>
        <v>#N/A</v>
      </c>
      <c r="Q565" s="37" t="e">
        <f ca="1">IF(ISERROR($H565),NA(),
$P565/_xlfn.XLOOKUP(0,Tool!$27:$27,Tool!$33:$33)
)</f>
        <v>#N/A</v>
      </c>
      <c r="R565" s="2"/>
      <c r="S565" s="36" t="e" cm="1">
        <f t="array" ref="S565">IF(OR(ISERROR($H565),$H565=FALSE),NA(),
IF(SETUP_Frequency="Financial Year",
IFERROR(INDEX(Dynamic_Table_FY,_xlfn.XMATCH($H565,Dynamic_Period_FY),_xlfn.XMATCH("GDP Deflator",Dynamic_Indices)),
INDEX(Dynamic_Table_FY,COUNTA(Dynamic_Table_FY)/COUNTA(Dynamic_Indices),_xlfn.XMATCH("GDP Deflator",Dynamic_Indices))),
IF(SETUP_Frequency="Calendar Year",
IFERROR(INDEX(Dynamic_Table_CAL,_xlfn.XMATCH($H565,Dynamic_Period_CAL),_xlfn.XMATCH("GDP Deflator",Dynamic_Indices)),
INDEX(Dynamic_Table_CAL,COUNTA(Dynamic_Table_CAL)/COUNTA(Dynamic_Indices),_xlfn.XMATCH("GDP Deflator",Dynamic_Indices))),
IF(SETUP_Frequency="Quarterly",
IFERROR(INDEX(Dynamic_Table_QTR,_xlfn.XMATCH($H565,Dynamic_Period_QTR),_xlfn.XMATCH("GDP Deflator",Dynamic_Indices)),
INDEX(Dynamic_Table_QTR,COUNTA(Dynamic_Table_QTR)/COUNTA(Dynamic_Indices),_xlfn.XMATCH("GDP Deflator",Dynamic_Indices))),"err"))))
/100</f>
        <v>#N/A</v>
      </c>
      <c r="T565" s="37" t="e">
        <f t="shared" ca="1" si="43"/>
        <v>#N/A</v>
      </c>
      <c r="U565" s="2" t="e">
        <f ca="1">IF(ISERROR($H565),NA(),
_xlfn.XLOOKUP(0,Tool!$28:$28,Tool!$40:$40)/$T565
)</f>
        <v>#N/A</v>
      </c>
    </row>
    <row r="566" spans="8:21" x14ac:dyDescent="0.35">
      <c r="H566" s="33" t="b">
        <f>IF(SETUP_Frequency="Calendar Year",IF(COUNTA(H$3:H565)&lt;=SETUP_Period_Final-SETUP_Period_First,H565+1),
IF(SETUP_Frequency="Financial Year", IF(COUNTA(H$3:H565)&lt;=LEFT(SETUP_Period_Final,4)-LEFT(SETUP_Period_First,4),((LEFT(H565,2)&amp;MID(H565,3,2))+1)&amp;"/"&amp;TEXT(RIGHT(TEXT(RIGHT(H565,2)+1,"00"),2),"00"),NA()),
IF(SETUP_Frequency="Quarterly",IF(COUNTA(H$3:H565)&lt;=((LEFT(SETUP_Period_Final,4)-LEFT(SETUP_Period_First,4))*4)+RIGHT(SETUP_Period_Final,1)-RIGHT(SETUP_Period_First,1),IF(_xlfn.NUMBERVALUE(RIGHT(H565,1))=4,(LEFT(H565,4)+1)&amp;"Q1",(LEFT(H565,4)&amp;"Q"&amp;(RIGHT(H565,1)+1))),NA()),NA())))</f>
        <v>0</v>
      </c>
      <c r="J566" s="43">
        <f ca="1">OFFSET(Tool!$C$13,0,ROW($H566)-3)</f>
        <v>0</v>
      </c>
      <c r="K566" s="78" t="e">
        <f t="shared" ca="1" si="41"/>
        <v>#N/A</v>
      </c>
      <c r="L566" s="78" t="e">
        <f t="shared" ca="1" si="44"/>
        <v>#N/A</v>
      </c>
      <c r="M566" s="78" t="e">
        <f t="shared" ca="1" si="45"/>
        <v>#N/A</v>
      </c>
      <c r="N566" s="38"/>
      <c r="O566" s="36" t="e" cm="1">
        <f t="array" ref="O566">IF(OR(ISERROR($H566),$H566=FALSE),NA(),
IF(INFLATION_Index="Custom",_xlfn.XLOOKUP($H566,Tool!$12:$12,Tool!$14:$14)*100,
IF(SETUP_Frequency="Financial Year",
IFERROR(INDEX(Dynamic_Table_FY,_xlfn.XMATCH($H566,Dynamic_Period_FY),_xlfn.XMATCH(INFLATION_Index,Dynamic_Indices)),
INDEX(Dynamic_Table_FY,COUNTA(Dynamic_Table_FY)/COUNTA(Dynamic_Indices),_xlfn.XMATCH(INFLATION_Index,Dynamic_Indices))),
IF(SETUP_Frequency="Calendar Year",
IFERROR(INDEX(Dynamic_Table_CAL,_xlfn.XMATCH($H566,Dynamic_Period_CAL),_xlfn.XMATCH(INFLATION_Index,Dynamic_Indices)),
INDEX(Dynamic_Table_CAL,COUNTA(Dynamic_Table_CAL)/COUNTA(Dynamic_Indices),_xlfn.XMATCH(INFLATION_Index,Dynamic_Indices))),
IF(SETUP_Frequency="Quarterly",
IFERROR(INDEX(Dynamic_Table_QTR,_xlfn.XMATCH($H566,Dynamic_Period_QTR),_xlfn.XMATCH(INFLATION_Index,Dynamic_Indices)),
INDEX(Dynamic_Table_QTR,COUNTA(Dynamic_Table_QTR)/COUNTA(Dynamic_Indices),_xlfn.XMATCH(INFLATION_Index,Dynamic_Indices))),"err")))))
/100</f>
        <v>#N/A</v>
      </c>
      <c r="P566" s="37" t="e">
        <f t="shared" ca="1" si="42"/>
        <v>#N/A</v>
      </c>
      <c r="Q566" s="37" t="e">
        <f ca="1">IF(ISERROR($H566),NA(),
$P566/_xlfn.XLOOKUP(0,Tool!$27:$27,Tool!$33:$33)
)</f>
        <v>#N/A</v>
      </c>
      <c r="R566" s="2"/>
      <c r="S566" s="36" t="e" cm="1">
        <f t="array" ref="S566">IF(OR(ISERROR($H566),$H566=FALSE),NA(),
IF(SETUP_Frequency="Financial Year",
IFERROR(INDEX(Dynamic_Table_FY,_xlfn.XMATCH($H566,Dynamic_Period_FY),_xlfn.XMATCH("GDP Deflator",Dynamic_Indices)),
INDEX(Dynamic_Table_FY,COUNTA(Dynamic_Table_FY)/COUNTA(Dynamic_Indices),_xlfn.XMATCH("GDP Deflator",Dynamic_Indices))),
IF(SETUP_Frequency="Calendar Year",
IFERROR(INDEX(Dynamic_Table_CAL,_xlfn.XMATCH($H566,Dynamic_Period_CAL),_xlfn.XMATCH("GDP Deflator",Dynamic_Indices)),
INDEX(Dynamic_Table_CAL,COUNTA(Dynamic_Table_CAL)/COUNTA(Dynamic_Indices),_xlfn.XMATCH("GDP Deflator",Dynamic_Indices))),
IF(SETUP_Frequency="Quarterly",
IFERROR(INDEX(Dynamic_Table_QTR,_xlfn.XMATCH($H566,Dynamic_Period_QTR),_xlfn.XMATCH("GDP Deflator",Dynamic_Indices)),
INDEX(Dynamic_Table_QTR,COUNTA(Dynamic_Table_QTR)/COUNTA(Dynamic_Indices),_xlfn.XMATCH("GDP Deflator",Dynamic_Indices))),"err"))))
/100</f>
        <v>#N/A</v>
      </c>
      <c r="T566" s="37" t="e">
        <f t="shared" ca="1" si="43"/>
        <v>#N/A</v>
      </c>
      <c r="U566" s="2" t="e">
        <f ca="1">IF(ISERROR($H566),NA(),
_xlfn.XLOOKUP(0,Tool!$28:$28,Tool!$40:$40)/$T566
)</f>
        <v>#N/A</v>
      </c>
    </row>
    <row r="567" spans="8:21" x14ac:dyDescent="0.35">
      <c r="H567" s="33" t="b">
        <f>IF(SETUP_Frequency="Calendar Year",IF(COUNTA(H$3:H566)&lt;=SETUP_Period_Final-SETUP_Period_First,H566+1),
IF(SETUP_Frequency="Financial Year", IF(COUNTA(H$3:H566)&lt;=LEFT(SETUP_Period_Final,4)-LEFT(SETUP_Period_First,4),((LEFT(H566,2)&amp;MID(H566,3,2))+1)&amp;"/"&amp;TEXT(RIGHT(TEXT(RIGHT(H566,2)+1,"00"),2),"00"),NA()),
IF(SETUP_Frequency="Quarterly",IF(COUNTA(H$3:H566)&lt;=((LEFT(SETUP_Period_Final,4)-LEFT(SETUP_Period_First,4))*4)+RIGHT(SETUP_Period_Final,1)-RIGHT(SETUP_Period_First,1),IF(_xlfn.NUMBERVALUE(RIGHT(H566,1))=4,(LEFT(H566,4)+1)&amp;"Q1",(LEFT(H566,4)&amp;"Q"&amp;(RIGHT(H566,1)+1))),NA()),NA())))</f>
        <v>0</v>
      </c>
      <c r="J567" s="43">
        <f ca="1">OFFSET(Tool!$C$13,0,ROW($H567)-3)</f>
        <v>0</v>
      </c>
      <c r="K567" s="78" t="e">
        <f t="shared" ca="1" si="41"/>
        <v>#N/A</v>
      </c>
      <c r="L567" s="78" t="e">
        <f t="shared" ca="1" si="44"/>
        <v>#N/A</v>
      </c>
      <c r="M567" s="78" t="e">
        <f t="shared" ca="1" si="45"/>
        <v>#N/A</v>
      </c>
      <c r="N567" s="38"/>
      <c r="O567" s="36" t="e" cm="1">
        <f t="array" ref="O567">IF(OR(ISERROR($H567),$H567=FALSE),NA(),
IF(INFLATION_Index="Custom",_xlfn.XLOOKUP($H567,Tool!$12:$12,Tool!$14:$14)*100,
IF(SETUP_Frequency="Financial Year",
IFERROR(INDEX(Dynamic_Table_FY,_xlfn.XMATCH($H567,Dynamic_Period_FY),_xlfn.XMATCH(INFLATION_Index,Dynamic_Indices)),
INDEX(Dynamic_Table_FY,COUNTA(Dynamic_Table_FY)/COUNTA(Dynamic_Indices),_xlfn.XMATCH(INFLATION_Index,Dynamic_Indices))),
IF(SETUP_Frequency="Calendar Year",
IFERROR(INDEX(Dynamic_Table_CAL,_xlfn.XMATCH($H567,Dynamic_Period_CAL),_xlfn.XMATCH(INFLATION_Index,Dynamic_Indices)),
INDEX(Dynamic_Table_CAL,COUNTA(Dynamic_Table_CAL)/COUNTA(Dynamic_Indices),_xlfn.XMATCH(INFLATION_Index,Dynamic_Indices))),
IF(SETUP_Frequency="Quarterly",
IFERROR(INDEX(Dynamic_Table_QTR,_xlfn.XMATCH($H567,Dynamic_Period_QTR),_xlfn.XMATCH(INFLATION_Index,Dynamic_Indices)),
INDEX(Dynamic_Table_QTR,COUNTA(Dynamic_Table_QTR)/COUNTA(Dynamic_Indices),_xlfn.XMATCH(INFLATION_Index,Dynamic_Indices))),"err")))))
/100</f>
        <v>#N/A</v>
      </c>
      <c r="P567" s="37" t="e">
        <f t="shared" ca="1" si="42"/>
        <v>#N/A</v>
      </c>
      <c r="Q567" s="37" t="e">
        <f ca="1">IF(ISERROR($H567),NA(),
$P567/_xlfn.XLOOKUP(0,Tool!$27:$27,Tool!$33:$33)
)</f>
        <v>#N/A</v>
      </c>
      <c r="R567" s="2"/>
      <c r="S567" s="36" t="e" cm="1">
        <f t="array" ref="S567">IF(OR(ISERROR($H567),$H567=FALSE),NA(),
IF(SETUP_Frequency="Financial Year",
IFERROR(INDEX(Dynamic_Table_FY,_xlfn.XMATCH($H567,Dynamic_Period_FY),_xlfn.XMATCH("GDP Deflator",Dynamic_Indices)),
INDEX(Dynamic_Table_FY,COUNTA(Dynamic_Table_FY)/COUNTA(Dynamic_Indices),_xlfn.XMATCH("GDP Deflator",Dynamic_Indices))),
IF(SETUP_Frequency="Calendar Year",
IFERROR(INDEX(Dynamic_Table_CAL,_xlfn.XMATCH($H567,Dynamic_Period_CAL),_xlfn.XMATCH("GDP Deflator",Dynamic_Indices)),
INDEX(Dynamic_Table_CAL,COUNTA(Dynamic_Table_CAL)/COUNTA(Dynamic_Indices),_xlfn.XMATCH("GDP Deflator",Dynamic_Indices))),
IF(SETUP_Frequency="Quarterly",
IFERROR(INDEX(Dynamic_Table_QTR,_xlfn.XMATCH($H567,Dynamic_Period_QTR),_xlfn.XMATCH("GDP Deflator",Dynamic_Indices)),
INDEX(Dynamic_Table_QTR,COUNTA(Dynamic_Table_QTR)/COUNTA(Dynamic_Indices),_xlfn.XMATCH("GDP Deflator",Dynamic_Indices))),"err"))))
/100</f>
        <v>#N/A</v>
      </c>
      <c r="T567" s="37" t="e">
        <f t="shared" ca="1" si="43"/>
        <v>#N/A</v>
      </c>
      <c r="U567" s="2" t="e">
        <f ca="1">IF(ISERROR($H567),NA(),
_xlfn.XLOOKUP(0,Tool!$28:$28,Tool!$40:$40)/$T567
)</f>
        <v>#N/A</v>
      </c>
    </row>
    <row r="568" spans="8:21" x14ac:dyDescent="0.35">
      <c r="H568" s="33" t="b">
        <f>IF(SETUP_Frequency="Calendar Year",IF(COUNTA(H$3:H567)&lt;=SETUP_Period_Final-SETUP_Period_First,H567+1),
IF(SETUP_Frequency="Financial Year", IF(COUNTA(H$3:H567)&lt;=LEFT(SETUP_Period_Final,4)-LEFT(SETUP_Period_First,4),((LEFT(H567,2)&amp;MID(H567,3,2))+1)&amp;"/"&amp;TEXT(RIGHT(TEXT(RIGHT(H567,2)+1,"00"),2),"00"),NA()),
IF(SETUP_Frequency="Quarterly",IF(COUNTA(H$3:H567)&lt;=((LEFT(SETUP_Period_Final,4)-LEFT(SETUP_Period_First,4))*4)+RIGHT(SETUP_Period_Final,1)-RIGHT(SETUP_Period_First,1),IF(_xlfn.NUMBERVALUE(RIGHT(H567,1))=4,(LEFT(H567,4)+1)&amp;"Q1",(LEFT(H567,4)&amp;"Q"&amp;(RIGHT(H567,1)+1))),NA()),NA())))</f>
        <v>0</v>
      </c>
      <c r="J568" s="43">
        <f ca="1">OFFSET(Tool!$C$13,0,ROW($H568)-3)</f>
        <v>0</v>
      </c>
      <c r="K568" s="78" t="e">
        <f t="shared" ca="1" si="41"/>
        <v>#N/A</v>
      </c>
      <c r="L568" s="78" t="e">
        <f t="shared" ca="1" si="44"/>
        <v>#N/A</v>
      </c>
      <c r="M568" s="78" t="e">
        <f t="shared" ca="1" si="45"/>
        <v>#N/A</v>
      </c>
      <c r="N568" s="38"/>
      <c r="O568" s="36" t="e" cm="1">
        <f t="array" ref="O568">IF(OR(ISERROR($H568),$H568=FALSE),NA(),
IF(INFLATION_Index="Custom",_xlfn.XLOOKUP($H568,Tool!$12:$12,Tool!$14:$14)*100,
IF(SETUP_Frequency="Financial Year",
IFERROR(INDEX(Dynamic_Table_FY,_xlfn.XMATCH($H568,Dynamic_Period_FY),_xlfn.XMATCH(INFLATION_Index,Dynamic_Indices)),
INDEX(Dynamic_Table_FY,COUNTA(Dynamic_Table_FY)/COUNTA(Dynamic_Indices),_xlfn.XMATCH(INFLATION_Index,Dynamic_Indices))),
IF(SETUP_Frequency="Calendar Year",
IFERROR(INDEX(Dynamic_Table_CAL,_xlfn.XMATCH($H568,Dynamic_Period_CAL),_xlfn.XMATCH(INFLATION_Index,Dynamic_Indices)),
INDEX(Dynamic_Table_CAL,COUNTA(Dynamic_Table_CAL)/COUNTA(Dynamic_Indices),_xlfn.XMATCH(INFLATION_Index,Dynamic_Indices))),
IF(SETUP_Frequency="Quarterly",
IFERROR(INDEX(Dynamic_Table_QTR,_xlfn.XMATCH($H568,Dynamic_Period_QTR),_xlfn.XMATCH(INFLATION_Index,Dynamic_Indices)),
INDEX(Dynamic_Table_QTR,COUNTA(Dynamic_Table_QTR)/COUNTA(Dynamic_Indices),_xlfn.XMATCH(INFLATION_Index,Dynamic_Indices))),"err")))))
/100</f>
        <v>#N/A</v>
      </c>
      <c r="P568" s="37" t="e">
        <f t="shared" ca="1" si="42"/>
        <v>#N/A</v>
      </c>
      <c r="Q568" s="37" t="e">
        <f ca="1">IF(ISERROR($H568),NA(),
$P568/_xlfn.XLOOKUP(0,Tool!$27:$27,Tool!$33:$33)
)</f>
        <v>#N/A</v>
      </c>
      <c r="R568" s="2"/>
      <c r="S568" s="36" t="e" cm="1">
        <f t="array" ref="S568">IF(OR(ISERROR($H568),$H568=FALSE),NA(),
IF(SETUP_Frequency="Financial Year",
IFERROR(INDEX(Dynamic_Table_FY,_xlfn.XMATCH($H568,Dynamic_Period_FY),_xlfn.XMATCH("GDP Deflator",Dynamic_Indices)),
INDEX(Dynamic_Table_FY,COUNTA(Dynamic_Table_FY)/COUNTA(Dynamic_Indices),_xlfn.XMATCH("GDP Deflator",Dynamic_Indices))),
IF(SETUP_Frequency="Calendar Year",
IFERROR(INDEX(Dynamic_Table_CAL,_xlfn.XMATCH($H568,Dynamic_Period_CAL),_xlfn.XMATCH("GDP Deflator",Dynamic_Indices)),
INDEX(Dynamic_Table_CAL,COUNTA(Dynamic_Table_CAL)/COUNTA(Dynamic_Indices),_xlfn.XMATCH("GDP Deflator",Dynamic_Indices))),
IF(SETUP_Frequency="Quarterly",
IFERROR(INDEX(Dynamic_Table_QTR,_xlfn.XMATCH($H568,Dynamic_Period_QTR),_xlfn.XMATCH("GDP Deflator",Dynamic_Indices)),
INDEX(Dynamic_Table_QTR,COUNTA(Dynamic_Table_QTR)/COUNTA(Dynamic_Indices),_xlfn.XMATCH("GDP Deflator",Dynamic_Indices))),"err"))))
/100</f>
        <v>#N/A</v>
      </c>
      <c r="T568" s="37" t="e">
        <f t="shared" ca="1" si="43"/>
        <v>#N/A</v>
      </c>
      <c r="U568" s="2" t="e">
        <f ca="1">IF(ISERROR($H568),NA(),
_xlfn.XLOOKUP(0,Tool!$28:$28,Tool!$40:$40)/$T568
)</f>
        <v>#N/A</v>
      </c>
    </row>
    <row r="569" spans="8:21" x14ac:dyDescent="0.35">
      <c r="H569" s="33" t="b">
        <f>IF(SETUP_Frequency="Calendar Year",IF(COUNTA(H$3:H568)&lt;=SETUP_Period_Final-SETUP_Period_First,H568+1),
IF(SETUP_Frequency="Financial Year", IF(COUNTA(H$3:H568)&lt;=LEFT(SETUP_Period_Final,4)-LEFT(SETUP_Period_First,4),((LEFT(H568,2)&amp;MID(H568,3,2))+1)&amp;"/"&amp;TEXT(RIGHT(TEXT(RIGHT(H568,2)+1,"00"),2),"00"),NA()),
IF(SETUP_Frequency="Quarterly",IF(COUNTA(H$3:H568)&lt;=((LEFT(SETUP_Period_Final,4)-LEFT(SETUP_Period_First,4))*4)+RIGHT(SETUP_Period_Final,1)-RIGHT(SETUP_Period_First,1),IF(_xlfn.NUMBERVALUE(RIGHT(H568,1))=4,(LEFT(H568,4)+1)&amp;"Q1",(LEFT(H568,4)&amp;"Q"&amp;(RIGHT(H568,1)+1))),NA()),NA())))</f>
        <v>0</v>
      </c>
      <c r="J569" s="43">
        <f ca="1">OFFSET(Tool!$C$13,0,ROW($H569)-3)</f>
        <v>0</v>
      </c>
      <c r="K569" s="78" t="e">
        <f t="shared" ca="1" si="41"/>
        <v>#N/A</v>
      </c>
      <c r="L569" s="78" t="e">
        <f t="shared" ca="1" si="44"/>
        <v>#N/A</v>
      </c>
      <c r="M569" s="78" t="e">
        <f t="shared" ca="1" si="45"/>
        <v>#N/A</v>
      </c>
      <c r="N569" s="38"/>
      <c r="O569" s="36" t="e" cm="1">
        <f t="array" ref="O569">IF(OR(ISERROR($H569),$H569=FALSE),NA(),
IF(INFLATION_Index="Custom",_xlfn.XLOOKUP($H569,Tool!$12:$12,Tool!$14:$14)*100,
IF(SETUP_Frequency="Financial Year",
IFERROR(INDEX(Dynamic_Table_FY,_xlfn.XMATCH($H569,Dynamic_Period_FY),_xlfn.XMATCH(INFLATION_Index,Dynamic_Indices)),
INDEX(Dynamic_Table_FY,COUNTA(Dynamic_Table_FY)/COUNTA(Dynamic_Indices),_xlfn.XMATCH(INFLATION_Index,Dynamic_Indices))),
IF(SETUP_Frequency="Calendar Year",
IFERROR(INDEX(Dynamic_Table_CAL,_xlfn.XMATCH($H569,Dynamic_Period_CAL),_xlfn.XMATCH(INFLATION_Index,Dynamic_Indices)),
INDEX(Dynamic_Table_CAL,COUNTA(Dynamic_Table_CAL)/COUNTA(Dynamic_Indices),_xlfn.XMATCH(INFLATION_Index,Dynamic_Indices))),
IF(SETUP_Frequency="Quarterly",
IFERROR(INDEX(Dynamic_Table_QTR,_xlfn.XMATCH($H569,Dynamic_Period_QTR),_xlfn.XMATCH(INFLATION_Index,Dynamic_Indices)),
INDEX(Dynamic_Table_QTR,COUNTA(Dynamic_Table_QTR)/COUNTA(Dynamic_Indices),_xlfn.XMATCH(INFLATION_Index,Dynamic_Indices))),"err")))))
/100</f>
        <v>#N/A</v>
      </c>
      <c r="P569" s="37" t="e">
        <f t="shared" ca="1" si="42"/>
        <v>#N/A</v>
      </c>
      <c r="Q569" s="37" t="e">
        <f ca="1">IF(ISERROR($H569),NA(),
$P569/_xlfn.XLOOKUP(0,Tool!$27:$27,Tool!$33:$33)
)</f>
        <v>#N/A</v>
      </c>
      <c r="R569" s="2"/>
      <c r="S569" s="36" t="e" cm="1">
        <f t="array" ref="S569">IF(OR(ISERROR($H569),$H569=FALSE),NA(),
IF(SETUP_Frequency="Financial Year",
IFERROR(INDEX(Dynamic_Table_FY,_xlfn.XMATCH($H569,Dynamic_Period_FY),_xlfn.XMATCH("GDP Deflator",Dynamic_Indices)),
INDEX(Dynamic_Table_FY,COUNTA(Dynamic_Table_FY)/COUNTA(Dynamic_Indices),_xlfn.XMATCH("GDP Deflator",Dynamic_Indices))),
IF(SETUP_Frequency="Calendar Year",
IFERROR(INDEX(Dynamic_Table_CAL,_xlfn.XMATCH($H569,Dynamic_Period_CAL),_xlfn.XMATCH("GDP Deflator",Dynamic_Indices)),
INDEX(Dynamic_Table_CAL,COUNTA(Dynamic_Table_CAL)/COUNTA(Dynamic_Indices),_xlfn.XMATCH("GDP Deflator",Dynamic_Indices))),
IF(SETUP_Frequency="Quarterly",
IFERROR(INDEX(Dynamic_Table_QTR,_xlfn.XMATCH($H569,Dynamic_Period_QTR),_xlfn.XMATCH("GDP Deflator",Dynamic_Indices)),
INDEX(Dynamic_Table_QTR,COUNTA(Dynamic_Table_QTR)/COUNTA(Dynamic_Indices),_xlfn.XMATCH("GDP Deflator",Dynamic_Indices))),"err"))))
/100</f>
        <v>#N/A</v>
      </c>
      <c r="T569" s="37" t="e">
        <f t="shared" ca="1" si="43"/>
        <v>#N/A</v>
      </c>
      <c r="U569" s="2" t="e">
        <f ca="1">IF(ISERROR($H569),NA(),
_xlfn.XLOOKUP(0,Tool!$28:$28,Tool!$40:$40)/$T569
)</f>
        <v>#N/A</v>
      </c>
    </row>
    <row r="570" spans="8:21" x14ac:dyDescent="0.35">
      <c r="H570" s="33" t="b">
        <f>IF(SETUP_Frequency="Calendar Year",IF(COUNTA(H$3:H569)&lt;=SETUP_Period_Final-SETUP_Period_First,H569+1),
IF(SETUP_Frequency="Financial Year", IF(COUNTA(H$3:H569)&lt;=LEFT(SETUP_Period_Final,4)-LEFT(SETUP_Period_First,4),((LEFT(H569,2)&amp;MID(H569,3,2))+1)&amp;"/"&amp;TEXT(RIGHT(TEXT(RIGHT(H569,2)+1,"00"),2),"00"),NA()),
IF(SETUP_Frequency="Quarterly",IF(COUNTA(H$3:H569)&lt;=((LEFT(SETUP_Period_Final,4)-LEFT(SETUP_Period_First,4))*4)+RIGHT(SETUP_Period_Final,1)-RIGHT(SETUP_Period_First,1),IF(_xlfn.NUMBERVALUE(RIGHT(H569,1))=4,(LEFT(H569,4)+1)&amp;"Q1",(LEFT(H569,4)&amp;"Q"&amp;(RIGHT(H569,1)+1))),NA()),NA())))</f>
        <v>0</v>
      </c>
      <c r="J570" s="43">
        <f ca="1">OFFSET(Tool!$C$13,0,ROW($H570)-3)</f>
        <v>0</v>
      </c>
      <c r="K570" s="78" t="e">
        <f t="shared" ca="1" si="41"/>
        <v>#N/A</v>
      </c>
      <c r="L570" s="78" t="e">
        <f t="shared" ca="1" si="44"/>
        <v>#N/A</v>
      </c>
      <c r="M570" s="78" t="e">
        <f t="shared" ca="1" si="45"/>
        <v>#N/A</v>
      </c>
      <c r="N570" s="38"/>
      <c r="O570" s="36" t="e" cm="1">
        <f t="array" ref="O570">IF(OR(ISERROR($H570),$H570=FALSE),NA(),
IF(INFLATION_Index="Custom",_xlfn.XLOOKUP($H570,Tool!$12:$12,Tool!$14:$14)*100,
IF(SETUP_Frequency="Financial Year",
IFERROR(INDEX(Dynamic_Table_FY,_xlfn.XMATCH($H570,Dynamic_Period_FY),_xlfn.XMATCH(INFLATION_Index,Dynamic_Indices)),
INDEX(Dynamic_Table_FY,COUNTA(Dynamic_Table_FY)/COUNTA(Dynamic_Indices),_xlfn.XMATCH(INFLATION_Index,Dynamic_Indices))),
IF(SETUP_Frequency="Calendar Year",
IFERROR(INDEX(Dynamic_Table_CAL,_xlfn.XMATCH($H570,Dynamic_Period_CAL),_xlfn.XMATCH(INFLATION_Index,Dynamic_Indices)),
INDEX(Dynamic_Table_CAL,COUNTA(Dynamic_Table_CAL)/COUNTA(Dynamic_Indices),_xlfn.XMATCH(INFLATION_Index,Dynamic_Indices))),
IF(SETUP_Frequency="Quarterly",
IFERROR(INDEX(Dynamic_Table_QTR,_xlfn.XMATCH($H570,Dynamic_Period_QTR),_xlfn.XMATCH(INFLATION_Index,Dynamic_Indices)),
INDEX(Dynamic_Table_QTR,COUNTA(Dynamic_Table_QTR)/COUNTA(Dynamic_Indices),_xlfn.XMATCH(INFLATION_Index,Dynamic_Indices))),"err")))))
/100</f>
        <v>#N/A</v>
      </c>
      <c r="P570" s="37" t="e">
        <f t="shared" ca="1" si="42"/>
        <v>#N/A</v>
      </c>
      <c r="Q570" s="37" t="e">
        <f ca="1">IF(ISERROR($H570),NA(),
$P570/_xlfn.XLOOKUP(0,Tool!$27:$27,Tool!$33:$33)
)</f>
        <v>#N/A</v>
      </c>
      <c r="R570" s="2"/>
      <c r="S570" s="36" t="e" cm="1">
        <f t="array" ref="S570">IF(OR(ISERROR($H570),$H570=FALSE),NA(),
IF(SETUP_Frequency="Financial Year",
IFERROR(INDEX(Dynamic_Table_FY,_xlfn.XMATCH($H570,Dynamic_Period_FY),_xlfn.XMATCH("GDP Deflator",Dynamic_Indices)),
INDEX(Dynamic_Table_FY,COUNTA(Dynamic_Table_FY)/COUNTA(Dynamic_Indices),_xlfn.XMATCH("GDP Deflator",Dynamic_Indices))),
IF(SETUP_Frequency="Calendar Year",
IFERROR(INDEX(Dynamic_Table_CAL,_xlfn.XMATCH($H570,Dynamic_Period_CAL),_xlfn.XMATCH("GDP Deflator",Dynamic_Indices)),
INDEX(Dynamic_Table_CAL,COUNTA(Dynamic_Table_CAL)/COUNTA(Dynamic_Indices),_xlfn.XMATCH("GDP Deflator",Dynamic_Indices))),
IF(SETUP_Frequency="Quarterly",
IFERROR(INDEX(Dynamic_Table_QTR,_xlfn.XMATCH($H570,Dynamic_Period_QTR),_xlfn.XMATCH("GDP Deflator",Dynamic_Indices)),
INDEX(Dynamic_Table_QTR,COUNTA(Dynamic_Table_QTR)/COUNTA(Dynamic_Indices),_xlfn.XMATCH("GDP Deflator",Dynamic_Indices))),"err"))))
/100</f>
        <v>#N/A</v>
      </c>
      <c r="T570" s="37" t="e">
        <f t="shared" ca="1" si="43"/>
        <v>#N/A</v>
      </c>
      <c r="U570" s="2" t="e">
        <f ca="1">IF(ISERROR($H570),NA(),
_xlfn.XLOOKUP(0,Tool!$28:$28,Tool!$40:$40)/$T570
)</f>
        <v>#N/A</v>
      </c>
    </row>
    <row r="571" spans="8:21" x14ac:dyDescent="0.35">
      <c r="H571" s="33" t="b">
        <f>IF(SETUP_Frequency="Calendar Year",IF(COUNTA(H$3:H570)&lt;=SETUP_Period_Final-SETUP_Period_First,H570+1),
IF(SETUP_Frequency="Financial Year", IF(COUNTA(H$3:H570)&lt;=LEFT(SETUP_Period_Final,4)-LEFT(SETUP_Period_First,4),((LEFT(H570,2)&amp;MID(H570,3,2))+1)&amp;"/"&amp;TEXT(RIGHT(TEXT(RIGHT(H570,2)+1,"00"),2),"00"),NA()),
IF(SETUP_Frequency="Quarterly",IF(COUNTA(H$3:H570)&lt;=((LEFT(SETUP_Period_Final,4)-LEFT(SETUP_Period_First,4))*4)+RIGHT(SETUP_Period_Final,1)-RIGHT(SETUP_Period_First,1),IF(_xlfn.NUMBERVALUE(RIGHT(H570,1))=4,(LEFT(H570,4)+1)&amp;"Q1",(LEFT(H570,4)&amp;"Q"&amp;(RIGHT(H570,1)+1))),NA()),NA())))</f>
        <v>0</v>
      </c>
      <c r="J571" s="43">
        <f ca="1">OFFSET(Tool!$C$13,0,ROW($H571)-3)</f>
        <v>0</v>
      </c>
      <c r="K571" s="78" t="e">
        <f t="shared" ca="1" si="41"/>
        <v>#N/A</v>
      </c>
      <c r="L571" s="78" t="e">
        <f t="shared" ca="1" si="44"/>
        <v>#N/A</v>
      </c>
      <c r="M571" s="78" t="e">
        <f t="shared" ca="1" si="45"/>
        <v>#N/A</v>
      </c>
      <c r="N571" s="38"/>
      <c r="O571" s="36" t="e" cm="1">
        <f t="array" ref="O571">IF(OR(ISERROR($H571),$H571=FALSE),NA(),
IF(INFLATION_Index="Custom",_xlfn.XLOOKUP($H571,Tool!$12:$12,Tool!$14:$14)*100,
IF(SETUP_Frequency="Financial Year",
IFERROR(INDEX(Dynamic_Table_FY,_xlfn.XMATCH($H571,Dynamic_Period_FY),_xlfn.XMATCH(INFLATION_Index,Dynamic_Indices)),
INDEX(Dynamic_Table_FY,COUNTA(Dynamic_Table_FY)/COUNTA(Dynamic_Indices),_xlfn.XMATCH(INFLATION_Index,Dynamic_Indices))),
IF(SETUP_Frequency="Calendar Year",
IFERROR(INDEX(Dynamic_Table_CAL,_xlfn.XMATCH($H571,Dynamic_Period_CAL),_xlfn.XMATCH(INFLATION_Index,Dynamic_Indices)),
INDEX(Dynamic_Table_CAL,COUNTA(Dynamic_Table_CAL)/COUNTA(Dynamic_Indices),_xlfn.XMATCH(INFLATION_Index,Dynamic_Indices))),
IF(SETUP_Frequency="Quarterly",
IFERROR(INDEX(Dynamic_Table_QTR,_xlfn.XMATCH($H571,Dynamic_Period_QTR),_xlfn.XMATCH(INFLATION_Index,Dynamic_Indices)),
INDEX(Dynamic_Table_QTR,COUNTA(Dynamic_Table_QTR)/COUNTA(Dynamic_Indices),_xlfn.XMATCH(INFLATION_Index,Dynamic_Indices))),"err")))))
/100</f>
        <v>#N/A</v>
      </c>
      <c r="P571" s="37" t="e">
        <f t="shared" ca="1" si="42"/>
        <v>#N/A</v>
      </c>
      <c r="Q571" s="37" t="e">
        <f ca="1">IF(ISERROR($H571),NA(),
$P571/_xlfn.XLOOKUP(0,Tool!$27:$27,Tool!$33:$33)
)</f>
        <v>#N/A</v>
      </c>
      <c r="R571" s="2"/>
      <c r="S571" s="36" t="e" cm="1">
        <f t="array" ref="S571">IF(OR(ISERROR($H571),$H571=FALSE),NA(),
IF(SETUP_Frequency="Financial Year",
IFERROR(INDEX(Dynamic_Table_FY,_xlfn.XMATCH($H571,Dynamic_Period_FY),_xlfn.XMATCH("GDP Deflator",Dynamic_Indices)),
INDEX(Dynamic_Table_FY,COUNTA(Dynamic_Table_FY)/COUNTA(Dynamic_Indices),_xlfn.XMATCH("GDP Deflator",Dynamic_Indices))),
IF(SETUP_Frequency="Calendar Year",
IFERROR(INDEX(Dynamic_Table_CAL,_xlfn.XMATCH($H571,Dynamic_Period_CAL),_xlfn.XMATCH("GDP Deflator",Dynamic_Indices)),
INDEX(Dynamic_Table_CAL,COUNTA(Dynamic_Table_CAL)/COUNTA(Dynamic_Indices),_xlfn.XMATCH("GDP Deflator",Dynamic_Indices))),
IF(SETUP_Frequency="Quarterly",
IFERROR(INDEX(Dynamic_Table_QTR,_xlfn.XMATCH($H571,Dynamic_Period_QTR),_xlfn.XMATCH("GDP Deflator",Dynamic_Indices)),
INDEX(Dynamic_Table_QTR,COUNTA(Dynamic_Table_QTR)/COUNTA(Dynamic_Indices),_xlfn.XMATCH("GDP Deflator",Dynamic_Indices))),"err"))))
/100</f>
        <v>#N/A</v>
      </c>
      <c r="T571" s="37" t="e">
        <f t="shared" ca="1" si="43"/>
        <v>#N/A</v>
      </c>
      <c r="U571" s="2" t="e">
        <f ca="1">IF(ISERROR($H571),NA(),
_xlfn.XLOOKUP(0,Tool!$28:$28,Tool!$40:$40)/$T571
)</f>
        <v>#N/A</v>
      </c>
    </row>
    <row r="572" spans="8:21" x14ac:dyDescent="0.35">
      <c r="H572" s="33" t="b">
        <f>IF(SETUP_Frequency="Calendar Year",IF(COUNTA(H$3:H571)&lt;=SETUP_Period_Final-SETUP_Period_First,H571+1),
IF(SETUP_Frequency="Financial Year", IF(COUNTA(H$3:H571)&lt;=LEFT(SETUP_Period_Final,4)-LEFT(SETUP_Period_First,4),((LEFT(H571,2)&amp;MID(H571,3,2))+1)&amp;"/"&amp;TEXT(RIGHT(TEXT(RIGHT(H571,2)+1,"00"),2),"00"),NA()),
IF(SETUP_Frequency="Quarterly",IF(COUNTA(H$3:H571)&lt;=((LEFT(SETUP_Period_Final,4)-LEFT(SETUP_Period_First,4))*4)+RIGHT(SETUP_Period_Final,1)-RIGHT(SETUP_Period_First,1),IF(_xlfn.NUMBERVALUE(RIGHT(H571,1))=4,(LEFT(H571,4)+1)&amp;"Q1",(LEFT(H571,4)&amp;"Q"&amp;(RIGHT(H571,1)+1))),NA()),NA())))</f>
        <v>0</v>
      </c>
      <c r="J572" s="43">
        <f ca="1">OFFSET(Tool!$C$13,0,ROW($H572)-3)</f>
        <v>0</v>
      </c>
      <c r="K572" s="78" t="e">
        <f t="shared" ca="1" si="41"/>
        <v>#N/A</v>
      </c>
      <c r="L572" s="78" t="e">
        <f t="shared" ca="1" si="44"/>
        <v>#N/A</v>
      </c>
      <c r="M572" s="78" t="e">
        <f t="shared" ca="1" si="45"/>
        <v>#N/A</v>
      </c>
      <c r="N572" s="38"/>
      <c r="O572" s="36" t="e" cm="1">
        <f t="array" ref="O572">IF(OR(ISERROR($H572),$H572=FALSE),NA(),
IF(INFLATION_Index="Custom",_xlfn.XLOOKUP($H572,Tool!$12:$12,Tool!$14:$14)*100,
IF(SETUP_Frequency="Financial Year",
IFERROR(INDEX(Dynamic_Table_FY,_xlfn.XMATCH($H572,Dynamic_Period_FY),_xlfn.XMATCH(INFLATION_Index,Dynamic_Indices)),
INDEX(Dynamic_Table_FY,COUNTA(Dynamic_Table_FY)/COUNTA(Dynamic_Indices),_xlfn.XMATCH(INFLATION_Index,Dynamic_Indices))),
IF(SETUP_Frequency="Calendar Year",
IFERROR(INDEX(Dynamic_Table_CAL,_xlfn.XMATCH($H572,Dynamic_Period_CAL),_xlfn.XMATCH(INFLATION_Index,Dynamic_Indices)),
INDEX(Dynamic_Table_CAL,COUNTA(Dynamic_Table_CAL)/COUNTA(Dynamic_Indices),_xlfn.XMATCH(INFLATION_Index,Dynamic_Indices))),
IF(SETUP_Frequency="Quarterly",
IFERROR(INDEX(Dynamic_Table_QTR,_xlfn.XMATCH($H572,Dynamic_Period_QTR),_xlfn.XMATCH(INFLATION_Index,Dynamic_Indices)),
INDEX(Dynamic_Table_QTR,COUNTA(Dynamic_Table_QTR)/COUNTA(Dynamic_Indices),_xlfn.XMATCH(INFLATION_Index,Dynamic_Indices))),"err")))))
/100</f>
        <v>#N/A</v>
      </c>
      <c r="P572" s="37" t="e">
        <f t="shared" ca="1" si="42"/>
        <v>#N/A</v>
      </c>
      <c r="Q572" s="37" t="e">
        <f ca="1">IF(ISERROR($H572),NA(),
$P572/_xlfn.XLOOKUP(0,Tool!$27:$27,Tool!$33:$33)
)</f>
        <v>#N/A</v>
      </c>
      <c r="R572" s="2"/>
      <c r="S572" s="36" t="e" cm="1">
        <f t="array" ref="S572">IF(OR(ISERROR($H572),$H572=FALSE),NA(),
IF(SETUP_Frequency="Financial Year",
IFERROR(INDEX(Dynamic_Table_FY,_xlfn.XMATCH($H572,Dynamic_Period_FY),_xlfn.XMATCH("GDP Deflator",Dynamic_Indices)),
INDEX(Dynamic_Table_FY,COUNTA(Dynamic_Table_FY)/COUNTA(Dynamic_Indices),_xlfn.XMATCH("GDP Deflator",Dynamic_Indices))),
IF(SETUP_Frequency="Calendar Year",
IFERROR(INDEX(Dynamic_Table_CAL,_xlfn.XMATCH($H572,Dynamic_Period_CAL),_xlfn.XMATCH("GDP Deflator",Dynamic_Indices)),
INDEX(Dynamic_Table_CAL,COUNTA(Dynamic_Table_CAL)/COUNTA(Dynamic_Indices),_xlfn.XMATCH("GDP Deflator",Dynamic_Indices))),
IF(SETUP_Frequency="Quarterly",
IFERROR(INDEX(Dynamic_Table_QTR,_xlfn.XMATCH($H572,Dynamic_Period_QTR),_xlfn.XMATCH("GDP Deflator",Dynamic_Indices)),
INDEX(Dynamic_Table_QTR,COUNTA(Dynamic_Table_QTR)/COUNTA(Dynamic_Indices),_xlfn.XMATCH("GDP Deflator",Dynamic_Indices))),"err"))))
/100</f>
        <v>#N/A</v>
      </c>
      <c r="T572" s="37" t="e">
        <f t="shared" ca="1" si="43"/>
        <v>#N/A</v>
      </c>
      <c r="U572" s="2" t="e">
        <f ca="1">IF(ISERROR($H572),NA(),
_xlfn.XLOOKUP(0,Tool!$28:$28,Tool!$40:$40)/$T572
)</f>
        <v>#N/A</v>
      </c>
    </row>
    <row r="573" spans="8:21" x14ac:dyDescent="0.35">
      <c r="H573" s="33" t="b">
        <f>IF(SETUP_Frequency="Calendar Year",IF(COUNTA(H$3:H572)&lt;=SETUP_Period_Final-SETUP_Period_First,H572+1),
IF(SETUP_Frequency="Financial Year", IF(COUNTA(H$3:H572)&lt;=LEFT(SETUP_Period_Final,4)-LEFT(SETUP_Period_First,4),((LEFT(H572,2)&amp;MID(H572,3,2))+1)&amp;"/"&amp;TEXT(RIGHT(TEXT(RIGHT(H572,2)+1,"00"),2),"00"),NA()),
IF(SETUP_Frequency="Quarterly",IF(COUNTA(H$3:H572)&lt;=((LEFT(SETUP_Period_Final,4)-LEFT(SETUP_Period_First,4))*4)+RIGHT(SETUP_Period_Final,1)-RIGHT(SETUP_Period_First,1),IF(_xlfn.NUMBERVALUE(RIGHT(H572,1))=4,(LEFT(H572,4)+1)&amp;"Q1",(LEFT(H572,4)&amp;"Q"&amp;(RIGHT(H572,1)+1))),NA()),NA())))</f>
        <v>0</v>
      </c>
      <c r="J573" s="43">
        <f ca="1">OFFSET(Tool!$C$13,0,ROW($H573)-3)</f>
        <v>0</v>
      </c>
      <c r="K573" s="78" t="e">
        <f t="shared" ca="1" si="41"/>
        <v>#N/A</v>
      </c>
      <c r="L573" s="78" t="e">
        <f t="shared" ca="1" si="44"/>
        <v>#N/A</v>
      </c>
      <c r="M573" s="78" t="e">
        <f t="shared" ca="1" si="45"/>
        <v>#N/A</v>
      </c>
      <c r="N573" s="38"/>
      <c r="O573" s="36" t="e" cm="1">
        <f t="array" ref="O573">IF(OR(ISERROR($H573),$H573=FALSE),NA(),
IF(INFLATION_Index="Custom",_xlfn.XLOOKUP($H573,Tool!$12:$12,Tool!$14:$14)*100,
IF(SETUP_Frequency="Financial Year",
IFERROR(INDEX(Dynamic_Table_FY,_xlfn.XMATCH($H573,Dynamic_Period_FY),_xlfn.XMATCH(INFLATION_Index,Dynamic_Indices)),
INDEX(Dynamic_Table_FY,COUNTA(Dynamic_Table_FY)/COUNTA(Dynamic_Indices),_xlfn.XMATCH(INFLATION_Index,Dynamic_Indices))),
IF(SETUP_Frequency="Calendar Year",
IFERROR(INDEX(Dynamic_Table_CAL,_xlfn.XMATCH($H573,Dynamic_Period_CAL),_xlfn.XMATCH(INFLATION_Index,Dynamic_Indices)),
INDEX(Dynamic_Table_CAL,COUNTA(Dynamic_Table_CAL)/COUNTA(Dynamic_Indices),_xlfn.XMATCH(INFLATION_Index,Dynamic_Indices))),
IF(SETUP_Frequency="Quarterly",
IFERROR(INDEX(Dynamic_Table_QTR,_xlfn.XMATCH($H573,Dynamic_Period_QTR),_xlfn.XMATCH(INFLATION_Index,Dynamic_Indices)),
INDEX(Dynamic_Table_QTR,COUNTA(Dynamic_Table_QTR)/COUNTA(Dynamic_Indices),_xlfn.XMATCH(INFLATION_Index,Dynamic_Indices))),"err")))))
/100</f>
        <v>#N/A</v>
      </c>
      <c r="P573" s="37" t="e">
        <f t="shared" ca="1" si="42"/>
        <v>#N/A</v>
      </c>
      <c r="Q573" s="37" t="e">
        <f ca="1">IF(ISERROR($H573),NA(),
$P573/_xlfn.XLOOKUP(0,Tool!$27:$27,Tool!$33:$33)
)</f>
        <v>#N/A</v>
      </c>
      <c r="R573" s="2"/>
      <c r="S573" s="36" t="e" cm="1">
        <f t="array" ref="S573">IF(OR(ISERROR($H573),$H573=FALSE),NA(),
IF(SETUP_Frequency="Financial Year",
IFERROR(INDEX(Dynamic_Table_FY,_xlfn.XMATCH($H573,Dynamic_Period_FY),_xlfn.XMATCH("GDP Deflator",Dynamic_Indices)),
INDEX(Dynamic_Table_FY,COUNTA(Dynamic_Table_FY)/COUNTA(Dynamic_Indices),_xlfn.XMATCH("GDP Deflator",Dynamic_Indices))),
IF(SETUP_Frequency="Calendar Year",
IFERROR(INDEX(Dynamic_Table_CAL,_xlfn.XMATCH($H573,Dynamic_Period_CAL),_xlfn.XMATCH("GDP Deflator",Dynamic_Indices)),
INDEX(Dynamic_Table_CAL,COUNTA(Dynamic_Table_CAL)/COUNTA(Dynamic_Indices),_xlfn.XMATCH("GDP Deflator",Dynamic_Indices))),
IF(SETUP_Frequency="Quarterly",
IFERROR(INDEX(Dynamic_Table_QTR,_xlfn.XMATCH($H573,Dynamic_Period_QTR),_xlfn.XMATCH("GDP Deflator",Dynamic_Indices)),
INDEX(Dynamic_Table_QTR,COUNTA(Dynamic_Table_QTR)/COUNTA(Dynamic_Indices),_xlfn.XMATCH("GDP Deflator",Dynamic_Indices))),"err"))))
/100</f>
        <v>#N/A</v>
      </c>
      <c r="T573" s="37" t="e">
        <f t="shared" ca="1" si="43"/>
        <v>#N/A</v>
      </c>
      <c r="U573" s="2" t="e">
        <f ca="1">IF(ISERROR($H573),NA(),
_xlfn.XLOOKUP(0,Tool!$28:$28,Tool!$40:$40)/$T573
)</f>
        <v>#N/A</v>
      </c>
    </row>
    <row r="574" spans="8:21" x14ac:dyDescent="0.35">
      <c r="H574" s="33" t="b">
        <f>IF(SETUP_Frequency="Calendar Year",IF(COUNTA(H$3:H573)&lt;=SETUP_Period_Final-SETUP_Period_First,H573+1),
IF(SETUP_Frequency="Financial Year", IF(COUNTA(H$3:H573)&lt;=LEFT(SETUP_Period_Final,4)-LEFT(SETUP_Period_First,4),((LEFT(H573,2)&amp;MID(H573,3,2))+1)&amp;"/"&amp;TEXT(RIGHT(TEXT(RIGHT(H573,2)+1,"00"),2),"00"),NA()),
IF(SETUP_Frequency="Quarterly",IF(COUNTA(H$3:H573)&lt;=((LEFT(SETUP_Period_Final,4)-LEFT(SETUP_Period_First,4))*4)+RIGHT(SETUP_Period_Final,1)-RIGHT(SETUP_Period_First,1),IF(_xlfn.NUMBERVALUE(RIGHT(H573,1))=4,(LEFT(H573,4)+1)&amp;"Q1",(LEFT(H573,4)&amp;"Q"&amp;(RIGHT(H573,1)+1))),NA()),NA())))</f>
        <v>0</v>
      </c>
      <c r="J574" s="43">
        <f ca="1">OFFSET(Tool!$C$13,0,ROW($H574)-3)</f>
        <v>0</v>
      </c>
      <c r="K574" s="78" t="e">
        <f t="shared" ca="1" si="41"/>
        <v>#N/A</v>
      </c>
      <c r="L574" s="78" t="e">
        <f t="shared" ca="1" si="44"/>
        <v>#N/A</v>
      </c>
      <c r="M574" s="78" t="e">
        <f t="shared" ca="1" si="45"/>
        <v>#N/A</v>
      </c>
      <c r="N574" s="38"/>
      <c r="O574" s="36" t="e" cm="1">
        <f t="array" ref="O574">IF(OR(ISERROR($H574),$H574=FALSE),NA(),
IF(INFLATION_Index="Custom",_xlfn.XLOOKUP($H574,Tool!$12:$12,Tool!$14:$14)*100,
IF(SETUP_Frequency="Financial Year",
IFERROR(INDEX(Dynamic_Table_FY,_xlfn.XMATCH($H574,Dynamic_Period_FY),_xlfn.XMATCH(INFLATION_Index,Dynamic_Indices)),
INDEX(Dynamic_Table_FY,COUNTA(Dynamic_Table_FY)/COUNTA(Dynamic_Indices),_xlfn.XMATCH(INFLATION_Index,Dynamic_Indices))),
IF(SETUP_Frequency="Calendar Year",
IFERROR(INDEX(Dynamic_Table_CAL,_xlfn.XMATCH($H574,Dynamic_Period_CAL),_xlfn.XMATCH(INFLATION_Index,Dynamic_Indices)),
INDEX(Dynamic_Table_CAL,COUNTA(Dynamic_Table_CAL)/COUNTA(Dynamic_Indices),_xlfn.XMATCH(INFLATION_Index,Dynamic_Indices))),
IF(SETUP_Frequency="Quarterly",
IFERROR(INDEX(Dynamic_Table_QTR,_xlfn.XMATCH($H574,Dynamic_Period_QTR),_xlfn.XMATCH(INFLATION_Index,Dynamic_Indices)),
INDEX(Dynamic_Table_QTR,COUNTA(Dynamic_Table_QTR)/COUNTA(Dynamic_Indices),_xlfn.XMATCH(INFLATION_Index,Dynamic_Indices))),"err")))))
/100</f>
        <v>#N/A</v>
      </c>
      <c r="P574" s="37" t="e">
        <f t="shared" ca="1" si="42"/>
        <v>#N/A</v>
      </c>
      <c r="Q574" s="37" t="e">
        <f ca="1">IF(ISERROR($H574),NA(),
$P574/_xlfn.XLOOKUP(0,Tool!$27:$27,Tool!$33:$33)
)</f>
        <v>#N/A</v>
      </c>
      <c r="R574" s="2"/>
      <c r="S574" s="36" t="e" cm="1">
        <f t="array" ref="S574">IF(OR(ISERROR($H574),$H574=FALSE),NA(),
IF(SETUP_Frequency="Financial Year",
IFERROR(INDEX(Dynamic_Table_FY,_xlfn.XMATCH($H574,Dynamic_Period_FY),_xlfn.XMATCH("GDP Deflator",Dynamic_Indices)),
INDEX(Dynamic_Table_FY,COUNTA(Dynamic_Table_FY)/COUNTA(Dynamic_Indices),_xlfn.XMATCH("GDP Deflator",Dynamic_Indices))),
IF(SETUP_Frequency="Calendar Year",
IFERROR(INDEX(Dynamic_Table_CAL,_xlfn.XMATCH($H574,Dynamic_Period_CAL),_xlfn.XMATCH("GDP Deflator",Dynamic_Indices)),
INDEX(Dynamic_Table_CAL,COUNTA(Dynamic_Table_CAL)/COUNTA(Dynamic_Indices),_xlfn.XMATCH("GDP Deflator",Dynamic_Indices))),
IF(SETUP_Frequency="Quarterly",
IFERROR(INDEX(Dynamic_Table_QTR,_xlfn.XMATCH($H574,Dynamic_Period_QTR),_xlfn.XMATCH("GDP Deflator",Dynamic_Indices)),
INDEX(Dynamic_Table_QTR,COUNTA(Dynamic_Table_QTR)/COUNTA(Dynamic_Indices),_xlfn.XMATCH("GDP Deflator",Dynamic_Indices))),"err"))))
/100</f>
        <v>#N/A</v>
      </c>
      <c r="T574" s="37" t="e">
        <f t="shared" ca="1" si="43"/>
        <v>#N/A</v>
      </c>
      <c r="U574" s="2" t="e">
        <f ca="1">IF(ISERROR($H574),NA(),
_xlfn.XLOOKUP(0,Tool!$28:$28,Tool!$40:$40)/$T574
)</f>
        <v>#N/A</v>
      </c>
    </row>
    <row r="575" spans="8:21" x14ac:dyDescent="0.35">
      <c r="H575" s="33" t="b">
        <f>IF(SETUP_Frequency="Calendar Year",IF(COUNTA(H$3:H574)&lt;=SETUP_Period_Final-SETUP_Period_First,H574+1),
IF(SETUP_Frequency="Financial Year", IF(COUNTA(H$3:H574)&lt;=LEFT(SETUP_Period_Final,4)-LEFT(SETUP_Period_First,4),((LEFT(H574,2)&amp;MID(H574,3,2))+1)&amp;"/"&amp;TEXT(RIGHT(TEXT(RIGHT(H574,2)+1,"00"),2),"00"),NA()),
IF(SETUP_Frequency="Quarterly",IF(COUNTA(H$3:H574)&lt;=((LEFT(SETUP_Period_Final,4)-LEFT(SETUP_Period_First,4))*4)+RIGHT(SETUP_Period_Final,1)-RIGHT(SETUP_Period_First,1),IF(_xlfn.NUMBERVALUE(RIGHT(H574,1))=4,(LEFT(H574,4)+1)&amp;"Q1",(LEFT(H574,4)&amp;"Q"&amp;(RIGHT(H574,1)+1))),NA()),NA())))</f>
        <v>0</v>
      </c>
      <c r="J575" s="43">
        <f ca="1">OFFSET(Tool!$C$13,0,ROW($H575)-3)</f>
        <v>0</v>
      </c>
      <c r="K575" s="78" t="e">
        <f t="shared" ca="1" si="41"/>
        <v>#N/A</v>
      </c>
      <c r="L575" s="78" t="e">
        <f t="shared" ca="1" si="44"/>
        <v>#N/A</v>
      </c>
      <c r="M575" s="78" t="e">
        <f t="shared" ca="1" si="45"/>
        <v>#N/A</v>
      </c>
      <c r="N575" s="38"/>
      <c r="O575" s="36" t="e" cm="1">
        <f t="array" ref="O575">IF(OR(ISERROR($H575),$H575=FALSE),NA(),
IF(INFLATION_Index="Custom",_xlfn.XLOOKUP($H575,Tool!$12:$12,Tool!$14:$14)*100,
IF(SETUP_Frequency="Financial Year",
IFERROR(INDEX(Dynamic_Table_FY,_xlfn.XMATCH($H575,Dynamic_Period_FY),_xlfn.XMATCH(INFLATION_Index,Dynamic_Indices)),
INDEX(Dynamic_Table_FY,COUNTA(Dynamic_Table_FY)/COUNTA(Dynamic_Indices),_xlfn.XMATCH(INFLATION_Index,Dynamic_Indices))),
IF(SETUP_Frequency="Calendar Year",
IFERROR(INDEX(Dynamic_Table_CAL,_xlfn.XMATCH($H575,Dynamic_Period_CAL),_xlfn.XMATCH(INFLATION_Index,Dynamic_Indices)),
INDEX(Dynamic_Table_CAL,COUNTA(Dynamic_Table_CAL)/COUNTA(Dynamic_Indices),_xlfn.XMATCH(INFLATION_Index,Dynamic_Indices))),
IF(SETUP_Frequency="Quarterly",
IFERROR(INDEX(Dynamic_Table_QTR,_xlfn.XMATCH($H575,Dynamic_Period_QTR),_xlfn.XMATCH(INFLATION_Index,Dynamic_Indices)),
INDEX(Dynamic_Table_QTR,COUNTA(Dynamic_Table_QTR)/COUNTA(Dynamic_Indices),_xlfn.XMATCH(INFLATION_Index,Dynamic_Indices))),"err")))))
/100</f>
        <v>#N/A</v>
      </c>
      <c r="P575" s="37" t="e">
        <f t="shared" ca="1" si="42"/>
        <v>#N/A</v>
      </c>
      <c r="Q575" s="37" t="e">
        <f ca="1">IF(ISERROR($H575),NA(),
$P575/_xlfn.XLOOKUP(0,Tool!$27:$27,Tool!$33:$33)
)</f>
        <v>#N/A</v>
      </c>
      <c r="R575" s="2"/>
      <c r="S575" s="36" t="e" cm="1">
        <f t="array" ref="S575">IF(OR(ISERROR($H575),$H575=FALSE),NA(),
IF(SETUP_Frequency="Financial Year",
IFERROR(INDEX(Dynamic_Table_FY,_xlfn.XMATCH($H575,Dynamic_Period_FY),_xlfn.XMATCH("GDP Deflator",Dynamic_Indices)),
INDEX(Dynamic_Table_FY,COUNTA(Dynamic_Table_FY)/COUNTA(Dynamic_Indices),_xlfn.XMATCH("GDP Deflator",Dynamic_Indices))),
IF(SETUP_Frequency="Calendar Year",
IFERROR(INDEX(Dynamic_Table_CAL,_xlfn.XMATCH($H575,Dynamic_Period_CAL),_xlfn.XMATCH("GDP Deflator",Dynamic_Indices)),
INDEX(Dynamic_Table_CAL,COUNTA(Dynamic_Table_CAL)/COUNTA(Dynamic_Indices),_xlfn.XMATCH("GDP Deflator",Dynamic_Indices))),
IF(SETUP_Frequency="Quarterly",
IFERROR(INDEX(Dynamic_Table_QTR,_xlfn.XMATCH($H575,Dynamic_Period_QTR),_xlfn.XMATCH("GDP Deflator",Dynamic_Indices)),
INDEX(Dynamic_Table_QTR,COUNTA(Dynamic_Table_QTR)/COUNTA(Dynamic_Indices),_xlfn.XMATCH("GDP Deflator",Dynamic_Indices))),"err"))))
/100</f>
        <v>#N/A</v>
      </c>
      <c r="T575" s="37" t="e">
        <f t="shared" ca="1" si="43"/>
        <v>#N/A</v>
      </c>
      <c r="U575" s="2" t="e">
        <f ca="1">IF(ISERROR($H575),NA(),
_xlfn.XLOOKUP(0,Tool!$28:$28,Tool!$40:$40)/$T575
)</f>
        <v>#N/A</v>
      </c>
    </row>
    <row r="576" spans="8:21" x14ac:dyDescent="0.35">
      <c r="H576" s="33" t="b">
        <f>IF(SETUP_Frequency="Calendar Year",IF(COUNTA(H$3:H575)&lt;=SETUP_Period_Final-SETUP_Period_First,H575+1),
IF(SETUP_Frequency="Financial Year", IF(COUNTA(H$3:H575)&lt;=LEFT(SETUP_Period_Final,4)-LEFT(SETUP_Period_First,4),((LEFT(H575,2)&amp;MID(H575,3,2))+1)&amp;"/"&amp;TEXT(RIGHT(TEXT(RIGHT(H575,2)+1,"00"),2),"00"),NA()),
IF(SETUP_Frequency="Quarterly",IF(COUNTA(H$3:H575)&lt;=((LEFT(SETUP_Period_Final,4)-LEFT(SETUP_Period_First,4))*4)+RIGHT(SETUP_Period_Final,1)-RIGHT(SETUP_Period_First,1),IF(_xlfn.NUMBERVALUE(RIGHT(H575,1))=4,(LEFT(H575,4)+1)&amp;"Q1",(LEFT(H575,4)&amp;"Q"&amp;(RIGHT(H575,1)+1))),NA()),NA())))</f>
        <v>0</v>
      </c>
      <c r="J576" s="43">
        <f ca="1">OFFSET(Tool!$C$13,0,ROW($H576)-3)</f>
        <v>0</v>
      </c>
      <c r="K576" s="78" t="e">
        <f t="shared" ca="1" si="41"/>
        <v>#N/A</v>
      </c>
      <c r="L576" s="78" t="e">
        <f t="shared" ca="1" si="44"/>
        <v>#N/A</v>
      </c>
      <c r="M576" s="78" t="e">
        <f t="shared" ca="1" si="45"/>
        <v>#N/A</v>
      </c>
      <c r="N576" s="38"/>
      <c r="O576" s="36" t="e" cm="1">
        <f t="array" ref="O576">IF(OR(ISERROR($H576),$H576=FALSE),NA(),
IF(INFLATION_Index="Custom",_xlfn.XLOOKUP($H576,Tool!$12:$12,Tool!$14:$14)*100,
IF(SETUP_Frequency="Financial Year",
IFERROR(INDEX(Dynamic_Table_FY,_xlfn.XMATCH($H576,Dynamic_Period_FY),_xlfn.XMATCH(INFLATION_Index,Dynamic_Indices)),
INDEX(Dynamic_Table_FY,COUNTA(Dynamic_Table_FY)/COUNTA(Dynamic_Indices),_xlfn.XMATCH(INFLATION_Index,Dynamic_Indices))),
IF(SETUP_Frequency="Calendar Year",
IFERROR(INDEX(Dynamic_Table_CAL,_xlfn.XMATCH($H576,Dynamic_Period_CAL),_xlfn.XMATCH(INFLATION_Index,Dynamic_Indices)),
INDEX(Dynamic_Table_CAL,COUNTA(Dynamic_Table_CAL)/COUNTA(Dynamic_Indices),_xlfn.XMATCH(INFLATION_Index,Dynamic_Indices))),
IF(SETUP_Frequency="Quarterly",
IFERROR(INDEX(Dynamic_Table_QTR,_xlfn.XMATCH($H576,Dynamic_Period_QTR),_xlfn.XMATCH(INFLATION_Index,Dynamic_Indices)),
INDEX(Dynamic_Table_QTR,COUNTA(Dynamic_Table_QTR)/COUNTA(Dynamic_Indices),_xlfn.XMATCH(INFLATION_Index,Dynamic_Indices))),"err")))))
/100</f>
        <v>#N/A</v>
      </c>
      <c r="P576" s="37" t="e">
        <f t="shared" ca="1" si="42"/>
        <v>#N/A</v>
      </c>
      <c r="Q576" s="37" t="e">
        <f ca="1">IF(ISERROR($H576),NA(),
$P576/_xlfn.XLOOKUP(0,Tool!$27:$27,Tool!$33:$33)
)</f>
        <v>#N/A</v>
      </c>
      <c r="R576" s="2"/>
      <c r="S576" s="36" t="e" cm="1">
        <f t="array" ref="S576">IF(OR(ISERROR($H576),$H576=FALSE),NA(),
IF(SETUP_Frequency="Financial Year",
IFERROR(INDEX(Dynamic_Table_FY,_xlfn.XMATCH($H576,Dynamic_Period_FY),_xlfn.XMATCH("GDP Deflator",Dynamic_Indices)),
INDEX(Dynamic_Table_FY,COUNTA(Dynamic_Table_FY)/COUNTA(Dynamic_Indices),_xlfn.XMATCH("GDP Deflator",Dynamic_Indices))),
IF(SETUP_Frequency="Calendar Year",
IFERROR(INDEX(Dynamic_Table_CAL,_xlfn.XMATCH($H576,Dynamic_Period_CAL),_xlfn.XMATCH("GDP Deflator",Dynamic_Indices)),
INDEX(Dynamic_Table_CAL,COUNTA(Dynamic_Table_CAL)/COUNTA(Dynamic_Indices),_xlfn.XMATCH("GDP Deflator",Dynamic_Indices))),
IF(SETUP_Frequency="Quarterly",
IFERROR(INDEX(Dynamic_Table_QTR,_xlfn.XMATCH($H576,Dynamic_Period_QTR),_xlfn.XMATCH("GDP Deflator",Dynamic_Indices)),
INDEX(Dynamic_Table_QTR,COUNTA(Dynamic_Table_QTR)/COUNTA(Dynamic_Indices),_xlfn.XMATCH("GDP Deflator",Dynamic_Indices))),"err"))))
/100</f>
        <v>#N/A</v>
      </c>
      <c r="T576" s="37" t="e">
        <f t="shared" ca="1" si="43"/>
        <v>#N/A</v>
      </c>
      <c r="U576" s="2" t="e">
        <f ca="1">IF(ISERROR($H576),NA(),
_xlfn.XLOOKUP(0,Tool!$28:$28,Tool!$40:$40)/$T576
)</f>
        <v>#N/A</v>
      </c>
    </row>
    <row r="577" spans="8:21" x14ac:dyDescent="0.35">
      <c r="H577" s="33" t="b">
        <f>IF(SETUP_Frequency="Calendar Year",IF(COUNTA(H$3:H576)&lt;=SETUP_Period_Final-SETUP_Period_First,H576+1),
IF(SETUP_Frequency="Financial Year", IF(COUNTA(H$3:H576)&lt;=LEFT(SETUP_Period_Final,4)-LEFT(SETUP_Period_First,4),((LEFT(H576,2)&amp;MID(H576,3,2))+1)&amp;"/"&amp;TEXT(RIGHT(TEXT(RIGHT(H576,2)+1,"00"),2),"00"),NA()),
IF(SETUP_Frequency="Quarterly",IF(COUNTA(H$3:H576)&lt;=((LEFT(SETUP_Period_Final,4)-LEFT(SETUP_Period_First,4))*4)+RIGHT(SETUP_Period_Final,1)-RIGHT(SETUP_Period_First,1),IF(_xlfn.NUMBERVALUE(RIGHT(H576,1))=4,(LEFT(H576,4)+1)&amp;"Q1",(LEFT(H576,4)&amp;"Q"&amp;(RIGHT(H576,1)+1))),NA()),NA())))</f>
        <v>0</v>
      </c>
      <c r="J577" s="43">
        <f ca="1">OFFSET(Tool!$C$13,0,ROW($H577)-3)</f>
        <v>0</v>
      </c>
      <c r="K577" s="78" t="e">
        <f t="shared" ca="1" si="41"/>
        <v>#N/A</v>
      </c>
      <c r="L577" s="78" t="e">
        <f t="shared" ca="1" si="44"/>
        <v>#N/A</v>
      </c>
      <c r="M577" s="78" t="e">
        <f t="shared" ca="1" si="45"/>
        <v>#N/A</v>
      </c>
      <c r="N577" s="38"/>
      <c r="O577" s="36" t="e" cm="1">
        <f t="array" ref="O577">IF(OR(ISERROR($H577),$H577=FALSE),NA(),
IF(INFLATION_Index="Custom",_xlfn.XLOOKUP($H577,Tool!$12:$12,Tool!$14:$14)*100,
IF(SETUP_Frequency="Financial Year",
IFERROR(INDEX(Dynamic_Table_FY,_xlfn.XMATCH($H577,Dynamic_Period_FY),_xlfn.XMATCH(INFLATION_Index,Dynamic_Indices)),
INDEX(Dynamic_Table_FY,COUNTA(Dynamic_Table_FY)/COUNTA(Dynamic_Indices),_xlfn.XMATCH(INFLATION_Index,Dynamic_Indices))),
IF(SETUP_Frequency="Calendar Year",
IFERROR(INDEX(Dynamic_Table_CAL,_xlfn.XMATCH($H577,Dynamic_Period_CAL),_xlfn.XMATCH(INFLATION_Index,Dynamic_Indices)),
INDEX(Dynamic_Table_CAL,COUNTA(Dynamic_Table_CAL)/COUNTA(Dynamic_Indices),_xlfn.XMATCH(INFLATION_Index,Dynamic_Indices))),
IF(SETUP_Frequency="Quarterly",
IFERROR(INDEX(Dynamic_Table_QTR,_xlfn.XMATCH($H577,Dynamic_Period_QTR),_xlfn.XMATCH(INFLATION_Index,Dynamic_Indices)),
INDEX(Dynamic_Table_QTR,COUNTA(Dynamic_Table_QTR)/COUNTA(Dynamic_Indices),_xlfn.XMATCH(INFLATION_Index,Dynamic_Indices))),"err")))))
/100</f>
        <v>#N/A</v>
      </c>
      <c r="P577" s="37" t="e">
        <f t="shared" ca="1" si="42"/>
        <v>#N/A</v>
      </c>
      <c r="Q577" s="37" t="e">
        <f ca="1">IF(ISERROR($H577),NA(),
$P577/_xlfn.XLOOKUP(0,Tool!$27:$27,Tool!$33:$33)
)</f>
        <v>#N/A</v>
      </c>
      <c r="R577" s="2"/>
      <c r="S577" s="36" t="e" cm="1">
        <f t="array" ref="S577">IF(OR(ISERROR($H577),$H577=FALSE),NA(),
IF(SETUP_Frequency="Financial Year",
IFERROR(INDEX(Dynamic_Table_FY,_xlfn.XMATCH($H577,Dynamic_Period_FY),_xlfn.XMATCH("GDP Deflator",Dynamic_Indices)),
INDEX(Dynamic_Table_FY,COUNTA(Dynamic_Table_FY)/COUNTA(Dynamic_Indices),_xlfn.XMATCH("GDP Deflator",Dynamic_Indices))),
IF(SETUP_Frequency="Calendar Year",
IFERROR(INDEX(Dynamic_Table_CAL,_xlfn.XMATCH($H577,Dynamic_Period_CAL),_xlfn.XMATCH("GDP Deflator",Dynamic_Indices)),
INDEX(Dynamic_Table_CAL,COUNTA(Dynamic_Table_CAL)/COUNTA(Dynamic_Indices),_xlfn.XMATCH("GDP Deflator",Dynamic_Indices))),
IF(SETUP_Frequency="Quarterly",
IFERROR(INDEX(Dynamic_Table_QTR,_xlfn.XMATCH($H577,Dynamic_Period_QTR),_xlfn.XMATCH("GDP Deflator",Dynamic_Indices)),
INDEX(Dynamic_Table_QTR,COUNTA(Dynamic_Table_QTR)/COUNTA(Dynamic_Indices),_xlfn.XMATCH("GDP Deflator",Dynamic_Indices))),"err"))))
/100</f>
        <v>#N/A</v>
      </c>
      <c r="T577" s="37" t="e">
        <f t="shared" ca="1" si="43"/>
        <v>#N/A</v>
      </c>
      <c r="U577" s="2" t="e">
        <f ca="1">IF(ISERROR($H577),NA(),
_xlfn.XLOOKUP(0,Tool!$28:$28,Tool!$40:$40)/$T577
)</f>
        <v>#N/A</v>
      </c>
    </row>
    <row r="578" spans="8:21" x14ac:dyDescent="0.35">
      <c r="H578" s="33" t="b">
        <f>IF(SETUP_Frequency="Calendar Year",IF(COUNTA(H$3:H577)&lt;=SETUP_Period_Final-SETUP_Period_First,H577+1),
IF(SETUP_Frequency="Financial Year", IF(COUNTA(H$3:H577)&lt;=LEFT(SETUP_Period_Final,4)-LEFT(SETUP_Period_First,4),((LEFT(H577,2)&amp;MID(H577,3,2))+1)&amp;"/"&amp;TEXT(RIGHT(TEXT(RIGHT(H577,2)+1,"00"),2),"00"),NA()),
IF(SETUP_Frequency="Quarterly",IF(COUNTA(H$3:H577)&lt;=((LEFT(SETUP_Period_Final,4)-LEFT(SETUP_Period_First,4))*4)+RIGHT(SETUP_Period_Final,1)-RIGHT(SETUP_Period_First,1),IF(_xlfn.NUMBERVALUE(RIGHT(H577,1))=4,(LEFT(H577,4)+1)&amp;"Q1",(LEFT(H577,4)&amp;"Q"&amp;(RIGHT(H577,1)+1))),NA()),NA())))</f>
        <v>0</v>
      </c>
      <c r="J578" s="43">
        <f ca="1">OFFSET(Tool!$C$13,0,ROW($H578)-3)</f>
        <v>0</v>
      </c>
      <c r="K578" s="78" t="e">
        <f t="shared" ca="1" si="41"/>
        <v>#N/A</v>
      </c>
      <c r="L578" s="78" t="e">
        <f t="shared" ca="1" si="44"/>
        <v>#N/A</v>
      </c>
      <c r="M578" s="78" t="e">
        <f t="shared" ca="1" si="45"/>
        <v>#N/A</v>
      </c>
      <c r="N578" s="38"/>
      <c r="O578" s="36" t="e" cm="1">
        <f t="array" ref="O578">IF(OR(ISERROR($H578),$H578=FALSE),NA(),
IF(INFLATION_Index="Custom",_xlfn.XLOOKUP($H578,Tool!$12:$12,Tool!$14:$14)*100,
IF(SETUP_Frequency="Financial Year",
IFERROR(INDEX(Dynamic_Table_FY,_xlfn.XMATCH($H578,Dynamic_Period_FY),_xlfn.XMATCH(INFLATION_Index,Dynamic_Indices)),
INDEX(Dynamic_Table_FY,COUNTA(Dynamic_Table_FY)/COUNTA(Dynamic_Indices),_xlfn.XMATCH(INFLATION_Index,Dynamic_Indices))),
IF(SETUP_Frequency="Calendar Year",
IFERROR(INDEX(Dynamic_Table_CAL,_xlfn.XMATCH($H578,Dynamic_Period_CAL),_xlfn.XMATCH(INFLATION_Index,Dynamic_Indices)),
INDEX(Dynamic_Table_CAL,COUNTA(Dynamic_Table_CAL)/COUNTA(Dynamic_Indices),_xlfn.XMATCH(INFLATION_Index,Dynamic_Indices))),
IF(SETUP_Frequency="Quarterly",
IFERROR(INDEX(Dynamic_Table_QTR,_xlfn.XMATCH($H578,Dynamic_Period_QTR),_xlfn.XMATCH(INFLATION_Index,Dynamic_Indices)),
INDEX(Dynamic_Table_QTR,COUNTA(Dynamic_Table_QTR)/COUNTA(Dynamic_Indices),_xlfn.XMATCH(INFLATION_Index,Dynamic_Indices))),"err")))))
/100</f>
        <v>#N/A</v>
      </c>
      <c r="P578" s="37" t="e">
        <f t="shared" ca="1" si="42"/>
        <v>#N/A</v>
      </c>
      <c r="Q578" s="37" t="e">
        <f ca="1">IF(ISERROR($H578),NA(),
$P578/_xlfn.XLOOKUP(0,Tool!$27:$27,Tool!$33:$33)
)</f>
        <v>#N/A</v>
      </c>
      <c r="R578" s="2"/>
      <c r="S578" s="36" t="e" cm="1">
        <f t="array" ref="S578">IF(OR(ISERROR($H578),$H578=FALSE),NA(),
IF(SETUP_Frequency="Financial Year",
IFERROR(INDEX(Dynamic_Table_FY,_xlfn.XMATCH($H578,Dynamic_Period_FY),_xlfn.XMATCH("GDP Deflator",Dynamic_Indices)),
INDEX(Dynamic_Table_FY,COUNTA(Dynamic_Table_FY)/COUNTA(Dynamic_Indices),_xlfn.XMATCH("GDP Deflator",Dynamic_Indices))),
IF(SETUP_Frequency="Calendar Year",
IFERROR(INDEX(Dynamic_Table_CAL,_xlfn.XMATCH($H578,Dynamic_Period_CAL),_xlfn.XMATCH("GDP Deflator",Dynamic_Indices)),
INDEX(Dynamic_Table_CAL,COUNTA(Dynamic_Table_CAL)/COUNTA(Dynamic_Indices),_xlfn.XMATCH("GDP Deflator",Dynamic_Indices))),
IF(SETUP_Frequency="Quarterly",
IFERROR(INDEX(Dynamic_Table_QTR,_xlfn.XMATCH($H578,Dynamic_Period_QTR),_xlfn.XMATCH("GDP Deflator",Dynamic_Indices)),
INDEX(Dynamic_Table_QTR,COUNTA(Dynamic_Table_QTR)/COUNTA(Dynamic_Indices),_xlfn.XMATCH("GDP Deflator",Dynamic_Indices))),"err"))))
/100</f>
        <v>#N/A</v>
      </c>
      <c r="T578" s="37" t="e">
        <f t="shared" ca="1" si="43"/>
        <v>#N/A</v>
      </c>
      <c r="U578" s="2" t="e">
        <f ca="1">IF(ISERROR($H578),NA(),
_xlfn.XLOOKUP(0,Tool!$28:$28,Tool!$40:$40)/$T578
)</f>
        <v>#N/A</v>
      </c>
    </row>
    <row r="579" spans="8:21" x14ac:dyDescent="0.35">
      <c r="H579" s="33" t="b">
        <f>IF(SETUP_Frequency="Calendar Year",IF(COUNTA(H$3:H578)&lt;=SETUP_Period_Final-SETUP_Period_First,H578+1),
IF(SETUP_Frequency="Financial Year", IF(COUNTA(H$3:H578)&lt;=LEFT(SETUP_Period_Final,4)-LEFT(SETUP_Period_First,4),((LEFT(H578,2)&amp;MID(H578,3,2))+1)&amp;"/"&amp;TEXT(RIGHT(TEXT(RIGHT(H578,2)+1,"00"),2),"00"),NA()),
IF(SETUP_Frequency="Quarterly",IF(COUNTA(H$3:H578)&lt;=((LEFT(SETUP_Period_Final,4)-LEFT(SETUP_Period_First,4))*4)+RIGHT(SETUP_Period_Final,1)-RIGHT(SETUP_Period_First,1),IF(_xlfn.NUMBERVALUE(RIGHT(H578,1))=4,(LEFT(H578,4)+1)&amp;"Q1",(LEFT(H578,4)&amp;"Q"&amp;(RIGHT(H578,1)+1))),NA()),NA())))</f>
        <v>0</v>
      </c>
      <c r="J579" s="43">
        <f ca="1">OFFSET(Tool!$C$13,0,ROW($H579)-3)</f>
        <v>0</v>
      </c>
      <c r="K579" s="78" t="e">
        <f t="shared" ref="K579:K642" ca="1" si="46">J579*Q579</f>
        <v>#N/A</v>
      </c>
      <c r="L579" s="78" t="e">
        <f t="shared" ca="1" si="44"/>
        <v>#N/A</v>
      </c>
      <c r="M579" s="78" t="e">
        <f t="shared" ca="1" si="45"/>
        <v>#N/A</v>
      </c>
      <c r="N579" s="38"/>
      <c r="O579" s="36" t="e" cm="1">
        <f t="array" ref="O579">IF(OR(ISERROR($H579),$H579=FALSE),NA(),
IF(INFLATION_Index="Custom",_xlfn.XLOOKUP($H579,Tool!$12:$12,Tool!$14:$14)*100,
IF(SETUP_Frequency="Financial Year",
IFERROR(INDEX(Dynamic_Table_FY,_xlfn.XMATCH($H579,Dynamic_Period_FY),_xlfn.XMATCH(INFLATION_Index,Dynamic_Indices)),
INDEX(Dynamic_Table_FY,COUNTA(Dynamic_Table_FY)/COUNTA(Dynamic_Indices),_xlfn.XMATCH(INFLATION_Index,Dynamic_Indices))),
IF(SETUP_Frequency="Calendar Year",
IFERROR(INDEX(Dynamic_Table_CAL,_xlfn.XMATCH($H579,Dynamic_Period_CAL),_xlfn.XMATCH(INFLATION_Index,Dynamic_Indices)),
INDEX(Dynamic_Table_CAL,COUNTA(Dynamic_Table_CAL)/COUNTA(Dynamic_Indices),_xlfn.XMATCH(INFLATION_Index,Dynamic_Indices))),
IF(SETUP_Frequency="Quarterly",
IFERROR(INDEX(Dynamic_Table_QTR,_xlfn.XMATCH($H579,Dynamic_Period_QTR),_xlfn.XMATCH(INFLATION_Index,Dynamic_Indices)),
INDEX(Dynamic_Table_QTR,COUNTA(Dynamic_Table_QTR)/COUNTA(Dynamic_Indices),_xlfn.XMATCH(INFLATION_Index,Dynamic_Indices))),"err")))))
/100</f>
        <v>#N/A</v>
      </c>
      <c r="P579" s="37" t="e">
        <f t="shared" ref="P579:P642" ca="1" si="47">IF(INFLATION_YN="No",1,
IF(ISERROR($H579),NA(),
IF(ISTEXT($O578),1,
P578*(1+$O579)
)))</f>
        <v>#N/A</v>
      </c>
      <c r="Q579" s="37" t="e">
        <f ca="1">IF(ISERROR($H579),NA(),
$P579/_xlfn.XLOOKUP(0,Tool!$27:$27,Tool!$33:$33)
)</f>
        <v>#N/A</v>
      </c>
      <c r="R579" s="2"/>
      <c r="S579" s="36" t="e" cm="1">
        <f t="array" ref="S579">IF(OR(ISERROR($H579),$H579=FALSE),NA(),
IF(SETUP_Frequency="Financial Year",
IFERROR(INDEX(Dynamic_Table_FY,_xlfn.XMATCH($H579,Dynamic_Period_FY),_xlfn.XMATCH("GDP Deflator",Dynamic_Indices)),
INDEX(Dynamic_Table_FY,COUNTA(Dynamic_Table_FY)/COUNTA(Dynamic_Indices),_xlfn.XMATCH("GDP Deflator",Dynamic_Indices))),
IF(SETUP_Frequency="Calendar Year",
IFERROR(INDEX(Dynamic_Table_CAL,_xlfn.XMATCH($H579,Dynamic_Period_CAL),_xlfn.XMATCH("GDP Deflator",Dynamic_Indices)),
INDEX(Dynamic_Table_CAL,COUNTA(Dynamic_Table_CAL)/COUNTA(Dynamic_Indices),_xlfn.XMATCH("GDP Deflator",Dynamic_Indices))),
IF(SETUP_Frequency="Quarterly",
IFERROR(INDEX(Dynamic_Table_QTR,_xlfn.XMATCH($H579,Dynamic_Period_QTR),_xlfn.XMATCH("GDP Deflator",Dynamic_Indices)),
INDEX(Dynamic_Table_QTR,COUNTA(Dynamic_Table_QTR)/COUNTA(Dynamic_Indices),_xlfn.XMATCH("GDP Deflator",Dynamic_Indices))),"err"))))
/100</f>
        <v>#N/A</v>
      </c>
      <c r="T579" s="37" t="e">
        <f t="shared" ref="T579:T642" ca="1" si="48">IF(DEFLATOR_YN="No",1,
IF(ISERROR($H579),NA(),
IF(ISTEXT($S578),1,
T578*(1+$S579)
)))</f>
        <v>#N/A</v>
      </c>
      <c r="U579" s="2" t="e">
        <f ca="1">IF(ISERROR($H579),NA(),
_xlfn.XLOOKUP(0,Tool!$28:$28,Tool!$40:$40)/$T579
)</f>
        <v>#N/A</v>
      </c>
    </row>
    <row r="580" spans="8:21" x14ac:dyDescent="0.35">
      <c r="H580" s="33" t="b">
        <f>IF(SETUP_Frequency="Calendar Year",IF(COUNTA(H$3:H579)&lt;=SETUP_Period_Final-SETUP_Period_First,H579+1),
IF(SETUP_Frequency="Financial Year", IF(COUNTA(H$3:H579)&lt;=LEFT(SETUP_Period_Final,4)-LEFT(SETUP_Period_First,4),((LEFT(H579,2)&amp;MID(H579,3,2))+1)&amp;"/"&amp;TEXT(RIGHT(TEXT(RIGHT(H579,2)+1,"00"),2),"00"),NA()),
IF(SETUP_Frequency="Quarterly",IF(COUNTA(H$3:H579)&lt;=((LEFT(SETUP_Period_Final,4)-LEFT(SETUP_Period_First,4))*4)+RIGHT(SETUP_Period_Final,1)-RIGHT(SETUP_Period_First,1),IF(_xlfn.NUMBERVALUE(RIGHT(H579,1))=4,(LEFT(H579,4)+1)&amp;"Q1",(LEFT(H579,4)&amp;"Q"&amp;(RIGHT(H579,1)+1))),NA()),NA())))</f>
        <v>0</v>
      </c>
      <c r="J580" s="43">
        <f ca="1">OFFSET(Tool!$C$13,0,ROW($H580)-3)</f>
        <v>0</v>
      </c>
      <c r="K580" s="78" t="e">
        <f t="shared" ca="1" si="46"/>
        <v>#N/A</v>
      </c>
      <c r="L580" s="78" t="e">
        <f t="shared" ref="L580:L643" ca="1" si="49">K580*U580</f>
        <v>#N/A</v>
      </c>
      <c r="M580" s="78" t="e">
        <f t="shared" ref="M580:M643" ca="1" si="50">L580*Y580</f>
        <v>#N/A</v>
      </c>
      <c r="N580" s="38"/>
      <c r="O580" s="36" t="e" cm="1">
        <f t="array" ref="O580">IF(OR(ISERROR($H580),$H580=FALSE),NA(),
IF(INFLATION_Index="Custom",_xlfn.XLOOKUP($H580,Tool!$12:$12,Tool!$14:$14)*100,
IF(SETUP_Frequency="Financial Year",
IFERROR(INDEX(Dynamic_Table_FY,_xlfn.XMATCH($H580,Dynamic_Period_FY),_xlfn.XMATCH(INFLATION_Index,Dynamic_Indices)),
INDEX(Dynamic_Table_FY,COUNTA(Dynamic_Table_FY)/COUNTA(Dynamic_Indices),_xlfn.XMATCH(INFLATION_Index,Dynamic_Indices))),
IF(SETUP_Frequency="Calendar Year",
IFERROR(INDEX(Dynamic_Table_CAL,_xlfn.XMATCH($H580,Dynamic_Period_CAL),_xlfn.XMATCH(INFLATION_Index,Dynamic_Indices)),
INDEX(Dynamic_Table_CAL,COUNTA(Dynamic_Table_CAL)/COUNTA(Dynamic_Indices),_xlfn.XMATCH(INFLATION_Index,Dynamic_Indices))),
IF(SETUP_Frequency="Quarterly",
IFERROR(INDEX(Dynamic_Table_QTR,_xlfn.XMATCH($H580,Dynamic_Period_QTR),_xlfn.XMATCH(INFLATION_Index,Dynamic_Indices)),
INDEX(Dynamic_Table_QTR,COUNTA(Dynamic_Table_QTR)/COUNTA(Dynamic_Indices),_xlfn.XMATCH(INFLATION_Index,Dynamic_Indices))),"err")))))
/100</f>
        <v>#N/A</v>
      </c>
      <c r="P580" s="37" t="e">
        <f t="shared" ca="1" si="47"/>
        <v>#N/A</v>
      </c>
      <c r="Q580" s="37" t="e">
        <f ca="1">IF(ISERROR($H580),NA(),
$P580/_xlfn.XLOOKUP(0,Tool!$27:$27,Tool!$33:$33)
)</f>
        <v>#N/A</v>
      </c>
      <c r="R580" s="2"/>
      <c r="S580" s="36" t="e" cm="1">
        <f t="array" ref="S580">IF(OR(ISERROR($H580),$H580=FALSE),NA(),
IF(SETUP_Frequency="Financial Year",
IFERROR(INDEX(Dynamic_Table_FY,_xlfn.XMATCH($H580,Dynamic_Period_FY),_xlfn.XMATCH("GDP Deflator",Dynamic_Indices)),
INDEX(Dynamic_Table_FY,COUNTA(Dynamic_Table_FY)/COUNTA(Dynamic_Indices),_xlfn.XMATCH("GDP Deflator",Dynamic_Indices))),
IF(SETUP_Frequency="Calendar Year",
IFERROR(INDEX(Dynamic_Table_CAL,_xlfn.XMATCH($H580,Dynamic_Period_CAL),_xlfn.XMATCH("GDP Deflator",Dynamic_Indices)),
INDEX(Dynamic_Table_CAL,COUNTA(Dynamic_Table_CAL)/COUNTA(Dynamic_Indices),_xlfn.XMATCH("GDP Deflator",Dynamic_Indices))),
IF(SETUP_Frequency="Quarterly",
IFERROR(INDEX(Dynamic_Table_QTR,_xlfn.XMATCH($H580,Dynamic_Period_QTR),_xlfn.XMATCH("GDP Deflator",Dynamic_Indices)),
INDEX(Dynamic_Table_QTR,COUNTA(Dynamic_Table_QTR)/COUNTA(Dynamic_Indices),_xlfn.XMATCH("GDP Deflator",Dynamic_Indices))),"err"))))
/100</f>
        <v>#N/A</v>
      </c>
      <c r="T580" s="37" t="e">
        <f t="shared" ca="1" si="48"/>
        <v>#N/A</v>
      </c>
      <c r="U580" s="2" t="e">
        <f ca="1">IF(ISERROR($H580),NA(),
_xlfn.XLOOKUP(0,Tool!$28:$28,Tool!$40:$40)/$T580
)</f>
        <v>#N/A</v>
      </c>
    </row>
    <row r="581" spans="8:21" x14ac:dyDescent="0.35">
      <c r="H581" s="33" t="b">
        <f>IF(SETUP_Frequency="Calendar Year",IF(COUNTA(H$3:H580)&lt;=SETUP_Period_Final-SETUP_Period_First,H580+1),
IF(SETUP_Frequency="Financial Year", IF(COUNTA(H$3:H580)&lt;=LEFT(SETUP_Period_Final,4)-LEFT(SETUP_Period_First,4),((LEFT(H580,2)&amp;MID(H580,3,2))+1)&amp;"/"&amp;TEXT(RIGHT(TEXT(RIGHT(H580,2)+1,"00"),2),"00"),NA()),
IF(SETUP_Frequency="Quarterly",IF(COUNTA(H$3:H580)&lt;=((LEFT(SETUP_Period_Final,4)-LEFT(SETUP_Period_First,4))*4)+RIGHT(SETUP_Period_Final,1)-RIGHT(SETUP_Period_First,1),IF(_xlfn.NUMBERVALUE(RIGHT(H580,1))=4,(LEFT(H580,4)+1)&amp;"Q1",(LEFT(H580,4)&amp;"Q"&amp;(RIGHT(H580,1)+1))),NA()),NA())))</f>
        <v>0</v>
      </c>
      <c r="J581" s="43">
        <f ca="1">OFFSET(Tool!$C$13,0,ROW($H581)-3)</f>
        <v>0</v>
      </c>
      <c r="K581" s="78" t="e">
        <f t="shared" ca="1" si="46"/>
        <v>#N/A</v>
      </c>
      <c r="L581" s="78" t="e">
        <f t="shared" ca="1" si="49"/>
        <v>#N/A</v>
      </c>
      <c r="M581" s="78" t="e">
        <f t="shared" ca="1" si="50"/>
        <v>#N/A</v>
      </c>
      <c r="N581" s="38"/>
      <c r="O581" s="36" t="e" cm="1">
        <f t="array" ref="O581">IF(OR(ISERROR($H581),$H581=FALSE),NA(),
IF(INFLATION_Index="Custom",_xlfn.XLOOKUP($H581,Tool!$12:$12,Tool!$14:$14)*100,
IF(SETUP_Frequency="Financial Year",
IFERROR(INDEX(Dynamic_Table_FY,_xlfn.XMATCH($H581,Dynamic_Period_FY),_xlfn.XMATCH(INFLATION_Index,Dynamic_Indices)),
INDEX(Dynamic_Table_FY,COUNTA(Dynamic_Table_FY)/COUNTA(Dynamic_Indices),_xlfn.XMATCH(INFLATION_Index,Dynamic_Indices))),
IF(SETUP_Frequency="Calendar Year",
IFERROR(INDEX(Dynamic_Table_CAL,_xlfn.XMATCH($H581,Dynamic_Period_CAL),_xlfn.XMATCH(INFLATION_Index,Dynamic_Indices)),
INDEX(Dynamic_Table_CAL,COUNTA(Dynamic_Table_CAL)/COUNTA(Dynamic_Indices),_xlfn.XMATCH(INFLATION_Index,Dynamic_Indices))),
IF(SETUP_Frequency="Quarterly",
IFERROR(INDEX(Dynamic_Table_QTR,_xlfn.XMATCH($H581,Dynamic_Period_QTR),_xlfn.XMATCH(INFLATION_Index,Dynamic_Indices)),
INDEX(Dynamic_Table_QTR,COUNTA(Dynamic_Table_QTR)/COUNTA(Dynamic_Indices),_xlfn.XMATCH(INFLATION_Index,Dynamic_Indices))),"err")))))
/100</f>
        <v>#N/A</v>
      </c>
      <c r="P581" s="37" t="e">
        <f t="shared" ca="1" si="47"/>
        <v>#N/A</v>
      </c>
      <c r="Q581" s="37" t="e">
        <f ca="1">IF(ISERROR($H581),NA(),
$P581/_xlfn.XLOOKUP(0,Tool!$27:$27,Tool!$33:$33)
)</f>
        <v>#N/A</v>
      </c>
      <c r="R581" s="2"/>
      <c r="S581" s="36" t="e" cm="1">
        <f t="array" ref="S581">IF(OR(ISERROR($H581),$H581=FALSE),NA(),
IF(SETUP_Frequency="Financial Year",
IFERROR(INDEX(Dynamic_Table_FY,_xlfn.XMATCH($H581,Dynamic_Period_FY),_xlfn.XMATCH("GDP Deflator",Dynamic_Indices)),
INDEX(Dynamic_Table_FY,COUNTA(Dynamic_Table_FY)/COUNTA(Dynamic_Indices),_xlfn.XMATCH("GDP Deflator",Dynamic_Indices))),
IF(SETUP_Frequency="Calendar Year",
IFERROR(INDEX(Dynamic_Table_CAL,_xlfn.XMATCH($H581,Dynamic_Period_CAL),_xlfn.XMATCH("GDP Deflator",Dynamic_Indices)),
INDEX(Dynamic_Table_CAL,COUNTA(Dynamic_Table_CAL)/COUNTA(Dynamic_Indices),_xlfn.XMATCH("GDP Deflator",Dynamic_Indices))),
IF(SETUP_Frequency="Quarterly",
IFERROR(INDEX(Dynamic_Table_QTR,_xlfn.XMATCH($H581,Dynamic_Period_QTR),_xlfn.XMATCH("GDP Deflator",Dynamic_Indices)),
INDEX(Dynamic_Table_QTR,COUNTA(Dynamic_Table_QTR)/COUNTA(Dynamic_Indices),_xlfn.XMATCH("GDP Deflator",Dynamic_Indices))),"err"))))
/100</f>
        <v>#N/A</v>
      </c>
      <c r="T581" s="37" t="e">
        <f t="shared" ca="1" si="48"/>
        <v>#N/A</v>
      </c>
      <c r="U581" s="2" t="e">
        <f ca="1">IF(ISERROR($H581),NA(),
_xlfn.XLOOKUP(0,Tool!$28:$28,Tool!$40:$40)/$T581
)</f>
        <v>#N/A</v>
      </c>
    </row>
    <row r="582" spans="8:21" x14ac:dyDescent="0.35">
      <c r="H582" s="33" t="b">
        <f>IF(SETUP_Frequency="Calendar Year",IF(COUNTA(H$3:H581)&lt;=SETUP_Period_Final-SETUP_Period_First,H581+1),
IF(SETUP_Frequency="Financial Year", IF(COUNTA(H$3:H581)&lt;=LEFT(SETUP_Period_Final,4)-LEFT(SETUP_Period_First,4),((LEFT(H581,2)&amp;MID(H581,3,2))+1)&amp;"/"&amp;TEXT(RIGHT(TEXT(RIGHT(H581,2)+1,"00"),2),"00"),NA()),
IF(SETUP_Frequency="Quarterly",IF(COUNTA(H$3:H581)&lt;=((LEFT(SETUP_Period_Final,4)-LEFT(SETUP_Period_First,4))*4)+RIGHT(SETUP_Period_Final,1)-RIGHT(SETUP_Period_First,1),IF(_xlfn.NUMBERVALUE(RIGHT(H581,1))=4,(LEFT(H581,4)+1)&amp;"Q1",(LEFT(H581,4)&amp;"Q"&amp;(RIGHT(H581,1)+1))),NA()),NA())))</f>
        <v>0</v>
      </c>
      <c r="J582" s="43">
        <f ca="1">OFFSET(Tool!$C$13,0,ROW($H582)-3)</f>
        <v>0</v>
      </c>
      <c r="K582" s="78" t="e">
        <f t="shared" ca="1" si="46"/>
        <v>#N/A</v>
      </c>
      <c r="L582" s="78" t="e">
        <f t="shared" ca="1" si="49"/>
        <v>#N/A</v>
      </c>
      <c r="M582" s="78" t="e">
        <f t="shared" ca="1" si="50"/>
        <v>#N/A</v>
      </c>
      <c r="N582" s="38"/>
      <c r="O582" s="36" t="e" cm="1">
        <f t="array" ref="O582">IF(OR(ISERROR($H582),$H582=FALSE),NA(),
IF(INFLATION_Index="Custom",_xlfn.XLOOKUP($H582,Tool!$12:$12,Tool!$14:$14)*100,
IF(SETUP_Frequency="Financial Year",
IFERROR(INDEX(Dynamic_Table_FY,_xlfn.XMATCH($H582,Dynamic_Period_FY),_xlfn.XMATCH(INFLATION_Index,Dynamic_Indices)),
INDEX(Dynamic_Table_FY,COUNTA(Dynamic_Table_FY)/COUNTA(Dynamic_Indices),_xlfn.XMATCH(INFLATION_Index,Dynamic_Indices))),
IF(SETUP_Frequency="Calendar Year",
IFERROR(INDEX(Dynamic_Table_CAL,_xlfn.XMATCH($H582,Dynamic_Period_CAL),_xlfn.XMATCH(INFLATION_Index,Dynamic_Indices)),
INDEX(Dynamic_Table_CAL,COUNTA(Dynamic_Table_CAL)/COUNTA(Dynamic_Indices),_xlfn.XMATCH(INFLATION_Index,Dynamic_Indices))),
IF(SETUP_Frequency="Quarterly",
IFERROR(INDEX(Dynamic_Table_QTR,_xlfn.XMATCH($H582,Dynamic_Period_QTR),_xlfn.XMATCH(INFLATION_Index,Dynamic_Indices)),
INDEX(Dynamic_Table_QTR,COUNTA(Dynamic_Table_QTR)/COUNTA(Dynamic_Indices),_xlfn.XMATCH(INFLATION_Index,Dynamic_Indices))),"err")))))
/100</f>
        <v>#N/A</v>
      </c>
      <c r="P582" s="37" t="e">
        <f t="shared" ca="1" si="47"/>
        <v>#N/A</v>
      </c>
      <c r="Q582" s="37" t="e">
        <f ca="1">IF(ISERROR($H582),NA(),
$P582/_xlfn.XLOOKUP(0,Tool!$27:$27,Tool!$33:$33)
)</f>
        <v>#N/A</v>
      </c>
      <c r="R582" s="2"/>
      <c r="S582" s="36" t="e" cm="1">
        <f t="array" ref="S582">IF(OR(ISERROR($H582),$H582=FALSE),NA(),
IF(SETUP_Frequency="Financial Year",
IFERROR(INDEX(Dynamic_Table_FY,_xlfn.XMATCH($H582,Dynamic_Period_FY),_xlfn.XMATCH("GDP Deflator",Dynamic_Indices)),
INDEX(Dynamic_Table_FY,COUNTA(Dynamic_Table_FY)/COUNTA(Dynamic_Indices),_xlfn.XMATCH("GDP Deflator",Dynamic_Indices))),
IF(SETUP_Frequency="Calendar Year",
IFERROR(INDEX(Dynamic_Table_CAL,_xlfn.XMATCH($H582,Dynamic_Period_CAL),_xlfn.XMATCH("GDP Deflator",Dynamic_Indices)),
INDEX(Dynamic_Table_CAL,COUNTA(Dynamic_Table_CAL)/COUNTA(Dynamic_Indices),_xlfn.XMATCH("GDP Deflator",Dynamic_Indices))),
IF(SETUP_Frequency="Quarterly",
IFERROR(INDEX(Dynamic_Table_QTR,_xlfn.XMATCH($H582,Dynamic_Period_QTR),_xlfn.XMATCH("GDP Deflator",Dynamic_Indices)),
INDEX(Dynamic_Table_QTR,COUNTA(Dynamic_Table_QTR)/COUNTA(Dynamic_Indices),_xlfn.XMATCH("GDP Deflator",Dynamic_Indices))),"err"))))
/100</f>
        <v>#N/A</v>
      </c>
      <c r="T582" s="37" t="e">
        <f t="shared" ca="1" si="48"/>
        <v>#N/A</v>
      </c>
      <c r="U582" s="2" t="e">
        <f ca="1">IF(ISERROR($H582),NA(),
_xlfn.XLOOKUP(0,Tool!$28:$28,Tool!$40:$40)/$T582
)</f>
        <v>#N/A</v>
      </c>
    </row>
    <row r="583" spans="8:21" x14ac:dyDescent="0.35">
      <c r="H583" s="33" t="b">
        <f>IF(SETUP_Frequency="Calendar Year",IF(COUNTA(H$3:H582)&lt;=SETUP_Period_Final-SETUP_Period_First,H582+1),
IF(SETUP_Frequency="Financial Year", IF(COUNTA(H$3:H582)&lt;=LEFT(SETUP_Period_Final,4)-LEFT(SETUP_Period_First,4),((LEFT(H582,2)&amp;MID(H582,3,2))+1)&amp;"/"&amp;TEXT(RIGHT(TEXT(RIGHT(H582,2)+1,"00"),2),"00"),NA()),
IF(SETUP_Frequency="Quarterly",IF(COUNTA(H$3:H582)&lt;=((LEFT(SETUP_Period_Final,4)-LEFT(SETUP_Period_First,4))*4)+RIGHT(SETUP_Period_Final,1)-RIGHT(SETUP_Period_First,1),IF(_xlfn.NUMBERVALUE(RIGHT(H582,1))=4,(LEFT(H582,4)+1)&amp;"Q1",(LEFT(H582,4)&amp;"Q"&amp;(RIGHT(H582,1)+1))),NA()),NA())))</f>
        <v>0</v>
      </c>
      <c r="J583" s="43">
        <f ca="1">OFFSET(Tool!$C$13,0,ROW($H583)-3)</f>
        <v>0</v>
      </c>
      <c r="K583" s="78" t="e">
        <f t="shared" ca="1" si="46"/>
        <v>#N/A</v>
      </c>
      <c r="L583" s="78" t="e">
        <f t="shared" ca="1" si="49"/>
        <v>#N/A</v>
      </c>
      <c r="M583" s="78" t="e">
        <f t="shared" ca="1" si="50"/>
        <v>#N/A</v>
      </c>
      <c r="N583" s="38"/>
      <c r="O583" s="36" t="e" cm="1">
        <f t="array" ref="O583">IF(OR(ISERROR($H583),$H583=FALSE),NA(),
IF(INFLATION_Index="Custom",_xlfn.XLOOKUP($H583,Tool!$12:$12,Tool!$14:$14)*100,
IF(SETUP_Frequency="Financial Year",
IFERROR(INDEX(Dynamic_Table_FY,_xlfn.XMATCH($H583,Dynamic_Period_FY),_xlfn.XMATCH(INFLATION_Index,Dynamic_Indices)),
INDEX(Dynamic_Table_FY,COUNTA(Dynamic_Table_FY)/COUNTA(Dynamic_Indices),_xlfn.XMATCH(INFLATION_Index,Dynamic_Indices))),
IF(SETUP_Frequency="Calendar Year",
IFERROR(INDEX(Dynamic_Table_CAL,_xlfn.XMATCH($H583,Dynamic_Period_CAL),_xlfn.XMATCH(INFLATION_Index,Dynamic_Indices)),
INDEX(Dynamic_Table_CAL,COUNTA(Dynamic_Table_CAL)/COUNTA(Dynamic_Indices),_xlfn.XMATCH(INFLATION_Index,Dynamic_Indices))),
IF(SETUP_Frequency="Quarterly",
IFERROR(INDEX(Dynamic_Table_QTR,_xlfn.XMATCH($H583,Dynamic_Period_QTR),_xlfn.XMATCH(INFLATION_Index,Dynamic_Indices)),
INDEX(Dynamic_Table_QTR,COUNTA(Dynamic_Table_QTR)/COUNTA(Dynamic_Indices),_xlfn.XMATCH(INFLATION_Index,Dynamic_Indices))),"err")))))
/100</f>
        <v>#N/A</v>
      </c>
      <c r="P583" s="37" t="e">
        <f t="shared" ca="1" si="47"/>
        <v>#N/A</v>
      </c>
      <c r="Q583" s="37" t="e">
        <f ca="1">IF(ISERROR($H583),NA(),
$P583/_xlfn.XLOOKUP(0,Tool!$27:$27,Tool!$33:$33)
)</f>
        <v>#N/A</v>
      </c>
      <c r="R583" s="2"/>
      <c r="S583" s="36" t="e" cm="1">
        <f t="array" ref="S583">IF(OR(ISERROR($H583),$H583=FALSE),NA(),
IF(SETUP_Frequency="Financial Year",
IFERROR(INDEX(Dynamic_Table_FY,_xlfn.XMATCH($H583,Dynamic_Period_FY),_xlfn.XMATCH("GDP Deflator",Dynamic_Indices)),
INDEX(Dynamic_Table_FY,COUNTA(Dynamic_Table_FY)/COUNTA(Dynamic_Indices),_xlfn.XMATCH("GDP Deflator",Dynamic_Indices))),
IF(SETUP_Frequency="Calendar Year",
IFERROR(INDEX(Dynamic_Table_CAL,_xlfn.XMATCH($H583,Dynamic_Period_CAL),_xlfn.XMATCH("GDP Deflator",Dynamic_Indices)),
INDEX(Dynamic_Table_CAL,COUNTA(Dynamic_Table_CAL)/COUNTA(Dynamic_Indices),_xlfn.XMATCH("GDP Deflator",Dynamic_Indices))),
IF(SETUP_Frequency="Quarterly",
IFERROR(INDEX(Dynamic_Table_QTR,_xlfn.XMATCH($H583,Dynamic_Period_QTR),_xlfn.XMATCH("GDP Deflator",Dynamic_Indices)),
INDEX(Dynamic_Table_QTR,COUNTA(Dynamic_Table_QTR)/COUNTA(Dynamic_Indices),_xlfn.XMATCH("GDP Deflator",Dynamic_Indices))),"err"))))
/100</f>
        <v>#N/A</v>
      </c>
      <c r="T583" s="37" t="e">
        <f t="shared" ca="1" si="48"/>
        <v>#N/A</v>
      </c>
      <c r="U583" s="2" t="e">
        <f ca="1">IF(ISERROR($H583),NA(),
_xlfn.XLOOKUP(0,Tool!$28:$28,Tool!$40:$40)/$T583
)</f>
        <v>#N/A</v>
      </c>
    </row>
    <row r="584" spans="8:21" x14ac:dyDescent="0.35">
      <c r="H584" s="33" t="b">
        <f>IF(SETUP_Frequency="Calendar Year",IF(COUNTA(H$3:H583)&lt;=SETUP_Period_Final-SETUP_Period_First,H583+1),
IF(SETUP_Frequency="Financial Year", IF(COUNTA(H$3:H583)&lt;=LEFT(SETUP_Period_Final,4)-LEFT(SETUP_Period_First,4),((LEFT(H583,2)&amp;MID(H583,3,2))+1)&amp;"/"&amp;TEXT(RIGHT(TEXT(RIGHT(H583,2)+1,"00"),2),"00"),NA()),
IF(SETUP_Frequency="Quarterly",IF(COUNTA(H$3:H583)&lt;=((LEFT(SETUP_Period_Final,4)-LEFT(SETUP_Period_First,4))*4)+RIGHT(SETUP_Period_Final,1)-RIGHT(SETUP_Period_First,1),IF(_xlfn.NUMBERVALUE(RIGHT(H583,1))=4,(LEFT(H583,4)+1)&amp;"Q1",(LEFT(H583,4)&amp;"Q"&amp;(RIGHT(H583,1)+1))),NA()),NA())))</f>
        <v>0</v>
      </c>
      <c r="J584" s="43">
        <f ca="1">OFFSET(Tool!$C$13,0,ROW($H584)-3)</f>
        <v>0</v>
      </c>
      <c r="K584" s="78" t="e">
        <f t="shared" ca="1" si="46"/>
        <v>#N/A</v>
      </c>
      <c r="L584" s="78" t="e">
        <f t="shared" ca="1" si="49"/>
        <v>#N/A</v>
      </c>
      <c r="M584" s="78" t="e">
        <f t="shared" ca="1" si="50"/>
        <v>#N/A</v>
      </c>
      <c r="N584" s="38"/>
      <c r="O584" s="36" t="e" cm="1">
        <f t="array" ref="O584">IF(OR(ISERROR($H584),$H584=FALSE),NA(),
IF(INFLATION_Index="Custom",_xlfn.XLOOKUP($H584,Tool!$12:$12,Tool!$14:$14)*100,
IF(SETUP_Frequency="Financial Year",
IFERROR(INDEX(Dynamic_Table_FY,_xlfn.XMATCH($H584,Dynamic_Period_FY),_xlfn.XMATCH(INFLATION_Index,Dynamic_Indices)),
INDEX(Dynamic_Table_FY,COUNTA(Dynamic_Table_FY)/COUNTA(Dynamic_Indices),_xlfn.XMATCH(INFLATION_Index,Dynamic_Indices))),
IF(SETUP_Frequency="Calendar Year",
IFERROR(INDEX(Dynamic_Table_CAL,_xlfn.XMATCH($H584,Dynamic_Period_CAL),_xlfn.XMATCH(INFLATION_Index,Dynamic_Indices)),
INDEX(Dynamic_Table_CAL,COUNTA(Dynamic_Table_CAL)/COUNTA(Dynamic_Indices),_xlfn.XMATCH(INFLATION_Index,Dynamic_Indices))),
IF(SETUP_Frequency="Quarterly",
IFERROR(INDEX(Dynamic_Table_QTR,_xlfn.XMATCH($H584,Dynamic_Period_QTR),_xlfn.XMATCH(INFLATION_Index,Dynamic_Indices)),
INDEX(Dynamic_Table_QTR,COUNTA(Dynamic_Table_QTR)/COUNTA(Dynamic_Indices),_xlfn.XMATCH(INFLATION_Index,Dynamic_Indices))),"err")))))
/100</f>
        <v>#N/A</v>
      </c>
      <c r="P584" s="37" t="e">
        <f t="shared" ca="1" si="47"/>
        <v>#N/A</v>
      </c>
      <c r="Q584" s="37" t="e">
        <f ca="1">IF(ISERROR($H584),NA(),
$P584/_xlfn.XLOOKUP(0,Tool!$27:$27,Tool!$33:$33)
)</f>
        <v>#N/A</v>
      </c>
      <c r="R584" s="2"/>
      <c r="S584" s="36" t="e" cm="1">
        <f t="array" ref="S584">IF(OR(ISERROR($H584),$H584=FALSE),NA(),
IF(SETUP_Frequency="Financial Year",
IFERROR(INDEX(Dynamic_Table_FY,_xlfn.XMATCH($H584,Dynamic_Period_FY),_xlfn.XMATCH("GDP Deflator",Dynamic_Indices)),
INDEX(Dynamic_Table_FY,COUNTA(Dynamic_Table_FY)/COUNTA(Dynamic_Indices),_xlfn.XMATCH("GDP Deflator",Dynamic_Indices))),
IF(SETUP_Frequency="Calendar Year",
IFERROR(INDEX(Dynamic_Table_CAL,_xlfn.XMATCH($H584,Dynamic_Period_CAL),_xlfn.XMATCH("GDP Deflator",Dynamic_Indices)),
INDEX(Dynamic_Table_CAL,COUNTA(Dynamic_Table_CAL)/COUNTA(Dynamic_Indices),_xlfn.XMATCH("GDP Deflator",Dynamic_Indices))),
IF(SETUP_Frequency="Quarterly",
IFERROR(INDEX(Dynamic_Table_QTR,_xlfn.XMATCH($H584,Dynamic_Period_QTR),_xlfn.XMATCH("GDP Deflator",Dynamic_Indices)),
INDEX(Dynamic_Table_QTR,COUNTA(Dynamic_Table_QTR)/COUNTA(Dynamic_Indices),_xlfn.XMATCH("GDP Deflator",Dynamic_Indices))),"err"))))
/100</f>
        <v>#N/A</v>
      </c>
      <c r="T584" s="37" t="e">
        <f t="shared" ca="1" si="48"/>
        <v>#N/A</v>
      </c>
      <c r="U584" s="2" t="e">
        <f ca="1">IF(ISERROR($H584),NA(),
_xlfn.XLOOKUP(0,Tool!$28:$28,Tool!$40:$40)/$T584
)</f>
        <v>#N/A</v>
      </c>
    </row>
    <row r="585" spans="8:21" x14ac:dyDescent="0.35">
      <c r="H585" s="33" t="b">
        <f>IF(SETUP_Frequency="Calendar Year",IF(COUNTA(H$3:H584)&lt;=SETUP_Period_Final-SETUP_Period_First,H584+1),
IF(SETUP_Frequency="Financial Year", IF(COUNTA(H$3:H584)&lt;=LEFT(SETUP_Period_Final,4)-LEFT(SETUP_Period_First,4),((LEFT(H584,2)&amp;MID(H584,3,2))+1)&amp;"/"&amp;TEXT(RIGHT(TEXT(RIGHT(H584,2)+1,"00"),2),"00"),NA()),
IF(SETUP_Frequency="Quarterly",IF(COUNTA(H$3:H584)&lt;=((LEFT(SETUP_Period_Final,4)-LEFT(SETUP_Period_First,4))*4)+RIGHT(SETUP_Period_Final,1)-RIGHT(SETUP_Period_First,1),IF(_xlfn.NUMBERVALUE(RIGHT(H584,1))=4,(LEFT(H584,4)+1)&amp;"Q1",(LEFT(H584,4)&amp;"Q"&amp;(RIGHT(H584,1)+1))),NA()),NA())))</f>
        <v>0</v>
      </c>
      <c r="J585" s="43">
        <f ca="1">OFFSET(Tool!$C$13,0,ROW($H585)-3)</f>
        <v>0</v>
      </c>
      <c r="K585" s="78" t="e">
        <f t="shared" ca="1" si="46"/>
        <v>#N/A</v>
      </c>
      <c r="L585" s="78" t="e">
        <f t="shared" ca="1" si="49"/>
        <v>#N/A</v>
      </c>
      <c r="M585" s="78" t="e">
        <f t="shared" ca="1" si="50"/>
        <v>#N/A</v>
      </c>
      <c r="N585" s="38"/>
      <c r="O585" s="36" t="e" cm="1">
        <f t="array" ref="O585">IF(OR(ISERROR($H585),$H585=FALSE),NA(),
IF(INFLATION_Index="Custom",_xlfn.XLOOKUP($H585,Tool!$12:$12,Tool!$14:$14)*100,
IF(SETUP_Frequency="Financial Year",
IFERROR(INDEX(Dynamic_Table_FY,_xlfn.XMATCH($H585,Dynamic_Period_FY),_xlfn.XMATCH(INFLATION_Index,Dynamic_Indices)),
INDEX(Dynamic_Table_FY,COUNTA(Dynamic_Table_FY)/COUNTA(Dynamic_Indices),_xlfn.XMATCH(INFLATION_Index,Dynamic_Indices))),
IF(SETUP_Frequency="Calendar Year",
IFERROR(INDEX(Dynamic_Table_CAL,_xlfn.XMATCH($H585,Dynamic_Period_CAL),_xlfn.XMATCH(INFLATION_Index,Dynamic_Indices)),
INDEX(Dynamic_Table_CAL,COUNTA(Dynamic_Table_CAL)/COUNTA(Dynamic_Indices),_xlfn.XMATCH(INFLATION_Index,Dynamic_Indices))),
IF(SETUP_Frequency="Quarterly",
IFERROR(INDEX(Dynamic_Table_QTR,_xlfn.XMATCH($H585,Dynamic_Period_QTR),_xlfn.XMATCH(INFLATION_Index,Dynamic_Indices)),
INDEX(Dynamic_Table_QTR,COUNTA(Dynamic_Table_QTR)/COUNTA(Dynamic_Indices),_xlfn.XMATCH(INFLATION_Index,Dynamic_Indices))),"err")))))
/100</f>
        <v>#N/A</v>
      </c>
      <c r="P585" s="37" t="e">
        <f t="shared" ca="1" si="47"/>
        <v>#N/A</v>
      </c>
      <c r="Q585" s="37" t="e">
        <f ca="1">IF(ISERROR($H585),NA(),
$P585/_xlfn.XLOOKUP(0,Tool!$27:$27,Tool!$33:$33)
)</f>
        <v>#N/A</v>
      </c>
      <c r="R585" s="2"/>
      <c r="S585" s="36" t="e" cm="1">
        <f t="array" ref="S585">IF(OR(ISERROR($H585),$H585=FALSE),NA(),
IF(SETUP_Frequency="Financial Year",
IFERROR(INDEX(Dynamic_Table_FY,_xlfn.XMATCH($H585,Dynamic_Period_FY),_xlfn.XMATCH("GDP Deflator",Dynamic_Indices)),
INDEX(Dynamic_Table_FY,COUNTA(Dynamic_Table_FY)/COUNTA(Dynamic_Indices),_xlfn.XMATCH("GDP Deflator",Dynamic_Indices))),
IF(SETUP_Frequency="Calendar Year",
IFERROR(INDEX(Dynamic_Table_CAL,_xlfn.XMATCH($H585,Dynamic_Period_CAL),_xlfn.XMATCH("GDP Deflator",Dynamic_Indices)),
INDEX(Dynamic_Table_CAL,COUNTA(Dynamic_Table_CAL)/COUNTA(Dynamic_Indices),_xlfn.XMATCH("GDP Deflator",Dynamic_Indices))),
IF(SETUP_Frequency="Quarterly",
IFERROR(INDEX(Dynamic_Table_QTR,_xlfn.XMATCH($H585,Dynamic_Period_QTR),_xlfn.XMATCH("GDP Deflator",Dynamic_Indices)),
INDEX(Dynamic_Table_QTR,COUNTA(Dynamic_Table_QTR)/COUNTA(Dynamic_Indices),_xlfn.XMATCH("GDP Deflator",Dynamic_Indices))),"err"))))
/100</f>
        <v>#N/A</v>
      </c>
      <c r="T585" s="37" t="e">
        <f t="shared" ca="1" si="48"/>
        <v>#N/A</v>
      </c>
      <c r="U585" s="2" t="e">
        <f ca="1">IF(ISERROR($H585),NA(),
_xlfn.XLOOKUP(0,Tool!$28:$28,Tool!$40:$40)/$T585
)</f>
        <v>#N/A</v>
      </c>
    </row>
    <row r="586" spans="8:21" x14ac:dyDescent="0.35">
      <c r="H586" s="33" t="b">
        <f>IF(SETUP_Frequency="Calendar Year",IF(COUNTA(H$3:H585)&lt;=SETUP_Period_Final-SETUP_Period_First,H585+1),
IF(SETUP_Frequency="Financial Year", IF(COUNTA(H$3:H585)&lt;=LEFT(SETUP_Period_Final,4)-LEFT(SETUP_Period_First,4),((LEFT(H585,2)&amp;MID(H585,3,2))+1)&amp;"/"&amp;TEXT(RIGHT(TEXT(RIGHT(H585,2)+1,"00"),2),"00"),NA()),
IF(SETUP_Frequency="Quarterly",IF(COUNTA(H$3:H585)&lt;=((LEFT(SETUP_Period_Final,4)-LEFT(SETUP_Period_First,4))*4)+RIGHT(SETUP_Period_Final,1)-RIGHT(SETUP_Period_First,1),IF(_xlfn.NUMBERVALUE(RIGHT(H585,1))=4,(LEFT(H585,4)+1)&amp;"Q1",(LEFT(H585,4)&amp;"Q"&amp;(RIGHT(H585,1)+1))),NA()),NA())))</f>
        <v>0</v>
      </c>
      <c r="J586" s="43">
        <f ca="1">OFFSET(Tool!$C$13,0,ROW($H586)-3)</f>
        <v>0</v>
      </c>
      <c r="K586" s="78" t="e">
        <f t="shared" ca="1" si="46"/>
        <v>#N/A</v>
      </c>
      <c r="L586" s="78" t="e">
        <f t="shared" ca="1" si="49"/>
        <v>#N/A</v>
      </c>
      <c r="M586" s="78" t="e">
        <f t="shared" ca="1" si="50"/>
        <v>#N/A</v>
      </c>
      <c r="N586" s="38"/>
      <c r="O586" s="36" t="e" cm="1">
        <f t="array" ref="O586">IF(OR(ISERROR($H586),$H586=FALSE),NA(),
IF(INFLATION_Index="Custom",_xlfn.XLOOKUP($H586,Tool!$12:$12,Tool!$14:$14)*100,
IF(SETUP_Frequency="Financial Year",
IFERROR(INDEX(Dynamic_Table_FY,_xlfn.XMATCH($H586,Dynamic_Period_FY),_xlfn.XMATCH(INFLATION_Index,Dynamic_Indices)),
INDEX(Dynamic_Table_FY,COUNTA(Dynamic_Table_FY)/COUNTA(Dynamic_Indices),_xlfn.XMATCH(INFLATION_Index,Dynamic_Indices))),
IF(SETUP_Frequency="Calendar Year",
IFERROR(INDEX(Dynamic_Table_CAL,_xlfn.XMATCH($H586,Dynamic_Period_CAL),_xlfn.XMATCH(INFLATION_Index,Dynamic_Indices)),
INDEX(Dynamic_Table_CAL,COUNTA(Dynamic_Table_CAL)/COUNTA(Dynamic_Indices),_xlfn.XMATCH(INFLATION_Index,Dynamic_Indices))),
IF(SETUP_Frequency="Quarterly",
IFERROR(INDEX(Dynamic_Table_QTR,_xlfn.XMATCH($H586,Dynamic_Period_QTR),_xlfn.XMATCH(INFLATION_Index,Dynamic_Indices)),
INDEX(Dynamic_Table_QTR,COUNTA(Dynamic_Table_QTR)/COUNTA(Dynamic_Indices),_xlfn.XMATCH(INFLATION_Index,Dynamic_Indices))),"err")))))
/100</f>
        <v>#N/A</v>
      </c>
      <c r="P586" s="37" t="e">
        <f t="shared" ca="1" si="47"/>
        <v>#N/A</v>
      </c>
      <c r="Q586" s="37" t="e">
        <f ca="1">IF(ISERROR($H586),NA(),
$P586/_xlfn.XLOOKUP(0,Tool!$27:$27,Tool!$33:$33)
)</f>
        <v>#N/A</v>
      </c>
      <c r="R586" s="2"/>
      <c r="S586" s="36" t="e" cm="1">
        <f t="array" ref="S586">IF(OR(ISERROR($H586),$H586=FALSE),NA(),
IF(SETUP_Frequency="Financial Year",
IFERROR(INDEX(Dynamic_Table_FY,_xlfn.XMATCH($H586,Dynamic_Period_FY),_xlfn.XMATCH("GDP Deflator",Dynamic_Indices)),
INDEX(Dynamic_Table_FY,COUNTA(Dynamic_Table_FY)/COUNTA(Dynamic_Indices),_xlfn.XMATCH("GDP Deflator",Dynamic_Indices))),
IF(SETUP_Frequency="Calendar Year",
IFERROR(INDEX(Dynamic_Table_CAL,_xlfn.XMATCH($H586,Dynamic_Period_CAL),_xlfn.XMATCH("GDP Deflator",Dynamic_Indices)),
INDEX(Dynamic_Table_CAL,COUNTA(Dynamic_Table_CAL)/COUNTA(Dynamic_Indices),_xlfn.XMATCH("GDP Deflator",Dynamic_Indices))),
IF(SETUP_Frequency="Quarterly",
IFERROR(INDEX(Dynamic_Table_QTR,_xlfn.XMATCH($H586,Dynamic_Period_QTR),_xlfn.XMATCH("GDP Deflator",Dynamic_Indices)),
INDEX(Dynamic_Table_QTR,COUNTA(Dynamic_Table_QTR)/COUNTA(Dynamic_Indices),_xlfn.XMATCH("GDP Deflator",Dynamic_Indices))),"err"))))
/100</f>
        <v>#N/A</v>
      </c>
      <c r="T586" s="37" t="e">
        <f t="shared" ca="1" si="48"/>
        <v>#N/A</v>
      </c>
      <c r="U586" s="2" t="e">
        <f ca="1">IF(ISERROR($H586),NA(),
_xlfn.XLOOKUP(0,Tool!$28:$28,Tool!$40:$40)/$T586
)</f>
        <v>#N/A</v>
      </c>
    </row>
    <row r="587" spans="8:21" x14ac:dyDescent="0.35">
      <c r="H587" s="33" t="b">
        <f>IF(SETUP_Frequency="Calendar Year",IF(COUNTA(H$3:H586)&lt;=SETUP_Period_Final-SETUP_Period_First,H586+1),
IF(SETUP_Frequency="Financial Year", IF(COUNTA(H$3:H586)&lt;=LEFT(SETUP_Period_Final,4)-LEFT(SETUP_Period_First,4),((LEFT(H586,2)&amp;MID(H586,3,2))+1)&amp;"/"&amp;TEXT(RIGHT(TEXT(RIGHT(H586,2)+1,"00"),2),"00"),NA()),
IF(SETUP_Frequency="Quarterly",IF(COUNTA(H$3:H586)&lt;=((LEFT(SETUP_Period_Final,4)-LEFT(SETUP_Period_First,4))*4)+RIGHT(SETUP_Period_Final,1)-RIGHT(SETUP_Period_First,1),IF(_xlfn.NUMBERVALUE(RIGHT(H586,1))=4,(LEFT(H586,4)+1)&amp;"Q1",(LEFT(H586,4)&amp;"Q"&amp;(RIGHT(H586,1)+1))),NA()),NA())))</f>
        <v>0</v>
      </c>
      <c r="J587" s="43">
        <f ca="1">OFFSET(Tool!$C$13,0,ROW($H587)-3)</f>
        <v>0</v>
      </c>
      <c r="K587" s="78" t="e">
        <f t="shared" ca="1" si="46"/>
        <v>#N/A</v>
      </c>
      <c r="L587" s="78" t="e">
        <f t="shared" ca="1" si="49"/>
        <v>#N/A</v>
      </c>
      <c r="M587" s="78" t="e">
        <f t="shared" ca="1" si="50"/>
        <v>#N/A</v>
      </c>
      <c r="N587" s="38"/>
      <c r="O587" s="36" t="e" cm="1">
        <f t="array" ref="O587">IF(OR(ISERROR($H587),$H587=FALSE),NA(),
IF(INFLATION_Index="Custom",_xlfn.XLOOKUP($H587,Tool!$12:$12,Tool!$14:$14)*100,
IF(SETUP_Frequency="Financial Year",
IFERROR(INDEX(Dynamic_Table_FY,_xlfn.XMATCH($H587,Dynamic_Period_FY),_xlfn.XMATCH(INFLATION_Index,Dynamic_Indices)),
INDEX(Dynamic_Table_FY,COUNTA(Dynamic_Table_FY)/COUNTA(Dynamic_Indices),_xlfn.XMATCH(INFLATION_Index,Dynamic_Indices))),
IF(SETUP_Frequency="Calendar Year",
IFERROR(INDEX(Dynamic_Table_CAL,_xlfn.XMATCH($H587,Dynamic_Period_CAL),_xlfn.XMATCH(INFLATION_Index,Dynamic_Indices)),
INDEX(Dynamic_Table_CAL,COUNTA(Dynamic_Table_CAL)/COUNTA(Dynamic_Indices),_xlfn.XMATCH(INFLATION_Index,Dynamic_Indices))),
IF(SETUP_Frequency="Quarterly",
IFERROR(INDEX(Dynamic_Table_QTR,_xlfn.XMATCH($H587,Dynamic_Period_QTR),_xlfn.XMATCH(INFLATION_Index,Dynamic_Indices)),
INDEX(Dynamic_Table_QTR,COUNTA(Dynamic_Table_QTR)/COUNTA(Dynamic_Indices),_xlfn.XMATCH(INFLATION_Index,Dynamic_Indices))),"err")))))
/100</f>
        <v>#N/A</v>
      </c>
      <c r="P587" s="37" t="e">
        <f t="shared" ca="1" si="47"/>
        <v>#N/A</v>
      </c>
      <c r="Q587" s="37" t="e">
        <f ca="1">IF(ISERROR($H587),NA(),
$P587/_xlfn.XLOOKUP(0,Tool!$27:$27,Tool!$33:$33)
)</f>
        <v>#N/A</v>
      </c>
      <c r="R587" s="2"/>
      <c r="S587" s="36" t="e" cm="1">
        <f t="array" ref="S587">IF(OR(ISERROR($H587),$H587=FALSE),NA(),
IF(SETUP_Frequency="Financial Year",
IFERROR(INDEX(Dynamic_Table_FY,_xlfn.XMATCH($H587,Dynamic_Period_FY),_xlfn.XMATCH("GDP Deflator",Dynamic_Indices)),
INDEX(Dynamic_Table_FY,COUNTA(Dynamic_Table_FY)/COUNTA(Dynamic_Indices),_xlfn.XMATCH("GDP Deflator",Dynamic_Indices))),
IF(SETUP_Frequency="Calendar Year",
IFERROR(INDEX(Dynamic_Table_CAL,_xlfn.XMATCH($H587,Dynamic_Period_CAL),_xlfn.XMATCH("GDP Deflator",Dynamic_Indices)),
INDEX(Dynamic_Table_CAL,COUNTA(Dynamic_Table_CAL)/COUNTA(Dynamic_Indices),_xlfn.XMATCH("GDP Deflator",Dynamic_Indices))),
IF(SETUP_Frequency="Quarterly",
IFERROR(INDEX(Dynamic_Table_QTR,_xlfn.XMATCH($H587,Dynamic_Period_QTR),_xlfn.XMATCH("GDP Deflator",Dynamic_Indices)),
INDEX(Dynamic_Table_QTR,COUNTA(Dynamic_Table_QTR)/COUNTA(Dynamic_Indices),_xlfn.XMATCH("GDP Deflator",Dynamic_Indices))),"err"))))
/100</f>
        <v>#N/A</v>
      </c>
      <c r="T587" s="37" t="e">
        <f t="shared" ca="1" si="48"/>
        <v>#N/A</v>
      </c>
      <c r="U587" s="2" t="e">
        <f ca="1">IF(ISERROR($H587),NA(),
_xlfn.XLOOKUP(0,Tool!$28:$28,Tool!$40:$40)/$T587
)</f>
        <v>#N/A</v>
      </c>
    </row>
    <row r="588" spans="8:21" x14ac:dyDescent="0.35">
      <c r="H588" s="33" t="b">
        <f>IF(SETUP_Frequency="Calendar Year",IF(COUNTA(H$3:H587)&lt;=SETUP_Period_Final-SETUP_Period_First,H587+1),
IF(SETUP_Frequency="Financial Year", IF(COUNTA(H$3:H587)&lt;=LEFT(SETUP_Period_Final,4)-LEFT(SETUP_Period_First,4),((LEFT(H587,2)&amp;MID(H587,3,2))+1)&amp;"/"&amp;TEXT(RIGHT(TEXT(RIGHT(H587,2)+1,"00"),2),"00"),NA()),
IF(SETUP_Frequency="Quarterly",IF(COUNTA(H$3:H587)&lt;=((LEFT(SETUP_Period_Final,4)-LEFT(SETUP_Period_First,4))*4)+RIGHT(SETUP_Period_Final,1)-RIGHT(SETUP_Period_First,1),IF(_xlfn.NUMBERVALUE(RIGHT(H587,1))=4,(LEFT(H587,4)+1)&amp;"Q1",(LEFT(H587,4)&amp;"Q"&amp;(RIGHT(H587,1)+1))),NA()),NA())))</f>
        <v>0</v>
      </c>
      <c r="J588" s="43">
        <f ca="1">OFFSET(Tool!$C$13,0,ROW($H588)-3)</f>
        <v>0</v>
      </c>
      <c r="K588" s="78" t="e">
        <f t="shared" ca="1" si="46"/>
        <v>#N/A</v>
      </c>
      <c r="L588" s="78" t="e">
        <f t="shared" ca="1" si="49"/>
        <v>#N/A</v>
      </c>
      <c r="M588" s="78" t="e">
        <f t="shared" ca="1" si="50"/>
        <v>#N/A</v>
      </c>
      <c r="N588" s="38"/>
      <c r="O588" s="36" t="e" cm="1">
        <f t="array" ref="O588">IF(OR(ISERROR($H588),$H588=FALSE),NA(),
IF(INFLATION_Index="Custom",_xlfn.XLOOKUP($H588,Tool!$12:$12,Tool!$14:$14)*100,
IF(SETUP_Frequency="Financial Year",
IFERROR(INDEX(Dynamic_Table_FY,_xlfn.XMATCH($H588,Dynamic_Period_FY),_xlfn.XMATCH(INFLATION_Index,Dynamic_Indices)),
INDEX(Dynamic_Table_FY,COUNTA(Dynamic_Table_FY)/COUNTA(Dynamic_Indices),_xlfn.XMATCH(INFLATION_Index,Dynamic_Indices))),
IF(SETUP_Frequency="Calendar Year",
IFERROR(INDEX(Dynamic_Table_CAL,_xlfn.XMATCH($H588,Dynamic_Period_CAL),_xlfn.XMATCH(INFLATION_Index,Dynamic_Indices)),
INDEX(Dynamic_Table_CAL,COUNTA(Dynamic_Table_CAL)/COUNTA(Dynamic_Indices),_xlfn.XMATCH(INFLATION_Index,Dynamic_Indices))),
IF(SETUP_Frequency="Quarterly",
IFERROR(INDEX(Dynamic_Table_QTR,_xlfn.XMATCH($H588,Dynamic_Period_QTR),_xlfn.XMATCH(INFLATION_Index,Dynamic_Indices)),
INDEX(Dynamic_Table_QTR,COUNTA(Dynamic_Table_QTR)/COUNTA(Dynamic_Indices),_xlfn.XMATCH(INFLATION_Index,Dynamic_Indices))),"err")))))
/100</f>
        <v>#N/A</v>
      </c>
      <c r="P588" s="37" t="e">
        <f t="shared" ca="1" si="47"/>
        <v>#N/A</v>
      </c>
      <c r="Q588" s="37" t="e">
        <f ca="1">IF(ISERROR($H588),NA(),
$P588/_xlfn.XLOOKUP(0,Tool!$27:$27,Tool!$33:$33)
)</f>
        <v>#N/A</v>
      </c>
      <c r="R588" s="2"/>
      <c r="S588" s="36" t="e" cm="1">
        <f t="array" ref="S588">IF(OR(ISERROR($H588),$H588=FALSE),NA(),
IF(SETUP_Frequency="Financial Year",
IFERROR(INDEX(Dynamic_Table_FY,_xlfn.XMATCH($H588,Dynamic_Period_FY),_xlfn.XMATCH("GDP Deflator",Dynamic_Indices)),
INDEX(Dynamic_Table_FY,COUNTA(Dynamic_Table_FY)/COUNTA(Dynamic_Indices),_xlfn.XMATCH("GDP Deflator",Dynamic_Indices))),
IF(SETUP_Frequency="Calendar Year",
IFERROR(INDEX(Dynamic_Table_CAL,_xlfn.XMATCH($H588,Dynamic_Period_CAL),_xlfn.XMATCH("GDP Deflator",Dynamic_Indices)),
INDEX(Dynamic_Table_CAL,COUNTA(Dynamic_Table_CAL)/COUNTA(Dynamic_Indices),_xlfn.XMATCH("GDP Deflator",Dynamic_Indices))),
IF(SETUP_Frequency="Quarterly",
IFERROR(INDEX(Dynamic_Table_QTR,_xlfn.XMATCH($H588,Dynamic_Period_QTR),_xlfn.XMATCH("GDP Deflator",Dynamic_Indices)),
INDEX(Dynamic_Table_QTR,COUNTA(Dynamic_Table_QTR)/COUNTA(Dynamic_Indices),_xlfn.XMATCH("GDP Deflator",Dynamic_Indices))),"err"))))
/100</f>
        <v>#N/A</v>
      </c>
      <c r="T588" s="37" t="e">
        <f t="shared" ca="1" si="48"/>
        <v>#N/A</v>
      </c>
      <c r="U588" s="2" t="e">
        <f ca="1">IF(ISERROR($H588),NA(),
_xlfn.XLOOKUP(0,Tool!$28:$28,Tool!$40:$40)/$T588
)</f>
        <v>#N/A</v>
      </c>
    </row>
    <row r="589" spans="8:21" x14ac:dyDescent="0.35">
      <c r="H589" s="33" t="b">
        <f>IF(SETUP_Frequency="Calendar Year",IF(COUNTA(H$3:H588)&lt;=SETUP_Period_Final-SETUP_Period_First,H588+1),
IF(SETUP_Frequency="Financial Year", IF(COUNTA(H$3:H588)&lt;=LEFT(SETUP_Period_Final,4)-LEFT(SETUP_Period_First,4),((LEFT(H588,2)&amp;MID(H588,3,2))+1)&amp;"/"&amp;TEXT(RIGHT(TEXT(RIGHT(H588,2)+1,"00"),2),"00"),NA()),
IF(SETUP_Frequency="Quarterly",IF(COUNTA(H$3:H588)&lt;=((LEFT(SETUP_Period_Final,4)-LEFT(SETUP_Period_First,4))*4)+RIGHT(SETUP_Period_Final,1)-RIGHT(SETUP_Period_First,1),IF(_xlfn.NUMBERVALUE(RIGHT(H588,1))=4,(LEFT(H588,4)+1)&amp;"Q1",(LEFT(H588,4)&amp;"Q"&amp;(RIGHT(H588,1)+1))),NA()),NA())))</f>
        <v>0</v>
      </c>
      <c r="J589" s="43">
        <f ca="1">OFFSET(Tool!$C$13,0,ROW($H589)-3)</f>
        <v>0</v>
      </c>
      <c r="K589" s="78" t="e">
        <f t="shared" ca="1" si="46"/>
        <v>#N/A</v>
      </c>
      <c r="L589" s="78" t="e">
        <f t="shared" ca="1" si="49"/>
        <v>#N/A</v>
      </c>
      <c r="M589" s="78" t="e">
        <f t="shared" ca="1" si="50"/>
        <v>#N/A</v>
      </c>
      <c r="N589" s="38"/>
      <c r="O589" s="36" t="e" cm="1">
        <f t="array" ref="O589">IF(OR(ISERROR($H589),$H589=FALSE),NA(),
IF(INFLATION_Index="Custom",_xlfn.XLOOKUP($H589,Tool!$12:$12,Tool!$14:$14)*100,
IF(SETUP_Frequency="Financial Year",
IFERROR(INDEX(Dynamic_Table_FY,_xlfn.XMATCH($H589,Dynamic_Period_FY),_xlfn.XMATCH(INFLATION_Index,Dynamic_Indices)),
INDEX(Dynamic_Table_FY,COUNTA(Dynamic_Table_FY)/COUNTA(Dynamic_Indices),_xlfn.XMATCH(INFLATION_Index,Dynamic_Indices))),
IF(SETUP_Frequency="Calendar Year",
IFERROR(INDEX(Dynamic_Table_CAL,_xlfn.XMATCH($H589,Dynamic_Period_CAL),_xlfn.XMATCH(INFLATION_Index,Dynamic_Indices)),
INDEX(Dynamic_Table_CAL,COUNTA(Dynamic_Table_CAL)/COUNTA(Dynamic_Indices),_xlfn.XMATCH(INFLATION_Index,Dynamic_Indices))),
IF(SETUP_Frequency="Quarterly",
IFERROR(INDEX(Dynamic_Table_QTR,_xlfn.XMATCH($H589,Dynamic_Period_QTR),_xlfn.XMATCH(INFLATION_Index,Dynamic_Indices)),
INDEX(Dynamic_Table_QTR,COUNTA(Dynamic_Table_QTR)/COUNTA(Dynamic_Indices),_xlfn.XMATCH(INFLATION_Index,Dynamic_Indices))),"err")))))
/100</f>
        <v>#N/A</v>
      </c>
      <c r="P589" s="37" t="e">
        <f t="shared" ca="1" si="47"/>
        <v>#N/A</v>
      </c>
      <c r="Q589" s="37" t="e">
        <f ca="1">IF(ISERROR($H589),NA(),
$P589/_xlfn.XLOOKUP(0,Tool!$27:$27,Tool!$33:$33)
)</f>
        <v>#N/A</v>
      </c>
      <c r="R589" s="2"/>
      <c r="S589" s="36" t="e" cm="1">
        <f t="array" ref="S589">IF(OR(ISERROR($H589),$H589=FALSE),NA(),
IF(SETUP_Frequency="Financial Year",
IFERROR(INDEX(Dynamic_Table_FY,_xlfn.XMATCH($H589,Dynamic_Period_FY),_xlfn.XMATCH("GDP Deflator",Dynamic_Indices)),
INDEX(Dynamic_Table_FY,COUNTA(Dynamic_Table_FY)/COUNTA(Dynamic_Indices),_xlfn.XMATCH("GDP Deflator",Dynamic_Indices))),
IF(SETUP_Frequency="Calendar Year",
IFERROR(INDEX(Dynamic_Table_CAL,_xlfn.XMATCH($H589,Dynamic_Period_CAL),_xlfn.XMATCH("GDP Deflator",Dynamic_Indices)),
INDEX(Dynamic_Table_CAL,COUNTA(Dynamic_Table_CAL)/COUNTA(Dynamic_Indices),_xlfn.XMATCH("GDP Deflator",Dynamic_Indices))),
IF(SETUP_Frequency="Quarterly",
IFERROR(INDEX(Dynamic_Table_QTR,_xlfn.XMATCH($H589,Dynamic_Period_QTR),_xlfn.XMATCH("GDP Deflator",Dynamic_Indices)),
INDEX(Dynamic_Table_QTR,COUNTA(Dynamic_Table_QTR)/COUNTA(Dynamic_Indices),_xlfn.XMATCH("GDP Deflator",Dynamic_Indices))),"err"))))
/100</f>
        <v>#N/A</v>
      </c>
      <c r="T589" s="37" t="e">
        <f t="shared" ca="1" si="48"/>
        <v>#N/A</v>
      </c>
      <c r="U589" s="2" t="e">
        <f ca="1">IF(ISERROR($H589),NA(),
_xlfn.XLOOKUP(0,Tool!$28:$28,Tool!$40:$40)/$T589
)</f>
        <v>#N/A</v>
      </c>
    </row>
    <row r="590" spans="8:21" x14ac:dyDescent="0.35">
      <c r="H590" s="33" t="b">
        <f>IF(SETUP_Frequency="Calendar Year",IF(COUNTA(H$3:H589)&lt;=SETUP_Period_Final-SETUP_Period_First,H589+1),
IF(SETUP_Frequency="Financial Year", IF(COUNTA(H$3:H589)&lt;=LEFT(SETUP_Period_Final,4)-LEFT(SETUP_Period_First,4),((LEFT(H589,2)&amp;MID(H589,3,2))+1)&amp;"/"&amp;TEXT(RIGHT(TEXT(RIGHT(H589,2)+1,"00"),2),"00"),NA()),
IF(SETUP_Frequency="Quarterly",IF(COUNTA(H$3:H589)&lt;=((LEFT(SETUP_Period_Final,4)-LEFT(SETUP_Period_First,4))*4)+RIGHT(SETUP_Period_Final,1)-RIGHT(SETUP_Period_First,1),IF(_xlfn.NUMBERVALUE(RIGHT(H589,1))=4,(LEFT(H589,4)+1)&amp;"Q1",(LEFT(H589,4)&amp;"Q"&amp;(RIGHT(H589,1)+1))),NA()),NA())))</f>
        <v>0</v>
      </c>
      <c r="J590" s="43">
        <f ca="1">OFFSET(Tool!$C$13,0,ROW($H590)-3)</f>
        <v>0</v>
      </c>
      <c r="K590" s="78" t="e">
        <f t="shared" ca="1" si="46"/>
        <v>#N/A</v>
      </c>
      <c r="L590" s="78" t="e">
        <f t="shared" ca="1" si="49"/>
        <v>#N/A</v>
      </c>
      <c r="M590" s="78" t="e">
        <f t="shared" ca="1" si="50"/>
        <v>#N/A</v>
      </c>
      <c r="N590" s="38"/>
      <c r="O590" s="36" t="e" cm="1">
        <f t="array" ref="O590">IF(OR(ISERROR($H590),$H590=FALSE),NA(),
IF(INFLATION_Index="Custom",_xlfn.XLOOKUP($H590,Tool!$12:$12,Tool!$14:$14)*100,
IF(SETUP_Frequency="Financial Year",
IFERROR(INDEX(Dynamic_Table_FY,_xlfn.XMATCH($H590,Dynamic_Period_FY),_xlfn.XMATCH(INFLATION_Index,Dynamic_Indices)),
INDEX(Dynamic_Table_FY,COUNTA(Dynamic_Table_FY)/COUNTA(Dynamic_Indices),_xlfn.XMATCH(INFLATION_Index,Dynamic_Indices))),
IF(SETUP_Frequency="Calendar Year",
IFERROR(INDEX(Dynamic_Table_CAL,_xlfn.XMATCH($H590,Dynamic_Period_CAL),_xlfn.XMATCH(INFLATION_Index,Dynamic_Indices)),
INDEX(Dynamic_Table_CAL,COUNTA(Dynamic_Table_CAL)/COUNTA(Dynamic_Indices),_xlfn.XMATCH(INFLATION_Index,Dynamic_Indices))),
IF(SETUP_Frequency="Quarterly",
IFERROR(INDEX(Dynamic_Table_QTR,_xlfn.XMATCH($H590,Dynamic_Period_QTR),_xlfn.XMATCH(INFLATION_Index,Dynamic_Indices)),
INDEX(Dynamic_Table_QTR,COUNTA(Dynamic_Table_QTR)/COUNTA(Dynamic_Indices),_xlfn.XMATCH(INFLATION_Index,Dynamic_Indices))),"err")))))
/100</f>
        <v>#N/A</v>
      </c>
      <c r="P590" s="37" t="e">
        <f t="shared" ca="1" si="47"/>
        <v>#N/A</v>
      </c>
      <c r="Q590" s="37" t="e">
        <f ca="1">IF(ISERROR($H590),NA(),
$P590/_xlfn.XLOOKUP(0,Tool!$27:$27,Tool!$33:$33)
)</f>
        <v>#N/A</v>
      </c>
      <c r="R590" s="2"/>
      <c r="S590" s="36" t="e" cm="1">
        <f t="array" ref="S590">IF(OR(ISERROR($H590),$H590=FALSE),NA(),
IF(SETUP_Frequency="Financial Year",
IFERROR(INDEX(Dynamic_Table_FY,_xlfn.XMATCH($H590,Dynamic_Period_FY),_xlfn.XMATCH("GDP Deflator",Dynamic_Indices)),
INDEX(Dynamic_Table_FY,COUNTA(Dynamic_Table_FY)/COUNTA(Dynamic_Indices),_xlfn.XMATCH("GDP Deflator",Dynamic_Indices))),
IF(SETUP_Frequency="Calendar Year",
IFERROR(INDEX(Dynamic_Table_CAL,_xlfn.XMATCH($H590,Dynamic_Period_CAL),_xlfn.XMATCH("GDP Deflator",Dynamic_Indices)),
INDEX(Dynamic_Table_CAL,COUNTA(Dynamic_Table_CAL)/COUNTA(Dynamic_Indices),_xlfn.XMATCH("GDP Deflator",Dynamic_Indices))),
IF(SETUP_Frequency="Quarterly",
IFERROR(INDEX(Dynamic_Table_QTR,_xlfn.XMATCH($H590,Dynamic_Period_QTR),_xlfn.XMATCH("GDP Deflator",Dynamic_Indices)),
INDEX(Dynamic_Table_QTR,COUNTA(Dynamic_Table_QTR)/COUNTA(Dynamic_Indices),_xlfn.XMATCH("GDP Deflator",Dynamic_Indices))),"err"))))
/100</f>
        <v>#N/A</v>
      </c>
      <c r="T590" s="37" t="e">
        <f t="shared" ca="1" si="48"/>
        <v>#N/A</v>
      </c>
      <c r="U590" s="2" t="e">
        <f ca="1">IF(ISERROR($H590),NA(),
_xlfn.XLOOKUP(0,Tool!$28:$28,Tool!$40:$40)/$T590
)</f>
        <v>#N/A</v>
      </c>
    </row>
    <row r="591" spans="8:21" x14ac:dyDescent="0.35">
      <c r="H591" s="33" t="b">
        <f>IF(SETUP_Frequency="Calendar Year",IF(COUNTA(H$3:H590)&lt;=SETUP_Period_Final-SETUP_Period_First,H590+1),
IF(SETUP_Frequency="Financial Year", IF(COUNTA(H$3:H590)&lt;=LEFT(SETUP_Period_Final,4)-LEFT(SETUP_Period_First,4),((LEFT(H590,2)&amp;MID(H590,3,2))+1)&amp;"/"&amp;TEXT(RIGHT(TEXT(RIGHT(H590,2)+1,"00"),2),"00"),NA()),
IF(SETUP_Frequency="Quarterly",IF(COUNTA(H$3:H590)&lt;=((LEFT(SETUP_Period_Final,4)-LEFT(SETUP_Period_First,4))*4)+RIGHT(SETUP_Period_Final,1)-RIGHT(SETUP_Period_First,1),IF(_xlfn.NUMBERVALUE(RIGHT(H590,1))=4,(LEFT(H590,4)+1)&amp;"Q1",(LEFT(H590,4)&amp;"Q"&amp;(RIGHT(H590,1)+1))),NA()),NA())))</f>
        <v>0</v>
      </c>
      <c r="J591" s="43">
        <f ca="1">OFFSET(Tool!$C$13,0,ROW($H591)-3)</f>
        <v>0</v>
      </c>
      <c r="K591" s="78" t="e">
        <f t="shared" ca="1" si="46"/>
        <v>#N/A</v>
      </c>
      <c r="L591" s="78" t="e">
        <f t="shared" ca="1" si="49"/>
        <v>#N/A</v>
      </c>
      <c r="M591" s="78" t="e">
        <f t="shared" ca="1" si="50"/>
        <v>#N/A</v>
      </c>
      <c r="N591" s="38"/>
      <c r="O591" s="36" t="e" cm="1">
        <f t="array" ref="O591">IF(OR(ISERROR($H591),$H591=FALSE),NA(),
IF(INFLATION_Index="Custom",_xlfn.XLOOKUP($H591,Tool!$12:$12,Tool!$14:$14)*100,
IF(SETUP_Frequency="Financial Year",
IFERROR(INDEX(Dynamic_Table_FY,_xlfn.XMATCH($H591,Dynamic_Period_FY),_xlfn.XMATCH(INFLATION_Index,Dynamic_Indices)),
INDEX(Dynamic_Table_FY,COUNTA(Dynamic_Table_FY)/COUNTA(Dynamic_Indices),_xlfn.XMATCH(INFLATION_Index,Dynamic_Indices))),
IF(SETUP_Frequency="Calendar Year",
IFERROR(INDEX(Dynamic_Table_CAL,_xlfn.XMATCH($H591,Dynamic_Period_CAL),_xlfn.XMATCH(INFLATION_Index,Dynamic_Indices)),
INDEX(Dynamic_Table_CAL,COUNTA(Dynamic_Table_CAL)/COUNTA(Dynamic_Indices),_xlfn.XMATCH(INFLATION_Index,Dynamic_Indices))),
IF(SETUP_Frequency="Quarterly",
IFERROR(INDEX(Dynamic_Table_QTR,_xlfn.XMATCH($H591,Dynamic_Period_QTR),_xlfn.XMATCH(INFLATION_Index,Dynamic_Indices)),
INDEX(Dynamic_Table_QTR,COUNTA(Dynamic_Table_QTR)/COUNTA(Dynamic_Indices),_xlfn.XMATCH(INFLATION_Index,Dynamic_Indices))),"err")))))
/100</f>
        <v>#N/A</v>
      </c>
      <c r="P591" s="37" t="e">
        <f t="shared" ca="1" si="47"/>
        <v>#N/A</v>
      </c>
      <c r="Q591" s="37" t="e">
        <f ca="1">IF(ISERROR($H591),NA(),
$P591/_xlfn.XLOOKUP(0,Tool!$27:$27,Tool!$33:$33)
)</f>
        <v>#N/A</v>
      </c>
      <c r="R591" s="2"/>
      <c r="S591" s="36" t="e" cm="1">
        <f t="array" ref="S591">IF(OR(ISERROR($H591),$H591=FALSE),NA(),
IF(SETUP_Frequency="Financial Year",
IFERROR(INDEX(Dynamic_Table_FY,_xlfn.XMATCH($H591,Dynamic_Period_FY),_xlfn.XMATCH("GDP Deflator",Dynamic_Indices)),
INDEX(Dynamic_Table_FY,COUNTA(Dynamic_Table_FY)/COUNTA(Dynamic_Indices),_xlfn.XMATCH("GDP Deflator",Dynamic_Indices))),
IF(SETUP_Frequency="Calendar Year",
IFERROR(INDEX(Dynamic_Table_CAL,_xlfn.XMATCH($H591,Dynamic_Period_CAL),_xlfn.XMATCH("GDP Deflator",Dynamic_Indices)),
INDEX(Dynamic_Table_CAL,COUNTA(Dynamic_Table_CAL)/COUNTA(Dynamic_Indices),_xlfn.XMATCH("GDP Deflator",Dynamic_Indices))),
IF(SETUP_Frequency="Quarterly",
IFERROR(INDEX(Dynamic_Table_QTR,_xlfn.XMATCH($H591,Dynamic_Period_QTR),_xlfn.XMATCH("GDP Deflator",Dynamic_Indices)),
INDEX(Dynamic_Table_QTR,COUNTA(Dynamic_Table_QTR)/COUNTA(Dynamic_Indices),_xlfn.XMATCH("GDP Deflator",Dynamic_Indices))),"err"))))
/100</f>
        <v>#N/A</v>
      </c>
      <c r="T591" s="37" t="e">
        <f t="shared" ca="1" si="48"/>
        <v>#N/A</v>
      </c>
      <c r="U591" s="2" t="e">
        <f ca="1">IF(ISERROR($H591),NA(),
_xlfn.XLOOKUP(0,Tool!$28:$28,Tool!$40:$40)/$T591
)</f>
        <v>#N/A</v>
      </c>
    </row>
    <row r="592" spans="8:21" x14ac:dyDescent="0.35">
      <c r="H592" s="33" t="b">
        <f>IF(SETUP_Frequency="Calendar Year",IF(COUNTA(H$3:H591)&lt;=SETUP_Period_Final-SETUP_Period_First,H591+1),
IF(SETUP_Frequency="Financial Year", IF(COUNTA(H$3:H591)&lt;=LEFT(SETUP_Period_Final,4)-LEFT(SETUP_Period_First,4),((LEFT(H591,2)&amp;MID(H591,3,2))+1)&amp;"/"&amp;TEXT(RIGHT(TEXT(RIGHT(H591,2)+1,"00"),2),"00"),NA()),
IF(SETUP_Frequency="Quarterly",IF(COUNTA(H$3:H591)&lt;=((LEFT(SETUP_Period_Final,4)-LEFT(SETUP_Period_First,4))*4)+RIGHT(SETUP_Period_Final,1)-RIGHT(SETUP_Period_First,1),IF(_xlfn.NUMBERVALUE(RIGHT(H591,1))=4,(LEFT(H591,4)+1)&amp;"Q1",(LEFT(H591,4)&amp;"Q"&amp;(RIGHT(H591,1)+1))),NA()),NA())))</f>
        <v>0</v>
      </c>
      <c r="J592" s="43">
        <f ca="1">OFFSET(Tool!$C$13,0,ROW($H592)-3)</f>
        <v>0</v>
      </c>
      <c r="K592" s="78" t="e">
        <f t="shared" ca="1" si="46"/>
        <v>#N/A</v>
      </c>
      <c r="L592" s="78" t="e">
        <f t="shared" ca="1" si="49"/>
        <v>#N/A</v>
      </c>
      <c r="M592" s="78" t="e">
        <f t="shared" ca="1" si="50"/>
        <v>#N/A</v>
      </c>
      <c r="N592" s="38"/>
      <c r="O592" s="36" t="e" cm="1">
        <f t="array" ref="O592">IF(OR(ISERROR($H592),$H592=FALSE),NA(),
IF(INFLATION_Index="Custom",_xlfn.XLOOKUP($H592,Tool!$12:$12,Tool!$14:$14)*100,
IF(SETUP_Frequency="Financial Year",
IFERROR(INDEX(Dynamic_Table_FY,_xlfn.XMATCH($H592,Dynamic_Period_FY),_xlfn.XMATCH(INFLATION_Index,Dynamic_Indices)),
INDEX(Dynamic_Table_FY,COUNTA(Dynamic_Table_FY)/COUNTA(Dynamic_Indices),_xlfn.XMATCH(INFLATION_Index,Dynamic_Indices))),
IF(SETUP_Frequency="Calendar Year",
IFERROR(INDEX(Dynamic_Table_CAL,_xlfn.XMATCH($H592,Dynamic_Period_CAL),_xlfn.XMATCH(INFLATION_Index,Dynamic_Indices)),
INDEX(Dynamic_Table_CAL,COUNTA(Dynamic_Table_CAL)/COUNTA(Dynamic_Indices),_xlfn.XMATCH(INFLATION_Index,Dynamic_Indices))),
IF(SETUP_Frequency="Quarterly",
IFERROR(INDEX(Dynamic_Table_QTR,_xlfn.XMATCH($H592,Dynamic_Period_QTR),_xlfn.XMATCH(INFLATION_Index,Dynamic_Indices)),
INDEX(Dynamic_Table_QTR,COUNTA(Dynamic_Table_QTR)/COUNTA(Dynamic_Indices),_xlfn.XMATCH(INFLATION_Index,Dynamic_Indices))),"err")))))
/100</f>
        <v>#N/A</v>
      </c>
      <c r="P592" s="37" t="e">
        <f t="shared" ca="1" si="47"/>
        <v>#N/A</v>
      </c>
      <c r="Q592" s="37" t="e">
        <f ca="1">IF(ISERROR($H592),NA(),
$P592/_xlfn.XLOOKUP(0,Tool!$27:$27,Tool!$33:$33)
)</f>
        <v>#N/A</v>
      </c>
      <c r="R592" s="2"/>
      <c r="S592" s="36" t="e" cm="1">
        <f t="array" ref="S592">IF(OR(ISERROR($H592),$H592=FALSE),NA(),
IF(SETUP_Frequency="Financial Year",
IFERROR(INDEX(Dynamic_Table_FY,_xlfn.XMATCH($H592,Dynamic_Period_FY),_xlfn.XMATCH("GDP Deflator",Dynamic_Indices)),
INDEX(Dynamic_Table_FY,COUNTA(Dynamic_Table_FY)/COUNTA(Dynamic_Indices),_xlfn.XMATCH("GDP Deflator",Dynamic_Indices))),
IF(SETUP_Frequency="Calendar Year",
IFERROR(INDEX(Dynamic_Table_CAL,_xlfn.XMATCH($H592,Dynamic_Period_CAL),_xlfn.XMATCH("GDP Deflator",Dynamic_Indices)),
INDEX(Dynamic_Table_CAL,COUNTA(Dynamic_Table_CAL)/COUNTA(Dynamic_Indices),_xlfn.XMATCH("GDP Deflator",Dynamic_Indices))),
IF(SETUP_Frequency="Quarterly",
IFERROR(INDEX(Dynamic_Table_QTR,_xlfn.XMATCH($H592,Dynamic_Period_QTR),_xlfn.XMATCH("GDP Deflator",Dynamic_Indices)),
INDEX(Dynamic_Table_QTR,COUNTA(Dynamic_Table_QTR)/COUNTA(Dynamic_Indices),_xlfn.XMATCH("GDP Deflator",Dynamic_Indices))),"err"))))
/100</f>
        <v>#N/A</v>
      </c>
      <c r="T592" s="37" t="e">
        <f t="shared" ca="1" si="48"/>
        <v>#N/A</v>
      </c>
      <c r="U592" s="2" t="e">
        <f ca="1">IF(ISERROR($H592),NA(),
_xlfn.XLOOKUP(0,Tool!$28:$28,Tool!$40:$40)/$T592
)</f>
        <v>#N/A</v>
      </c>
    </row>
    <row r="593" spans="8:21" x14ac:dyDescent="0.35">
      <c r="H593" s="33" t="b">
        <f>IF(SETUP_Frequency="Calendar Year",IF(COUNTA(H$3:H592)&lt;=SETUP_Period_Final-SETUP_Period_First,H592+1),
IF(SETUP_Frequency="Financial Year", IF(COUNTA(H$3:H592)&lt;=LEFT(SETUP_Period_Final,4)-LEFT(SETUP_Period_First,4),((LEFT(H592,2)&amp;MID(H592,3,2))+1)&amp;"/"&amp;TEXT(RIGHT(TEXT(RIGHT(H592,2)+1,"00"),2),"00"),NA()),
IF(SETUP_Frequency="Quarterly",IF(COUNTA(H$3:H592)&lt;=((LEFT(SETUP_Period_Final,4)-LEFT(SETUP_Period_First,4))*4)+RIGHT(SETUP_Period_Final,1)-RIGHT(SETUP_Period_First,1),IF(_xlfn.NUMBERVALUE(RIGHT(H592,1))=4,(LEFT(H592,4)+1)&amp;"Q1",(LEFT(H592,4)&amp;"Q"&amp;(RIGHT(H592,1)+1))),NA()),NA())))</f>
        <v>0</v>
      </c>
      <c r="J593" s="43">
        <f ca="1">OFFSET(Tool!$C$13,0,ROW($H593)-3)</f>
        <v>0</v>
      </c>
      <c r="K593" s="78" t="e">
        <f t="shared" ca="1" si="46"/>
        <v>#N/A</v>
      </c>
      <c r="L593" s="78" t="e">
        <f t="shared" ca="1" si="49"/>
        <v>#N/A</v>
      </c>
      <c r="M593" s="78" t="e">
        <f t="shared" ca="1" si="50"/>
        <v>#N/A</v>
      </c>
      <c r="N593" s="38"/>
      <c r="O593" s="36" t="e" cm="1">
        <f t="array" ref="O593">IF(OR(ISERROR($H593),$H593=FALSE),NA(),
IF(INFLATION_Index="Custom",_xlfn.XLOOKUP($H593,Tool!$12:$12,Tool!$14:$14)*100,
IF(SETUP_Frequency="Financial Year",
IFERROR(INDEX(Dynamic_Table_FY,_xlfn.XMATCH($H593,Dynamic_Period_FY),_xlfn.XMATCH(INFLATION_Index,Dynamic_Indices)),
INDEX(Dynamic_Table_FY,COUNTA(Dynamic_Table_FY)/COUNTA(Dynamic_Indices),_xlfn.XMATCH(INFLATION_Index,Dynamic_Indices))),
IF(SETUP_Frequency="Calendar Year",
IFERROR(INDEX(Dynamic_Table_CAL,_xlfn.XMATCH($H593,Dynamic_Period_CAL),_xlfn.XMATCH(INFLATION_Index,Dynamic_Indices)),
INDEX(Dynamic_Table_CAL,COUNTA(Dynamic_Table_CAL)/COUNTA(Dynamic_Indices),_xlfn.XMATCH(INFLATION_Index,Dynamic_Indices))),
IF(SETUP_Frequency="Quarterly",
IFERROR(INDEX(Dynamic_Table_QTR,_xlfn.XMATCH($H593,Dynamic_Period_QTR),_xlfn.XMATCH(INFLATION_Index,Dynamic_Indices)),
INDEX(Dynamic_Table_QTR,COUNTA(Dynamic_Table_QTR)/COUNTA(Dynamic_Indices),_xlfn.XMATCH(INFLATION_Index,Dynamic_Indices))),"err")))))
/100</f>
        <v>#N/A</v>
      </c>
      <c r="P593" s="37" t="e">
        <f t="shared" ca="1" si="47"/>
        <v>#N/A</v>
      </c>
      <c r="Q593" s="37" t="e">
        <f ca="1">IF(ISERROR($H593),NA(),
$P593/_xlfn.XLOOKUP(0,Tool!$27:$27,Tool!$33:$33)
)</f>
        <v>#N/A</v>
      </c>
      <c r="R593" s="2"/>
      <c r="S593" s="36" t="e" cm="1">
        <f t="array" ref="S593">IF(OR(ISERROR($H593),$H593=FALSE),NA(),
IF(SETUP_Frequency="Financial Year",
IFERROR(INDEX(Dynamic_Table_FY,_xlfn.XMATCH($H593,Dynamic_Period_FY),_xlfn.XMATCH("GDP Deflator",Dynamic_Indices)),
INDEX(Dynamic_Table_FY,COUNTA(Dynamic_Table_FY)/COUNTA(Dynamic_Indices),_xlfn.XMATCH("GDP Deflator",Dynamic_Indices))),
IF(SETUP_Frequency="Calendar Year",
IFERROR(INDEX(Dynamic_Table_CAL,_xlfn.XMATCH($H593,Dynamic_Period_CAL),_xlfn.XMATCH("GDP Deflator",Dynamic_Indices)),
INDEX(Dynamic_Table_CAL,COUNTA(Dynamic_Table_CAL)/COUNTA(Dynamic_Indices),_xlfn.XMATCH("GDP Deflator",Dynamic_Indices))),
IF(SETUP_Frequency="Quarterly",
IFERROR(INDEX(Dynamic_Table_QTR,_xlfn.XMATCH($H593,Dynamic_Period_QTR),_xlfn.XMATCH("GDP Deflator",Dynamic_Indices)),
INDEX(Dynamic_Table_QTR,COUNTA(Dynamic_Table_QTR)/COUNTA(Dynamic_Indices),_xlfn.XMATCH("GDP Deflator",Dynamic_Indices))),"err"))))
/100</f>
        <v>#N/A</v>
      </c>
      <c r="T593" s="37" t="e">
        <f t="shared" ca="1" si="48"/>
        <v>#N/A</v>
      </c>
      <c r="U593" s="2" t="e">
        <f ca="1">IF(ISERROR($H593),NA(),
_xlfn.XLOOKUP(0,Tool!$28:$28,Tool!$40:$40)/$T593
)</f>
        <v>#N/A</v>
      </c>
    </row>
    <row r="594" spans="8:21" x14ac:dyDescent="0.35">
      <c r="H594" s="33" t="b">
        <f>IF(SETUP_Frequency="Calendar Year",IF(COUNTA(H$3:H593)&lt;=SETUP_Period_Final-SETUP_Period_First,H593+1),
IF(SETUP_Frequency="Financial Year", IF(COUNTA(H$3:H593)&lt;=LEFT(SETUP_Period_Final,4)-LEFT(SETUP_Period_First,4),((LEFT(H593,2)&amp;MID(H593,3,2))+1)&amp;"/"&amp;TEXT(RIGHT(TEXT(RIGHT(H593,2)+1,"00"),2),"00"),NA()),
IF(SETUP_Frequency="Quarterly",IF(COUNTA(H$3:H593)&lt;=((LEFT(SETUP_Period_Final,4)-LEFT(SETUP_Period_First,4))*4)+RIGHT(SETUP_Period_Final,1)-RIGHT(SETUP_Period_First,1),IF(_xlfn.NUMBERVALUE(RIGHT(H593,1))=4,(LEFT(H593,4)+1)&amp;"Q1",(LEFT(H593,4)&amp;"Q"&amp;(RIGHT(H593,1)+1))),NA()),NA())))</f>
        <v>0</v>
      </c>
      <c r="J594" s="43">
        <f ca="1">OFFSET(Tool!$C$13,0,ROW($H594)-3)</f>
        <v>0</v>
      </c>
      <c r="K594" s="78" t="e">
        <f t="shared" ca="1" si="46"/>
        <v>#N/A</v>
      </c>
      <c r="L594" s="78" t="e">
        <f t="shared" ca="1" si="49"/>
        <v>#N/A</v>
      </c>
      <c r="M594" s="78" t="e">
        <f t="shared" ca="1" si="50"/>
        <v>#N/A</v>
      </c>
      <c r="N594" s="38"/>
      <c r="O594" s="36" t="e" cm="1">
        <f t="array" ref="O594">IF(OR(ISERROR($H594),$H594=FALSE),NA(),
IF(INFLATION_Index="Custom",_xlfn.XLOOKUP($H594,Tool!$12:$12,Tool!$14:$14)*100,
IF(SETUP_Frequency="Financial Year",
IFERROR(INDEX(Dynamic_Table_FY,_xlfn.XMATCH($H594,Dynamic_Period_FY),_xlfn.XMATCH(INFLATION_Index,Dynamic_Indices)),
INDEX(Dynamic_Table_FY,COUNTA(Dynamic_Table_FY)/COUNTA(Dynamic_Indices),_xlfn.XMATCH(INFLATION_Index,Dynamic_Indices))),
IF(SETUP_Frequency="Calendar Year",
IFERROR(INDEX(Dynamic_Table_CAL,_xlfn.XMATCH($H594,Dynamic_Period_CAL),_xlfn.XMATCH(INFLATION_Index,Dynamic_Indices)),
INDEX(Dynamic_Table_CAL,COUNTA(Dynamic_Table_CAL)/COUNTA(Dynamic_Indices),_xlfn.XMATCH(INFLATION_Index,Dynamic_Indices))),
IF(SETUP_Frequency="Quarterly",
IFERROR(INDEX(Dynamic_Table_QTR,_xlfn.XMATCH($H594,Dynamic_Period_QTR),_xlfn.XMATCH(INFLATION_Index,Dynamic_Indices)),
INDEX(Dynamic_Table_QTR,COUNTA(Dynamic_Table_QTR)/COUNTA(Dynamic_Indices),_xlfn.XMATCH(INFLATION_Index,Dynamic_Indices))),"err")))))
/100</f>
        <v>#N/A</v>
      </c>
      <c r="P594" s="37" t="e">
        <f t="shared" ca="1" si="47"/>
        <v>#N/A</v>
      </c>
      <c r="Q594" s="37" t="e">
        <f ca="1">IF(ISERROR($H594),NA(),
$P594/_xlfn.XLOOKUP(0,Tool!$27:$27,Tool!$33:$33)
)</f>
        <v>#N/A</v>
      </c>
      <c r="R594" s="2"/>
      <c r="S594" s="36" t="e" cm="1">
        <f t="array" ref="S594">IF(OR(ISERROR($H594),$H594=FALSE),NA(),
IF(SETUP_Frequency="Financial Year",
IFERROR(INDEX(Dynamic_Table_FY,_xlfn.XMATCH($H594,Dynamic_Period_FY),_xlfn.XMATCH("GDP Deflator",Dynamic_Indices)),
INDEX(Dynamic_Table_FY,COUNTA(Dynamic_Table_FY)/COUNTA(Dynamic_Indices),_xlfn.XMATCH("GDP Deflator",Dynamic_Indices))),
IF(SETUP_Frequency="Calendar Year",
IFERROR(INDEX(Dynamic_Table_CAL,_xlfn.XMATCH($H594,Dynamic_Period_CAL),_xlfn.XMATCH("GDP Deflator",Dynamic_Indices)),
INDEX(Dynamic_Table_CAL,COUNTA(Dynamic_Table_CAL)/COUNTA(Dynamic_Indices),_xlfn.XMATCH("GDP Deflator",Dynamic_Indices))),
IF(SETUP_Frequency="Quarterly",
IFERROR(INDEX(Dynamic_Table_QTR,_xlfn.XMATCH($H594,Dynamic_Period_QTR),_xlfn.XMATCH("GDP Deflator",Dynamic_Indices)),
INDEX(Dynamic_Table_QTR,COUNTA(Dynamic_Table_QTR)/COUNTA(Dynamic_Indices),_xlfn.XMATCH("GDP Deflator",Dynamic_Indices))),"err"))))
/100</f>
        <v>#N/A</v>
      </c>
      <c r="T594" s="37" t="e">
        <f t="shared" ca="1" si="48"/>
        <v>#N/A</v>
      </c>
      <c r="U594" s="2" t="e">
        <f ca="1">IF(ISERROR($H594),NA(),
_xlfn.XLOOKUP(0,Tool!$28:$28,Tool!$40:$40)/$T594
)</f>
        <v>#N/A</v>
      </c>
    </row>
    <row r="595" spans="8:21" x14ac:dyDescent="0.35">
      <c r="H595" s="33" t="b">
        <f>IF(SETUP_Frequency="Calendar Year",IF(COUNTA(H$3:H594)&lt;=SETUP_Period_Final-SETUP_Period_First,H594+1),
IF(SETUP_Frequency="Financial Year", IF(COUNTA(H$3:H594)&lt;=LEFT(SETUP_Period_Final,4)-LEFT(SETUP_Period_First,4),((LEFT(H594,2)&amp;MID(H594,3,2))+1)&amp;"/"&amp;TEXT(RIGHT(TEXT(RIGHT(H594,2)+1,"00"),2),"00"),NA()),
IF(SETUP_Frequency="Quarterly",IF(COUNTA(H$3:H594)&lt;=((LEFT(SETUP_Period_Final,4)-LEFT(SETUP_Period_First,4))*4)+RIGHT(SETUP_Period_Final,1)-RIGHT(SETUP_Period_First,1),IF(_xlfn.NUMBERVALUE(RIGHT(H594,1))=4,(LEFT(H594,4)+1)&amp;"Q1",(LEFT(H594,4)&amp;"Q"&amp;(RIGHT(H594,1)+1))),NA()),NA())))</f>
        <v>0</v>
      </c>
      <c r="J595" s="43">
        <f ca="1">OFFSET(Tool!$C$13,0,ROW($H595)-3)</f>
        <v>0</v>
      </c>
      <c r="K595" s="78" t="e">
        <f t="shared" ca="1" si="46"/>
        <v>#N/A</v>
      </c>
      <c r="L595" s="78" t="e">
        <f t="shared" ca="1" si="49"/>
        <v>#N/A</v>
      </c>
      <c r="M595" s="78" t="e">
        <f t="shared" ca="1" si="50"/>
        <v>#N/A</v>
      </c>
      <c r="N595" s="38"/>
      <c r="O595" s="36" t="e" cm="1">
        <f t="array" ref="O595">IF(OR(ISERROR($H595),$H595=FALSE),NA(),
IF(INFLATION_Index="Custom",_xlfn.XLOOKUP($H595,Tool!$12:$12,Tool!$14:$14)*100,
IF(SETUP_Frequency="Financial Year",
IFERROR(INDEX(Dynamic_Table_FY,_xlfn.XMATCH($H595,Dynamic_Period_FY),_xlfn.XMATCH(INFLATION_Index,Dynamic_Indices)),
INDEX(Dynamic_Table_FY,COUNTA(Dynamic_Table_FY)/COUNTA(Dynamic_Indices),_xlfn.XMATCH(INFLATION_Index,Dynamic_Indices))),
IF(SETUP_Frequency="Calendar Year",
IFERROR(INDEX(Dynamic_Table_CAL,_xlfn.XMATCH($H595,Dynamic_Period_CAL),_xlfn.XMATCH(INFLATION_Index,Dynamic_Indices)),
INDEX(Dynamic_Table_CAL,COUNTA(Dynamic_Table_CAL)/COUNTA(Dynamic_Indices),_xlfn.XMATCH(INFLATION_Index,Dynamic_Indices))),
IF(SETUP_Frequency="Quarterly",
IFERROR(INDEX(Dynamic_Table_QTR,_xlfn.XMATCH($H595,Dynamic_Period_QTR),_xlfn.XMATCH(INFLATION_Index,Dynamic_Indices)),
INDEX(Dynamic_Table_QTR,COUNTA(Dynamic_Table_QTR)/COUNTA(Dynamic_Indices),_xlfn.XMATCH(INFLATION_Index,Dynamic_Indices))),"err")))))
/100</f>
        <v>#N/A</v>
      </c>
      <c r="P595" s="37" t="e">
        <f t="shared" ca="1" si="47"/>
        <v>#N/A</v>
      </c>
      <c r="Q595" s="37" t="e">
        <f ca="1">IF(ISERROR($H595),NA(),
$P595/_xlfn.XLOOKUP(0,Tool!$27:$27,Tool!$33:$33)
)</f>
        <v>#N/A</v>
      </c>
      <c r="R595" s="2"/>
      <c r="S595" s="36" t="e" cm="1">
        <f t="array" ref="S595">IF(OR(ISERROR($H595),$H595=FALSE),NA(),
IF(SETUP_Frequency="Financial Year",
IFERROR(INDEX(Dynamic_Table_FY,_xlfn.XMATCH($H595,Dynamic_Period_FY),_xlfn.XMATCH("GDP Deflator",Dynamic_Indices)),
INDEX(Dynamic_Table_FY,COUNTA(Dynamic_Table_FY)/COUNTA(Dynamic_Indices),_xlfn.XMATCH("GDP Deflator",Dynamic_Indices))),
IF(SETUP_Frequency="Calendar Year",
IFERROR(INDEX(Dynamic_Table_CAL,_xlfn.XMATCH($H595,Dynamic_Period_CAL),_xlfn.XMATCH("GDP Deflator",Dynamic_Indices)),
INDEX(Dynamic_Table_CAL,COUNTA(Dynamic_Table_CAL)/COUNTA(Dynamic_Indices),_xlfn.XMATCH("GDP Deflator",Dynamic_Indices))),
IF(SETUP_Frequency="Quarterly",
IFERROR(INDEX(Dynamic_Table_QTR,_xlfn.XMATCH($H595,Dynamic_Period_QTR),_xlfn.XMATCH("GDP Deflator",Dynamic_Indices)),
INDEX(Dynamic_Table_QTR,COUNTA(Dynamic_Table_QTR)/COUNTA(Dynamic_Indices),_xlfn.XMATCH("GDP Deflator",Dynamic_Indices))),"err"))))
/100</f>
        <v>#N/A</v>
      </c>
      <c r="T595" s="37" t="e">
        <f t="shared" ca="1" si="48"/>
        <v>#N/A</v>
      </c>
      <c r="U595" s="2" t="e">
        <f ca="1">IF(ISERROR($H595),NA(),
_xlfn.XLOOKUP(0,Tool!$28:$28,Tool!$40:$40)/$T595
)</f>
        <v>#N/A</v>
      </c>
    </row>
    <row r="596" spans="8:21" x14ac:dyDescent="0.35">
      <c r="H596" s="33" t="b">
        <f>IF(SETUP_Frequency="Calendar Year",IF(COUNTA(H$3:H595)&lt;=SETUP_Period_Final-SETUP_Period_First,H595+1),
IF(SETUP_Frequency="Financial Year", IF(COUNTA(H$3:H595)&lt;=LEFT(SETUP_Period_Final,4)-LEFT(SETUP_Period_First,4),((LEFT(H595,2)&amp;MID(H595,3,2))+1)&amp;"/"&amp;TEXT(RIGHT(TEXT(RIGHT(H595,2)+1,"00"),2),"00"),NA()),
IF(SETUP_Frequency="Quarterly",IF(COUNTA(H$3:H595)&lt;=((LEFT(SETUP_Period_Final,4)-LEFT(SETUP_Period_First,4))*4)+RIGHT(SETUP_Period_Final,1)-RIGHT(SETUP_Period_First,1),IF(_xlfn.NUMBERVALUE(RIGHT(H595,1))=4,(LEFT(H595,4)+1)&amp;"Q1",(LEFT(H595,4)&amp;"Q"&amp;(RIGHT(H595,1)+1))),NA()),NA())))</f>
        <v>0</v>
      </c>
      <c r="J596" s="43">
        <f ca="1">OFFSET(Tool!$C$13,0,ROW($H596)-3)</f>
        <v>0</v>
      </c>
      <c r="K596" s="78" t="e">
        <f t="shared" ca="1" si="46"/>
        <v>#N/A</v>
      </c>
      <c r="L596" s="78" t="e">
        <f t="shared" ca="1" si="49"/>
        <v>#N/A</v>
      </c>
      <c r="M596" s="78" t="e">
        <f t="shared" ca="1" si="50"/>
        <v>#N/A</v>
      </c>
      <c r="N596" s="38"/>
      <c r="O596" s="36" t="e" cm="1">
        <f t="array" ref="O596">IF(OR(ISERROR($H596),$H596=FALSE),NA(),
IF(INFLATION_Index="Custom",_xlfn.XLOOKUP($H596,Tool!$12:$12,Tool!$14:$14)*100,
IF(SETUP_Frequency="Financial Year",
IFERROR(INDEX(Dynamic_Table_FY,_xlfn.XMATCH($H596,Dynamic_Period_FY),_xlfn.XMATCH(INFLATION_Index,Dynamic_Indices)),
INDEX(Dynamic_Table_FY,COUNTA(Dynamic_Table_FY)/COUNTA(Dynamic_Indices),_xlfn.XMATCH(INFLATION_Index,Dynamic_Indices))),
IF(SETUP_Frequency="Calendar Year",
IFERROR(INDEX(Dynamic_Table_CAL,_xlfn.XMATCH($H596,Dynamic_Period_CAL),_xlfn.XMATCH(INFLATION_Index,Dynamic_Indices)),
INDEX(Dynamic_Table_CAL,COUNTA(Dynamic_Table_CAL)/COUNTA(Dynamic_Indices),_xlfn.XMATCH(INFLATION_Index,Dynamic_Indices))),
IF(SETUP_Frequency="Quarterly",
IFERROR(INDEX(Dynamic_Table_QTR,_xlfn.XMATCH($H596,Dynamic_Period_QTR),_xlfn.XMATCH(INFLATION_Index,Dynamic_Indices)),
INDEX(Dynamic_Table_QTR,COUNTA(Dynamic_Table_QTR)/COUNTA(Dynamic_Indices),_xlfn.XMATCH(INFLATION_Index,Dynamic_Indices))),"err")))))
/100</f>
        <v>#N/A</v>
      </c>
      <c r="P596" s="37" t="e">
        <f t="shared" ca="1" si="47"/>
        <v>#N/A</v>
      </c>
      <c r="Q596" s="37" t="e">
        <f ca="1">IF(ISERROR($H596),NA(),
$P596/_xlfn.XLOOKUP(0,Tool!$27:$27,Tool!$33:$33)
)</f>
        <v>#N/A</v>
      </c>
      <c r="R596" s="2"/>
      <c r="S596" s="36" t="e" cm="1">
        <f t="array" ref="S596">IF(OR(ISERROR($H596),$H596=FALSE),NA(),
IF(SETUP_Frequency="Financial Year",
IFERROR(INDEX(Dynamic_Table_FY,_xlfn.XMATCH($H596,Dynamic_Period_FY),_xlfn.XMATCH("GDP Deflator",Dynamic_Indices)),
INDEX(Dynamic_Table_FY,COUNTA(Dynamic_Table_FY)/COUNTA(Dynamic_Indices),_xlfn.XMATCH("GDP Deflator",Dynamic_Indices))),
IF(SETUP_Frequency="Calendar Year",
IFERROR(INDEX(Dynamic_Table_CAL,_xlfn.XMATCH($H596,Dynamic_Period_CAL),_xlfn.XMATCH("GDP Deflator",Dynamic_Indices)),
INDEX(Dynamic_Table_CAL,COUNTA(Dynamic_Table_CAL)/COUNTA(Dynamic_Indices),_xlfn.XMATCH("GDP Deflator",Dynamic_Indices))),
IF(SETUP_Frequency="Quarterly",
IFERROR(INDEX(Dynamic_Table_QTR,_xlfn.XMATCH($H596,Dynamic_Period_QTR),_xlfn.XMATCH("GDP Deflator",Dynamic_Indices)),
INDEX(Dynamic_Table_QTR,COUNTA(Dynamic_Table_QTR)/COUNTA(Dynamic_Indices),_xlfn.XMATCH("GDP Deflator",Dynamic_Indices))),"err"))))
/100</f>
        <v>#N/A</v>
      </c>
      <c r="T596" s="37" t="e">
        <f t="shared" ca="1" si="48"/>
        <v>#N/A</v>
      </c>
      <c r="U596" s="2" t="e">
        <f ca="1">IF(ISERROR($H596),NA(),
_xlfn.XLOOKUP(0,Tool!$28:$28,Tool!$40:$40)/$T596
)</f>
        <v>#N/A</v>
      </c>
    </row>
    <row r="597" spans="8:21" x14ac:dyDescent="0.35">
      <c r="H597" s="33" t="b">
        <f>IF(SETUP_Frequency="Calendar Year",IF(COUNTA(H$3:H596)&lt;=SETUP_Period_Final-SETUP_Period_First,H596+1),
IF(SETUP_Frequency="Financial Year", IF(COUNTA(H$3:H596)&lt;=LEFT(SETUP_Period_Final,4)-LEFT(SETUP_Period_First,4),((LEFT(H596,2)&amp;MID(H596,3,2))+1)&amp;"/"&amp;TEXT(RIGHT(TEXT(RIGHT(H596,2)+1,"00"),2),"00"),NA()),
IF(SETUP_Frequency="Quarterly",IF(COUNTA(H$3:H596)&lt;=((LEFT(SETUP_Period_Final,4)-LEFT(SETUP_Period_First,4))*4)+RIGHT(SETUP_Period_Final,1)-RIGHT(SETUP_Period_First,1),IF(_xlfn.NUMBERVALUE(RIGHT(H596,1))=4,(LEFT(H596,4)+1)&amp;"Q1",(LEFT(H596,4)&amp;"Q"&amp;(RIGHT(H596,1)+1))),NA()),NA())))</f>
        <v>0</v>
      </c>
      <c r="J597" s="43">
        <f ca="1">OFFSET(Tool!$C$13,0,ROW($H597)-3)</f>
        <v>0</v>
      </c>
      <c r="K597" s="78" t="e">
        <f t="shared" ca="1" si="46"/>
        <v>#N/A</v>
      </c>
      <c r="L597" s="78" t="e">
        <f t="shared" ca="1" si="49"/>
        <v>#N/A</v>
      </c>
      <c r="M597" s="78" t="e">
        <f t="shared" ca="1" si="50"/>
        <v>#N/A</v>
      </c>
      <c r="N597" s="38"/>
      <c r="O597" s="36" t="e" cm="1">
        <f t="array" ref="O597">IF(OR(ISERROR($H597),$H597=FALSE),NA(),
IF(INFLATION_Index="Custom",_xlfn.XLOOKUP($H597,Tool!$12:$12,Tool!$14:$14)*100,
IF(SETUP_Frequency="Financial Year",
IFERROR(INDEX(Dynamic_Table_FY,_xlfn.XMATCH($H597,Dynamic_Period_FY),_xlfn.XMATCH(INFLATION_Index,Dynamic_Indices)),
INDEX(Dynamic_Table_FY,COUNTA(Dynamic_Table_FY)/COUNTA(Dynamic_Indices),_xlfn.XMATCH(INFLATION_Index,Dynamic_Indices))),
IF(SETUP_Frequency="Calendar Year",
IFERROR(INDEX(Dynamic_Table_CAL,_xlfn.XMATCH($H597,Dynamic_Period_CAL),_xlfn.XMATCH(INFLATION_Index,Dynamic_Indices)),
INDEX(Dynamic_Table_CAL,COUNTA(Dynamic_Table_CAL)/COUNTA(Dynamic_Indices),_xlfn.XMATCH(INFLATION_Index,Dynamic_Indices))),
IF(SETUP_Frequency="Quarterly",
IFERROR(INDEX(Dynamic_Table_QTR,_xlfn.XMATCH($H597,Dynamic_Period_QTR),_xlfn.XMATCH(INFLATION_Index,Dynamic_Indices)),
INDEX(Dynamic_Table_QTR,COUNTA(Dynamic_Table_QTR)/COUNTA(Dynamic_Indices),_xlfn.XMATCH(INFLATION_Index,Dynamic_Indices))),"err")))))
/100</f>
        <v>#N/A</v>
      </c>
      <c r="P597" s="37" t="e">
        <f t="shared" ca="1" si="47"/>
        <v>#N/A</v>
      </c>
      <c r="Q597" s="37" t="e">
        <f ca="1">IF(ISERROR($H597),NA(),
$P597/_xlfn.XLOOKUP(0,Tool!$27:$27,Tool!$33:$33)
)</f>
        <v>#N/A</v>
      </c>
      <c r="R597" s="2"/>
      <c r="S597" s="36" t="e" cm="1">
        <f t="array" ref="S597">IF(OR(ISERROR($H597),$H597=FALSE),NA(),
IF(SETUP_Frequency="Financial Year",
IFERROR(INDEX(Dynamic_Table_FY,_xlfn.XMATCH($H597,Dynamic_Period_FY),_xlfn.XMATCH("GDP Deflator",Dynamic_Indices)),
INDEX(Dynamic_Table_FY,COUNTA(Dynamic_Table_FY)/COUNTA(Dynamic_Indices),_xlfn.XMATCH("GDP Deflator",Dynamic_Indices))),
IF(SETUP_Frequency="Calendar Year",
IFERROR(INDEX(Dynamic_Table_CAL,_xlfn.XMATCH($H597,Dynamic_Period_CAL),_xlfn.XMATCH("GDP Deflator",Dynamic_Indices)),
INDEX(Dynamic_Table_CAL,COUNTA(Dynamic_Table_CAL)/COUNTA(Dynamic_Indices),_xlfn.XMATCH("GDP Deflator",Dynamic_Indices))),
IF(SETUP_Frequency="Quarterly",
IFERROR(INDEX(Dynamic_Table_QTR,_xlfn.XMATCH($H597,Dynamic_Period_QTR),_xlfn.XMATCH("GDP Deflator",Dynamic_Indices)),
INDEX(Dynamic_Table_QTR,COUNTA(Dynamic_Table_QTR)/COUNTA(Dynamic_Indices),_xlfn.XMATCH("GDP Deflator",Dynamic_Indices))),"err"))))
/100</f>
        <v>#N/A</v>
      </c>
      <c r="T597" s="37" t="e">
        <f t="shared" ca="1" si="48"/>
        <v>#N/A</v>
      </c>
      <c r="U597" s="2" t="e">
        <f ca="1">IF(ISERROR($H597),NA(),
_xlfn.XLOOKUP(0,Tool!$28:$28,Tool!$40:$40)/$T597
)</f>
        <v>#N/A</v>
      </c>
    </row>
    <row r="598" spans="8:21" x14ac:dyDescent="0.35">
      <c r="H598" s="33" t="b">
        <f>IF(SETUP_Frequency="Calendar Year",IF(COUNTA(H$3:H597)&lt;=SETUP_Period_Final-SETUP_Period_First,H597+1),
IF(SETUP_Frequency="Financial Year", IF(COUNTA(H$3:H597)&lt;=LEFT(SETUP_Period_Final,4)-LEFT(SETUP_Period_First,4),((LEFT(H597,2)&amp;MID(H597,3,2))+1)&amp;"/"&amp;TEXT(RIGHT(TEXT(RIGHT(H597,2)+1,"00"),2),"00"),NA()),
IF(SETUP_Frequency="Quarterly",IF(COUNTA(H$3:H597)&lt;=((LEFT(SETUP_Period_Final,4)-LEFT(SETUP_Period_First,4))*4)+RIGHT(SETUP_Period_Final,1)-RIGHT(SETUP_Period_First,1),IF(_xlfn.NUMBERVALUE(RIGHT(H597,1))=4,(LEFT(H597,4)+1)&amp;"Q1",(LEFT(H597,4)&amp;"Q"&amp;(RIGHT(H597,1)+1))),NA()),NA())))</f>
        <v>0</v>
      </c>
      <c r="J598" s="43">
        <f ca="1">OFFSET(Tool!$C$13,0,ROW($H598)-3)</f>
        <v>0</v>
      </c>
      <c r="K598" s="78" t="e">
        <f t="shared" ca="1" si="46"/>
        <v>#N/A</v>
      </c>
      <c r="L598" s="78" t="e">
        <f t="shared" ca="1" si="49"/>
        <v>#N/A</v>
      </c>
      <c r="M598" s="78" t="e">
        <f t="shared" ca="1" si="50"/>
        <v>#N/A</v>
      </c>
      <c r="N598" s="38"/>
      <c r="O598" s="36" t="e" cm="1">
        <f t="array" ref="O598">IF(OR(ISERROR($H598),$H598=FALSE),NA(),
IF(INFLATION_Index="Custom",_xlfn.XLOOKUP($H598,Tool!$12:$12,Tool!$14:$14)*100,
IF(SETUP_Frequency="Financial Year",
IFERROR(INDEX(Dynamic_Table_FY,_xlfn.XMATCH($H598,Dynamic_Period_FY),_xlfn.XMATCH(INFLATION_Index,Dynamic_Indices)),
INDEX(Dynamic_Table_FY,COUNTA(Dynamic_Table_FY)/COUNTA(Dynamic_Indices),_xlfn.XMATCH(INFLATION_Index,Dynamic_Indices))),
IF(SETUP_Frequency="Calendar Year",
IFERROR(INDEX(Dynamic_Table_CAL,_xlfn.XMATCH($H598,Dynamic_Period_CAL),_xlfn.XMATCH(INFLATION_Index,Dynamic_Indices)),
INDEX(Dynamic_Table_CAL,COUNTA(Dynamic_Table_CAL)/COUNTA(Dynamic_Indices),_xlfn.XMATCH(INFLATION_Index,Dynamic_Indices))),
IF(SETUP_Frequency="Quarterly",
IFERROR(INDEX(Dynamic_Table_QTR,_xlfn.XMATCH($H598,Dynamic_Period_QTR),_xlfn.XMATCH(INFLATION_Index,Dynamic_Indices)),
INDEX(Dynamic_Table_QTR,COUNTA(Dynamic_Table_QTR)/COUNTA(Dynamic_Indices),_xlfn.XMATCH(INFLATION_Index,Dynamic_Indices))),"err")))))
/100</f>
        <v>#N/A</v>
      </c>
      <c r="P598" s="37" t="e">
        <f t="shared" ca="1" si="47"/>
        <v>#N/A</v>
      </c>
      <c r="Q598" s="37" t="e">
        <f ca="1">IF(ISERROR($H598),NA(),
$P598/_xlfn.XLOOKUP(0,Tool!$27:$27,Tool!$33:$33)
)</f>
        <v>#N/A</v>
      </c>
      <c r="R598" s="2"/>
      <c r="S598" s="36" t="e" cm="1">
        <f t="array" ref="S598">IF(OR(ISERROR($H598),$H598=FALSE),NA(),
IF(SETUP_Frequency="Financial Year",
IFERROR(INDEX(Dynamic_Table_FY,_xlfn.XMATCH($H598,Dynamic_Period_FY),_xlfn.XMATCH("GDP Deflator",Dynamic_Indices)),
INDEX(Dynamic_Table_FY,COUNTA(Dynamic_Table_FY)/COUNTA(Dynamic_Indices),_xlfn.XMATCH("GDP Deflator",Dynamic_Indices))),
IF(SETUP_Frequency="Calendar Year",
IFERROR(INDEX(Dynamic_Table_CAL,_xlfn.XMATCH($H598,Dynamic_Period_CAL),_xlfn.XMATCH("GDP Deflator",Dynamic_Indices)),
INDEX(Dynamic_Table_CAL,COUNTA(Dynamic_Table_CAL)/COUNTA(Dynamic_Indices),_xlfn.XMATCH("GDP Deflator",Dynamic_Indices))),
IF(SETUP_Frequency="Quarterly",
IFERROR(INDEX(Dynamic_Table_QTR,_xlfn.XMATCH($H598,Dynamic_Period_QTR),_xlfn.XMATCH("GDP Deflator",Dynamic_Indices)),
INDEX(Dynamic_Table_QTR,COUNTA(Dynamic_Table_QTR)/COUNTA(Dynamic_Indices),_xlfn.XMATCH("GDP Deflator",Dynamic_Indices))),"err"))))
/100</f>
        <v>#N/A</v>
      </c>
      <c r="T598" s="37" t="e">
        <f t="shared" ca="1" si="48"/>
        <v>#N/A</v>
      </c>
      <c r="U598" s="2" t="e">
        <f ca="1">IF(ISERROR($H598),NA(),
_xlfn.XLOOKUP(0,Tool!$28:$28,Tool!$40:$40)/$T598
)</f>
        <v>#N/A</v>
      </c>
    </row>
    <row r="599" spans="8:21" x14ac:dyDescent="0.35">
      <c r="H599" s="33" t="b">
        <f>IF(SETUP_Frequency="Calendar Year",IF(COUNTA(H$3:H598)&lt;=SETUP_Period_Final-SETUP_Period_First,H598+1),
IF(SETUP_Frequency="Financial Year", IF(COUNTA(H$3:H598)&lt;=LEFT(SETUP_Period_Final,4)-LEFT(SETUP_Period_First,4),((LEFT(H598,2)&amp;MID(H598,3,2))+1)&amp;"/"&amp;TEXT(RIGHT(TEXT(RIGHT(H598,2)+1,"00"),2),"00"),NA()),
IF(SETUP_Frequency="Quarterly",IF(COUNTA(H$3:H598)&lt;=((LEFT(SETUP_Period_Final,4)-LEFT(SETUP_Period_First,4))*4)+RIGHT(SETUP_Period_Final,1)-RIGHT(SETUP_Period_First,1),IF(_xlfn.NUMBERVALUE(RIGHT(H598,1))=4,(LEFT(H598,4)+1)&amp;"Q1",(LEFT(H598,4)&amp;"Q"&amp;(RIGHT(H598,1)+1))),NA()),NA())))</f>
        <v>0</v>
      </c>
      <c r="J599" s="43">
        <f ca="1">OFFSET(Tool!$C$13,0,ROW($H599)-3)</f>
        <v>0</v>
      </c>
      <c r="K599" s="78" t="e">
        <f t="shared" ca="1" si="46"/>
        <v>#N/A</v>
      </c>
      <c r="L599" s="78" t="e">
        <f t="shared" ca="1" si="49"/>
        <v>#N/A</v>
      </c>
      <c r="M599" s="78" t="e">
        <f t="shared" ca="1" si="50"/>
        <v>#N/A</v>
      </c>
      <c r="N599" s="38"/>
      <c r="O599" s="36" t="e" cm="1">
        <f t="array" ref="O599">IF(OR(ISERROR($H599),$H599=FALSE),NA(),
IF(INFLATION_Index="Custom",_xlfn.XLOOKUP($H599,Tool!$12:$12,Tool!$14:$14)*100,
IF(SETUP_Frequency="Financial Year",
IFERROR(INDEX(Dynamic_Table_FY,_xlfn.XMATCH($H599,Dynamic_Period_FY),_xlfn.XMATCH(INFLATION_Index,Dynamic_Indices)),
INDEX(Dynamic_Table_FY,COUNTA(Dynamic_Table_FY)/COUNTA(Dynamic_Indices),_xlfn.XMATCH(INFLATION_Index,Dynamic_Indices))),
IF(SETUP_Frequency="Calendar Year",
IFERROR(INDEX(Dynamic_Table_CAL,_xlfn.XMATCH($H599,Dynamic_Period_CAL),_xlfn.XMATCH(INFLATION_Index,Dynamic_Indices)),
INDEX(Dynamic_Table_CAL,COUNTA(Dynamic_Table_CAL)/COUNTA(Dynamic_Indices),_xlfn.XMATCH(INFLATION_Index,Dynamic_Indices))),
IF(SETUP_Frequency="Quarterly",
IFERROR(INDEX(Dynamic_Table_QTR,_xlfn.XMATCH($H599,Dynamic_Period_QTR),_xlfn.XMATCH(INFLATION_Index,Dynamic_Indices)),
INDEX(Dynamic_Table_QTR,COUNTA(Dynamic_Table_QTR)/COUNTA(Dynamic_Indices),_xlfn.XMATCH(INFLATION_Index,Dynamic_Indices))),"err")))))
/100</f>
        <v>#N/A</v>
      </c>
      <c r="P599" s="37" t="e">
        <f t="shared" ca="1" si="47"/>
        <v>#N/A</v>
      </c>
      <c r="Q599" s="37" t="e">
        <f ca="1">IF(ISERROR($H599),NA(),
$P599/_xlfn.XLOOKUP(0,Tool!$27:$27,Tool!$33:$33)
)</f>
        <v>#N/A</v>
      </c>
      <c r="R599" s="2"/>
      <c r="S599" s="36" t="e" cm="1">
        <f t="array" ref="S599">IF(OR(ISERROR($H599),$H599=FALSE),NA(),
IF(SETUP_Frequency="Financial Year",
IFERROR(INDEX(Dynamic_Table_FY,_xlfn.XMATCH($H599,Dynamic_Period_FY),_xlfn.XMATCH("GDP Deflator",Dynamic_Indices)),
INDEX(Dynamic_Table_FY,COUNTA(Dynamic_Table_FY)/COUNTA(Dynamic_Indices),_xlfn.XMATCH("GDP Deflator",Dynamic_Indices))),
IF(SETUP_Frequency="Calendar Year",
IFERROR(INDEX(Dynamic_Table_CAL,_xlfn.XMATCH($H599,Dynamic_Period_CAL),_xlfn.XMATCH("GDP Deflator",Dynamic_Indices)),
INDEX(Dynamic_Table_CAL,COUNTA(Dynamic_Table_CAL)/COUNTA(Dynamic_Indices),_xlfn.XMATCH("GDP Deflator",Dynamic_Indices))),
IF(SETUP_Frequency="Quarterly",
IFERROR(INDEX(Dynamic_Table_QTR,_xlfn.XMATCH($H599,Dynamic_Period_QTR),_xlfn.XMATCH("GDP Deflator",Dynamic_Indices)),
INDEX(Dynamic_Table_QTR,COUNTA(Dynamic_Table_QTR)/COUNTA(Dynamic_Indices),_xlfn.XMATCH("GDP Deflator",Dynamic_Indices))),"err"))))
/100</f>
        <v>#N/A</v>
      </c>
      <c r="T599" s="37" t="e">
        <f t="shared" ca="1" si="48"/>
        <v>#N/A</v>
      </c>
      <c r="U599" s="2" t="e">
        <f ca="1">IF(ISERROR($H599),NA(),
_xlfn.XLOOKUP(0,Tool!$28:$28,Tool!$40:$40)/$T599
)</f>
        <v>#N/A</v>
      </c>
    </row>
    <row r="600" spans="8:21" x14ac:dyDescent="0.35">
      <c r="H600" s="33" t="b">
        <f>IF(SETUP_Frequency="Calendar Year",IF(COUNTA(H$3:H599)&lt;=SETUP_Period_Final-SETUP_Period_First,H599+1),
IF(SETUP_Frequency="Financial Year", IF(COUNTA(H$3:H599)&lt;=LEFT(SETUP_Period_Final,4)-LEFT(SETUP_Period_First,4),((LEFT(H599,2)&amp;MID(H599,3,2))+1)&amp;"/"&amp;TEXT(RIGHT(TEXT(RIGHT(H599,2)+1,"00"),2),"00"),NA()),
IF(SETUP_Frequency="Quarterly",IF(COUNTA(H$3:H599)&lt;=((LEFT(SETUP_Period_Final,4)-LEFT(SETUP_Period_First,4))*4)+RIGHT(SETUP_Period_Final,1)-RIGHT(SETUP_Period_First,1),IF(_xlfn.NUMBERVALUE(RIGHT(H599,1))=4,(LEFT(H599,4)+1)&amp;"Q1",(LEFT(H599,4)&amp;"Q"&amp;(RIGHT(H599,1)+1))),NA()),NA())))</f>
        <v>0</v>
      </c>
      <c r="J600" s="43">
        <f ca="1">OFFSET(Tool!$C$13,0,ROW($H600)-3)</f>
        <v>0</v>
      </c>
      <c r="K600" s="78" t="e">
        <f t="shared" ca="1" si="46"/>
        <v>#N/A</v>
      </c>
      <c r="L600" s="78" t="e">
        <f t="shared" ca="1" si="49"/>
        <v>#N/A</v>
      </c>
      <c r="M600" s="78" t="e">
        <f t="shared" ca="1" si="50"/>
        <v>#N/A</v>
      </c>
      <c r="N600" s="38"/>
      <c r="O600" s="36" t="e" cm="1">
        <f t="array" ref="O600">IF(OR(ISERROR($H600),$H600=FALSE),NA(),
IF(INFLATION_Index="Custom",_xlfn.XLOOKUP($H600,Tool!$12:$12,Tool!$14:$14)*100,
IF(SETUP_Frequency="Financial Year",
IFERROR(INDEX(Dynamic_Table_FY,_xlfn.XMATCH($H600,Dynamic_Period_FY),_xlfn.XMATCH(INFLATION_Index,Dynamic_Indices)),
INDEX(Dynamic_Table_FY,COUNTA(Dynamic_Table_FY)/COUNTA(Dynamic_Indices),_xlfn.XMATCH(INFLATION_Index,Dynamic_Indices))),
IF(SETUP_Frequency="Calendar Year",
IFERROR(INDEX(Dynamic_Table_CAL,_xlfn.XMATCH($H600,Dynamic_Period_CAL),_xlfn.XMATCH(INFLATION_Index,Dynamic_Indices)),
INDEX(Dynamic_Table_CAL,COUNTA(Dynamic_Table_CAL)/COUNTA(Dynamic_Indices),_xlfn.XMATCH(INFLATION_Index,Dynamic_Indices))),
IF(SETUP_Frequency="Quarterly",
IFERROR(INDEX(Dynamic_Table_QTR,_xlfn.XMATCH($H600,Dynamic_Period_QTR),_xlfn.XMATCH(INFLATION_Index,Dynamic_Indices)),
INDEX(Dynamic_Table_QTR,COUNTA(Dynamic_Table_QTR)/COUNTA(Dynamic_Indices),_xlfn.XMATCH(INFLATION_Index,Dynamic_Indices))),"err")))))
/100</f>
        <v>#N/A</v>
      </c>
      <c r="P600" s="37" t="e">
        <f t="shared" ca="1" si="47"/>
        <v>#N/A</v>
      </c>
      <c r="Q600" s="37" t="e">
        <f ca="1">IF(ISERROR($H600),NA(),
$P600/_xlfn.XLOOKUP(0,Tool!$27:$27,Tool!$33:$33)
)</f>
        <v>#N/A</v>
      </c>
      <c r="R600" s="2"/>
      <c r="S600" s="36" t="e" cm="1">
        <f t="array" ref="S600">IF(OR(ISERROR($H600),$H600=FALSE),NA(),
IF(SETUP_Frequency="Financial Year",
IFERROR(INDEX(Dynamic_Table_FY,_xlfn.XMATCH($H600,Dynamic_Period_FY),_xlfn.XMATCH("GDP Deflator",Dynamic_Indices)),
INDEX(Dynamic_Table_FY,COUNTA(Dynamic_Table_FY)/COUNTA(Dynamic_Indices),_xlfn.XMATCH("GDP Deflator",Dynamic_Indices))),
IF(SETUP_Frequency="Calendar Year",
IFERROR(INDEX(Dynamic_Table_CAL,_xlfn.XMATCH($H600,Dynamic_Period_CAL),_xlfn.XMATCH("GDP Deflator",Dynamic_Indices)),
INDEX(Dynamic_Table_CAL,COUNTA(Dynamic_Table_CAL)/COUNTA(Dynamic_Indices),_xlfn.XMATCH("GDP Deflator",Dynamic_Indices))),
IF(SETUP_Frequency="Quarterly",
IFERROR(INDEX(Dynamic_Table_QTR,_xlfn.XMATCH($H600,Dynamic_Period_QTR),_xlfn.XMATCH("GDP Deflator",Dynamic_Indices)),
INDEX(Dynamic_Table_QTR,COUNTA(Dynamic_Table_QTR)/COUNTA(Dynamic_Indices),_xlfn.XMATCH("GDP Deflator",Dynamic_Indices))),"err"))))
/100</f>
        <v>#N/A</v>
      </c>
      <c r="T600" s="37" t="e">
        <f t="shared" ca="1" si="48"/>
        <v>#N/A</v>
      </c>
      <c r="U600" s="2" t="e">
        <f ca="1">IF(ISERROR($H600),NA(),
_xlfn.XLOOKUP(0,Tool!$28:$28,Tool!$40:$40)/$T600
)</f>
        <v>#N/A</v>
      </c>
    </row>
    <row r="601" spans="8:21" x14ac:dyDescent="0.35">
      <c r="H601" s="33" t="b">
        <f>IF(SETUP_Frequency="Calendar Year",IF(COUNTA(H$3:H600)&lt;=SETUP_Period_Final-SETUP_Period_First,H600+1),
IF(SETUP_Frequency="Financial Year", IF(COUNTA(H$3:H600)&lt;=LEFT(SETUP_Period_Final,4)-LEFT(SETUP_Period_First,4),((LEFT(H600,2)&amp;MID(H600,3,2))+1)&amp;"/"&amp;TEXT(RIGHT(TEXT(RIGHT(H600,2)+1,"00"),2),"00"),NA()),
IF(SETUP_Frequency="Quarterly",IF(COUNTA(H$3:H600)&lt;=((LEFT(SETUP_Period_Final,4)-LEFT(SETUP_Period_First,4))*4)+RIGHT(SETUP_Period_Final,1)-RIGHT(SETUP_Period_First,1),IF(_xlfn.NUMBERVALUE(RIGHT(H600,1))=4,(LEFT(H600,4)+1)&amp;"Q1",(LEFT(H600,4)&amp;"Q"&amp;(RIGHT(H600,1)+1))),NA()),NA())))</f>
        <v>0</v>
      </c>
      <c r="J601" s="43">
        <f ca="1">OFFSET(Tool!$C$13,0,ROW($H601)-3)</f>
        <v>0</v>
      </c>
      <c r="K601" s="78" t="e">
        <f t="shared" ca="1" si="46"/>
        <v>#N/A</v>
      </c>
      <c r="L601" s="78" t="e">
        <f t="shared" ca="1" si="49"/>
        <v>#N/A</v>
      </c>
      <c r="M601" s="78" t="e">
        <f t="shared" ca="1" si="50"/>
        <v>#N/A</v>
      </c>
      <c r="N601" s="38"/>
      <c r="O601" s="36" t="e" cm="1">
        <f t="array" ref="O601">IF(OR(ISERROR($H601),$H601=FALSE),NA(),
IF(INFLATION_Index="Custom",_xlfn.XLOOKUP($H601,Tool!$12:$12,Tool!$14:$14)*100,
IF(SETUP_Frequency="Financial Year",
IFERROR(INDEX(Dynamic_Table_FY,_xlfn.XMATCH($H601,Dynamic_Period_FY),_xlfn.XMATCH(INFLATION_Index,Dynamic_Indices)),
INDEX(Dynamic_Table_FY,COUNTA(Dynamic_Table_FY)/COUNTA(Dynamic_Indices),_xlfn.XMATCH(INFLATION_Index,Dynamic_Indices))),
IF(SETUP_Frequency="Calendar Year",
IFERROR(INDEX(Dynamic_Table_CAL,_xlfn.XMATCH($H601,Dynamic_Period_CAL),_xlfn.XMATCH(INFLATION_Index,Dynamic_Indices)),
INDEX(Dynamic_Table_CAL,COUNTA(Dynamic_Table_CAL)/COUNTA(Dynamic_Indices),_xlfn.XMATCH(INFLATION_Index,Dynamic_Indices))),
IF(SETUP_Frequency="Quarterly",
IFERROR(INDEX(Dynamic_Table_QTR,_xlfn.XMATCH($H601,Dynamic_Period_QTR),_xlfn.XMATCH(INFLATION_Index,Dynamic_Indices)),
INDEX(Dynamic_Table_QTR,COUNTA(Dynamic_Table_QTR)/COUNTA(Dynamic_Indices),_xlfn.XMATCH(INFLATION_Index,Dynamic_Indices))),"err")))))
/100</f>
        <v>#N/A</v>
      </c>
      <c r="P601" s="37" t="e">
        <f t="shared" ca="1" si="47"/>
        <v>#N/A</v>
      </c>
      <c r="Q601" s="37" t="e">
        <f ca="1">IF(ISERROR($H601),NA(),
$P601/_xlfn.XLOOKUP(0,Tool!$27:$27,Tool!$33:$33)
)</f>
        <v>#N/A</v>
      </c>
      <c r="R601" s="2"/>
      <c r="S601" s="36" t="e" cm="1">
        <f t="array" ref="S601">IF(OR(ISERROR($H601),$H601=FALSE),NA(),
IF(SETUP_Frequency="Financial Year",
IFERROR(INDEX(Dynamic_Table_FY,_xlfn.XMATCH($H601,Dynamic_Period_FY),_xlfn.XMATCH("GDP Deflator",Dynamic_Indices)),
INDEX(Dynamic_Table_FY,COUNTA(Dynamic_Table_FY)/COUNTA(Dynamic_Indices),_xlfn.XMATCH("GDP Deflator",Dynamic_Indices))),
IF(SETUP_Frequency="Calendar Year",
IFERROR(INDEX(Dynamic_Table_CAL,_xlfn.XMATCH($H601,Dynamic_Period_CAL),_xlfn.XMATCH("GDP Deflator",Dynamic_Indices)),
INDEX(Dynamic_Table_CAL,COUNTA(Dynamic_Table_CAL)/COUNTA(Dynamic_Indices),_xlfn.XMATCH("GDP Deflator",Dynamic_Indices))),
IF(SETUP_Frequency="Quarterly",
IFERROR(INDEX(Dynamic_Table_QTR,_xlfn.XMATCH($H601,Dynamic_Period_QTR),_xlfn.XMATCH("GDP Deflator",Dynamic_Indices)),
INDEX(Dynamic_Table_QTR,COUNTA(Dynamic_Table_QTR)/COUNTA(Dynamic_Indices),_xlfn.XMATCH("GDP Deflator",Dynamic_Indices))),"err"))))
/100</f>
        <v>#N/A</v>
      </c>
      <c r="T601" s="37" t="e">
        <f t="shared" ca="1" si="48"/>
        <v>#N/A</v>
      </c>
      <c r="U601" s="2" t="e">
        <f ca="1">IF(ISERROR($H601),NA(),
_xlfn.XLOOKUP(0,Tool!$28:$28,Tool!$40:$40)/$T601
)</f>
        <v>#N/A</v>
      </c>
    </row>
    <row r="602" spans="8:21" x14ac:dyDescent="0.35">
      <c r="H602" s="33" t="b">
        <f>IF(SETUP_Frequency="Calendar Year",IF(COUNTA(H$3:H601)&lt;=SETUP_Period_Final-SETUP_Period_First,H601+1),
IF(SETUP_Frequency="Financial Year", IF(COUNTA(H$3:H601)&lt;=LEFT(SETUP_Period_Final,4)-LEFT(SETUP_Period_First,4),((LEFT(H601,2)&amp;MID(H601,3,2))+1)&amp;"/"&amp;TEXT(RIGHT(TEXT(RIGHT(H601,2)+1,"00"),2),"00"),NA()),
IF(SETUP_Frequency="Quarterly",IF(COUNTA(H$3:H601)&lt;=((LEFT(SETUP_Period_Final,4)-LEFT(SETUP_Period_First,4))*4)+RIGHT(SETUP_Period_Final,1)-RIGHT(SETUP_Period_First,1),IF(_xlfn.NUMBERVALUE(RIGHT(H601,1))=4,(LEFT(H601,4)+1)&amp;"Q1",(LEFT(H601,4)&amp;"Q"&amp;(RIGHT(H601,1)+1))),NA()),NA())))</f>
        <v>0</v>
      </c>
      <c r="J602" s="43">
        <f ca="1">OFFSET(Tool!$C$13,0,ROW($H602)-3)</f>
        <v>0</v>
      </c>
      <c r="K602" s="78" t="e">
        <f t="shared" ca="1" si="46"/>
        <v>#N/A</v>
      </c>
      <c r="L602" s="78" t="e">
        <f t="shared" ca="1" si="49"/>
        <v>#N/A</v>
      </c>
      <c r="M602" s="78" t="e">
        <f t="shared" ca="1" si="50"/>
        <v>#N/A</v>
      </c>
      <c r="N602" s="38"/>
      <c r="O602" s="36" t="e" cm="1">
        <f t="array" ref="O602">IF(OR(ISERROR($H602),$H602=FALSE),NA(),
IF(INFLATION_Index="Custom",_xlfn.XLOOKUP($H602,Tool!$12:$12,Tool!$14:$14)*100,
IF(SETUP_Frequency="Financial Year",
IFERROR(INDEX(Dynamic_Table_FY,_xlfn.XMATCH($H602,Dynamic_Period_FY),_xlfn.XMATCH(INFLATION_Index,Dynamic_Indices)),
INDEX(Dynamic_Table_FY,COUNTA(Dynamic_Table_FY)/COUNTA(Dynamic_Indices),_xlfn.XMATCH(INFLATION_Index,Dynamic_Indices))),
IF(SETUP_Frequency="Calendar Year",
IFERROR(INDEX(Dynamic_Table_CAL,_xlfn.XMATCH($H602,Dynamic_Period_CAL),_xlfn.XMATCH(INFLATION_Index,Dynamic_Indices)),
INDEX(Dynamic_Table_CAL,COUNTA(Dynamic_Table_CAL)/COUNTA(Dynamic_Indices),_xlfn.XMATCH(INFLATION_Index,Dynamic_Indices))),
IF(SETUP_Frequency="Quarterly",
IFERROR(INDEX(Dynamic_Table_QTR,_xlfn.XMATCH($H602,Dynamic_Period_QTR),_xlfn.XMATCH(INFLATION_Index,Dynamic_Indices)),
INDEX(Dynamic_Table_QTR,COUNTA(Dynamic_Table_QTR)/COUNTA(Dynamic_Indices),_xlfn.XMATCH(INFLATION_Index,Dynamic_Indices))),"err")))))
/100</f>
        <v>#N/A</v>
      </c>
      <c r="P602" s="37" t="e">
        <f t="shared" ca="1" si="47"/>
        <v>#N/A</v>
      </c>
      <c r="Q602" s="37" t="e">
        <f ca="1">IF(ISERROR($H602),NA(),
$P602/_xlfn.XLOOKUP(0,Tool!$27:$27,Tool!$33:$33)
)</f>
        <v>#N/A</v>
      </c>
      <c r="R602" s="2"/>
      <c r="S602" s="36" t="e" cm="1">
        <f t="array" ref="S602">IF(OR(ISERROR($H602),$H602=FALSE),NA(),
IF(SETUP_Frequency="Financial Year",
IFERROR(INDEX(Dynamic_Table_FY,_xlfn.XMATCH($H602,Dynamic_Period_FY),_xlfn.XMATCH("GDP Deflator",Dynamic_Indices)),
INDEX(Dynamic_Table_FY,COUNTA(Dynamic_Table_FY)/COUNTA(Dynamic_Indices),_xlfn.XMATCH("GDP Deflator",Dynamic_Indices))),
IF(SETUP_Frequency="Calendar Year",
IFERROR(INDEX(Dynamic_Table_CAL,_xlfn.XMATCH($H602,Dynamic_Period_CAL),_xlfn.XMATCH("GDP Deflator",Dynamic_Indices)),
INDEX(Dynamic_Table_CAL,COUNTA(Dynamic_Table_CAL)/COUNTA(Dynamic_Indices),_xlfn.XMATCH("GDP Deflator",Dynamic_Indices))),
IF(SETUP_Frequency="Quarterly",
IFERROR(INDEX(Dynamic_Table_QTR,_xlfn.XMATCH($H602,Dynamic_Period_QTR),_xlfn.XMATCH("GDP Deflator",Dynamic_Indices)),
INDEX(Dynamic_Table_QTR,COUNTA(Dynamic_Table_QTR)/COUNTA(Dynamic_Indices),_xlfn.XMATCH("GDP Deflator",Dynamic_Indices))),"err"))))
/100</f>
        <v>#N/A</v>
      </c>
      <c r="T602" s="37" t="e">
        <f t="shared" ca="1" si="48"/>
        <v>#N/A</v>
      </c>
      <c r="U602" s="2" t="e">
        <f ca="1">IF(ISERROR($H602),NA(),
_xlfn.XLOOKUP(0,Tool!$28:$28,Tool!$40:$40)/$T602
)</f>
        <v>#N/A</v>
      </c>
    </row>
    <row r="603" spans="8:21" x14ac:dyDescent="0.35">
      <c r="H603" s="33" t="b">
        <f>IF(SETUP_Frequency="Calendar Year",IF(COUNTA(H$3:H602)&lt;=SETUP_Period_Final-SETUP_Period_First,H602+1),
IF(SETUP_Frequency="Financial Year", IF(COUNTA(H$3:H602)&lt;=LEFT(SETUP_Period_Final,4)-LEFT(SETUP_Period_First,4),((LEFT(H602,2)&amp;MID(H602,3,2))+1)&amp;"/"&amp;TEXT(RIGHT(TEXT(RIGHT(H602,2)+1,"00"),2),"00"),NA()),
IF(SETUP_Frequency="Quarterly",IF(COUNTA(H$3:H602)&lt;=((LEFT(SETUP_Period_Final,4)-LEFT(SETUP_Period_First,4))*4)+RIGHT(SETUP_Period_Final,1)-RIGHT(SETUP_Period_First,1),IF(_xlfn.NUMBERVALUE(RIGHT(H602,1))=4,(LEFT(H602,4)+1)&amp;"Q1",(LEFT(H602,4)&amp;"Q"&amp;(RIGHT(H602,1)+1))),NA()),NA())))</f>
        <v>0</v>
      </c>
      <c r="J603" s="43">
        <f ca="1">OFFSET(Tool!$C$13,0,ROW($H603)-3)</f>
        <v>0</v>
      </c>
      <c r="K603" s="78" t="e">
        <f t="shared" ca="1" si="46"/>
        <v>#N/A</v>
      </c>
      <c r="L603" s="78" t="e">
        <f t="shared" ca="1" si="49"/>
        <v>#N/A</v>
      </c>
      <c r="M603" s="78" t="e">
        <f t="shared" ca="1" si="50"/>
        <v>#N/A</v>
      </c>
      <c r="N603" s="38"/>
      <c r="O603" s="36" t="e" cm="1">
        <f t="array" ref="O603">IF(OR(ISERROR($H603),$H603=FALSE),NA(),
IF(INFLATION_Index="Custom",_xlfn.XLOOKUP($H603,Tool!$12:$12,Tool!$14:$14)*100,
IF(SETUP_Frequency="Financial Year",
IFERROR(INDEX(Dynamic_Table_FY,_xlfn.XMATCH($H603,Dynamic_Period_FY),_xlfn.XMATCH(INFLATION_Index,Dynamic_Indices)),
INDEX(Dynamic_Table_FY,COUNTA(Dynamic_Table_FY)/COUNTA(Dynamic_Indices),_xlfn.XMATCH(INFLATION_Index,Dynamic_Indices))),
IF(SETUP_Frequency="Calendar Year",
IFERROR(INDEX(Dynamic_Table_CAL,_xlfn.XMATCH($H603,Dynamic_Period_CAL),_xlfn.XMATCH(INFLATION_Index,Dynamic_Indices)),
INDEX(Dynamic_Table_CAL,COUNTA(Dynamic_Table_CAL)/COUNTA(Dynamic_Indices),_xlfn.XMATCH(INFLATION_Index,Dynamic_Indices))),
IF(SETUP_Frequency="Quarterly",
IFERROR(INDEX(Dynamic_Table_QTR,_xlfn.XMATCH($H603,Dynamic_Period_QTR),_xlfn.XMATCH(INFLATION_Index,Dynamic_Indices)),
INDEX(Dynamic_Table_QTR,COUNTA(Dynamic_Table_QTR)/COUNTA(Dynamic_Indices),_xlfn.XMATCH(INFLATION_Index,Dynamic_Indices))),"err")))))
/100</f>
        <v>#N/A</v>
      </c>
      <c r="P603" s="37" t="e">
        <f t="shared" ca="1" si="47"/>
        <v>#N/A</v>
      </c>
      <c r="Q603" s="37" t="e">
        <f ca="1">IF(ISERROR($H603),NA(),
$P603/_xlfn.XLOOKUP(0,Tool!$27:$27,Tool!$33:$33)
)</f>
        <v>#N/A</v>
      </c>
      <c r="R603" s="2"/>
      <c r="S603" s="36" t="e" cm="1">
        <f t="array" ref="S603">IF(OR(ISERROR($H603),$H603=FALSE),NA(),
IF(SETUP_Frequency="Financial Year",
IFERROR(INDEX(Dynamic_Table_FY,_xlfn.XMATCH($H603,Dynamic_Period_FY),_xlfn.XMATCH("GDP Deflator",Dynamic_Indices)),
INDEX(Dynamic_Table_FY,COUNTA(Dynamic_Table_FY)/COUNTA(Dynamic_Indices),_xlfn.XMATCH("GDP Deflator",Dynamic_Indices))),
IF(SETUP_Frequency="Calendar Year",
IFERROR(INDEX(Dynamic_Table_CAL,_xlfn.XMATCH($H603,Dynamic_Period_CAL),_xlfn.XMATCH("GDP Deflator",Dynamic_Indices)),
INDEX(Dynamic_Table_CAL,COUNTA(Dynamic_Table_CAL)/COUNTA(Dynamic_Indices),_xlfn.XMATCH("GDP Deflator",Dynamic_Indices))),
IF(SETUP_Frequency="Quarterly",
IFERROR(INDEX(Dynamic_Table_QTR,_xlfn.XMATCH($H603,Dynamic_Period_QTR),_xlfn.XMATCH("GDP Deflator",Dynamic_Indices)),
INDEX(Dynamic_Table_QTR,COUNTA(Dynamic_Table_QTR)/COUNTA(Dynamic_Indices),_xlfn.XMATCH("GDP Deflator",Dynamic_Indices))),"err"))))
/100</f>
        <v>#N/A</v>
      </c>
      <c r="T603" s="37" t="e">
        <f t="shared" ca="1" si="48"/>
        <v>#N/A</v>
      </c>
      <c r="U603" s="2" t="e">
        <f ca="1">IF(ISERROR($H603),NA(),
_xlfn.XLOOKUP(0,Tool!$28:$28,Tool!$40:$40)/$T603
)</f>
        <v>#N/A</v>
      </c>
    </row>
    <row r="604" spans="8:21" x14ac:dyDescent="0.35">
      <c r="H604" s="33" t="b">
        <f>IF(SETUP_Frequency="Calendar Year",IF(COUNTA(H$3:H603)&lt;=SETUP_Period_Final-SETUP_Period_First,H603+1),
IF(SETUP_Frequency="Financial Year", IF(COUNTA(H$3:H603)&lt;=LEFT(SETUP_Period_Final,4)-LEFT(SETUP_Period_First,4),((LEFT(H603,2)&amp;MID(H603,3,2))+1)&amp;"/"&amp;TEXT(RIGHT(TEXT(RIGHT(H603,2)+1,"00"),2),"00"),NA()),
IF(SETUP_Frequency="Quarterly",IF(COUNTA(H$3:H603)&lt;=((LEFT(SETUP_Period_Final,4)-LEFT(SETUP_Period_First,4))*4)+RIGHT(SETUP_Period_Final,1)-RIGHT(SETUP_Period_First,1),IF(_xlfn.NUMBERVALUE(RIGHT(H603,1))=4,(LEFT(H603,4)+1)&amp;"Q1",(LEFT(H603,4)&amp;"Q"&amp;(RIGHT(H603,1)+1))),NA()),NA())))</f>
        <v>0</v>
      </c>
      <c r="J604" s="43">
        <f ca="1">OFFSET(Tool!$C$13,0,ROW($H604)-3)</f>
        <v>0</v>
      </c>
      <c r="K604" s="78" t="e">
        <f t="shared" ca="1" si="46"/>
        <v>#N/A</v>
      </c>
      <c r="L604" s="78" t="e">
        <f t="shared" ca="1" si="49"/>
        <v>#N/A</v>
      </c>
      <c r="M604" s="78" t="e">
        <f t="shared" ca="1" si="50"/>
        <v>#N/A</v>
      </c>
      <c r="N604" s="38"/>
      <c r="O604" s="36" t="e" cm="1">
        <f t="array" ref="O604">IF(OR(ISERROR($H604),$H604=FALSE),NA(),
IF(INFLATION_Index="Custom",_xlfn.XLOOKUP($H604,Tool!$12:$12,Tool!$14:$14)*100,
IF(SETUP_Frequency="Financial Year",
IFERROR(INDEX(Dynamic_Table_FY,_xlfn.XMATCH($H604,Dynamic_Period_FY),_xlfn.XMATCH(INFLATION_Index,Dynamic_Indices)),
INDEX(Dynamic_Table_FY,COUNTA(Dynamic_Table_FY)/COUNTA(Dynamic_Indices),_xlfn.XMATCH(INFLATION_Index,Dynamic_Indices))),
IF(SETUP_Frequency="Calendar Year",
IFERROR(INDEX(Dynamic_Table_CAL,_xlfn.XMATCH($H604,Dynamic_Period_CAL),_xlfn.XMATCH(INFLATION_Index,Dynamic_Indices)),
INDEX(Dynamic_Table_CAL,COUNTA(Dynamic_Table_CAL)/COUNTA(Dynamic_Indices),_xlfn.XMATCH(INFLATION_Index,Dynamic_Indices))),
IF(SETUP_Frequency="Quarterly",
IFERROR(INDEX(Dynamic_Table_QTR,_xlfn.XMATCH($H604,Dynamic_Period_QTR),_xlfn.XMATCH(INFLATION_Index,Dynamic_Indices)),
INDEX(Dynamic_Table_QTR,COUNTA(Dynamic_Table_QTR)/COUNTA(Dynamic_Indices),_xlfn.XMATCH(INFLATION_Index,Dynamic_Indices))),"err")))))
/100</f>
        <v>#N/A</v>
      </c>
      <c r="P604" s="37" t="e">
        <f t="shared" ca="1" si="47"/>
        <v>#N/A</v>
      </c>
      <c r="Q604" s="37" t="e">
        <f ca="1">IF(ISERROR($H604),NA(),
$P604/_xlfn.XLOOKUP(0,Tool!$27:$27,Tool!$33:$33)
)</f>
        <v>#N/A</v>
      </c>
      <c r="R604" s="2"/>
      <c r="S604" s="36" t="e" cm="1">
        <f t="array" ref="S604">IF(OR(ISERROR($H604),$H604=FALSE),NA(),
IF(SETUP_Frequency="Financial Year",
IFERROR(INDEX(Dynamic_Table_FY,_xlfn.XMATCH($H604,Dynamic_Period_FY),_xlfn.XMATCH("GDP Deflator",Dynamic_Indices)),
INDEX(Dynamic_Table_FY,COUNTA(Dynamic_Table_FY)/COUNTA(Dynamic_Indices),_xlfn.XMATCH("GDP Deflator",Dynamic_Indices))),
IF(SETUP_Frequency="Calendar Year",
IFERROR(INDEX(Dynamic_Table_CAL,_xlfn.XMATCH($H604,Dynamic_Period_CAL),_xlfn.XMATCH("GDP Deflator",Dynamic_Indices)),
INDEX(Dynamic_Table_CAL,COUNTA(Dynamic_Table_CAL)/COUNTA(Dynamic_Indices),_xlfn.XMATCH("GDP Deflator",Dynamic_Indices))),
IF(SETUP_Frequency="Quarterly",
IFERROR(INDEX(Dynamic_Table_QTR,_xlfn.XMATCH($H604,Dynamic_Period_QTR),_xlfn.XMATCH("GDP Deflator",Dynamic_Indices)),
INDEX(Dynamic_Table_QTR,COUNTA(Dynamic_Table_QTR)/COUNTA(Dynamic_Indices),_xlfn.XMATCH("GDP Deflator",Dynamic_Indices))),"err"))))
/100</f>
        <v>#N/A</v>
      </c>
      <c r="T604" s="37" t="e">
        <f t="shared" ca="1" si="48"/>
        <v>#N/A</v>
      </c>
      <c r="U604" s="2" t="e">
        <f ca="1">IF(ISERROR($H604),NA(),
_xlfn.XLOOKUP(0,Tool!$28:$28,Tool!$40:$40)/$T604
)</f>
        <v>#N/A</v>
      </c>
    </row>
    <row r="605" spans="8:21" x14ac:dyDescent="0.35">
      <c r="H605" s="33" t="b">
        <f>IF(SETUP_Frequency="Calendar Year",IF(COUNTA(H$3:H604)&lt;=SETUP_Period_Final-SETUP_Period_First,H604+1),
IF(SETUP_Frequency="Financial Year", IF(COUNTA(H$3:H604)&lt;=LEFT(SETUP_Period_Final,4)-LEFT(SETUP_Period_First,4),((LEFT(H604,2)&amp;MID(H604,3,2))+1)&amp;"/"&amp;TEXT(RIGHT(TEXT(RIGHT(H604,2)+1,"00"),2),"00"),NA()),
IF(SETUP_Frequency="Quarterly",IF(COUNTA(H$3:H604)&lt;=((LEFT(SETUP_Period_Final,4)-LEFT(SETUP_Period_First,4))*4)+RIGHT(SETUP_Period_Final,1)-RIGHT(SETUP_Period_First,1),IF(_xlfn.NUMBERVALUE(RIGHT(H604,1))=4,(LEFT(H604,4)+1)&amp;"Q1",(LEFT(H604,4)&amp;"Q"&amp;(RIGHT(H604,1)+1))),NA()),NA())))</f>
        <v>0</v>
      </c>
      <c r="J605" s="43">
        <f ca="1">OFFSET(Tool!$C$13,0,ROW($H605)-3)</f>
        <v>0</v>
      </c>
      <c r="K605" s="78" t="e">
        <f t="shared" ca="1" si="46"/>
        <v>#N/A</v>
      </c>
      <c r="L605" s="78" t="e">
        <f t="shared" ca="1" si="49"/>
        <v>#N/A</v>
      </c>
      <c r="M605" s="78" t="e">
        <f t="shared" ca="1" si="50"/>
        <v>#N/A</v>
      </c>
      <c r="N605" s="38"/>
      <c r="O605" s="36" t="e" cm="1">
        <f t="array" ref="O605">IF(OR(ISERROR($H605),$H605=FALSE),NA(),
IF(INFLATION_Index="Custom",_xlfn.XLOOKUP($H605,Tool!$12:$12,Tool!$14:$14)*100,
IF(SETUP_Frequency="Financial Year",
IFERROR(INDEX(Dynamic_Table_FY,_xlfn.XMATCH($H605,Dynamic_Period_FY),_xlfn.XMATCH(INFLATION_Index,Dynamic_Indices)),
INDEX(Dynamic_Table_FY,COUNTA(Dynamic_Table_FY)/COUNTA(Dynamic_Indices),_xlfn.XMATCH(INFLATION_Index,Dynamic_Indices))),
IF(SETUP_Frequency="Calendar Year",
IFERROR(INDEX(Dynamic_Table_CAL,_xlfn.XMATCH($H605,Dynamic_Period_CAL),_xlfn.XMATCH(INFLATION_Index,Dynamic_Indices)),
INDEX(Dynamic_Table_CAL,COUNTA(Dynamic_Table_CAL)/COUNTA(Dynamic_Indices),_xlfn.XMATCH(INFLATION_Index,Dynamic_Indices))),
IF(SETUP_Frequency="Quarterly",
IFERROR(INDEX(Dynamic_Table_QTR,_xlfn.XMATCH($H605,Dynamic_Period_QTR),_xlfn.XMATCH(INFLATION_Index,Dynamic_Indices)),
INDEX(Dynamic_Table_QTR,COUNTA(Dynamic_Table_QTR)/COUNTA(Dynamic_Indices),_xlfn.XMATCH(INFLATION_Index,Dynamic_Indices))),"err")))))
/100</f>
        <v>#N/A</v>
      </c>
      <c r="P605" s="37" t="e">
        <f t="shared" ca="1" si="47"/>
        <v>#N/A</v>
      </c>
      <c r="Q605" s="37" t="e">
        <f ca="1">IF(ISERROR($H605),NA(),
$P605/_xlfn.XLOOKUP(0,Tool!$27:$27,Tool!$33:$33)
)</f>
        <v>#N/A</v>
      </c>
      <c r="R605" s="2"/>
      <c r="S605" s="36" t="e" cm="1">
        <f t="array" ref="S605">IF(OR(ISERROR($H605),$H605=FALSE),NA(),
IF(SETUP_Frequency="Financial Year",
IFERROR(INDEX(Dynamic_Table_FY,_xlfn.XMATCH($H605,Dynamic_Period_FY),_xlfn.XMATCH("GDP Deflator",Dynamic_Indices)),
INDEX(Dynamic_Table_FY,COUNTA(Dynamic_Table_FY)/COUNTA(Dynamic_Indices),_xlfn.XMATCH("GDP Deflator",Dynamic_Indices))),
IF(SETUP_Frequency="Calendar Year",
IFERROR(INDEX(Dynamic_Table_CAL,_xlfn.XMATCH($H605,Dynamic_Period_CAL),_xlfn.XMATCH("GDP Deflator",Dynamic_Indices)),
INDEX(Dynamic_Table_CAL,COUNTA(Dynamic_Table_CAL)/COUNTA(Dynamic_Indices),_xlfn.XMATCH("GDP Deflator",Dynamic_Indices))),
IF(SETUP_Frequency="Quarterly",
IFERROR(INDEX(Dynamic_Table_QTR,_xlfn.XMATCH($H605,Dynamic_Period_QTR),_xlfn.XMATCH("GDP Deflator",Dynamic_Indices)),
INDEX(Dynamic_Table_QTR,COUNTA(Dynamic_Table_QTR)/COUNTA(Dynamic_Indices),_xlfn.XMATCH("GDP Deflator",Dynamic_Indices))),"err"))))
/100</f>
        <v>#N/A</v>
      </c>
      <c r="T605" s="37" t="e">
        <f t="shared" ca="1" si="48"/>
        <v>#N/A</v>
      </c>
      <c r="U605" s="2" t="e">
        <f ca="1">IF(ISERROR($H605),NA(),
_xlfn.XLOOKUP(0,Tool!$28:$28,Tool!$40:$40)/$T605
)</f>
        <v>#N/A</v>
      </c>
    </row>
    <row r="606" spans="8:21" x14ac:dyDescent="0.35">
      <c r="H606" s="33" t="b">
        <f>IF(SETUP_Frequency="Calendar Year",IF(COUNTA(H$3:H605)&lt;=SETUP_Period_Final-SETUP_Period_First,H605+1),
IF(SETUP_Frequency="Financial Year", IF(COUNTA(H$3:H605)&lt;=LEFT(SETUP_Period_Final,4)-LEFT(SETUP_Period_First,4),((LEFT(H605,2)&amp;MID(H605,3,2))+1)&amp;"/"&amp;TEXT(RIGHT(TEXT(RIGHT(H605,2)+1,"00"),2),"00"),NA()),
IF(SETUP_Frequency="Quarterly",IF(COUNTA(H$3:H605)&lt;=((LEFT(SETUP_Period_Final,4)-LEFT(SETUP_Period_First,4))*4)+RIGHT(SETUP_Period_Final,1)-RIGHT(SETUP_Period_First,1),IF(_xlfn.NUMBERVALUE(RIGHT(H605,1))=4,(LEFT(H605,4)+1)&amp;"Q1",(LEFT(H605,4)&amp;"Q"&amp;(RIGHT(H605,1)+1))),NA()),NA())))</f>
        <v>0</v>
      </c>
      <c r="J606" s="43">
        <f ca="1">OFFSET(Tool!$C$13,0,ROW($H606)-3)</f>
        <v>0</v>
      </c>
      <c r="K606" s="78" t="e">
        <f t="shared" ca="1" si="46"/>
        <v>#N/A</v>
      </c>
      <c r="L606" s="78" t="e">
        <f t="shared" ca="1" si="49"/>
        <v>#N/A</v>
      </c>
      <c r="M606" s="78" t="e">
        <f t="shared" ca="1" si="50"/>
        <v>#N/A</v>
      </c>
      <c r="N606" s="38"/>
      <c r="O606" s="36" t="e" cm="1">
        <f t="array" ref="O606">IF(OR(ISERROR($H606),$H606=FALSE),NA(),
IF(INFLATION_Index="Custom",_xlfn.XLOOKUP($H606,Tool!$12:$12,Tool!$14:$14)*100,
IF(SETUP_Frequency="Financial Year",
IFERROR(INDEX(Dynamic_Table_FY,_xlfn.XMATCH($H606,Dynamic_Period_FY),_xlfn.XMATCH(INFLATION_Index,Dynamic_Indices)),
INDEX(Dynamic_Table_FY,COUNTA(Dynamic_Table_FY)/COUNTA(Dynamic_Indices),_xlfn.XMATCH(INFLATION_Index,Dynamic_Indices))),
IF(SETUP_Frequency="Calendar Year",
IFERROR(INDEX(Dynamic_Table_CAL,_xlfn.XMATCH($H606,Dynamic_Period_CAL),_xlfn.XMATCH(INFLATION_Index,Dynamic_Indices)),
INDEX(Dynamic_Table_CAL,COUNTA(Dynamic_Table_CAL)/COUNTA(Dynamic_Indices),_xlfn.XMATCH(INFLATION_Index,Dynamic_Indices))),
IF(SETUP_Frequency="Quarterly",
IFERROR(INDEX(Dynamic_Table_QTR,_xlfn.XMATCH($H606,Dynamic_Period_QTR),_xlfn.XMATCH(INFLATION_Index,Dynamic_Indices)),
INDEX(Dynamic_Table_QTR,COUNTA(Dynamic_Table_QTR)/COUNTA(Dynamic_Indices),_xlfn.XMATCH(INFLATION_Index,Dynamic_Indices))),"err")))))
/100</f>
        <v>#N/A</v>
      </c>
      <c r="P606" s="37" t="e">
        <f t="shared" ca="1" si="47"/>
        <v>#N/A</v>
      </c>
      <c r="Q606" s="37" t="e">
        <f ca="1">IF(ISERROR($H606),NA(),
$P606/_xlfn.XLOOKUP(0,Tool!$27:$27,Tool!$33:$33)
)</f>
        <v>#N/A</v>
      </c>
      <c r="R606" s="2"/>
      <c r="S606" s="36" t="e" cm="1">
        <f t="array" ref="S606">IF(OR(ISERROR($H606),$H606=FALSE),NA(),
IF(SETUP_Frequency="Financial Year",
IFERROR(INDEX(Dynamic_Table_FY,_xlfn.XMATCH($H606,Dynamic_Period_FY),_xlfn.XMATCH("GDP Deflator",Dynamic_Indices)),
INDEX(Dynamic_Table_FY,COUNTA(Dynamic_Table_FY)/COUNTA(Dynamic_Indices),_xlfn.XMATCH("GDP Deflator",Dynamic_Indices))),
IF(SETUP_Frequency="Calendar Year",
IFERROR(INDEX(Dynamic_Table_CAL,_xlfn.XMATCH($H606,Dynamic_Period_CAL),_xlfn.XMATCH("GDP Deflator",Dynamic_Indices)),
INDEX(Dynamic_Table_CAL,COUNTA(Dynamic_Table_CAL)/COUNTA(Dynamic_Indices),_xlfn.XMATCH("GDP Deflator",Dynamic_Indices))),
IF(SETUP_Frequency="Quarterly",
IFERROR(INDEX(Dynamic_Table_QTR,_xlfn.XMATCH($H606,Dynamic_Period_QTR),_xlfn.XMATCH("GDP Deflator",Dynamic_Indices)),
INDEX(Dynamic_Table_QTR,COUNTA(Dynamic_Table_QTR)/COUNTA(Dynamic_Indices),_xlfn.XMATCH("GDP Deflator",Dynamic_Indices))),"err"))))
/100</f>
        <v>#N/A</v>
      </c>
      <c r="T606" s="37" t="e">
        <f t="shared" ca="1" si="48"/>
        <v>#N/A</v>
      </c>
      <c r="U606" s="2" t="e">
        <f ca="1">IF(ISERROR($H606),NA(),
_xlfn.XLOOKUP(0,Tool!$28:$28,Tool!$40:$40)/$T606
)</f>
        <v>#N/A</v>
      </c>
    </row>
    <row r="607" spans="8:21" x14ac:dyDescent="0.35">
      <c r="H607" s="33" t="b">
        <f>IF(SETUP_Frequency="Calendar Year",IF(COUNTA(H$3:H606)&lt;=SETUP_Period_Final-SETUP_Period_First,H606+1),
IF(SETUP_Frequency="Financial Year", IF(COUNTA(H$3:H606)&lt;=LEFT(SETUP_Period_Final,4)-LEFT(SETUP_Period_First,4),((LEFT(H606,2)&amp;MID(H606,3,2))+1)&amp;"/"&amp;TEXT(RIGHT(TEXT(RIGHT(H606,2)+1,"00"),2),"00"),NA()),
IF(SETUP_Frequency="Quarterly",IF(COUNTA(H$3:H606)&lt;=((LEFT(SETUP_Period_Final,4)-LEFT(SETUP_Period_First,4))*4)+RIGHT(SETUP_Period_Final,1)-RIGHT(SETUP_Period_First,1),IF(_xlfn.NUMBERVALUE(RIGHT(H606,1))=4,(LEFT(H606,4)+1)&amp;"Q1",(LEFT(H606,4)&amp;"Q"&amp;(RIGHT(H606,1)+1))),NA()),NA())))</f>
        <v>0</v>
      </c>
      <c r="J607" s="43">
        <f ca="1">OFFSET(Tool!$C$13,0,ROW($H607)-3)</f>
        <v>0</v>
      </c>
      <c r="K607" s="78" t="e">
        <f t="shared" ca="1" si="46"/>
        <v>#N/A</v>
      </c>
      <c r="L607" s="78" t="e">
        <f t="shared" ca="1" si="49"/>
        <v>#N/A</v>
      </c>
      <c r="M607" s="78" t="e">
        <f t="shared" ca="1" si="50"/>
        <v>#N/A</v>
      </c>
      <c r="N607" s="38"/>
      <c r="O607" s="36" t="e" cm="1">
        <f t="array" ref="O607">IF(OR(ISERROR($H607),$H607=FALSE),NA(),
IF(INFLATION_Index="Custom",_xlfn.XLOOKUP($H607,Tool!$12:$12,Tool!$14:$14)*100,
IF(SETUP_Frequency="Financial Year",
IFERROR(INDEX(Dynamic_Table_FY,_xlfn.XMATCH($H607,Dynamic_Period_FY),_xlfn.XMATCH(INFLATION_Index,Dynamic_Indices)),
INDEX(Dynamic_Table_FY,COUNTA(Dynamic_Table_FY)/COUNTA(Dynamic_Indices),_xlfn.XMATCH(INFLATION_Index,Dynamic_Indices))),
IF(SETUP_Frequency="Calendar Year",
IFERROR(INDEX(Dynamic_Table_CAL,_xlfn.XMATCH($H607,Dynamic_Period_CAL),_xlfn.XMATCH(INFLATION_Index,Dynamic_Indices)),
INDEX(Dynamic_Table_CAL,COUNTA(Dynamic_Table_CAL)/COUNTA(Dynamic_Indices),_xlfn.XMATCH(INFLATION_Index,Dynamic_Indices))),
IF(SETUP_Frequency="Quarterly",
IFERROR(INDEX(Dynamic_Table_QTR,_xlfn.XMATCH($H607,Dynamic_Period_QTR),_xlfn.XMATCH(INFLATION_Index,Dynamic_Indices)),
INDEX(Dynamic_Table_QTR,COUNTA(Dynamic_Table_QTR)/COUNTA(Dynamic_Indices),_xlfn.XMATCH(INFLATION_Index,Dynamic_Indices))),"err")))))
/100</f>
        <v>#N/A</v>
      </c>
      <c r="P607" s="37" t="e">
        <f t="shared" ca="1" si="47"/>
        <v>#N/A</v>
      </c>
      <c r="Q607" s="37" t="e">
        <f ca="1">IF(ISERROR($H607),NA(),
$P607/_xlfn.XLOOKUP(0,Tool!$27:$27,Tool!$33:$33)
)</f>
        <v>#N/A</v>
      </c>
      <c r="R607" s="2"/>
      <c r="S607" s="36" t="e" cm="1">
        <f t="array" ref="S607">IF(OR(ISERROR($H607),$H607=FALSE),NA(),
IF(SETUP_Frequency="Financial Year",
IFERROR(INDEX(Dynamic_Table_FY,_xlfn.XMATCH($H607,Dynamic_Period_FY),_xlfn.XMATCH("GDP Deflator",Dynamic_Indices)),
INDEX(Dynamic_Table_FY,COUNTA(Dynamic_Table_FY)/COUNTA(Dynamic_Indices),_xlfn.XMATCH("GDP Deflator",Dynamic_Indices))),
IF(SETUP_Frequency="Calendar Year",
IFERROR(INDEX(Dynamic_Table_CAL,_xlfn.XMATCH($H607,Dynamic_Period_CAL),_xlfn.XMATCH("GDP Deflator",Dynamic_Indices)),
INDEX(Dynamic_Table_CAL,COUNTA(Dynamic_Table_CAL)/COUNTA(Dynamic_Indices),_xlfn.XMATCH("GDP Deflator",Dynamic_Indices))),
IF(SETUP_Frequency="Quarterly",
IFERROR(INDEX(Dynamic_Table_QTR,_xlfn.XMATCH($H607,Dynamic_Period_QTR),_xlfn.XMATCH("GDP Deflator",Dynamic_Indices)),
INDEX(Dynamic_Table_QTR,COUNTA(Dynamic_Table_QTR)/COUNTA(Dynamic_Indices),_xlfn.XMATCH("GDP Deflator",Dynamic_Indices))),"err"))))
/100</f>
        <v>#N/A</v>
      </c>
      <c r="T607" s="37" t="e">
        <f t="shared" ca="1" si="48"/>
        <v>#N/A</v>
      </c>
      <c r="U607" s="2" t="e">
        <f ca="1">IF(ISERROR($H607),NA(),
_xlfn.XLOOKUP(0,Tool!$28:$28,Tool!$40:$40)/$T607
)</f>
        <v>#N/A</v>
      </c>
    </row>
    <row r="608" spans="8:21" x14ac:dyDescent="0.35">
      <c r="H608" s="33" t="b">
        <f>IF(SETUP_Frequency="Calendar Year",IF(COUNTA(H$3:H607)&lt;=SETUP_Period_Final-SETUP_Period_First,H607+1),
IF(SETUP_Frequency="Financial Year", IF(COUNTA(H$3:H607)&lt;=LEFT(SETUP_Period_Final,4)-LEFT(SETUP_Period_First,4),((LEFT(H607,2)&amp;MID(H607,3,2))+1)&amp;"/"&amp;TEXT(RIGHT(TEXT(RIGHT(H607,2)+1,"00"),2),"00"),NA()),
IF(SETUP_Frequency="Quarterly",IF(COUNTA(H$3:H607)&lt;=((LEFT(SETUP_Period_Final,4)-LEFT(SETUP_Period_First,4))*4)+RIGHT(SETUP_Period_Final,1)-RIGHT(SETUP_Period_First,1),IF(_xlfn.NUMBERVALUE(RIGHT(H607,1))=4,(LEFT(H607,4)+1)&amp;"Q1",(LEFT(H607,4)&amp;"Q"&amp;(RIGHT(H607,1)+1))),NA()),NA())))</f>
        <v>0</v>
      </c>
      <c r="J608" s="43">
        <f ca="1">OFFSET(Tool!$C$13,0,ROW($H608)-3)</f>
        <v>0</v>
      </c>
      <c r="K608" s="78" t="e">
        <f t="shared" ca="1" si="46"/>
        <v>#N/A</v>
      </c>
      <c r="L608" s="78" t="e">
        <f t="shared" ca="1" si="49"/>
        <v>#N/A</v>
      </c>
      <c r="M608" s="78" t="e">
        <f t="shared" ca="1" si="50"/>
        <v>#N/A</v>
      </c>
      <c r="N608" s="38"/>
      <c r="O608" s="36" t="e" cm="1">
        <f t="array" ref="O608">IF(OR(ISERROR($H608),$H608=FALSE),NA(),
IF(INFLATION_Index="Custom",_xlfn.XLOOKUP($H608,Tool!$12:$12,Tool!$14:$14)*100,
IF(SETUP_Frequency="Financial Year",
IFERROR(INDEX(Dynamic_Table_FY,_xlfn.XMATCH($H608,Dynamic_Period_FY),_xlfn.XMATCH(INFLATION_Index,Dynamic_Indices)),
INDEX(Dynamic_Table_FY,COUNTA(Dynamic_Table_FY)/COUNTA(Dynamic_Indices),_xlfn.XMATCH(INFLATION_Index,Dynamic_Indices))),
IF(SETUP_Frequency="Calendar Year",
IFERROR(INDEX(Dynamic_Table_CAL,_xlfn.XMATCH($H608,Dynamic_Period_CAL),_xlfn.XMATCH(INFLATION_Index,Dynamic_Indices)),
INDEX(Dynamic_Table_CAL,COUNTA(Dynamic_Table_CAL)/COUNTA(Dynamic_Indices),_xlfn.XMATCH(INFLATION_Index,Dynamic_Indices))),
IF(SETUP_Frequency="Quarterly",
IFERROR(INDEX(Dynamic_Table_QTR,_xlfn.XMATCH($H608,Dynamic_Period_QTR),_xlfn.XMATCH(INFLATION_Index,Dynamic_Indices)),
INDEX(Dynamic_Table_QTR,COUNTA(Dynamic_Table_QTR)/COUNTA(Dynamic_Indices),_xlfn.XMATCH(INFLATION_Index,Dynamic_Indices))),"err")))))
/100</f>
        <v>#N/A</v>
      </c>
      <c r="P608" s="37" t="e">
        <f t="shared" ca="1" si="47"/>
        <v>#N/A</v>
      </c>
      <c r="Q608" s="37" t="e">
        <f ca="1">IF(ISERROR($H608),NA(),
$P608/_xlfn.XLOOKUP(0,Tool!$27:$27,Tool!$33:$33)
)</f>
        <v>#N/A</v>
      </c>
      <c r="R608" s="2"/>
      <c r="S608" s="36" t="e" cm="1">
        <f t="array" ref="S608">IF(OR(ISERROR($H608),$H608=FALSE),NA(),
IF(SETUP_Frequency="Financial Year",
IFERROR(INDEX(Dynamic_Table_FY,_xlfn.XMATCH($H608,Dynamic_Period_FY),_xlfn.XMATCH("GDP Deflator",Dynamic_Indices)),
INDEX(Dynamic_Table_FY,COUNTA(Dynamic_Table_FY)/COUNTA(Dynamic_Indices),_xlfn.XMATCH("GDP Deflator",Dynamic_Indices))),
IF(SETUP_Frequency="Calendar Year",
IFERROR(INDEX(Dynamic_Table_CAL,_xlfn.XMATCH($H608,Dynamic_Period_CAL),_xlfn.XMATCH("GDP Deflator",Dynamic_Indices)),
INDEX(Dynamic_Table_CAL,COUNTA(Dynamic_Table_CAL)/COUNTA(Dynamic_Indices),_xlfn.XMATCH("GDP Deflator",Dynamic_Indices))),
IF(SETUP_Frequency="Quarterly",
IFERROR(INDEX(Dynamic_Table_QTR,_xlfn.XMATCH($H608,Dynamic_Period_QTR),_xlfn.XMATCH("GDP Deflator",Dynamic_Indices)),
INDEX(Dynamic_Table_QTR,COUNTA(Dynamic_Table_QTR)/COUNTA(Dynamic_Indices),_xlfn.XMATCH("GDP Deflator",Dynamic_Indices))),"err"))))
/100</f>
        <v>#N/A</v>
      </c>
      <c r="T608" s="37" t="e">
        <f t="shared" ca="1" si="48"/>
        <v>#N/A</v>
      </c>
      <c r="U608" s="2" t="e">
        <f ca="1">IF(ISERROR($H608),NA(),
_xlfn.XLOOKUP(0,Tool!$28:$28,Tool!$40:$40)/$T608
)</f>
        <v>#N/A</v>
      </c>
    </row>
    <row r="609" spans="8:21" x14ac:dyDescent="0.35">
      <c r="H609" s="33" t="b">
        <f>IF(SETUP_Frequency="Calendar Year",IF(COUNTA(H$3:H608)&lt;=SETUP_Period_Final-SETUP_Period_First,H608+1),
IF(SETUP_Frequency="Financial Year", IF(COUNTA(H$3:H608)&lt;=LEFT(SETUP_Period_Final,4)-LEFT(SETUP_Period_First,4),((LEFT(H608,2)&amp;MID(H608,3,2))+1)&amp;"/"&amp;TEXT(RIGHT(TEXT(RIGHT(H608,2)+1,"00"),2),"00"),NA()),
IF(SETUP_Frequency="Quarterly",IF(COUNTA(H$3:H608)&lt;=((LEFT(SETUP_Period_Final,4)-LEFT(SETUP_Period_First,4))*4)+RIGHT(SETUP_Period_Final,1)-RIGHT(SETUP_Period_First,1),IF(_xlfn.NUMBERVALUE(RIGHT(H608,1))=4,(LEFT(H608,4)+1)&amp;"Q1",(LEFT(H608,4)&amp;"Q"&amp;(RIGHT(H608,1)+1))),NA()),NA())))</f>
        <v>0</v>
      </c>
      <c r="J609" s="43">
        <f ca="1">OFFSET(Tool!$C$13,0,ROW($H609)-3)</f>
        <v>0</v>
      </c>
      <c r="K609" s="78" t="e">
        <f t="shared" ca="1" si="46"/>
        <v>#N/A</v>
      </c>
      <c r="L609" s="78" t="e">
        <f t="shared" ca="1" si="49"/>
        <v>#N/A</v>
      </c>
      <c r="M609" s="78" t="e">
        <f t="shared" ca="1" si="50"/>
        <v>#N/A</v>
      </c>
      <c r="N609" s="38"/>
      <c r="O609" s="36" t="e" cm="1">
        <f t="array" ref="O609">IF(OR(ISERROR($H609),$H609=FALSE),NA(),
IF(INFLATION_Index="Custom",_xlfn.XLOOKUP($H609,Tool!$12:$12,Tool!$14:$14)*100,
IF(SETUP_Frequency="Financial Year",
IFERROR(INDEX(Dynamic_Table_FY,_xlfn.XMATCH($H609,Dynamic_Period_FY),_xlfn.XMATCH(INFLATION_Index,Dynamic_Indices)),
INDEX(Dynamic_Table_FY,COUNTA(Dynamic_Table_FY)/COUNTA(Dynamic_Indices),_xlfn.XMATCH(INFLATION_Index,Dynamic_Indices))),
IF(SETUP_Frequency="Calendar Year",
IFERROR(INDEX(Dynamic_Table_CAL,_xlfn.XMATCH($H609,Dynamic_Period_CAL),_xlfn.XMATCH(INFLATION_Index,Dynamic_Indices)),
INDEX(Dynamic_Table_CAL,COUNTA(Dynamic_Table_CAL)/COUNTA(Dynamic_Indices),_xlfn.XMATCH(INFLATION_Index,Dynamic_Indices))),
IF(SETUP_Frequency="Quarterly",
IFERROR(INDEX(Dynamic_Table_QTR,_xlfn.XMATCH($H609,Dynamic_Period_QTR),_xlfn.XMATCH(INFLATION_Index,Dynamic_Indices)),
INDEX(Dynamic_Table_QTR,COUNTA(Dynamic_Table_QTR)/COUNTA(Dynamic_Indices),_xlfn.XMATCH(INFLATION_Index,Dynamic_Indices))),"err")))))
/100</f>
        <v>#N/A</v>
      </c>
      <c r="P609" s="37" t="e">
        <f t="shared" ca="1" si="47"/>
        <v>#N/A</v>
      </c>
      <c r="Q609" s="37" t="e">
        <f ca="1">IF(ISERROR($H609),NA(),
$P609/_xlfn.XLOOKUP(0,Tool!$27:$27,Tool!$33:$33)
)</f>
        <v>#N/A</v>
      </c>
      <c r="R609" s="2"/>
      <c r="S609" s="36" t="e" cm="1">
        <f t="array" ref="S609">IF(OR(ISERROR($H609),$H609=FALSE),NA(),
IF(SETUP_Frequency="Financial Year",
IFERROR(INDEX(Dynamic_Table_FY,_xlfn.XMATCH($H609,Dynamic_Period_FY),_xlfn.XMATCH("GDP Deflator",Dynamic_Indices)),
INDEX(Dynamic_Table_FY,COUNTA(Dynamic_Table_FY)/COUNTA(Dynamic_Indices),_xlfn.XMATCH("GDP Deflator",Dynamic_Indices))),
IF(SETUP_Frequency="Calendar Year",
IFERROR(INDEX(Dynamic_Table_CAL,_xlfn.XMATCH($H609,Dynamic_Period_CAL),_xlfn.XMATCH("GDP Deflator",Dynamic_Indices)),
INDEX(Dynamic_Table_CAL,COUNTA(Dynamic_Table_CAL)/COUNTA(Dynamic_Indices),_xlfn.XMATCH("GDP Deflator",Dynamic_Indices))),
IF(SETUP_Frequency="Quarterly",
IFERROR(INDEX(Dynamic_Table_QTR,_xlfn.XMATCH($H609,Dynamic_Period_QTR),_xlfn.XMATCH("GDP Deflator",Dynamic_Indices)),
INDEX(Dynamic_Table_QTR,COUNTA(Dynamic_Table_QTR)/COUNTA(Dynamic_Indices),_xlfn.XMATCH("GDP Deflator",Dynamic_Indices))),"err"))))
/100</f>
        <v>#N/A</v>
      </c>
      <c r="T609" s="37" t="e">
        <f t="shared" ca="1" si="48"/>
        <v>#N/A</v>
      </c>
      <c r="U609" s="2" t="e">
        <f ca="1">IF(ISERROR($H609),NA(),
_xlfn.XLOOKUP(0,Tool!$28:$28,Tool!$40:$40)/$T609
)</f>
        <v>#N/A</v>
      </c>
    </row>
    <row r="610" spans="8:21" x14ac:dyDescent="0.35">
      <c r="H610" s="33" t="b">
        <f>IF(SETUP_Frequency="Calendar Year",IF(COUNTA(H$3:H609)&lt;=SETUP_Period_Final-SETUP_Period_First,H609+1),
IF(SETUP_Frequency="Financial Year", IF(COUNTA(H$3:H609)&lt;=LEFT(SETUP_Period_Final,4)-LEFT(SETUP_Period_First,4),((LEFT(H609,2)&amp;MID(H609,3,2))+1)&amp;"/"&amp;TEXT(RIGHT(TEXT(RIGHT(H609,2)+1,"00"),2),"00"),NA()),
IF(SETUP_Frequency="Quarterly",IF(COUNTA(H$3:H609)&lt;=((LEFT(SETUP_Period_Final,4)-LEFT(SETUP_Period_First,4))*4)+RIGHT(SETUP_Period_Final,1)-RIGHT(SETUP_Period_First,1),IF(_xlfn.NUMBERVALUE(RIGHT(H609,1))=4,(LEFT(H609,4)+1)&amp;"Q1",(LEFT(H609,4)&amp;"Q"&amp;(RIGHT(H609,1)+1))),NA()),NA())))</f>
        <v>0</v>
      </c>
      <c r="J610" s="43">
        <f ca="1">OFFSET(Tool!$C$13,0,ROW($H610)-3)</f>
        <v>0</v>
      </c>
      <c r="K610" s="78" t="e">
        <f t="shared" ca="1" si="46"/>
        <v>#N/A</v>
      </c>
      <c r="L610" s="78" t="e">
        <f t="shared" ca="1" si="49"/>
        <v>#N/A</v>
      </c>
      <c r="M610" s="78" t="e">
        <f t="shared" ca="1" si="50"/>
        <v>#N/A</v>
      </c>
      <c r="N610" s="38"/>
      <c r="O610" s="36" t="e" cm="1">
        <f t="array" ref="O610">IF(OR(ISERROR($H610),$H610=FALSE),NA(),
IF(INFLATION_Index="Custom",_xlfn.XLOOKUP($H610,Tool!$12:$12,Tool!$14:$14)*100,
IF(SETUP_Frequency="Financial Year",
IFERROR(INDEX(Dynamic_Table_FY,_xlfn.XMATCH($H610,Dynamic_Period_FY),_xlfn.XMATCH(INFLATION_Index,Dynamic_Indices)),
INDEX(Dynamic_Table_FY,COUNTA(Dynamic_Table_FY)/COUNTA(Dynamic_Indices),_xlfn.XMATCH(INFLATION_Index,Dynamic_Indices))),
IF(SETUP_Frequency="Calendar Year",
IFERROR(INDEX(Dynamic_Table_CAL,_xlfn.XMATCH($H610,Dynamic_Period_CAL),_xlfn.XMATCH(INFLATION_Index,Dynamic_Indices)),
INDEX(Dynamic_Table_CAL,COUNTA(Dynamic_Table_CAL)/COUNTA(Dynamic_Indices),_xlfn.XMATCH(INFLATION_Index,Dynamic_Indices))),
IF(SETUP_Frequency="Quarterly",
IFERROR(INDEX(Dynamic_Table_QTR,_xlfn.XMATCH($H610,Dynamic_Period_QTR),_xlfn.XMATCH(INFLATION_Index,Dynamic_Indices)),
INDEX(Dynamic_Table_QTR,COUNTA(Dynamic_Table_QTR)/COUNTA(Dynamic_Indices),_xlfn.XMATCH(INFLATION_Index,Dynamic_Indices))),"err")))))
/100</f>
        <v>#N/A</v>
      </c>
      <c r="P610" s="37" t="e">
        <f t="shared" ca="1" si="47"/>
        <v>#N/A</v>
      </c>
      <c r="Q610" s="37" t="e">
        <f ca="1">IF(ISERROR($H610),NA(),
$P610/_xlfn.XLOOKUP(0,Tool!$27:$27,Tool!$33:$33)
)</f>
        <v>#N/A</v>
      </c>
      <c r="R610" s="2"/>
      <c r="S610" s="36" t="e" cm="1">
        <f t="array" ref="S610">IF(OR(ISERROR($H610),$H610=FALSE),NA(),
IF(SETUP_Frequency="Financial Year",
IFERROR(INDEX(Dynamic_Table_FY,_xlfn.XMATCH($H610,Dynamic_Period_FY),_xlfn.XMATCH("GDP Deflator",Dynamic_Indices)),
INDEX(Dynamic_Table_FY,COUNTA(Dynamic_Table_FY)/COUNTA(Dynamic_Indices),_xlfn.XMATCH("GDP Deflator",Dynamic_Indices))),
IF(SETUP_Frequency="Calendar Year",
IFERROR(INDEX(Dynamic_Table_CAL,_xlfn.XMATCH($H610,Dynamic_Period_CAL),_xlfn.XMATCH("GDP Deflator",Dynamic_Indices)),
INDEX(Dynamic_Table_CAL,COUNTA(Dynamic_Table_CAL)/COUNTA(Dynamic_Indices),_xlfn.XMATCH("GDP Deflator",Dynamic_Indices))),
IF(SETUP_Frequency="Quarterly",
IFERROR(INDEX(Dynamic_Table_QTR,_xlfn.XMATCH($H610,Dynamic_Period_QTR),_xlfn.XMATCH("GDP Deflator",Dynamic_Indices)),
INDEX(Dynamic_Table_QTR,COUNTA(Dynamic_Table_QTR)/COUNTA(Dynamic_Indices),_xlfn.XMATCH("GDP Deflator",Dynamic_Indices))),"err"))))
/100</f>
        <v>#N/A</v>
      </c>
      <c r="T610" s="37" t="e">
        <f t="shared" ca="1" si="48"/>
        <v>#N/A</v>
      </c>
      <c r="U610" s="2" t="e">
        <f ca="1">IF(ISERROR($H610),NA(),
_xlfn.XLOOKUP(0,Tool!$28:$28,Tool!$40:$40)/$T610
)</f>
        <v>#N/A</v>
      </c>
    </row>
    <row r="611" spans="8:21" x14ac:dyDescent="0.35">
      <c r="H611" s="33" t="b">
        <f>IF(SETUP_Frequency="Calendar Year",IF(COUNTA(H$3:H610)&lt;=SETUP_Period_Final-SETUP_Period_First,H610+1),
IF(SETUP_Frequency="Financial Year", IF(COUNTA(H$3:H610)&lt;=LEFT(SETUP_Period_Final,4)-LEFT(SETUP_Period_First,4),((LEFT(H610,2)&amp;MID(H610,3,2))+1)&amp;"/"&amp;TEXT(RIGHT(TEXT(RIGHT(H610,2)+1,"00"),2),"00"),NA()),
IF(SETUP_Frequency="Quarterly",IF(COUNTA(H$3:H610)&lt;=((LEFT(SETUP_Period_Final,4)-LEFT(SETUP_Period_First,4))*4)+RIGHT(SETUP_Period_Final,1)-RIGHT(SETUP_Period_First,1),IF(_xlfn.NUMBERVALUE(RIGHT(H610,1))=4,(LEFT(H610,4)+1)&amp;"Q1",(LEFT(H610,4)&amp;"Q"&amp;(RIGHT(H610,1)+1))),NA()),NA())))</f>
        <v>0</v>
      </c>
      <c r="J611" s="43">
        <f ca="1">OFFSET(Tool!$C$13,0,ROW($H611)-3)</f>
        <v>0</v>
      </c>
      <c r="K611" s="78" t="e">
        <f t="shared" ca="1" si="46"/>
        <v>#N/A</v>
      </c>
      <c r="L611" s="78" t="e">
        <f t="shared" ca="1" si="49"/>
        <v>#N/A</v>
      </c>
      <c r="M611" s="78" t="e">
        <f t="shared" ca="1" si="50"/>
        <v>#N/A</v>
      </c>
      <c r="N611" s="38"/>
      <c r="O611" s="36" t="e" cm="1">
        <f t="array" ref="O611">IF(OR(ISERROR($H611),$H611=FALSE),NA(),
IF(INFLATION_Index="Custom",_xlfn.XLOOKUP($H611,Tool!$12:$12,Tool!$14:$14)*100,
IF(SETUP_Frequency="Financial Year",
IFERROR(INDEX(Dynamic_Table_FY,_xlfn.XMATCH($H611,Dynamic_Period_FY),_xlfn.XMATCH(INFLATION_Index,Dynamic_Indices)),
INDEX(Dynamic_Table_FY,COUNTA(Dynamic_Table_FY)/COUNTA(Dynamic_Indices),_xlfn.XMATCH(INFLATION_Index,Dynamic_Indices))),
IF(SETUP_Frequency="Calendar Year",
IFERROR(INDEX(Dynamic_Table_CAL,_xlfn.XMATCH($H611,Dynamic_Period_CAL),_xlfn.XMATCH(INFLATION_Index,Dynamic_Indices)),
INDEX(Dynamic_Table_CAL,COUNTA(Dynamic_Table_CAL)/COUNTA(Dynamic_Indices),_xlfn.XMATCH(INFLATION_Index,Dynamic_Indices))),
IF(SETUP_Frequency="Quarterly",
IFERROR(INDEX(Dynamic_Table_QTR,_xlfn.XMATCH($H611,Dynamic_Period_QTR),_xlfn.XMATCH(INFLATION_Index,Dynamic_Indices)),
INDEX(Dynamic_Table_QTR,COUNTA(Dynamic_Table_QTR)/COUNTA(Dynamic_Indices),_xlfn.XMATCH(INFLATION_Index,Dynamic_Indices))),"err")))))
/100</f>
        <v>#N/A</v>
      </c>
      <c r="P611" s="37" t="e">
        <f t="shared" ca="1" si="47"/>
        <v>#N/A</v>
      </c>
      <c r="Q611" s="37" t="e">
        <f ca="1">IF(ISERROR($H611),NA(),
$P611/_xlfn.XLOOKUP(0,Tool!$27:$27,Tool!$33:$33)
)</f>
        <v>#N/A</v>
      </c>
      <c r="R611" s="2"/>
      <c r="S611" s="36" t="e" cm="1">
        <f t="array" ref="S611">IF(OR(ISERROR($H611),$H611=FALSE),NA(),
IF(SETUP_Frequency="Financial Year",
IFERROR(INDEX(Dynamic_Table_FY,_xlfn.XMATCH($H611,Dynamic_Period_FY),_xlfn.XMATCH("GDP Deflator",Dynamic_Indices)),
INDEX(Dynamic_Table_FY,COUNTA(Dynamic_Table_FY)/COUNTA(Dynamic_Indices),_xlfn.XMATCH("GDP Deflator",Dynamic_Indices))),
IF(SETUP_Frequency="Calendar Year",
IFERROR(INDEX(Dynamic_Table_CAL,_xlfn.XMATCH($H611,Dynamic_Period_CAL),_xlfn.XMATCH("GDP Deflator",Dynamic_Indices)),
INDEX(Dynamic_Table_CAL,COUNTA(Dynamic_Table_CAL)/COUNTA(Dynamic_Indices),_xlfn.XMATCH("GDP Deflator",Dynamic_Indices))),
IF(SETUP_Frequency="Quarterly",
IFERROR(INDEX(Dynamic_Table_QTR,_xlfn.XMATCH($H611,Dynamic_Period_QTR),_xlfn.XMATCH("GDP Deflator",Dynamic_Indices)),
INDEX(Dynamic_Table_QTR,COUNTA(Dynamic_Table_QTR)/COUNTA(Dynamic_Indices),_xlfn.XMATCH("GDP Deflator",Dynamic_Indices))),"err"))))
/100</f>
        <v>#N/A</v>
      </c>
      <c r="T611" s="37" t="e">
        <f t="shared" ca="1" si="48"/>
        <v>#N/A</v>
      </c>
      <c r="U611" s="2" t="e">
        <f ca="1">IF(ISERROR($H611),NA(),
_xlfn.XLOOKUP(0,Tool!$28:$28,Tool!$40:$40)/$T611
)</f>
        <v>#N/A</v>
      </c>
    </row>
    <row r="612" spans="8:21" x14ac:dyDescent="0.35">
      <c r="H612" s="33" t="b">
        <f>IF(SETUP_Frequency="Calendar Year",IF(COUNTA(H$3:H611)&lt;=SETUP_Period_Final-SETUP_Period_First,H611+1),
IF(SETUP_Frequency="Financial Year", IF(COUNTA(H$3:H611)&lt;=LEFT(SETUP_Period_Final,4)-LEFT(SETUP_Period_First,4),((LEFT(H611,2)&amp;MID(H611,3,2))+1)&amp;"/"&amp;TEXT(RIGHT(TEXT(RIGHT(H611,2)+1,"00"),2),"00"),NA()),
IF(SETUP_Frequency="Quarterly",IF(COUNTA(H$3:H611)&lt;=((LEFT(SETUP_Period_Final,4)-LEFT(SETUP_Period_First,4))*4)+RIGHT(SETUP_Period_Final,1)-RIGHT(SETUP_Period_First,1),IF(_xlfn.NUMBERVALUE(RIGHT(H611,1))=4,(LEFT(H611,4)+1)&amp;"Q1",(LEFT(H611,4)&amp;"Q"&amp;(RIGHT(H611,1)+1))),NA()),NA())))</f>
        <v>0</v>
      </c>
      <c r="J612" s="43">
        <f ca="1">OFFSET(Tool!$C$13,0,ROW($H612)-3)</f>
        <v>0</v>
      </c>
      <c r="K612" s="78" t="e">
        <f t="shared" ca="1" si="46"/>
        <v>#N/A</v>
      </c>
      <c r="L612" s="78" t="e">
        <f t="shared" ca="1" si="49"/>
        <v>#N/A</v>
      </c>
      <c r="M612" s="78" t="e">
        <f t="shared" ca="1" si="50"/>
        <v>#N/A</v>
      </c>
      <c r="N612" s="38"/>
      <c r="O612" s="36" t="e" cm="1">
        <f t="array" ref="O612">IF(OR(ISERROR($H612),$H612=FALSE),NA(),
IF(INFLATION_Index="Custom",_xlfn.XLOOKUP($H612,Tool!$12:$12,Tool!$14:$14)*100,
IF(SETUP_Frequency="Financial Year",
IFERROR(INDEX(Dynamic_Table_FY,_xlfn.XMATCH($H612,Dynamic_Period_FY),_xlfn.XMATCH(INFLATION_Index,Dynamic_Indices)),
INDEX(Dynamic_Table_FY,COUNTA(Dynamic_Table_FY)/COUNTA(Dynamic_Indices),_xlfn.XMATCH(INFLATION_Index,Dynamic_Indices))),
IF(SETUP_Frequency="Calendar Year",
IFERROR(INDEX(Dynamic_Table_CAL,_xlfn.XMATCH($H612,Dynamic_Period_CAL),_xlfn.XMATCH(INFLATION_Index,Dynamic_Indices)),
INDEX(Dynamic_Table_CAL,COUNTA(Dynamic_Table_CAL)/COUNTA(Dynamic_Indices),_xlfn.XMATCH(INFLATION_Index,Dynamic_Indices))),
IF(SETUP_Frequency="Quarterly",
IFERROR(INDEX(Dynamic_Table_QTR,_xlfn.XMATCH($H612,Dynamic_Period_QTR),_xlfn.XMATCH(INFLATION_Index,Dynamic_Indices)),
INDEX(Dynamic_Table_QTR,COUNTA(Dynamic_Table_QTR)/COUNTA(Dynamic_Indices),_xlfn.XMATCH(INFLATION_Index,Dynamic_Indices))),"err")))))
/100</f>
        <v>#N/A</v>
      </c>
      <c r="P612" s="37" t="e">
        <f t="shared" ca="1" si="47"/>
        <v>#N/A</v>
      </c>
      <c r="Q612" s="37" t="e">
        <f ca="1">IF(ISERROR($H612),NA(),
$P612/_xlfn.XLOOKUP(0,Tool!$27:$27,Tool!$33:$33)
)</f>
        <v>#N/A</v>
      </c>
      <c r="R612" s="2"/>
      <c r="S612" s="36" t="e" cm="1">
        <f t="array" ref="S612">IF(OR(ISERROR($H612),$H612=FALSE),NA(),
IF(SETUP_Frequency="Financial Year",
IFERROR(INDEX(Dynamic_Table_FY,_xlfn.XMATCH($H612,Dynamic_Period_FY),_xlfn.XMATCH("GDP Deflator",Dynamic_Indices)),
INDEX(Dynamic_Table_FY,COUNTA(Dynamic_Table_FY)/COUNTA(Dynamic_Indices),_xlfn.XMATCH("GDP Deflator",Dynamic_Indices))),
IF(SETUP_Frequency="Calendar Year",
IFERROR(INDEX(Dynamic_Table_CAL,_xlfn.XMATCH($H612,Dynamic_Period_CAL),_xlfn.XMATCH("GDP Deflator",Dynamic_Indices)),
INDEX(Dynamic_Table_CAL,COUNTA(Dynamic_Table_CAL)/COUNTA(Dynamic_Indices),_xlfn.XMATCH("GDP Deflator",Dynamic_Indices))),
IF(SETUP_Frequency="Quarterly",
IFERROR(INDEX(Dynamic_Table_QTR,_xlfn.XMATCH($H612,Dynamic_Period_QTR),_xlfn.XMATCH("GDP Deflator",Dynamic_Indices)),
INDEX(Dynamic_Table_QTR,COUNTA(Dynamic_Table_QTR)/COUNTA(Dynamic_Indices),_xlfn.XMATCH("GDP Deflator",Dynamic_Indices))),"err"))))
/100</f>
        <v>#N/A</v>
      </c>
      <c r="T612" s="37" t="e">
        <f t="shared" ca="1" si="48"/>
        <v>#N/A</v>
      </c>
      <c r="U612" s="2" t="e">
        <f ca="1">IF(ISERROR($H612),NA(),
_xlfn.XLOOKUP(0,Tool!$28:$28,Tool!$40:$40)/$T612
)</f>
        <v>#N/A</v>
      </c>
    </row>
    <row r="613" spans="8:21" x14ac:dyDescent="0.35">
      <c r="H613" s="33" t="b">
        <f>IF(SETUP_Frequency="Calendar Year",IF(COUNTA(H$3:H612)&lt;=SETUP_Period_Final-SETUP_Period_First,H612+1),
IF(SETUP_Frequency="Financial Year", IF(COUNTA(H$3:H612)&lt;=LEFT(SETUP_Period_Final,4)-LEFT(SETUP_Period_First,4),((LEFT(H612,2)&amp;MID(H612,3,2))+1)&amp;"/"&amp;TEXT(RIGHT(TEXT(RIGHT(H612,2)+1,"00"),2),"00"),NA()),
IF(SETUP_Frequency="Quarterly",IF(COUNTA(H$3:H612)&lt;=((LEFT(SETUP_Period_Final,4)-LEFT(SETUP_Period_First,4))*4)+RIGHT(SETUP_Period_Final,1)-RIGHT(SETUP_Period_First,1),IF(_xlfn.NUMBERVALUE(RIGHT(H612,1))=4,(LEFT(H612,4)+1)&amp;"Q1",(LEFT(H612,4)&amp;"Q"&amp;(RIGHT(H612,1)+1))),NA()),NA())))</f>
        <v>0</v>
      </c>
      <c r="J613" s="43">
        <f ca="1">OFFSET(Tool!$C$13,0,ROW($H613)-3)</f>
        <v>0</v>
      </c>
      <c r="K613" s="78" t="e">
        <f t="shared" ca="1" si="46"/>
        <v>#N/A</v>
      </c>
      <c r="L613" s="78" t="e">
        <f t="shared" ca="1" si="49"/>
        <v>#N/A</v>
      </c>
      <c r="M613" s="78" t="e">
        <f t="shared" ca="1" si="50"/>
        <v>#N/A</v>
      </c>
      <c r="N613" s="38"/>
      <c r="O613" s="36" t="e" cm="1">
        <f t="array" ref="O613">IF(OR(ISERROR($H613),$H613=FALSE),NA(),
IF(INFLATION_Index="Custom",_xlfn.XLOOKUP($H613,Tool!$12:$12,Tool!$14:$14)*100,
IF(SETUP_Frequency="Financial Year",
IFERROR(INDEX(Dynamic_Table_FY,_xlfn.XMATCH($H613,Dynamic_Period_FY),_xlfn.XMATCH(INFLATION_Index,Dynamic_Indices)),
INDEX(Dynamic_Table_FY,COUNTA(Dynamic_Table_FY)/COUNTA(Dynamic_Indices),_xlfn.XMATCH(INFLATION_Index,Dynamic_Indices))),
IF(SETUP_Frequency="Calendar Year",
IFERROR(INDEX(Dynamic_Table_CAL,_xlfn.XMATCH($H613,Dynamic_Period_CAL),_xlfn.XMATCH(INFLATION_Index,Dynamic_Indices)),
INDEX(Dynamic_Table_CAL,COUNTA(Dynamic_Table_CAL)/COUNTA(Dynamic_Indices),_xlfn.XMATCH(INFLATION_Index,Dynamic_Indices))),
IF(SETUP_Frequency="Quarterly",
IFERROR(INDEX(Dynamic_Table_QTR,_xlfn.XMATCH($H613,Dynamic_Period_QTR),_xlfn.XMATCH(INFLATION_Index,Dynamic_Indices)),
INDEX(Dynamic_Table_QTR,COUNTA(Dynamic_Table_QTR)/COUNTA(Dynamic_Indices),_xlfn.XMATCH(INFLATION_Index,Dynamic_Indices))),"err")))))
/100</f>
        <v>#N/A</v>
      </c>
      <c r="P613" s="37" t="e">
        <f t="shared" ca="1" si="47"/>
        <v>#N/A</v>
      </c>
      <c r="Q613" s="37" t="e">
        <f ca="1">IF(ISERROR($H613),NA(),
$P613/_xlfn.XLOOKUP(0,Tool!$27:$27,Tool!$33:$33)
)</f>
        <v>#N/A</v>
      </c>
      <c r="R613" s="2"/>
      <c r="S613" s="36" t="e" cm="1">
        <f t="array" ref="S613">IF(OR(ISERROR($H613),$H613=FALSE),NA(),
IF(SETUP_Frequency="Financial Year",
IFERROR(INDEX(Dynamic_Table_FY,_xlfn.XMATCH($H613,Dynamic_Period_FY),_xlfn.XMATCH("GDP Deflator",Dynamic_Indices)),
INDEX(Dynamic_Table_FY,COUNTA(Dynamic_Table_FY)/COUNTA(Dynamic_Indices),_xlfn.XMATCH("GDP Deflator",Dynamic_Indices))),
IF(SETUP_Frequency="Calendar Year",
IFERROR(INDEX(Dynamic_Table_CAL,_xlfn.XMATCH($H613,Dynamic_Period_CAL),_xlfn.XMATCH("GDP Deflator",Dynamic_Indices)),
INDEX(Dynamic_Table_CAL,COUNTA(Dynamic_Table_CAL)/COUNTA(Dynamic_Indices),_xlfn.XMATCH("GDP Deflator",Dynamic_Indices))),
IF(SETUP_Frequency="Quarterly",
IFERROR(INDEX(Dynamic_Table_QTR,_xlfn.XMATCH($H613,Dynamic_Period_QTR),_xlfn.XMATCH("GDP Deflator",Dynamic_Indices)),
INDEX(Dynamic_Table_QTR,COUNTA(Dynamic_Table_QTR)/COUNTA(Dynamic_Indices),_xlfn.XMATCH("GDP Deflator",Dynamic_Indices))),"err"))))
/100</f>
        <v>#N/A</v>
      </c>
      <c r="T613" s="37" t="e">
        <f t="shared" ca="1" si="48"/>
        <v>#N/A</v>
      </c>
      <c r="U613" s="2" t="e">
        <f ca="1">IF(ISERROR($H613),NA(),
_xlfn.XLOOKUP(0,Tool!$28:$28,Tool!$40:$40)/$T613
)</f>
        <v>#N/A</v>
      </c>
    </row>
    <row r="614" spans="8:21" x14ac:dyDescent="0.35">
      <c r="H614" s="33" t="b">
        <f>IF(SETUP_Frequency="Calendar Year",IF(COUNTA(H$3:H613)&lt;=SETUP_Period_Final-SETUP_Period_First,H613+1),
IF(SETUP_Frequency="Financial Year", IF(COUNTA(H$3:H613)&lt;=LEFT(SETUP_Period_Final,4)-LEFT(SETUP_Period_First,4),((LEFT(H613,2)&amp;MID(H613,3,2))+1)&amp;"/"&amp;TEXT(RIGHT(TEXT(RIGHT(H613,2)+1,"00"),2),"00"),NA()),
IF(SETUP_Frequency="Quarterly",IF(COUNTA(H$3:H613)&lt;=((LEFT(SETUP_Period_Final,4)-LEFT(SETUP_Period_First,4))*4)+RIGHT(SETUP_Period_Final,1)-RIGHT(SETUP_Period_First,1),IF(_xlfn.NUMBERVALUE(RIGHT(H613,1))=4,(LEFT(H613,4)+1)&amp;"Q1",(LEFT(H613,4)&amp;"Q"&amp;(RIGHT(H613,1)+1))),NA()),NA())))</f>
        <v>0</v>
      </c>
      <c r="J614" s="43">
        <f ca="1">OFFSET(Tool!$C$13,0,ROW($H614)-3)</f>
        <v>0</v>
      </c>
      <c r="K614" s="78" t="e">
        <f t="shared" ca="1" si="46"/>
        <v>#N/A</v>
      </c>
      <c r="L614" s="78" t="e">
        <f t="shared" ca="1" si="49"/>
        <v>#N/A</v>
      </c>
      <c r="M614" s="78" t="e">
        <f t="shared" ca="1" si="50"/>
        <v>#N/A</v>
      </c>
      <c r="N614" s="38"/>
      <c r="O614" s="36" t="e" cm="1">
        <f t="array" ref="O614">IF(OR(ISERROR($H614),$H614=FALSE),NA(),
IF(INFLATION_Index="Custom",_xlfn.XLOOKUP($H614,Tool!$12:$12,Tool!$14:$14)*100,
IF(SETUP_Frequency="Financial Year",
IFERROR(INDEX(Dynamic_Table_FY,_xlfn.XMATCH($H614,Dynamic_Period_FY),_xlfn.XMATCH(INFLATION_Index,Dynamic_Indices)),
INDEX(Dynamic_Table_FY,COUNTA(Dynamic_Table_FY)/COUNTA(Dynamic_Indices),_xlfn.XMATCH(INFLATION_Index,Dynamic_Indices))),
IF(SETUP_Frequency="Calendar Year",
IFERROR(INDEX(Dynamic_Table_CAL,_xlfn.XMATCH($H614,Dynamic_Period_CAL),_xlfn.XMATCH(INFLATION_Index,Dynamic_Indices)),
INDEX(Dynamic_Table_CAL,COUNTA(Dynamic_Table_CAL)/COUNTA(Dynamic_Indices),_xlfn.XMATCH(INFLATION_Index,Dynamic_Indices))),
IF(SETUP_Frequency="Quarterly",
IFERROR(INDEX(Dynamic_Table_QTR,_xlfn.XMATCH($H614,Dynamic_Period_QTR),_xlfn.XMATCH(INFLATION_Index,Dynamic_Indices)),
INDEX(Dynamic_Table_QTR,COUNTA(Dynamic_Table_QTR)/COUNTA(Dynamic_Indices),_xlfn.XMATCH(INFLATION_Index,Dynamic_Indices))),"err")))))
/100</f>
        <v>#N/A</v>
      </c>
      <c r="P614" s="37" t="e">
        <f t="shared" ca="1" si="47"/>
        <v>#N/A</v>
      </c>
      <c r="Q614" s="37" t="e">
        <f ca="1">IF(ISERROR($H614),NA(),
$P614/_xlfn.XLOOKUP(0,Tool!$27:$27,Tool!$33:$33)
)</f>
        <v>#N/A</v>
      </c>
      <c r="R614" s="2"/>
      <c r="S614" s="36" t="e" cm="1">
        <f t="array" ref="S614">IF(OR(ISERROR($H614),$H614=FALSE),NA(),
IF(SETUP_Frequency="Financial Year",
IFERROR(INDEX(Dynamic_Table_FY,_xlfn.XMATCH($H614,Dynamic_Period_FY),_xlfn.XMATCH("GDP Deflator",Dynamic_Indices)),
INDEX(Dynamic_Table_FY,COUNTA(Dynamic_Table_FY)/COUNTA(Dynamic_Indices),_xlfn.XMATCH("GDP Deflator",Dynamic_Indices))),
IF(SETUP_Frequency="Calendar Year",
IFERROR(INDEX(Dynamic_Table_CAL,_xlfn.XMATCH($H614,Dynamic_Period_CAL),_xlfn.XMATCH("GDP Deflator",Dynamic_Indices)),
INDEX(Dynamic_Table_CAL,COUNTA(Dynamic_Table_CAL)/COUNTA(Dynamic_Indices),_xlfn.XMATCH("GDP Deflator",Dynamic_Indices))),
IF(SETUP_Frequency="Quarterly",
IFERROR(INDEX(Dynamic_Table_QTR,_xlfn.XMATCH($H614,Dynamic_Period_QTR),_xlfn.XMATCH("GDP Deflator",Dynamic_Indices)),
INDEX(Dynamic_Table_QTR,COUNTA(Dynamic_Table_QTR)/COUNTA(Dynamic_Indices),_xlfn.XMATCH("GDP Deflator",Dynamic_Indices))),"err"))))
/100</f>
        <v>#N/A</v>
      </c>
      <c r="T614" s="37" t="e">
        <f t="shared" ca="1" si="48"/>
        <v>#N/A</v>
      </c>
      <c r="U614" s="2" t="e">
        <f ca="1">IF(ISERROR($H614),NA(),
_xlfn.XLOOKUP(0,Tool!$28:$28,Tool!$40:$40)/$T614
)</f>
        <v>#N/A</v>
      </c>
    </row>
    <row r="615" spans="8:21" x14ac:dyDescent="0.35">
      <c r="H615" s="33" t="b">
        <f>IF(SETUP_Frequency="Calendar Year",IF(COUNTA(H$3:H614)&lt;=SETUP_Period_Final-SETUP_Period_First,H614+1),
IF(SETUP_Frequency="Financial Year", IF(COUNTA(H$3:H614)&lt;=LEFT(SETUP_Period_Final,4)-LEFT(SETUP_Period_First,4),((LEFT(H614,2)&amp;MID(H614,3,2))+1)&amp;"/"&amp;TEXT(RIGHT(TEXT(RIGHT(H614,2)+1,"00"),2),"00"),NA()),
IF(SETUP_Frequency="Quarterly",IF(COUNTA(H$3:H614)&lt;=((LEFT(SETUP_Period_Final,4)-LEFT(SETUP_Period_First,4))*4)+RIGHT(SETUP_Period_Final,1)-RIGHT(SETUP_Period_First,1),IF(_xlfn.NUMBERVALUE(RIGHT(H614,1))=4,(LEFT(H614,4)+1)&amp;"Q1",(LEFT(H614,4)&amp;"Q"&amp;(RIGHT(H614,1)+1))),NA()),NA())))</f>
        <v>0</v>
      </c>
      <c r="J615" s="43">
        <f ca="1">OFFSET(Tool!$C$13,0,ROW($H615)-3)</f>
        <v>0</v>
      </c>
      <c r="K615" s="78" t="e">
        <f t="shared" ca="1" si="46"/>
        <v>#N/A</v>
      </c>
      <c r="L615" s="78" t="e">
        <f t="shared" ca="1" si="49"/>
        <v>#N/A</v>
      </c>
      <c r="M615" s="78" t="e">
        <f t="shared" ca="1" si="50"/>
        <v>#N/A</v>
      </c>
      <c r="N615" s="38"/>
      <c r="O615" s="36" t="e" cm="1">
        <f t="array" ref="O615">IF(OR(ISERROR($H615),$H615=FALSE),NA(),
IF(INFLATION_Index="Custom",_xlfn.XLOOKUP($H615,Tool!$12:$12,Tool!$14:$14)*100,
IF(SETUP_Frequency="Financial Year",
IFERROR(INDEX(Dynamic_Table_FY,_xlfn.XMATCH($H615,Dynamic_Period_FY),_xlfn.XMATCH(INFLATION_Index,Dynamic_Indices)),
INDEX(Dynamic_Table_FY,COUNTA(Dynamic_Table_FY)/COUNTA(Dynamic_Indices),_xlfn.XMATCH(INFLATION_Index,Dynamic_Indices))),
IF(SETUP_Frequency="Calendar Year",
IFERROR(INDEX(Dynamic_Table_CAL,_xlfn.XMATCH($H615,Dynamic_Period_CAL),_xlfn.XMATCH(INFLATION_Index,Dynamic_Indices)),
INDEX(Dynamic_Table_CAL,COUNTA(Dynamic_Table_CAL)/COUNTA(Dynamic_Indices),_xlfn.XMATCH(INFLATION_Index,Dynamic_Indices))),
IF(SETUP_Frequency="Quarterly",
IFERROR(INDEX(Dynamic_Table_QTR,_xlfn.XMATCH($H615,Dynamic_Period_QTR),_xlfn.XMATCH(INFLATION_Index,Dynamic_Indices)),
INDEX(Dynamic_Table_QTR,COUNTA(Dynamic_Table_QTR)/COUNTA(Dynamic_Indices),_xlfn.XMATCH(INFLATION_Index,Dynamic_Indices))),"err")))))
/100</f>
        <v>#N/A</v>
      </c>
      <c r="P615" s="37" t="e">
        <f t="shared" ca="1" si="47"/>
        <v>#N/A</v>
      </c>
      <c r="Q615" s="37" t="e">
        <f ca="1">IF(ISERROR($H615),NA(),
$P615/_xlfn.XLOOKUP(0,Tool!$27:$27,Tool!$33:$33)
)</f>
        <v>#N/A</v>
      </c>
      <c r="R615" s="2"/>
      <c r="S615" s="36" t="e" cm="1">
        <f t="array" ref="S615">IF(OR(ISERROR($H615),$H615=FALSE),NA(),
IF(SETUP_Frequency="Financial Year",
IFERROR(INDEX(Dynamic_Table_FY,_xlfn.XMATCH($H615,Dynamic_Period_FY),_xlfn.XMATCH("GDP Deflator",Dynamic_Indices)),
INDEX(Dynamic_Table_FY,COUNTA(Dynamic_Table_FY)/COUNTA(Dynamic_Indices),_xlfn.XMATCH("GDP Deflator",Dynamic_Indices))),
IF(SETUP_Frequency="Calendar Year",
IFERROR(INDEX(Dynamic_Table_CAL,_xlfn.XMATCH($H615,Dynamic_Period_CAL),_xlfn.XMATCH("GDP Deflator",Dynamic_Indices)),
INDEX(Dynamic_Table_CAL,COUNTA(Dynamic_Table_CAL)/COUNTA(Dynamic_Indices),_xlfn.XMATCH("GDP Deflator",Dynamic_Indices))),
IF(SETUP_Frequency="Quarterly",
IFERROR(INDEX(Dynamic_Table_QTR,_xlfn.XMATCH($H615,Dynamic_Period_QTR),_xlfn.XMATCH("GDP Deflator",Dynamic_Indices)),
INDEX(Dynamic_Table_QTR,COUNTA(Dynamic_Table_QTR)/COUNTA(Dynamic_Indices),_xlfn.XMATCH("GDP Deflator",Dynamic_Indices))),"err"))))
/100</f>
        <v>#N/A</v>
      </c>
      <c r="T615" s="37" t="e">
        <f t="shared" ca="1" si="48"/>
        <v>#N/A</v>
      </c>
      <c r="U615" s="2" t="e">
        <f ca="1">IF(ISERROR($H615),NA(),
_xlfn.XLOOKUP(0,Tool!$28:$28,Tool!$40:$40)/$T615
)</f>
        <v>#N/A</v>
      </c>
    </row>
    <row r="616" spans="8:21" x14ac:dyDescent="0.35">
      <c r="H616" s="33" t="b">
        <f>IF(SETUP_Frequency="Calendar Year",IF(COUNTA(H$3:H615)&lt;=SETUP_Period_Final-SETUP_Period_First,H615+1),
IF(SETUP_Frequency="Financial Year", IF(COUNTA(H$3:H615)&lt;=LEFT(SETUP_Period_Final,4)-LEFT(SETUP_Period_First,4),((LEFT(H615,2)&amp;MID(H615,3,2))+1)&amp;"/"&amp;TEXT(RIGHT(TEXT(RIGHT(H615,2)+1,"00"),2),"00"),NA()),
IF(SETUP_Frequency="Quarterly",IF(COUNTA(H$3:H615)&lt;=((LEFT(SETUP_Period_Final,4)-LEFT(SETUP_Period_First,4))*4)+RIGHT(SETUP_Period_Final,1)-RIGHT(SETUP_Period_First,1),IF(_xlfn.NUMBERVALUE(RIGHT(H615,1))=4,(LEFT(H615,4)+1)&amp;"Q1",(LEFT(H615,4)&amp;"Q"&amp;(RIGHT(H615,1)+1))),NA()),NA())))</f>
        <v>0</v>
      </c>
      <c r="J616" s="43">
        <f ca="1">OFFSET(Tool!$C$13,0,ROW($H616)-3)</f>
        <v>0</v>
      </c>
      <c r="K616" s="78" t="e">
        <f t="shared" ca="1" si="46"/>
        <v>#N/A</v>
      </c>
      <c r="L616" s="78" t="e">
        <f t="shared" ca="1" si="49"/>
        <v>#N/A</v>
      </c>
      <c r="M616" s="78" t="e">
        <f t="shared" ca="1" si="50"/>
        <v>#N/A</v>
      </c>
      <c r="N616" s="38"/>
      <c r="O616" s="36" t="e" cm="1">
        <f t="array" ref="O616">IF(OR(ISERROR($H616),$H616=FALSE),NA(),
IF(INFLATION_Index="Custom",_xlfn.XLOOKUP($H616,Tool!$12:$12,Tool!$14:$14)*100,
IF(SETUP_Frequency="Financial Year",
IFERROR(INDEX(Dynamic_Table_FY,_xlfn.XMATCH($H616,Dynamic_Period_FY),_xlfn.XMATCH(INFLATION_Index,Dynamic_Indices)),
INDEX(Dynamic_Table_FY,COUNTA(Dynamic_Table_FY)/COUNTA(Dynamic_Indices),_xlfn.XMATCH(INFLATION_Index,Dynamic_Indices))),
IF(SETUP_Frequency="Calendar Year",
IFERROR(INDEX(Dynamic_Table_CAL,_xlfn.XMATCH($H616,Dynamic_Period_CAL),_xlfn.XMATCH(INFLATION_Index,Dynamic_Indices)),
INDEX(Dynamic_Table_CAL,COUNTA(Dynamic_Table_CAL)/COUNTA(Dynamic_Indices),_xlfn.XMATCH(INFLATION_Index,Dynamic_Indices))),
IF(SETUP_Frequency="Quarterly",
IFERROR(INDEX(Dynamic_Table_QTR,_xlfn.XMATCH($H616,Dynamic_Period_QTR),_xlfn.XMATCH(INFLATION_Index,Dynamic_Indices)),
INDEX(Dynamic_Table_QTR,COUNTA(Dynamic_Table_QTR)/COUNTA(Dynamic_Indices),_xlfn.XMATCH(INFLATION_Index,Dynamic_Indices))),"err")))))
/100</f>
        <v>#N/A</v>
      </c>
      <c r="P616" s="37" t="e">
        <f t="shared" ca="1" si="47"/>
        <v>#N/A</v>
      </c>
      <c r="Q616" s="37" t="e">
        <f ca="1">IF(ISERROR($H616),NA(),
$P616/_xlfn.XLOOKUP(0,Tool!$27:$27,Tool!$33:$33)
)</f>
        <v>#N/A</v>
      </c>
      <c r="R616" s="2"/>
      <c r="S616" s="36" t="e" cm="1">
        <f t="array" ref="S616">IF(OR(ISERROR($H616),$H616=FALSE),NA(),
IF(SETUP_Frequency="Financial Year",
IFERROR(INDEX(Dynamic_Table_FY,_xlfn.XMATCH($H616,Dynamic_Period_FY),_xlfn.XMATCH("GDP Deflator",Dynamic_Indices)),
INDEX(Dynamic_Table_FY,COUNTA(Dynamic_Table_FY)/COUNTA(Dynamic_Indices),_xlfn.XMATCH("GDP Deflator",Dynamic_Indices))),
IF(SETUP_Frequency="Calendar Year",
IFERROR(INDEX(Dynamic_Table_CAL,_xlfn.XMATCH($H616,Dynamic_Period_CAL),_xlfn.XMATCH("GDP Deflator",Dynamic_Indices)),
INDEX(Dynamic_Table_CAL,COUNTA(Dynamic_Table_CAL)/COUNTA(Dynamic_Indices),_xlfn.XMATCH("GDP Deflator",Dynamic_Indices))),
IF(SETUP_Frequency="Quarterly",
IFERROR(INDEX(Dynamic_Table_QTR,_xlfn.XMATCH($H616,Dynamic_Period_QTR),_xlfn.XMATCH("GDP Deflator",Dynamic_Indices)),
INDEX(Dynamic_Table_QTR,COUNTA(Dynamic_Table_QTR)/COUNTA(Dynamic_Indices),_xlfn.XMATCH("GDP Deflator",Dynamic_Indices))),"err"))))
/100</f>
        <v>#N/A</v>
      </c>
      <c r="T616" s="37" t="e">
        <f t="shared" ca="1" si="48"/>
        <v>#N/A</v>
      </c>
      <c r="U616" s="2" t="e">
        <f ca="1">IF(ISERROR($H616),NA(),
_xlfn.XLOOKUP(0,Tool!$28:$28,Tool!$40:$40)/$T616
)</f>
        <v>#N/A</v>
      </c>
    </row>
    <row r="617" spans="8:21" x14ac:dyDescent="0.35">
      <c r="H617" s="33" t="b">
        <f>IF(SETUP_Frequency="Calendar Year",IF(COUNTA(H$3:H616)&lt;=SETUP_Period_Final-SETUP_Period_First,H616+1),
IF(SETUP_Frequency="Financial Year", IF(COUNTA(H$3:H616)&lt;=LEFT(SETUP_Period_Final,4)-LEFT(SETUP_Period_First,4),((LEFT(H616,2)&amp;MID(H616,3,2))+1)&amp;"/"&amp;TEXT(RIGHT(TEXT(RIGHT(H616,2)+1,"00"),2),"00"),NA()),
IF(SETUP_Frequency="Quarterly",IF(COUNTA(H$3:H616)&lt;=((LEFT(SETUP_Period_Final,4)-LEFT(SETUP_Period_First,4))*4)+RIGHT(SETUP_Period_Final,1)-RIGHT(SETUP_Period_First,1),IF(_xlfn.NUMBERVALUE(RIGHT(H616,1))=4,(LEFT(H616,4)+1)&amp;"Q1",(LEFT(H616,4)&amp;"Q"&amp;(RIGHT(H616,1)+1))),NA()),NA())))</f>
        <v>0</v>
      </c>
      <c r="J617" s="43">
        <f ca="1">OFFSET(Tool!$C$13,0,ROW($H617)-3)</f>
        <v>0</v>
      </c>
      <c r="K617" s="78" t="e">
        <f t="shared" ca="1" si="46"/>
        <v>#N/A</v>
      </c>
      <c r="L617" s="78" t="e">
        <f t="shared" ca="1" si="49"/>
        <v>#N/A</v>
      </c>
      <c r="M617" s="78" t="e">
        <f t="shared" ca="1" si="50"/>
        <v>#N/A</v>
      </c>
      <c r="N617" s="38"/>
      <c r="O617" s="36" t="e" cm="1">
        <f t="array" ref="O617">IF(OR(ISERROR($H617),$H617=FALSE),NA(),
IF(INFLATION_Index="Custom",_xlfn.XLOOKUP($H617,Tool!$12:$12,Tool!$14:$14)*100,
IF(SETUP_Frequency="Financial Year",
IFERROR(INDEX(Dynamic_Table_FY,_xlfn.XMATCH($H617,Dynamic_Period_FY),_xlfn.XMATCH(INFLATION_Index,Dynamic_Indices)),
INDEX(Dynamic_Table_FY,COUNTA(Dynamic_Table_FY)/COUNTA(Dynamic_Indices),_xlfn.XMATCH(INFLATION_Index,Dynamic_Indices))),
IF(SETUP_Frequency="Calendar Year",
IFERROR(INDEX(Dynamic_Table_CAL,_xlfn.XMATCH($H617,Dynamic_Period_CAL),_xlfn.XMATCH(INFLATION_Index,Dynamic_Indices)),
INDEX(Dynamic_Table_CAL,COUNTA(Dynamic_Table_CAL)/COUNTA(Dynamic_Indices),_xlfn.XMATCH(INFLATION_Index,Dynamic_Indices))),
IF(SETUP_Frequency="Quarterly",
IFERROR(INDEX(Dynamic_Table_QTR,_xlfn.XMATCH($H617,Dynamic_Period_QTR),_xlfn.XMATCH(INFLATION_Index,Dynamic_Indices)),
INDEX(Dynamic_Table_QTR,COUNTA(Dynamic_Table_QTR)/COUNTA(Dynamic_Indices),_xlfn.XMATCH(INFLATION_Index,Dynamic_Indices))),"err")))))
/100</f>
        <v>#N/A</v>
      </c>
      <c r="P617" s="37" t="e">
        <f t="shared" ca="1" si="47"/>
        <v>#N/A</v>
      </c>
      <c r="Q617" s="37" t="e">
        <f ca="1">IF(ISERROR($H617),NA(),
$P617/_xlfn.XLOOKUP(0,Tool!$27:$27,Tool!$33:$33)
)</f>
        <v>#N/A</v>
      </c>
      <c r="R617" s="2"/>
      <c r="S617" s="36" t="e" cm="1">
        <f t="array" ref="S617">IF(OR(ISERROR($H617),$H617=FALSE),NA(),
IF(SETUP_Frequency="Financial Year",
IFERROR(INDEX(Dynamic_Table_FY,_xlfn.XMATCH($H617,Dynamic_Period_FY),_xlfn.XMATCH("GDP Deflator",Dynamic_Indices)),
INDEX(Dynamic_Table_FY,COUNTA(Dynamic_Table_FY)/COUNTA(Dynamic_Indices),_xlfn.XMATCH("GDP Deflator",Dynamic_Indices))),
IF(SETUP_Frequency="Calendar Year",
IFERROR(INDEX(Dynamic_Table_CAL,_xlfn.XMATCH($H617,Dynamic_Period_CAL),_xlfn.XMATCH("GDP Deflator",Dynamic_Indices)),
INDEX(Dynamic_Table_CAL,COUNTA(Dynamic_Table_CAL)/COUNTA(Dynamic_Indices),_xlfn.XMATCH("GDP Deflator",Dynamic_Indices))),
IF(SETUP_Frequency="Quarterly",
IFERROR(INDEX(Dynamic_Table_QTR,_xlfn.XMATCH($H617,Dynamic_Period_QTR),_xlfn.XMATCH("GDP Deflator",Dynamic_Indices)),
INDEX(Dynamic_Table_QTR,COUNTA(Dynamic_Table_QTR)/COUNTA(Dynamic_Indices),_xlfn.XMATCH("GDP Deflator",Dynamic_Indices))),"err"))))
/100</f>
        <v>#N/A</v>
      </c>
      <c r="T617" s="37" t="e">
        <f t="shared" ca="1" si="48"/>
        <v>#N/A</v>
      </c>
      <c r="U617" s="2" t="e">
        <f ca="1">IF(ISERROR($H617),NA(),
_xlfn.XLOOKUP(0,Tool!$28:$28,Tool!$40:$40)/$T617
)</f>
        <v>#N/A</v>
      </c>
    </row>
    <row r="618" spans="8:21" x14ac:dyDescent="0.35">
      <c r="H618" s="33" t="b">
        <f>IF(SETUP_Frequency="Calendar Year",IF(COUNTA(H$3:H617)&lt;=SETUP_Period_Final-SETUP_Period_First,H617+1),
IF(SETUP_Frequency="Financial Year", IF(COUNTA(H$3:H617)&lt;=LEFT(SETUP_Period_Final,4)-LEFT(SETUP_Period_First,4),((LEFT(H617,2)&amp;MID(H617,3,2))+1)&amp;"/"&amp;TEXT(RIGHT(TEXT(RIGHT(H617,2)+1,"00"),2),"00"),NA()),
IF(SETUP_Frequency="Quarterly",IF(COUNTA(H$3:H617)&lt;=((LEFT(SETUP_Period_Final,4)-LEFT(SETUP_Period_First,4))*4)+RIGHT(SETUP_Period_Final,1)-RIGHT(SETUP_Period_First,1),IF(_xlfn.NUMBERVALUE(RIGHT(H617,1))=4,(LEFT(H617,4)+1)&amp;"Q1",(LEFT(H617,4)&amp;"Q"&amp;(RIGHT(H617,1)+1))),NA()),NA())))</f>
        <v>0</v>
      </c>
      <c r="J618" s="43">
        <f ca="1">OFFSET(Tool!$C$13,0,ROW($H618)-3)</f>
        <v>0</v>
      </c>
      <c r="K618" s="78" t="e">
        <f t="shared" ca="1" si="46"/>
        <v>#N/A</v>
      </c>
      <c r="L618" s="78" t="e">
        <f t="shared" ca="1" si="49"/>
        <v>#N/A</v>
      </c>
      <c r="M618" s="78" t="e">
        <f t="shared" ca="1" si="50"/>
        <v>#N/A</v>
      </c>
      <c r="N618" s="38"/>
      <c r="O618" s="36" t="e" cm="1">
        <f t="array" ref="O618">IF(OR(ISERROR($H618),$H618=FALSE),NA(),
IF(INFLATION_Index="Custom",_xlfn.XLOOKUP($H618,Tool!$12:$12,Tool!$14:$14)*100,
IF(SETUP_Frequency="Financial Year",
IFERROR(INDEX(Dynamic_Table_FY,_xlfn.XMATCH($H618,Dynamic_Period_FY),_xlfn.XMATCH(INFLATION_Index,Dynamic_Indices)),
INDEX(Dynamic_Table_FY,COUNTA(Dynamic_Table_FY)/COUNTA(Dynamic_Indices),_xlfn.XMATCH(INFLATION_Index,Dynamic_Indices))),
IF(SETUP_Frequency="Calendar Year",
IFERROR(INDEX(Dynamic_Table_CAL,_xlfn.XMATCH($H618,Dynamic_Period_CAL),_xlfn.XMATCH(INFLATION_Index,Dynamic_Indices)),
INDEX(Dynamic_Table_CAL,COUNTA(Dynamic_Table_CAL)/COUNTA(Dynamic_Indices),_xlfn.XMATCH(INFLATION_Index,Dynamic_Indices))),
IF(SETUP_Frequency="Quarterly",
IFERROR(INDEX(Dynamic_Table_QTR,_xlfn.XMATCH($H618,Dynamic_Period_QTR),_xlfn.XMATCH(INFLATION_Index,Dynamic_Indices)),
INDEX(Dynamic_Table_QTR,COUNTA(Dynamic_Table_QTR)/COUNTA(Dynamic_Indices),_xlfn.XMATCH(INFLATION_Index,Dynamic_Indices))),"err")))))
/100</f>
        <v>#N/A</v>
      </c>
      <c r="P618" s="37" t="e">
        <f t="shared" ca="1" si="47"/>
        <v>#N/A</v>
      </c>
      <c r="Q618" s="37" t="e">
        <f ca="1">IF(ISERROR($H618),NA(),
$P618/_xlfn.XLOOKUP(0,Tool!$27:$27,Tool!$33:$33)
)</f>
        <v>#N/A</v>
      </c>
      <c r="R618" s="2"/>
      <c r="S618" s="36" t="e" cm="1">
        <f t="array" ref="S618">IF(OR(ISERROR($H618),$H618=FALSE),NA(),
IF(SETUP_Frequency="Financial Year",
IFERROR(INDEX(Dynamic_Table_FY,_xlfn.XMATCH($H618,Dynamic_Period_FY),_xlfn.XMATCH("GDP Deflator",Dynamic_Indices)),
INDEX(Dynamic_Table_FY,COUNTA(Dynamic_Table_FY)/COUNTA(Dynamic_Indices),_xlfn.XMATCH("GDP Deflator",Dynamic_Indices))),
IF(SETUP_Frequency="Calendar Year",
IFERROR(INDEX(Dynamic_Table_CAL,_xlfn.XMATCH($H618,Dynamic_Period_CAL),_xlfn.XMATCH("GDP Deflator",Dynamic_Indices)),
INDEX(Dynamic_Table_CAL,COUNTA(Dynamic_Table_CAL)/COUNTA(Dynamic_Indices),_xlfn.XMATCH("GDP Deflator",Dynamic_Indices))),
IF(SETUP_Frequency="Quarterly",
IFERROR(INDEX(Dynamic_Table_QTR,_xlfn.XMATCH($H618,Dynamic_Period_QTR),_xlfn.XMATCH("GDP Deflator",Dynamic_Indices)),
INDEX(Dynamic_Table_QTR,COUNTA(Dynamic_Table_QTR)/COUNTA(Dynamic_Indices),_xlfn.XMATCH("GDP Deflator",Dynamic_Indices))),"err"))))
/100</f>
        <v>#N/A</v>
      </c>
      <c r="T618" s="37" t="e">
        <f t="shared" ca="1" si="48"/>
        <v>#N/A</v>
      </c>
      <c r="U618" s="2" t="e">
        <f ca="1">IF(ISERROR($H618),NA(),
_xlfn.XLOOKUP(0,Tool!$28:$28,Tool!$40:$40)/$T618
)</f>
        <v>#N/A</v>
      </c>
    </row>
    <row r="619" spans="8:21" x14ac:dyDescent="0.35">
      <c r="H619" s="33" t="b">
        <f>IF(SETUP_Frequency="Calendar Year",IF(COUNTA(H$3:H618)&lt;=SETUP_Period_Final-SETUP_Period_First,H618+1),
IF(SETUP_Frequency="Financial Year", IF(COUNTA(H$3:H618)&lt;=LEFT(SETUP_Period_Final,4)-LEFT(SETUP_Period_First,4),((LEFT(H618,2)&amp;MID(H618,3,2))+1)&amp;"/"&amp;TEXT(RIGHT(TEXT(RIGHT(H618,2)+1,"00"),2),"00"),NA()),
IF(SETUP_Frequency="Quarterly",IF(COUNTA(H$3:H618)&lt;=((LEFT(SETUP_Period_Final,4)-LEFT(SETUP_Period_First,4))*4)+RIGHT(SETUP_Period_Final,1)-RIGHT(SETUP_Period_First,1),IF(_xlfn.NUMBERVALUE(RIGHT(H618,1))=4,(LEFT(H618,4)+1)&amp;"Q1",(LEFT(H618,4)&amp;"Q"&amp;(RIGHT(H618,1)+1))),NA()),NA())))</f>
        <v>0</v>
      </c>
      <c r="J619" s="43">
        <f ca="1">OFFSET(Tool!$C$13,0,ROW($H619)-3)</f>
        <v>0</v>
      </c>
      <c r="K619" s="78" t="e">
        <f t="shared" ca="1" si="46"/>
        <v>#N/A</v>
      </c>
      <c r="L619" s="78" t="e">
        <f t="shared" ca="1" si="49"/>
        <v>#N/A</v>
      </c>
      <c r="M619" s="78" t="e">
        <f t="shared" ca="1" si="50"/>
        <v>#N/A</v>
      </c>
      <c r="N619" s="38"/>
      <c r="O619" s="36" t="e" cm="1">
        <f t="array" ref="O619">IF(OR(ISERROR($H619),$H619=FALSE),NA(),
IF(INFLATION_Index="Custom",_xlfn.XLOOKUP($H619,Tool!$12:$12,Tool!$14:$14)*100,
IF(SETUP_Frequency="Financial Year",
IFERROR(INDEX(Dynamic_Table_FY,_xlfn.XMATCH($H619,Dynamic_Period_FY),_xlfn.XMATCH(INFLATION_Index,Dynamic_Indices)),
INDEX(Dynamic_Table_FY,COUNTA(Dynamic_Table_FY)/COUNTA(Dynamic_Indices),_xlfn.XMATCH(INFLATION_Index,Dynamic_Indices))),
IF(SETUP_Frequency="Calendar Year",
IFERROR(INDEX(Dynamic_Table_CAL,_xlfn.XMATCH($H619,Dynamic_Period_CAL),_xlfn.XMATCH(INFLATION_Index,Dynamic_Indices)),
INDEX(Dynamic_Table_CAL,COUNTA(Dynamic_Table_CAL)/COUNTA(Dynamic_Indices),_xlfn.XMATCH(INFLATION_Index,Dynamic_Indices))),
IF(SETUP_Frequency="Quarterly",
IFERROR(INDEX(Dynamic_Table_QTR,_xlfn.XMATCH($H619,Dynamic_Period_QTR),_xlfn.XMATCH(INFLATION_Index,Dynamic_Indices)),
INDEX(Dynamic_Table_QTR,COUNTA(Dynamic_Table_QTR)/COUNTA(Dynamic_Indices),_xlfn.XMATCH(INFLATION_Index,Dynamic_Indices))),"err")))))
/100</f>
        <v>#N/A</v>
      </c>
      <c r="P619" s="37" t="e">
        <f t="shared" ca="1" si="47"/>
        <v>#N/A</v>
      </c>
      <c r="Q619" s="37" t="e">
        <f ca="1">IF(ISERROR($H619),NA(),
$P619/_xlfn.XLOOKUP(0,Tool!$27:$27,Tool!$33:$33)
)</f>
        <v>#N/A</v>
      </c>
      <c r="R619" s="2"/>
      <c r="S619" s="36" t="e" cm="1">
        <f t="array" ref="S619">IF(OR(ISERROR($H619),$H619=FALSE),NA(),
IF(SETUP_Frequency="Financial Year",
IFERROR(INDEX(Dynamic_Table_FY,_xlfn.XMATCH($H619,Dynamic_Period_FY),_xlfn.XMATCH("GDP Deflator",Dynamic_Indices)),
INDEX(Dynamic_Table_FY,COUNTA(Dynamic_Table_FY)/COUNTA(Dynamic_Indices),_xlfn.XMATCH("GDP Deflator",Dynamic_Indices))),
IF(SETUP_Frequency="Calendar Year",
IFERROR(INDEX(Dynamic_Table_CAL,_xlfn.XMATCH($H619,Dynamic_Period_CAL),_xlfn.XMATCH("GDP Deflator",Dynamic_Indices)),
INDEX(Dynamic_Table_CAL,COUNTA(Dynamic_Table_CAL)/COUNTA(Dynamic_Indices),_xlfn.XMATCH("GDP Deflator",Dynamic_Indices))),
IF(SETUP_Frequency="Quarterly",
IFERROR(INDEX(Dynamic_Table_QTR,_xlfn.XMATCH($H619,Dynamic_Period_QTR),_xlfn.XMATCH("GDP Deflator",Dynamic_Indices)),
INDEX(Dynamic_Table_QTR,COUNTA(Dynamic_Table_QTR)/COUNTA(Dynamic_Indices),_xlfn.XMATCH("GDP Deflator",Dynamic_Indices))),"err"))))
/100</f>
        <v>#N/A</v>
      </c>
      <c r="T619" s="37" t="e">
        <f t="shared" ca="1" si="48"/>
        <v>#N/A</v>
      </c>
      <c r="U619" s="2" t="e">
        <f ca="1">IF(ISERROR($H619),NA(),
_xlfn.XLOOKUP(0,Tool!$28:$28,Tool!$40:$40)/$T619
)</f>
        <v>#N/A</v>
      </c>
    </row>
    <row r="620" spans="8:21" x14ac:dyDescent="0.35">
      <c r="H620" s="33" t="b">
        <f>IF(SETUP_Frequency="Calendar Year",IF(COUNTA(H$3:H619)&lt;=SETUP_Period_Final-SETUP_Period_First,H619+1),
IF(SETUP_Frequency="Financial Year", IF(COUNTA(H$3:H619)&lt;=LEFT(SETUP_Period_Final,4)-LEFT(SETUP_Period_First,4),((LEFT(H619,2)&amp;MID(H619,3,2))+1)&amp;"/"&amp;TEXT(RIGHT(TEXT(RIGHT(H619,2)+1,"00"),2),"00"),NA()),
IF(SETUP_Frequency="Quarterly",IF(COUNTA(H$3:H619)&lt;=((LEFT(SETUP_Period_Final,4)-LEFT(SETUP_Period_First,4))*4)+RIGHT(SETUP_Period_Final,1)-RIGHT(SETUP_Period_First,1),IF(_xlfn.NUMBERVALUE(RIGHT(H619,1))=4,(LEFT(H619,4)+1)&amp;"Q1",(LEFT(H619,4)&amp;"Q"&amp;(RIGHT(H619,1)+1))),NA()),NA())))</f>
        <v>0</v>
      </c>
      <c r="J620" s="43">
        <f ca="1">OFFSET(Tool!$C$13,0,ROW($H620)-3)</f>
        <v>0</v>
      </c>
      <c r="K620" s="78" t="e">
        <f t="shared" ca="1" si="46"/>
        <v>#N/A</v>
      </c>
      <c r="L620" s="78" t="e">
        <f t="shared" ca="1" si="49"/>
        <v>#N/A</v>
      </c>
      <c r="M620" s="78" t="e">
        <f t="shared" ca="1" si="50"/>
        <v>#N/A</v>
      </c>
      <c r="N620" s="38"/>
      <c r="O620" s="36" t="e" cm="1">
        <f t="array" ref="O620">IF(OR(ISERROR($H620),$H620=FALSE),NA(),
IF(INFLATION_Index="Custom",_xlfn.XLOOKUP($H620,Tool!$12:$12,Tool!$14:$14)*100,
IF(SETUP_Frequency="Financial Year",
IFERROR(INDEX(Dynamic_Table_FY,_xlfn.XMATCH($H620,Dynamic_Period_FY),_xlfn.XMATCH(INFLATION_Index,Dynamic_Indices)),
INDEX(Dynamic_Table_FY,COUNTA(Dynamic_Table_FY)/COUNTA(Dynamic_Indices),_xlfn.XMATCH(INFLATION_Index,Dynamic_Indices))),
IF(SETUP_Frequency="Calendar Year",
IFERROR(INDEX(Dynamic_Table_CAL,_xlfn.XMATCH($H620,Dynamic_Period_CAL),_xlfn.XMATCH(INFLATION_Index,Dynamic_Indices)),
INDEX(Dynamic_Table_CAL,COUNTA(Dynamic_Table_CAL)/COUNTA(Dynamic_Indices),_xlfn.XMATCH(INFLATION_Index,Dynamic_Indices))),
IF(SETUP_Frequency="Quarterly",
IFERROR(INDEX(Dynamic_Table_QTR,_xlfn.XMATCH($H620,Dynamic_Period_QTR),_xlfn.XMATCH(INFLATION_Index,Dynamic_Indices)),
INDEX(Dynamic_Table_QTR,COUNTA(Dynamic_Table_QTR)/COUNTA(Dynamic_Indices),_xlfn.XMATCH(INFLATION_Index,Dynamic_Indices))),"err")))))
/100</f>
        <v>#N/A</v>
      </c>
      <c r="P620" s="37" t="e">
        <f t="shared" ca="1" si="47"/>
        <v>#N/A</v>
      </c>
      <c r="Q620" s="37" t="e">
        <f ca="1">IF(ISERROR($H620),NA(),
$P620/_xlfn.XLOOKUP(0,Tool!$27:$27,Tool!$33:$33)
)</f>
        <v>#N/A</v>
      </c>
      <c r="R620" s="2"/>
      <c r="S620" s="36" t="e" cm="1">
        <f t="array" ref="S620">IF(OR(ISERROR($H620),$H620=FALSE),NA(),
IF(SETUP_Frequency="Financial Year",
IFERROR(INDEX(Dynamic_Table_FY,_xlfn.XMATCH($H620,Dynamic_Period_FY),_xlfn.XMATCH("GDP Deflator",Dynamic_Indices)),
INDEX(Dynamic_Table_FY,COUNTA(Dynamic_Table_FY)/COUNTA(Dynamic_Indices),_xlfn.XMATCH("GDP Deflator",Dynamic_Indices))),
IF(SETUP_Frequency="Calendar Year",
IFERROR(INDEX(Dynamic_Table_CAL,_xlfn.XMATCH($H620,Dynamic_Period_CAL),_xlfn.XMATCH("GDP Deflator",Dynamic_Indices)),
INDEX(Dynamic_Table_CAL,COUNTA(Dynamic_Table_CAL)/COUNTA(Dynamic_Indices),_xlfn.XMATCH("GDP Deflator",Dynamic_Indices))),
IF(SETUP_Frequency="Quarterly",
IFERROR(INDEX(Dynamic_Table_QTR,_xlfn.XMATCH($H620,Dynamic_Period_QTR),_xlfn.XMATCH("GDP Deflator",Dynamic_Indices)),
INDEX(Dynamic_Table_QTR,COUNTA(Dynamic_Table_QTR)/COUNTA(Dynamic_Indices),_xlfn.XMATCH("GDP Deflator",Dynamic_Indices))),"err"))))
/100</f>
        <v>#N/A</v>
      </c>
      <c r="T620" s="37" t="e">
        <f t="shared" ca="1" si="48"/>
        <v>#N/A</v>
      </c>
      <c r="U620" s="2" t="e">
        <f ca="1">IF(ISERROR($H620),NA(),
_xlfn.XLOOKUP(0,Tool!$28:$28,Tool!$40:$40)/$T620
)</f>
        <v>#N/A</v>
      </c>
    </row>
    <row r="621" spans="8:21" x14ac:dyDescent="0.35">
      <c r="H621" s="33" t="b">
        <f>IF(SETUP_Frequency="Calendar Year",IF(COUNTA(H$3:H620)&lt;=SETUP_Period_Final-SETUP_Period_First,H620+1),
IF(SETUP_Frequency="Financial Year", IF(COUNTA(H$3:H620)&lt;=LEFT(SETUP_Period_Final,4)-LEFT(SETUP_Period_First,4),((LEFT(H620,2)&amp;MID(H620,3,2))+1)&amp;"/"&amp;TEXT(RIGHT(TEXT(RIGHT(H620,2)+1,"00"),2),"00"),NA()),
IF(SETUP_Frequency="Quarterly",IF(COUNTA(H$3:H620)&lt;=((LEFT(SETUP_Period_Final,4)-LEFT(SETUP_Period_First,4))*4)+RIGHT(SETUP_Period_Final,1)-RIGHT(SETUP_Period_First,1),IF(_xlfn.NUMBERVALUE(RIGHT(H620,1))=4,(LEFT(H620,4)+1)&amp;"Q1",(LEFT(H620,4)&amp;"Q"&amp;(RIGHT(H620,1)+1))),NA()),NA())))</f>
        <v>0</v>
      </c>
      <c r="J621" s="43">
        <f ca="1">OFFSET(Tool!$C$13,0,ROW($H621)-3)</f>
        <v>0</v>
      </c>
      <c r="K621" s="78" t="e">
        <f t="shared" ca="1" si="46"/>
        <v>#N/A</v>
      </c>
      <c r="L621" s="78" t="e">
        <f t="shared" ca="1" si="49"/>
        <v>#N/A</v>
      </c>
      <c r="M621" s="78" t="e">
        <f t="shared" ca="1" si="50"/>
        <v>#N/A</v>
      </c>
      <c r="N621" s="38"/>
      <c r="O621" s="36" t="e" cm="1">
        <f t="array" ref="O621">IF(OR(ISERROR($H621),$H621=FALSE),NA(),
IF(INFLATION_Index="Custom",_xlfn.XLOOKUP($H621,Tool!$12:$12,Tool!$14:$14)*100,
IF(SETUP_Frequency="Financial Year",
IFERROR(INDEX(Dynamic_Table_FY,_xlfn.XMATCH($H621,Dynamic_Period_FY),_xlfn.XMATCH(INFLATION_Index,Dynamic_Indices)),
INDEX(Dynamic_Table_FY,COUNTA(Dynamic_Table_FY)/COUNTA(Dynamic_Indices),_xlfn.XMATCH(INFLATION_Index,Dynamic_Indices))),
IF(SETUP_Frequency="Calendar Year",
IFERROR(INDEX(Dynamic_Table_CAL,_xlfn.XMATCH($H621,Dynamic_Period_CAL),_xlfn.XMATCH(INFLATION_Index,Dynamic_Indices)),
INDEX(Dynamic_Table_CAL,COUNTA(Dynamic_Table_CAL)/COUNTA(Dynamic_Indices),_xlfn.XMATCH(INFLATION_Index,Dynamic_Indices))),
IF(SETUP_Frequency="Quarterly",
IFERROR(INDEX(Dynamic_Table_QTR,_xlfn.XMATCH($H621,Dynamic_Period_QTR),_xlfn.XMATCH(INFLATION_Index,Dynamic_Indices)),
INDEX(Dynamic_Table_QTR,COUNTA(Dynamic_Table_QTR)/COUNTA(Dynamic_Indices),_xlfn.XMATCH(INFLATION_Index,Dynamic_Indices))),"err")))))
/100</f>
        <v>#N/A</v>
      </c>
      <c r="P621" s="37" t="e">
        <f t="shared" ca="1" si="47"/>
        <v>#N/A</v>
      </c>
      <c r="Q621" s="37" t="e">
        <f ca="1">IF(ISERROR($H621),NA(),
$P621/_xlfn.XLOOKUP(0,Tool!$27:$27,Tool!$33:$33)
)</f>
        <v>#N/A</v>
      </c>
      <c r="R621" s="2"/>
      <c r="S621" s="36" t="e" cm="1">
        <f t="array" ref="S621">IF(OR(ISERROR($H621),$H621=FALSE),NA(),
IF(SETUP_Frequency="Financial Year",
IFERROR(INDEX(Dynamic_Table_FY,_xlfn.XMATCH($H621,Dynamic_Period_FY),_xlfn.XMATCH("GDP Deflator",Dynamic_Indices)),
INDEX(Dynamic_Table_FY,COUNTA(Dynamic_Table_FY)/COUNTA(Dynamic_Indices),_xlfn.XMATCH("GDP Deflator",Dynamic_Indices))),
IF(SETUP_Frequency="Calendar Year",
IFERROR(INDEX(Dynamic_Table_CAL,_xlfn.XMATCH($H621,Dynamic_Period_CAL),_xlfn.XMATCH("GDP Deflator",Dynamic_Indices)),
INDEX(Dynamic_Table_CAL,COUNTA(Dynamic_Table_CAL)/COUNTA(Dynamic_Indices),_xlfn.XMATCH("GDP Deflator",Dynamic_Indices))),
IF(SETUP_Frequency="Quarterly",
IFERROR(INDEX(Dynamic_Table_QTR,_xlfn.XMATCH($H621,Dynamic_Period_QTR),_xlfn.XMATCH("GDP Deflator",Dynamic_Indices)),
INDEX(Dynamic_Table_QTR,COUNTA(Dynamic_Table_QTR)/COUNTA(Dynamic_Indices),_xlfn.XMATCH("GDP Deflator",Dynamic_Indices))),"err"))))
/100</f>
        <v>#N/A</v>
      </c>
      <c r="T621" s="37" t="e">
        <f t="shared" ca="1" si="48"/>
        <v>#N/A</v>
      </c>
      <c r="U621" s="2" t="e">
        <f ca="1">IF(ISERROR($H621),NA(),
_xlfn.XLOOKUP(0,Tool!$28:$28,Tool!$40:$40)/$T621
)</f>
        <v>#N/A</v>
      </c>
    </row>
    <row r="622" spans="8:21" x14ac:dyDescent="0.35">
      <c r="H622" s="33" t="b">
        <f>IF(SETUP_Frequency="Calendar Year",IF(COUNTA(H$3:H621)&lt;=SETUP_Period_Final-SETUP_Period_First,H621+1),
IF(SETUP_Frequency="Financial Year", IF(COUNTA(H$3:H621)&lt;=LEFT(SETUP_Period_Final,4)-LEFT(SETUP_Period_First,4),((LEFT(H621,2)&amp;MID(H621,3,2))+1)&amp;"/"&amp;TEXT(RIGHT(TEXT(RIGHT(H621,2)+1,"00"),2),"00"),NA()),
IF(SETUP_Frequency="Quarterly",IF(COUNTA(H$3:H621)&lt;=((LEFT(SETUP_Period_Final,4)-LEFT(SETUP_Period_First,4))*4)+RIGHT(SETUP_Period_Final,1)-RIGHT(SETUP_Period_First,1),IF(_xlfn.NUMBERVALUE(RIGHT(H621,1))=4,(LEFT(H621,4)+1)&amp;"Q1",(LEFT(H621,4)&amp;"Q"&amp;(RIGHT(H621,1)+1))),NA()),NA())))</f>
        <v>0</v>
      </c>
      <c r="J622" s="43">
        <f ca="1">OFFSET(Tool!$C$13,0,ROW($H622)-3)</f>
        <v>0</v>
      </c>
      <c r="K622" s="78" t="e">
        <f t="shared" ca="1" si="46"/>
        <v>#N/A</v>
      </c>
      <c r="L622" s="78" t="e">
        <f t="shared" ca="1" si="49"/>
        <v>#N/A</v>
      </c>
      <c r="M622" s="78" t="e">
        <f t="shared" ca="1" si="50"/>
        <v>#N/A</v>
      </c>
      <c r="N622" s="38"/>
      <c r="O622" s="36" t="e" cm="1">
        <f t="array" ref="O622">IF(OR(ISERROR($H622),$H622=FALSE),NA(),
IF(INFLATION_Index="Custom",_xlfn.XLOOKUP($H622,Tool!$12:$12,Tool!$14:$14)*100,
IF(SETUP_Frequency="Financial Year",
IFERROR(INDEX(Dynamic_Table_FY,_xlfn.XMATCH($H622,Dynamic_Period_FY),_xlfn.XMATCH(INFLATION_Index,Dynamic_Indices)),
INDEX(Dynamic_Table_FY,COUNTA(Dynamic_Table_FY)/COUNTA(Dynamic_Indices),_xlfn.XMATCH(INFLATION_Index,Dynamic_Indices))),
IF(SETUP_Frequency="Calendar Year",
IFERROR(INDEX(Dynamic_Table_CAL,_xlfn.XMATCH($H622,Dynamic_Period_CAL),_xlfn.XMATCH(INFLATION_Index,Dynamic_Indices)),
INDEX(Dynamic_Table_CAL,COUNTA(Dynamic_Table_CAL)/COUNTA(Dynamic_Indices),_xlfn.XMATCH(INFLATION_Index,Dynamic_Indices))),
IF(SETUP_Frequency="Quarterly",
IFERROR(INDEX(Dynamic_Table_QTR,_xlfn.XMATCH($H622,Dynamic_Period_QTR),_xlfn.XMATCH(INFLATION_Index,Dynamic_Indices)),
INDEX(Dynamic_Table_QTR,COUNTA(Dynamic_Table_QTR)/COUNTA(Dynamic_Indices),_xlfn.XMATCH(INFLATION_Index,Dynamic_Indices))),"err")))))
/100</f>
        <v>#N/A</v>
      </c>
      <c r="P622" s="37" t="e">
        <f t="shared" ca="1" si="47"/>
        <v>#N/A</v>
      </c>
      <c r="Q622" s="37" t="e">
        <f ca="1">IF(ISERROR($H622),NA(),
$P622/_xlfn.XLOOKUP(0,Tool!$27:$27,Tool!$33:$33)
)</f>
        <v>#N/A</v>
      </c>
      <c r="R622" s="2"/>
      <c r="S622" s="36" t="e" cm="1">
        <f t="array" ref="S622">IF(OR(ISERROR($H622),$H622=FALSE),NA(),
IF(SETUP_Frequency="Financial Year",
IFERROR(INDEX(Dynamic_Table_FY,_xlfn.XMATCH($H622,Dynamic_Period_FY),_xlfn.XMATCH("GDP Deflator",Dynamic_Indices)),
INDEX(Dynamic_Table_FY,COUNTA(Dynamic_Table_FY)/COUNTA(Dynamic_Indices),_xlfn.XMATCH("GDP Deflator",Dynamic_Indices))),
IF(SETUP_Frequency="Calendar Year",
IFERROR(INDEX(Dynamic_Table_CAL,_xlfn.XMATCH($H622,Dynamic_Period_CAL),_xlfn.XMATCH("GDP Deflator",Dynamic_Indices)),
INDEX(Dynamic_Table_CAL,COUNTA(Dynamic_Table_CAL)/COUNTA(Dynamic_Indices),_xlfn.XMATCH("GDP Deflator",Dynamic_Indices))),
IF(SETUP_Frequency="Quarterly",
IFERROR(INDEX(Dynamic_Table_QTR,_xlfn.XMATCH($H622,Dynamic_Period_QTR),_xlfn.XMATCH("GDP Deflator",Dynamic_Indices)),
INDEX(Dynamic_Table_QTR,COUNTA(Dynamic_Table_QTR)/COUNTA(Dynamic_Indices),_xlfn.XMATCH("GDP Deflator",Dynamic_Indices))),"err"))))
/100</f>
        <v>#N/A</v>
      </c>
      <c r="T622" s="37" t="e">
        <f t="shared" ca="1" si="48"/>
        <v>#N/A</v>
      </c>
      <c r="U622" s="2" t="e">
        <f ca="1">IF(ISERROR($H622),NA(),
_xlfn.XLOOKUP(0,Tool!$28:$28,Tool!$40:$40)/$T622
)</f>
        <v>#N/A</v>
      </c>
    </row>
    <row r="623" spans="8:21" x14ac:dyDescent="0.35">
      <c r="H623" s="33" t="b">
        <f>IF(SETUP_Frequency="Calendar Year",IF(COUNTA(H$3:H622)&lt;=SETUP_Period_Final-SETUP_Period_First,H622+1),
IF(SETUP_Frequency="Financial Year", IF(COUNTA(H$3:H622)&lt;=LEFT(SETUP_Period_Final,4)-LEFT(SETUP_Period_First,4),((LEFT(H622,2)&amp;MID(H622,3,2))+1)&amp;"/"&amp;TEXT(RIGHT(TEXT(RIGHT(H622,2)+1,"00"),2),"00"),NA()),
IF(SETUP_Frequency="Quarterly",IF(COUNTA(H$3:H622)&lt;=((LEFT(SETUP_Period_Final,4)-LEFT(SETUP_Period_First,4))*4)+RIGHT(SETUP_Period_Final,1)-RIGHT(SETUP_Period_First,1),IF(_xlfn.NUMBERVALUE(RIGHT(H622,1))=4,(LEFT(H622,4)+1)&amp;"Q1",(LEFT(H622,4)&amp;"Q"&amp;(RIGHT(H622,1)+1))),NA()),NA())))</f>
        <v>0</v>
      </c>
      <c r="J623" s="43">
        <f ca="1">OFFSET(Tool!$C$13,0,ROW($H623)-3)</f>
        <v>0</v>
      </c>
      <c r="K623" s="78" t="e">
        <f t="shared" ca="1" si="46"/>
        <v>#N/A</v>
      </c>
      <c r="L623" s="78" t="e">
        <f t="shared" ca="1" si="49"/>
        <v>#N/A</v>
      </c>
      <c r="M623" s="78" t="e">
        <f t="shared" ca="1" si="50"/>
        <v>#N/A</v>
      </c>
      <c r="N623" s="38"/>
      <c r="O623" s="36" t="e" cm="1">
        <f t="array" ref="O623">IF(OR(ISERROR($H623),$H623=FALSE),NA(),
IF(INFLATION_Index="Custom",_xlfn.XLOOKUP($H623,Tool!$12:$12,Tool!$14:$14)*100,
IF(SETUP_Frequency="Financial Year",
IFERROR(INDEX(Dynamic_Table_FY,_xlfn.XMATCH($H623,Dynamic_Period_FY),_xlfn.XMATCH(INFLATION_Index,Dynamic_Indices)),
INDEX(Dynamic_Table_FY,COUNTA(Dynamic_Table_FY)/COUNTA(Dynamic_Indices),_xlfn.XMATCH(INFLATION_Index,Dynamic_Indices))),
IF(SETUP_Frequency="Calendar Year",
IFERROR(INDEX(Dynamic_Table_CAL,_xlfn.XMATCH($H623,Dynamic_Period_CAL),_xlfn.XMATCH(INFLATION_Index,Dynamic_Indices)),
INDEX(Dynamic_Table_CAL,COUNTA(Dynamic_Table_CAL)/COUNTA(Dynamic_Indices),_xlfn.XMATCH(INFLATION_Index,Dynamic_Indices))),
IF(SETUP_Frequency="Quarterly",
IFERROR(INDEX(Dynamic_Table_QTR,_xlfn.XMATCH($H623,Dynamic_Period_QTR),_xlfn.XMATCH(INFLATION_Index,Dynamic_Indices)),
INDEX(Dynamic_Table_QTR,COUNTA(Dynamic_Table_QTR)/COUNTA(Dynamic_Indices),_xlfn.XMATCH(INFLATION_Index,Dynamic_Indices))),"err")))))
/100</f>
        <v>#N/A</v>
      </c>
      <c r="P623" s="37" t="e">
        <f t="shared" ca="1" si="47"/>
        <v>#N/A</v>
      </c>
      <c r="Q623" s="37" t="e">
        <f ca="1">IF(ISERROR($H623),NA(),
$P623/_xlfn.XLOOKUP(0,Tool!$27:$27,Tool!$33:$33)
)</f>
        <v>#N/A</v>
      </c>
      <c r="R623" s="2"/>
      <c r="S623" s="36" t="e" cm="1">
        <f t="array" ref="S623">IF(OR(ISERROR($H623),$H623=FALSE),NA(),
IF(SETUP_Frequency="Financial Year",
IFERROR(INDEX(Dynamic_Table_FY,_xlfn.XMATCH($H623,Dynamic_Period_FY),_xlfn.XMATCH("GDP Deflator",Dynamic_Indices)),
INDEX(Dynamic_Table_FY,COUNTA(Dynamic_Table_FY)/COUNTA(Dynamic_Indices),_xlfn.XMATCH("GDP Deflator",Dynamic_Indices))),
IF(SETUP_Frequency="Calendar Year",
IFERROR(INDEX(Dynamic_Table_CAL,_xlfn.XMATCH($H623,Dynamic_Period_CAL),_xlfn.XMATCH("GDP Deflator",Dynamic_Indices)),
INDEX(Dynamic_Table_CAL,COUNTA(Dynamic_Table_CAL)/COUNTA(Dynamic_Indices),_xlfn.XMATCH("GDP Deflator",Dynamic_Indices))),
IF(SETUP_Frequency="Quarterly",
IFERROR(INDEX(Dynamic_Table_QTR,_xlfn.XMATCH($H623,Dynamic_Period_QTR),_xlfn.XMATCH("GDP Deflator",Dynamic_Indices)),
INDEX(Dynamic_Table_QTR,COUNTA(Dynamic_Table_QTR)/COUNTA(Dynamic_Indices),_xlfn.XMATCH("GDP Deflator",Dynamic_Indices))),"err"))))
/100</f>
        <v>#N/A</v>
      </c>
      <c r="T623" s="37" t="e">
        <f t="shared" ca="1" si="48"/>
        <v>#N/A</v>
      </c>
      <c r="U623" s="2" t="e">
        <f ca="1">IF(ISERROR($H623),NA(),
_xlfn.XLOOKUP(0,Tool!$28:$28,Tool!$40:$40)/$T623
)</f>
        <v>#N/A</v>
      </c>
    </row>
    <row r="624" spans="8:21" x14ac:dyDescent="0.35">
      <c r="H624" s="33" t="b">
        <f>IF(SETUP_Frequency="Calendar Year",IF(COUNTA(H$3:H623)&lt;=SETUP_Period_Final-SETUP_Period_First,H623+1),
IF(SETUP_Frequency="Financial Year", IF(COUNTA(H$3:H623)&lt;=LEFT(SETUP_Period_Final,4)-LEFT(SETUP_Period_First,4),((LEFT(H623,2)&amp;MID(H623,3,2))+1)&amp;"/"&amp;TEXT(RIGHT(TEXT(RIGHT(H623,2)+1,"00"),2),"00"),NA()),
IF(SETUP_Frequency="Quarterly",IF(COUNTA(H$3:H623)&lt;=((LEFT(SETUP_Period_Final,4)-LEFT(SETUP_Period_First,4))*4)+RIGHT(SETUP_Period_Final,1)-RIGHT(SETUP_Period_First,1),IF(_xlfn.NUMBERVALUE(RIGHT(H623,1))=4,(LEFT(H623,4)+1)&amp;"Q1",(LEFT(H623,4)&amp;"Q"&amp;(RIGHT(H623,1)+1))),NA()),NA())))</f>
        <v>0</v>
      </c>
      <c r="J624" s="43">
        <f ca="1">OFFSET(Tool!$C$13,0,ROW($H624)-3)</f>
        <v>0</v>
      </c>
      <c r="K624" s="78" t="e">
        <f t="shared" ca="1" si="46"/>
        <v>#N/A</v>
      </c>
      <c r="L624" s="78" t="e">
        <f t="shared" ca="1" si="49"/>
        <v>#N/A</v>
      </c>
      <c r="M624" s="78" t="e">
        <f t="shared" ca="1" si="50"/>
        <v>#N/A</v>
      </c>
      <c r="N624" s="38"/>
      <c r="O624" s="36" t="e" cm="1">
        <f t="array" ref="O624">IF(OR(ISERROR($H624),$H624=FALSE),NA(),
IF(INFLATION_Index="Custom",_xlfn.XLOOKUP($H624,Tool!$12:$12,Tool!$14:$14)*100,
IF(SETUP_Frequency="Financial Year",
IFERROR(INDEX(Dynamic_Table_FY,_xlfn.XMATCH($H624,Dynamic_Period_FY),_xlfn.XMATCH(INFLATION_Index,Dynamic_Indices)),
INDEX(Dynamic_Table_FY,COUNTA(Dynamic_Table_FY)/COUNTA(Dynamic_Indices),_xlfn.XMATCH(INFLATION_Index,Dynamic_Indices))),
IF(SETUP_Frequency="Calendar Year",
IFERROR(INDEX(Dynamic_Table_CAL,_xlfn.XMATCH($H624,Dynamic_Period_CAL),_xlfn.XMATCH(INFLATION_Index,Dynamic_Indices)),
INDEX(Dynamic_Table_CAL,COUNTA(Dynamic_Table_CAL)/COUNTA(Dynamic_Indices),_xlfn.XMATCH(INFLATION_Index,Dynamic_Indices))),
IF(SETUP_Frequency="Quarterly",
IFERROR(INDEX(Dynamic_Table_QTR,_xlfn.XMATCH($H624,Dynamic_Period_QTR),_xlfn.XMATCH(INFLATION_Index,Dynamic_Indices)),
INDEX(Dynamic_Table_QTR,COUNTA(Dynamic_Table_QTR)/COUNTA(Dynamic_Indices),_xlfn.XMATCH(INFLATION_Index,Dynamic_Indices))),"err")))))
/100</f>
        <v>#N/A</v>
      </c>
      <c r="P624" s="37" t="e">
        <f t="shared" ca="1" si="47"/>
        <v>#N/A</v>
      </c>
      <c r="Q624" s="37" t="e">
        <f ca="1">IF(ISERROR($H624),NA(),
$P624/_xlfn.XLOOKUP(0,Tool!$27:$27,Tool!$33:$33)
)</f>
        <v>#N/A</v>
      </c>
      <c r="R624" s="2"/>
      <c r="S624" s="36" t="e" cm="1">
        <f t="array" ref="S624">IF(OR(ISERROR($H624),$H624=FALSE),NA(),
IF(SETUP_Frequency="Financial Year",
IFERROR(INDEX(Dynamic_Table_FY,_xlfn.XMATCH($H624,Dynamic_Period_FY),_xlfn.XMATCH("GDP Deflator",Dynamic_Indices)),
INDEX(Dynamic_Table_FY,COUNTA(Dynamic_Table_FY)/COUNTA(Dynamic_Indices),_xlfn.XMATCH("GDP Deflator",Dynamic_Indices))),
IF(SETUP_Frequency="Calendar Year",
IFERROR(INDEX(Dynamic_Table_CAL,_xlfn.XMATCH($H624,Dynamic_Period_CAL),_xlfn.XMATCH("GDP Deflator",Dynamic_Indices)),
INDEX(Dynamic_Table_CAL,COUNTA(Dynamic_Table_CAL)/COUNTA(Dynamic_Indices),_xlfn.XMATCH("GDP Deflator",Dynamic_Indices))),
IF(SETUP_Frequency="Quarterly",
IFERROR(INDEX(Dynamic_Table_QTR,_xlfn.XMATCH($H624,Dynamic_Period_QTR),_xlfn.XMATCH("GDP Deflator",Dynamic_Indices)),
INDEX(Dynamic_Table_QTR,COUNTA(Dynamic_Table_QTR)/COUNTA(Dynamic_Indices),_xlfn.XMATCH("GDP Deflator",Dynamic_Indices))),"err"))))
/100</f>
        <v>#N/A</v>
      </c>
      <c r="T624" s="37" t="e">
        <f t="shared" ca="1" si="48"/>
        <v>#N/A</v>
      </c>
      <c r="U624" s="2" t="e">
        <f ca="1">IF(ISERROR($H624),NA(),
_xlfn.XLOOKUP(0,Tool!$28:$28,Tool!$40:$40)/$T624
)</f>
        <v>#N/A</v>
      </c>
    </row>
    <row r="625" spans="8:21" x14ac:dyDescent="0.35">
      <c r="H625" s="33" t="b">
        <f>IF(SETUP_Frequency="Calendar Year",IF(COUNTA(H$3:H624)&lt;=SETUP_Period_Final-SETUP_Period_First,H624+1),
IF(SETUP_Frequency="Financial Year", IF(COUNTA(H$3:H624)&lt;=LEFT(SETUP_Period_Final,4)-LEFT(SETUP_Period_First,4),((LEFT(H624,2)&amp;MID(H624,3,2))+1)&amp;"/"&amp;TEXT(RIGHT(TEXT(RIGHT(H624,2)+1,"00"),2),"00"),NA()),
IF(SETUP_Frequency="Quarterly",IF(COUNTA(H$3:H624)&lt;=((LEFT(SETUP_Period_Final,4)-LEFT(SETUP_Period_First,4))*4)+RIGHT(SETUP_Period_Final,1)-RIGHT(SETUP_Period_First,1),IF(_xlfn.NUMBERVALUE(RIGHT(H624,1))=4,(LEFT(H624,4)+1)&amp;"Q1",(LEFT(H624,4)&amp;"Q"&amp;(RIGHT(H624,1)+1))),NA()),NA())))</f>
        <v>0</v>
      </c>
      <c r="J625" s="43">
        <f ca="1">OFFSET(Tool!$C$13,0,ROW($H625)-3)</f>
        <v>0</v>
      </c>
      <c r="K625" s="78" t="e">
        <f t="shared" ca="1" si="46"/>
        <v>#N/A</v>
      </c>
      <c r="L625" s="78" t="e">
        <f t="shared" ca="1" si="49"/>
        <v>#N/A</v>
      </c>
      <c r="M625" s="78" t="e">
        <f t="shared" ca="1" si="50"/>
        <v>#N/A</v>
      </c>
      <c r="N625" s="38"/>
      <c r="O625" s="36" t="e" cm="1">
        <f t="array" ref="O625">IF(OR(ISERROR($H625),$H625=FALSE),NA(),
IF(INFLATION_Index="Custom",_xlfn.XLOOKUP($H625,Tool!$12:$12,Tool!$14:$14)*100,
IF(SETUP_Frequency="Financial Year",
IFERROR(INDEX(Dynamic_Table_FY,_xlfn.XMATCH($H625,Dynamic_Period_FY),_xlfn.XMATCH(INFLATION_Index,Dynamic_Indices)),
INDEX(Dynamic_Table_FY,COUNTA(Dynamic_Table_FY)/COUNTA(Dynamic_Indices),_xlfn.XMATCH(INFLATION_Index,Dynamic_Indices))),
IF(SETUP_Frequency="Calendar Year",
IFERROR(INDEX(Dynamic_Table_CAL,_xlfn.XMATCH($H625,Dynamic_Period_CAL),_xlfn.XMATCH(INFLATION_Index,Dynamic_Indices)),
INDEX(Dynamic_Table_CAL,COUNTA(Dynamic_Table_CAL)/COUNTA(Dynamic_Indices),_xlfn.XMATCH(INFLATION_Index,Dynamic_Indices))),
IF(SETUP_Frequency="Quarterly",
IFERROR(INDEX(Dynamic_Table_QTR,_xlfn.XMATCH($H625,Dynamic_Period_QTR),_xlfn.XMATCH(INFLATION_Index,Dynamic_Indices)),
INDEX(Dynamic_Table_QTR,COUNTA(Dynamic_Table_QTR)/COUNTA(Dynamic_Indices),_xlfn.XMATCH(INFLATION_Index,Dynamic_Indices))),"err")))))
/100</f>
        <v>#N/A</v>
      </c>
      <c r="P625" s="37" t="e">
        <f t="shared" ca="1" si="47"/>
        <v>#N/A</v>
      </c>
      <c r="Q625" s="37" t="e">
        <f ca="1">IF(ISERROR($H625),NA(),
$P625/_xlfn.XLOOKUP(0,Tool!$27:$27,Tool!$33:$33)
)</f>
        <v>#N/A</v>
      </c>
      <c r="R625" s="2"/>
      <c r="S625" s="36" t="e" cm="1">
        <f t="array" ref="S625">IF(OR(ISERROR($H625),$H625=FALSE),NA(),
IF(SETUP_Frequency="Financial Year",
IFERROR(INDEX(Dynamic_Table_FY,_xlfn.XMATCH($H625,Dynamic_Period_FY),_xlfn.XMATCH("GDP Deflator",Dynamic_Indices)),
INDEX(Dynamic_Table_FY,COUNTA(Dynamic_Table_FY)/COUNTA(Dynamic_Indices),_xlfn.XMATCH("GDP Deflator",Dynamic_Indices))),
IF(SETUP_Frequency="Calendar Year",
IFERROR(INDEX(Dynamic_Table_CAL,_xlfn.XMATCH($H625,Dynamic_Period_CAL),_xlfn.XMATCH("GDP Deflator",Dynamic_Indices)),
INDEX(Dynamic_Table_CAL,COUNTA(Dynamic_Table_CAL)/COUNTA(Dynamic_Indices),_xlfn.XMATCH("GDP Deflator",Dynamic_Indices))),
IF(SETUP_Frequency="Quarterly",
IFERROR(INDEX(Dynamic_Table_QTR,_xlfn.XMATCH($H625,Dynamic_Period_QTR),_xlfn.XMATCH("GDP Deflator",Dynamic_Indices)),
INDEX(Dynamic_Table_QTR,COUNTA(Dynamic_Table_QTR)/COUNTA(Dynamic_Indices),_xlfn.XMATCH("GDP Deflator",Dynamic_Indices))),"err"))))
/100</f>
        <v>#N/A</v>
      </c>
      <c r="T625" s="37" t="e">
        <f t="shared" ca="1" si="48"/>
        <v>#N/A</v>
      </c>
      <c r="U625" s="2" t="e">
        <f ca="1">IF(ISERROR($H625),NA(),
_xlfn.XLOOKUP(0,Tool!$28:$28,Tool!$40:$40)/$T625
)</f>
        <v>#N/A</v>
      </c>
    </row>
    <row r="626" spans="8:21" x14ac:dyDescent="0.35">
      <c r="H626" s="33" t="b">
        <f>IF(SETUP_Frequency="Calendar Year",IF(COUNTA(H$3:H625)&lt;=SETUP_Period_Final-SETUP_Period_First,H625+1),
IF(SETUP_Frequency="Financial Year", IF(COUNTA(H$3:H625)&lt;=LEFT(SETUP_Period_Final,4)-LEFT(SETUP_Period_First,4),((LEFT(H625,2)&amp;MID(H625,3,2))+1)&amp;"/"&amp;TEXT(RIGHT(TEXT(RIGHT(H625,2)+1,"00"),2),"00"),NA()),
IF(SETUP_Frequency="Quarterly",IF(COUNTA(H$3:H625)&lt;=((LEFT(SETUP_Period_Final,4)-LEFT(SETUP_Period_First,4))*4)+RIGHT(SETUP_Period_Final,1)-RIGHT(SETUP_Period_First,1),IF(_xlfn.NUMBERVALUE(RIGHT(H625,1))=4,(LEFT(H625,4)+1)&amp;"Q1",(LEFT(H625,4)&amp;"Q"&amp;(RIGHT(H625,1)+1))),NA()),NA())))</f>
        <v>0</v>
      </c>
      <c r="J626" s="43">
        <f ca="1">OFFSET(Tool!$C$13,0,ROW($H626)-3)</f>
        <v>0</v>
      </c>
      <c r="K626" s="78" t="e">
        <f t="shared" ca="1" si="46"/>
        <v>#N/A</v>
      </c>
      <c r="L626" s="78" t="e">
        <f t="shared" ca="1" si="49"/>
        <v>#N/A</v>
      </c>
      <c r="M626" s="78" t="e">
        <f t="shared" ca="1" si="50"/>
        <v>#N/A</v>
      </c>
      <c r="N626" s="38"/>
      <c r="O626" s="36" t="e" cm="1">
        <f t="array" ref="O626">IF(OR(ISERROR($H626),$H626=FALSE),NA(),
IF(INFLATION_Index="Custom",_xlfn.XLOOKUP($H626,Tool!$12:$12,Tool!$14:$14)*100,
IF(SETUP_Frequency="Financial Year",
IFERROR(INDEX(Dynamic_Table_FY,_xlfn.XMATCH($H626,Dynamic_Period_FY),_xlfn.XMATCH(INFLATION_Index,Dynamic_Indices)),
INDEX(Dynamic_Table_FY,COUNTA(Dynamic_Table_FY)/COUNTA(Dynamic_Indices),_xlfn.XMATCH(INFLATION_Index,Dynamic_Indices))),
IF(SETUP_Frequency="Calendar Year",
IFERROR(INDEX(Dynamic_Table_CAL,_xlfn.XMATCH($H626,Dynamic_Period_CAL),_xlfn.XMATCH(INFLATION_Index,Dynamic_Indices)),
INDEX(Dynamic_Table_CAL,COUNTA(Dynamic_Table_CAL)/COUNTA(Dynamic_Indices),_xlfn.XMATCH(INFLATION_Index,Dynamic_Indices))),
IF(SETUP_Frequency="Quarterly",
IFERROR(INDEX(Dynamic_Table_QTR,_xlfn.XMATCH($H626,Dynamic_Period_QTR),_xlfn.XMATCH(INFLATION_Index,Dynamic_Indices)),
INDEX(Dynamic_Table_QTR,COUNTA(Dynamic_Table_QTR)/COUNTA(Dynamic_Indices),_xlfn.XMATCH(INFLATION_Index,Dynamic_Indices))),"err")))))
/100</f>
        <v>#N/A</v>
      </c>
      <c r="P626" s="37" t="e">
        <f t="shared" ca="1" si="47"/>
        <v>#N/A</v>
      </c>
      <c r="Q626" s="37" t="e">
        <f ca="1">IF(ISERROR($H626),NA(),
$P626/_xlfn.XLOOKUP(0,Tool!$27:$27,Tool!$33:$33)
)</f>
        <v>#N/A</v>
      </c>
      <c r="R626" s="2"/>
      <c r="S626" s="36" t="e" cm="1">
        <f t="array" ref="S626">IF(OR(ISERROR($H626),$H626=FALSE),NA(),
IF(SETUP_Frequency="Financial Year",
IFERROR(INDEX(Dynamic_Table_FY,_xlfn.XMATCH($H626,Dynamic_Period_FY),_xlfn.XMATCH("GDP Deflator",Dynamic_Indices)),
INDEX(Dynamic_Table_FY,COUNTA(Dynamic_Table_FY)/COUNTA(Dynamic_Indices),_xlfn.XMATCH("GDP Deflator",Dynamic_Indices))),
IF(SETUP_Frequency="Calendar Year",
IFERROR(INDEX(Dynamic_Table_CAL,_xlfn.XMATCH($H626,Dynamic_Period_CAL),_xlfn.XMATCH("GDP Deflator",Dynamic_Indices)),
INDEX(Dynamic_Table_CAL,COUNTA(Dynamic_Table_CAL)/COUNTA(Dynamic_Indices),_xlfn.XMATCH("GDP Deflator",Dynamic_Indices))),
IF(SETUP_Frequency="Quarterly",
IFERROR(INDEX(Dynamic_Table_QTR,_xlfn.XMATCH($H626,Dynamic_Period_QTR),_xlfn.XMATCH("GDP Deflator",Dynamic_Indices)),
INDEX(Dynamic_Table_QTR,COUNTA(Dynamic_Table_QTR)/COUNTA(Dynamic_Indices),_xlfn.XMATCH("GDP Deflator",Dynamic_Indices))),"err"))))
/100</f>
        <v>#N/A</v>
      </c>
      <c r="T626" s="37" t="e">
        <f t="shared" ca="1" si="48"/>
        <v>#N/A</v>
      </c>
      <c r="U626" s="2" t="e">
        <f ca="1">IF(ISERROR($H626),NA(),
_xlfn.XLOOKUP(0,Tool!$28:$28,Tool!$40:$40)/$T626
)</f>
        <v>#N/A</v>
      </c>
    </row>
    <row r="627" spans="8:21" x14ac:dyDescent="0.35">
      <c r="H627" s="33" t="b">
        <f>IF(SETUP_Frequency="Calendar Year",IF(COUNTA(H$3:H626)&lt;=SETUP_Period_Final-SETUP_Period_First,H626+1),
IF(SETUP_Frequency="Financial Year", IF(COUNTA(H$3:H626)&lt;=LEFT(SETUP_Period_Final,4)-LEFT(SETUP_Period_First,4),((LEFT(H626,2)&amp;MID(H626,3,2))+1)&amp;"/"&amp;TEXT(RIGHT(TEXT(RIGHT(H626,2)+1,"00"),2),"00"),NA()),
IF(SETUP_Frequency="Quarterly",IF(COUNTA(H$3:H626)&lt;=((LEFT(SETUP_Period_Final,4)-LEFT(SETUP_Period_First,4))*4)+RIGHT(SETUP_Period_Final,1)-RIGHT(SETUP_Period_First,1),IF(_xlfn.NUMBERVALUE(RIGHT(H626,1))=4,(LEFT(H626,4)+1)&amp;"Q1",(LEFT(H626,4)&amp;"Q"&amp;(RIGHT(H626,1)+1))),NA()),NA())))</f>
        <v>0</v>
      </c>
      <c r="J627" s="43">
        <f ca="1">OFFSET(Tool!$C$13,0,ROW($H627)-3)</f>
        <v>0</v>
      </c>
      <c r="K627" s="78" t="e">
        <f t="shared" ca="1" si="46"/>
        <v>#N/A</v>
      </c>
      <c r="L627" s="78" t="e">
        <f t="shared" ca="1" si="49"/>
        <v>#N/A</v>
      </c>
      <c r="M627" s="78" t="e">
        <f t="shared" ca="1" si="50"/>
        <v>#N/A</v>
      </c>
      <c r="N627" s="38"/>
      <c r="O627" s="36" t="e" cm="1">
        <f t="array" ref="O627">IF(OR(ISERROR($H627),$H627=FALSE),NA(),
IF(INFLATION_Index="Custom",_xlfn.XLOOKUP($H627,Tool!$12:$12,Tool!$14:$14)*100,
IF(SETUP_Frequency="Financial Year",
IFERROR(INDEX(Dynamic_Table_FY,_xlfn.XMATCH($H627,Dynamic_Period_FY),_xlfn.XMATCH(INFLATION_Index,Dynamic_Indices)),
INDEX(Dynamic_Table_FY,COUNTA(Dynamic_Table_FY)/COUNTA(Dynamic_Indices),_xlfn.XMATCH(INFLATION_Index,Dynamic_Indices))),
IF(SETUP_Frequency="Calendar Year",
IFERROR(INDEX(Dynamic_Table_CAL,_xlfn.XMATCH($H627,Dynamic_Period_CAL),_xlfn.XMATCH(INFLATION_Index,Dynamic_Indices)),
INDEX(Dynamic_Table_CAL,COUNTA(Dynamic_Table_CAL)/COUNTA(Dynamic_Indices),_xlfn.XMATCH(INFLATION_Index,Dynamic_Indices))),
IF(SETUP_Frequency="Quarterly",
IFERROR(INDEX(Dynamic_Table_QTR,_xlfn.XMATCH($H627,Dynamic_Period_QTR),_xlfn.XMATCH(INFLATION_Index,Dynamic_Indices)),
INDEX(Dynamic_Table_QTR,COUNTA(Dynamic_Table_QTR)/COUNTA(Dynamic_Indices),_xlfn.XMATCH(INFLATION_Index,Dynamic_Indices))),"err")))))
/100</f>
        <v>#N/A</v>
      </c>
      <c r="P627" s="37" t="e">
        <f t="shared" ca="1" si="47"/>
        <v>#N/A</v>
      </c>
      <c r="Q627" s="37" t="e">
        <f ca="1">IF(ISERROR($H627),NA(),
$P627/_xlfn.XLOOKUP(0,Tool!$27:$27,Tool!$33:$33)
)</f>
        <v>#N/A</v>
      </c>
      <c r="R627" s="2"/>
      <c r="S627" s="36" t="e" cm="1">
        <f t="array" ref="S627">IF(OR(ISERROR($H627),$H627=FALSE),NA(),
IF(SETUP_Frequency="Financial Year",
IFERROR(INDEX(Dynamic_Table_FY,_xlfn.XMATCH($H627,Dynamic_Period_FY),_xlfn.XMATCH("GDP Deflator",Dynamic_Indices)),
INDEX(Dynamic_Table_FY,COUNTA(Dynamic_Table_FY)/COUNTA(Dynamic_Indices),_xlfn.XMATCH("GDP Deflator",Dynamic_Indices))),
IF(SETUP_Frequency="Calendar Year",
IFERROR(INDEX(Dynamic_Table_CAL,_xlfn.XMATCH($H627,Dynamic_Period_CAL),_xlfn.XMATCH("GDP Deflator",Dynamic_Indices)),
INDEX(Dynamic_Table_CAL,COUNTA(Dynamic_Table_CAL)/COUNTA(Dynamic_Indices),_xlfn.XMATCH("GDP Deflator",Dynamic_Indices))),
IF(SETUP_Frequency="Quarterly",
IFERROR(INDEX(Dynamic_Table_QTR,_xlfn.XMATCH($H627,Dynamic_Period_QTR),_xlfn.XMATCH("GDP Deflator",Dynamic_Indices)),
INDEX(Dynamic_Table_QTR,COUNTA(Dynamic_Table_QTR)/COUNTA(Dynamic_Indices),_xlfn.XMATCH("GDP Deflator",Dynamic_Indices))),"err"))))
/100</f>
        <v>#N/A</v>
      </c>
      <c r="T627" s="37" t="e">
        <f t="shared" ca="1" si="48"/>
        <v>#N/A</v>
      </c>
      <c r="U627" s="2" t="e">
        <f ca="1">IF(ISERROR($H627),NA(),
_xlfn.XLOOKUP(0,Tool!$28:$28,Tool!$40:$40)/$T627
)</f>
        <v>#N/A</v>
      </c>
    </row>
    <row r="628" spans="8:21" x14ac:dyDescent="0.35">
      <c r="H628" s="33" t="b">
        <f>IF(SETUP_Frequency="Calendar Year",IF(COUNTA(H$3:H627)&lt;=SETUP_Period_Final-SETUP_Period_First,H627+1),
IF(SETUP_Frequency="Financial Year", IF(COUNTA(H$3:H627)&lt;=LEFT(SETUP_Period_Final,4)-LEFT(SETUP_Period_First,4),((LEFT(H627,2)&amp;MID(H627,3,2))+1)&amp;"/"&amp;TEXT(RIGHT(TEXT(RIGHT(H627,2)+1,"00"),2),"00"),NA()),
IF(SETUP_Frequency="Quarterly",IF(COUNTA(H$3:H627)&lt;=((LEFT(SETUP_Period_Final,4)-LEFT(SETUP_Period_First,4))*4)+RIGHT(SETUP_Period_Final,1)-RIGHT(SETUP_Period_First,1),IF(_xlfn.NUMBERVALUE(RIGHT(H627,1))=4,(LEFT(H627,4)+1)&amp;"Q1",(LEFT(H627,4)&amp;"Q"&amp;(RIGHT(H627,1)+1))),NA()),NA())))</f>
        <v>0</v>
      </c>
      <c r="J628" s="43">
        <f ca="1">OFFSET(Tool!$C$13,0,ROW($H628)-3)</f>
        <v>0</v>
      </c>
      <c r="K628" s="78" t="e">
        <f t="shared" ca="1" si="46"/>
        <v>#N/A</v>
      </c>
      <c r="L628" s="78" t="e">
        <f t="shared" ca="1" si="49"/>
        <v>#N/A</v>
      </c>
      <c r="M628" s="78" t="e">
        <f t="shared" ca="1" si="50"/>
        <v>#N/A</v>
      </c>
      <c r="N628" s="38"/>
      <c r="O628" s="36" t="e" cm="1">
        <f t="array" ref="O628">IF(OR(ISERROR($H628),$H628=FALSE),NA(),
IF(INFLATION_Index="Custom",_xlfn.XLOOKUP($H628,Tool!$12:$12,Tool!$14:$14)*100,
IF(SETUP_Frequency="Financial Year",
IFERROR(INDEX(Dynamic_Table_FY,_xlfn.XMATCH($H628,Dynamic_Period_FY),_xlfn.XMATCH(INFLATION_Index,Dynamic_Indices)),
INDEX(Dynamic_Table_FY,COUNTA(Dynamic_Table_FY)/COUNTA(Dynamic_Indices),_xlfn.XMATCH(INFLATION_Index,Dynamic_Indices))),
IF(SETUP_Frequency="Calendar Year",
IFERROR(INDEX(Dynamic_Table_CAL,_xlfn.XMATCH($H628,Dynamic_Period_CAL),_xlfn.XMATCH(INFLATION_Index,Dynamic_Indices)),
INDEX(Dynamic_Table_CAL,COUNTA(Dynamic_Table_CAL)/COUNTA(Dynamic_Indices),_xlfn.XMATCH(INFLATION_Index,Dynamic_Indices))),
IF(SETUP_Frequency="Quarterly",
IFERROR(INDEX(Dynamic_Table_QTR,_xlfn.XMATCH($H628,Dynamic_Period_QTR),_xlfn.XMATCH(INFLATION_Index,Dynamic_Indices)),
INDEX(Dynamic_Table_QTR,COUNTA(Dynamic_Table_QTR)/COUNTA(Dynamic_Indices),_xlfn.XMATCH(INFLATION_Index,Dynamic_Indices))),"err")))))
/100</f>
        <v>#N/A</v>
      </c>
      <c r="P628" s="37" t="e">
        <f t="shared" ca="1" si="47"/>
        <v>#N/A</v>
      </c>
      <c r="Q628" s="37" t="e">
        <f ca="1">IF(ISERROR($H628),NA(),
$P628/_xlfn.XLOOKUP(0,Tool!$27:$27,Tool!$33:$33)
)</f>
        <v>#N/A</v>
      </c>
      <c r="R628" s="2"/>
      <c r="S628" s="36" t="e" cm="1">
        <f t="array" ref="S628">IF(OR(ISERROR($H628),$H628=FALSE),NA(),
IF(SETUP_Frequency="Financial Year",
IFERROR(INDEX(Dynamic_Table_FY,_xlfn.XMATCH($H628,Dynamic_Period_FY),_xlfn.XMATCH("GDP Deflator",Dynamic_Indices)),
INDEX(Dynamic_Table_FY,COUNTA(Dynamic_Table_FY)/COUNTA(Dynamic_Indices),_xlfn.XMATCH("GDP Deflator",Dynamic_Indices))),
IF(SETUP_Frequency="Calendar Year",
IFERROR(INDEX(Dynamic_Table_CAL,_xlfn.XMATCH($H628,Dynamic_Period_CAL),_xlfn.XMATCH("GDP Deflator",Dynamic_Indices)),
INDEX(Dynamic_Table_CAL,COUNTA(Dynamic_Table_CAL)/COUNTA(Dynamic_Indices),_xlfn.XMATCH("GDP Deflator",Dynamic_Indices))),
IF(SETUP_Frequency="Quarterly",
IFERROR(INDEX(Dynamic_Table_QTR,_xlfn.XMATCH($H628,Dynamic_Period_QTR),_xlfn.XMATCH("GDP Deflator",Dynamic_Indices)),
INDEX(Dynamic_Table_QTR,COUNTA(Dynamic_Table_QTR)/COUNTA(Dynamic_Indices),_xlfn.XMATCH("GDP Deflator",Dynamic_Indices))),"err"))))
/100</f>
        <v>#N/A</v>
      </c>
      <c r="T628" s="37" t="e">
        <f t="shared" ca="1" si="48"/>
        <v>#N/A</v>
      </c>
      <c r="U628" s="2" t="e">
        <f ca="1">IF(ISERROR($H628),NA(),
_xlfn.XLOOKUP(0,Tool!$28:$28,Tool!$40:$40)/$T628
)</f>
        <v>#N/A</v>
      </c>
    </row>
    <row r="629" spans="8:21" x14ac:dyDescent="0.35">
      <c r="H629" s="33" t="b">
        <f>IF(SETUP_Frequency="Calendar Year",IF(COUNTA(H$3:H628)&lt;=SETUP_Period_Final-SETUP_Period_First,H628+1),
IF(SETUP_Frequency="Financial Year", IF(COUNTA(H$3:H628)&lt;=LEFT(SETUP_Period_Final,4)-LEFT(SETUP_Period_First,4),((LEFT(H628,2)&amp;MID(H628,3,2))+1)&amp;"/"&amp;TEXT(RIGHT(TEXT(RIGHT(H628,2)+1,"00"),2),"00"),NA()),
IF(SETUP_Frequency="Quarterly",IF(COUNTA(H$3:H628)&lt;=((LEFT(SETUP_Period_Final,4)-LEFT(SETUP_Period_First,4))*4)+RIGHT(SETUP_Period_Final,1)-RIGHT(SETUP_Period_First,1),IF(_xlfn.NUMBERVALUE(RIGHT(H628,1))=4,(LEFT(H628,4)+1)&amp;"Q1",(LEFT(H628,4)&amp;"Q"&amp;(RIGHT(H628,1)+1))),NA()),NA())))</f>
        <v>0</v>
      </c>
      <c r="J629" s="43">
        <f ca="1">OFFSET(Tool!$C$13,0,ROW($H629)-3)</f>
        <v>0</v>
      </c>
      <c r="K629" s="78" t="e">
        <f t="shared" ca="1" si="46"/>
        <v>#N/A</v>
      </c>
      <c r="L629" s="78" t="e">
        <f t="shared" ca="1" si="49"/>
        <v>#N/A</v>
      </c>
      <c r="M629" s="78" t="e">
        <f t="shared" ca="1" si="50"/>
        <v>#N/A</v>
      </c>
      <c r="N629" s="38"/>
      <c r="O629" s="36" t="e" cm="1">
        <f t="array" ref="O629">IF(OR(ISERROR($H629),$H629=FALSE),NA(),
IF(INFLATION_Index="Custom",_xlfn.XLOOKUP($H629,Tool!$12:$12,Tool!$14:$14)*100,
IF(SETUP_Frequency="Financial Year",
IFERROR(INDEX(Dynamic_Table_FY,_xlfn.XMATCH($H629,Dynamic_Period_FY),_xlfn.XMATCH(INFLATION_Index,Dynamic_Indices)),
INDEX(Dynamic_Table_FY,COUNTA(Dynamic_Table_FY)/COUNTA(Dynamic_Indices),_xlfn.XMATCH(INFLATION_Index,Dynamic_Indices))),
IF(SETUP_Frequency="Calendar Year",
IFERROR(INDEX(Dynamic_Table_CAL,_xlfn.XMATCH($H629,Dynamic_Period_CAL),_xlfn.XMATCH(INFLATION_Index,Dynamic_Indices)),
INDEX(Dynamic_Table_CAL,COUNTA(Dynamic_Table_CAL)/COUNTA(Dynamic_Indices),_xlfn.XMATCH(INFLATION_Index,Dynamic_Indices))),
IF(SETUP_Frequency="Quarterly",
IFERROR(INDEX(Dynamic_Table_QTR,_xlfn.XMATCH($H629,Dynamic_Period_QTR),_xlfn.XMATCH(INFLATION_Index,Dynamic_Indices)),
INDEX(Dynamic_Table_QTR,COUNTA(Dynamic_Table_QTR)/COUNTA(Dynamic_Indices),_xlfn.XMATCH(INFLATION_Index,Dynamic_Indices))),"err")))))
/100</f>
        <v>#N/A</v>
      </c>
      <c r="P629" s="37" t="e">
        <f t="shared" ca="1" si="47"/>
        <v>#N/A</v>
      </c>
      <c r="Q629" s="37" t="e">
        <f ca="1">IF(ISERROR($H629),NA(),
$P629/_xlfn.XLOOKUP(0,Tool!$27:$27,Tool!$33:$33)
)</f>
        <v>#N/A</v>
      </c>
      <c r="R629" s="2"/>
      <c r="S629" s="36" t="e" cm="1">
        <f t="array" ref="S629">IF(OR(ISERROR($H629),$H629=FALSE),NA(),
IF(SETUP_Frequency="Financial Year",
IFERROR(INDEX(Dynamic_Table_FY,_xlfn.XMATCH($H629,Dynamic_Period_FY),_xlfn.XMATCH("GDP Deflator",Dynamic_Indices)),
INDEX(Dynamic_Table_FY,COUNTA(Dynamic_Table_FY)/COUNTA(Dynamic_Indices),_xlfn.XMATCH("GDP Deflator",Dynamic_Indices))),
IF(SETUP_Frequency="Calendar Year",
IFERROR(INDEX(Dynamic_Table_CAL,_xlfn.XMATCH($H629,Dynamic_Period_CAL),_xlfn.XMATCH("GDP Deflator",Dynamic_Indices)),
INDEX(Dynamic_Table_CAL,COUNTA(Dynamic_Table_CAL)/COUNTA(Dynamic_Indices),_xlfn.XMATCH("GDP Deflator",Dynamic_Indices))),
IF(SETUP_Frequency="Quarterly",
IFERROR(INDEX(Dynamic_Table_QTR,_xlfn.XMATCH($H629,Dynamic_Period_QTR),_xlfn.XMATCH("GDP Deflator",Dynamic_Indices)),
INDEX(Dynamic_Table_QTR,COUNTA(Dynamic_Table_QTR)/COUNTA(Dynamic_Indices),_xlfn.XMATCH("GDP Deflator",Dynamic_Indices))),"err"))))
/100</f>
        <v>#N/A</v>
      </c>
      <c r="T629" s="37" t="e">
        <f t="shared" ca="1" si="48"/>
        <v>#N/A</v>
      </c>
      <c r="U629" s="2" t="e">
        <f ca="1">IF(ISERROR($H629),NA(),
_xlfn.XLOOKUP(0,Tool!$28:$28,Tool!$40:$40)/$T629
)</f>
        <v>#N/A</v>
      </c>
    </row>
    <row r="630" spans="8:21" x14ac:dyDescent="0.35">
      <c r="H630" s="33" t="b">
        <f>IF(SETUP_Frequency="Calendar Year",IF(COUNTA(H$3:H629)&lt;=SETUP_Period_Final-SETUP_Period_First,H629+1),
IF(SETUP_Frequency="Financial Year", IF(COUNTA(H$3:H629)&lt;=LEFT(SETUP_Period_Final,4)-LEFT(SETUP_Period_First,4),((LEFT(H629,2)&amp;MID(H629,3,2))+1)&amp;"/"&amp;TEXT(RIGHT(TEXT(RIGHT(H629,2)+1,"00"),2),"00"),NA()),
IF(SETUP_Frequency="Quarterly",IF(COUNTA(H$3:H629)&lt;=((LEFT(SETUP_Period_Final,4)-LEFT(SETUP_Period_First,4))*4)+RIGHT(SETUP_Period_Final,1)-RIGHT(SETUP_Period_First,1),IF(_xlfn.NUMBERVALUE(RIGHT(H629,1))=4,(LEFT(H629,4)+1)&amp;"Q1",(LEFT(H629,4)&amp;"Q"&amp;(RIGHT(H629,1)+1))),NA()),NA())))</f>
        <v>0</v>
      </c>
      <c r="J630" s="43">
        <f ca="1">OFFSET(Tool!$C$13,0,ROW($H630)-3)</f>
        <v>0</v>
      </c>
      <c r="K630" s="78" t="e">
        <f t="shared" ca="1" si="46"/>
        <v>#N/A</v>
      </c>
      <c r="L630" s="78" t="e">
        <f t="shared" ca="1" si="49"/>
        <v>#N/A</v>
      </c>
      <c r="M630" s="78" t="e">
        <f t="shared" ca="1" si="50"/>
        <v>#N/A</v>
      </c>
      <c r="N630" s="38"/>
      <c r="O630" s="36" t="e" cm="1">
        <f t="array" ref="O630">IF(OR(ISERROR($H630),$H630=FALSE),NA(),
IF(INFLATION_Index="Custom",_xlfn.XLOOKUP($H630,Tool!$12:$12,Tool!$14:$14)*100,
IF(SETUP_Frequency="Financial Year",
IFERROR(INDEX(Dynamic_Table_FY,_xlfn.XMATCH($H630,Dynamic_Period_FY),_xlfn.XMATCH(INFLATION_Index,Dynamic_Indices)),
INDEX(Dynamic_Table_FY,COUNTA(Dynamic_Table_FY)/COUNTA(Dynamic_Indices),_xlfn.XMATCH(INFLATION_Index,Dynamic_Indices))),
IF(SETUP_Frequency="Calendar Year",
IFERROR(INDEX(Dynamic_Table_CAL,_xlfn.XMATCH($H630,Dynamic_Period_CAL),_xlfn.XMATCH(INFLATION_Index,Dynamic_Indices)),
INDEX(Dynamic_Table_CAL,COUNTA(Dynamic_Table_CAL)/COUNTA(Dynamic_Indices),_xlfn.XMATCH(INFLATION_Index,Dynamic_Indices))),
IF(SETUP_Frequency="Quarterly",
IFERROR(INDEX(Dynamic_Table_QTR,_xlfn.XMATCH($H630,Dynamic_Period_QTR),_xlfn.XMATCH(INFLATION_Index,Dynamic_Indices)),
INDEX(Dynamic_Table_QTR,COUNTA(Dynamic_Table_QTR)/COUNTA(Dynamic_Indices),_xlfn.XMATCH(INFLATION_Index,Dynamic_Indices))),"err")))))
/100</f>
        <v>#N/A</v>
      </c>
      <c r="P630" s="37" t="e">
        <f t="shared" ca="1" si="47"/>
        <v>#N/A</v>
      </c>
      <c r="Q630" s="37" t="e">
        <f ca="1">IF(ISERROR($H630),NA(),
$P630/_xlfn.XLOOKUP(0,Tool!$27:$27,Tool!$33:$33)
)</f>
        <v>#N/A</v>
      </c>
      <c r="R630" s="2"/>
      <c r="S630" s="36" t="e" cm="1">
        <f t="array" ref="S630">IF(OR(ISERROR($H630),$H630=FALSE),NA(),
IF(SETUP_Frequency="Financial Year",
IFERROR(INDEX(Dynamic_Table_FY,_xlfn.XMATCH($H630,Dynamic_Period_FY),_xlfn.XMATCH("GDP Deflator",Dynamic_Indices)),
INDEX(Dynamic_Table_FY,COUNTA(Dynamic_Table_FY)/COUNTA(Dynamic_Indices),_xlfn.XMATCH("GDP Deflator",Dynamic_Indices))),
IF(SETUP_Frequency="Calendar Year",
IFERROR(INDEX(Dynamic_Table_CAL,_xlfn.XMATCH($H630,Dynamic_Period_CAL),_xlfn.XMATCH("GDP Deflator",Dynamic_Indices)),
INDEX(Dynamic_Table_CAL,COUNTA(Dynamic_Table_CAL)/COUNTA(Dynamic_Indices),_xlfn.XMATCH("GDP Deflator",Dynamic_Indices))),
IF(SETUP_Frequency="Quarterly",
IFERROR(INDEX(Dynamic_Table_QTR,_xlfn.XMATCH($H630,Dynamic_Period_QTR),_xlfn.XMATCH("GDP Deflator",Dynamic_Indices)),
INDEX(Dynamic_Table_QTR,COUNTA(Dynamic_Table_QTR)/COUNTA(Dynamic_Indices),_xlfn.XMATCH("GDP Deflator",Dynamic_Indices))),"err"))))
/100</f>
        <v>#N/A</v>
      </c>
      <c r="T630" s="37" t="e">
        <f t="shared" ca="1" si="48"/>
        <v>#N/A</v>
      </c>
      <c r="U630" s="2" t="e">
        <f ca="1">IF(ISERROR($H630),NA(),
_xlfn.XLOOKUP(0,Tool!$28:$28,Tool!$40:$40)/$T630
)</f>
        <v>#N/A</v>
      </c>
    </row>
    <row r="631" spans="8:21" x14ac:dyDescent="0.35">
      <c r="H631" s="33" t="b">
        <f>IF(SETUP_Frequency="Calendar Year",IF(COUNTA(H$3:H630)&lt;=SETUP_Period_Final-SETUP_Period_First,H630+1),
IF(SETUP_Frequency="Financial Year", IF(COUNTA(H$3:H630)&lt;=LEFT(SETUP_Period_Final,4)-LEFT(SETUP_Period_First,4),((LEFT(H630,2)&amp;MID(H630,3,2))+1)&amp;"/"&amp;TEXT(RIGHT(TEXT(RIGHT(H630,2)+1,"00"),2),"00"),NA()),
IF(SETUP_Frequency="Quarterly",IF(COUNTA(H$3:H630)&lt;=((LEFT(SETUP_Period_Final,4)-LEFT(SETUP_Period_First,4))*4)+RIGHT(SETUP_Period_Final,1)-RIGHT(SETUP_Period_First,1),IF(_xlfn.NUMBERVALUE(RIGHT(H630,1))=4,(LEFT(H630,4)+1)&amp;"Q1",(LEFT(H630,4)&amp;"Q"&amp;(RIGHT(H630,1)+1))),NA()),NA())))</f>
        <v>0</v>
      </c>
      <c r="J631" s="43">
        <f ca="1">OFFSET(Tool!$C$13,0,ROW($H631)-3)</f>
        <v>0</v>
      </c>
      <c r="K631" s="78" t="e">
        <f t="shared" ca="1" si="46"/>
        <v>#N/A</v>
      </c>
      <c r="L631" s="78" t="e">
        <f t="shared" ca="1" si="49"/>
        <v>#N/A</v>
      </c>
      <c r="M631" s="78" t="e">
        <f t="shared" ca="1" si="50"/>
        <v>#N/A</v>
      </c>
      <c r="N631" s="38"/>
      <c r="O631" s="36" t="e" cm="1">
        <f t="array" ref="O631">IF(OR(ISERROR($H631),$H631=FALSE),NA(),
IF(INFLATION_Index="Custom",_xlfn.XLOOKUP($H631,Tool!$12:$12,Tool!$14:$14)*100,
IF(SETUP_Frequency="Financial Year",
IFERROR(INDEX(Dynamic_Table_FY,_xlfn.XMATCH($H631,Dynamic_Period_FY),_xlfn.XMATCH(INFLATION_Index,Dynamic_Indices)),
INDEX(Dynamic_Table_FY,COUNTA(Dynamic_Table_FY)/COUNTA(Dynamic_Indices),_xlfn.XMATCH(INFLATION_Index,Dynamic_Indices))),
IF(SETUP_Frequency="Calendar Year",
IFERROR(INDEX(Dynamic_Table_CAL,_xlfn.XMATCH($H631,Dynamic_Period_CAL),_xlfn.XMATCH(INFLATION_Index,Dynamic_Indices)),
INDEX(Dynamic_Table_CAL,COUNTA(Dynamic_Table_CAL)/COUNTA(Dynamic_Indices),_xlfn.XMATCH(INFLATION_Index,Dynamic_Indices))),
IF(SETUP_Frequency="Quarterly",
IFERROR(INDEX(Dynamic_Table_QTR,_xlfn.XMATCH($H631,Dynamic_Period_QTR),_xlfn.XMATCH(INFLATION_Index,Dynamic_Indices)),
INDEX(Dynamic_Table_QTR,COUNTA(Dynamic_Table_QTR)/COUNTA(Dynamic_Indices),_xlfn.XMATCH(INFLATION_Index,Dynamic_Indices))),"err")))))
/100</f>
        <v>#N/A</v>
      </c>
      <c r="P631" s="37" t="e">
        <f t="shared" ca="1" si="47"/>
        <v>#N/A</v>
      </c>
      <c r="Q631" s="37" t="e">
        <f ca="1">IF(ISERROR($H631),NA(),
$P631/_xlfn.XLOOKUP(0,Tool!$27:$27,Tool!$33:$33)
)</f>
        <v>#N/A</v>
      </c>
      <c r="R631" s="2"/>
      <c r="S631" s="36" t="e" cm="1">
        <f t="array" ref="S631">IF(OR(ISERROR($H631),$H631=FALSE),NA(),
IF(SETUP_Frequency="Financial Year",
IFERROR(INDEX(Dynamic_Table_FY,_xlfn.XMATCH($H631,Dynamic_Period_FY),_xlfn.XMATCH("GDP Deflator",Dynamic_Indices)),
INDEX(Dynamic_Table_FY,COUNTA(Dynamic_Table_FY)/COUNTA(Dynamic_Indices),_xlfn.XMATCH("GDP Deflator",Dynamic_Indices))),
IF(SETUP_Frequency="Calendar Year",
IFERROR(INDEX(Dynamic_Table_CAL,_xlfn.XMATCH($H631,Dynamic_Period_CAL),_xlfn.XMATCH("GDP Deflator",Dynamic_Indices)),
INDEX(Dynamic_Table_CAL,COUNTA(Dynamic_Table_CAL)/COUNTA(Dynamic_Indices),_xlfn.XMATCH("GDP Deflator",Dynamic_Indices))),
IF(SETUP_Frequency="Quarterly",
IFERROR(INDEX(Dynamic_Table_QTR,_xlfn.XMATCH($H631,Dynamic_Period_QTR),_xlfn.XMATCH("GDP Deflator",Dynamic_Indices)),
INDEX(Dynamic_Table_QTR,COUNTA(Dynamic_Table_QTR)/COUNTA(Dynamic_Indices),_xlfn.XMATCH("GDP Deflator",Dynamic_Indices))),"err"))))
/100</f>
        <v>#N/A</v>
      </c>
      <c r="T631" s="37" t="e">
        <f t="shared" ca="1" si="48"/>
        <v>#N/A</v>
      </c>
      <c r="U631" s="2" t="e">
        <f ca="1">IF(ISERROR($H631),NA(),
_xlfn.XLOOKUP(0,Tool!$28:$28,Tool!$40:$40)/$T631
)</f>
        <v>#N/A</v>
      </c>
    </row>
    <row r="632" spans="8:21" x14ac:dyDescent="0.35">
      <c r="H632" s="33" t="b">
        <f>IF(SETUP_Frequency="Calendar Year",IF(COUNTA(H$3:H631)&lt;=SETUP_Period_Final-SETUP_Period_First,H631+1),
IF(SETUP_Frequency="Financial Year", IF(COUNTA(H$3:H631)&lt;=LEFT(SETUP_Period_Final,4)-LEFT(SETUP_Period_First,4),((LEFT(H631,2)&amp;MID(H631,3,2))+1)&amp;"/"&amp;TEXT(RIGHT(TEXT(RIGHT(H631,2)+1,"00"),2),"00"),NA()),
IF(SETUP_Frequency="Quarterly",IF(COUNTA(H$3:H631)&lt;=((LEFT(SETUP_Period_Final,4)-LEFT(SETUP_Period_First,4))*4)+RIGHT(SETUP_Period_Final,1)-RIGHT(SETUP_Period_First,1),IF(_xlfn.NUMBERVALUE(RIGHT(H631,1))=4,(LEFT(H631,4)+1)&amp;"Q1",(LEFT(H631,4)&amp;"Q"&amp;(RIGHT(H631,1)+1))),NA()),NA())))</f>
        <v>0</v>
      </c>
      <c r="J632" s="43">
        <f ca="1">OFFSET(Tool!$C$13,0,ROW($H632)-3)</f>
        <v>0</v>
      </c>
      <c r="K632" s="78" t="e">
        <f t="shared" ca="1" si="46"/>
        <v>#N/A</v>
      </c>
      <c r="L632" s="78" t="e">
        <f t="shared" ca="1" si="49"/>
        <v>#N/A</v>
      </c>
      <c r="M632" s="78" t="e">
        <f t="shared" ca="1" si="50"/>
        <v>#N/A</v>
      </c>
      <c r="N632" s="38"/>
      <c r="O632" s="36" t="e" cm="1">
        <f t="array" ref="O632">IF(OR(ISERROR($H632),$H632=FALSE),NA(),
IF(INFLATION_Index="Custom",_xlfn.XLOOKUP($H632,Tool!$12:$12,Tool!$14:$14)*100,
IF(SETUP_Frequency="Financial Year",
IFERROR(INDEX(Dynamic_Table_FY,_xlfn.XMATCH($H632,Dynamic_Period_FY),_xlfn.XMATCH(INFLATION_Index,Dynamic_Indices)),
INDEX(Dynamic_Table_FY,COUNTA(Dynamic_Table_FY)/COUNTA(Dynamic_Indices),_xlfn.XMATCH(INFLATION_Index,Dynamic_Indices))),
IF(SETUP_Frequency="Calendar Year",
IFERROR(INDEX(Dynamic_Table_CAL,_xlfn.XMATCH($H632,Dynamic_Period_CAL),_xlfn.XMATCH(INFLATION_Index,Dynamic_Indices)),
INDEX(Dynamic_Table_CAL,COUNTA(Dynamic_Table_CAL)/COUNTA(Dynamic_Indices),_xlfn.XMATCH(INFLATION_Index,Dynamic_Indices))),
IF(SETUP_Frequency="Quarterly",
IFERROR(INDEX(Dynamic_Table_QTR,_xlfn.XMATCH($H632,Dynamic_Period_QTR),_xlfn.XMATCH(INFLATION_Index,Dynamic_Indices)),
INDEX(Dynamic_Table_QTR,COUNTA(Dynamic_Table_QTR)/COUNTA(Dynamic_Indices),_xlfn.XMATCH(INFLATION_Index,Dynamic_Indices))),"err")))))
/100</f>
        <v>#N/A</v>
      </c>
      <c r="P632" s="37" t="e">
        <f t="shared" ca="1" si="47"/>
        <v>#N/A</v>
      </c>
      <c r="Q632" s="37" t="e">
        <f ca="1">IF(ISERROR($H632),NA(),
$P632/_xlfn.XLOOKUP(0,Tool!$27:$27,Tool!$33:$33)
)</f>
        <v>#N/A</v>
      </c>
      <c r="R632" s="2"/>
      <c r="S632" s="36" t="e" cm="1">
        <f t="array" ref="S632">IF(OR(ISERROR($H632),$H632=FALSE),NA(),
IF(SETUP_Frequency="Financial Year",
IFERROR(INDEX(Dynamic_Table_FY,_xlfn.XMATCH($H632,Dynamic_Period_FY),_xlfn.XMATCH("GDP Deflator",Dynamic_Indices)),
INDEX(Dynamic_Table_FY,COUNTA(Dynamic_Table_FY)/COUNTA(Dynamic_Indices),_xlfn.XMATCH("GDP Deflator",Dynamic_Indices))),
IF(SETUP_Frequency="Calendar Year",
IFERROR(INDEX(Dynamic_Table_CAL,_xlfn.XMATCH($H632,Dynamic_Period_CAL),_xlfn.XMATCH("GDP Deflator",Dynamic_Indices)),
INDEX(Dynamic_Table_CAL,COUNTA(Dynamic_Table_CAL)/COUNTA(Dynamic_Indices),_xlfn.XMATCH("GDP Deflator",Dynamic_Indices))),
IF(SETUP_Frequency="Quarterly",
IFERROR(INDEX(Dynamic_Table_QTR,_xlfn.XMATCH($H632,Dynamic_Period_QTR),_xlfn.XMATCH("GDP Deflator",Dynamic_Indices)),
INDEX(Dynamic_Table_QTR,COUNTA(Dynamic_Table_QTR)/COUNTA(Dynamic_Indices),_xlfn.XMATCH("GDP Deflator",Dynamic_Indices))),"err"))))
/100</f>
        <v>#N/A</v>
      </c>
      <c r="T632" s="37" t="e">
        <f t="shared" ca="1" si="48"/>
        <v>#N/A</v>
      </c>
      <c r="U632" s="2" t="e">
        <f ca="1">IF(ISERROR($H632),NA(),
_xlfn.XLOOKUP(0,Tool!$28:$28,Tool!$40:$40)/$T632
)</f>
        <v>#N/A</v>
      </c>
    </row>
    <row r="633" spans="8:21" x14ac:dyDescent="0.35">
      <c r="H633" s="33" t="b">
        <f>IF(SETUP_Frequency="Calendar Year",IF(COUNTA(H$3:H632)&lt;=SETUP_Period_Final-SETUP_Period_First,H632+1),
IF(SETUP_Frequency="Financial Year", IF(COUNTA(H$3:H632)&lt;=LEFT(SETUP_Period_Final,4)-LEFT(SETUP_Period_First,4),((LEFT(H632,2)&amp;MID(H632,3,2))+1)&amp;"/"&amp;TEXT(RIGHT(TEXT(RIGHT(H632,2)+1,"00"),2),"00"),NA()),
IF(SETUP_Frequency="Quarterly",IF(COUNTA(H$3:H632)&lt;=((LEFT(SETUP_Period_Final,4)-LEFT(SETUP_Period_First,4))*4)+RIGHT(SETUP_Period_Final,1)-RIGHT(SETUP_Period_First,1),IF(_xlfn.NUMBERVALUE(RIGHT(H632,1))=4,(LEFT(H632,4)+1)&amp;"Q1",(LEFT(H632,4)&amp;"Q"&amp;(RIGHT(H632,1)+1))),NA()),NA())))</f>
        <v>0</v>
      </c>
      <c r="J633" s="43">
        <f ca="1">OFFSET(Tool!$C$13,0,ROW($H633)-3)</f>
        <v>0</v>
      </c>
      <c r="K633" s="78" t="e">
        <f t="shared" ca="1" si="46"/>
        <v>#N/A</v>
      </c>
      <c r="L633" s="78" t="e">
        <f t="shared" ca="1" si="49"/>
        <v>#N/A</v>
      </c>
      <c r="M633" s="78" t="e">
        <f t="shared" ca="1" si="50"/>
        <v>#N/A</v>
      </c>
      <c r="N633" s="38"/>
      <c r="O633" s="36" t="e" cm="1">
        <f t="array" ref="O633">IF(OR(ISERROR($H633),$H633=FALSE),NA(),
IF(INFLATION_Index="Custom",_xlfn.XLOOKUP($H633,Tool!$12:$12,Tool!$14:$14)*100,
IF(SETUP_Frequency="Financial Year",
IFERROR(INDEX(Dynamic_Table_FY,_xlfn.XMATCH($H633,Dynamic_Period_FY),_xlfn.XMATCH(INFLATION_Index,Dynamic_Indices)),
INDEX(Dynamic_Table_FY,COUNTA(Dynamic_Table_FY)/COUNTA(Dynamic_Indices),_xlfn.XMATCH(INFLATION_Index,Dynamic_Indices))),
IF(SETUP_Frequency="Calendar Year",
IFERROR(INDEX(Dynamic_Table_CAL,_xlfn.XMATCH($H633,Dynamic_Period_CAL),_xlfn.XMATCH(INFLATION_Index,Dynamic_Indices)),
INDEX(Dynamic_Table_CAL,COUNTA(Dynamic_Table_CAL)/COUNTA(Dynamic_Indices),_xlfn.XMATCH(INFLATION_Index,Dynamic_Indices))),
IF(SETUP_Frequency="Quarterly",
IFERROR(INDEX(Dynamic_Table_QTR,_xlfn.XMATCH($H633,Dynamic_Period_QTR),_xlfn.XMATCH(INFLATION_Index,Dynamic_Indices)),
INDEX(Dynamic_Table_QTR,COUNTA(Dynamic_Table_QTR)/COUNTA(Dynamic_Indices),_xlfn.XMATCH(INFLATION_Index,Dynamic_Indices))),"err")))))
/100</f>
        <v>#N/A</v>
      </c>
      <c r="P633" s="37" t="e">
        <f t="shared" ca="1" si="47"/>
        <v>#N/A</v>
      </c>
      <c r="Q633" s="37" t="e">
        <f ca="1">IF(ISERROR($H633),NA(),
$P633/_xlfn.XLOOKUP(0,Tool!$27:$27,Tool!$33:$33)
)</f>
        <v>#N/A</v>
      </c>
      <c r="R633" s="2"/>
      <c r="S633" s="36" t="e" cm="1">
        <f t="array" ref="S633">IF(OR(ISERROR($H633),$H633=FALSE),NA(),
IF(SETUP_Frequency="Financial Year",
IFERROR(INDEX(Dynamic_Table_FY,_xlfn.XMATCH($H633,Dynamic_Period_FY),_xlfn.XMATCH("GDP Deflator",Dynamic_Indices)),
INDEX(Dynamic_Table_FY,COUNTA(Dynamic_Table_FY)/COUNTA(Dynamic_Indices),_xlfn.XMATCH("GDP Deflator",Dynamic_Indices))),
IF(SETUP_Frequency="Calendar Year",
IFERROR(INDEX(Dynamic_Table_CAL,_xlfn.XMATCH($H633,Dynamic_Period_CAL),_xlfn.XMATCH("GDP Deflator",Dynamic_Indices)),
INDEX(Dynamic_Table_CAL,COUNTA(Dynamic_Table_CAL)/COUNTA(Dynamic_Indices),_xlfn.XMATCH("GDP Deflator",Dynamic_Indices))),
IF(SETUP_Frequency="Quarterly",
IFERROR(INDEX(Dynamic_Table_QTR,_xlfn.XMATCH($H633,Dynamic_Period_QTR),_xlfn.XMATCH("GDP Deflator",Dynamic_Indices)),
INDEX(Dynamic_Table_QTR,COUNTA(Dynamic_Table_QTR)/COUNTA(Dynamic_Indices),_xlfn.XMATCH("GDP Deflator",Dynamic_Indices))),"err"))))
/100</f>
        <v>#N/A</v>
      </c>
      <c r="T633" s="37" t="e">
        <f t="shared" ca="1" si="48"/>
        <v>#N/A</v>
      </c>
      <c r="U633" s="2" t="e">
        <f ca="1">IF(ISERROR($H633),NA(),
_xlfn.XLOOKUP(0,Tool!$28:$28,Tool!$40:$40)/$T633
)</f>
        <v>#N/A</v>
      </c>
    </row>
    <row r="634" spans="8:21" x14ac:dyDescent="0.35">
      <c r="H634" s="33" t="b">
        <f>IF(SETUP_Frequency="Calendar Year",IF(COUNTA(H$3:H633)&lt;=SETUP_Period_Final-SETUP_Period_First,H633+1),
IF(SETUP_Frequency="Financial Year", IF(COUNTA(H$3:H633)&lt;=LEFT(SETUP_Period_Final,4)-LEFT(SETUP_Period_First,4),((LEFT(H633,2)&amp;MID(H633,3,2))+1)&amp;"/"&amp;TEXT(RIGHT(TEXT(RIGHT(H633,2)+1,"00"),2),"00"),NA()),
IF(SETUP_Frequency="Quarterly",IF(COUNTA(H$3:H633)&lt;=((LEFT(SETUP_Period_Final,4)-LEFT(SETUP_Period_First,4))*4)+RIGHT(SETUP_Period_Final,1)-RIGHT(SETUP_Period_First,1),IF(_xlfn.NUMBERVALUE(RIGHT(H633,1))=4,(LEFT(H633,4)+1)&amp;"Q1",(LEFT(H633,4)&amp;"Q"&amp;(RIGHT(H633,1)+1))),NA()),NA())))</f>
        <v>0</v>
      </c>
      <c r="J634" s="43">
        <f ca="1">OFFSET(Tool!$C$13,0,ROW($H634)-3)</f>
        <v>0</v>
      </c>
      <c r="K634" s="78" t="e">
        <f t="shared" ca="1" si="46"/>
        <v>#N/A</v>
      </c>
      <c r="L634" s="78" t="e">
        <f t="shared" ca="1" si="49"/>
        <v>#N/A</v>
      </c>
      <c r="M634" s="78" t="e">
        <f t="shared" ca="1" si="50"/>
        <v>#N/A</v>
      </c>
      <c r="N634" s="38"/>
      <c r="O634" s="36" t="e" cm="1">
        <f t="array" ref="O634">IF(OR(ISERROR($H634),$H634=FALSE),NA(),
IF(INFLATION_Index="Custom",_xlfn.XLOOKUP($H634,Tool!$12:$12,Tool!$14:$14)*100,
IF(SETUP_Frequency="Financial Year",
IFERROR(INDEX(Dynamic_Table_FY,_xlfn.XMATCH($H634,Dynamic_Period_FY),_xlfn.XMATCH(INFLATION_Index,Dynamic_Indices)),
INDEX(Dynamic_Table_FY,COUNTA(Dynamic_Table_FY)/COUNTA(Dynamic_Indices),_xlfn.XMATCH(INFLATION_Index,Dynamic_Indices))),
IF(SETUP_Frequency="Calendar Year",
IFERROR(INDEX(Dynamic_Table_CAL,_xlfn.XMATCH($H634,Dynamic_Period_CAL),_xlfn.XMATCH(INFLATION_Index,Dynamic_Indices)),
INDEX(Dynamic_Table_CAL,COUNTA(Dynamic_Table_CAL)/COUNTA(Dynamic_Indices),_xlfn.XMATCH(INFLATION_Index,Dynamic_Indices))),
IF(SETUP_Frequency="Quarterly",
IFERROR(INDEX(Dynamic_Table_QTR,_xlfn.XMATCH($H634,Dynamic_Period_QTR),_xlfn.XMATCH(INFLATION_Index,Dynamic_Indices)),
INDEX(Dynamic_Table_QTR,COUNTA(Dynamic_Table_QTR)/COUNTA(Dynamic_Indices),_xlfn.XMATCH(INFLATION_Index,Dynamic_Indices))),"err")))))
/100</f>
        <v>#N/A</v>
      </c>
      <c r="P634" s="37" t="e">
        <f t="shared" ca="1" si="47"/>
        <v>#N/A</v>
      </c>
      <c r="Q634" s="37" t="e">
        <f ca="1">IF(ISERROR($H634),NA(),
$P634/_xlfn.XLOOKUP(0,Tool!$27:$27,Tool!$33:$33)
)</f>
        <v>#N/A</v>
      </c>
      <c r="R634" s="2"/>
      <c r="S634" s="36" t="e" cm="1">
        <f t="array" ref="S634">IF(OR(ISERROR($H634),$H634=FALSE),NA(),
IF(SETUP_Frequency="Financial Year",
IFERROR(INDEX(Dynamic_Table_FY,_xlfn.XMATCH($H634,Dynamic_Period_FY),_xlfn.XMATCH("GDP Deflator",Dynamic_Indices)),
INDEX(Dynamic_Table_FY,COUNTA(Dynamic_Table_FY)/COUNTA(Dynamic_Indices),_xlfn.XMATCH("GDP Deflator",Dynamic_Indices))),
IF(SETUP_Frequency="Calendar Year",
IFERROR(INDEX(Dynamic_Table_CAL,_xlfn.XMATCH($H634,Dynamic_Period_CAL),_xlfn.XMATCH("GDP Deflator",Dynamic_Indices)),
INDEX(Dynamic_Table_CAL,COUNTA(Dynamic_Table_CAL)/COUNTA(Dynamic_Indices),_xlfn.XMATCH("GDP Deflator",Dynamic_Indices))),
IF(SETUP_Frequency="Quarterly",
IFERROR(INDEX(Dynamic_Table_QTR,_xlfn.XMATCH($H634,Dynamic_Period_QTR),_xlfn.XMATCH("GDP Deflator",Dynamic_Indices)),
INDEX(Dynamic_Table_QTR,COUNTA(Dynamic_Table_QTR)/COUNTA(Dynamic_Indices),_xlfn.XMATCH("GDP Deflator",Dynamic_Indices))),"err"))))
/100</f>
        <v>#N/A</v>
      </c>
      <c r="T634" s="37" t="e">
        <f t="shared" ca="1" si="48"/>
        <v>#N/A</v>
      </c>
      <c r="U634" s="2" t="e">
        <f ca="1">IF(ISERROR($H634),NA(),
_xlfn.XLOOKUP(0,Tool!$28:$28,Tool!$40:$40)/$T634
)</f>
        <v>#N/A</v>
      </c>
    </row>
    <row r="635" spans="8:21" x14ac:dyDescent="0.35">
      <c r="H635" s="33" t="b">
        <f>IF(SETUP_Frequency="Calendar Year",IF(COUNTA(H$3:H634)&lt;=SETUP_Period_Final-SETUP_Period_First,H634+1),
IF(SETUP_Frequency="Financial Year", IF(COUNTA(H$3:H634)&lt;=LEFT(SETUP_Period_Final,4)-LEFT(SETUP_Period_First,4),((LEFT(H634,2)&amp;MID(H634,3,2))+1)&amp;"/"&amp;TEXT(RIGHT(TEXT(RIGHT(H634,2)+1,"00"),2),"00"),NA()),
IF(SETUP_Frequency="Quarterly",IF(COUNTA(H$3:H634)&lt;=((LEFT(SETUP_Period_Final,4)-LEFT(SETUP_Period_First,4))*4)+RIGHT(SETUP_Period_Final,1)-RIGHT(SETUP_Period_First,1),IF(_xlfn.NUMBERVALUE(RIGHT(H634,1))=4,(LEFT(H634,4)+1)&amp;"Q1",(LEFT(H634,4)&amp;"Q"&amp;(RIGHT(H634,1)+1))),NA()),NA())))</f>
        <v>0</v>
      </c>
      <c r="J635" s="43">
        <f ca="1">OFFSET(Tool!$C$13,0,ROW($H635)-3)</f>
        <v>0</v>
      </c>
      <c r="K635" s="78" t="e">
        <f t="shared" ca="1" si="46"/>
        <v>#N/A</v>
      </c>
      <c r="L635" s="78" t="e">
        <f t="shared" ca="1" si="49"/>
        <v>#N/A</v>
      </c>
      <c r="M635" s="78" t="e">
        <f t="shared" ca="1" si="50"/>
        <v>#N/A</v>
      </c>
      <c r="N635" s="38"/>
      <c r="O635" s="36" t="e" cm="1">
        <f t="array" ref="O635">IF(OR(ISERROR($H635),$H635=FALSE),NA(),
IF(INFLATION_Index="Custom",_xlfn.XLOOKUP($H635,Tool!$12:$12,Tool!$14:$14)*100,
IF(SETUP_Frequency="Financial Year",
IFERROR(INDEX(Dynamic_Table_FY,_xlfn.XMATCH($H635,Dynamic_Period_FY),_xlfn.XMATCH(INFLATION_Index,Dynamic_Indices)),
INDEX(Dynamic_Table_FY,COUNTA(Dynamic_Table_FY)/COUNTA(Dynamic_Indices),_xlfn.XMATCH(INFLATION_Index,Dynamic_Indices))),
IF(SETUP_Frequency="Calendar Year",
IFERROR(INDEX(Dynamic_Table_CAL,_xlfn.XMATCH($H635,Dynamic_Period_CAL),_xlfn.XMATCH(INFLATION_Index,Dynamic_Indices)),
INDEX(Dynamic_Table_CAL,COUNTA(Dynamic_Table_CAL)/COUNTA(Dynamic_Indices),_xlfn.XMATCH(INFLATION_Index,Dynamic_Indices))),
IF(SETUP_Frequency="Quarterly",
IFERROR(INDEX(Dynamic_Table_QTR,_xlfn.XMATCH($H635,Dynamic_Period_QTR),_xlfn.XMATCH(INFLATION_Index,Dynamic_Indices)),
INDEX(Dynamic_Table_QTR,COUNTA(Dynamic_Table_QTR)/COUNTA(Dynamic_Indices),_xlfn.XMATCH(INFLATION_Index,Dynamic_Indices))),"err")))))
/100</f>
        <v>#N/A</v>
      </c>
      <c r="P635" s="37" t="e">
        <f t="shared" ca="1" si="47"/>
        <v>#N/A</v>
      </c>
      <c r="Q635" s="37" t="e">
        <f ca="1">IF(ISERROR($H635),NA(),
$P635/_xlfn.XLOOKUP(0,Tool!$27:$27,Tool!$33:$33)
)</f>
        <v>#N/A</v>
      </c>
      <c r="R635" s="2"/>
      <c r="S635" s="36" t="e" cm="1">
        <f t="array" ref="S635">IF(OR(ISERROR($H635),$H635=FALSE),NA(),
IF(SETUP_Frequency="Financial Year",
IFERROR(INDEX(Dynamic_Table_FY,_xlfn.XMATCH($H635,Dynamic_Period_FY),_xlfn.XMATCH("GDP Deflator",Dynamic_Indices)),
INDEX(Dynamic_Table_FY,COUNTA(Dynamic_Table_FY)/COUNTA(Dynamic_Indices),_xlfn.XMATCH("GDP Deflator",Dynamic_Indices))),
IF(SETUP_Frequency="Calendar Year",
IFERROR(INDEX(Dynamic_Table_CAL,_xlfn.XMATCH($H635,Dynamic_Period_CAL),_xlfn.XMATCH("GDP Deflator",Dynamic_Indices)),
INDEX(Dynamic_Table_CAL,COUNTA(Dynamic_Table_CAL)/COUNTA(Dynamic_Indices),_xlfn.XMATCH("GDP Deflator",Dynamic_Indices))),
IF(SETUP_Frequency="Quarterly",
IFERROR(INDEX(Dynamic_Table_QTR,_xlfn.XMATCH($H635,Dynamic_Period_QTR),_xlfn.XMATCH("GDP Deflator",Dynamic_Indices)),
INDEX(Dynamic_Table_QTR,COUNTA(Dynamic_Table_QTR)/COUNTA(Dynamic_Indices),_xlfn.XMATCH("GDP Deflator",Dynamic_Indices))),"err"))))
/100</f>
        <v>#N/A</v>
      </c>
      <c r="T635" s="37" t="e">
        <f t="shared" ca="1" si="48"/>
        <v>#N/A</v>
      </c>
      <c r="U635" s="2" t="e">
        <f ca="1">IF(ISERROR($H635),NA(),
_xlfn.XLOOKUP(0,Tool!$28:$28,Tool!$40:$40)/$T635
)</f>
        <v>#N/A</v>
      </c>
    </row>
    <row r="636" spans="8:21" x14ac:dyDescent="0.35">
      <c r="H636" s="33" t="b">
        <f>IF(SETUP_Frequency="Calendar Year",IF(COUNTA(H$3:H635)&lt;=SETUP_Period_Final-SETUP_Period_First,H635+1),
IF(SETUP_Frequency="Financial Year", IF(COUNTA(H$3:H635)&lt;=LEFT(SETUP_Period_Final,4)-LEFT(SETUP_Period_First,4),((LEFT(H635,2)&amp;MID(H635,3,2))+1)&amp;"/"&amp;TEXT(RIGHT(TEXT(RIGHT(H635,2)+1,"00"),2),"00"),NA()),
IF(SETUP_Frequency="Quarterly",IF(COUNTA(H$3:H635)&lt;=((LEFT(SETUP_Period_Final,4)-LEFT(SETUP_Period_First,4))*4)+RIGHT(SETUP_Period_Final,1)-RIGHT(SETUP_Period_First,1),IF(_xlfn.NUMBERVALUE(RIGHT(H635,1))=4,(LEFT(H635,4)+1)&amp;"Q1",(LEFT(H635,4)&amp;"Q"&amp;(RIGHT(H635,1)+1))),NA()),NA())))</f>
        <v>0</v>
      </c>
      <c r="J636" s="43">
        <f ca="1">OFFSET(Tool!$C$13,0,ROW($H636)-3)</f>
        <v>0</v>
      </c>
      <c r="K636" s="78" t="e">
        <f t="shared" ca="1" si="46"/>
        <v>#N/A</v>
      </c>
      <c r="L636" s="78" t="e">
        <f t="shared" ca="1" si="49"/>
        <v>#N/A</v>
      </c>
      <c r="M636" s="78" t="e">
        <f t="shared" ca="1" si="50"/>
        <v>#N/A</v>
      </c>
      <c r="N636" s="38"/>
      <c r="O636" s="36" t="e" cm="1">
        <f t="array" ref="O636">IF(OR(ISERROR($H636),$H636=FALSE),NA(),
IF(INFLATION_Index="Custom",_xlfn.XLOOKUP($H636,Tool!$12:$12,Tool!$14:$14)*100,
IF(SETUP_Frequency="Financial Year",
IFERROR(INDEX(Dynamic_Table_FY,_xlfn.XMATCH($H636,Dynamic_Period_FY),_xlfn.XMATCH(INFLATION_Index,Dynamic_Indices)),
INDEX(Dynamic_Table_FY,COUNTA(Dynamic_Table_FY)/COUNTA(Dynamic_Indices),_xlfn.XMATCH(INFLATION_Index,Dynamic_Indices))),
IF(SETUP_Frequency="Calendar Year",
IFERROR(INDEX(Dynamic_Table_CAL,_xlfn.XMATCH($H636,Dynamic_Period_CAL),_xlfn.XMATCH(INFLATION_Index,Dynamic_Indices)),
INDEX(Dynamic_Table_CAL,COUNTA(Dynamic_Table_CAL)/COUNTA(Dynamic_Indices),_xlfn.XMATCH(INFLATION_Index,Dynamic_Indices))),
IF(SETUP_Frequency="Quarterly",
IFERROR(INDEX(Dynamic_Table_QTR,_xlfn.XMATCH($H636,Dynamic_Period_QTR),_xlfn.XMATCH(INFLATION_Index,Dynamic_Indices)),
INDEX(Dynamic_Table_QTR,COUNTA(Dynamic_Table_QTR)/COUNTA(Dynamic_Indices),_xlfn.XMATCH(INFLATION_Index,Dynamic_Indices))),"err")))))
/100</f>
        <v>#N/A</v>
      </c>
      <c r="P636" s="37" t="e">
        <f t="shared" ca="1" si="47"/>
        <v>#N/A</v>
      </c>
      <c r="Q636" s="37" t="e">
        <f ca="1">IF(ISERROR($H636),NA(),
$P636/_xlfn.XLOOKUP(0,Tool!$27:$27,Tool!$33:$33)
)</f>
        <v>#N/A</v>
      </c>
      <c r="R636" s="2"/>
      <c r="S636" s="36" t="e" cm="1">
        <f t="array" ref="S636">IF(OR(ISERROR($H636),$H636=FALSE),NA(),
IF(SETUP_Frequency="Financial Year",
IFERROR(INDEX(Dynamic_Table_FY,_xlfn.XMATCH($H636,Dynamic_Period_FY),_xlfn.XMATCH("GDP Deflator",Dynamic_Indices)),
INDEX(Dynamic_Table_FY,COUNTA(Dynamic_Table_FY)/COUNTA(Dynamic_Indices),_xlfn.XMATCH("GDP Deflator",Dynamic_Indices))),
IF(SETUP_Frequency="Calendar Year",
IFERROR(INDEX(Dynamic_Table_CAL,_xlfn.XMATCH($H636,Dynamic_Period_CAL),_xlfn.XMATCH("GDP Deflator",Dynamic_Indices)),
INDEX(Dynamic_Table_CAL,COUNTA(Dynamic_Table_CAL)/COUNTA(Dynamic_Indices),_xlfn.XMATCH("GDP Deflator",Dynamic_Indices))),
IF(SETUP_Frequency="Quarterly",
IFERROR(INDEX(Dynamic_Table_QTR,_xlfn.XMATCH($H636,Dynamic_Period_QTR),_xlfn.XMATCH("GDP Deflator",Dynamic_Indices)),
INDEX(Dynamic_Table_QTR,COUNTA(Dynamic_Table_QTR)/COUNTA(Dynamic_Indices),_xlfn.XMATCH("GDP Deflator",Dynamic_Indices))),"err"))))
/100</f>
        <v>#N/A</v>
      </c>
      <c r="T636" s="37" t="e">
        <f t="shared" ca="1" si="48"/>
        <v>#N/A</v>
      </c>
      <c r="U636" s="2" t="e">
        <f ca="1">IF(ISERROR($H636),NA(),
_xlfn.XLOOKUP(0,Tool!$28:$28,Tool!$40:$40)/$T636
)</f>
        <v>#N/A</v>
      </c>
    </row>
    <row r="637" spans="8:21" x14ac:dyDescent="0.35">
      <c r="H637" s="33" t="b">
        <f>IF(SETUP_Frequency="Calendar Year",IF(COUNTA(H$3:H636)&lt;=SETUP_Period_Final-SETUP_Period_First,H636+1),
IF(SETUP_Frequency="Financial Year", IF(COUNTA(H$3:H636)&lt;=LEFT(SETUP_Period_Final,4)-LEFT(SETUP_Period_First,4),((LEFT(H636,2)&amp;MID(H636,3,2))+1)&amp;"/"&amp;TEXT(RIGHT(TEXT(RIGHT(H636,2)+1,"00"),2),"00"),NA()),
IF(SETUP_Frequency="Quarterly",IF(COUNTA(H$3:H636)&lt;=((LEFT(SETUP_Period_Final,4)-LEFT(SETUP_Period_First,4))*4)+RIGHT(SETUP_Period_Final,1)-RIGHT(SETUP_Period_First,1),IF(_xlfn.NUMBERVALUE(RIGHT(H636,1))=4,(LEFT(H636,4)+1)&amp;"Q1",(LEFT(H636,4)&amp;"Q"&amp;(RIGHT(H636,1)+1))),NA()),NA())))</f>
        <v>0</v>
      </c>
      <c r="J637" s="43">
        <f ca="1">OFFSET(Tool!$C$13,0,ROW($H637)-3)</f>
        <v>0</v>
      </c>
      <c r="K637" s="78" t="e">
        <f t="shared" ca="1" si="46"/>
        <v>#N/A</v>
      </c>
      <c r="L637" s="78" t="e">
        <f t="shared" ca="1" si="49"/>
        <v>#N/A</v>
      </c>
      <c r="M637" s="78" t="e">
        <f t="shared" ca="1" si="50"/>
        <v>#N/A</v>
      </c>
      <c r="N637" s="38"/>
      <c r="O637" s="36" t="e" cm="1">
        <f t="array" ref="O637">IF(OR(ISERROR($H637),$H637=FALSE),NA(),
IF(INFLATION_Index="Custom",_xlfn.XLOOKUP($H637,Tool!$12:$12,Tool!$14:$14)*100,
IF(SETUP_Frequency="Financial Year",
IFERROR(INDEX(Dynamic_Table_FY,_xlfn.XMATCH($H637,Dynamic_Period_FY),_xlfn.XMATCH(INFLATION_Index,Dynamic_Indices)),
INDEX(Dynamic_Table_FY,COUNTA(Dynamic_Table_FY)/COUNTA(Dynamic_Indices),_xlfn.XMATCH(INFLATION_Index,Dynamic_Indices))),
IF(SETUP_Frequency="Calendar Year",
IFERROR(INDEX(Dynamic_Table_CAL,_xlfn.XMATCH($H637,Dynamic_Period_CAL),_xlfn.XMATCH(INFLATION_Index,Dynamic_Indices)),
INDEX(Dynamic_Table_CAL,COUNTA(Dynamic_Table_CAL)/COUNTA(Dynamic_Indices),_xlfn.XMATCH(INFLATION_Index,Dynamic_Indices))),
IF(SETUP_Frequency="Quarterly",
IFERROR(INDEX(Dynamic_Table_QTR,_xlfn.XMATCH($H637,Dynamic_Period_QTR),_xlfn.XMATCH(INFLATION_Index,Dynamic_Indices)),
INDEX(Dynamic_Table_QTR,COUNTA(Dynamic_Table_QTR)/COUNTA(Dynamic_Indices),_xlfn.XMATCH(INFLATION_Index,Dynamic_Indices))),"err")))))
/100</f>
        <v>#N/A</v>
      </c>
      <c r="P637" s="37" t="e">
        <f t="shared" ca="1" si="47"/>
        <v>#N/A</v>
      </c>
      <c r="Q637" s="37" t="e">
        <f ca="1">IF(ISERROR($H637),NA(),
$P637/_xlfn.XLOOKUP(0,Tool!$27:$27,Tool!$33:$33)
)</f>
        <v>#N/A</v>
      </c>
      <c r="R637" s="2"/>
      <c r="S637" s="36" t="e" cm="1">
        <f t="array" ref="S637">IF(OR(ISERROR($H637),$H637=FALSE),NA(),
IF(SETUP_Frequency="Financial Year",
IFERROR(INDEX(Dynamic_Table_FY,_xlfn.XMATCH($H637,Dynamic_Period_FY),_xlfn.XMATCH("GDP Deflator",Dynamic_Indices)),
INDEX(Dynamic_Table_FY,COUNTA(Dynamic_Table_FY)/COUNTA(Dynamic_Indices),_xlfn.XMATCH("GDP Deflator",Dynamic_Indices))),
IF(SETUP_Frequency="Calendar Year",
IFERROR(INDEX(Dynamic_Table_CAL,_xlfn.XMATCH($H637,Dynamic_Period_CAL),_xlfn.XMATCH("GDP Deflator",Dynamic_Indices)),
INDEX(Dynamic_Table_CAL,COUNTA(Dynamic_Table_CAL)/COUNTA(Dynamic_Indices),_xlfn.XMATCH("GDP Deflator",Dynamic_Indices))),
IF(SETUP_Frequency="Quarterly",
IFERROR(INDEX(Dynamic_Table_QTR,_xlfn.XMATCH($H637,Dynamic_Period_QTR),_xlfn.XMATCH("GDP Deflator",Dynamic_Indices)),
INDEX(Dynamic_Table_QTR,COUNTA(Dynamic_Table_QTR)/COUNTA(Dynamic_Indices),_xlfn.XMATCH("GDP Deflator",Dynamic_Indices))),"err"))))
/100</f>
        <v>#N/A</v>
      </c>
      <c r="T637" s="37" t="e">
        <f t="shared" ca="1" si="48"/>
        <v>#N/A</v>
      </c>
      <c r="U637" s="2" t="e">
        <f ca="1">IF(ISERROR($H637),NA(),
_xlfn.XLOOKUP(0,Tool!$28:$28,Tool!$40:$40)/$T637
)</f>
        <v>#N/A</v>
      </c>
    </row>
    <row r="638" spans="8:21" x14ac:dyDescent="0.35">
      <c r="H638" s="33" t="b">
        <f>IF(SETUP_Frequency="Calendar Year",IF(COUNTA(H$3:H637)&lt;=SETUP_Period_Final-SETUP_Period_First,H637+1),
IF(SETUP_Frequency="Financial Year", IF(COUNTA(H$3:H637)&lt;=LEFT(SETUP_Period_Final,4)-LEFT(SETUP_Period_First,4),((LEFT(H637,2)&amp;MID(H637,3,2))+1)&amp;"/"&amp;TEXT(RIGHT(TEXT(RIGHT(H637,2)+1,"00"),2),"00"),NA()),
IF(SETUP_Frequency="Quarterly",IF(COUNTA(H$3:H637)&lt;=((LEFT(SETUP_Period_Final,4)-LEFT(SETUP_Period_First,4))*4)+RIGHT(SETUP_Period_Final,1)-RIGHT(SETUP_Period_First,1),IF(_xlfn.NUMBERVALUE(RIGHT(H637,1))=4,(LEFT(H637,4)+1)&amp;"Q1",(LEFT(H637,4)&amp;"Q"&amp;(RIGHT(H637,1)+1))),NA()),NA())))</f>
        <v>0</v>
      </c>
      <c r="J638" s="43">
        <f ca="1">OFFSET(Tool!$C$13,0,ROW($H638)-3)</f>
        <v>0</v>
      </c>
      <c r="K638" s="78" t="e">
        <f t="shared" ca="1" si="46"/>
        <v>#N/A</v>
      </c>
      <c r="L638" s="78" t="e">
        <f t="shared" ca="1" si="49"/>
        <v>#N/A</v>
      </c>
      <c r="M638" s="78" t="e">
        <f t="shared" ca="1" si="50"/>
        <v>#N/A</v>
      </c>
      <c r="N638" s="38"/>
      <c r="O638" s="36" t="e" cm="1">
        <f t="array" ref="O638">IF(OR(ISERROR($H638),$H638=FALSE),NA(),
IF(INFLATION_Index="Custom",_xlfn.XLOOKUP($H638,Tool!$12:$12,Tool!$14:$14)*100,
IF(SETUP_Frequency="Financial Year",
IFERROR(INDEX(Dynamic_Table_FY,_xlfn.XMATCH($H638,Dynamic_Period_FY),_xlfn.XMATCH(INFLATION_Index,Dynamic_Indices)),
INDEX(Dynamic_Table_FY,COUNTA(Dynamic_Table_FY)/COUNTA(Dynamic_Indices),_xlfn.XMATCH(INFLATION_Index,Dynamic_Indices))),
IF(SETUP_Frequency="Calendar Year",
IFERROR(INDEX(Dynamic_Table_CAL,_xlfn.XMATCH($H638,Dynamic_Period_CAL),_xlfn.XMATCH(INFLATION_Index,Dynamic_Indices)),
INDEX(Dynamic_Table_CAL,COUNTA(Dynamic_Table_CAL)/COUNTA(Dynamic_Indices),_xlfn.XMATCH(INFLATION_Index,Dynamic_Indices))),
IF(SETUP_Frequency="Quarterly",
IFERROR(INDEX(Dynamic_Table_QTR,_xlfn.XMATCH($H638,Dynamic_Period_QTR),_xlfn.XMATCH(INFLATION_Index,Dynamic_Indices)),
INDEX(Dynamic_Table_QTR,COUNTA(Dynamic_Table_QTR)/COUNTA(Dynamic_Indices),_xlfn.XMATCH(INFLATION_Index,Dynamic_Indices))),"err")))))
/100</f>
        <v>#N/A</v>
      </c>
      <c r="P638" s="37" t="e">
        <f t="shared" ca="1" si="47"/>
        <v>#N/A</v>
      </c>
      <c r="Q638" s="37" t="e">
        <f ca="1">IF(ISERROR($H638),NA(),
$P638/_xlfn.XLOOKUP(0,Tool!$27:$27,Tool!$33:$33)
)</f>
        <v>#N/A</v>
      </c>
      <c r="R638" s="2"/>
      <c r="S638" s="36" t="e" cm="1">
        <f t="array" ref="S638">IF(OR(ISERROR($H638),$H638=FALSE),NA(),
IF(SETUP_Frequency="Financial Year",
IFERROR(INDEX(Dynamic_Table_FY,_xlfn.XMATCH($H638,Dynamic_Period_FY),_xlfn.XMATCH("GDP Deflator",Dynamic_Indices)),
INDEX(Dynamic_Table_FY,COUNTA(Dynamic_Table_FY)/COUNTA(Dynamic_Indices),_xlfn.XMATCH("GDP Deflator",Dynamic_Indices))),
IF(SETUP_Frequency="Calendar Year",
IFERROR(INDEX(Dynamic_Table_CAL,_xlfn.XMATCH($H638,Dynamic_Period_CAL),_xlfn.XMATCH("GDP Deflator",Dynamic_Indices)),
INDEX(Dynamic_Table_CAL,COUNTA(Dynamic_Table_CAL)/COUNTA(Dynamic_Indices),_xlfn.XMATCH("GDP Deflator",Dynamic_Indices))),
IF(SETUP_Frequency="Quarterly",
IFERROR(INDEX(Dynamic_Table_QTR,_xlfn.XMATCH($H638,Dynamic_Period_QTR),_xlfn.XMATCH("GDP Deflator",Dynamic_Indices)),
INDEX(Dynamic_Table_QTR,COUNTA(Dynamic_Table_QTR)/COUNTA(Dynamic_Indices),_xlfn.XMATCH("GDP Deflator",Dynamic_Indices))),"err"))))
/100</f>
        <v>#N/A</v>
      </c>
      <c r="T638" s="37" t="e">
        <f t="shared" ca="1" si="48"/>
        <v>#N/A</v>
      </c>
      <c r="U638" s="2" t="e">
        <f ca="1">IF(ISERROR($H638),NA(),
_xlfn.XLOOKUP(0,Tool!$28:$28,Tool!$40:$40)/$T638
)</f>
        <v>#N/A</v>
      </c>
    </row>
    <row r="639" spans="8:21" x14ac:dyDescent="0.35">
      <c r="H639" s="33" t="b">
        <f>IF(SETUP_Frequency="Calendar Year",IF(COUNTA(H$3:H638)&lt;=SETUP_Period_Final-SETUP_Period_First,H638+1),
IF(SETUP_Frequency="Financial Year", IF(COUNTA(H$3:H638)&lt;=LEFT(SETUP_Period_Final,4)-LEFT(SETUP_Period_First,4),((LEFT(H638,2)&amp;MID(H638,3,2))+1)&amp;"/"&amp;TEXT(RIGHT(TEXT(RIGHT(H638,2)+1,"00"),2),"00"),NA()),
IF(SETUP_Frequency="Quarterly",IF(COUNTA(H$3:H638)&lt;=((LEFT(SETUP_Period_Final,4)-LEFT(SETUP_Period_First,4))*4)+RIGHT(SETUP_Period_Final,1)-RIGHT(SETUP_Period_First,1),IF(_xlfn.NUMBERVALUE(RIGHT(H638,1))=4,(LEFT(H638,4)+1)&amp;"Q1",(LEFT(H638,4)&amp;"Q"&amp;(RIGHT(H638,1)+1))),NA()),NA())))</f>
        <v>0</v>
      </c>
      <c r="J639" s="43">
        <f ca="1">OFFSET(Tool!$C$13,0,ROW($H639)-3)</f>
        <v>0</v>
      </c>
      <c r="K639" s="78" t="e">
        <f t="shared" ca="1" si="46"/>
        <v>#N/A</v>
      </c>
      <c r="L639" s="78" t="e">
        <f t="shared" ca="1" si="49"/>
        <v>#N/A</v>
      </c>
      <c r="M639" s="78" t="e">
        <f t="shared" ca="1" si="50"/>
        <v>#N/A</v>
      </c>
      <c r="N639" s="38"/>
      <c r="O639" s="36" t="e" cm="1">
        <f t="array" ref="O639">IF(OR(ISERROR($H639),$H639=FALSE),NA(),
IF(INFLATION_Index="Custom",_xlfn.XLOOKUP($H639,Tool!$12:$12,Tool!$14:$14)*100,
IF(SETUP_Frequency="Financial Year",
IFERROR(INDEX(Dynamic_Table_FY,_xlfn.XMATCH($H639,Dynamic_Period_FY),_xlfn.XMATCH(INFLATION_Index,Dynamic_Indices)),
INDEX(Dynamic_Table_FY,COUNTA(Dynamic_Table_FY)/COUNTA(Dynamic_Indices),_xlfn.XMATCH(INFLATION_Index,Dynamic_Indices))),
IF(SETUP_Frequency="Calendar Year",
IFERROR(INDEX(Dynamic_Table_CAL,_xlfn.XMATCH($H639,Dynamic_Period_CAL),_xlfn.XMATCH(INFLATION_Index,Dynamic_Indices)),
INDEX(Dynamic_Table_CAL,COUNTA(Dynamic_Table_CAL)/COUNTA(Dynamic_Indices),_xlfn.XMATCH(INFLATION_Index,Dynamic_Indices))),
IF(SETUP_Frequency="Quarterly",
IFERROR(INDEX(Dynamic_Table_QTR,_xlfn.XMATCH($H639,Dynamic_Period_QTR),_xlfn.XMATCH(INFLATION_Index,Dynamic_Indices)),
INDEX(Dynamic_Table_QTR,COUNTA(Dynamic_Table_QTR)/COUNTA(Dynamic_Indices),_xlfn.XMATCH(INFLATION_Index,Dynamic_Indices))),"err")))))
/100</f>
        <v>#N/A</v>
      </c>
      <c r="P639" s="37" t="e">
        <f t="shared" ca="1" si="47"/>
        <v>#N/A</v>
      </c>
      <c r="Q639" s="37" t="e">
        <f ca="1">IF(ISERROR($H639),NA(),
$P639/_xlfn.XLOOKUP(0,Tool!$27:$27,Tool!$33:$33)
)</f>
        <v>#N/A</v>
      </c>
      <c r="R639" s="2"/>
      <c r="S639" s="36" t="e" cm="1">
        <f t="array" ref="S639">IF(OR(ISERROR($H639),$H639=FALSE),NA(),
IF(SETUP_Frequency="Financial Year",
IFERROR(INDEX(Dynamic_Table_FY,_xlfn.XMATCH($H639,Dynamic_Period_FY),_xlfn.XMATCH("GDP Deflator",Dynamic_Indices)),
INDEX(Dynamic_Table_FY,COUNTA(Dynamic_Table_FY)/COUNTA(Dynamic_Indices),_xlfn.XMATCH("GDP Deflator",Dynamic_Indices))),
IF(SETUP_Frequency="Calendar Year",
IFERROR(INDEX(Dynamic_Table_CAL,_xlfn.XMATCH($H639,Dynamic_Period_CAL),_xlfn.XMATCH("GDP Deflator",Dynamic_Indices)),
INDEX(Dynamic_Table_CAL,COUNTA(Dynamic_Table_CAL)/COUNTA(Dynamic_Indices),_xlfn.XMATCH("GDP Deflator",Dynamic_Indices))),
IF(SETUP_Frequency="Quarterly",
IFERROR(INDEX(Dynamic_Table_QTR,_xlfn.XMATCH($H639,Dynamic_Period_QTR),_xlfn.XMATCH("GDP Deflator",Dynamic_Indices)),
INDEX(Dynamic_Table_QTR,COUNTA(Dynamic_Table_QTR)/COUNTA(Dynamic_Indices),_xlfn.XMATCH("GDP Deflator",Dynamic_Indices))),"err"))))
/100</f>
        <v>#N/A</v>
      </c>
      <c r="T639" s="37" t="e">
        <f t="shared" ca="1" si="48"/>
        <v>#N/A</v>
      </c>
      <c r="U639" s="2" t="e">
        <f ca="1">IF(ISERROR($H639),NA(),
_xlfn.XLOOKUP(0,Tool!$28:$28,Tool!$40:$40)/$T639
)</f>
        <v>#N/A</v>
      </c>
    </row>
    <row r="640" spans="8:21" x14ac:dyDescent="0.35">
      <c r="H640" s="33" t="b">
        <f>IF(SETUP_Frequency="Calendar Year",IF(COUNTA(H$3:H639)&lt;=SETUP_Period_Final-SETUP_Period_First,H639+1),
IF(SETUP_Frequency="Financial Year", IF(COUNTA(H$3:H639)&lt;=LEFT(SETUP_Period_Final,4)-LEFT(SETUP_Period_First,4),((LEFT(H639,2)&amp;MID(H639,3,2))+1)&amp;"/"&amp;TEXT(RIGHT(TEXT(RIGHT(H639,2)+1,"00"),2),"00"),NA()),
IF(SETUP_Frequency="Quarterly",IF(COUNTA(H$3:H639)&lt;=((LEFT(SETUP_Period_Final,4)-LEFT(SETUP_Period_First,4))*4)+RIGHT(SETUP_Period_Final,1)-RIGHT(SETUP_Period_First,1),IF(_xlfn.NUMBERVALUE(RIGHT(H639,1))=4,(LEFT(H639,4)+1)&amp;"Q1",(LEFT(H639,4)&amp;"Q"&amp;(RIGHT(H639,1)+1))),NA()),NA())))</f>
        <v>0</v>
      </c>
      <c r="J640" s="43">
        <f ca="1">OFFSET(Tool!$C$13,0,ROW($H640)-3)</f>
        <v>0</v>
      </c>
      <c r="K640" s="78" t="e">
        <f t="shared" ca="1" si="46"/>
        <v>#N/A</v>
      </c>
      <c r="L640" s="78" t="e">
        <f t="shared" ca="1" si="49"/>
        <v>#N/A</v>
      </c>
      <c r="M640" s="78" t="e">
        <f t="shared" ca="1" si="50"/>
        <v>#N/A</v>
      </c>
      <c r="N640" s="38"/>
      <c r="O640" s="36" t="e" cm="1">
        <f t="array" ref="O640">IF(OR(ISERROR($H640),$H640=FALSE),NA(),
IF(INFLATION_Index="Custom",_xlfn.XLOOKUP($H640,Tool!$12:$12,Tool!$14:$14)*100,
IF(SETUP_Frequency="Financial Year",
IFERROR(INDEX(Dynamic_Table_FY,_xlfn.XMATCH($H640,Dynamic_Period_FY),_xlfn.XMATCH(INFLATION_Index,Dynamic_Indices)),
INDEX(Dynamic_Table_FY,COUNTA(Dynamic_Table_FY)/COUNTA(Dynamic_Indices),_xlfn.XMATCH(INFLATION_Index,Dynamic_Indices))),
IF(SETUP_Frequency="Calendar Year",
IFERROR(INDEX(Dynamic_Table_CAL,_xlfn.XMATCH($H640,Dynamic_Period_CAL),_xlfn.XMATCH(INFLATION_Index,Dynamic_Indices)),
INDEX(Dynamic_Table_CAL,COUNTA(Dynamic_Table_CAL)/COUNTA(Dynamic_Indices),_xlfn.XMATCH(INFLATION_Index,Dynamic_Indices))),
IF(SETUP_Frequency="Quarterly",
IFERROR(INDEX(Dynamic_Table_QTR,_xlfn.XMATCH($H640,Dynamic_Period_QTR),_xlfn.XMATCH(INFLATION_Index,Dynamic_Indices)),
INDEX(Dynamic_Table_QTR,COUNTA(Dynamic_Table_QTR)/COUNTA(Dynamic_Indices),_xlfn.XMATCH(INFLATION_Index,Dynamic_Indices))),"err")))))
/100</f>
        <v>#N/A</v>
      </c>
      <c r="P640" s="37" t="e">
        <f t="shared" ca="1" si="47"/>
        <v>#N/A</v>
      </c>
      <c r="Q640" s="37" t="e">
        <f ca="1">IF(ISERROR($H640),NA(),
$P640/_xlfn.XLOOKUP(0,Tool!$27:$27,Tool!$33:$33)
)</f>
        <v>#N/A</v>
      </c>
      <c r="R640" s="2"/>
      <c r="S640" s="36" t="e" cm="1">
        <f t="array" ref="S640">IF(OR(ISERROR($H640),$H640=FALSE),NA(),
IF(SETUP_Frequency="Financial Year",
IFERROR(INDEX(Dynamic_Table_FY,_xlfn.XMATCH($H640,Dynamic_Period_FY),_xlfn.XMATCH("GDP Deflator",Dynamic_Indices)),
INDEX(Dynamic_Table_FY,COUNTA(Dynamic_Table_FY)/COUNTA(Dynamic_Indices),_xlfn.XMATCH("GDP Deflator",Dynamic_Indices))),
IF(SETUP_Frequency="Calendar Year",
IFERROR(INDEX(Dynamic_Table_CAL,_xlfn.XMATCH($H640,Dynamic_Period_CAL),_xlfn.XMATCH("GDP Deflator",Dynamic_Indices)),
INDEX(Dynamic_Table_CAL,COUNTA(Dynamic_Table_CAL)/COUNTA(Dynamic_Indices),_xlfn.XMATCH("GDP Deflator",Dynamic_Indices))),
IF(SETUP_Frequency="Quarterly",
IFERROR(INDEX(Dynamic_Table_QTR,_xlfn.XMATCH($H640,Dynamic_Period_QTR),_xlfn.XMATCH("GDP Deflator",Dynamic_Indices)),
INDEX(Dynamic_Table_QTR,COUNTA(Dynamic_Table_QTR)/COUNTA(Dynamic_Indices),_xlfn.XMATCH("GDP Deflator",Dynamic_Indices))),"err"))))
/100</f>
        <v>#N/A</v>
      </c>
      <c r="T640" s="37" t="e">
        <f t="shared" ca="1" si="48"/>
        <v>#N/A</v>
      </c>
      <c r="U640" s="2" t="e">
        <f ca="1">IF(ISERROR($H640),NA(),
_xlfn.XLOOKUP(0,Tool!$28:$28,Tool!$40:$40)/$T640
)</f>
        <v>#N/A</v>
      </c>
    </row>
    <row r="641" spans="8:21" x14ac:dyDescent="0.35">
      <c r="H641" s="33" t="b">
        <f>IF(SETUP_Frequency="Calendar Year",IF(COUNTA(H$3:H640)&lt;=SETUP_Period_Final-SETUP_Period_First,H640+1),
IF(SETUP_Frequency="Financial Year", IF(COUNTA(H$3:H640)&lt;=LEFT(SETUP_Period_Final,4)-LEFT(SETUP_Period_First,4),((LEFT(H640,2)&amp;MID(H640,3,2))+1)&amp;"/"&amp;TEXT(RIGHT(TEXT(RIGHT(H640,2)+1,"00"),2),"00"),NA()),
IF(SETUP_Frequency="Quarterly",IF(COUNTA(H$3:H640)&lt;=((LEFT(SETUP_Period_Final,4)-LEFT(SETUP_Period_First,4))*4)+RIGHT(SETUP_Period_Final,1)-RIGHT(SETUP_Period_First,1),IF(_xlfn.NUMBERVALUE(RIGHT(H640,1))=4,(LEFT(H640,4)+1)&amp;"Q1",(LEFT(H640,4)&amp;"Q"&amp;(RIGHT(H640,1)+1))),NA()),NA())))</f>
        <v>0</v>
      </c>
      <c r="J641" s="43">
        <f ca="1">OFFSET(Tool!$C$13,0,ROW($H641)-3)</f>
        <v>0</v>
      </c>
      <c r="K641" s="78" t="e">
        <f t="shared" ca="1" si="46"/>
        <v>#N/A</v>
      </c>
      <c r="L641" s="78" t="e">
        <f t="shared" ca="1" si="49"/>
        <v>#N/A</v>
      </c>
      <c r="M641" s="78" t="e">
        <f t="shared" ca="1" si="50"/>
        <v>#N/A</v>
      </c>
      <c r="N641" s="38"/>
      <c r="O641" s="36" t="e" cm="1">
        <f t="array" ref="O641">IF(OR(ISERROR($H641),$H641=FALSE),NA(),
IF(INFLATION_Index="Custom",_xlfn.XLOOKUP($H641,Tool!$12:$12,Tool!$14:$14)*100,
IF(SETUP_Frequency="Financial Year",
IFERROR(INDEX(Dynamic_Table_FY,_xlfn.XMATCH($H641,Dynamic_Period_FY),_xlfn.XMATCH(INFLATION_Index,Dynamic_Indices)),
INDEX(Dynamic_Table_FY,COUNTA(Dynamic_Table_FY)/COUNTA(Dynamic_Indices),_xlfn.XMATCH(INFLATION_Index,Dynamic_Indices))),
IF(SETUP_Frequency="Calendar Year",
IFERROR(INDEX(Dynamic_Table_CAL,_xlfn.XMATCH($H641,Dynamic_Period_CAL),_xlfn.XMATCH(INFLATION_Index,Dynamic_Indices)),
INDEX(Dynamic_Table_CAL,COUNTA(Dynamic_Table_CAL)/COUNTA(Dynamic_Indices),_xlfn.XMATCH(INFLATION_Index,Dynamic_Indices))),
IF(SETUP_Frequency="Quarterly",
IFERROR(INDEX(Dynamic_Table_QTR,_xlfn.XMATCH($H641,Dynamic_Period_QTR),_xlfn.XMATCH(INFLATION_Index,Dynamic_Indices)),
INDEX(Dynamic_Table_QTR,COUNTA(Dynamic_Table_QTR)/COUNTA(Dynamic_Indices),_xlfn.XMATCH(INFLATION_Index,Dynamic_Indices))),"err")))))
/100</f>
        <v>#N/A</v>
      </c>
      <c r="P641" s="37" t="e">
        <f t="shared" ca="1" si="47"/>
        <v>#N/A</v>
      </c>
      <c r="Q641" s="37" t="e">
        <f ca="1">IF(ISERROR($H641),NA(),
$P641/_xlfn.XLOOKUP(0,Tool!$27:$27,Tool!$33:$33)
)</f>
        <v>#N/A</v>
      </c>
      <c r="R641" s="2"/>
      <c r="S641" s="36" t="e" cm="1">
        <f t="array" ref="S641">IF(OR(ISERROR($H641),$H641=FALSE),NA(),
IF(SETUP_Frequency="Financial Year",
IFERROR(INDEX(Dynamic_Table_FY,_xlfn.XMATCH($H641,Dynamic_Period_FY),_xlfn.XMATCH("GDP Deflator",Dynamic_Indices)),
INDEX(Dynamic_Table_FY,COUNTA(Dynamic_Table_FY)/COUNTA(Dynamic_Indices),_xlfn.XMATCH("GDP Deflator",Dynamic_Indices))),
IF(SETUP_Frequency="Calendar Year",
IFERROR(INDEX(Dynamic_Table_CAL,_xlfn.XMATCH($H641,Dynamic_Period_CAL),_xlfn.XMATCH("GDP Deflator",Dynamic_Indices)),
INDEX(Dynamic_Table_CAL,COUNTA(Dynamic_Table_CAL)/COUNTA(Dynamic_Indices),_xlfn.XMATCH("GDP Deflator",Dynamic_Indices))),
IF(SETUP_Frequency="Quarterly",
IFERROR(INDEX(Dynamic_Table_QTR,_xlfn.XMATCH($H641,Dynamic_Period_QTR),_xlfn.XMATCH("GDP Deflator",Dynamic_Indices)),
INDEX(Dynamic_Table_QTR,COUNTA(Dynamic_Table_QTR)/COUNTA(Dynamic_Indices),_xlfn.XMATCH("GDP Deflator",Dynamic_Indices))),"err"))))
/100</f>
        <v>#N/A</v>
      </c>
      <c r="T641" s="37" t="e">
        <f t="shared" ca="1" si="48"/>
        <v>#N/A</v>
      </c>
      <c r="U641" s="2" t="e">
        <f ca="1">IF(ISERROR($H641),NA(),
_xlfn.XLOOKUP(0,Tool!$28:$28,Tool!$40:$40)/$T641
)</f>
        <v>#N/A</v>
      </c>
    </row>
    <row r="642" spans="8:21" x14ac:dyDescent="0.35">
      <c r="H642" s="33" t="b">
        <f>IF(SETUP_Frequency="Calendar Year",IF(COUNTA(H$3:H641)&lt;=SETUP_Period_Final-SETUP_Period_First,H641+1),
IF(SETUP_Frequency="Financial Year", IF(COUNTA(H$3:H641)&lt;=LEFT(SETUP_Period_Final,4)-LEFT(SETUP_Period_First,4),((LEFT(H641,2)&amp;MID(H641,3,2))+1)&amp;"/"&amp;TEXT(RIGHT(TEXT(RIGHT(H641,2)+1,"00"),2),"00"),NA()),
IF(SETUP_Frequency="Quarterly",IF(COUNTA(H$3:H641)&lt;=((LEFT(SETUP_Period_Final,4)-LEFT(SETUP_Period_First,4))*4)+RIGHT(SETUP_Period_Final,1)-RIGHT(SETUP_Period_First,1),IF(_xlfn.NUMBERVALUE(RIGHT(H641,1))=4,(LEFT(H641,4)+1)&amp;"Q1",(LEFT(H641,4)&amp;"Q"&amp;(RIGHT(H641,1)+1))),NA()),NA())))</f>
        <v>0</v>
      </c>
      <c r="J642" s="43">
        <f ca="1">OFFSET(Tool!$C$13,0,ROW($H642)-3)</f>
        <v>0</v>
      </c>
      <c r="K642" s="78" t="e">
        <f t="shared" ca="1" si="46"/>
        <v>#N/A</v>
      </c>
      <c r="L642" s="78" t="e">
        <f t="shared" ca="1" si="49"/>
        <v>#N/A</v>
      </c>
      <c r="M642" s="78" t="e">
        <f t="shared" ca="1" si="50"/>
        <v>#N/A</v>
      </c>
      <c r="N642" s="38"/>
      <c r="O642" s="36" t="e" cm="1">
        <f t="array" ref="O642">IF(OR(ISERROR($H642),$H642=FALSE),NA(),
IF(INFLATION_Index="Custom",_xlfn.XLOOKUP($H642,Tool!$12:$12,Tool!$14:$14)*100,
IF(SETUP_Frequency="Financial Year",
IFERROR(INDEX(Dynamic_Table_FY,_xlfn.XMATCH($H642,Dynamic_Period_FY),_xlfn.XMATCH(INFLATION_Index,Dynamic_Indices)),
INDEX(Dynamic_Table_FY,COUNTA(Dynamic_Table_FY)/COUNTA(Dynamic_Indices),_xlfn.XMATCH(INFLATION_Index,Dynamic_Indices))),
IF(SETUP_Frequency="Calendar Year",
IFERROR(INDEX(Dynamic_Table_CAL,_xlfn.XMATCH($H642,Dynamic_Period_CAL),_xlfn.XMATCH(INFLATION_Index,Dynamic_Indices)),
INDEX(Dynamic_Table_CAL,COUNTA(Dynamic_Table_CAL)/COUNTA(Dynamic_Indices),_xlfn.XMATCH(INFLATION_Index,Dynamic_Indices))),
IF(SETUP_Frequency="Quarterly",
IFERROR(INDEX(Dynamic_Table_QTR,_xlfn.XMATCH($H642,Dynamic_Period_QTR),_xlfn.XMATCH(INFLATION_Index,Dynamic_Indices)),
INDEX(Dynamic_Table_QTR,COUNTA(Dynamic_Table_QTR)/COUNTA(Dynamic_Indices),_xlfn.XMATCH(INFLATION_Index,Dynamic_Indices))),"err")))))
/100</f>
        <v>#N/A</v>
      </c>
      <c r="P642" s="37" t="e">
        <f t="shared" ca="1" si="47"/>
        <v>#N/A</v>
      </c>
      <c r="Q642" s="37" t="e">
        <f ca="1">IF(ISERROR($H642),NA(),
$P642/_xlfn.XLOOKUP(0,Tool!$27:$27,Tool!$33:$33)
)</f>
        <v>#N/A</v>
      </c>
      <c r="R642" s="2"/>
      <c r="S642" s="36" t="e" cm="1">
        <f t="array" ref="S642">IF(OR(ISERROR($H642),$H642=FALSE),NA(),
IF(SETUP_Frequency="Financial Year",
IFERROR(INDEX(Dynamic_Table_FY,_xlfn.XMATCH($H642,Dynamic_Period_FY),_xlfn.XMATCH("GDP Deflator",Dynamic_Indices)),
INDEX(Dynamic_Table_FY,COUNTA(Dynamic_Table_FY)/COUNTA(Dynamic_Indices),_xlfn.XMATCH("GDP Deflator",Dynamic_Indices))),
IF(SETUP_Frequency="Calendar Year",
IFERROR(INDEX(Dynamic_Table_CAL,_xlfn.XMATCH($H642,Dynamic_Period_CAL),_xlfn.XMATCH("GDP Deflator",Dynamic_Indices)),
INDEX(Dynamic_Table_CAL,COUNTA(Dynamic_Table_CAL)/COUNTA(Dynamic_Indices),_xlfn.XMATCH("GDP Deflator",Dynamic_Indices))),
IF(SETUP_Frequency="Quarterly",
IFERROR(INDEX(Dynamic_Table_QTR,_xlfn.XMATCH($H642,Dynamic_Period_QTR),_xlfn.XMATCH("GDP Deflator",Dynamic_Indices)),
INDEX(Dynamic_Table_QTR,COUNTA(Dynamic_Table_QTR)/COUNTA(Dynamic_Indices),_xlfn.XMATCH("GDP Deflator",Dynamic_Indices))),"err"))))
/100</f>
        <v>#N/A</v>
      </c>
      <c r="T642" s="37" t="e">
        <f t="shared" ca="1" si="48"/>
        <v>#N/A</v>
      </c>
      <c r="U642" s="2" t="e">
        <f ca="1">IF(ISERROR($H642),NA(),
_xlfn.XLOOKUP(0,Tool!$28:$28,Tool!$40:$40)/$T642
)</f>
        <v>#N/A</v>
      </c>
    </row>
    <row r="643" spans="8:21" x14ac:dyDescent="0.35">
      <c r="H643" s="33" t="b">
        <f>IF(SETUP_Frequency="Calendar Year",IF(COUNTA(H$3:H642)&lt;=SETUP_Period_Final-SETUP_Period_First,H642+1),
IF(SETUP_Frequency="Financial Year", IF(COUNTA(H$3:H642)&lt;=LEFT(SETUP_Period_Final,4)-LEFT(SETUP_Period_First,4),((LEFT(H642,2)&amp;MID(H642,3,2))+1)&amp;"/"&amp;TEXT(RIGHT(TEXT(RIGHT(H642,2)+1,"00"),2),"00"),NA()),
IF(SETUP_Frequency="Quarterly",IF(COUNTA(H$3:H642)&lt;=((LEFT(SETUP_Period_Final,4)-LEFT(SETUP_Period_First,4))*4)+RIGHT(SETUP_Period_Final,1)-RIGHT(SETUP_Period_First,1),IF(_xlfn.NUMBERVALUE(RIGHT(H642,1))=4,(LEFT(H642,4)+1)&amp;"Q1",(LEFT(H642,4)&amp;"Q"&amp;(RIGHT(H642,1)+1))),NA()),NA())))</f>
        <v>0</v>
      </c>
      <c r="J643" s="43">
        <f ca="1">OFFSET(Tool!$C$13,0,ROW($H643)-3)</f>
        <v>0</v>
      </c>
      <c r="K643" s="78" t="e">
        <f t="shared" ref="K643:K706" ca="1" si="51">J643*Q643</f>
        <v>#N/A</v>
      </c>
      <c r="L643" s="78" t="e">
        <f t="shared" ca="1" si="49"/>
        <v>#N/A</v>
      </c>
      <c r="M643" s="78" t="e">
        <f t="shared" ca="1" si="50"/>
        <v>#N/A</v>
      </c>
      <c r="N643" s="38"/>
      <c r="O643" s="36" t="e" cm="1">
        <f t="array" ref="O643">IF(OR(ISERROR($H643),$H643=FALSE),NA(),
IF(INFLATION_Index="Custom",_xlfn.XLOOKUP($H643,Tool!$12:$12,Tool!$14:$14)*100,
IF(SETUP_Frequency="Financial Year",
IFERROR(INDEX(Dynamic_Table_FY,_xlfn.XMATCH($H643,Dynamic_Period_FY),_xlfn.XMATCH(INFLATION_Index,Dynamic_Indices)),
INDEX(Dynamic_Table_FY,COUNTA(Dynamic_Table_FY)/COUNTA(Dynamic_Indices),_xlfn.XMATCH(INFLATION_Index,Dynamic_Indices))),
IF(SETUP_Frequency="Calendar Year",
IFERROR(INDEX(Dynamic_Table_CAL,_xlfn.XMATCH($H643,Dynamic_Period_CAL),_xlfn.XMATCH(INFLATION_Index,Dynamic_Indices)),
INDEX(Dynamic_Table_CAL,COUNTA(Dynamic_Table_CAL)/COUNTA(Dynamic_Indices),_xlfn.XMATCH(INFLATION_Index,Dynamic_Indices))),
IF(SETUP_Frequency="Quarterly",
IFERROR(INDEX(Dynamic_Table_QTR,_xlfn.XMATCH($H643,Dynamic_Period_QTR),_xlfn.XMATCH(INFLATION_Index,Dynamic_Indices)),
INDEX(Dynamic_Table_QTR,COUNTA(Dynamic_Table_QTR)/COUNTA(Dynamic_Indices),_xlfn.XMATCH(INFLATION_Index,Dynamic_Indices))),"err")))))
/100</f>
        <v>#N/A</v>
      </c>
      <c r="P643" s="37" t="e">
        <f t="shared" ref="P643:P706" ca="1" si="52">IF(INFLATION_YN="No",1,
IF(ISERROR($H643),NA(),
IF(ISTEXT($O642),1,
P642*(1+$O643)
)))</f>
        <v>#N/A</v>
      </c>
      <c r="Q643" s="37" t="e">
        <f ca="1">IF(ISERROR($H643),NA(),
$P643/_xlfn.XLOOKUP(0,Tool!$27:$27,Tool!$33:$33)
)</f>
        <v>#N/A</v>
      </c>
      <c r="R643" s="2"/>
      <c r="S643" s="36" t="e" cm="1">
        <f t="array" ref="S643">IF(OR(ISERROR($H643),$H643=FALSE),NA(),
IF(SETUP_Frequency="Financial Year",
IFERROR(INDEX(Dynamic_Table_FY,_xlfn.XMATCH($H643,Dynamic_Period_FY),_xlfn.XMATCH("GDP Deflator",Dynamic_Indices)),
INDEX(Dynamic_Table_FY,COUNTA(Dynamic_Table_FY)/COUNTA(Dynamic_Indices),_xlfn.XMATCH("GDP Deflator",Dynamic_Indices))),
IF(SETUP_Frequency="Calendar Year",
IFERROR(INDEX(Dynamic_Table_CAL,_xlfn.XMATCH($H643,Dynamic_Period_CAL),_xlfn.XMATCH("GDP Deflator",Dynamic_Indices)),
INDEX(Dynamic_Table_CAL,COUNTA(Dynamic_Table_CAL)/COUNTA(Dynamic_Indices),_xlfn.XMATCH("GDP Deflator",Dynamic_Indices))),
IF(SETUP_Frequency="Quarterly",
IFERROR(INDEX(Dynamic_Table_QTR,_xlfn.XMATCH($H643,Dynamic_Period_QTR),_xlfn.XMATCH("GDP Deflator",Dynamic_Indices)),
INDEX(Dynamic_Table_QTR,COUNTA(Dynamic_Table_QTR)/COUNTA(Dynamic_Indices),_xlfn.XMATCH("GDP Deflator",Dynamic_Indices))),"err"))))
/100</f>
        <v>#N/A</v>
      </c>
      <c r="T643" s="37" t="e">
        <f t="shared" ref="T643:T706" ca="1" si="53">IF(DEFLATOR_YN="No",1,
IF(ISERROR($H643),NA(),
IF(ISTEXT($S642),1,
T642*(1+$S643)
)))</f>
        <v>#N/A</v>
      </c>
      <c r="U643" s="2" t="e">
        <f ca="1">IF(ISERROR($H643),NA(),
_xlfn.XLOOKUP(0,Tool!$28:$28,Tool!$40:$40)/$T643
)</f>
        <v>#N/A</v>
      </c>
    </row>
    <row r="644" spans="8:21" x14ac:dyDescent="0.35">
      <c r="H644" s="33" t="b">
        <f>IF(SETUP_Frequency="Calendar Year",IF(COUNTA(H$3:H643)&lt;=SETUP_Period_Final-SETUP_Period_First,H643+1),
IF(SETUP_Frequency="Financial Year", IF(COUNTA(H$3:H643)&lt;=LEFT(SETUP_Period_Final,4)-LEFT(SETUP_Period_First,4),((LEFT(H643,2)&amp;MID(H643,3,2))+1)&amp;"/"&amp;TEXT(RIGHT(TEXT(RIGHT(H643,2)+1,"00"),2),"00"),NA()),
IF(SETUP_Frequency="Quarterly",IF(COUNTA(H$3:H643)&lt;=((LEFT(SETUP_Period_Final,4)-LEFT(SETUP_Period_First,4))*4)+RIGHT(SETUP_Period_Final,1)-RIGHT(SETUP_Period_First,1),IF(_xlfn.NUMBERVALUE(RIGHT(H643,1))=4,(LEFT(H643,4)+1)&amp;"Q1",(LEFT(H643,4)&amp;"Q"&amp;(RIGHT(H643,1)+1))),NA()),NA())))</f>
        <v>0</v>
      </c>
      <c r="J644" s="43">
        <f ca="1">OFFSET(Tool!$C$13,0,ROW($H644)-3)</f>
        <v>0</v>
      </c>
      <c r="K644" s="78" t="e">
        <f t="shared" ca="1" si="51"/>
        <v>#N/A</v>
      </c>
      <c r="L644" s="78" t="e">
        <f t="shared" ref="L644:L707" ca="1" si="54">K644*U644</f>
        <v>#N/A</v>
      </c>
      <c r="M644" s="78" t="e">
        <f t="shared" ref="M644:M707" ca="1" si="55">L644*Y644</f>
        <v>#N/A</v>
      </c>
      <c r="N644" s="38"/>
      <c r="O644" s="36" t="e" cm="1">
        <f t="array" ref="O644">IF(OR(ISERROR($H644),$H644=FALSE),NA(),
IF(INFLATION_Index="Custom",_xlfn.XLOOKUP($H644,Tool!$12:$12,Tool!$14:$14)*100,
IF(SETUP_Frequency="Financial Year",
IFERROR(INDEX(Dynamic_Table_FY,_xlfn.XMATCH($H644,Dynamic_Period_FY),_xlfn.XMATCH(INFLATION_Index,Dynamic_Indices)),
INDEX(Dynamic_Table_FY,COUNTA(Dynamic_Table_FY)/COUNTA(Dynamic_Indices),_xlfn.XMATCH(INFLATION_Index,Dynamic_Indices))),
IF(SETUP_Frequency="Calendar Year",
IFERROR(INDEX(Dynamic_Table_CAL,_xlfn.XMATCH($H644,Dynamic_Period_CAL),_xlfn.XMATCH(INFLATION_Index,Dynamic_Indices)),
INDEX(Dynamic_Table_CAL,COUNTA(Dynamic_Table_CAL)/COUNTA(Dynamic_Indices),_xlfn.XMATCH(INFLATION_Index,Dynamic_Indices))),
IF(SETUP_Frequency="Quarterly",
IFERROR(INDEX(Dynamic_Table_QTR,_xlfn.XMATCH($H644,Dynamic_Period_QTR),_xlfn.XMATCH(INFLATION_Index,Dynamic_Indices)),
INDEX(Dynamic_Table_QTR,COUNTA(Dynamic_Table_QTR)/COUNTA(Dynamic_Indices),_xlfn.XMATCH(INFLATION_Index,Dynamic_Indices))),"err")))))
/100</f>
        <v>#N/A</v>
      </c>
      <c r="P644" s="37" t="e">
        <f t="shared" ca="1" si="52"/>
        <v>#N/A</v>
      </c>
      <c r="Q644" s="37" t="e">
        <f ca="1">IF(ISERROR($H644),NA(),
$P644/_xlfn.XLOOKUP(0,Tool!$27:$27,Tool!$33:$33)
)</f>
        <v>#N/A</v>
      </c>
      <c r="R644" s="2"/>
      <c r="S644" s="36" t="e" cm="1">
        <f t="array" ref="S644">IF(OR(ISERROR($H644),$H644=FALSE),NA(),
IF(SETUP_Frequency="Financial Year",
IFERROR(INDEX(Dynamic_Table_FY,_xlfn.XMATCH($H644,Dynamic_Period_FY),_xlfn.XMATCH("GDP Deflator",Dynamic_Indices)),
INDEX(Dynamic_Table_FY,COUNTA(Dynamic_Table_FY)/COUNTA(Dynamic_Indices),_xlfn.XMATCH("GDP Deflator",Dynamic_Indices))),
IF(SETUP_Frequency="Calendar Year",
IFERROR(INDEX(Dynamic_Table_CAL,_xlfn.XMATCH($H644,Dynamic_Period_CAL),_xlfn.XMATCH("GDP Deflator",Dynamic_Indices)),
INDEX(Dynamic_Table_CAL,COUNTA(Dynamic_Table_CAL)/COUNTA(Dynamic_Indices),_xlfn.XMATCH("GDP Deflator",Dynamic_Indices))),
IF(SETUP_Frequency="Quarterly",
IFERROR(INDEX(Dynamic_Table_QTR,_xlfn.XMATCH($H644,Dynamic_Period_QTR),_xlfn.XMATCH("GDP Deflator",Dynamic_Indices)),
INDEX(Dynamic_Table_QTR,COUNTA(Dynamic_Table_QTR)/COUNTA(Dynamic_Indices),_xlfn.XMATCH("GDP Deflator",Dynamic_Indices))),"err"))))
/100</f>
        <v>#N/A</v>
      </c>
      <c r="T644" s="37" t="e">
        <f t="shared" ca="1" si="53"/>
        <v>#N/A</v>
      </c>
      <c r="U644" s="2" t="e">
        <f ca="1">IF(ISERROR($H644),NA(),
_xlfn.XLOOKUP(0,Tool!$28:$28,Tool!$40:$40)/$T644
)</f>
        <v>#N/A</v>
      </c>
    </row>
    <row r="645" spans="8:21" x14ac:dyDescent="0.35">
      <c r="H645" s="33" t="b">
        <f>IF(SETUP_Frequency="Calendar Year",IF(COUNTA(H$3:H644)&lt;=SETUP_Period_Final-SETUP_Period_First,H644+1),
IF(SETUP_Frequency="Financial Year", IF(COUNTA(H$3:H644)&lt;=LEFT(SETUP_Period_Final,4)-LEFT(SETUP_Period_First,4),((LEFT(H644,2)&amp;MID(H644,3,2))+1)&amp;"/"&amp;TEXT(RIGHT(TEXT(RIGHT(H644,2)+1,"00"),2),"00"),NA()),
IF(SETUP_Frequency="Quarterly",IF(COUNTA(H$3:H644)&lt;=((LEFT(SETUP_Period_Final,4)-LEFT(SETUP_Period_First,4))*4)+RIGHT(SETUP_Period_Final,1)-RIGHT(SETUP_Period_First,1),IF(_xlfn.NUMBERVALUE(RIGHT(H644,1))=4,(LEFT(H644,4)+1)&amp;"Q1",(LEFT(H644,4)&amp;"Q"&amp;(RIGHT(H644,1)+1))),NA()),NA())))</f>
        <v>0</v>
      </c>
      <c r="J645" s="43">
        <f ca="1">OFFSET(Tool!$C$13,0,ROW($H645)-3)</f>
        <v>0</v>
      </c>
      <c r="K645" s="78" t="e">
        <f t="shared" ca="1" si="51"/>
        <v>#N/A</v>
      </c>
      <c r="L645" s="78" t="e">
        <f t="shared" ca="1" si="54"/>
        <v>#N/A</v>
      </c>
      <c r="M645" s="78" t="e">
        <f t="shared" ca="1" si="55"/>
        <v>#N/A</v>
      </c>
      <c r="N645" s="38"/>
      <c r="O645" s="36" t="e" cm="1">
        <f t="array" ref="O645">IF(OR(ISERROR($H645),$H645=FALSE),NA(),
IF(INFLATION_Index="Custom",_xlfn.XLOOKUP($H645,Tool!$12:$12,Tool!$14:$14)*100,
IF(SETUP_Frequency="Financial Year",
IFERROR(INDEX(Dynamic_Table_FY,_xlfn.XMATCH($H645,Dynamic_Period_FY),_xlfn.XMATCH(INFLATION_Index,Dynamic_Indices)),
INDEX(Dynamic_Table_FY,COUNTA(Dynamic_Table_FY)/COUNTA(Dynamic_Indices),_xlfn.XMATCH(INFLATION_Index,Dynamic_Indices))),
IF(SETUP_Frequency="Calendar Year",
IFERROR(INDEX(Dynamic_Table_CAL,_xlfn.XMATCH($H645,Dynamic_Period_CAL),_xlfn.XMATCH(INFLATION_Index,Dynamic_Indices)),
INDEX(Dynamic_Table_CAL,COUNTA(Dynamic_Table_CAL)/COUNTA(Dynamic_Indices),_xlfn.XMATCH(INFLATION_Index,Dynamic_Indices))),
IF(SETUP_Frequency="Quarterly",
IFERROR(INDEX(Dynamic_Table_QTR,_xlfn.XMATCH($H645,Dynamic_Period_QTR),_xlfn.XMATCH(INFLATION_Index,Dynamic_Indices)),
INDEX(Dynamic_Table_QTR,COUNTA(Dynamic_Table_QTR)/COUNTA(Dynamic_Indices),_xlfn.XMATCH(INFLATION_Index,Dynamic_Indices))),"err")))))
/100</f>
        <v>#N/A</v>
      </c>
      <c r="P645" s="37" t="e">
        <f t="shared" ca="1" si="52"/>
        <v>#N/A</v>
      </c>
      <c r="Q645" s="37" t="e">
        <f ca="1">IF(ISERROR($H645),NA(),
$P645/_xlfn.XLOOKUP(0,Tool!$27:$27,Tool!$33:$33)
)</f>
        <v>#N/A</v>
      </c>
      <c r="R645" s="2"/>
      <c r="S645" s="36" t="e" cm="1">
        <f t="array" ref="S645">IF(OR(ISERROR($H645),$H645=FALSE),NA(),
IF(SETUP_Frequency="Financial Year",
IFERROR(INDEX(Dynamic_Table_FY,_xlfn.XMATCH($H645,Dynamic_Period_FY),_xlfn.XMATCH("GDP Deflator",Dynamic_Indices)),
INDEX(Dynamic_Table_FY,COUNTA(Dynamic_Table_FY)/COUNTA(Dynamic_Indices),_xlfn.XMATCH("GDP Deflator",Dynamic_Indices))),
IF(SETUP_Frequency="Calendar Year",
IFERROR(INDEX(Dynamic_Table_CAL,_xlfn.XMATCH($H645,Dynamic_Period_CAL),_xlfn.XMATCH("GDP Deflator",Dynamic_Indices)),
INDEX(Dynamic_Table_CAL,COUNTA(Dynamic_Table_CAL)/COUNTA(Dynamic_Indices),_xlfn.XMATCH("GDP Deflator",Dynamic_Indices))),
IF(SETUP_Frequency="Quarterly",
IFERROR(INDEX(Dynamic_Table_QTR,_xlfn.XMATCH($H645,Dynamic_Period_QTR),_xlfn.XMATCH("GDP Deflator",Dynamic_Indices)),
INDEX(Dynamic_Table_QTR,COUNTA(Dynamic_Table_QTR)/COUNTA(Dynamic_Indices),_xlfn.XMATCH("GDP Deflator",Dynamic_Indices))),"err"))))
/100</f>
        <v>#N/A</v>
      </c>
      <c r="T645" s="37" t="e">
        <f t="shared" ca="1" si="53"/>
        <v>#N/A</v>
      </c>
      <c r="U645" s="2" t="e">
        <f ca="1">IF(ISERROR($H645),NA(),
_xlfn.XLOOKUP(0,Tool!$28:$28,Tool!$40:$40)/$T645
)</f>
        <v>#N/A</v>
      </c>
    </row>
    <row r="646" spans="8:21" x14ac:dyDescent="0.35">
      <c r="H646" s="33" t="b">
        <f>IF(SETUP_Frequency="Calendar Year",IF(COUNTA(H$3:H645)&lt;=SETUP_Period_Final-SETUP_Period_First,H645+1),
IF(SETUP_Frequency="Financial Year", IF(COUNTA(H$3:H645)&lt;=LEFT(SETUP_Period_Final,4)-LEFT(SETUP_Period_First,4),((LEFT(H645,2)&amp;MID(H645,3,2))+1)&amp;"/"&amp;TEXT(RIGHT(TEXT(RIGHT(H645,2)+1,"00"),2),"00"),NA()),
IF(SETUP_Frequency="Quarterly",IF(COUNTA(H$3:H645)&lt;=((LEFT(SETUP_Period_Final,4)-LEFT(SETUP_Period_First,4))*4)+RIGHT(SETUP_Period_Final,1)-RIGHT(SETUP_Period_First,1),IF(_xlfn.NUMBERVALUE(RIGHT(H645,1))=4,(LEFT(H645,4)+1)&amp;"Q1",(LEFT(H645,4)&amp;"Q"&amp;(RIGHT(H645,1)+1))),NA()),NA())))</f>
        <v>0</v>
      </c>
      <c r="J646" s="43">
        <f ca="1">OFFSET(Tool!$C$13,0,ROW($H646)-3)</f>
        <v>0</v>
      </c>
      <c r="K646" s="78" t="e">
        <f t="shared" ca="1" si="51"/>
        <v>#N/A</v>
      </c>
      <c r="L646" s="78" t="e">
        <f t="shared" ca="1" si="54"/>
        <v>#N/A</v>
      </c>
      <c r="M646" s="78" t="e">
        <f t="shared" ca="1" si="55"/>
        <v>#N/A</v>
      </c>
      <c r="N646" s="38"/>
      <c r="O646" s="36" t="e" cm="1">
        <f t="array" ref="O646">IF(OR(ISERROR($H646),$H646=FALSE),NA(),
IF(INFLATION_Index="Custom",_xlfn.XLOOKUP($H646,Tool!$12:$12,Tool!$14:$14)*100,
IF(SETUP_Frequency="Financial Year",
IFERROR(INDEX(Dynamic_Table_FY,_xlfn.XMATCH($H646,Dynamic_Period_FY),_xlfn.XMATCH(INFLATION_Index,Dynamic_Indices)),
INDEX(Dynamic_Table_FY,COUNTA(Dynamic_Table_FY)/COUNTA(Dynamic_Indices),_xlfn.XMATCH(INFLATION_Index,Dynamic_Indices))),
IF(SETUP_Frequency="Calendar Year",
IFERROR(INDEX(Dynamic_Table_CAL,_xlfn.XMATCH($H646,Dynamic_Period_CAL),_xlfn.XMATCH(INFLATION_Index,Dynamic_Indices)),
INDEX(Dynamic_Table_CAL,COUNTA(Dynamic_Table_CAL)/COUNTA(Dynamic_Indices),_xlfn.XMATCH(INFLATION_Index,Dynamic_Indices))),
IF(SETUP_Frequency="Quarterly",
IFERROR(INDEX(Dynamic_Table_QTR,_xlfn.XMATCH($H646,Dynamic_Period_QTR),_xlfn.XMATCH(INFLATION_Index,Dynamic_Indices)),
INDEX(Dynamic_Table_QTR,COUNTA(Dynamic_Table_QTR)/COUNTA(Dynamic_Indices),_xlfn.XMATCH(INFLATION_Index,Dynamic_Indices))),"err")))))
/100</f>
        <v>#N/A</v>
      </c>
      <c r="P646" s="37" t="e">
        <f t="shared" ca="1" si="52"/>
        <v>#N/A</v>
      </c>
      <c r="Q646" s="37" t="e">
        <f ca="1">IF(ISERROR($H646),NA(),
$P646/_xlfn.XLOOKUP(0,Tool!$27:$27,Tool!$33:$33)
)</f>
        <v>#N/A</v>
      </c>
      <c r="R646" s="2"/>
      <c r="S646" s="36" t="e" cm="1">
        <f t="array" ref="S646">IF(OR(ISERROR($H646),$H646=FALSE),NA(),
IF(SETUP_Frequency="Financial Year",
IFERROR(INDEX(Dynamic_Table_FY,_xlfn.XMATCH($H646,Dynamic_Period_FY),_xlfn.XMATCH("GDP Deflator",Dynamic_Indices)),
INDEX(Dynamic_Table_FY,COUNTA(Dynamic_Table_FY)/COUNTA(Dynamic_Indices),_xlfn.XMATCH("GDP Deflator",Dynamic_Indices))),
IF(SETUP_Frequency="Calendar Year",
IFERROR(INDEX(Dynamic_Table_CAL,_xlfn.XMATCH($H646,Dynamic_Period_CAL),_xlfn.XMATCH("GDP Deflator",Dynamic_Indices)),
INDEX(Dynamic_Table_CAL,COUNTA(Dynamic_Table_CAL)/COUNTA(Dynamic_Indices),_xlfn.XMATCH("GDP Deflator",Dynamic_Indices))),
IF(SETUP_Frequency="Quarterly",
IFERROR(INDEX(Dynamic_Table_QTR,_xlfn.XMATCH($H646,Dynamic_Period_QTR),_xlfn.XMATCH("GDP Deflator",Dynamic_Indices)),
INDEX(Dynamic_Table_QTR,COUNTA(Dynamic_Table_QTR)/COUNTA(Dynamic_Indices),_xlfn.XMATCH("GDP Deflator",Dynamic_Indices))),"err"))))
/100</f>
        <v>#N/A</v>
      </c>
      <c r="T646" s="37" t="e">
        <f t="shared" ca="1" si="53"/>
        <v>#N/A</v>
      </c>
      <c r="U646" s="2" t="e">
        <f ca="1">IF(ISERROR($H646),NA(),
_xlfn.XLOOKUP(0,Tool!$28:$28,Tool!$40:$40)/$T646
)</f>
        <v>#N/A</v>
      </c>
    </row>
    <row r="647" spans="8:21" x14ac:dyDescent="0.35">
      <c r="H647" s="33" t="b">
        <f>IF(SETUP_Frequency="Calendar Year",IF(COUNTA(H$3:H646)&lt;=SETUP_Period_Final-SETUP_Period_First,H646+1),
IF(SETUP_Frequency="Financial Year", IF(COUNTA(H$3:H646)&lt;=LEFT(SETUP_Period_Final,4)-LEFT(SETUP_Period_First,4),((LEFT(H646,2)&amp;MID(H646,3,2))+1)&amp;"/"&amp;TEXT(RIGHT(TEXT(RIGHT(H646,2)+1,"00"),2),"00"),NA()),
IF(SETUP_Frequency="Quarterly",IF(COUNTA(H$3:H646)&lt;=((LEFT(SETUP_Period_Final,4)-LEFT(SETUP_Period_First,4))*4)+RIGHT(SETUP_Period_Final,1)-RIGHT(SETUP_Period_First,1),IF(_xlfn.NUMBERVALUE(RIGHT(H646,1))=4,(LEFT(H646,4)+1)&amp;"Q1",(LEFT(H646,4)&amp;"Q"&amp;(RIGHT(H646,1)+1))),NA()),NA())))</f>
        <v>0</v>
      </c>
      <c r="J647" s="43">
        <f ca="1">OFFSET(Tool!$C$13,0,ROW($H647)-3)</f>
        <v>0</v>
      </c>
      <c r="K647" s="78" t="e">
        <f t="shared" ca="1" si="51"/>
        <v>#N/A</v>
      </c>
      <c r="L647" s="78" t="e">
        <f t="shared" ca="1" si="54"/>
        <v>#N/A</v>
      </c>
      <c r="M647" s="78" t="e">
        <f t="shared" ca="1" si="55"/>
        <v>#N/A</v>
      </c>
      <c r="N647" s="38"/>
      <c r="O647" s="36" t="e" cm="1">
        <f t="array" ref="O647">IF(OR(ISERROR($H647),$H647=FALSE),NA(),
IF(INFLATION_Index="Custom",_xlfn.XLOOKUP($H647,Tool!$12:$12,Tool!$14:$14)*100,
IF(SETUP_Frequency="Financial Year",
IFERROR(INDEX(Dynamic_Table_FY,_xlfn.XMATCH($H647,Dynamic_Period_FY),_xlfn.XMATCH(INFLATION_Index,Dynamic_Indices)),
INDEX(Dynamic_Table_FY,COUNTA(Dynamic_Table_FY)/COUNTA(Dynamic_Indices),_xlfn.XMATCH(INFLATION_Index,Dynamic_Indices))),
IF(SETUP_Frequency="Calendar Year",
IFERROR(INDEX(Dynamic_Table_CAL,_xlfn.XMATCH($H647,Dynamic_Period_CAL),_xlfn.XMATCH(INFLATION_Index,Dynamic_Indices)),
INDEX(Dynamic_Table_CAL,COUNTA(Dynamic_Table_CAL)/COUNTA(Dynamic_Indices),_xlfn.XMATCH(INFLATION_Index,Dynamic_Indices))),
IF(SETUP_Frequency="Quarterly",
IFERROR(INDEX(Dynamic_Table_QTR,_xlfn.XMATCH($H647,Dynamic_Period_QTR),_xlfn.XMATCH(INFLATION_Index,Dynamic_Indices)),
INDEX(Dynamic_Table_QTR,COUNTA(Dynamic_Table_QTR)/COUNTA(Dynamic_Indices),_xlfn.XMATCH(INFLATION_Index,Dynamic_Indices))),"err")))))
/100</f>
        <v>#N/A</v>
      </c>
      <c r="P647" s="37" t="e">
        <f t="shared" ca="1" si="52"/>
        <v>#N/A</v>
      </c>
      <c r="Q647" s="37" t="e">
        <f ca="1">IF(ISERROR($H647),NA(),
$P647/_xlfn.XLOOKUP(0,Tool!$27:$27,Tool!$33:$33)
)</f>
        <v>#N/A</v>
      </c>
      <c r="R647" s="2"/>
      <c r="S647" s="36" t="e" cm="1">
        <f t="array" ref="S647">IF(OR(ISERROR($H647),$H647=FALSE),NA(),
IF(SETUP_Frequency="Financial Year",
IFERROR(INDEX(Dynamic_Table_FY,_xlfn.XMATCH($H647,Dynamic_Period_FY),_xlfn.XMATCH("GDP Deflator",Dynamic_Indices)),
INDEX(Dynamic_Table_FY,COUNTA(Dynamic_Table_FY)/COUNTA(Dynamic_Indices),_xlfn.XMATCH("GDP Deflator",Dynamic_Indices))),
IF(SETUP_Frequency="Calendar Year",
IFERROR(INDEX(Dynamic_Table_CAL,_xlfn.XMATCH($H647,Dynamic_Period_CAL),_xlfn.XMATCH("GDP Deflator",Dynamic_Indices)),
INDEX(Dynamic_Table_CAL,COUNTA(Dynamic_Table_CAL)/COUNTA(Dynamic_Indices),_xlfn.XMATCH("GDP Deflator",Dynamic_Indices))),
IF(SETUP_Frequency="Quarterly",
IFERROR(INDEX(Dynamic_Table_QTR,_xlfn.XMATCH($H647,Dynamic_Period_QTR),_xlfn.XMATCH("GDP Deflator",Dynamic_Indices)),
INDEX(Dynamic_Table_QTR,COUNTA(Dynamic_Table_QTR)/COUNTA(Dynamic_Indices),_xlfn.XMATCH("GDP Deflator",Dynamic_Indices))),"err"))))
/100</f>
        <v>#N/A</v>
      </c>
      <c r="T647" s="37" t="e">
        <f t="shared" ca="1" si="53"/>
        <v>#N/A</v>
      </c>
      <c r="U647" s="2" t="e">
        <f ca="1">IF(ISERROR($H647),NA(),
_xlfn.XLOOKUP(0,Tool!$28:$28,Tool!$40:$40)/$T647
)</f>
        <v>#N/A</v>
      </c>
    </row>
    <row r="648" spans="8:21" x14ac:dyDescent="0.35">
      <c r="H648" s="33" t="b">
        <f>IF(SETUP_Frequency="Calendar Year",IF(COUNTA(H$3:H647)&lt;=SETUP_Period_Final-SETUP_Period_First,H647+1),
IF(SETUP_Frequency="Financial Year", IF(COUNTA(H$3:H647)&lt;=LEFT(SETUP_Period_Final,4)-LEFT(SETUP_Period_First,4),((LEFT(H647,2)&amp;MID(H647,3,2))+1)&amp;"/"&amp;TEXT(RIGHT(TEXT(RIGHT(H647,2)+1,"00"),2),"00"),NA()),
IF(SETUP_Frequency="Quarterly",IF(COUNTA(H$3:H647)&lt;=((LEFT(SETUP_Period_Final,4)-LEFT(SETUP_Period_First,4))*4)+RIGHT(SETUP_Period_Final,1)-RIGHT(SETUP_Period_First,1),IF(_xlfn.NUMBERVALUE(RIGHT(H647,1))=4,(LEFT(H647,4)+1)&amp;"Q1",(LEFT(H647,4)&amp;"Q"&amp;(RIGHT(H647,1)+1))),NA()),NA())))</f>
        <v>0</v>
      </c>
      <c r="J648" s="43">
        <f ca="1">OFFSET(Tool!$C$13,0,ROW($H648)-3)</f>
        <v>0</v>
      </c>
      <c r="K648" s="78" t="e">
        <f t="shared" ca="1" si="51"/>
        <v>#N/A</v>
      </c>
      <c r="L648" s="78" t="e">
        <f t="shared" ca="1" si="54"/>
        <v>#N/A</v>
      </c>
      <c r="M648" s="78" t="e">
        <f t="shared" ca="1" si="55"/>
        <v>#N/A</v>
      </c>
      <c r="N648" s="38"/>
      <c r="O648" s="36" t="e" cm="1">
        <f t="array" ref="O648">IF(OR(ISERROR($H648),$H648=FALSE),NA(),
IF(INFLATION_Index="Custom",_xlfn.XLOOKUP($H648,Tool!$12:$12,Tool!$14:$14)*100,
IF(SETUP_Frequency="Financial Year",
IFERROR(INDEX(Dynamic_Table_FY,_xlfn.XMATCH($H648,Dynamic_Period_FY),_xlfn.XMATCH(INFLATION_Index,Dynamic_Indices)),
INDEX(Dynamic_Table_FY,COUNTA(Dynamic_Table_FY)/COUNTA(Dynamic_Indices),_xlfn.XMATCH(INFLATION_Index,Dynamic_Indices))),
IF(SETUP_Frequency="Calendar Year",
IFERROR(INDEX(Dynamic_Table_CAL,_xlfn.XMATCH($H648,Dynamic_Period_CAL),_xlfn.XMATCH(INFLATION_Index,Dynamic_Indices)),
INDEX(Dynamic_Table_CAL,COUNTA(Dynamic_Table_CAL)/COUNTA(Dynamic_Indices),_xlfn.XMATCH(INFLATION_Index,Dynamic_Indices))),
IF(SETUP_Frequency="Quarterly",
IFERROR(INDEX(Dynamic_Table_QTR,_xlfn.XMATCH($H648,Dynamic_Period_QTR),_xlfn.XMATCH(INFLATION_Index,Dynamic_Indices)),
INDEX(Dynamic_Table_QTR,COUNTA(Dynamic_Table_QTR)/COUNTA(Dynamic_Indices),_xlfn.XMATCH(INFLATION_Index,Dynamic_Indices))),"err")))))
/100</f>
        <v>#N/A</v>
      </c>
      <c r="P648" s="37" t="e">
        <f t="shared" ca="1" si="52"/>
        <v>#N/A</v>
      </c>
      <c r="Q648" s="37" t="e">
        <f ca="1">IF(ISERROR($H648),NA(),
$P648/_xlfn.XLOOKUP(0,Tool!$27:$27,Tool!$33:$33)
)</f>
        <v>#N/A</v>
      </c>
      <c r="R648" s="2"/>
      <c r="S648" s="36" t="e" cm="1">
        <f t="array" ref="S648">IF(OR(ISERROR($H648),$H648=FALSE),NA(),
IF(SETUP_Frequency="Financial Year",
IFERROR(INDEX(Dynamic_Table_FY,_xlfn.XMATCH($H648,Dynamic_Period_FY),_xlfn.XMATCH("GDP Deflator",Dynamic_Indices)),
INDEX(Dynamic_Table_FY,COUNTA(Dynamic_Table_FY)/COUNTA(Dynamic_Indices),_xlfn.XMATCH("GDP Deflator",Dynamic_Indices))),
IF(SETUP_Frequency="Calendar Year",
IFERROR(INDEX(Dynamic_Table_CAL,_xlfn.XMATCH($H648,Dynamic_Period_CAL),_xlfn.XMATCH("GDP Deflator",Dynamic_Indices)),
INDEX(Dynamic_Table_CAL,COUNTA(Dynamic_Table_CAL)/COUNTA(Dynamic_Indices),_xlfn.XMATCH("GDP Deflator",Dynamic_Indices))),
IF(SETUP_Frequency="Quarterly",
IFERROR(INDEX(Dynamic_Table_QTR,_xlfn.XMATCH($H648,Dynamic_Period_QTR),_xlfn.XMATCH("GDP Deflator",Dynamic_Indices)),
INDEX(Dynamic_Table_QTR,COUNTA(Dynamic_Table_QTR)/COUNTA(Dynamic_Indices),_xlfn.XMATCH("GDP Deflator",Dynamic_Indices))),"err"))))
/100</f>
        <v>#N/A</v>
      </c>
      <c r="T648" s="37" t="e">
        <f t="shared" ca="1" si="53"/>
        <v>#N/A</v>
      </c>
      <c r="U648" s="2" t="e">
        <f ca="1">IF(ISERROR($H648),NA(),
_xlfn.XLOOKUP(0,Tool!$28:$28,Tool!$40:$40)/$T648
)</f>
        <v>#N/A</v>
      </c>
    </row>
    <row r="649" spans="8:21" x14ac:dyDescent="0.35">
      <c r="H649" s="33" t="b">
        <f>IF(SETUP_Frequency="Calendar Year",IF(COUNTA(H$3:H648)&lt;=SETUP_Period_Final-SETUP_Period_First,H648+1),
IF(SETUP_Frequency="Financial Year", IF(COUNTA(H$3:H648)&lt;=LEFT(SETUP_Period_Final,4)-LEFT(SETUP_Period_First,4),((LEFT(H648,2)&amp;MID(H648,3,2))+1)&amp;"/"&amp;TEXT(RIGHT(TEXT(RIGHT(H648,2)+1,"00"),2),"00"),NA()),
IF(SETUP_Frequency="Quarterly",IF(COUNTA(H$3:H648)&lt;=((LEFT(SETUP_Period_Final,4)-LEFT(SETUP_Period_First,4))*4)+RIGHT(SETUP_Period_Final,1)-RIGHT(SETUP_Period_First,1),IF(_xlfn.NUMBERVALUE(RIGHT(H648,1))=4,(LEFT(H648,4)+1)&amp;"Q1",(LEFT(H648,4)&amp;"Q"&amp;(RIGHT(H648,1)+1))),NA()),NA())))</f>
        <v>0</v>
      </c>
      <c r="J649" s="43">
        <f ca="1">OFFSET(Tool!$C$13,0,ROW($H649)-3)</f>
        <v>0</v>
      </c>
      <c r="K649" s="78" t="e">
        <f t="shared" ca="1" si="51"/>
        <v>#N/A</v>
      </c>
      <c r="L649" s="78" t="e">
        <f t="shared" ca="1" si="54"/>
        <v>#N/A</v>
      </c>
      <c r="M649" s="78" t="e">
        <f t="shared" ca="1" si="55"/>
        <v>#N/A</v>
      </c>
      <c r="N649" s="38"/>
      <c r="O649" s="36" t="e" cm="1">
        <f t="array" ref="O649">IF(OR(ISERROR($H649),$H649=FALSE),NA(),
IF(INFLATION_Index="Custom",_xlfn.XLOOKUP($H649,Tool!$12:$12,Tool!$14:$14)*100,
IF(SETUP_Frequency="Financial Year",
IFERROR(INDEX(Dynamic_Table_FY,_xlfn.XMATCH($H649,Dynamic_Period_FY),_xlfn.XMATCH(INFLATION_Index,Dynamic_Indices)),
INDEX(Dynamic_Table_FY,COUNTA(Dynamic_Table_FY)/COUNTA(Dynamic_Indices),_xlfn.XMATCH(INFLATION_Index,Dynamic_Indices))),
IF(SETUP_Frequency="Calendar Year",
IFERROR(INDEX(Dynamic_Table_CAL,_xlfn.XMATCH($H649,Dynamic_Period_CAL),_xlfn.XMATCH(INFLATION_Index,Dynamic_Indices)),
INDEX(Dynamic_Table_CAL,COUNTA(Dynamic_Table_CAL)/COUNTA(Dynamic_Indices),_xlfn.XMATCH(INFLATION_Index,Dynamic_Indices))),
IF(SETUP_Frequency="Quarterly",
IFERROR(INDEX(Dynamic_Table_QTR,_xlfn.XMATCH($H649,Dynamic_Period_QTR),_xlfn.XMATCH(INFLATION_Index,Dynamic_Indices)),
INDEX(Dynamic_Table_QTR,COUNTA(Dynamic_Table_QTR)/COUNTA(Dynamic_Indices),_xlfn.XMATCH(INFLATION_Index,Dynamic_Indices))),"err")))))
/100</f>
        <v>#N/A</v>
      </c>
      <c r="P649" s="37" t="e">
        <f t="shared" ca="1" si="52"/>
        <v>#N/A</v>
      </c>
      <c r="Q649" s="37" t="e">
        <f ca="1">IF(ISERROR($H649),NA(),
$P649/_xlfn.XLOOKUP(0,Tool!$27:$27,Tool!$33:$33)
)</f>
        <v>#N/A</v>
      </c>
      <c r="R649" s="2"/>
      <c r="S649" s="36" t="e" cm="1">
        <f t="array" ref="S649">IF(OR(ISERROR($H649),$H649=FALSE),NA(),
IF(SETUP_Frequency="Financial Year",
IFERROR(INDEX(Dynamic_Table_FY,_xlfn.XMATCH($H649,Dynamic_Period_FY),_xlfn.XMATCH("GDP Deflator",Dynamic_Indices)),
INDEX(Dynamic_Table_FY,COUNTA(Dynamic_Table_FY)/COUNTA(Dynamic_Indices),_xlfn.XMATCH("GDP Deflator",Dynamic_Indices))),
IF(SETUP_Frequency="Calendar Year",
IFERROR(INDEX(Dynamic_Table_CAL,_xlfn.XMATCH($H649,Dynamic_Period_CAL),_xlfn.XMATCH("GDP Deflator",Dynamic_Indices)),
INDEX(Dynamic_Table_CAL,COUNTA(Dynamic_Table_CAL)/COUNTA(Dynamic_Indices),_xlfn.XMATCH("GDP Deflator",Dynamic_Indices))),
IF(SETUP_Frequency="Quarterly",
IFERROR(INDEX(Dynamic_Table_QTR,_xlfn.XMATCH($H649,Dynamic_Period_QTR),_xlfn.XMATCH("GDP Deflator",Dynamic_Indices)),
INDEX(Dynamic_Table_QTR,COUNTA(Dynamic_Table_QTR)/COUNTA(Dynamic_Indices),_xlfn.XMATCH("GDP Deflator",Dynamic_Indices))),"err"))))
/100</f>
        <v>#N/A</v>
      </c>
      <c r="T649" s="37" t="e">
        <f t="shared" ca="1" si="53"/>
        <v>#N/A</v>
      </c>
      <c r="U649" s="2" t="e">
        <f ca="1">IF(ISERROR($H649),NA(),
_xlfn.XLOOKUP(0,Tool!$28:$28,Tool!$40:$40)/$T649
)</f>
        <v>#N/A</v>
      </c>
    </row>
    <row r="650" spans="8:21" x14ac:dyDescent="0.35">
      <c r="H650" s="33" t="b">
        <f>IF(SETUP_Frequency="Calendar Year",IF(COUNTA(H$3:H649)&lt;=SETUP_Period_Final-SETUP_Period_First,H649+1),
IF(SETUP_Frequency="Financial Year", IF(COUNTA(H$3:H649)&lt;=LEFT(SETUP_Period_Final,4)-LEFT(SETUP_Period_First,4),((LEFT(H649,2)&amp;MID(H649,3,2))+1)&amp;"/"&amp;TEXT(RIGHT(TEXT(RIGHT(H649,2)+1,"00"),2),"00"),NA()),
IF(SETUP_Frequency="Quarterly",IF(COUNTA(H$3:H649)&lt;=((LEFT(SETUP_Period_Final,4)-LEFT(SETUP_Period_First,4))*4)+RIGHT(SETUP_Period_Final,1)-RIGHT(SETUP_Period_First,1),IF(_xlfn.NUMBERVALUE(RIGHT(H649,1))=4,(LEFT(H649,4)+1)&amp;"Q1",(LEFT(H649,4)&amp;"Q"&amp;(RIGHT(H649,1)+1))),NA()),NA())))</f>
        <v>0</v>
      </c>
      <c r="J650" s="43">
        <f ca="1">OFFSET(Tool!$C$13,0,ROW($H650)-3)</f>
        <v>0</v>
      </c>
      <c r="K650" s="78" t="e">
        <f t="shared" ca="1" si="51"/>
        <v>#N/A</v>
      </c>
      <c r="L650" s="78" t="e">
        <f t="shared" ca="1" si="54"/>
        <v>#N/A</v>
      </c>
      <c r="M650" s="78" t="e">
        <f t="shared" ca="1" si="55"/>
        <v>#N/A</v>
      </c>
      <c r="N650" s="38"/>
      <c r="O650" s="36" t="e" cm="1">
        <f t="array" ref="O650">IF(OR(ISERROR($H650),$H650=FALSE),NA(),
IF(INFLATION_Index="Custom",_xlfn.XLOOKUP($H650,Tool!$12:$12,Tool!$14:$14)*100,
IF(SETUP_Frequency="Financial Year",
IFERROR(INDEX(Dynamic_Table_FY,_xlfn.XMATCH($H650,Dynamic_Period_FY),_xlfn.XMATCH(INFLATION_Index,Dynamic_Indices)),
INDEX(Dynamic_Table_FY,COUNTA(Dynamic_Table_FY)/COUNTA(Dynamic_Indices),_xlfn.XMATCH(INFLATION_Index,Dynamic_Indices))),
IF(SETUP_Frequency="Calendar Year",
IFERROR(INDEX(Dynamic_Table_CAL,_xlfn.XMATCH($H650,Dynamic_Period_CAL),_xlfn.XMATCH(INFLATION_Index,Dynamic_Indices)),
INDEX(Dynamic_Table_CAL,COUNTA(Dynamic_Table_CAL)/COUNTA(Dynamic_Indices),_xlfn.XMATCH(INFLATION_Index,Dynamic_Indices))),
IF(SETUP_Frequency="Quarterly",
IFERROR(INDEX(Dynamic_Table_QTR,_xlfn.XMATCH($H650,Dynamic_Period_QTR),_xlfn.XMATCH(INFLATION_Index,Dynamic_Indices)),
INDEX(Dynamic_Table_QTR,COUNTA(Dynamic_Table_QTR)/COUNTA(Dynamic_Indices),_xlfn.XMATCH(INFLATION_Index,Dynamic_Indices))),"err")))))
/100</f>
        <v>#N/A</v>
      </c>
      <c r="P650" s="37" t="e">
        <f t="shared" ca="1" si="52"/>
        <v>#N/A</v>
      </c>
      <c r="Q650" s="37" t="e">
        <f ca="1">IF(ISERROR($H650),NA(),
$P650/_xlfn.XLOOKUP(0,Tool!$27:$27,Tool!$33:$33)
)</f>
        <v>#N/A</v>
      </c>
      <c r="R650" s="2"/>
      <c r="S650" s="36" t="e" cm="1">
        <f t="array" ref="S650">IF(OR(ISERROR($H650),$H650=FALSE),NA(),
IF(SETUP_Frequency="Financial Year",
IFERROR(INDEX(Dynamic_Table_FY,_xlfn.XMATCH($H650,Dynamic_Period_FY),_xlfn.XMATCH("GDP Deflator",Dynamic_Indices)),
INDEX(Dynamic_Table_FY,COUNTA(Dynamic_Table_FY)/COUNTA(Dynamic_Indices),_xlfn.XMATCH("GDP Deflator",Dynamic_Indices))),
IF(SETUP_Frequency="Calendar Year",
IFERROR(INDEX(Dynamic_Table_CAL,_xlfn.XMATCH($H650,Dynamic_Period_CAL),_xlfn.XMATCH("GDP Deflator",Dynamic_Indices)),
INDEX(Dynamic_Table_CAL,COUNTA(Dynamic_Table_CAL)/COUNTA(Dynamic_Indices),_xlfn.XMATCH("GDP Deflator",Dynamic_Indices))),
IF(SETUP_Frequency="Quarterly",
IFERROR(INDEX(Dynamic_Table_QTR,_xlfn.XMATCH($H650,Dynamic_Period_QTR),_xlfn.XMATCH("GDP Deflator",Dynamic_Indices)),
INDEX(Dynamic_Table_QTR,COUNTA(Dynamic_Table_QTR)/COUNTA(Dynamic_Indices),_xlfn.XMATCH("GDP Deflator",Dynamic_Indices))),"err"))))
/100</f>
        <v>#N/A</v>
      </c>
      <c r="T650" s="37" t="e">
        <f t="shared" ca="1" si="53"/>
        <v>#N/A</v>
      </c>
      <c r="U650" s="2" t="e">
        <f ca="1">IF(ISERROR($H650),NA(),
_xlfn.XLOOKUP(0,Tool!$28:$28,Tool!$40:$40)/$T650
)</f>
        <v>#N/A</v>
      </c>
    </row>
    <row r="651" spans="8:21" x14ac:dyDescent="0.35">
      <c r="H651" s="33" t="b">
        <f>IF(SETUP_Frequency="Calendar Year",IF(COUNTA(H$3:H650)&lt;=SETUP_Period_Final-SETUP_Period_First,H650+1),
IF(SETUP_Frequency="Financial Year", IF(COUNTA(H$3:H650)&lt;=LEFT(SETUP_Period_Final,4)-LEFT(SETUP_Period_First,4),((LEFT(H650,2)&amp;MID(H650,3,2))+1)&amp;"/"&amp;TEXT(RIGHT(TEXT(RIGHT(H650,2)+1,"00"),2),"00"),NA()),
IF(SETUP_Frequency="Quarterly",IF(COUNTA(H$3:H650)&lt;=((LEFT(SETUP_Period_Final,4)-LEFT(SETUP_Period_First,4))*4)+RIGHT(SETUP_Period_Final,1)-RIGHT(SETUP_Period_First,1),IF(_xlfn.NUMBERVALUE(RIGHT(H650,1))=4,(LEFT(H650,4)+1)&amp;"Q1",(LEFT(H650,4)&amp;"Q"&amp;(RIGHT(H650,1)+1))),NA()),NA())))</f>
        <v>0</v>
      </c>
      <c r="J651" s="43">
        <f ca="1">OFFSET(Tool!$C$13,0,ROW($H651)-3)</f>
        <v>0</v>
      </c>
      <c r="K651" s="78" t="e">
        <f t="shared" ca="1" si="51"/>
        <v>#N/A</v>
      </c>
      <c r="L651" s="78" t="e">
        <f t="shared" ca="1" si="54"/>
        <v>#N/A</v>
      </c>
      <c r="M651" s="78" t="e">
        <f t="shared" ca="1" si="55"/>
        <v>#N/A</v>
      </c>
      <c r="N651" s="38"/>
      <c r="O651" s="36" t="e" cm="1">
        <f t="array" ref="O651">IF(OR(ISERROR($H651),$H651=FALSE),NA(),
IF(INFLATION_Index="Custom",_xlfn.XLOOKUP($H651,Tool!$12:$12,Tool!$14:$14)*100,
IF(SETUP_Frequency="Financial Year",
IFERROR(INDEX(Dynamic_Table_FY,_xlfn.XMATCH($H651,Dynamic_Period_FY),_xlfn.XMATCH(INFLATION_Index,Dynamic_Indices)),
INDEX(Dynamic_Table_FY,COUNTA(Dynamic_Table_FY)/COUNTA(Dynamic_Indices),_xlfn.XMATCH(INFLATION_Index,Dynamic_Indices))),
IF(SETUP_Frequency="Calendar Year",
IFERROR(INDEX(Dynamic_Table_CAL,_xlfn.XMATCH($H651,Dynamic_Period_CAL),_xlfn.XMATCH(INFLATION_Index,Dynamic_Indices)),
INDEX(Dynamic_Table_CAL,COUNTA(Dynamic_Table_CAL)/COUNTA(Dynamic_Indices),_xlfn.XMATCH(INFLATION_Index,Dynamic_Indices))),
IF(SETUP_Frequency="Quarterly",
IFERROR(INDEX(Dynamic_Table_QTR,_xlfn.XMATCH($H651,Dynamic_Period_QTR),_xlfn.XMATCH(INFLATION_Index,Dynamic_Indices)),
INDEX(Dynamic_Table_QTR,COUNTA(Dynamic_Table_QTR)/COUNTA(Dynamic_Indices),_xlfn.XMATCH(INFLATION_Index,Dynamic_Indices))),"err")))))
/100</f>
        <v>#N/A</v>
      </c>
      <c r="P651" s="37" t="e">
        <f t="shared" ca="1" si="52"/>
        <v>#N/A</v>
      </c>
      <c r="Q651" s="37" t="e">
        <f ca="1">IF(ISERROR($H651),NA(),
$P651/_xlfn.XLOOKUP(0,Tool!$27:$27,Tool!$33:$33)
)</f>
        <v>#N/A</v>
      </c>
      <c r="R651" s="2"/>
      <c r="S651" s="36" t="e" cm="1">
        <f t="array" ref="S651">IF(OR(ISERROR($H651),$H651=FALSE),NA(),
IF(SETUP_Frequency="Financial Year",
IFERROR(INDEX(Dynamic_Table_FY,_xlfn.XMATCH($H651,Dynamic_Period_FY),_xlfn.XMATCH("GDP Deflator",Dynamic_Indices)),
INDEX(Dynamic_Table_FY,COUNTA(Dynamic_Table_FY)/COUNTA(Dynamic_Indices),_xlfn.XMATCH("GDP Deflator",Dynamic_Indices))),
IF(SETUP_Frequency="Calendar Year",
IFERROR(INDEX(Dynamic_Table_CAL,_xlfn.XMATCH($H651,Dynamic_Period_CAL),_xlfn.XMATCH("GDP Deflator",Dynamic_Indices)),
INDEX(Dynamic_Table_CAL,COUNTA(Dynamic_Table_CAL)/COUNTA(Dynamic_Indices),_xlfn.XMATCH("GDP Deflator",Dynamic_Indices))),
IF(SETUP_Frequency="Quarterly",
IFERROR(INDEX(Dynamic_Table_QTR,_xlfn.XMATCH($H651,Dynamic_Period_QTR),_xlfn.XMATCH("GDP Deflator",Dynamic_Indices)),
INDEX(Dynamic_Table_QTR,COUNTA(Dynamic_Table_QTR)/COUNTA(Dynamic_Indices),_xlfn.XMATCH("GDP Deflator",Dynamic_Indices))),"err"))))
/100</f>
        <v>#N/A</v>
      </c>
      <c r="T651" s="37" t="e">
        <f t="shared" ca="1" si="53"/>
        <v>#N/A</v>
      </c>
      <c r="U651" s="2" t="e">
        <f ca="1">IF(ISERROR($H651),NA(),
_xlfn.XLOOKUP(0,Tool!$28:$28,Tool!$40:$40)/$T651
)</f>
        <v>#N/A</v>
      </c>
    </row>
    <row r="652" spans="8:21" x14ac:dyDescent="0.35">
      <c r="H652" s="33" t="b">
        <f>IF(SETUP_Frequency="Calendar Year",IF(COUNTA(H$3:H651)&lt;=SETUP_Period_Final-SETUP_Period_First,H651+1),
IF(SETUP_Frequency="Financial Year", IF(COUNTA(H$3:H651)&lt;=LEFT(SETUP_Period_Final,4)-LEFT(SETUP_Period_First,4),((LEFT(H651,2)&amp;MID(H651,3,2))+1)&amp;"/"&amp;TEXT(RIGHT(TEXT(RIGHT(H651,2)+1,"00"),2),"00"),NA()),
IF(SETUP_Frequency="Quarterly",IF(COUNTA(H$3:H651)&lt;=((LEFT(SETUP_Period_Final,4)-LEFT(SETUP_Period_First,4))*4)+RIGHT(SETUP_Period_Final,1)-RIGHT(SETUP_Period_First,1),IF(_xlfn.NUMBERVALUE(RIGHT(H651,1))=4,(LEFT(H651,4)+1)&amp;"Q1",(LEFT(H651,4)&amp;"Q"&amp;(RIGHT(H651,1)+1))),NA()),NA())))</f>
        <v>0</v>
      </c>
      <c r="J652" s="43">
        <f ca="1">OFFSET(Tool!$C$13,0,ROW($H652)-3)</f>
        <v>0</v>
      </c>
      <c r="K652" s="78" t="e">
        <f t="shared" ca="1" si="51"/>
        <v>#N/A</v>
      </c>
      <c r="L652" s="78" t="e">
        <f t="shared" ca="1" si="54"/>
        <v>#N/A</v>
      </c>
      <c r="M652" s="78" t="e">
        <f t="shared" ca="1" si="55"/>
        <v>#N/A</v>
      </c>
      <c r="N652" s="38"/>
      <c r="O652" s="36" t="e" cm="1">
        <f t="array" ref="O652">IF(OR(ISERROR($H652),$H652=FALSE),NA(),
IF(INFLATION_Index="Custom",_xlfn.XLOOKUP($H652,Tool!$12:$12,Tool!$14:$14)*100,
IF(SETUP_Frequency="Financial Year",
IFERROR(INDEX(Dynamic_Table_FY,_xlfn.XMATCH($H652,Dynamic_Period_FY),_xlfn.XMATCH(INFLATION_Index,Dynamic_Indices)),
INDEX(Dynamic_Table_FY,COUNTA(Dynamic_Table_FY)/COUNTA(Dynamic_Indices),_xlfn.XMATCH(INFLATION_Index,Dynamic_Indices))),
IF(SETUP_Frequency="Calendar Year",
IFERROR(INDEX(Dynamic_Table_CAL,_xlfn.XMATCH($H652,Dynamic_Period_CAL),_xlfn.XMATCH(INFLATION_Index,Dynamic_Indices)),
INDEX(Dynamic_Table_CAL,COUNTA(Dynamic_Table_CAL)/COUNTA(Dynamic_Indices),_xlfn.XMATCH(INFLATION_Index,Dynamic_Indices))),
IF(SETUP_Frequency="Quarterly",
IFERROR(INDEX(Dynamic_Table_QTR,_xlfn.XMATCH($H652,Dynamic_Period_QTR),_xlfn.XMATCH(INFLATION_Index,Dynamic_Indices)),
INDEX(Dynamic_Table_QTR,COUNTA(Dynamic_Table_QTR)/COUNTA(Dynamic_Indices),_xlfn.XMATCH(INFLATION_Index,Dynamic_Indices))),"err")))))
/100</f>
        <v>#N/A</v>
      </c>
      <c r="P652" s="37" t="e">
        <f t="shared" ca="1" si="52"/>
        <v>#N/A</v>
      </c>
      <c r="Q652" s="37" t="e">
        <f ca="1">IF(ISERROR($H652),NA(),
$P652/_xlfn.XLOOKUP(0,Tool!$27:$27,Tool!$33:$33)
)</f>
        <v>#N/A</v>
      </c>
      <c r="R652" s="2"/>
      <c r="S652" s="36" t="e" cm="1">
        <f t="array" ref="S652">IF(OR(ISERROR($H652),$H652=FALSE),NA(),
IF(SETUP_Frequency="Financial Year",
IFERROR(INDEX(Dynamic_Table_FY,_xlfn.XMATCH($H652,Dynamic_Period_FY),_xlfn.XMATCH("GDP Deflator",Dynamic_Indices)),
INDEX(Dynamic_Table_FY,COUNTA(Dynamic_Table_FY)/COUNTA(Dynamic_Indices),_xlfn.XMATCH("GDP Deflator",Dynamic_Indices))),
IF(SETUP_Frequency="Calendar Year",
IFERROR(INDEX(Dynamic_Table_CAL,_xlfn.XMATCH($H652,Dynamic_Period_CAL),_xlfn.XMATCH("GDP Deflator",Dynamic_Indices)),
INDEX(Dynamic_Table_CAL,COUNTA(Dynamic_Table_CAL)/COUNTA(Dynamic_Indices),_xlfn.XMATCH("GDP Deflator",Dynamic_Indices))),
IF(SETUP_Frequency="Quarterly",
IFERROR(INDEX(Dynamic_Table_QTR,_xlfn.XMATCH($H652,Dynamic_Period_QTR),_xlfn.XMATCH("GDP Deflator",Dynamic_Indices)),
INDEX(Dynamic_Table_QTR,COUNTA(Dynamic_Table_QTR)/COUNTA(Dynamic_Indices),_xlfn.XMATCH("GDP Deflator",Dynamic_Indices))),"err"))))
/100</f>
        <v>#N/A</v>
      </c>
      <c r="T652" s="37" t="e">
        <f t="shared" ca="1" si="53"/>
        <v>#N/A</v>
      </c>
      <c r="U652" s="2" t="e">
        <f ca="1">IF(ISERROR($H652),NA(),
_xlfn.XLOOKUP(0,Tool!$28:$28,Tool!$40:$40)/$T652
)</f>
        <v>#N/A</v>
      </c>
    </row>
    <row r="653" spans="8:21" x14ac:dyDescent="0.35">
      <c r="H653" s="33" t="b">
        <f>IF(SETUP_Frequency="Calendar Year",IF(COUNTA(H$3:H652)&lt;=SETUP_Period_Final-SETUP_Period_First,H652+1),
IF(SETUP_Frequency="Financial Year", IF(COUNTA(H$3:H652)&lt;=LEFT(SETUP_Period_Final,4)-LEFT(SETUP_Period_First,4),((LEFT(H652,2)&amp;MID(H652,3,2))+1)&amp;"/"&amp;TEXT(RIGHT(TEXT(RIGHT(H652,2)+1,"00"),2),"00"),NA()),
IF(SETUP_Frequency="Quarterly",IF(COUNTA(H$3:H652)&lt;=((LEFT(SETUP_Period_Final,4)-LEFT(SETUP_Period_First,4))*4)+RIGHT(SETUP_Period_Final,1)-RIGHT(SETUP_Period_First,1),IF(_xlfn.NUMBERVALUE(RIGHT(H652,1))=4,(LEFT(H652,4)+1)&amp;"Q1",(LEFT(H652,4)&amp;"Q"&amp;(RIGHT(H652,1)+1))),NA()),NA())))</f>
        <v>0</v>
      </c>
      <c r="J653" s="43">
        <f ca="1">OFFSET(Tool!$C$13,0,ROW($H653)-3)</f>
        <v>0</v>
      </c>
      <c r="K653" s="78" t="e">
        <f t="shared" ca="1" si="51"/>
        <v>#N/A</v>
      </c>
      <c r="L653" s="78" t="e">
        <f t="shared" ca="1" si="54"/>
        <v>#N/A</v>
      </c>
      <c r="M653" s="78" t="e">
        <f t="shared" ca="1" si="55"/>
        <v>#N/A</v>
      </c>
      <c r="N653" s="38"/>
      <c r="O653" s="36" t="e" cm="1">
        <f t="array" ref="O653">IF(OR(ISERROR($H653),$H653=FALSE),NA(),
IF(INFLATION_Index="Custom",_xlfn.XLOOKUP($H653,Tool!$12:$12,Tool!$14:$14)*100,
IF(SETUP_Frequency="Financial Year",
IFERROR(INDEX(Dynamic_Table_FY,_xlfn.XMATCH($H653,Dynamic_Period_FY),_xlfn.XMATCH(INFLATION_Index,Dynamic_Indices)),
INDEX(Dynamic_Table_FY,COUNTA(Dynamic_Table_FY)/COUNTA(Dynamic_Indices),_xlfn.XMATCH(INFLATION_Index,Dynamic_Indices))),
IF(SETUP_Frequency="Calendar Year",
IFERROR(INDEX(Dynamic_Table_CAL,_xlfn.XMATCH($H653,Dynamic_Period_CAL),_xlfn.XMATCH(INFLATION_Index,Dynamic_Indices)),
INDEX(Dynamic_Table_CAL,COUNTA(Dynamic_Table_CAL)/COUNTA(Dynamic_Indices),_xlfn.XMATCH(INFLATION_Index,Dynamic_Indices))),
IF(SETUP_Frequency="Quarterly",
IFERROR(INDEX(Dynamic_Table_QTR,_xlfn.XMATCH($H653,Dynamic_Period_QTR),_xlfn.XMATCH(INFLATION_Index,Dynamic_Indices)),
INDEX(Dynamic_Table_QTR,COUNTA(Dynamic_Table_QTR)/COUNTA(Dynamic_Indices),_xlfn.XMATCH(INFLATION_Index,Dynamic_Indices))),"err")))))
/100</f>
        <v>#N/A</v>
      </c>
      <c r="P653" s="37" t="e">
        <f t="shared" ca="1" si="52"/>
        <v>#N/A</v>
      </c>
      <c r="Q653" s="37" t="e">
        <f ca="1">IF(ISERROR($H653),NA(),
$P653/_xlfn.XLOOKUP(0,Tool!$27:$27,Tool!$33:$33)
)</f>
        <v>#N/A</v>
      </c>
      <c r="R653" s="2"/>
      <c r="S653" s="36" t="e" cm="1">
        <f t="array" ref="S653">IF(OR(ISERROR($H653),$H653=FALSE),NA(),
IF(SETUP_Frequency="Financial Year",
IFERROR(INDEX(Dynamic_Table_FY,_xlfn.XMATCH($H653,Dynamic_Period_FY),_xlfn.XMATCH("GDP Deflator",Dynamic_Indices)),
INDEX(Dynamic_Table_FY,COUNTA(Dynamic_Table_FY)/COUNTA(Dynamic_Indices),_xlfn.XMATCH("GDP Deflator",Dynamic_Indices))),
IF(SETUP_Frequency="Calendar Year",
IFERROR(INDEX(Dynamic_Table_CAL,_xlfn.XMATCH($H653,Dynamic_Period_CAL),_xlfn.XMATCH("GDP Deflator",Dynamic_Indices)),
INDEX(Dynamic_Table_CAL,COUNTA(Dynamic_Table_CAL)/COUNTA(Dynamic_Indices),_xlfn.XMATCH("GDP Deflator",Dynamic_Indices))),
IF(SETUP_Frequency="Quarterly",
IFERROR(INDEX(Dynamic_Table_QTR,_xlfn.XMATCH($H653,Dynamic_Period_QTR),_xlfn.XMATCH("GDP Deflator",Dynamic_Indices)),
INDEX(Dynamic_Table_QTR,COUNTA(Dynamic_Table_QTR)/COUNTA(Dynamic_Indices),_xlfn.XMATCH("GDP Deflator",Dynamic_Indices))),"err"))))
/100</f>
        <v>#N/A</v>
      </c>
      <c r="T653" s="37" t="e">
        <f t="shared" ca="1" si="53"/>
        <v>#N/A</v>
      </c>
      <c r="U653" s="2" t="e">
        <f ca="1">IF(ISERROR($H653),NA(),
_xlfn.XLOOKUP(0,Tool!$28:$28,Tool!$40:$40)/$T653
)</f>
        <v>#N/A</v>
      </c>
    </row>
    <row r="654" spans="8:21" x14ac:dyDescent="0.35">
      <c r="H654" s="33" t="b">
        <f>IF(SETUP_Frequency="Calendar Year",IF(COUNTA(H$3:H653)&lt;=SETUP_Period_Final-SETUP_Period_First,H653+1),
IF(SETUP_Frequency="Financial Year", IF(COUNTA(H$3:H653)&lt;=LEFT(SETUP_Period_Final,4)-LEFT(SETUP_Period_First,4),((LEFT(H653,2)&amp;MID(H653,3,2))+1)&amp;"/"&amp;TEXT(RIGHT(TEXT(RIGHT(H653,2)+1,"00"),2),"00"),NA()),
IF(SETUP_Frequency="Quarterly",IF(COUNTA(H$3:H653)&lt;=((LEFT(SETUP_Period_Final,4)-LEFT(SETUP_Period_First,4))*4)+RIGHT(SETUP_Period_Final,1)-RIGHT(SETUP_Period_First,1),IF(_xlfn.NUMBERVALUE(RIGHT(H653,1))=4,(LEFT(H653,4)+1)&amp;"Q1",(LEFT(H653,4)&amp;"Q"&amp;(RIGHT(H653,1)+1))),NA()),NA())))</f>
        <v>0</v>
      </c>
      <c r="J654" s="43">
        <f ca="1">OFFSET(Tool!$C$13,0,ROW($H654)-3)</f>
        <v>0</v>
      </c>
      <c r="K654" s="78" t="e">
        <f t="shared" ca="1" si="51"/>
        <v>#N/A</v>
      </c>
      <c r="L654" s="78" t="e">
        <f t="shared" ca="1" si="54"/>
        <v>#N/A</v>
      </c>
      <c r="M654" s="78" t="e">
        <f t="shared" ca="1" si="55"/>
        <v>#N/A</v>
      </c>
      <c r="N654" s="38"/>
      <c r="O654" s="36" t="e" cm="1">
        <f t="array" ref="O654">IF(OR(ISERROR($H654),$H654=FALSE),NA(),
IF(INFLATION_Index="Custom",_xlfn.XLOOKUP($H654,Tool!$12:$12,Tool!$14:$14)*100,
IF(SETUP_Frequency="Financial Year",
IFERROR(INDEX(Dynamic_Table_FY,_xlfn.XMATCH($H654,Dynamic_Period_FY),_xlfn.XMATCH(INFLATION_Index,Dynamic_Indices)),
INDEX(Dynamic_Table_FY,COUNTA(Dynamic_Table_FY)/COUNTA(Dynamic_Indices),_xlfn.XMATCH(INFLATION_Index,Dynamic_Indices))),
IF(SETUP_Frequency="Calendar Year",
IFERROR(INDEX(Dynamic_Table_CAL,_xlfn.XMATCH($H654,Dynamic_Period_CAL),_xlfn.XMATCH(INFLATION_Index,Dynamic_Indices)),
INDEX(Dynamic_Table_CAL,COUNTA(Dynamic_Table_CAL)/COUNTA(Dynamic_Indices),_xlfn.XMATCH(INFLATION_Index,Dynamic_Indices))),
IF(SETUP_Frequency="Quarterly",
IFERROR(INDEX(Dynamic_Table_QTR,_xlfn.XMATCH($H654,Dynamic_Period_QTR),_xlfn.XMATCH(INFLATION_Index,Dynamic_Indices)),
INDEX(Dynamic_Table_QTR,COUNTA(Dynamic_Table_QTR)/COUNTA(Dynamic_Indices),_xlfn.XMATCH(INFLATION_Index,Dynamic_Indices))),"err")))))
/100</f>
        <v>#N/A</v>
      </c>
      <c r="P654" s="37" t="e">
        <f t="shared" ca="1" si="52"/>
        <v>#N/A</v>
      </c>
      <c r="Q654" s="37" t="e">
        <f ca="1">IF(ISERROR($H654),NA(),
$P654/_xlfn.XLOOKUP(0,Tool!$27:$27,Tool!$33:$33)
)</f>
        <v>#N/A</v>
      </c>
      <c r="R654" s="2"/>
      <c r="S654" s="36" t="e" cm="1">
        <f t="array" ref="S654">IF(OR(ISERROR($H654),$H654=FALSE),NA(),
IF(SETUP_Frequency="Financial Year",
IFERROR(INDEX(Dynamic_Table_FY,_xlfn.XMATCH($H654,Dynamic_Period_FY),_xlfn.XMATCH("GDP Deflator",Dynamic_Indices)),
INDEX(Dynamic_Table_FY,COUNTA(Dynamic_Table_FY)/COUNTA(Dynamic_Indices),_xlfn.XMATCH("GDP Deflator",Dynamic_Indices))),
IF(SETUP_Frequency="Calendar Year",
IFERROR(INDEX(Dynamic_Table_CAL,_xlfn.XMATCH($H654,Dynamic_Period_CAL),_xlfn.XMATCH("GDP Deflator",Dynamic_Indices)),
INDEX(Dynamic_Table_CAL,COUNTA(Dynamic_Table_CAL)/COUNTA(Dynamic_Indices),_xlfn.XMATCH("GDP Deflator",Dynamic_Indices))),
IF(SETUP_Frequency="Quarterly",
IFERROR(INDEX(Dynamic_Table_QTR,_xlfn.XMATCH($H654,Dynamic_Period_QTR),_xlfn.XMATCH("GDP Deflator",Dynamic_Indices)),
INDEX(Dynamic_Table_QTR,COUNTA(Dynamic_Table_QTR)/COUNTA(Dynamic_Indices),_xlfn.XMATCH("GDP Deflator",Dynamic_Indices))),"err"))))
/100</f>
        <v>#N/A</v>
      </c>
      <c r="T654" s="37" t="e">
        <f t="shared" ca="1" si="53"/>
        <v>#N/A</v>
      </c>
      <c r="U654" s="2" t="e">
        <f ca="1">IF(ISERROR($H654),NA(),
_xlfn.XLOOKUP(0,Tool!$28:$28,Tool!$40:$40)/$T654
)</f>
        <v>#N/A</v>
      </c>
    </row>
    <row r="655" spans="8:21" x14ac:dyDescent="0.35">
      <c r="H655" s="33" t="b">
        <f>IF(SETUP_Frequency="Calendar Year",IF(COUNTA(H$3:H654)&lt;=SETUP_Period_Final-SETUP_Period_First,H654+1),
IF(SETUP_Frequency="Financial Year", IF(COUNTA(H$3:H654)&lt;=LEFT(SETUP_Period_Final,4)-LEFT(SETUP_Period_First,4),((LEFT(H654,2)&amp;MID(H654,3,2))+1)&amp;"/"&amp;TEXT(RIGHT(TEXT(RIGHT(H654,2)+1,"00"),2),"00"),NA()),
IF(SETUP_Frequency="Quarterly",IF(COUNTA(H$3:H654)&lt;=((LEFT(SETUP_Period_Final,4)-LEFT(SETUP_Period_First,4))*4)+RIGHT(SETUP_Period_Final,1)-RIGHT(SETUP_Period_First,1),IF(_xlfn.NUMBERVALUE(RIGHT(H654,1))=4,(LEFT(H654,4)+1)&amp;"Q1",(LEFT(H654,4)&amp;"Q"&amp;(RIGHT(H654,1)+1))),NA()),NA())))</f>
        <v>0</v>
      </c>
      <c r="J655" s="43">
        <f ca="1">OFFSET(Tool!$C$13,0,ROW($H655)-3)</f>
        <v>0</v>
      </c>
      <c r="K655" s="78" t="e">
        <f t="shared" ca="1" si="51"/>
        <v>#N/A</v>
      </c>
      <c r="L655" s="78" t="e">
        <f t="shared" ca="1" si="54"/>
        <v>#N/A</v>
      </c>
      <c r="M655" s="78" t="e">
        <f t="shared" ca="1" si="55"/>
        <v>#N/A</v>
      </c>
      <c r="N655" s="38"/>
      <c r="O655" s="36" t="e" cm="1">
        <f t="array" ref="O655">IF(OR(ISERROR($H655),$H655=FALSE),NA(),
IF(INFLATION_Index="Custom",_xlfn.XLOOKUP($H655,Tool!$12:$12,Tool!$14:$14)*100,
IF(SETUP_Frequency="Financial Year",
IFERROR(INDEX(Dynamic_Table_FY,_xlfn.XMATCH($H655,Dynamic_Period_FY),_xlfn.XMATCH(INFLATION_Index,Dynamic_Indices)),
INDEX(Dynamic_Table_FY,COUNTA(Dynamic_Table_FY)/COUNTA(Dynamic_Indices),_xlfn.XMATCH(INFLATION_Index,Dynamic_Indices))),
IF(SETUP_Frequency="Calendar Year",
IFERROR(INDEX(Dynamic_Table_CAL,_xlfn.XMATCH($H655,Dynamic_Period_CAL),_xlfn.XMATCH(INFLATION_Index,Dynamic_Indices)),
INDEX(Dynamic_Table_CAL,COUNTA(Dynamic_Table_CAL)/COUNTA(Dynamic_Indices),_xlfn.XMATCH(INFLATION_Index,Dynamic_Indices))),
IF(SETUP_Frequency="Quarterly",
IFERROR(INDEX(Dynamic_Table_QTR,_xlfn.XMATCH($H655,Dynamic_Period_QTR),_xlfn.XMATCH(INFLATION_Index,Dynamic_Indices)),
INDEX(Dynamic_Table_QTR,COUNTA(Dynamic_Table_QTR)/COUNTA(Dynamic_Indices),_xlfn.XMATCH(INFLATION_Index,Dynamic_Indices))),"err")))))
/100</f>
        <v>#N/A</v>
      </c>
      <c r="P655" s="37" t="e">
        <f t="shared" ca="1" si="52"/>
        <v>#N/A</v>
      </c>
      <c r="Q655" s="37" t="e">
        <f ca="1">IF(ISERROR($H655),NA(),
$P655/_xlfn.XLOOKUP(0,Tool!$27:$27,Tool!$33:$33)
)</f>
        <v>#N/A</v>
      </c>
      <c r="R655" s="2"/>
      <c r="S655" s="36" t="e" cm="1">
        <f t="array" ref="S655">IF(OR(ISERROR($H655),$H655=FALSE),NA(),
IF(SETUP_Frequency="Financial Year",
IFERROR(INDEX(Dynamic_Table_FY,_xlfn.XMATCH($H655,Dynamic_Period_FY),_xlfn.XMATCH("GDP Deflator",Dynamic_Indices)),
INDEX(Dynamic_Table_FY,COUNTA(Dynamic_Table_FY)/COUNTA(Dynamic_Indices),_xlfn.XMATCH("GDP Deflator",Dynamic_Indices))),
IF(SETUP_Frequency="Calendar Year",
IFERROR(INDEX(Dynamic_Table_CAL,_xlfn.XMATCH($H655,Dynamic_Period_CAL),_xlfn.XMATCH("GDP Deflator",Dynamic_Indices)),
INDEX(Dynamic_Table_CAL,COUNTA(Dynamic_Table_CAL)/COUNTA(Dynamic_Indices),_xlfn.XMATCH("GDP Deflator",Dynamic_Indices))),
IF(SETUP_Frequency="Quarterly",
IFERROR(INDEX(Dynamic_Table_QTR,_xlfn.XMATCH($H655,Dynamic_Period_QTR),_xlfn.XMATCH("GDP Deflator",Dynamic_Indices)),
INDEX(Dynamic_Table_QTR,COUNTA(Dynamic_Table_QTR)/COUNTA(Dynamic_Indices),_xlfn.XMATCH("GDP Deflator",Dynamic_Indices))),"err"))))
/100</f>
        <v>#N/A</v>
      </c>
      <c r="T655" s="37" t="e">
        <f t="shared" ca="1" si="53"/>
        <v>#N/A</v>
      </c>
      <c r="U655" s="2" t="e">
        <f ca="1">IF(ISERROR($H655),NA(),
_xlfn.XLOOKUP(0,Tool!$28:$28,Tool!$40:$40)/$T655
)</f>
        <v>#N/A</v>
      </c>
    </row>
    <row r="656" spans="8:21" x14ac:dyDescent="0.35">
      <c r="H656" s="33" t="b">
        <f>IF(SETUP_Frequency="Calendar Year",IF(COUNTA(H$3:H655)&lt;=SETUP_Period_Final-SETUP_Period_First,H655+1),
IF(SETUP_Frequency="Financial Year", IF(COUNTA(H$3:H655)&lt;=LEFT(SETUP_Period_Final,4)-LEFT(SETUP_Period_First,4),((LEFT(H655,2)&amp;MID(H655,3,2))+1)&amp;"/"&amp;TEXT(RIGHT(TEXT(RIGHT(H655,2)+1,"00"),2),"00"),NA()),
IF(SETUP_Frequency="Quarterly",IF(COUNTA(H$3:H655)&lt;=((LEFT(SETUP_Period_Final,4)-LEFT(SETUP_Period_First,4))*4)+RIGHT(SETUP_Period_Final,1)-RIGHT(SETUP_Period_First,1),IF(_xlfn.NUMBERVALUE(RIGHT(H655,1))=4,(LEFT(H655,4)+1)&amp;"Q1",(LEFT(H655,4)&amp;"Q"&amp;(RIGHT(H655,1)+1))),NA()),NA())))</f>
        <v>0</v>
      </c>
      <c r="J656" s="43">
        <f ca="1">OFFSET(Tool!$C$13,0,ROW($H656)-3)</f>
        <v>0</v>
      </c>
      <c r="K656" s="78" t="e">
        <f t="shared" ca="1" si="51"/>
        <v>#N/A</v>
      </c>
      <c r="L656" s="78" t="e">
        <f t="shared" ca="1" si="54"/>
        <v>#N/A</v>
      </c>
      <c r="M656" s="78" t="e">
        <f t="shared" ca="1" si="55"/>
        <v>#N/A</v>
      </c>
      <c r="N656" s="38"/>
      <c r="O656" s="36" t="e" cm="1">
        <f t="array" ref="O656">IF(OR(ISERROR($H656),$H656=FALSE),NA(),
IF(INFLATION_Index="Custom",_xlfn.XLOOKUP($H656,Tool!$12:$12,Tool!$14:$14)*100,
IF(SETUP_Frequency="Financial Year",
IFERROR(INDEX(Dynamic_Table_FY,_xlfn.XMATCH($H656,Dynamic_Period_FY),_xlfn.XMATCH(INFLATION_Index,Dynamic_Indices)),
INDEX(Dynamic_Table_FY,COUNTA(Dynamic_Table_FY)/COUNTA(Dynamic_Indices),_xlfn.XMATCH(INFLATION_Index,Dynamic_Indices))),
IF(SETUP_Frequency="Calendar Year",
IFERROR(INDEX(Dynamic_Table_CAL,_xlfn.XMATCH($H656,Dynamic_Period_CAL),_xlfn.XMATCH(INFLATION_Index,Dynamic_Indices)),
INDEX(Dynamic_Table_CAL,COUNTA(Dynamic_Table_CAL)/COUNTA(Dynamic_Indices),_xlfn.XMATCH(INFLATION_Index,Dynamic_Indices))),
IF(SETUP_Frequency="Quarterly",
IFERROR(INDEX(Dynamic_Table_QTR,_xlfn.XMATCH($H656,Dynamic_Period_QTR),_xlfn.XMATCH(INFLATION_Index,Dynamic_Indices)),
INDEX(Dynamic_Table_QTR,COUNTA(Dynamic_Table_QTR)/COUNTA(Dynamic_Indices),_xlfn.XMATCH(INFLATION_Index,Dynamic_Indices))),"err")))))
/100</f>
        <v>#N/A</v>
      </c>
      <c r="P656" s="37" t="e">
        <f t="shared" ca="1" si="52"/>
        <v>#N/A</v>
      </c>
      <c r="Q656" s="37" t="e">
        <f ca="1">IF(ISERROR($H656),NA(),
$P656/_xlfn.XLOOKUP(0,Tool!$27:$27,Tool!$33:$33)
)</f>
        <v>#N/A</v>
      </c>
      <c r="R656" s="2"/>
      <c r="S656" s="36" t="e" cm="1">
        <f t="array" ref="S656">IF(OR(ISERROR($H656),$H656=FALSE),NA(),
IF(SETUP_Frequency="Financial Year",
IFERROR(INDEX(Dynamic_Table_FY,_xlfn.XMATCH($H656,Dynamic_Period_FY),_xlfn.XMATCH("GDP Deflator",Dynamic_Indices)),
INDEX(Dynamic_Table_FY,COUNTA(Dynamic_Table_FY)/COUNTA(Dynamic_Indices),_xlfn.XMATCH("GDP Deflator",Dynamic_Indices))),
IF(SETUP_Frequency="Calendar Year",
IFERROR(INDEX(Dynamic_Table_CAL,_xlfn.XMATCH($H656,Dynamic_Period_CAL),_xlfn.XMATCH("GDP Deflator",Dynamic_Indices)),
INDEX(Dynamic_Table_CAL,COUNTA(Dynamic_Table_CAL)/COUNTA(Dynamic_Indices),_xlfn.XMATCH("GDP Deflator",Dynamic_Indices))),
IF(SETUP_Frequency="Quarterly",
IFERROR(INDEX(Dynamic_Table_QTR,_xlfn.XMATCH($H656,Dynamic_Period_QTR),_xlfn.XMATCH("GDP Deflator",Dynamic_Indices)),
INDEX(Dynamic_Table_QTR,COUNTA(Dynamic_Table_QTR)/COUNTA(Dynamic_Indices),_xlfn.XMATCH("GDP Deflator",Dynamic_Indices))),"err"))))
/100</f>
        <v>#N/A</v>
      </c>
      <c r="T656" s="37" t="e">
        <f t="shared" ca="1" si="53"/>
        <v>#N/A</v>
      </c>
      <c r="U656" s="2" t="e">
        <f ca="1">IF(ISERROR($H656),NA(),
_xlfn.XLOOKUP(0,Tool!$28:$28,Tool!$40:$40)/$T656
)</f>
        <v>#N/A</v>
      </c>
    </row>
    <row r="657" spans="8:21" x14ac:dyDescent="0.35">
      <c r="H657" s="33" t="b">
        <f>IF(SETUP_Frequency="Calendar Year",IF(COUNTA(H$3:H656)&lt;=SETUP_Period_Final-SETUP_Period_First,H656+1),
IF(SETUP_Frequency="Financial Year", IF(COUNTA(H$3:H656)&lt;=LEFT(SETUP_Period_Final,4)-LEFT(SETUP_Period_First,4),((LEFT(H656,2)&amp;MID(H656,3,2))+1)&amp;"/"&amp;TEXT(RIGHT(TEXT(RIGHT(H656,2)+1,"00"),2),"00"),NA()),
IF(SETUP_Frequency="Quarterly",IF(COUNTA(H$3:H656)&lt;=((LEFT(SETUP_Period_Final,4)-LEFT(SETUP_Period_First,4))*4)+RIGHT(SETUP_Period_Final,1)-RIGHT(SETUP_Period_First,1),IF(_xlfn.NUMBERVALUE(RIGHT(H656,1))=4,(LEFT(H656,4)+1)&amp;"Q1",(LEFT(H656,4)&amp;"Q"&amp;(RIGHT(H656,1)+1))),NA()),NA())))</f>
        <v>0</v>
      </c>
      <c r="J657" s="43">
        <f ca="1">OFFSET(Tool!$C$13,0,ROW($H657)-3)</f>
        <v>0</v>
      </c>
      <c r="K657" s="78" t="e">
        <f t="shared" ca="1" si="51"/>
        <v>#N/A</v>
      </c>
      <c r="L657" s="78" t="e">
        <f t="shared" ca="1" si="54"/>
        <v>#N/A</v>
      </c>
      <c r="M657" s="78" t="e">
        <f t="shared" ca="1" si="55"/>
        <v>#N/A</v>
      </c>
      <c r="N657" s="38"/>
      <c r="O657" s="36" t="e" cm="1">
        <f t="array" ref="O657">IF(OR(ISERROR($H657),$H657=FALSE),NA(),
IF(INFLATION_Index="Custom",_xlfn.XLOOKUP($H657,Tool!$12:$12,Tool!$14:$14)*100,
IF(SETUP_Frequency="Financial Year",
IFERROR(INDEX(Dynamic_Table_FY,_xlfn.XMATCH($H657,Dynamic_Period_FY),_xlfn.XMATCH(INFLATION_Index,Dynamic_Indices)),
INDEX(Dynamic_Table_FY,COUNTA(Dynamic_Table_FY)/COUNTA(Dynamic_Indices),_xlfn.XMATCH(INFLATION_Index,Dynamic_Indices))),
IF(SETUP_Frequency="Calendar Year",
IFERROR(INDEX(Dynamic_Table_CAL,_xlfn.XMATCH($H657,Dynamic_Period_CAL),_xlfn.XMATCH(INFLATION_Index,Dynamic_Indices)),
INDEX(Dynamic_Table_CAL,COUNTA(Dynamic_Table_CAL)/COUNTA(Dynamic_Indices),_xlfn.XMATCH(INFLATION_Index,Dynamic_Indices))),
IF(SETUP_Frequency="Quarterly",
IFERROR(INDEX(Dynamic_Table_QTR,_xlfn.XMATCH($H657,Dynamic_Period_QTR),_xlfn.XMATCH(INFLATION_Index,Dynamic_Indices)),
INDEX(Dynamic_Table_QTR,COUNTA(Dynamic_Table_QTR)/COUNTA(Dynamic_Indices),_xlfn.XMATCH(INFLATION_Index,Dynamic_Indices))),"err")))))
/100</f>
        <v>#N/A</v>
      </c>
      <c r="P657" s="37" t="e">
        <f t="shared" ca="1" si="52"/>
        <v>#N/A</v>
      </c>
      <c r="Q657" s="37" t="e">
        <f ca="1">IF(ISERROR($H657),NA(),
$P657/_xlfn.XLOOKUP(0,Tool!$27:$27,Tool!$33:$33)
)</f>
        <v>#N/A</v>
      </c>
      <c r="R657" s="2"/>
      <c r="S657" s="36" t="e" cm="1">
        <f t="array" ref="S657">IF(OR(ISERROR($H657),$H657=FALSE),NA(),
IF(SETUP_Frequency="Financial Year",
IFERROR(INDEX(Dynamic_Table_FY,_xlfn.XMATCH($H657,Dynamic_Period_FY),_xlfn.XMATCH("GDP Deflator",Dynamic_Indices)),
INDEX(Dynamic_Table_FY,COUNTA(Dynamic_Table_FY)/COUNTA(Dynamic_Indices),_xlfn.XMATCH("GDP Deflator",Dynamic_Indices))),
IF(SETUP_Frequency="Calendar Year",
IFERROR(INDEX(Dynamic_Table_CAL,_xlfn.XMATCH($H657,Dynamic_Period_CAL),_xlfn.XMATCH("GDP Deflator",Dynamic_Indices)),
INDEX(Dynamic_Table_CAL,COUNTA(Dynamic_Table_CAL)/COUNTA(Dynamic_Indices),_xlfn.XMATCH("GDP Deflator",Dynamic_Indices))),
IF(SETUP_Frequency="Quarterly",
IFERROR(INDEX(Dynamic_Table_QTR,_xlfn.XMATCH($H657,Dynamic_Period_QTR),_xlfn.XMATCH("GDP Deflator",Dynamic_Indices)),
INDEX(Dynamic_Table_QTR,COUNTA(Dynamic_Table_QTR)/COUNTA(Dynamic_Indices),_xlfn.XMATCH("GDP Deflator",Dynamic_Indices))),"err"))))
/100</f>
        <v>#N/A</v>
      </c>
      <c r="T657" s="37" t="e">
        <f t="shared" ca="1" si="53"/>
        <v>#N/A</v>
      </c>
      <c r="U657" s="2" t="e">
        <f ca="1">IF(ISERROR($H657),NA(),
_xlfn.XLOOKUP(0,Tool!$28:$28,Tool!$40:$40)/$T657
)</f>
        <v>#N/A</v>
      </c>
    </row>
    <row r="658" spans="8:21" x14ac:dyDescent="0.35">
      <c r="H658" s="33" t="b">
        <f>IF(SETUP_Frequency="Calendar Year",IF(COUNTA(H$3:H657)&lt;=SETUP_Period_Final-SETUP_Period_First,H657+1),
IF(SETUP_Frequency="Financial Year", IF(COUNTA(H$3:H657)&lt;=LEFT(SETUP_Period_Final,4)-LEFT(SETUP_Period_First,4),((LEFT(H657,2)&amp;MID(H657,3,2))+1)&amp;"/"&amp;TEXT(RIGHT(TEXT(RIGHT(H657,2)+1,"00"),2),"00"),NA()),
IF(SETUP_Frequency="Quarterly",IF(COUNTA(H$3:H657)&lt;=((LEFT(SETUP_Period_Final,4)-LEFT(SETUP_Period_First,4))*4)+RIGHT(SETUP_Period_Final,1)-RIGHT(SETUP_Period_First,1),IF(_xlfn.NUMBERVALUE(RIGHT(H657,1))=4,(LEFT(H657,4)+1)&amp;"Q1",(LEFT(H657,4)&amp;"Q"&amp;(RIGHT(H657,1)+1))),NA()),NA())))</f>
        <v>0</v>
      </c>
      <c r="J658" s="43">
        <f ca="1">OFFSET(Tool!$C$13,0,ROW($H658)-3)</f>
        <v>0</v>
      </c>
      <c r="K658" s="78" t="e">
        <f t="shared" ca="1" si="51"/>
        <v>#N/A</v>
      </c>
      <c r="L658" s="78" t="e">
        <f t="shared" ca="1" si="54"/>
        <v>#N/A</v>
      </c>
      <c r="M658" s="78" t="e">
        <f t="shared" ca="1" si="55"/>
        <v>#N/A</v>
      </c>
      <c r="N658" s="38"/>
      <c r="O658" s="36" t="e" cm="1">
        <f t="array" ref="O658">IF(OR(ISERROR($H658),$H658=FALSE),NA(),
IF(INFLATION_Index="Custom",_xlfn.XLOOKUP($H658,Tool!$12:$12,Tool!$14:$14)*100,
IF(SETUP_Frequency="Financial Year",
IFERROR(INDEX(Dynamic_Table_FY,_xlfn.XMATCH($H658,Dynamic_Period_FY),_xlfn.XMATCH(INFLATION_Index,Dynamic_Indices)),
INDEX(Dynamic_Table_FY,COUNTA(Dynamic_Table_FY)/COUNTA(Dynamic_Indices),_xlfn.XMATCH(INFLATION_Index,Dynamic_Indices))),
IF(SETUP_Frequency="Calendar Year",
IFERROR(INDEX(Dynamic_Table_CAL,_xlfn.XMATCH($H658,Dynamic_Period_CAL),_xlfn.XMATCH(INFLATION_Index,Dynamic_Indices)),
INDEX(Dynamic_Table_CAL,COUNTA(Dynamic_Table_CAL)/COUNTA(Dynamic_Indices),_xlfn.XMATCH(INFLATION_Index,Dynamic_Indices))),
IF(SETUP_Frequency="Quarterly",
IFERROR(INDEX(Dynamic_Table_QTR,_xlfn.XMATCH($H658,Dynamic_Period_QTR),_xlfn.XMATCH(INFLATION_Index,Dynamic_Indices)),
INDEX(Dynamic_Table_QTR,COUNTA(Dynamic_Table_QTR)/COUNTA(Dynamic_Indices),_xlfn.XMATCH(INFLATION_Index,Dynamic_Indices))),"err")))))
/100</f>
        <v>#N/A</v>
      </c>
      <c r="P658" s="37" t="e">
        <f t="shared" ca="1" si="52"/>
        <v>#N/A</v>
      </c>
      <c r="Q658" s="37" t="e">
        <f ca="1">IF(ISERROR($H658),NA(),
$P658/_xlfn.XLOOKUP(0,Tool!$27:$27,Tool!$33:$33)
)</f>
        <v>#N/A</v>
      </c>
      <c r="R658" s="2"/>
      <c r="S658" s="36" t="e" cm="1">
        <f t="array" ref="S658">IF(OR(ISERROR($H658),$H658=FALSE),NA(),
IF(SETUP_Frequency="Financial Year",
IFERROR(INDEX(Dynamic_Table_FY,_xlfn.XMATCH($H658,Dynamic_Period_FY),_xlfn.XMATCH("GDP Deflator",Dynamic_Indices)),
INDEX(Dynamic_Table_FY,COUNTA(Dynamic_Table_FY)/COUNTA(Dynamic_Indices),_xlfn.XMATCH("GDP Deflator",Dynamic_Indices))),
IF(SETUP_Frequency="Calendar Year",
IFERROR(INDEX(Dynamic_Table_CAL,_xlfn.XMATCH($H658,Dynamic_Period_CAL),_xlfn.XMATCH("GDP Deflator",Dynamic_Indices)),
INDEX(Dynamic_Table_CAL,COUNTA(Dynamic_Table_CAL)/COUNTA(Dynamic_Indices),_xlfn.XMATCH("GDP Deflator",Dynamic_Indices))),
IF(SETUP_Frequency="Quarterly",
IFERROR(INDEX(Dynamic_Table_QTR,_xlfn.XMATCH($H658,Dynamic_Period_QTR),_xlfn.XMATCH("GDP Deflator",Dynamic_Indices)),
INDEX(Dynamic_Table_QTR,COUNTA(Dynamic_Table_QTR)/COUNTA(Dynamic_Indices),_xlfn.XMATCH("GDP Deflator",Dynamic_Indices))),"err"))))
/100</f>
        <v>#N/A</v>
      </c>
      <c r="T658" s="37" t="e">
        <f t="shared" ca="1" si="53"/>
        <v>#N/A</v>
      </c>
      <c r="U658" s="2" t="e">
        <f ca="1">IF(ISERROR($H658),NA(),
_xlfn.XLOOKUP(0,Tool!$28:$28,Tool!$40:$40)/$T658
)</f>
        <v>#N/A</v>
      </c>
    </row>
    <row r="659" spans="8:21" x14ac:dyDescent="0.35">
      <c r="H659" s="33" t="b">
        <f>IF(SETUP_Frequency="Calendar Year",IF(COUNTA(H$3:H658)&lt;=SETUP_Period_Final-SETUP_Period_First,H658+1),
IF(SETUP_Frequency="Financial Year", IF(COUNTA(H$3:H658)&lt;=LEFT(SETUP_Period_Final,4)-LEFT(SETUP_Period_First,4),((LEFT(H658,2)&amp;MID(H658,3,2))+1)&amp;"/"&amp;TEXT(RIGHT(TEXT(RIGHT(H658,2)+1,"00"),2),"00"),NA()),
IF(SETUP_Frequency="Quarterly",IF(COUNTA(H$3:H658)&lt;=((LEFT(SETUP_Period_Final,4)-LEFT(SETUP_Period_First,4))*4)+RIGHT(SETUP_Period_Final,1)-RIGHT(SETUP_Period_First,1),IF(_xlfn.NUMBERVALUE(RIGHT(H658,1))=4,(LEFT(H658,4)+1)&amp;"Q1",(LEFT(H658,4)&amp;"Q"&amp;(RIGHT(H658,1)+1))),NA()),NA())))</f>
        <v>0</v>
      </c>
      <c r="J659" s="43">
        <f ca="1">OFFSET(Tool!$C$13,0,ROW($H659)-3)</f>
        <v>0</v>
      </c>
      <c r="K659" s="78" t="e">
        <f t="shared" ca="1" si="51"/>
        <v>#N/A</v>
      </c>
      <c r="L659" s="78" t="e">
        <f t="shared" ca="1" si="54"/>
        <v>#N/A</v>
      </c>
      <c r="M659" s="78" t="e">
        <f t="shared" ca="1" si="55"/>
        <v>#N/A</v>
      </c>
      <c r="N659" s="38"/>
      <c r="O659" s="36" t="e" cm="1">
        <f t="array" ref="O659">IF(OR(ISERROR($H659),$H659=FALSE),NA(),
IF(INFLATION_Index="Custom",_xlfn.XLOOKUP($H659,Tool!$12:$12,Tool!$14:$14)*100,
IF(SETUP_Frequency="Financial Year",
IFERROR(INDEX(Dynamic_Table_FY,_xlfn.XMATCH($H659,Dynamic_Period_FY),_xlfn.XMATCH(INFLATION_Index,Dynamic_Indices)),
INDEX(Dynamic_Table_FY,COUNTA(Dynamic_Table_FY)/COUNTA(Dynamic_Indices),_xlfn.XMATCH(INFLATION_Index,Dynamic_Indices))),
IF(SETUP_Frequency="Calendar Year",
IFERROR(INDEX(Dynamic_Table_CAL,_xlfn.XMATCH($H659,Dynamic_Period_CAL),_xlfn.XMATCH(INFLATION_Index,Dynamic_Indices)),
INDEX(Dynamic_Table_CAL,COUNTA(Dynamic_Table_CAL)/COUNTA(Dynamic_Indices),_xlfn.XMATCH(INFLATION_Index,Dynamic_Indices))),
IF(SETUP_Frequency="Quarterly",
IFERROR(INDEX(Dynamic_Table_QTR,_xlfn.XMATCH($H659,Dynamic_Period_QTR),_xlfn.XMATCH(INFLATION_Index,Dynamic_Indices)),
INDEX(Dynamic_Table_QTR,COUNTA(Dynamic_Table_QTR)/COUNTA(Dynamic_Indices),_xlfn.XMATCH(INFLATION_Index,Dynamic_Indices))),"err")))))
/100</f>
        <v>#N/A</v>
      </c>
      <c r="P659" s="37" t="e">
        <f t="shared" ca="1" si="52"/>
        <v>#N/A</v>
      </c>
      <c r="Q659" s="37" t="e">
        <f ca="1">IF(ISERROR($H659),NA(),
$P659/_xlfn.XLOOKUP(0,Tool!$27:$27,Tool!$33:$33)
)</f>
        <v>#N/A</v>
      </c>
      <c r="R659" s="2"/>
      <c r="S659" s="36" t="e" cm="1">
        <f t="array" ref="S659">IF(OR(ISERROR($H659),$H659=FALSE),NA(),
IF(SETUP_Frequency="Financial Year",
IFERROR(INDEX(Dynamic_Table_FY,_xlfn.XMATCH($H659,Dynamic_Period_FY),_xlfn.XMATCH("GDP Deflator",Dynamic_Indices)),
INDEX(Dynamic_Table_FY,COUNTA(Dynamic_Table_FY)/COUNTA(Dynamic_Indices),_xlfn.XMATCH("GDP Deflator",Dynamic_Indices))),
IF(SETUP_Frequency="Calendar Year",
IFERROR(INDEX(Dynamic_Table_CAL,_xlfn.XMATCH($H659,Dynamic_Period_CAL),_xlfn.XMATCH("GDP Deflator",Dynamic_Indices)),
INDEX(Dynamic_Table_CAL,COUNTA(Dynamic_Table_CAL)/COUNTA(Dynamic_Indices),_xlfn.XMATCH("GDP Deflator",Dynamic_Indices))),
IF(SETUP_Frequency="Quarterly",
IFERROR(INDEX(Dynamic_Table_QTR,_xlfn.XMATCH($H659,Dynamic_Period_QTR),_xlfn.XMATCH("GDP Deflator",Dynamic_Indices)),
INDEX(Dynamic_Table_QTR,COUNTA(Dynamic_Table_QTR)/COUNTA(Dynamic_Indices),_xlfn.XMATCH("GDP Deflator",Dynamic_Indices))),"err"))))
/100</f>
        <v>#N/A</v>
      </c>
      <c r="T659" s="37" t="e">
        <f t="shared" ca="1" si="53"/>
        <v>#N/A</v>
      </c>
      <c r="U659" s="2" t="e">
        <f ca="1">IF(ISERROR($H659),NA(),
_xlfn.XLOOKUP(0,Tool!$28:$28,Tool!$40:$40)/$T659
)</f>
        <v>#N/A</v>
      </c>
    </row>
    <row r="660" spans="8:21" x14ac:dyDescent="0.35">
      <c r="H660" s="33" t="b">
        <f>IF(SETUP_Frequency="Calendar Year",IF(COUNTA(H$3:H659)&lt;=SETUP_Period_Final-SETUP_Period_First,H659+1),
IF(SETUP_Frequency="Financial Year", IF(COUNTA(H$3:H659)&lt;=LEFT(SETUP_Period_Final,4)-LEFT(SETUP_Period_First,4),((LEFT(H659,2)&amp;MID(H659,3,2))+1)&amp;"/"&amp;TEXT(RIGHT(TEXT(RIGHT(H659,2)+1,"00"),2),"00"),NA()),
IF(SETUP_Frequency="Quarterly",IF(COUNTA(H$3:H659)&lt;=((LEFT(SETUP_Period_Final,4)-LEFT(SETUP_Period_First,4))*4)+RIGHT(SETUP_Period_Final,1)-RIGHT(SETUP_Period_First,1),IF(_xlfn.NUMBERVALUE(RIGHT(H659,1))=4,(LEFT(H659,4)+1)&amp;"Q1",(LEFT(H659,4)&amp;"Q"&amp;(RIGHT(H659,1)+1))),NA()),NA())))</f>
        <v>0</v>
      </c>
      <c r="J660" s="43">
        <f ca="1">OFFSET(Tool!$C$13,0,ROW($H660)-3)</f>
        <v>0</v>
      </c>
      <c r="K660" s="78" t="e">
        <f t="shared" ca="1" si="51"/>
        <v>#N/A</v>
      </c>
      <c r="L660" s="78" t="e">
        <f t="shared" ca="1" si="54"/>
        <v>#N/A</v>
      </c>
      <c r="M660" s="78" t="e">
        <f t="shared" ca="1" si="55"/>
        <v>#N/A</v>
      </c>
      <c r="N660" s="38"/>
      <c r="O660" s="36" t="e" cm="1">
        <f t="array" ref="O660">IF(OR(ISERROR($H660),$H660=FALSE),NA(),
IF(INFLATION_Index="Custom",_xlfn.XLOOKUP($H660,Tool!$12:$12,Tool!$14:$14)*100,
IF(SETUP_Frequency="Financial Year",
IFERROR(INDEX(Dynamic_Table_FY,_xlfn.XMATCH($H660,Dynamic_Period_FY),_xlfn.XMATCH(INFLATION_Index,Dynamic_Indices)),
INDEX(Dynamic_Table_FY,COUNTA(Dynamic_Table_FY)/COUNTA(Dynamic_Indices),_xlfn.XMATCH(INFLATION_Index,Dynamic_Indices))),
IF(SETUP_Frequency="Calendar Year",
IFERROR(INDEX(Dynamic_Table_CAL,_xlfn.XMATCH($H660,Dynamic_Period_CAL),_xlfn.XMATCH(INFLATION_Index,Dynamic_Indices)),
INDEX(Dynamic_Table_CAL,COUNTA(Dynamic_Table_CAL)/COUNTA(Dynamic_Indices),_xlfn.XMATCH(INFLATION_Index,Dynamic_Indices))),
IF(SETUP_Frequency="Quarterly",
IFERROR(INDEX(Dynamic_Table_QTR,_xlfn.XMATCH($H660,Dynamic_Period_QTR),_xlfn.XMATCH(INFLATION_Index,Dynamic_Indices)),
INDEX(Dynamic_Table_QTR,COUNTA(Dynamic_Table_QTR)/COUNTA(Dynamic_Indices),_xlfn.XMATCH(INFLATION_Index,Dynamic_Indices))),"err")))))
/100</f>
        <v>#N/A</v>
      </c>
      <c r="P660" s="37" t="e">
        <f t="shared" ca="1" si="52"/>
        <v>#N/A</v>
      </c>
      <c r="Q660" s="37" t="e">
        <f ca="1">IF(ISERROR($H660),NA(),
$P660/_xlfn.XLOOKUP(0,Tool!$27:$27,Tool!$33:$33)
)</f>
        <v>#N/A</v>
      </c>
      <c r="R660" s="2"/>
      <c r="S660" s="36" t="e" cm="1">
        <f t="array" ref="S660">IF(OR(ISERROR($H660),$H660=FALSE),NA(),
IF(SETUP_Frequency="Financial Year",
IFERROR(INDEX(Dynamic_Table_FY,_xlfn.XMATCH($H660,Dynamic_Period_FY),_xlfn.XMATCH("GDP Deflator",Dynamic_Indices)),
INDEX(Dynamic_Table_FY,COUNTA(Dynamic_Table_FY)/COUNTA(Dynamic_Indices),_xlfn.XMATCH("GDP Deflator",Dynamic_Indices))),
IF(SETUP_Frequency="Calendar Year",
IFERROR(INDEX(Dynamic_Table_CAL,_xlfn.XMATCH($H660,Dynamic_Period_CAL),_xlfn.XMATCH("GDP Deflator",Dynamic_Indices)),
INDEX(Dynamic_Table_CAL,COUNTA(Dynamic_Table_CAL)/COUNTA(Dynamic_Indices),_xlfn.XMATCH("GDP Deflator",Dynamic_Indices))),
IF(SETUP_Frequency="Quarterly",
IFERROR(INDEX(Dynamic_Table_QTR,_xlfn.XMATCH($H660,Dynamic_Period_QTR),_xlfn.XMATCH("GDP Deflator",Dynamic_Indices)),
INDEX(Dynamic_Table_QTR,COUNTA(Dynamic_Table_QTR)/COUNTA(Dynamic_Indices),_xlfn.XMATCH("GDP Deflator",Dynamic_Indices))),"err"))))
/100</f>
        <v>#N/A</v>
      </c>
      <c r="T660" s="37" t="e">
        <f t="shared" ca="1" si="53"/>
        <v>#N/A</v>
      </c>
      <c r="U660" s="2" t="e">
        <f ca="1">IF(ISERROR($H660),NA(),
_xlfn.XLOOKUP(0,Tool!$28:$28,Tool!$40:$40)/$T660
)</f>
        <v>#N/A</v>
      </c>
    </row>
    <row r="661" spans="8:21" x14ac:dyDescent="0.35">
      <c r="H661" s="33" t="b">
        <f>IF(SETUP_Frequency="Calendar Year",IF(COUNTA(H$3:H660)&lt;=SETUP_Period_Final-SETUP_Period_First,H660+1),
IF(SETUP_Frequency="Financial Year", IF(COUNTA(H$3:H660)&lt;=LEFT(SETUP_Period_Final,4)-LEFT(SETUP_Period_First,4),((LEFT(H660,2)&amp;MID(H660,3,2))+1)&amp;"/"&amp;TEXT(RIGHT(TEXT(RIGHT(H660,2)+1,"00"),2),"00"),NA()),
IF(SETUP_Frequency="Quarterly",IF(COUNTA(H$3:H660)&lt;=((LEFT(SETUP_Period_Final,4)-LEFT(SETUP_Period_First,4))*4)+RIGHT(SETUP_Period_Final,1)-RIGHT(SETUP_Period_First,1),IF(_xlfn.NUMBERVALUE(RIGHT(H660,1))=4,(LEFT(H660,4)+1)&amp;"Q1",(LEFT(H660,4)&amp;"Q"&amp;(RIGHT(H660,1)+1))),NA()),NA())))</f>
        <v>0</v>
      </c>
      <c r="J661" s="43">
        <f ca="1">OFFSET(Tool!$C$13,0,ROW($H661)-3)</f>
        <v>0</v>
      </c>
      <c r="K661" s="78" t="e">
        <f t="shared" ca="1" si="51"/>
        <v>#N/A</v>
      </c>
      <c r="L661" s="78" t="e">
        <f t="shared" ca="1" si="54"/>
        <v>#N/A</v>
      </c>
      <c r="M661" s="78" t="e">
        <f t="shared" ca="1" si="55"/>
        <v>#N/A</v>
      </c>
      <c r="N661" s="38"/>
      <c r="O661" s="36" t="e" cm="1">
        <f t="array" ref="O661">IF(OR(ISERROR($H661),$H661=FALSE),NA(),
IF(INFLATION_Index="Custom",_xlfn.XLOOKUP($H661,Tool!$12:$12,Tool!$14:$14)*100,
IF(SETUP_Frequency="Financial Year",
IFERROR(INDEX(Dynamic_Table_FY,_xlfn.XMATCH($H661,Dynamic_Period_FY),_xlfn.XMATCH(INFLATION_Index,Dynamic_Indices)),
INDEX(Dynamic_Table_FY,COUNTA(Dynamic_Table_FY)/COUNTA(Dynamic_Indices),_xlfn.XMATCH(INFLATION_Index,Dynamic_Indices))),
IF(SETUP_Frequency="Calendar Year",
IFERROR(INDEX(Dynamic_Table_CAL,_xlfn.XMATCH($H661,Dynamic_Period_CAL),_xlfn.XMATCH(INFLATION_Index,Dynamic_Indices)),
INDEX(Dynamic_Table_CAL,COUNTA(Dynamic_Table_CAL)/COUNTA(Dynamic_Indices),_xlfn.XMATCH(INFLATION_Index,Dynamic_Indices))),
IF(SETUP_Frequency="Quarterly",
IFERROR(INDEX(Dynamic_Table_QTR,_xlfn.XMATCH($H661,Dynamic_Period_QTR),_xlfn.XMATCH(INFLATION_Index,Dynamic_Indices)),
INDEX(Dynamic_Table_QTR,COUNTA(Dynamic_Table_QTR)/COUNTA(Dynamic_Indices),_xlfn.XMATCH(INFLATION_Index,Dynamic_Indices))),"err")))))
/100</f>
        <v>#N/A</v>
      </c>
      <c r="P661" s="37" t="e">
        <f t="shared" ca="1" si="52"/>
        <v>#N/A</v>
      </c>
      <c r="Q661" s="37" t="e">
        <f ca="1">IF(ISERROR($H661),NA(),
$P661/_xlfn.XLOOKUP(0,Tool!$27:$27,Tool!$33:$33)
)</f>
        <v>#N/A</v>
      </c>
      <c r="R661" s="2"/>
      <c r="S661" s="36" t="e" cm="1">
        <f t="array" ref="S661">IF(OR(ISERROR($H661),$H661=FALSE),NA(),
IF(SETUP_Frequency="Financial Year",
IFERROR(INDEX(Dynamic_Table_FY,_xlfn.XMATCH($H661,Dynamic_Period_FY),_xlfn.XMATCH("GDP Deflator",Dynamic_Indices)),
INDEX(Dynamic_Table_FY,COUNTA(Dynamic_Table_FY)/COUNTA(Dynamic_Indices),_xlfn.XMATCH("GDP Deflator",Dynamic_Indices))),
IF(SETUP_Frequency="Calendar Year",
IFERROR(INDEX(Dynamic_Table_CAL,_xlfn.XMATCH($H661,Dynamic_Period_CAL),_xlfn.XMATCH("GDP Deflator",Dynamic_Indices)),
INDEX(Dynamic_Table_CAL,COUNTA(Dynamic_Table_CAL)/COUNTA(Dynamic_Indices),_xlfn.XMATCH("GDP Deflator",Dynamic_Indices))),
IF(SETUP_Frequency="Quarterly",
IFERROR(INDEX(Dynamic_Table_QTR,_xlfn.XMATCH($H661,Dynamic_Period_QTR),_xlfn.XMATCH("GDP Deflator",Dynamic_Indices)),
INDEX(Dynamic_Table_QTR,COUNTA(Dynamic_Table_QTR)/COUNTA(Dynamic_Indices),_xlfn.XMATCH("GDP Deflator",Dynamic_Indices))),"err"))))
/100</f>
        <v>#N/A</v>
      </c>
      <c r="T661" s="37" t="e">
        <f t="shared" ca="1" si="53"/>
        <v>#N/A</v>
      </c>
      <c r="U661" s="2" t="e">
        <f ca="1">IF(ISERROR($H661),NA(),
_xlfn.XLOOKUP(0,Tool!$28:$28,Tool!$40:$40)/$T661
)</f>
        <v>#N/A</v>
      </c>
    </row>
    <row r="662" spans="8:21" x14ac:dyDescent="0.35">
      <c r="H662" s="33" t="b">
        <f>IF(SETUP_Frequency="Calendar Year",IF(COUNTA(H$3:H661)&lt;=SETUP_Period_Final-SETUP_Period_First,H661+1),
IF(SETUP_Frequency="Financial Year", IF(COUNTA(H$3:H661)&lt;=LEFT(SETUP_Period_Final,4)-LEFT(SETUP_Period_First,4),((LEFT(H661,2)&amp;MID(H661,3,2))+1)&amp;"/"&amp;TEXT(RIGHT(TEXT(RIGHT(H661,2)+1,"00"),2),"00"),NA()),
IF(SETUP_Frequency="Quarterly",IF(COUNTA(H$3:H661)&lt;=((LEFT(SETUP_Period_Final,4)-LEFT(SETUP_Period_First,4))*4)+RIGHT(SETUP_Period_Final,1)-RIGHT(SETUP_Period_First,1),IF(_xlfn.NUMBERVALUE(RIGHT(H661,1))=4,(LEFT(H661,4)+1)&amp;"Q1",(LEFT(H661,4)&amp;"Q"&amp;(RIGHT(H661,1)+1))),NA()),NA())))</f>
        <v>0</v>
      </c>
      <c r="J662" s="43">
        <f ca="1">OFFSET(Tool!$C$13,0,ROW($H662)-3)</f>
        <v>0</v>
      </c>
      <c r="K662" s="78" t="e">
        <f t="shared" ca="1" si="51"/>
        <v>#N/A</v>
      </c>
      <c r="L662" s="78" t="e">
        <f t="shared" ca="1" si="54"/>
        <v>#N/A</v>
      </c>
      <c r="M662" s="78" t="e">
        <f t="shared" ca="1" si="55"/>
        <v>#N/A</v>
      </c>
      <c r="N662" s="38"/>
      <c r="O662" s="36" t="e" cm="1">
        <f t="array" ref="O662">IF(OR(ISERROR($H662),$H662=FALSE),NA(),
IF(INFLATION_Index="Custom",_xlfn.XLOOKUP($H662,Tool!$12:$12,Tool!$14:$14)*100,
IF(SETUP_Frequency="Financial Year",
IFERROR(INDEX(Dynamic_Table_FY,_xlfn.XMATCH($H662,Dynamic_Period_FY),_xlfn.XMATCH(INFLATION_Index,Dynamic_Indices)),
INDEX(Dynamic_Table_FY,COUNTA(Dynamic_Table_FY)/COUNTA(Dynamic_Indices),_xlfn.XMATCH(INFLATION_Index,Dynamic_Indices))),
IF(SETUP_Frequency="Calendar Year",
IFERROR(INDEX(Dynamic_Table_CAL,_xlfn.XMATCH($H662,Dynamic_Period_CAL),_xlfn.XMATCH(INFLATION_Index,Dynamic_Indices)),
INDEX(Dynamic_Table_CAL,COUNTA(Dynamic_Table_CAL)/COUNTA(Dynamic_Indices),_xlfn.XMATCH(INFLATION_Index,Dynamic_Indices))),
IF(SETUP_Frequency="Quarterly",
IFERROR(INDEX(Dynamic_Table_QTR,_xlfn.XMATCH($H662,Dynamic_Period_QTR),_xlfn.XMATCH(INFLATION_Index,Dynamic_Indices)),
INDEX(Dynamic_Table_QTR,COUNTA(Dynamic_Table_QTR)/COUNTA(Dynamic_Indices),_xlfn.XMATCH(INFLATION_Index,Dynamic_Indices))),"err")))))
/100</f>
        <v>#N/A</v>
      </c>
      <c r="P662" s="37" t="e">
        <f t="shared" ca="1" si="52"/>
        <v>#N/A</v>
      </c>
      <c r="Q662" s="37" t="e">
        <f ca="1">IF(ISERROR($H662),NA(),
$P662/_xlfn.XLOOKUP(0,Tool!$27:$27,Tool!$33:$33)
)</f>
        <v>#N/A</v>
      </c>
      <c r="R662" s="2"/>
      <c r="S662" s="36" t="e" cm="1">
        <f t="array" ref="S662">IF(OR(ISERROR($H662),$H662=FALSE),NA(),
IF(SETUP_Frequency="Financial Year",
IFERROR(INDEX(Dynamic_Table_FY,_xlfn.XMATCH($H662,Dynamic_Period_FY),_xlfn.XMATCH("GDP Deflator",Dynamic_Indices)),
INDEX(Dynamic_Table_FY,COUNTA(Dynamic_Table_FY)/COUNTA(Dynamic_Indices),_xlfn.XMATCH("GDP Deflator",Dynamic_Indices))),
IF(SETUP_Frequency="Calendar Year",
IFERROR(INDEX(Dynamic_Table_CAL,_xlfn.XMATCH($H662,Dynamic_Period_CAL),_xlfn.XMATCH("GDP Deflator",Dynamic_Indices)),
INDEX(Dynamic_Table_CAL,COUNTA(Dynamic_Table_CAL)/COUNTA(Dynamic_Indices),_xlfn.XMATCH("GDP Deflator",Dynamic_Indices))),
IF(SETUP_Frequency="Quarterly",
IFERROR(INDEX(Dynamic_Table_QTR,_xlfn.XMATCH($H662,Dynamic_Period_QTR),_xlfn.XMATCH("GDP Deflator",Dynamic_Indices)),
INDEX(Dynamic_Table_QTR,COUNTA(Dynamic_Table_QTR)/COUNTA(Dynamic_Indices),_xlfn.XMATCH("GDP Deflator",Dynamic_Indices))),"err"))))
/100</f>
        <v>#N/A</v>
      </c>
      <c r="T662" s="37" t="e">
        <f t="shared" ca="1" si="53"/>
        <v>#N/A</v>
      </c>
      <c r="U662" s="2" t="e">
        <f ca="1">IF(ISERROR($H662),NA(),
_xlfn.XLOOKUP(0,Tool!$28:$28,Tool!$40:$40)/$T662
)</f>
        <v>#N/A</v>
      </c>
    </row>
    <row r="663" spans="8:21" x14ac:dyDescent="0.35">
      <c r="H663" s="33" t="b">
        <f>IF(SETUP_Frequency="Calendar Year",IF(COUNTA(H$3:H662)&lt;=SETUP_Period_Final-SETUP_Period_First,H662+1),
IF(SETUP_Frequency="Financial Year", IF(COUNTA(H$3:H662)&lt;=LEFT(SETUP_Period_Final,4)-LEFT(SETUP_Period_First,4),((LEFT(H662,2)&amp;MID(H662,3,2))+1)&amp;"/"&amp;TEXT(RIGHT(TEXT(RIGHT(H662,2)+1,"00"),2),"00"),NA()),
IF(SETUP_Frequency="Quarterly",IF(COUNTA(H$3:H662)&lt;=((LEFT(SETUP_Period_Final,4)-LEFT(SETUP_Period_First,4))*4)+RIGHT(SETUP_Period_Final,1)-RIGHT(SETUP_Period_First,1),IF(_xlfn.NUMBERVALUE(RIGHT(H662,1))=4,(LEFT(H662,4)+1)&amp;"Q1",(LEFT(H662,4)&amp;"Q"&amp;(RIGHT(H662,1)+1))),NA()),NA())))</f>
        <v>0</v>
      </c>
      <c r="J663" s="43">
        <f ca="1">OFFSET(Tool!$C$13,0,ROW($H663)-3)</f>
        <v>0</v>
      </c>
      <c r="K663" s="78" t="e">
        <f t="shared" ca="1" si="51"/>
        <v>#N/A</v>
      </c>
      <c r="L663" s="78" t="e">
        <f t="shared" ca="1" si="54"/>
        <v>#N/A</v>
      </c>
      <c r="M663" s="78" t="e">
        <f t="shared" ca="1" si="55"/>
        <v>#N/A</v>
      </c>
      <c r="N663" s="38"/>
      <c r="O663" s="36" t="e" cm="1">
        <f t="array" ref="O663">IF(OR(ISERROR($H663),$H663=FALSE),NA(),
IF(INFLATION_Index="Custom",_xlfn.XLOOKUP($H663,Tool!$12:$12,Tool!$14:$14)*100,
IF(SETUP_Frequency="Financial Year",
IFERROR(INDEX(Dynamic_Table_FY,_xlfn.XMATCH($H663,Dynamic_Period_FY),_xlfn.XMATCH(INFLATION_Index,Dynamic_Indices)),
INDEX(Dynamic_Table_FY,COUNTA(Dynamic_Table_FY)/COUNTA(Dynamic_Indices),_xlfn.XMATCH(INFLATION_Index,Dynamic_Indices))),
IF(SETUP_Frequency="Calendar Year",
IFERROR(INDEX(Dynamic_Table_CAL,_xlfn.XMATCH($H663,Dynamic_Period_CAL),_xlfn.XMATCH(INFLATION_Index,Dynamic_Indices)),
INDEX(Dynamic_Table_CAL,COUNTA(Dynamic_Table_CAL)/COUNTA(Dynamic_Indices),_xlfn.XMATCH(INFLATION_Index,Dynamic_Indices))),
IF(SETUP_Frequency="Quarterly",
IFERROR(INDEX(Dynamic_Table_QTR,_xlfn.XMATCH($H663,Dynamic_Period_QTR),_xlfn.XMATCH(INFLATION_Index,Dynamic_Indices)),
INDEX(Dynamic_Table_QTR,COUNTA(Dynamic_Table_QTR)/COUNTA(Dynamic_Indices),_xlfn.XMATCH(INFLATION_Index,Dynamic_Indices))),"err")))))
/100</f>
        <v>#N/A</v>
      </c>
      <c r="P663" s="37" t="e">
        <f t="shared" ca="1" si="52"/>
        <v>#N/A</v>
      </c>
      <c r="Q663" s="37" t="e">
        <f ca="1">IF(ISERROR($H663),NA(),
$P663/_xlfn.XLOOKUP(0,Tool!$27:$27,Tool!$33:$33)
)</f>
        <v>#N/A</v>
      </c>
      <c r="R663" s="2"/>
      <c r="S663" s="36" t="e" cm="1">
        <f t="array" ref="S663">IF(OR(ISERROR($H663),$H663=FALSE),NA(),
IF(SETUP_Frequency="Financial Year",
IFERROR(INDEX(Dynamic_Table_FY,_xlfn.XMATCH($H663,Dynamic_Period_FY),_xlfn.XMATCH("GDP Deflator",Dynamic_Indices)),
INDEX(Dynamic_Table_FY,COUNTA(Dynamic_Table_FY)/COUNTA(Dynamic_Indices),_xlfn.XMATCH("GDP Deflator",Dynamic_Indices))),
IF(SETUP_Frequency="Calendar Year",
IFERROR(INDEX(Dynamic_Table_CAL,_xlfn.XMATCH($H663,Dynamic_Period_CAL),_xlfn.XMATCH("GDP Deflator",Dynamic_Indices)),
INDEX(Dynamic_Table_CAL,COUNTA(Dynamic_Table_CAL)/COUNTA(Dynamic_Indices),_xlfn.XMATCH("GDP Deflator",Dynamic_Indices))),
IF(SETUP_Frequency="Quarterly",
IFERROR(INDEX(Dynamic_Table_QTR,_xlfn.XMATCH($H663,Dynamic_Period_QTR),_xlfn.XMATCH("GDP Deflator",Dynamic_Indices)),
INDEX(Dynamic_Table_QTR,COUNTA(Dynamic_Table_QTR)/COUNTA(Dynamic_Indices),_xlfn.XMATCH("GDP Deflator",Dynamic_Indices))),"err"))))
/100</f>
        <v>#N/A</v>
      </c>
      <c r="T663" s="37" t="e">
        <f t="shared" ca="1" si="53"/>
        <v>#N/A</v>
      </c>
      <c r="U663" s="2" t="e">
        <f ca="1">IF(ISERROR($H663),NA(),
_xlfn.XLOOKUP(0,Tool!$28:$28,Tool!$40:$40)/$T663
)</f>
        <v>#N/A</v>
      </c>
    </row>
    <row r="664" spans="8:21" x14ac:dyDescent="0.35">
      <c r="H664" s="33" t="b">
        <f>IF(SETUP_Frequency="Calendar Year",IF(COUNTA(H$3:H663)&lt;=SETUP_Period_Final-SETUP_Period_First,H663+1),
IF(SETUP_Frequency="Financial Year", IF(COUNTA(H$3:H663)&lt;=LEFT(SETUP_Period_Final,4)-LEFT(SETUP_Period_First,4),((LEFT(H663,2)&amp;MID(H663,3,2))+1)&amp;"/"&amp;TEXT(RIGHT(TEXT(RIGHT(H663,2)+1,"00"),2),"00"),NA()),
IF(SETUP_Frequency="Quarterly",IF(COUNTA(H$3:H663)&lt;=((LEFT(SETUP_Period_Final,4)-LEFT(SETUP_Period_First,4))*4)+RIGHT(SETUP_Period_Final,1)-RIGHT(SETUP_Period_First,1),IF(_xlfn.NUMBERVALUE(RIGHT(H663,1))=4,(LEFT(H663,4)+1)&amp;"Q1",(LEFT(H663,4)&amp;"Q"&amp;(RIGHT(H663,1)+1))),NA()),NA())))</f>
        <v>0</v>
      </c>
      <c r="J664" s="43">
        <f ca="1">OFFSET(Tool!$C$13,0,ROW($H664)-3)</f>
        <v>0</v>
      </c>
      <c r="K664" s="78" t="e">
        <f t="shared" ca="1" si="51"/>
        <v>#N/A</v>
      </c>
      <c r="L664" s="78" t="e">
        <f t="shared" ca="1" si="54"/>
        <v>#N/A</v>
      </c>
      <c r="M664" s="78" t="e">
        <f t="shared" ca="1" si="55"/>
        <v>#N/A</v>
      </c>
      <c r="N664" s="38"/>
      <c r="O664" s="36" t="e" cm="1">
        <f t="array" ref="O664">IF(OR(ISERROR($H664),$H664=FALSE),NA(),
IF(INFLATION_Index="Custom",_xlfn.XLOOKUP($H664,Tool!$12:$12,Tool!$14:$14)*100,
IF(SETUP_Frequency="Financial Year",
IFERROR(INDEX(Dynamic_Table_FY,_xlfn.XMATCH($H664,Dynamic_Period_FY),_xlfn.XMATCH(INFLATION_Index,Dynamic_Indices)),
INDEX(Dynamic_Table_FY,COUNTA(Dynamic_Table_FY)/COUNTA(Dynamic_Indices),_xlfn.XMATCH(INFLATION_Index,Dynamic_Indices))),
IF(SETUP_Frequency="Calendar Year",
IFERROR(INDEX(Dynamic_Table_CAL,_xlfn.XMATCH($H664,Dynamic_Period_CAL),_xlfn.XMATCH(INFLATION_Index,Dynamic_Indices)),
INDEX(Dynamic_Table_CAL,COUNTA(Dynamic_Table_CAL)/COUNTA(Dynamic_Indices),_xlfn.XMATCH(INFLATION_Index,Dynamic_Indices))),
IF(SETUP_Frequency="Quarterly",
IFERROR(INDEX(Dynamic_Table_QTR,_xlfn.XMATCH($H664,Dynamic_Period_QTR),_xlfn.XMATCH(INFLATION_Index,Dynamic_Indices)),
INDEX(Dynamic_Table_QTR,COUNTA(Dynamic_Table_QTR)/COUNTA(Dynamic_Indices),_xlfn.XMATCH(INFLATION_Index,Dynamic_Indices))),"err")))))
/100</f>
        <v>#N/A</v>
      </c>
      <c r="P664" s="37" t="e">
        <f t="shared" ca="1" si="52"/>
        <v>#N/A</v>
      </c>
      <c r="Q664" s="37" t="e">
        <f ca="1">IF(ISERROR($H664),NA(),
$P664/_xlfn.XLOOKUP(0,Tool!$27:$27,Tool!$33:$33)
)</f>
        <v>#N/A</v>
      </c>
      <c r="R664" s="2"/>
      <c r="S664" s="36" t="e" cm="1">
        <f t="array" ref="S664">IF(OR(ISERROR($H664),$H664=FALSE),NA(),
IF(SETUP_Frequency="Financial Year",
IFERROR(INDEX(Dynamic_Table_FY,_xlfn.XMATCH($H664,Dynamic_Period_FY),_xlfn.XMATCH("GDP Deflator",Dynamic_Indices)),
INDEX(Dynamic_Table_FY,COUNTA(Dynamic_Table_FY)/COUNTA(Dynamic_Indices),_xlfn.XMATCH("GDP Deflator",Dynamic_Indices))),
IF(SETUP_Frequency="Calendar Year",
IFERROR(INDEX(Dynamic_Table_CAL,_xlfn.XMATCH($H664,Dynamic_Period_CAL),_xlfn.XMATCH("GDP Deflator",Dynamic_Indices)),
INDEX(Dynamic_Table_CAL,COUNTA(Dynamic_Table_CAL)/COUNTA(Dynamic_Indices),_xlfn.XMATCH("GDP Deflator",Dynamic_Indices))),
IF(SETUP_Frequency="Quarterly",
IFERROR(INDEX(Dynamic_Table_QTR,_xlfn.XMATCH($H664,Dynamic_Period_QTR),_xlfn.XMATCH("GDP Deflator",Dynamic_Indices)),
INDEX(Dynamic_Table_QTR,COUNTA(Dynamic_Table_QTR)/COUNTA(Dynamic_Indices),_xlfn.XMATCH("GDP Deflator",Dynamic_Indices))),"err"))))
/100</f>
        <v>#N/A</v>
      </c>
      <c r="T664" s="37" t="e">
        <f t="shared" ca="1" si="53"/>
        <v>#N/A</v>
      </c>
      <c r="U664" s="2" t="e">
        <f ca="1">IF(ISERROR($H664),NA(),
_xlfn.XLOOKUP(0,Tool!$28:$28,Tool!$40:$40)/$T664
)</f>
        <v>#N/A</v>
      </c>
    </row>
    <row r="665" spans="8:21" x14ac:dyDescent="0.35">
      <c r="H665" s="33" t="b">
        <f>IF(SETUP_Frequency="Calendar Year",IF(COUNTA(H$3:H664)&lt;=SETUP_Period_Final-SETUP_Period_First,H664+1),
IF(SETUP_Frequency="Financial Year", IF(COUNTA(H$3:H664)&lt;=LEFT(SETUP_Period_Final,4)-LEFT(SETUP_Period_First,4),((LEFT(H664,2)&amp;MID(H664,3,2))+1)&amp;"/"&amp;TEXT(RIGHT(TEXT(RIGHT(H664,2)+1,"00"),2),"00"),NA()),
IF(SETUP_Frequency="Quarterly",IF(COUNTA(H$3:H664)&lt;=((LEFT(SETUP_Period_Final,4)-LEFT(SETUP_Period_First,4))*4)+RIGHT(SETUP_Period_Final,1)-RIGHT(SETUP_Period_First,1),IF(_xlfn.NUMBERVALUE(RIGHT(H664,1))=4,(LEFT(H664,4)+1)&amp;"Q1",(LEFT(H664,4)&amp;"Q"&amp;(RIGHT(H664,1)+1))),NA()),NA())))</f>
        <v>0</v>
      </c>
      <c r="J665" s="43">
        <f ca="1">OFFSET(Tool!$C$13,0,ROW($H665)-3)</f>
        <v>0</v>
      </c>
      <c r="K665" s="78" t="e">
        <f t="shared" ca="1" si="51"/>
        <v>#N/A</v>
      </c>
      <c r="L665" s="78" t="e">
        <f t="shared" ca="1" si="54"/>
        <v>#N/A</v>
      </c>
      <c r="M665" s="78" t="e">
        <f t="shared" ca="1" si="55"/>
        <v>#N/A</v>
      </c>
      <c r="N665" s="38"/>
      <c r="O665" s="36" t="e" cm="1">
        <f t="array" ref="O665">IF(OR(ISERROR($H665),$H665=FALSE),NA(),
IF(INFLATION_Index="Custom",_xlfn.XLOOKUP($H665,Tool!$12:$12,Tool!$14:$14)*100,
IF(SETUP_Frequency="Financial Year",
IFERROR(INDEX(Dynamic_Table_FY,_xlfn.XMATCH($H665,Dynamic_Period_FY),_xlfn.XMATCH(INFLATION_Index,Dynamic_Indices)),
INDEX(Dynamic_Table_FY,COUNTA(Dynamic_Table_FY)/COUNTA(Dynamic_Indices),_xlfn.XMATCH(INFLATION_Index,Dynamic_Indices))),
IF(SETUP_Frequency="Calendar Year",
IFERROR(INDEX(Dynamic_Table_CAL,_xlfn.XMATCH($H665,Dynamic_Period_CAL),_xlfn.XMATCH(INFLATION_Index,Dynamic_Indices)),
INDEX(Dynamic_Table_CAL,COUNTA(Dynamic_Table_CAL)/COUNTA(Dynamic_Indices),_xlfn.XMATCH(INFLATION_Index,Dynamic_Indices))),
IF(SETUP_Frequency="Quarterly",
IFERROR(INDEX(Dynamic_Table_QTR,_xlfn.XMATCH($H665,Dynamic_Period_QTR),_xlfn.XMATCH(INFLATION_Index,Dynamic_Indices)),
INDEX(Dynamic_Table_QTR,COUNTA(Dynamic_Table_QTR)/COUNTA(Dynamic_Indices),_xlfn.XMATCH(INFLATION_Index,Dynamic_Indices))),"err")))))
/100</f>
        <v>#N/A</v>
      </c>
      <c r="P665" s="37" t="e">
        <f t="shared" ca="1" si="52"/>
        <v>#N/A</v>
      </c>
      <c r="Q665" s="37" t="e">
        <f ca="1">IF(ISERROR($H665),NA(),
$P665/_xlfn.XLOOKUP(0,Tool!$27:$27,Tool!$33:$33)
)</f>
        <v>#N/A</v>
      </c>
      <c r="R665" s="2"/>
      <c r="S665" s="36" t="e" cm="1">
        <f t="array" ref="S665">IF(OR(ISERROR($H665),$H665=FALSE),NA(),
IF(SETUP_Frequency="Financial Year",
IFERROR(INDEX(Dynamic_Table_FY,_xlfn.XMATCH($H665,Dynamic_Period_FY),_xlfn.XMATCH("GDP Deflator",Dynamic_Indices)),
INDEX(Dynamic_Table_FY,COUNTA(Dynamic_Table_FY)/COUNTA(Dynamic_Indices),_xlfn.XMATCH("GDP Deflator",Dynamic_Indices))),
IF(SETUP_Frequency="Calendar Year",
IFERROR(INDEX(Dynamic_Table_CAL,_xlfn.XMATCH($H665,Dynamic_Period_CAL),_xlfn.XMATCH("GDP Deflator",Dynamic_Indices)),
INDEX(Dynamic_Table_CAL,COUNTA(Dynamic_Table_CAL)/COUNTA(Dynamic_Indices),_xlfn.XMATCH("GDP Deflator",Dynamic_Indices))),
IF(SETUP_Frequency="Quarterly",
IFERROR(INDEX(Dynamic_Table_QTR,_xlfn.XMATCH($H665,Dynamic_Period_QTR),_xlfn.XMATCH("GDP Deflator",Dynamic_Indices)),
INDEX(Dynamic_Table_QTR,COUNTA(Dynamic_Table_QTR)/COUNTA(Dynamic_Indices),_xlfn.XMATCH("GDP Deflator",Dynamic_Indices))),"err"))))
/100</f>
        <v>#N/A</v>
      </c>
      <c r="T665" s="37" t="e">
        <f t="shared" ca="1" si="53"/>
        <v>#N/A</v>
      </c>
      <c r="U665" s="2" t="e">
        <f ca="1">IF(ISERROR($H665),NA(),
_xlfn.XLOOKUP(0,Tool!$28:$28,Tool!$40:$40)/$T665
)</f>
        <v>#N/A</v>
      </c>
    </row>
    <row r="666" spans="8:21" x14ac:dyDescent="0.35">
      <c r="H666" s="33" t="b">
        <f>IF(SETUP_Frequency="Calendar Year",IF(COUNTA(H$3:H665)&lt;=SETUP_Period_Final-SETUP_Period_First,H665+1),
IF(SETUP_Frequency="Financial Year", IF(COUNTA(H$3:H665)&lt;=LEFT(SETUP_Period_Final,4)-LEFT(SETUP_Period_First,4),((LEFT(H665,2)&amp;MID(H665,3,2))+1)&amp;"/"&amp;TEXT(RIGHT(TEXT(RIGHT(H665,2)+1,"00"),2),"00"),NA()),
IF(SETUP_Frequency="Quarterly",IF(COUNTA(H$3:H665)&lt;=((LEFT(SETUP_Period_Final,4)-LEFT(SETUP_Period_First,4))*4)+RIGHT(SETUP_Period_Final,1)-RIGHT(SETUP_Period_First,1),IF(_xlfn.NUMBERVALUE(RIGHT(H665,1))=4,(LEFT(H665,4)+1)&amp;"Q1",(LEFT(H665,4)&amp;"Q"&amp;(RIGHT(H665,1)+1))),NA()),NA())))</f>
        <v>0</v>
      </c>
      <c r="J666" s="43">
        <f ca="1">OFFSET(Tool!$C$13,0,ROW($H666)-3)</f>
        <v>0</v>
      </c>
      <c r="K666" s="78" t="e">
        <f t="shared" ca="1" si="51"/>
        <v>#N/A</v>
      </c>
      <c r="L666" s="78" t="e">
        <f t="shared" ca="1" si="54"/>
        <v>#N/A</v>
      </c>
      <c r="M666" s="78" t="e">
        <f t="shared" ca="1" si="55"/>
        <v>#N/A</v>
      </c>
      <c r="N666" s="38"/>
      <c r="O666" s="36" t="e" cm="1">
        <f t="array" ref="O666">IF(OR(ISERROR($H666),$H666=FALSE),NA(),
IF(INFLATION_Index="Custom",_xlfn.XLOOKUP($H666,Tool!$12:$12,Tool!$14:$14)*100,
IF(SETUP_Frequency="Financial Year",
IFERROR(INDEX(Dynamic_Table_FY,_xlfn.XMATCH($H666,Dynamic_Period_FY),_xlfn.XMATCH(INFLATION_Index,Dynamic_Indices)),
INDEX(Dynamic_Table_FY,COUNTA(Dynamic_Table_FY)/COUNTA(Dynamic_Indices),_xlfn.XMATCH(INFLATION_Index,Dynamic_Indices))),
IF(SETUP_Frequency="Calendar Year",
IFERROR(INDEX(Dynamic_Table_CAL,_xlfn.XMATCH($H666,Dynamic_Period_CAL),_xlfn.XMATCH(INFLATION_Index,Dynamic_Indices)),
INDEX(Dynamic_Table_CAL,COUNTA(Dynamic_Table_CAL)/COUNTA(Dynamic_Indices),_xlfn.XMATCH(INFLATION_Index,Dynamic_Indices))),
IF(SETUP_Frequency="Quarterly",
IFERROR(INDEX(Dynamic_Table_QTR,_xlfn.XMATCH($H666,Dynamic_Period_QTR),_xlfn.XMATCH(INFLATION_Index,Dynamic_Indices)),
INDEX(Dynamic_Table_QTR,COUNTA(Dynamic_Table_QTR)/COUNTA(Dynamic_Indices),_xlfn.XMATCH(INFLATION_Index,Dynamic_Indices))),"err")))))
/100</f>
        <v>#N/A</v>
      </c>
      <c r="P666" s="37" t="e">
        <f t="shared" ca="1" si="52"/>
        <v>#N/A</v>
      </c>
      <c r="Q666" s="37" t="e">
        <f ca="1">IF(ISERROR($H666),NA(),
$P666/_xlfn.XLOOKUP(0,Tool!$27:$27,Tool!$33:$33)
)</f>
        <v>#N/A</v>
      </c>
      <c r="R666" s="2"/>
      <c r="S666" s="36" t="e" cm="1">
        <f t="array" ref="S666">IF(OR(ISERROR($H666),$H666=FALSE),NA(),
IF(SETUP_Frequency="Financial Year",
IFERROR(INDEX(Dynamic_Table_FY,_xlfn.XMATCH($H666,Dynamic_Period_FY),_xlfn.XMATCH("GDP Deflator",Dynamic_Indices)),
INDEX(Dynamic_Table_FY,COUNTA(Dynamic_Table_FY)/COUNTA(Dynamic_Indices),_xlfn.XMATCH("GDP Deflator",Dynamic_Indices))),
IF(SETUP_Frequency="Calendar Year",
IFERROR(INDEX(Dynamic_Table_CAL,_xlfn.XMATCH($H666,Dynamic_Period_CAL),_xlfn.XMATCH("GDP Deflator",Dynamic_Indices)),
INDEX(Dynamic_Table_CAL,COUNTA(Dynamic_Table_CAL)/COUNTA(Dynamic_Indices),_xlfn.XMATCH("GDP Deflator",Dynamic_Indices))),
IF(SETUP_Frequency="Quarterly",
IFERROR(INDEX(Dynamic_Table_QTR,_xlfn.XMATCH($H666,Dynamic_Period_QTR),_xlfn.XMATCH("GDP Deflator",Dynamic_Indices)),
INDEX(Dynamic_Table_QTR,COUNTA(Dynamic_Table_QTR)/COUNTA(Dynamic_Indices),_xlfn.XMATCH("GDP Deflator",Dynamic_Indices))),"err"))))
/100</f>
        <v>#N/A</v>
      </c>
      <c r="T666" s="37" t="e">
        <f t="shared" ca="1" si="53"/>
        <v>#N/A</v>
      </c>
      <c r="U666" s="2" t="e">
        <f ca="1">IF(ISERROR($H666),NA(),
_xlfn.XLOOKUP(0,Tool!$28:$28,Tool!$40:$40)/$T666
)</f>
        <v>#N/A</v>
      </c>
    </row>
    <row r="667" spans="8:21" x14ac:dyDescent="0.35">
      <c r="H667" s="33" t="b">
        <f>IF(SETUP_Frequency="Calendar Year",IF(COUNTA(H$3:H666)&lt;=SETUP_Period_Final-SETUP_Period_First,H666+1),
IF(SETUP_Frequency="Financial Year", IF(COUNTA(H$3:H666)&lt;=LEFT(SETUP_Period_Final,4)-LEFT(SETUP_Period_First,4),((LEFT(H666,2)&amp;MID(H666,3,2))+1)&amp;"/"&amp;TEXT(RIGHT(TEXT(RIGHT(H666,2)+1,"00"),2),"00"),NA()),
IF(SETUP_Frequency="Quarterly",IF(COUNTA(H$3:H666)&lt;=((LEFT(SETUP_Period_Final,4)-LEFT(SETUP_Period_First,4))*4)+RIGHT(SETUP_Period_Final,1)-RIGHT(SETUP_Period_First,1),IF(_xlfn.NUMBERVALUE(RIGHT(H666,1))=4,(LEFT(H666,4)+1)&amp;"Q1",(LEFT(H666,4)&amp;"Q"&amp;(RIGHT(H666,1)+1))),NA()),NA())))</f>
        <v>0</v>
      </c>
      <c r="J667" s="43">
        <f ca="1">OFFSET(Tool!$C$13,0,ROW($H667)-3)</f>
        <v>0</v>
      </c>
      <c r="K667" s="78" t="e">
        <f t="shared" ca="1" si="51"/>
        <v>#N/A</v>
      </c>
      <c r="L667" s="78" t="e">
        <f t="shared" ca="1" si="54"/>
        <v>#N/A</v>
      </c>
      <c r="M667" s="78" t="e">
        <f t="shared" ca="1" si="55"/>
        <v>#N/A</v>
      </c>
      <c r="N667" s="38"/>
      <c r="O667" s="36" t="e" cm="1">
        <f t="array" ref="O667">IF(OR(ISERROR($H667),$H667=FALSE),NA(),
IF(INFLATION_Index="Custom",_xlfn.XLOOKUP($H667,Tool!$12:$12,Tool!$14:$14)*100,
IF(SETUP_Frequency="Financial Year",
IFERROR(INDEX(Dynamic_Table_FY,_xlfn.XMATCH($H667,Dynamic_Period_FY),_xlfn.XMATCH(INFLATION_Index,Dynamic_Indices)),
INDEX(Dynamic_Table_FY,COUNTA(Dynamic_Table_FY)/COUNTA(Dynamic_Indices),_xlfn.XMATCH(INFLATION_Index,Dynamic_Indices))),
IF(SETUP_Frequency="Calendar Year",
IFERROR(INDEX(Dynamic_Table_CAL,_xlfn.XMATCH($H667,Dynamic_Period_CAL),_xlfn.XMATCH(INFLATION_Index,Dynamic_Indices)),
INDEX(Dynamic_Table_CAL,COUNTA(Dynamic_Table_CAL)/COUNTA(Dynamic_Indices),_xlfn.XMATCH(INFLATION_Index,Dynamic_Indices))),
IF(SETUP_Frequency="Quarterly",
IFERROR(INDEX(Dynamic_Table_QTR,_xlfn.XMATCH($H667,Dynamic_Period_QTR),_xlfn.XMATCH(INFLATION_Index,Dynamic_Indices)),
INDEX(Dynamic_Table_QTR,COUNTA(Dynamic_Table_QTR)/COUNTA(Dynamic_Indices),_xlfn.XMATCH(INFLATION_Index,Dynamic_Indices))),"err")))))
/100</f>
        <v>#N/A</v>
      </c>
      <c r="P667" s="37" t="e">
        <f t="shared" ca="1" si="52"/>
        <v>#N/A</v>
      </c>
      <c r="Q667" s="37" t="e">
        <f ca="1">IF(ISERROR($H667),NA(),
$P667/_xlfn.XLOOKUP(0,Tool!$27:$27,Tool!$33:$33)
)</f>
        <v>#N/A</v>
      </c>
      <c r="R667" s="2"/>
      <c r="S667" s="36" t="e" cm="1">
        <f t="array" ref="S667">IF(OR(ISERROR($H667),$H667=FALSE),NA(),
IF(SETUP_Frequency="Financial Year",
IFERROR(INDEX(Dynamic_Table_FY,_xlfn.XMATCH($H667,Dynamic_Period_FY),_xlfn.XMATCH("GDP Deflator",Dynamic_Indices)),
INDEX(Dynamic_Table_FY,COUNTA(Dynamic_Table_FY)/COUNTA(Dynamic_Indices),_xlfn.XMATCH("GDP Deflator",Dynamic_Indices))),
IF(SETUP_Frequency="Calendar Year",
IFERROR(INDEX(Dynamic_Table_CAL,_xlfn.XMATCH($H667,Dynamic_Period_CAL),_xlfn.XMATCH("GDP Deflator",Dynamic_Indices)),
INDEX(Dynamic_Table_CAL,COUNTA(Dynamic_Table_CAL)/COUNTA(Dynamic_Indices),_xlfn.XMATCH("GDP Deflator",Dynamic_Indices))),
IF(SETUP_Frequency="Quarterly",
IFERROR(INDEX(Dynamic_Table_QTR,_xlfn.XMATCH($H667,Dynamic_Period_QTR),_xlfn.XMATCH("GDP Deflator",Dynamic_Indices)),
INDEX(Dynamic_Table_QTR,COUNTA(Dynamic_Table_QTR)/COUNTA(Dynamic_Indices),_xlfn.XMATCH("GDP Deflator",Dynamic_Indices))),"err"))))
/100</f>
        <v>#N/A</v>
      </c>
      <c r="T667" s="37" t="e">
        <f t="shared" ca="1" si="53"/>
        <v>#N/A</v>
      </c>
      <c r="U667" s="2" t="e">
        <f ca="1">IF(ISERROR($H667),NA(),
_xlfn.XLOOKUP(0,Tool!$28:$28,Tool!$40:$40)/$T667
)</f>
        <v>#N/A</v>
      </c>
    </row>
    <row r="668" spans="8:21" x14ac:dyDescent="0.35">
      <c r="H668" s="33" t="b">
        <f>IF(SETUP_Frequency="Calendar Year",IF(COUNTA(H$3:H667)&lt;=SETUP_Period_Final-SETUP_Period_First,H667+1),
IF(SETUP_Frequency="Financial Year", IF(COUNTA(H$3:H667)&lt;=LEFT(SETUP_Period_Final,4)-LEFT(SETUP_Period_First,4),((LEFT(H667,2)&amp;MID(H667,3,2))+1)&amp;"/"&amp;TEXT(RIGHT(TEXT(RIGHT(H667,2)+1,"00"),2),"00"),NA()),
IF(SETUP_Frequency="Quarterly",IF(COUNTA(H$3:H667)&lt;=((LEFT(SETUP_Period_Final,4)-LEFT(SETUP_Period_First,4))*4)+RIGHT(SETUP_Period_Final,1)-RIGHT(SETUP_Period_First,1),IF(_xlfn.NUMBERVALUE(RIGHT(H667,1))=4,(LEFT(H667,4)+1)&amp;"Q1",(LEFT(H667,4)&amp;"Q"&amp;(RIGHT(H667,1)+1))),NA()),NA())))</f>
        <v>0</v>
      </c>
      <c r="J668" s="43">
        <f ca="1">OFFSET(Tool!$C$13,0,ROW($H668)-3)</f>
        <v>0</v>
      </c>
      <c r="K668" s="78" t="e">
        <f t="shared" ca="1" si="51"/>
        <v>#N/A</v>
      </c>
      <c r="L668" s="78" t="e">
        <f t="shared" ca="1" si="54"/>
        <v>#N/A</v>
      </c>
      <c r="M668" s="78" t="e">
        <f t="shared" ca="1" si="55"/>
        <v>#N/A</v>
      </c>
      <c r="N668" s="38"/>
      <c r="O668" s="36" t="e" cm="1">
        <f t="array" ref="O668">IF(OR(ISERROR($H668),$H668=FALSE),NA(),
IF(INFLATION_Index="Custom",_xlfn.XLOOKUP($H668,Tool!$12:$12,Tool!$14:$14)*100,
IF(SETUP_Frequency="Financial Year",
IFERROR(INDEX(Dynamic_Table_FY,_xlfn.XMATCH($H668,Dynamic_Period_FY),_xlfn.XMATCH(INFLATION_Index,Dynamic_Indices)),
INDEX(Dynamic_Table_FY,COUNTA(Dynamic_Table_FY)/COUNTA(Dynamic_Indices),_xlfn.XMATCH(INFLATION_Index,Dynamic_Indices))),
IF(SETUP_Frequency="Calendar Year",
IFERROR(INDEX(Dynamic_Table_CAL,_xlfn.XMATCH($H668,Dynamic_Period_CAL),_xlfn.XMATCH(INFLATION_Index,Dynamic_Indices)),
INDEX(Dynamic_Table_CAL,COUNTA(Dynamic_Table_CAL)/COUNTA(Dynamic_Indices),_xlfn.XMATCH(INFLATION_Index,Dynamic_Indices))),
IF(SETUP_Frequency="Quarterly",
IFERROR(INDEX(Dynamic_Table_QTR,_xlfn.XMATCH($H668,Dynamic_Period_QTR),_xlfn.XMATCH(INFLATION_Index,Dynamic_Indices)),
INDEX(Dynamic_Table_QTR,COUNTA(Dynamic_Table_QTR)/COUNTA(Dynamic_Indices),_xlfn.XMATCH(INFLATION_Index,Dynamic_Indices))),"err")))))
/100</f>
        <v>#N/A</v>
      </c>
      <c r="P668" s="37" t="e">
        <f t="shared" ca="1" si="52"/>
        <v>#N/A</v>
      </c>
      <c r="Q668" s="37" t="e">
        <f ca="1">IF(ISERROR($H668),NA(),
$P668/_xlfn.XLOOKUP(0,Tool!$27:$27,Tool!$33:$33)
)</f>
        <v>#N/A</v>
      </c>
      <c r="R668" s="2"/>
      <c r="S668" s="36" t="e" cm="1">
        <f t="array" ref="S668">IF(OR(ISERROR($H668),$H668=FALSE),NA(),
IF(SETUP_Frequency="Financial Year",
IFERROR(INDEX(Dynamic_Table_FY,_xlfn.XMATCH($H668,Dynamic_Period_FY),_xlfn.XMATCH("GDP Deflator",Dynamic_Indices)),
INDEX(Dynamic_Table_FY,COUNTA(Dynamic_Table_FY)/COUNTA(Dynamic_Indices),_xlfn.XMATCH("GDP Deflator",Dynamic_Indices))),
IF(SETUP_Frequency="Calendar Year",
IFERROR(INDEX(Dynamic_Table_CAL,_xlfn.XMATCH($H668,Dynamic_Period_CAL),_xlfn.XMATCH("GDP Deflator",Dynamic_Indices)),
INDEX(Dynamic_Table_CAL,COUNTA(Dynamic_Table_CAL)/COUNTA(Dynamic_Indices),_xlfn.XMATCH("GDP Deflator",Dynamic_Indices))),
IF(SETUP_Frequency="Quarterly",
IFERROR(INDEX(Dynamic_Table_QTR,_xlfn.XMATCH($H668,Dynamic_Period_QTR),_xlfn.XMATCH("GDP Deflator",Dynamic_Indices)),
INDEX(Dynamic_Table_QTR,COUNTA(Dynamic_Table_QTR)/COUNTA(Dynamic_Indices),_xlfn.XMATCH("GDP Deflator",Dynamic_Indices))),"err"))))
/100</f>
        <v>#N/A</v>
      </c>
      <c r="T668" s="37" t="e">
        <f t="shared" ca="1" si="53"/>
        <v>#N/A</v>
      </c>
      <c r="U668" s="2" t="e">
        <f ca="1">IF(ISERROR($H668),NA(),
_xlfn.XLOOKUP(0,Tool!$28:$28,Tool!$40:$40)/$T668
)</f>
        <v>#N/A</v>
      </c>
    </row>
    <row r="669" spans="8:21" x14ac:dyDescent="0.35">
      <c r="H669" s="33" t="b">
        <f>IF(SETUP_Frequency="Calendar Year",IF(COUNTA(H$3:H668)&lt;=SETUP_Period_Final-SETUP_Period_First,H668+1),
IF(SETUP_Frequency="Financial Year", IF(COUNTA(H$3:H668)&lt;=LEFT(SETUP_Period_Final,4)-LEFT(SETUP_Period_First,4),((LEFT(H668,2)&amp;MID(H668,3,2))+1)&amp;"/"&amp;TEXT(RIGHT(TEXT(RIGHT(H668,2)+1,"00"),2),"00"),NA()),
IF(SETUP_Frequency="Quarterly",IF(COUNTA(H$3:H668)&lt;=((LEFT(SETUP_Period_Final,4)-LEFT(SETUP_Period_First,4))*4)+RIGHT(SETUP_Period_Final,1)-RIGHT(SETUP_Period_First,1),IF(_xlfn.NUMBERVALUE(RIGHT(H668,1))=4,(LEFT(H668,4)+1)&amp;"Q1",(LEFT(H668,4)&amp;"Q"&amp;(RIGHT(H668,1)+1))),NA()),NA())))</f>
        <v>0</v>
      </c>
      <c r="J669" s="43">
        <f ca="1">OFFSET(Tool!$C$13,0,ROW($H669)-3)</f>
        <v>0</v>
      </c>
      <c r="K669" s="78" t="e">
        <f t="shared" ca="1" si="51"/>
        <v>#N/A</v>
      </c>
      <c r="L669" s="78" t="e">
        <f t="shared" ca="1" si="54"/>
        <v>#N/A</v>
      </c>
      <c r="M669" s="78" t="e">
        <f t="shared" ca="1" si="55"/>
        <v>#N/A</v>
      </c>
      <c r="N669" s="38"/>
      <c r="O669" s="36" t="e" cm="1">
        <f t="array" ref="O669">IF(OR(ISERROR($H669),$H669=FALSE),NA(),
IF(INFLATION_Index="Custom",_xlfn.XLOOKUP($H669,Tool!$12:$12,Tool!$14:$14)*100,
IF(SETUP_Frequency="Financial Year",
IFERROR(INDEX(Dynamic_Table_FY,_xlfn.XMATCH($H669,Dynamic_Period_FY),_xlfn.XMATCH(INFLATION_Index,Dynamic_Indices)),
INDEX(Dynamic_Table_FY,COUNTA(Dynamic_Table_FY)/COUNTA(Dynamic_Indices),_xlfn.XMATCH(INFLATION_Index,Dynamic_Indices))),
IF(SETUP_Frequency="Calendar Year",
IFERROR(INDEX(Dynamic_Table_CAL,_xlfn.XMATCH($H669,Dynamic_Period_CAL),_xlfn.XMATCH(INFLATION_Index,Dynamic_Indices)),
INDEX(Dynamic_Table_CAL,COUNTA(Dynamic_Table_CAL)/COUNTA(Dynamic_Indices),_xlfn.XMATCH(INFLATION_Index,Dynamic_Indices))),
IF(SETUP_Frequency="Quarterly",
IFERROR(INDEX(Dynamic_Table_QTR,_xlfn.XMATCH($H669,Dynamic_Period_QTR),_xlfn.XMATCH(INFLATION_Index,Dynamic_Indices)),
INDEX(Dynamic_Table_QTR,COUNTA(Dynamic_Table_QTR)/COUNTA(Dynamic_Indices),_xlfn.XMATCH(INFLATION_Index,Dynamic_Indices))),"err")))))
/100</f>
        <v>#N/A</v>
      </c>
      <c r="P669" s="37" t="e">
        <f t="shared" ca="1" si="52"/>
        <v>#N/A</v>
      </c>
      <c r="Q669" s="37" t="e">
        <f ca="1">IF(ISERROR($H669),NA(),
$P669/_xlfn.XLOOKUP(0,Tool!$27:$27,Tool!$33:$33)
)</f>
        <v>#N/A</v>
      </c>
      <c r="R669" s="2"/>
      <c r="S669" s="36" t="e" cm="1">
        <f t="array" ref="S669">IF(OR(ISERROR($H669),$H669=FALSE),NA(),
IF(SETUP_Frequency="Financial Year",
IFERROR(INDEX(Dynamic_Table_FY,_xlfn.XMATCH($H669,Dynamic_Period_FY),_xlfn.XMATCH("GDP Deflator",Dynamic_Indices)),
INDEX(Dynamic_Table_FY,COUNTA(Dynamic_Table_FY)/COUNTA(Dynamic_Indices),_xlfn.XMATCH("GDP Deflator",Dynamic_Indices))),
IF(SETUP_Frequency="Calendar Year",
IFERROR(INDEX(Dynamic_Table_CAL,_xlfn.XMATCH($H669,Dynamic_Period_CAL),_xlfn.XMATCH("GDP Deflator",Dynamic_Indices)),
INDEX(Dynamic_Table_CAL,COUNTA(Dynamic_Table_CAL)/COUNTA(Dynamic_Indices),_xlfn.XMATCH("GDP Deflator",Dynamic_Indices))),
IF(SETUP_Frequency="Quarterly",
IFERROR(INDEX(Dynamic_Table_QTR,_xlfn.XMATCH($H669,Dynamic_Period_QTR),_xlfn.XMATCH("GDP Deflator",Dynamic_Indices)),
INDEX(Dynamic_Table_QTR,COUNTA(Dynamic_Table_QTR)/COUNTA(Dynamic_Indices),_xlfn.XMATCH("GDP Deflator",Dynamic_Indices))),"err"))))
/100</f>
        <v>#N/A</v>
      </c>
      <c r="T669" s="37" t="e">
        <f t="shared" ca="1" si="53"/>
        <v>#N/A</v>
      </c>
      <c r="U669" s="2" t="e">
        <f ca="1">IF(ISERROR($H669),NA(),
_xlfn.XLOOKUP(0,Tool!$28:$28,Tool!$40:$40)/$T669
)</f>
        <v>#N/A</v>
      </c>
    </row>
    <row r="670" spans="8:21" x14ac:dyDescent="0.35">
      <c r="H670" s="33" t="b">
        <f>IF(SETUP_Frequency="Calendar Year",IF(COUNTA(H$3:H669)&lt;=SETUP_Period_Final-SETUP_Period_First,H669+1),
IF(SETUP_Frequency="Financial Year", IF(COUNTA(H$3:H669)&lt;=LEFT(SETUP_Period_Final,4)-LEFT(SETUP_Period_First,4),((LEFT(H669,2)&amp;MID(H669,3,2))+1)&amp;"/"&amp;TEXT(RIGHT(TEXT(RIGHT(H669,2)+1,"00"),2),"00"),NA()),
IF(SETUP_Frequency="Quarterly",IF(COUNTA(H$3:H669)&lt;=((LEFT(SETUP_Period_Final,4)-LEFT(SETUP_Period_First,4))*4)+RIGHT(SETUP_Period_Final,1)-RIGHT(SETUP_Period_First,1),IF(_xlfn.NUMBERVALUE(RIGHT(H669,1))=4,(LEFT(H669,4)+1)&amp;"Q1",(LEFT(H669,4)&amp;"Q"&amp;(RIGHT(H669,1)+1))),NA()),NA())))</f>
        <v>0</v>
      </c>
      <c r="J670" s="43">
        <f ca="1">OFFSET(Tool!$C$13,0,ROW($H670)-3)</f>
        <v>0</v>
      </c>
      <c r="K670" s="78" t="e">
        <f t="shared" ca="1" si="51"/>
        <v>#N/A</v>
      </c>
      <c r="L670" s="78" t="e">
        <f t="shared" ca="1" si="54"/>
        <v>#N/A</v>
      </c>
      <c r="M670" s="78" t="e">
        <f t="shared" ca="1" si="55"/>
        <v>#N/A</v>
      </c>
      <c r="N670" s="38"/>
      <c r="O670" s="36" t="e" cm="1">
        <f t="array" ref="O670">IF(OR(ISERROR($H670),$H670=FALSE),NA(),
IF(INFLATION_Index="Custom",_xlfn.XLOOKUP($H670,Tool!$12:$12,Tool!$14:$14)*100,
IF(SETUP_Frequency="Financial Year",
IFERROR(INDEX(Dynamic_Table_FY,_xlfn.XMATCH($H670,Dynamic_Period_FY),_xlfn.XMATCH(INFLATION_Index,Dynamic_Indices)),
INDEX(Dynamic_Table_FY,COUNTA(Dynamic_Table_FY)/COUNTA(Dynamic_Indices),_xlfn.XMATCH(INFLATION_Index,Dynamic_Indices))),
IF(SETUP_Frequency="Calendar Year",
IFERROR(INDEX(Dynamic_Table_CAL,_xlfn.XMATCH($H670,Dynamic_Period_CAL),_xlfn.XMATCH(INFLATION_Index,Dynamic_Indices)),
INDEX(Dynamic_Table_CAL,COUNTA(Dynamic_Table_CAL)/COUNTA(Dynamic_Indices),_xlfn.XMATCH(INFLATION_Index,Dynamic_Indices))),
IF(SETUP_Frequency="Quarterly",
IFERROR(INDEX(Dynamic_Table_QTR,_xlfn.XMATCH($H670,Dynamic_Period_QTR),_xlfn.XMATCH(INFLATION_Index,Dynamic_Indices)),
INDEX(Dynamic_Table_QTR,COUNTA(Dynamic_Table_QTR)/COUNTA(Dynamic_Indices),_xlfn.XMATCH(INFLATION_Index,Dynamic_Indices))),"err")))))
/100</f>
        <v>#N/A</v>
      </c>
      <c r="P670" s="37" t="e">
        <f t="shared" ca="1" si="52"/>
        <v>#N/A</v>
      </c>
      <c r="Q670" s="37" t="e">
        <f ca="1">IF(ISERROR($H670),NA(),
$P670/_xlfn.XLOOKUP(0,Tool!$27:$27,Tool!$33:$33)
)</f>
        <v>#N/A</v>
      </c>
      <c r="R670" s="2"/>
      <c r="S670" s="36" t="e" cm="1">
        <f t="array" ref="S670">IF(OR(ISERROR($H670),$H670=FALSE),NA(),
IF(SETUP_Frequency="Financial Year",
IFERROR(INDEX(Dynamic_Table_FY,_xlfn.XMATCH($H670,Dynamic_Period_FY),_xlfn.XMATCH("GDP Deflator",Dynamic_Indices)),
INDEX(Dynamic_Table_FY,COUNTA(Dynamic_Table_FY)/COUNTA(Dynamic_Indices),_xlfn.XMATCH("GDP Deflator",Dynamic_Indices))),
IF(SETUP_Frequency="Calendar Year",
IFERROR(INDEX(Dynamic_Table_CAL,_xlfn.XMATCH($H670,Dynamic_Period_CAL),_xlfn.XMATCH("GDP Deflator",Dynamic_Indices)),
INDEX(Dynamic_Table_CAL,COUNTA(Dynamic_Table_CAL)/COUNTA(Dynamic_Indices),_xlfn.XMATCH("GDP Deflator",Dynamic_Indices))),
IF(SETUP_Frequency="Quarterly",
IFERROR(INDEX(Dynamic_Table_QTR,_xlfn.XMATCH($H670,Dynamic_Period_QTR),_xlfn.XMATCH("GDP Deflator",Dynamic_Indices)),
INDEX(Dynamic_Table_QTR,COUNTA(Dynamic_Table_QTR)/COUNTA(Dynamic_Indices),_xlfn.XMATCH("GDP Deflator",Dynamic_Indices))),"err"))))
/100</f>
        <v>#N/A</v>
      </c>
      <c r="T670" s="37" t="e">
        <f t="shared" ca="1" si="53"/>
        <v>#N/A</v>
      </c>
      <c r="U670" s="2" t="e">
        <f ca="1">IF(ISERROR($H670),NA(),
_xlfn.XLOOKUP(0,Tool!$28:$28,Tool!$40:$40)/$T670
)</f>
        <v>#N/A</v>
      </c>
    </row>
    <row r="671" spans="8:21" x14ac:dyDescent="0.35">
      <c r="H671" s="33" t="b">
        <f>IF(SETUP_Frequency="Calendar Year",IF(COUNTA(H$3:H670)&lt;=SETUP_Period_Final-SETUP_Period_First,H670+1),
IF(SETUP_Frequency="Financial Year", IF(COUNTA(H$3:H670)&lt;=LEFT(SETUP_Period_Final,4)-LEFT(SETUP_Period_First,4),((LEFT(H670,2)&amp;MID(H670,3,2))+1)&amp;"/"&amp;TEXT(RIGHT(TEXT(RIGHT(H670,2)+1,"00"),2),"00"),NA()),
IF(SETUP_Frequency="Quarterly",IF(COUNTA(H$3:H670)&lt;=((LEFT(SETUP_Period_Final,4)-LEFT(SETUP_Period_First,4))*4)+RIGHT(SETUP_Period_Final,1)-RIGHT(SETUP_Period_First,1),IF(_xlfn.NUMBERVALUE(RIGHT(H670,1))=4,(LEFT(H670,4)+1)&amp;"Q1",(LEFT(H670,4)&amp;"Q"&amp;(RIGHT(H670,1)+1))),NA()),NA())))</f>
        <v>0</v>
      </c>
      <c r="J671" s="43">
        <f ca="1">OFFSET(Tool!$C$13,0,ROW($H671)-3)</f>
        <v>0</v>
      </c>
      <c r="K671" s="78" t="e">
        <f t="shared" ca="1" si="51"/>
        <v>#N/A</v>
      </c>
      <c r="L671" s="78" t="e">
        <f t="shared" ca="1" si="54"/>
        <v>#N/A</v>
      </c>
      <c r="M671" s="78" t="e">
        <f t="shared" ca="1" si="55"/>
        <v>#N/A</v>
      </c>
      <c r="N671" s="38"/>
      <c r="O671" s="36" t="e" cm="1">
        <f t="array" ref="O671">IF(OR(ISERROR($H671),$H671=FALSE),NA(),
IF(INFLATION_Index="Custom",_xlfn.XLOOKUP($H671,Tool!$12:$12,Tool!$14:$14)*100,
IF(SETUP_Frequency="Financial Year",
IFERROR(INDEX(Dynamic_Table_FY,_xlfn.XMATCH($H671,Dynamic_Period_FY),_xlfn.XMATCH(INFLATION_Index,Dynamic_Indices)),
INDEX(Dynamic_Table_FY,COUNTA(Dynamic_Table_FY)/COUNTA(Dynamic_Indices),_xlfn.XMATCH(INFLATION_Index,Dynamic_Indices))),
IF(SETUP_Frequency="Calendar Year",
IFERROR(INDEX(Dynamic_Table_CAL,_xlfn.XMATCH($H671,Dynamic_Period_CAL),_xlfn.XMATCH(INFLATION_Index,Dynamic_Indices)),
INDEX(Dynamic_Table_CAL,COUNTA(Dynamic_Table_CAL)/COUNTA(Dynamic_Indices),_xlfn.XMATCH(INFLATION_Index,Dynamic_Indices))),
IF(SETUP_Frequency="Quarterly",
IFERROR(INDEX(Dynamic_Table_QTR,_xlfn.XMATCH($H671,Dynamic_Period_QTR),_xlfn.XMATCH(INFLATION_Index,Dynamic_Indices)),
INDEX(Dynamic_Table_QTR,COUNTA(Dynamic_Table_QTR)/COUNTA(Dynamic_Indices),_xlfn.XMATCH(INFLATION_Index,Dynamic_Indices))),"err")))))
/100</f>
        <v>#N/A</v>
      </c>
      <c r="P671" s="37" t="e">
        <f t="shared" ca="1" si="52"/>
        <v>#N/A</v>
      </c>
      <c r="Q671" s="37" t="e">
        <f ca="1">IF(ISERROR($H671),NA(),
$P671/_xlfn.XLOOKUP(0,Tool!$27:$27,Tool!$33:$33)
)</f>
        <v>#N/A</v>
      </c>
      <c r="R671" s="2"/>
      <c r="S671" s="36" t="e" cm="1">
        <f t="array" ref="S671">IF(OR(ISERROR($H671),$H671=FALSE),NA(),
IF(SETUP_Frequency="Financial Year",
IFERROR(INDEX(Dynamic_Table_FY,_xlfn.XMATCH($H671,Dynamic_Period_FY),_xlfn.XMATCH("GDP Deflator",Dynamic_Indices)),
INDEX(Dynamic_Table_FY,COUNTA(Dynamic_Table_FY)/COUNTA(Dynamic_Indices),_xlfn.XMATCH("GDP Deflator",Dynamic_Indices))),
IF(SETUP_Frequency="Calendar Year",
IFERROR(INDEX(Dynamic_Table_CAL,_xlfn.XMATCH($H671,Dynamic_Period_CAL),_xlfn.XMATCH("GDP Deflator",Dynamic_Indices)),
INDEX(Dynamic_Table_CAL,COUNTA(Dynamic_Table_CAL)/COUNTA(Dynamic_Indices),_xlfn.XMATCH("GDP Deflator",Dynamic_Indices))),
IF(SETUP_Frequency="Quarterly",
IFERROR(INDEX(Dynamic_Table_QTR,_xlfn.XMATCH($H671,Dynamic_Period_QTR),_xlfn.XMATCH("GDP Deflator",Dynamic_Indices)),
INDEX(Dynamic_Table_QTR,COUNTA(Dynamic_Table_QTR)/COUNTA(Dynamic_Indices),_xlfn.XMATCH("GDP Deflator",Dynamic_Indices))),"err"))))
/100</f>
        <v>#N/A</v>
      </c>
      <c r="T671" s="37" t="e">
        <f t="shared" ca="1" si="53"/>
        <v>#N/A</v>
      </c>
      <c r="U671" s="2" t="e">
        <f ca="1">IF(ISERROR($H671),NA(),
_xlfn.XLOOKUP(0,Tool!$28:$28,Tool!$40:$40)/$T671
)</f>
        <v>#N/A</v>
      </c>
    </row>
    <row r="672" spans="8:21" x14ac:dyDescent="0.35">
      <c r="H672" s="33" t="b">
        <f>IF(SETUP_Frequency="Calendar Year",IF(COUNTA(H$3:H671)&lt;=SETUP_Period_Final-SETUP_Period_First,H671+1),
IF(SETUP_Frequency="Financial Year", IF(COUNTA(H$3:H671)&lt;=LEFT(SETUP_Period_Final,4)-LEFT(SETUP_Period_First,4),((LEFT(H671,2)&amp;MID(H671,3,2))+1)&amp;"/"&amp;TEXT(RIGHT(TEXT(RIGHT(H671,2)+1,"00"),2),"00"),NA()),
IF(SETUP_Frequency="Quarterly",IF(COUNTA(H$3:H671)&lt;=((LEFT(SETUP_Period_Final,4)-LEFT(SETUP_Period_First,4))*4)+RIGHT(SETUP_Period_Final,1)-RIGHT(SETUP_Period_First,1),IF(_xlfn.NUMBERVALUE(RIGHT(H671,1))=4,(LEFT(H671,4)+1)&amp;"Q1",(LEFT(H671,4)&amp;"Q"&amp;(RIGHT(H671,1)+1))),NA()),NA())))</f>
        <v>0</v>
      </c>
      <c r="J672" s="43">
        <f ca="1">OFFSET(Tool!$C$13,0,ROW($H672)-3)</f>
        <v>0</v>
      </c>
      <c r="K672" s="78" t="e">
        <f t="shared" ca="1" si="51"/>
        <v>#N/A</v>
      </c>
      <c r="L672" s="78" t="e">
        <f t="shared" ca="1" si="54"/>
        <v>#N/A</v>
      </c>
      <c r="M672" s="78" t="e">
        <f t="shared" ca="1" si="55"/>
        <v>#N/A</v>
      </c>
      <c r="N672" s="38"/>
      <c r="O672" s="36" t="e" cm="1">
        <f t="array" ref="O672">IF(OR(ISERROR($H672),$H672=FALSE),NA(),
IF(INFLATION_Index="Custom",_xlfn.XLOOKUP($H672,Tool!$12:$12,Tool!$14:$14)*100,
IF(SETUP_Frequency="Financial Year",
IFERROR(INDEX(Dynamic_Table_FY,_xlfn.XMATCH($H672,Dynamic_Period_FY),_xlfn.XMATCH(INFLATION_Index,Dynamic_Indices)),
INDEX(Dynamic_Table_FY,COUNTA(Dynamic_Table_FY)/COUNTA(Dynamic_Indices),_xlfn.XMATCH(INFLATION_Index,Dynamic_Indices))),
IF(SETUP_Frequency="Calendar Year",
IFERROR(INDEX(Dynamic_Table_CAL,_xlfn.XMATCH($H672,Dynamic_Period_CAL),_xlfn.XMATCH(INFLATION_Index,Dynamic_Indices)),
INDEX(Dynamic_Table_CAL,COUNTA(Dynamic_Table_CAL)/COUNTA(Dynamic_Indices),_xlfn.XMATCH(INFLATION_Index,Dynamic_Indices))),
IF(SETUP_Frequency="Quarterly",
IFERROR(INDEX(Dynamic_Table_QTR,_xlfn.XMATCH($H672,Dynamic_Period_QTR),_xlfn.XMATCH(INFLATION_Index,Dynamic_Indices)),
INDEX(Dynamic_Table_QTR,COUNTA(Dynamic_Table_QTR)/COUNTA(Dynamic_Indices),_xlfn.XMATCH(INFLATION_Index,Dynamic_Indices))),"err")))))
/100</f>
        <v>#N/A</v>
      </c>
      <c r="P672" s="37" t="e">
        <f t="shared" ca="1" si="52"/>
        <v>#N/A</v>
      </c>
      <c r="Q672" s="37" t="e">
        <f ca="1">IF(ISERROR($H672),NA(),
$P672/_xlfn.XLOOKUP(0,Tool!$27:$27,Tool!$33:$33)
)</f>
        <v>#N/A</v>
      </c>
      <c r="R672" s="2"/>
      <c r="S672" s="36" t="e" cm="1">
        <f t="array" ref="S672">IF(OR(ISERROR($H672),$H672=FALSE),NA(),
IF(SETUP_Frequency="Financial Year",
IFERROR(INDEX(Dynamic_Table_FY,_xlfn.XMATCH($H672,Dynamic_Period_FY),_xlfn.XMATCH("GDP Deflator",Dynamic_Indices)),
INDEX(Dynamic_Table_FY,COUNTA(Dynamic_Table_FY)/COUNTA(Dynamic_Indices),_xlfn.XMATCH("GDP Deflator",Dynamic_Indices))),
IF(SETUP_Frequency="Calendar Year",
IFERROR(INDEX(Dynamic_Table_CAL,_xlfn.XMATCH($H672,Dynamic_Period_CAL),_xlfn.XMATCH("GDP Deflator",Dynamic_Indices)),
INDEX(Dynamic_Table_CAL,COUNTA(Dynamic_Table_CAL)/COUNTA(Dynamic_Indices),_xlfn.XMATCH("GDP Deflator",Dynamic_Indices))),
IF(SETUP_Frequency="Quarterly",
IFERROR(INDEX(Dynamic_Table_QTR,_xlfn.XMATCH($H672,Dynamic_Period_QTR),_xlfn.XMATCH("GDP Deflator",Dynamic_Indices)),
INDEX(Dynamic_Table_QTR,COUNTA(Dynamic_Table_QTR)/COUNTA(Dynamic_Indices),_xlfn.XMATCH("GDP Deflator",Dynamic_Indices))),"err"))))
/100</f>
        <v>#N/A</v>
      </c>
      <c r="T672" s="37" t="e">
        <f t="shared" ca="1" si="53"/>
        <v>#N/A</v>
      </c>
      <c r="U672" s="2" t="e">
        <f ca="1">IF(ISERROR($H672),NA(),
_xlfn.XLOOKUP(0,Tool!$28:$28,Tool!$40:$40)/$T672
)</f>
        <v>#N/A</v>
      </c>
    </row>
    <row r="673" spans="8:21" x14ac:dyDescent="0.35">
      <c r="H673" s="33" t="b">
        <f>IF(SETUP_Frequency="Calendar Year",IF(COUNTA(H$3:H672)&lt;=SETUP_Period_Final-SETUP_Period_First,H672+1),
IF(SETUP_Frequency="Financial Year", IF(COUNTA(H$3:H672)&lt;=LEFT(SETUP_Period_Final,4)-LEFT(SETUP_Period_First,4),((LEFT(H672,2)&amp;MID(H672,3,2))+1)&amp;"/"&amp;TEXT(RIGHT(TEXT(RIGHT(H672,2)+1,"00"),2),"00"),NA()),
IF(SETUP_Frequency="Quarterly",IF(COUNTA(H$3:H672)&lt;=((LEFT(SETUP_Period_Final,4)-LEFT(SETUP_Period_First,4))*4)+RIGHT(SETUP_Period_Final,1)-RIGHT(SETUP_Period_First,1),IF(_xlfn.NUMBERVALUE(RIGHT(H672,1))=4,(LEFT(H672,4)+1)&amp;"Q1",(LEFT(H672,4)&amp;"Q"&amp;(RIGHT(H672,1)+1))),NA()),NA())))</f>
        <v>0</v>
      </c>
      <c r="J673" s="43">
        <f ca="1">OFFSET(Tool!$C$13,0,ROW($H673)-3)</f>
        <v>0</v>
      </c>
      <c r="K673" s="78" t="e">
        <f t="shared" ca="1" si="51"/>
        <v>#N/A</v>
      </c>
      <c r="L673" s="78" t="e">
        <f t="shared" ca="1" si="54"/>
        <v>#N/A</v>
      </c>
      <c r="M673" s="78" t="e">
        <f t="shared" ca="1" si="55"/>
        <v>#N/A</v>
      </c>
      <c r="N673" s="38"/>
      <c r="O673" s="36" t="e" cm="1">
        <f t="array" ref="O673">IF(OR(ISERROR($H673),$H673=FALSE),NA(),
IF(INFLATION_Index="Custom",_xlfn.XLOOKUP($H673,Tool!$12:$12,Tool!$14:$14)*100,
IF(SETUP_Frequency="Financial Year",
IFERROR(INDEX(Dynamic_Table_FY,_xlfn.XMATCH($H673,Dynamic_Period_FY),_xlfn.XMATCH(INFLATION_Index,Dynamic_Indices)),
INDEX(Dynamic_Table_FY,COUNTA(Dynamic_Table_FY)/COUNTA(Dynamic_Indices),_xlfn.XMATCH(INFLATION_Index,Dynamic_Indices))),
IF(SETUP_Frequency="Calendar Year",
IFERROR(INDEX(Dynamic_Table_CAL,_xlfn.XMATCH($H673,Dynamic_Period_CAL),_xlfn.XMATCH(INFLATION_Index,Dynamic_Indices)),
INDEX(Dynamic_Table_CAL,COUNTA(Dynamic_Table_CAL)/COUNTA(Dynamic_Indices),_xlfn.XMATCH(INFLATION_Index,Dynamic_Indices))),
IF(SETUP_Frequency="Quarterly",
IFERROR(INDEX(Dynamic_Table_QTR,_xlfn.XMATCH($H673,Dynamic_Period_QTR),_xlfn.XMATCH(INFLATION_Index,Dynamic_Indices)),
INDEX(Dynamic_Table_QTR,COUNTA(Dynamic_Table_QTR)/COUNTA(Dynamic_Indices),_xlfn.XMATCH(INFLATION_Index,Dynamic_Indices))),"err")))))
/100</f>
        <v>#N/A</v>
      </c>
      <c r="P673" s="37" t="e">
        <f t="shared" ca="1" si="52"/>
        <v>#N/A</v>
      </c>
      <c r="Q673" s="37" t="e">
        <f ca="1">IF(ISERROR($H673),NA(),
$P673/_xlfn.XLOOKUP(0,Tool!$27:$27,Tool!$33:$33)
)</f>
        <v>#N/A</v>
      </c>
      <c r="R673" s="2"/>
      <c r="S673" s="36" t="e" cm="1">
        <f t="array" ref="S673">IF(OR(ISERROR($H673),$H673=FALSE),NA(),
IF(SETUP_Frequency="Financial Year",
IFERROR(INDEX(Dynamic_Table_FY,_xlfn.XMATCH($H673,Dynamic_Period_FY),_xlfn.XMATCH("GDP Deflator",Dynamic_Indices)),
INDEX(Dynamic_Table_FY,COUNTA(Dynamic_Table_FY)/COUNTA(Dynamic_Indices),_xlfn.XMATCH("GDP Deflator",Dynamic_Indices))),
IF(SETUP_Frequency="Calendar Year",
IFERROR(INDEX(Dynamic_Table_CAL,_xlfn.XMATCH($H673,Dynamic_Period_CAL),_xlfn.XMATCH("GDP Deflator",Dynamic_Indices)),
INDEX(Dynamic_Table_CAL,COUNTA(Dynamic_Table_CAL)/COUNTA(Dynamic_Indices),_xlfn.XMATCH("GDP Deflator",Dynamic_Indices))),
IF(SETUP_Frequency="Quarterly",
IFERROR(INDEX(Dynamic_Table_QTR,_xlfn.XMATCH($H673,Dynamic_Period_QTR),_xlfn.XMATCH("GDP Deflator",Dynamic_Indices)),
INDEX(Dynamic_Table_QTR,COUNTA(Dynamic_Table_QTR)/COUNTA(Dynamic_Indices),_xlfn.XMATCH("GDP Deflator",Dynamic_Indices))),"err"))))
/100</f>
        <v>#N/A</v>
      </c>
      <c r="T673" s="37" t="e">
        <f t="shared" ca="1" si="53"/>
        <v>#N/A</v>
      </c>
      <c r="U673" s="2" t="e">
        <f ca="1">IF(ISERROR($H673),NA(),
_xlfn.XLOOKUP(0,Tool!$28:$28,Tool!$40:$40)/$T673
)</f>
        <v>#N/A</v>
      </c>
    </row>
    <row r="674" spans="8:21" x14ac:dyDescent="0.35">
      <c r="H674" s="33" t="b">
        <f>IF(SETUP_Frequency="Calendar Year",IF(COUNTA(H$3:H673)&lt;=SETUP_Period_Final-SETUP_Period_First,H673+1),
IF(SETUP_Frequency="Financial Year", IF(COUNTA(H$3:H673)&lt;=LEFT(SETUP_Period_Final,4)-LEFT(SETUP_Period_First,4),((LEFT(H673,2)&amp;MID(H673,3,2))+1)&amp;"/"&amp;TEXT(RIGHT(TEXT(RIGHT(H673,2)+1,"00"),2),"00"),NA()),
IF(SETUP_Frequency="Quarterly",IF(COUNTA(H$3:H673)&lt;=((LEFT(SETUP_Period_Final,4)-LEFT(SETUP_Period_First,4))*4)+RIGHT(SETUP_Period_Final,1)-RIGHT(SETUP_Period_First,1),IF(_xlfn.NUMBERVALUE(RIGHT(H673,1))=4,(LEFT(H673,4)+1)&amp;"Q1",(LEFT(H673,4)&amp;"Q"&amp;(RIGHT(H673,1)+1))),NA()),NA())))</f>
        <v>0</v>
      </c>
      <c r="J674" s="43">
        <f ca="1">OFFSET(Tool!$C$13,0,ROW($H674)-3)</f>
        <v>0</v>
      </c>
      <c r="K674" s="78" t="e">
        <f t="shared" ca="1" si="51"/>
        <v>#N/A</v>
      </c>
      <c r="L674" s="78" t="e">
        <f t="shared" ca="1" si="54"/>
        <v>#N/A</v>
      </c>
      <c r="M674" s="78" t="e">
        <f t="shared" ca="1" si="55"/>
        <v>#N/A</v>
      </c>
      <c r="N674" s="38"/>
      <c r="O674" s="36" t="e" cm="1">
        <f t="array" ref="O674">IF(OR(ISERROR($H674),$H674=FALSE),NA(),
IF(INFLATION_Index="Custom",_xlfn.XLOOKUP($H674,Tool!$12:$12,Tool!$14:$14)*100,
IF(SETUP_Frequency="Financial Year",
IFERROR(INDEX(Dynamic_Table_FY,_xlfn.XMATCH($H674,Dynamic_Period_FY),_xlfn.XMATCH(INFLATION_Index,Dynamic_Indices)),
INDEX(Dynamic_Table_FY,COUNTA(Dynamic_Table_FY)/COUNTA(Dynamic_Indices),_xlfn.XMATCH(INFLATION_Index,Dynamic_Indices))),
IF(SETUP_Frequency="Calendar Year",
IFERROR(INDEX(Dynamic_Table_CAL,_xlfn.XMATCH($H674,Dynamic_Period_CAL),_xlfn.XMATCH(INFLATION_Index,Dynamic_Indices)),
INDEX(Dynamic_Table_CAL,COUNTA(Dynamic_Table_CAL)/COUNTA(Dynamic_Indices),_xlfn.XMATCH(INFLATION_Index,Dynamic_Indices))),
IF(SETUP_Frequency="Quarterly",
IFERROR(INDEX(Dynamic_Table_QTR,_xlfn.XMATCH($H674,Dynamic_Period_QTR),_xlfn.XMATCH(INFLATION_Index,Dynamic_Indices)),
INDEX(Dynamic_Table_QTR,COUNTA(Dynamic_Table_QTR)/COUNTA(Dynamic_Indices),_xlfn.XMATCH(INFLATION_Index,Dynamic_Indices))),"err")))))
/100</f>
        <v>#N/A</v>
      </c>
      <c r="P674" s="37" t="e">
        <f t="shared" ca="1" si="52"/>
        <v>#N/A</v>
      </c>
      <c r="Q674" s="37" t="e">
        <f ca="1">IF(ISERROR($H674),NA(),
$P674/_xlfn.XLOOKUP(0,Tool!$27:$27,Tool!$33:$33)
)</f>
        <v>#N/A</v>
      </c>
      <c r="R674" s="2"/>
      <c r="S674" s="36" t="e" cm="1">
        <f t="array" ref="S674">IF(OR(ISERROR($H674),$H674=FALSE),NA(),
IF(SETUP_Frequency="Financial Year",
IFERROR(INDEX(Dynamic_Table_FY,_xlfn.XMATCH($H674,Dynamic_Period_FY),_xlfn.XMATCH("GDP Deflator",Dynamic_Indices)),
INDEX(Dynamic_Table_FY,COUNTA(Dynamic_Table_FY)/COUNTA(Dynamic_Indices),_xlfn.XMATCH("GDP Deflator",Dynamic_Indices))),
IF(SETUP_Frequency="Calendar Year",
IFERROR(INDEX(Dynamic_Table_CAL,_xlfn.XMATCH($H674,Dynamic_Period_CAL),_xlfn.XMATCH("GDP Deflator",Dynamic_Indices)),
INDEX(Dynamic_Table_CAL,COUNTA(Dynamic_Table_CAL)/COUNTA(Dynamic_Indices),_xlfn.XMATCH("GDP Deflator",Dynamic_Indices))),
IF(SETUP_Frequency="Quarterly",
IFERROR(INDEX(Dynamic_Table_QTR,_xlfn.XMATCH($H674,Dynamic_Period_QTR),_xlfn.XMATCH("GDP Deflator",Dynamic_Indices)),
INDEX(Dynamic_Table_QTR,COUNTA(Dynamic_Table_QTR)/COUNTA(Dynamic_Indices),_xlfn.XMATCH("GDP Deflator",Dynamic_Indices))),"err"))))
/100</f>
        <v>#N/A</v>
      </c>
      <c r="T674" s="37" t="e">
        <f t="shared" ca="1" si="53"/>
        <v>#N/A</v>
      </c>
      <c r="U674" s="2" t="e">
        <f ca="1">IF(ISERROR($H674),NA(),
_xlfn.XLOOKUP(0,Tool!$28:$28,Tool!$40:$40)/$T674
)</f>
        <v>#N/A</v>
      </c>
    </row>
    <row r="675" spans="8:21" x14ac:dyDescent="0.35">
      <c r="H675" s="33" t="b">
        <f>IF(SETUP_Frequency="Calendar Year",IF(COUNTA(H$3:H674)&lt;=SETUP_Period_Final-SETUP_Period_First,H674+1),
IF(SETUP_Frequency="Financial Year", IF(COUNTA(H$3:H674)&lt;=LEFT(SETUP_Period_Final,4)-LEFT(SETUP_Period_First,4),((LEFT(H674,2)&amp;MID(H674,3,2))+1)&amp;"/"&amp;TEXT(RIGHT(TEXT(RIGHT(H674,2)+1,"00"),2),"00"),NA()),
IF(SETUP_Frequency="Quarterly",IF(COUNTA(H$3:H674)&lt;=((LEFT(SETUP_Period_Final,4)-LEFT(SETUP_Period_First,4))*4)+RIGHT(SETUP_Period_Final,1)-RIGHT(SETUP_Period_First,1),IF(_xlfn.NUMBERVALUE(RIGHT(H674,1))=4,(LEFT(H674,4)+1)&amp;"Q1",(LEFT(H674,4)&amp;"Q"&amp;(RIGHT(H674,1)+1))),NA()),NA())))</f>
        <v>0</v>
      </c>
      <c r="J675" s="43">
        <f ca="1">OFFSET(Tool!$C$13,0,ROW($H675)-3)</f>
        <v>0</v>
      </c>
      <c r="K675" s="78" t="e">
        <f t="shared" ca="1" si="51"/>
        <v>#N/A</v>
      </c>
      <c r="L675" s="78" t="e">
        <f t="shared" ca="1" si="54"/>
        <v>#N/A</v>
      </c>
      <c r="M675" s="78" t="e">
        <f t="shared" ca="1" si="55"/>
        <v>#N/A</v>
      </c>
      <c r="N675" s="38"/>
      <c r="O675" s="36" t="e" cm="1">
        <f t="array" ref="O675">IF(OR(ISERROR($H675),$H675=FALSE),NA(),
IF(INFLATION_Index="Custom",_xlfn.XLOOKUP($H675,Tool!$12:$12,Tool!$14:$14)*100,
IF(SETUP_Frequency="Financial Year",
IFERROR(INDEX(Dynamic_Table_FY,_xlfn.XMATCH($H675,Dynamic_Period_FY),_xlfn.XMATCH(INFLATION_Index,Dynamic_Indices)),
INDEX(Dynamic_Table_FY,COUNTA(Dynamic_Table_FY)/COUNTA(Dynamic_Indices),_xlfn.XMATCH(INFLATION_Index,Dynamic_Indices))),
IF(SETUP_Frequency="Calendar Year",
IFERROR(INDEX(Dynamic_Table_CAL,_xlfn.XMATCH($H675,Dynamic_Period_CAL),_xlfn.XMATCH(INFLATION_Index,Dynamic_Indices)),
INDEX(Dynamic_Table_CAL,COUNTA(Dynamic_Table_CAL)/COUNTA(Dynamic_Indices),_xlfn.XMATCH(INFLATION_Index,Dynamic_Indices))),
IF(SETUP_Frequency="Quarterly",
IFERROR(INDEX(Dynamic_Table_QTR,_xlfn.XMATCH($H675,Dynamic_Period_QTR),_xlfn.XMATCH(INFLATION_Index,Dynamic_Indices)),
INDEX(Dynamic_Table_QTR,COUNTA(Dynamic_Table_QTR)/COUNTA(Dynamic_Indices),_xlfn.XMATCH(INFLATION_Index,Dynamic_Indices))),"err")))))
/100</f>
        <v>#N/A</v>
      </c>
      <c r="P675" s="37" t="e">
        <f t="shared" ca="1" si="52"/>
        <v>#N/A</v>
      </c>
      <c r="Q675" s="37" t="e">
        <f ca="1">IF(ISERROR($H675),NA(),
$P675/_xlfn.XLOOKUP(0,Tool!$27:$27,Tool!$33:$33)
)</f>
        <v>#N/A</v>
      </c>
      <c r="R675" s="2"/>
      <c r="S675" s="36" t="e" cm="1">
        <f t="array" ref="S675">IF(OR(ISERROR($H675),$H675=FALSE),NA(),
IF(SETUP_Frequency="Financial Year",
IFERROR(INDEX(Dynamic_Table_FY,_xlfn.XMATCH($H675,Dynamic_Period_FY),_xlfn.XMATCH("GDP Deflator",Dynamic_Indices)),
INDEX(Dynamic_Table_FY,COUNTA(Dynamic_Table_FY)/COUNTA(Dynamic_Indices),_xlfn.XMATCH("GDP Deflator",Dynamic_Indices))),
IF(SETUP_Frequency="Calendar Year",
IFERROR(INDEX(Dynamic_Table_CAL,_xlfn.XMATCH($H675,Dynamic_Period_CAL),_xlfn.XMATCH("GDP Deflator",Dynamic_Indices)),
INDEX(Dynamic_Table_CAL,COUNTA(Dynamic_Table_CAL)/COUNTA(Dynamic_Indices),_xlfn.XMATCH("GDP Deflator",Dynamic_Indices))),
IF(SETUP_Frequency="Quarterly",
IFERROR(INDEX(Dynamic_Table_QTR,_xlfn.XMATCH($H675,Dynamic_Period_QTR),_xlfn.XMATCH("GDP Deflator",Dynamic_Indices)),
INDEX(Dynamic_Table_QTR,COUNTA(Dynamic_Table_QTR)/COUNTA(Dynamic_Indices),_xlfn.XMATCH("GDP Deflator",Dynamic_Indices))),"err"))))
/100</f>
        <v>#N/A</v>
      </c>
      <c r="T675" s="37" t="e">
        <f t="shared" ca="1" si="53"/>
        <v>#N/A</v>
      </c>
      <c r="U675" s="2" t="e">
        <f ca="1">IF(ISERROR($H675),NA(),
_xlfn.XLOOKUP(0,Tool!$28:$28,Tool!$40:$40)/$T675
)</f>
        <v>#N/A</v>
      </c>
    </row>
    <row r="676" spans="8:21" x14ac:dyDescent="0.35">
      <c r="H676" s="33" t="b">
        <f>IF(SETUP_Frequency="Calendar Year",IF(COUNTA(H$3:H675)&lt;=SETUP_Period_Final-SETUP_Period_First,H675+1),
IF(SETUP_Frequency="Financial Year", IF(COUNTA(H$3:H675)&lt;=LEFT(SETUP_Period_Final,4)-LEFT(SETUP_Period_First,4),((LEFT(H675,2)&amp;MID(H675,3,2))+1)&amp;"/"&amp;TEXT(RIGHT(TEXT(RIGHT(H675,2)+1,"00"),2),"00"),NA()),
IF(SETUP_Frequency="Quarterly",IF(COUNTA(H$3:H675)&lt;=((LEFT(SETUP_Period_Final,4)-LEFT(SETUP_Period_First,4))*4)+RIGHT(SETUP_Period_Final,1)-RIGHT(SETUP_Period_First,1),IF(_xlfn.NUMBERVALUE(RIGHT(H675,1))=4,(LEFT(H675,4)+1)&amp;"Q1",(LEFT(H675,4)&amp;"Q"&amp;(RIGHT(H675,1)+1))),NA()),NA())))</f>
        <v>0</v>
      </c>
      <c r="J676" s="43">
        <f ca="1">OFFSET(Tool!$C$13,0,ROW($H676)-3)</f>
        <v>0</v>
      </c>
      <c r="K676" s="78" t="e">
        <f t="shared" ca="1" si="51"/>
        <v>#N/A</v>
      </c>
      <c r="L676" s="78" t="e">
        <f t="shared" ca="1" si="54"/>
        <v>#N/A</v>
      </c>
      <c r="M676" s="78" t="e">
        <f t="shared" ca="1" si="55"/>
        <v>#N/A</v>
      </c>
      <c r="N676" s="38"/>
      <c r="O676" s="36" t="e" cm="1">
        <f t="array" ref="O676">IF(OR(ISERROR($H676),$H676=FALSE),NA(),
IF(INFLATION_Index="Custom",_xlfn.XLOOKUP($H676,Tool!$12:$12,Tool!$14:$14)*100,
IF(SETUP_Frequency="Financial Year",
IFERROR(INDEX(Dynamic_Table_FY,_xlfn.XMATCH($H676,Dynamic_Period_FY),_xlfn.XMATCH(INFLATION_Index,Dynamic_Indices)),
INDEX(Dynamic_Table_FY,COUNTA(Dynamic_Table_FY)/COUNTA(Dynamic_Indices),_xlfn.XMATCH(INFLATION_Index,Dynamic_Indices))),
IF(SETUP_Frequency="Calendar Year",
IFERROR(INDEX(Dynamic_Table_CAL,_xlfn.XMATCH($H676,Dynamic_Period_CAL),_xlfn.XMATCH(INFLATION_Index,Dynamic_Indices)),
INDEX(Dynamic_Table_CAL,COUNTA(Dynamic_Table_CAL)/COUNTA(Dynamic_Indices),_xlfn.XMATCH(INFLATION_Index,Dynamic_Indices))),
IF(SETUP_Frequency="Quarterly",
IFERROR(INDEX(Dynamic_Table_QTR,_xlfn.XMATCH($H676,Dynamic_Period_QTR),_xlfn.XMATCH(INFLATION_Index,Dynamic_Indices)),
INDEX(Dynamic_Table_QTR,COUNTA(Dynamic_Table_QTR)/COUNTA(Dynamic_Indices),_xlfn.XMATCH(INFLATION_Index,Dynamic_Indices))),"err")))))
/100</f>
        <v>#N/A</v>
      </c>
      <c r="P676" s="37" t="e">
        <f t="shared" ca="1" si="52"/>
        <v>#N/A</v>
      </c>
      <c r="Q676" s="37" t="e">
        <f ca="1">IF(ISERROR($H676),NA(),
$P676/_xlfn.XLOOKUP(0,Tool!$27:$27,Tool!$33:$33)
)</f>
        <v>#N/A</v>
      </c>
      <c r="R676" s="2"/>
      <c r="S676" s="36" t="e" cm="1">
        <f t="array" ref="S676">IF(OR(ISERROR($H676),$H676=FALSE),NA(),
IF(SETUP_Frequency="Financial Year",
IFERROR(INDEX(Dynamic_Table_FY,_xlfn.XMATCH($H676,Dynamic_Period_FY),_xlfn.XMATCH("GDP Deflator",Dynamic_Indices)),
INDEX(Dynamic_Table_FY,COUNTA(Dynamic_Table_FY)/COUNTA(Dynamic_Indices),_xlfn.XMATCH("GDP Deflator",Dynamic_Indices))),
IF(SETUP_Frequency="Calendar Year",
IFERROR(INDEX(Dynamic_Table_CAL,_xlfn.XMATCH($H676,Dynamic_Period_CAL),_xlfn.XMATCH("GDP Deflator",Dynamic_Indices)),
INDEX(Dynamic_Table_CAL,COUNTA(Dynamic_Table_CAL)/COUNTA(Dynamic_Indices),_xlfn.XMATCH("GDP Deflator",Dynamic_Indices))),
IF(SETUP_Frequency="Quarterly",
IFERROR(INDEX(Dynamic_Table_QTR,_xlfn.XMATCH($H676,Dynamic_Period_QTR),_xlfn.XMATCH("GDP Deflator",Dynamic_Indices)),
INDEX(Dynamic_Table_QTR,COUNTA(Dynamic_Table_QTR)/COUNTA(Dynamic_Indices),_xlfn.XMATCH("GDP Deflator",Dynamic_Indices))),"err"))))
/100</f>
        <v>#N/A</v>
      </c>
      <c r="T676" s="37" t="e">
        <f t="shared" ca="1" si="53"/>
        <v>#N/A</v>
      </c>
      <c r="U676" s="2" t="e">
        <f ca="1">IF(ISERROR($H676),NA(),
_xlfn.XLOOKUP(0,Tool!$28:$28,Tool!$40:$40)/$T676
)</f>
        <v>#N/A</v>
      </c>
    </row>
    <row r="677" spans="8:21" x14ac:dyDescent="0.35">
      <c r="H677" s="33" t="b">
        <f>IF(SETUP_Frequency="Calendar Year",IF(COUNTA(H$3:H676)&lt;=SETUP_Period_Final-SETUP_Period_First,H676+1),
IF(SETUP_Frequency="Financial Year", IF(COUNTA(H$3:H676)&lt;=LEFT(SETUP_Period_Final,4)-LEFT(SETUP_Period_First,4),((LEFT(H676,2)&amp;MID(H676,3,2))+1)&amp;"/"&amp;TEXT(RIGHT(TEXT(RIGHT(H676,2)+1,"00"),2),"00"),NA()),
IF(SETUP_Frequency="Quarterly",IF(COUNTA(H$3:H676)&lt;=((LEFT(SETUP_Period_Final,4)-LEFT(SETUP_Period_First,4))*4)+RIGHT(SETUP_Period_Final,1)-RIGHT(SETUP_Period_First,1),IF(_xlfn.NUMBERVALUE(RIGHT(H676,1))=4,(LEFT(H676,4)+1)&amp;"Q1",(LEFT(H676,4)&amp;"Q"&amp;(RIGHT(H676,1)+1))),NA()),NA())))</f>
        <v>0</v>
      </c>
      <c r="J677" s="43">
        <f ca="1">OFFSET(Tool!$C$13,0,ROW($H677)-3)</f>
        <v>0</v>
      </c>
      <c r="K677" s="78" t="e">
        <f t="shared" ca="1" si="51"/>
        <v>#N/A</v>
      </c>
      <c r="L677" s="78" t="e">
        <f t="shared" ca="1" si="54"/>
        <v>#N/A</v>
      </c>
      <c r="M677" s="78" t="e">
        <f t="shared" ca="1" si="55"/>
        <v>#N/A</v>
      </c>
      <c r="N677" s="38"/>
      <c r="O677" s="36" t="e" cm="1">
        <f t="array" ref="O677">IF(OR(ISERROR($H677),$H677=FALSE),NA(),
IF(INFLATION_Index="Custom",_xlfn.XLOOKUP($H677,Tool!$12:$12,Tool!$14:$14)*100,
IF(SETUP_Frequency="Financial Year",
IFERROR(INDEX(Dynamic_Table_FY,_xlfn.XMATCH($H677,Dynamic_Period_FY),_xlfn.XMATCH(INFLATION_Index,Dynamic_Indices)),
INDEX(Dynamic_Table_FY,COUNTA(Dynamic_Table_FY)/COUNTA(Dynamic_Indices),_xlfn.XMATCH(INFLATION_Index,Dynamic_Indices))),
IF(SETUP_Frequency="Calendar Year",
IFERROR(INDEX(Dynamic_Table_CAL,_xlfn.XMATCH($H677,Dynamic_Period_CAL),_xlfn.XMATCH(INFLATION_Index,Dynamic_Indices)),
INDEX(Dynamic_Table_CAL,COUNTA(Dynamic_Table_CAL)/COUNTA(Dynamic_Indices),_xlfn.XMATCH(INFLATION_Index,Dynamic_Indices))),
IF(SETUP_Frequency="Quarterly",
IFERROR(INDEX(Dynamic_Table_QTR,_xlfn.XMATCH($H677,Dynamic_Period_QTR),_xlfn.XMATCH(INFLATION_Index,Dynamic_Indices)),
INDEX(Dynamic_Table_QTR,COUNTA(Dynamic_Table_QTR)/COUNTA(Dynamic_Indices),_xlfn.XMATCH(INFLATION_Index,Dynamic_Indices))),"err")))))
/100</f>
        <v>#N/A</v>
      </c>
      <c r="P677" s="37" t="e">
        <f t="shared" ca="1" si="52"/>
        <v>#N/A</v>
      </c>
      <c r="Q677" s="37" t="e">
        <f ca="1">IF(ISERROR($H677),NA(),
$P677/_xlfn.XLOOKUP(0,Tool!$27:$27,Tool!$33:$33)
)</f>
        <v>#N/A</v>
      </c>
      <c r="R677" s="2"/>
      <c r="S677" s="36" t="e" cm="1">
        <f t="array" ref="S677">IF(OR(ISERROR($H677),$H677=FALSE),NA(),
IF(SETUP_Frequency="Financial Year",
IFERROR(INDEX(Dynamic_Table_FY,_xlfn.XMATCH($H677,Dynamic_Period_FY),_xlfn.XMATCH("GDP Deflator",Dynamic_Indices)),
INDEX(Dynamic_Table_FY,COUNTA(Dynamic_Table_FY)/COUNTA(Dynamic_Indices),_xlfn.XMATCH("GDP Deflator",Dynamic_Indices))),
IF(SETUP_Frequency="Calendar Year",
IFERROR(INDEX(Dynamic_Table_CAL,_xlfn.XMATCH($H677,Dynamic_Period_CAL),_xlfn.XMATCH("GDP Deflator",Dynamic_Indices)),
INDEX(Dynamic_Table_CAL,COUNTA(Dynamic_Table_CAL)/COUNTA(Dynamic_Indices),_xlfn.XMATCH("GDP Deflator",Dynamic_Indices))),
IF(SETUP_Frequency="Quarterly",
IFERROR(INDEX(Dynamic_Table_QTR,_xlfn.XMATCH($H677,Dynamic_Period_QTR),_xlfn.XMATCH("GDP Deflator",Dynamic_Indices)),
INDEX(Dynamic_Table_QTR,COUNTA(Dynamic_Table_QTR)/COUNTA(Dynamic_Indices),_xlfn.XMATCH("GDP Deflator",Dynamic_Indices))),"err"))))
/100</f>
        <v>#N/A</v>
      </c>
      <c r="T677" s="37" t="e">
        <f t="shared" ca="1" si="53"/>
        <v>#N/A</v>
      </c>
      <c r="U677" s="2" t="e">
        <f ca="1">IF(ISERROR($H677),NA(),
_xlfn.XLOOKUP(0,Tool!$28:$28,Tool!$40:$40)/$T677
)</f>
        <v>#N/A</v>
      </c>
    </row>
    <row r="678" spans="8:21" x14ac:dyDescent="0.35">
      <c r="H678" s="33" t="b">
        <f>IF(SETUP_Frequency="Calendar Year",IF(COUNTA(H$3:H677)&lt;=SETUP_Period_Final-SETUP_Period_First,H677+1),
IF(SETUP_Frequency="Financial Year", IF(COUNTA(H$3:H677)&lt;=LEFT(SETUP_Period_Final,4)-LEFT(SETUP_Period_First,4),((LEFT(H677,2)&amp;MID(H677,3,2))+1)&amp;"/"&amp;TEXT(RIGHT(TEXT(RIGHT(H677,2)+1,"00"),2),"00"),NA()),
IF(SETUP_Frequency="Quarterly",IF(COUNTA(H$3:H677)&lt;=((LEFT(SETUP_Period_Final,4)-LEFT(SETUP_Period_First,4))*4)+RIGHT(SETUP_Period_Final,1)-RIGHT(SETUP_Period_First,1),IF(_xlfn.NUMBERVALUE(RIGHT(H677,1))=4,(LEFT(H677,4)+1)&amp;"Q1",(LEFT(H677,4)&amp;"Q"&amp;(RIGHT(H677,1)+1))),NA()),NA())))</f>
        <v>0</v>
      </c>
      <c r="J678" s="43">
        <f ca="1">OFFSET(Tool!$C$13,0,ROW($H678)-3)</f>
        <v>0</v>
      </c>
      <c r="K678" s="78" t="e">
        <f t="shared" ca="1" si="51"/>
        <v>#N/A</v>
      </c>
      <c r="L678" s="78" t="e">
        <f t="shared" ca="1" si="54"/>
        <v>#N/A</v>
      </c>
      <c r="M678" s="78" t="e">
        <f t="shared" ca="1" si="55"/>
        <v>#N/A</v>
      </c>
      <c r="N678" s="38"/>
      <c r="O678" s="36" t="e" cm="1">
        <f t="array" ref="O678">IF(OR(ISERROR($H678),$H678=FALSE),NA(),
IF(INFLATION_Index="Custom",_xlfn.XLOOKUP($H678,Tool!$12:$12,Tool!$14:$14)*100,
IF(SETUP_Frequency="Financial Year",
IFERROR(INDEX(Dynamic_Table_FY,_xlfn.XMATCH($H678,Dynamic_Period_FY),_xlfn.XMATCH(INFLATION_Index,Dynamic_Indices)),
INDEX(Dynamic_Table_FY,COUNTA(Dynamic_Table_FY)/COUNTA(Dynamic_Indices),_xlfn.XMATCH(INFLATION_Index,Dynamic_Indices))),
IF(SETUP_Frequency="Calendar Year",
IFERROR(INDEX(Dynamic_Table_CAL,_xlfn.XMATCH($H678,Dynamic_Period_CAL),_xlfn.XMATCH(INFLATION_Index,Dynamic_Indices)),
INDEX(Dynamic_Table_CAL,COUNTA(Dynamic_Table_CAL)/COUNTA(Dynamic_Indices),_xlfn.XMATCH(INFLATION_Index,Dynamic_Indices))),
IF(SETUP_Frequency="Quarterly",
IFERROR(INDEX(Dynamic_Table_QTR,_xlfn.XMATCH($H678,Dynamic_Period_QTR),_xlfn.XMATCH(INFLATION_Index,Dynamic_Indices)),
INDEX(Dynamic_Table_QTR,COUNTA(Dynamic_Table_QTR)/COUNTA(Dynamic_Indices),_xlfn.XMATCH(INFLATION_Index,Dynamic_Indices))),"err")))))
/100</f>
        <v>#N/A</v>
      </c>
      <c r="P678" s="37" t="e">
        <f t="shared" ca="1" si="52"/>
        <v>#N/A</v>
      </c>
      <c r="Q678" s="37" t="e">
        <f ca="1">IF(ISERROR($H678),NA(),
$P678/_xlfn.XLOOKUP(0,Tool!$27:$27,Tool!$33:$33)
)</f>
        <v>#N/A</v>
      </c>
      <c r="R678" s="2"/>
      <c r="S678" s="36" t="e" cm="1">
        <f t="array" ref="S678">IF(OR(ISERROR($H678),$H678=FALSE),NA(),
IF(SETUP_Frequency="Financial Year",
IFERROR(INDEX(Dynamic_Table_FY,_xlfn.XMATCH($H678,Dynamic_Period_FY),_xlfn.XMATCH("GDP Deflator",Dynamic_Indices)),
INDEX(Dynamic_Table_FY,COUNTA(Dynamic_Table_FY)/COUNTA(Dynamic_Indices),_xlfn.XMATCH("GDP Deflator",Dynamic_Indices))),
IF(SETUP_Frequency="Calendar Year",
IFERROR(INDEX(Dynamic_Table_CAL,_xlfn.XMATCH($H678,Dynamic_Period_CAL),_xlfn.XMATCH("GDP Deflator",Dynamic_Indices)),
INDEX(Dynamic_Table_CAL,COUNTA(Dynamic_Table_CAL)/COUNTA(Dynamic_Indices),_xlfn.XMATCH("GDP Deflator",Dynamic_Indices))),
IF(SETUP_Frequency="Quarterly",
IFERROR(INDEX(Dynamic_Table_QTR,_xlfn.XMATCH($H678,Dynamic_Period_QTR),_xlfn.XMATCH("GDP Deflator",Dynamic_Indices)),
INDEX(Dynamic_Table_QTR,COUNTA(Dynamic_Table_QTR)/COUNTA(Dynamic_Indices),_xlfn.XMATCH("GDP Deflator",Dynamic_Indices))),"err"))))
/100</f>
        <v>#N/A</v>
      </c>
      <c r="T678" s="37" t="e">
        <f t="shared" ca="1" si="53"/>
        <v>#N/A</v>
      </c>
      <c r="U678" s="2" t="e">
        <f ca="1">IF(ISERROR($H678),NA(),
_xlfn.XLOOKUP(0,Tool!$28:$28,Tool!$40:$40)/$T678
)</f>
        <v>#N/A</v>
      </c>
    </row>
    <row r="679" spans="8:21" x14ac:dyDescent="0.35">
      <c r="H679" s="33" t="b">
        <f>IF(SETUP_Frequency="Calendar Year",IF(COUNTA(H$3:H678)&lt;=SETUP_Period_Final-SETUP_Period_First,H678+1),
IF(SETUP_Frequency="Financial Year", IF(COUNTA(H$3:H678)&lt;=LEFT(SETUP_Period_Final,4)-LEFT(SETUP_Period_First,4),((LEFT(H678,2)&amp;MID(H678,3,2))+1)&amp;"/"&amp;TEXT(RIGHT(TEXT(RIGHT(H678,2)+1,"00"),2),"00"),NA()),
IF(SETUP_Frequency="Quarterly",IF(COUNTA(H$3:H678)&lt;=((LEFT(SETUP_Period_Final,4)-LEFT(SETUP_Period_First,4))*4)+RIGHT(SETUP_Period_Final,1)-RIGHT(SETUP_Period_First,1),IF(_xlfn.NUMBERVALUE(RIGHT(H678,1))=4,(LEFT(H678,4)+1)&amp;"Q1",(LEFT(H678,4)&amp;"Q"&amp;(RIGHT(H678,1)+1))),NA()),NA())))</f>
        <v>0</v>
      </c>
      <c r="J679" s="43">
        <f ca="1">OFFSET(Tool!$C$13,0,ROW($H679)-3)</f>
        <v>0</v>
      </c>
      <c r="K679" s="78" t="e">
        <f t="shared" ca="1" si="51"/>
        <v>#N/A</v>
      </c>
      <c r="L679" s="78" t="e">
        <f t="shared" ca="1" si="54"/>
        <v>#N/A</v>
      </c>
      <c r="M679" s="78" t="e">
        <f t="shared" ca="1" si="55"/>
        <v>#N/A</v>
      </c>
      <c r="N679" s="38"/>
      <c r="O679" s="36" t="e" cm="1">
        <f t="array" ref="O679">IF(OR(ISERROR($H679),$H679=FALSE),NA(),
IF(INFLATION_Index="Custom",_xlfn.XLOOKUP($H679,Tool!$12:$12,Tool!$14:$14)*100,
IF(SETUP_Frequency="Financial Year",
IFERROR(INDEX(Dynamic_Table_FY,_xlfn.XMATCH($H679,Dynamic_Period_FY),_xlfn.XMATCH(INFLATION_Index,Dynamic_Indices)),
INDEX(Dynamic_Table_FY,COUNTA(Dynamic_Table_FY)/COUNTA(Dynamic_Indices),_xlfn.XMATCH(INFLATION_Index,Dynamic_Indices))),
IF(SETUP_Frequency="Calendar Year",
IFERROR(INDEX(Dynamic_Table_CAL,_xlfn.XMATCH($H679,Dynamic_Period_CAL),_xlfn.XMATCH(INFLATION_Index,Dynamic_Indices)),
INDEX(Dynamic_Table_CAL,COUNTA(Dynamic_Table_CAL)/COUNTA(Dynamic_Indices),_xlfn.XMATCH(INFLATION_Index,Dynamic_Indices))),
IF(SETUP_Frequency="Quarterly",
IFERROR(INDEX(Dynamic_Table_QTR,_xlfn.XMATCH($H679,Dynamic_Period_QTR),_xlfn.XMATCH(INFLATION_Index,Dynamic_Indices)),
INDEX(Dynamic_Table_QTR,COUNTA(Dynamic_Table_QTR)/COUNTA(Dynamic_Indices),_xlfn.XMATCH(INFLATION_Index,Dynamic_Indices))),"err")))))
/100</f>
        <v>#N/A</v>
      </c>
      <c r="P679" s="37" t="e">
        <f t="shared" ca="1" si="52"/>
        <v>#N/A</v>
      </c>
      <c r="Q679" s="37" t="e">
        <f ca="1">IF(ISERROR($H679),NA(),
$P679/_xlfn.XLOOKUP(0,Tool!$27:$27,Tool!$33:$33)
)</f>
        <v>#N/A</v>
      </c>
      <c r="R679" s="2"/>
      <c r="S679" s="36" t="e" cm="1">
        <f t="array" ref="S679">IF(OR(ISERROR($H679),$H679=FALSE),NA(),
IF(SETUP_Frequency="Financial Year",
IFERROR(INDEX(Dynamic_Table_FY,_xlfn.XMATCH($H679,Dynamic_Period_FY),_xlfn.XMATCH("GDP Deflator",Dynamic_Indices)),
INDEX(Dynamic_Table_FY,COUNTA(Dynamic_Table_FY)/COUNTA(Dynamic_Indices),_xlfn.XMATCH("GDP Deflator",Dynamic_Indices))),
IF(SETUP_Frequency="Calendar Year",
IFERROR(INDEX(Dynamic_Table_CAL,_xlfn.XMATCH($H679,Dynamic_Period_CAL),_xlfn.XMATCH("GDP Deflator",Dynamic_Indices)),
INDEX(Dynamic_Table_CAL,COUNTA(Dynamic_Table_CAL)/COUNTA(Dynamic_Indices),_xlfn.XMATCH("GDP Deflator",Dynamic_Indices))),
IF(SETUP_Frequency="Quarterly",
IFERROR(INDEX(Dynamic_Table_QTR,_xlfn.XMATCH($H679,Dynamic_Period_QTR),_xlfn.XMATCH("GDP Deflator",Dynamic_Indices)),
INDEX(Dynamic_Table_QTR,COUNTA(Dynamic_Table_QTR)/COUNTA(Dynamic_Indices),_xlfn.XMATCH("GDP Deflator",Dynamic_Indices))),"err"))))
/100</f>
        <v>#N/A</v>
      </c>
      <c r="T679" s="37" t="e">
        <f t="shared" ca="1" si="53"/>
        <v>#N/A</v>
      </c>
      <c r="U679" s="2" t="e">
        <f ca="1">IF(ISERROR($H679),NA(),
_xlfn.XLOOKUP(0,Tool!$28:$28,Tool!$40:$40)/$T679
)</f>
        <v>#N/A</v>
      </c>
    </row>
    <row r="680" spans="8:21" x14ac:dyDescent="0.35">
      <c r="H680" s="33" t="b">
        <f>IF(SETUP_Frequency="Calendar Year",IF(COUNTA(H$3:H679)&lt;=SETUP_Period_Final-SETUP_Period_First,H679+1),
IF(SETUP_Frequency="Financial Year", IF(COUNTA(H$3:H679)&lt;=LEFT(SETUP_Period_Final,4)-LEFT(SETUP_Period_First,4),((LEFT(H679,2)&amp;MID(H679,3,2))+1)&amp;"/"&amp;TEXT(RIGHT(TEXT(RIGHT(H679,2)+1,"00"),2),"00"),NA()),
IF(SETUP_Frequency="Quarterly",IF(COUNTA(H$3:H679)&lt;=((LEFT(SETUP_Period_Final,4)-LEFT(SETUP_Period_First,4))*4)+RIGHT(SETUP_Period_Final,1)-RIGHT(SETUP_Period_First,1),IF(_xlfn.NUMBERVALUE(RIGHT(H679,1))=4,(LEFT(H679,4)+1)&amp;"Q1",(LEFT(H679,4)&amp;"Q"&amp;(RIGHT(H679,1)+1))),NA()),NA())))</f>
        <v>0</v>
      </c>
      <c r="J680" s="43">
        <f ca="1">OFFSET(Tool!$C$13,0,ROW($H680)-3)</f>
        <v>0</v>
      </c>
      <c r="K680" s="78" t="e">
        <f t="shared" ca="1" si="51"/>
        <v>#N/A</v>
      </c>
      <c r="L680" s="78" t="e">
        <f t="shared" ca="1" si="54"/>
        <v>#N/A</v>
      </c>
      <c r="M680" s="78" t="e">
        <f t="shared" ca="1" si="55"/>
        <v>#N/A</v>
      </c>
      <c r="N680" s="38"/>
      <c r="O680" s="36" t="e" cm="1">
        <f t="array" ref="O680">IF(OR(ISERROR($H680),$H680=FALSE),NA(),
IF(INFLATION_Index="Custom",_xlfn.XLOOKUP($H680,Tool!$12:$12,Tool!$14:$14)*100,
IF(SETUP_Frequency="Financial Year",
IFERROR(INDEX(Dynamic_Table_FY,_xlfn.XMATCH($H680,Dynamic_Period_FY),_xlfn.XMATCH(INFLATION_Index,Dynamic_Indices)),
INDEX(Dynamic_Table_FY,COUNTA(Dynamic_Table_FY)/COUNTA(Dynamic_Indices),_xlfn.XMATCH(INFLATION_Index,Dynamic_Indices))),
IF(SETUP_Frequency="Calendar Year",
IFERROR(INDEX(Dynamic_Table_CAL,_xlfn.XMATCH($H680,Dynamic_Period_CAL),_xlfn.XMATCH(INFLATION_Index,Dynamic_Indices)),
INDEX(Dynamic_Table_CAL,COUNTA(Dynamic_Table_CAL)/COUNTA(Dynamic_Indices),_xlfn.XMATCH(INFLATION_Index,Dynamic_Indices))),
IF(SETUP_Frequency="Quarterly",
IFERROR(INDEX(Dynamic_Table_QTR,_xlfn.XMATCH($H680,Dynamic_Period_QTR),_xlfn.XMATCH(INFLATION_Index,Dynamic_Indices)),
INDEX(Dynamic_Table_QTR,COUNTA(Dynamic_Table_QTR)/COUNTA(Dynamic_Indices),_xlfn.XMATCH(INFLATION_Index,Dynamic_Indices))),"err")))))
/100</f>
        <v>#N/A</v>
      </c>
      <c r="P680" s="37" t="e">
        <f t="shared" ca="1" si="52"/>
        <v>#N/A</v>
      </c>
      <c r="Q680" s="37" t="e">
        <f ca="1">IF(ISERROR($H680),NA(),
$P680/_xlfn.XLOOKUP(0,Tool!$27:$27,Tool!$33:$33)
)</f>
        <v>#N/A</v>
      </c>
      <c r="R680" s="2"/>
      <c r="S680" s="36" t="e" cm="1">
        <f t="array" ref="S680">IF(OR(ISERROR($H680),$H680=FALSE),NA(),
IF(SETUP_Frequency="Financial Year",
IFERROR(INDEX(Dynamic_Table_FY,_xlfn.XMATCH($H680,Dynamic_Period_FY),_xlfn.XMATCH("GDP Deflator",Dynamic_Indices)),
INDEX(Dynamic_Table_FY,COUNTA(Dynamic_Table_FY)/COUNTA(Dynamic_Indices),_xlfn.XMATCH("GDP Deflator",Dynamic_Indices))),
IF(SETUP_Frequency="Calendar Year",
IFERROR(INDEX(Dynamic_Table_CAL,_xlfn.XMATCH($H680,Dynamic_Period_CAL),_xlfn.XMATCH("GDP Deflator",Dynamic_Indices)),
INDEX(Dynamic_Table_CAL,COUNTA(Dynamic_Table_CAL)/COUNTA(Dynamic_Indices),_xlfn.XMATCH("GDP Deflator",Dynamic_Indices))),
IF(SETUP_Frequency="Quarterly",
IFERROR(INDEX(Dynamic_Table_QTR,_xlfn.XMATCH($H680,Dynamic_Period_QTR),_xlfn.XMATCH("GDP Deflator",Dynamic_Indices)),
INDEX(Dynamic_Table_QTR,COUNTA(Dynamic_Table_QTR)/COUNTA(Dynamic_Indices),_xlfn.XMATCH("GDP Deflator",Dynamic_Indices))),"err"))))
/100</f>
        <v>#N/A</v>
      </c>
      <c r="T680" s="37" t="e">
        <f t="shared" ca="1" si="53"/>
        <v>#N/A</v>
      </c>
      <c r="U680" s="2" t="e">
        <f ca="1">IF(ISERROR($H680),NA(),
_xlfn.XLOOKUP(0,Tool!$28:$28,Tool!$40:$40)/$T680
)</f>
        <v>#N/A</v>
      </c>
    </row>
    <row r="681" spans="8:21" x14ac:dyDescent="0.35">
      <c r="H681" s="33" t="b">
        <f>IF(SETUP_Frequency="Calendar Year",IF(COUNTA(H$3:H680)&lt;=SETUP_Period_Final-SETUP_Period_First,H680+1),
IF(SETUP_Frequency="Financial Year", IF(COUNTA(H$3:H680)&lt;=LEFT(SETUP_Period_Final,4)-LEFT(SETUP_Period_First,4),((LEFT(H680,2)&amp;MID(H680,3,2))+1)&amp;"/"&amp;TEXT(RIGHT(TEXT(RIGHT(H680,2)+1,"00"),2),"00"),NA()),
IF(SETUP_Frequency="Quarterly",IF(COUNTA(H$3:H680)&lt;=((LEFT(SETUP_Period_Final,4)-LEFT(SETUP_Period_First,4))*4)+RIGHT(SETUP_Period_Final,1)-RIGHT(SETUP_Period_First,1),IF(_xlfn.NUMBERVALUE(RIGHT(H680,1))=4,(LEFT(H680,4)+1)&amp;"Q1",(LEFT(H680,4)&amp;"Q"&amp;(RIGHT(H680,1)+1))),NA()),NA())))</f>
        <v>0</v>
      </c>
      <c r="J681" s="43">
        <f ca="1">OFFSET(Tool!$C$13,0,ROW($H681)-3)</f>
        <v>0</v>
      </c>
      <c r="K681" s="78" t="e">
        <f t="shared" ca="1" si="51"/>
        <v>#N/A</v>
      </c>
      <c r="L681" s="78" t="e">
        <f t="shared" ca="1" si="54"/>
        <v>#N/A</v>
      </c>
      <c r="M681" s="78" t="e">
        <f t="shared" ca="1" si="55"/>
        <v>#N/A</v>
      </c>
      <c r="N681" s="38"/>
      <c r="O681" s="36" t="e" cm="1">
        <f t="array" ref="O681">IF(OR(ISERROR($H681),$H681=FALSE),NA(),
IF(INFLATION_Index="Custom",_xlfn.XLOOKUP($H681,Tool!$12:$12,Tool!$14:$14)*100,
IF(SETUP_Frequency="Financial Year",
IFERROR(INDEX(Dynamic_Table_FY,_xlfn.XMATCH($H681,Dynamic_Period_FY),_xlfn.XMATCH(INFLATION_Index,Dynamic_Indices)),
INDEX(Dynamic_Table_FY,COUNTA(Dynamic_Table_FY)/COUNTA(Dynamic_Indices),_xlfn.XMATCH(INFLATION_Index,Dynamic_Indices))),
IF(SETUP_Frequency="Calendar Year",
IFERROR(INDEX(Dynamic_Table_CAL,_xlfn.XMATCH($H681,Dynamic_Period_CAL),_xlfn.XMATCH(INFLATION_Index,Dynamic_Indices)),
INDEX(Dynamic_Table_CAL,COUNTA(Dynamic_Table_CAL)/COUNTA(Dynamic_Indices),_xlfn.XMATCH(INFLATION_Index,Dynamic_Indices))),
IF(SETUP_Frequency="Quarterly",
IFERROR(INDEX(Dynamic_Table_QTR,_xlfn.XMATCH($H681,Dynamic_Period_QTR),_xlfn.XMATCH(INFLATION_Index,Dynamic_Indices)),
INDEX(Dynamic_Table_QTR,COUNTA(Dynamic_Table_QTR)/COUNTA(Dynamic_Indices),_xlfn.XMATCH(INFLATION_Index,Dynamic_Indices))),"err")))))
/100</f>
        <v>#N/A</v>
      </c>
      <c r="P681" s="37" t="e">
        <f t="shared" ca="1" si="52"/>
        <v>#N/A</v>
      </c>
      <c r="Q681" s="37" t="e">
        <f ca="1">IF(ISERROR($H681),NA(),
$P681/_xlfn.XLOOKUP(0,Tool!$27:$27,Tool!$33:$33)
)</f>
        <v>#N/A</v>
      </c>
      <c r="R681" s="2"/>
      <c r="S681" s="36" t="e" cm="1">
        <f t="array" ref="S681">IF(OR(ISERROR($H681),$H681=FALSE),NA(),
IF(SETUP_Frequency="Financial Year",
IFERROR(INDEX(Dynamic_Table_FY,_xlfn.XMATCH($H681,Dynamic_Period_FY),_xlfn.XMATCH("GDP Deflator",Dynamic_Indices)),
INDEX(Dynamic_Table_FY,COUNTA(Dynamic_Table_FY)/COUNTA(Dynamic_Indices),_xlfn.XMATCH("GDP Deflator",Dynamic_Indices))),
IF(SETUP_Frequency="Calendar Year",
IFERROR(INDEX(Dynamic_Table_CAL,_xlfn.XMATCH($H681,Dynamic_Period_CAL),_xlfn.XMATCH("GDP Deflator",Dynamic_Indices)),
INDEX(Dynamic_Table_CAL,COUNTA(Dynamic_Table_CAL)/COUNTA(Dynamic_Indices),_xlfn.XMATCH("GDP Deflator",Dynamic_Indices))),
IF(SETUP_Frequency="Quarterly",
IFERROR(INDEX(Dynamic_Table_QTR,_xlfn.XMATCH($H681,Dynamic_Period_QTR),_xlfn.XMATCH("GDP Deflator",Dynamic_Indices)),
INDEX(Dynamic_Table_QTR,COUNTA(Dynamic_Table_QTR)/COUNTA(Dynamic_Indices),_xlfn.XMATCH("GDP Deflator",Dynamic_Indices))),"err"))))
/100</f>
        <v>#N/A</v>
      </c>
      <c r="T681" s="37" t="e">
        <f t="shared" ca="1" si="53"/>
        <v>#N/A</v>
      </c>
      <c r="U681" s="2" t="e">
        <f ca="1">IF(ISERROR($H681),NA(),
_xlfn.XLOOKUP(0,Tool!$28:$28,Tool!$40:$40)/$T681
)</f>
        <v>#N/A</v>
      </c>
    </row>
    <row r="682" spans="8:21" x14ac:dyDescent="0.35">
      <c r="H682" s="33" t="b">
        <f>IF(SETUP_Frequency="Calendar Year",IF(COUNTA(H$3:H681)&lt;=SETUP_Period_Final-SETUP_Period_First,H681+1),
IF(SETUP_Frequency="Financial Year", IF(COUNTA(H$3:H681)&lt;=LEFT(SETUP_Period_Final,4)-LEFT(SETUP_Period_First,4),((LEFT(H681,2)&amp;MID(H681,3,2))+1)&amp;"/"&amp;TEXT(RIGHT(TEXT(RIGHT(H681,2)+1,"00"),2),"00"),NA()),
IF(SETUP_Frequency="Quarterly",IF(COUNTA(H$3:H681)&lt;=((LEFT(SETUP_Period_Final,4)-LEFT(SETUP_Period_First,4))*4)+RIGHT(SETUP_Period_Final,1)-RIGHT(SETUP_Period_First,1),IF(_xlfn.NUMBERVALUE(RIGHT(H681,1))=4,(LEFT(H681,4)+1)&amp;"Q1",(LEFT(H681,4)&amp;"Q"&amp;(RIGHT(H681,1)+1))),NA()),NA())))</f>
        <v>0</v>
      </c>
      <c r="J682" s="43">
        <f ca="1">OFFSET(Tool!$C$13,0,ROW($H682)-3)</f>
        <v>0</v>
      </c>
      <c r="K682" s="78" t="e">
        <f t="shared" ca="1" si="51"/>
        <v>#N/A</v>
      </c>
      <c r="L682" s="78" t="e">
        <f t="shared" ca="1" si="54"/>
        <v>#N/A</v>
      </c>
      <c r="M682" s="78" t="e">
        <f t="shared" ca="1" si="55"/>
        <v>#N/A</v>
      </c>
      <c r="N682" s="38"/>
      <c r="O682" s="36" t="e" cm="1">
        <f t="array" ref="O682">IF(OR(ISERROR($H682),$H682=FALSE),NA(),
IF(INFLATION_Index="Custom",_xlfn.XLOOKUP($H682,Tool!$12:$12,Tool!$14:$14)*100,
IF(SETUP_Frequency="Financial Year",
IFERROR(INDEX(Dynamic_Table_FY,_xlfn.XMATCH($H682,Dynamic_Period_FY),_xlfn.XMATCH(INFLATION_Index,Dynamic_Indices)),
INDEX(Dynamic_Table_FY,COUNTA(Dynamic_Table_FY)/COUNTA(Dynamic_Indices),_xlfn.XMATCH(INFLATION_Index,Dynamic_Indices))),
IF(SETUP_Frequency="Calendar Year",
IFERROR(INDEX(Dynamic_Table_CAL,_xlfn.XMATCH($H682,Dynamic_Period_CAL),_xlfn.XMATCH(INFLATION_Index,Dynamic_Indices)),
INDEX(Dynamic_Table_CAL,COUNTA(Dynamic_Table_CAL)/COUNTA(Dynamic_Indices),_xlfn.XMATCH(INFLATION_Index,Dynamic_Indices))),
IF(SETUP_Frequency="Quarterly",
IFERROR(INDEX(Dynamic_Table_QTR,_xlfn.XMATCH($H682,Dynamic_Period_QTR),_xlfn.XMATCH(INFLATION_Index,Dynamic_Indices)),
INDEX(Dynamic_Table_QTR,COUNTA(Dynamic_Table_QTR)/COUNTA(Dynamic_Indices),_xlfn.XMATCH(INFLATION_Index,Dynamic_Indices))),"err")))))
/100</f>
        <v>#N/A</v>
      </c>
      <c r="P682" s="37" t="e">
        <f t="shared" ca="1" si="52"/>
        <v>#N/A</v>
      </c>
      <c r="Q682" s="37" t="e">
        <f ca="1">IF(ISERROR($H682),NA(),
$P682/_xlfn.XLOOKUP(0,Tool!$27:$27,Tool!$33:$33)
)</f>
        <v>#N/A</v>
      </c>
      <c r="R682" s="2"/>
      <c r="S682" s="36" t="e" cm="1">
        <f t="array" ref="S682">IF(OR(ISERROR($H682),$H682=FALSE),NA(),
IF(SETUP_Frequency="Financial Year",
IFERROR(INDEX(Dynamic_Table_FY,_xlfn.XMATCH($H682,Dynamic_Period_FY),_xlfn.XMATCH("GDP Deflator",Dynamic_Indices)),
INDEX(Dynamic_Table_FY,COUNTA(Dynamic_Table_FY)/COUNTA(Dynamic_Indices),_xlfn.XMATCH("GDP Deflator",Dynamic_Indices))),
IF(SETUP_Frequency="Calendar Year",
IFERROR(INDEX(Dynamic_Table_CAL,_xlfn.XMATCH($H682,Dynamic_Period_CAL),_xlfn.XMATCH("GDP Deflator",Dynamic_Indices)),
INDEX(Dynamic_Table_CAL,COUNTA(Dynamic_Table_CAL)/COUNTA(Dynamic_Indices),_xlfn.XMATCH("GDP Deflator",Dynamic_Indices))),
IF(SETUP_Frequency="Quarterly",
IFERROR(INDEX(Dynamic_Table_QTR,_xlfn.XMATCH($H682,Dynamic_Period_QTR),_xlfn.XMATCH("GDP Deflator",Dynamic_Indices)),
INDEX(Dynamic_Table_QTR,COUNTA(Dynamic_Table_QTR)/COUNTA(Dynamic_Indices),_xlfn.XMATCH("GDP Deflator",Dynamic_Indices))),"err"))))
/100</f>
        <v>#N/A</v>
      </c>
      <c r="T682" s="37" t="e">
        <f t="shared" ca="1" si="53"/>
        <v>#N/A</v>
      </c>
      <c r="U682" s="2" t="e">
        <f ca="1">IF(ISERROR($H682),NA(),
_xlfn.XLOOKUP(0,Tool!$28:$28,Tool!$40:$40)/$T682
)</f>
        <v>#N/A</v>
      </c>
    </row>
    <row r="683" spans="8:21" x14ac:dyDescent="0.35">
      <c r="H683" s="33" t="b">
        <f>IF(SETUP_Frequency="Calendar Year",IF(COUNTA(H$3:H682)&lt;=SETUP_Period_Final-SETUP_Period_First,H682+1),
IF(SETUP_Frequency="Financial Year", IF(COUNTA(H$3:H682)&lt;=LEFT(SETUP_Period_Final,4)-LEFT(SETUP_Period_First,4),((LEFT(H682,2)&amp;MID(H682,3,2))+1)&amp;"/"&amp;TEXT(RIGHT(TEXT(RIGHT(H682,2)+1,"00"),2),"00"),NA()),
IF(SETUP_Frequency="Quarterly",IF(COUNTA(H$3:H682)&lt;=((LEFT(SETUP_Period_Final,4)-LEFT(SETUP_Period_First,4))*4)+RIGHT(SETUP_Period_Final,1)-RIGHT(SETUP_Period_First,1),IF(_xlfn.NUMBERVALUE(RIGHT(H682,1))=4,(LEFT(H682,4)+1)&amp;"Q1",(LEFT(H682,4)&amp;"Q"&amp;(RIGHT(H682,1)+1))),NA()),NA())))</f>
        <v>0</v>
      </c>
      <c r="J683" s="43">
        <f ca="1">OFFSET(Tool!$C$13,0,ROW($H683)-3)</f>
        <v>0</v>
      </c>
      <c r="K683" s="78" t="e">
        <f t="shared" ca="1" si="51"/>
        <v>#N/A</v>
      </c>
      <c r="L683" s="78" t="e">
        <f t="shared" ca="1" si="54"/>
        <v>#N/A</v>
      </c>
      <c r="M683" s="78" t="e">
        <f t="shared" ca="1" si="55"/>
        <v>#N/A</v>
      </c>
      <c r="N683" s="38"/>
      <c r="O683" s="36" t="e" cm="1">
        <f t="array" ref="O683">IF(OR(ISERROR($H683),$H683=FALSE),NA(),
IF(INFLATION_Index="Custom",_xlfn.XLOOKUP($H683,Tool!$12:$12,Tool!$14:$14)*100,
IF(SETUP_Frequency="Financial Year",
IFERROR(INDEX(Dynamic_Table_FY,_xlfn.XMATCH($H683,Dynamic_Period_FY),_xlfn.XMATCH(INFLATION_Index,Dynamic_Indices)),
INDEX(Dynamic_Table_FY,COUNTA(Dynamic_Table_FY)/COUNTA(Dynamic_Indices),_xlfn.XMATCH(INFLATION_Index,Dynamic_Indices))),
IF(SETUP_Frequency="Calendar Year",
IFERROR(INDEX(Dynamic_Table_CAL,_xlfn.XMATCH($H683,Dynamic_Period_CAL),_xlfn.XMATCH(INFLATION_Index,Dynamic_Indices)),
INDEX(Dynamic_Table_CAL,COUNTA(Dynamic_Table_CAL)/COUNTA(Dynamic_Indices),_xlfn.XMATCH(INFLATION_Index,Dynamic_Indices))),
IF(SETUP_Frequency="Quarterly",
IFERROR(INDEX(Dynamic_Table_QTR,_xlfn.XMATCH($H683,Dynamic_Period_QTR),_xlfn.XMATCH(INFLATION_Index,Dynamic_Indices)),
INDEX(Dynamic_Table_QTR,COUNTA(Dynamic_Table_QTR)/COUNTA(Dynamic_Indices),_xlfn.XMATCH(INFLATION_Index,Dynamic_Indices))),"err")))))
/100</f>
        <v>#N/A</v>
      </c>
      <c r="P683" s="37" t="e">
        <f t="shared" ca="1" si="52"/>
        <v>#N/A</v>
      </c>
      <c r="Q683" s="37" t="e">
        <f ca="1">IF(ISERROR($H683),NA(),
$P683/_xlfn.XLOOKUP(0,Tool!$27:$27,Tool!$33:$33)
)</f>
        <v>#N/A</v>
      </c>
      <c r="R683" s="2"/>
      <c r="S683" s="36" t="e" cm="1">
        <f t="array" ref="S683">IF(OR(ISERROR($H683),$H683=FALSE),NA(),
IF(SETUP_Frequency="Financial Year",
IFERROR(INDEX(Dynamic_Table_FY,_xlfn.XMATCH($H683,Dynamic_Period_FY),_xlfn.XMATCH("GDP Deflator",Dynamic_Indices)),
INDEX(Dynamic_Table_FY,COUNTA(Dynamic_Table_FY)/COUNTA(Dynamic_Indices),_xlfn.XMATCH("GDP Deflator",Dynamic_Indices))),
IF(SETUP_Frequency="Calendar Year",
IFERROR(INDEX(Dynamic_Table_CAL,_xlfn.XMATCH($H683,Dynamic_Period_CAL),_xlfn.XMATCH("GDP Deflator",Dynamic_Indices)),
INDEX(Dynamic_Table_CAL,COUNTA(Dynamic_Table_CAL)/COUNTA(Dynamic_Indices),_xlfn.XMATCH("GDP Deflator",Dynamic_Indices))),
IF(SETUP_Frequency="Quarterly",
IFERROR(INDEX(Dynamic_Table_QTR,_xlfn.XMATCH($H683,Dynamic_Period_QTR),_xlfn.XMATCH("GDP Deflator",Dynamic_Indices)),
INDEX(Dynamic_Table_QTR,COUNTA(Dynamic_Table_QTR)/COUNTA(Dynamic_Indices),_xlfn.XMATCH("GDP Deflator",Dynamic_Indices))),"err"))))
/100</f>
        <v>#N/A</v>
      </c>
      <c r="T683" s="37" t="e">
        <f t="shared" ca="1" si="53"/>
        <v>#N/A</v>
      </c>
      <c r="U683" s="2" t="e">
        <f ca="1">IF(ISERROR($H683),NA(),
_xlfn.XLOOKUP(0,Tool!$28:$28,Tool!$40:$40)/$T683
)</f>
        <v>#N/A</v>
      </c>
    </row>
    <row r="684" spans="8:21" x14ac:dyDescent="0.35">
      <c r="H684" s="33" t="b">
        <f>IF(SETUP_Frequency="Calendar Year",IF(COUNTA(H$3:H683)&lt;=SETUP_Period_Final-SETUP_Period_First,H683+1),
IF(SETUP_Frequency="Financial Year", IF(COUNTA(H$3:H683)&lt;=LEFT(SETUP_Period_Final,4)-LEFT(SETUP_Period_First,4),((LEFT(H683,2)&amp;MID(H683,3,2))+1)&amp;"/"&amp;TEXT(RIGHT(TEXT(RIGHT(H683,2)+1,"00"),2),"00"),NA()),
IF(SETUP_Frequency="Quarterly",IF(COUNTA(H$3:H683)&lt;=((LEFT(SETUP_Period_Final,4)-LEFT(SETUP_Period_First,4))*4)+RIGHT(SETUP_Period_Final,1)-RIGHT(SETUP_Period_First,1),IF(_xlfn.NUMBERVALUE(RIGHT(H683,1))=4,(LEFT(H683,4)+1)&amp;"Q1",(LEFT(H683,4)&amp;"Q"&amp;(RIGHT(H683,1)+1))),NA()),NA())))</f>
        <v>0</v>
      </c>
      <c r="J684" s="43">
        <f ca="1">OFFSET(Tool!$C$13,0,ROW($H684)-3)</f>
        <v>0</v>
      </c>
      <c r="K684" s="78" t="e">
        <f t="shared" ca="1" si="51"/>
        <v>#N/A</v>
      </c>
      <c r="L684" s="78" t="e">
        <f t="shared" ca="1" si="54"/>
        <v>#N/A</v>
      </c>
      <c r="M684" s="78" t="e">
        <f t="shared" ca="1" si="55"/>
        <v>#N/A</v>
      </c>
      <c r="N684" s="38"/>
      <c r="O684" s="36" t="e" cm="1">
        <f t="array" ref="O684">IF(OR(ISERROR($H684),$H684=FALSE),NA(),
IF(INFLATION_Index="Custom",_xlfn.XLOOKUP($H684,Tool!$12:$12,Tool!$14:$14)*100,
IF(SETUP_Frequency="Financial Year",
IFERROR(INDEX(Dynamic_Table_FY,_xlfn.XMATCH($H684,Dynamic_Period_FY),_xlfn.XMATCH(INFLATION_Index,Dynamic_Indices)),
INDEX(Dynamic_Table_FY,COUNTA(Dynamic_Table_FY)/COUNTA(Dynamic_Indices),_xlfn.XMATCH(INFLATION_Index,Dynamic_Indices))),
IF(SETUP_Frequency="Calendar Year",
IFERROR(INDEX(Dynamic_Table_CAL,_xlfn.XMATCH($H684,Dynamic_Period_CAL),_xlfn.XMATCH(INFLATION_Index,Dynamic_Indices)),
INDEX(Dynamic_Table_CAL,COUNTA(Dynamic_Table_CAL)/COUNTA(Dynamic_Indices),_xlfn.XMATCH(INFLATION_Index,Dynamic_Indices))),
IF(SETUP_Frequency="Quarterly",
IFERROR(INDEX(Dynamic_Table_QTR,_xlfn.XMATCH($H684,Dynamic_Period_QTR),_xlfn.XMATCH(INFLATION_Index,Dynamic_Indices)),
INDEX(Dynamic_Table_QTR,COUNTA(Dynamic_Table_QTR)/COUNTA(Dynamic_Indices),_xlfn.XMATCH(INFLATION_Index,Dynamic_Indices))),"err")))))
/100</f>
        <v>#N/A</v>
      </c>
      <c r="P684" s="37" t="e">
        <f t="shared" ca="1" si="52"/>
        <v>#N/A</v>
      </c>
      <c r="Q684" s="37" t="e">
        <f ca="1">IF(ISERROR($H684),NA(),
$P684/_xlfn.XLOOKUP(0,Tool!$27:$27,Tool!$33:$33)
)</f>
        <v>#N/A</v>
      </c>
      <c r="R684" s="2"/>
      <c r="S684" s="36" t="e" cm="1">
        <f t="array" ref="S684">IF(OR(ISERROR($H684),$H684=FALSE),NA(),
IF(SETUP_Frequency="Financial Year",
IFERROR(INDEX(Dynamic_Table_FY,_xlfn.XMATCH($H684,Dynamic_Period_FY),_xlfn.XMATCH("GDP Deflator",Dynamic_Indices)),
INDEX(Dynamic_Table_FY,COUNTA(Dynamic_Table_FY)/COUNTA(Dynamic_Indices),_xlfn.XMATCH("GDP Deflator",Dynamic_Indices))),
IF(SETUP_Frequency="Calendar Year",
IFERROR(INDEX(Dynamic_Table_CAL,_xlfn.XMATCH($H684,Dynamic_Period_CAL),_xlfn.XMATCH("GDP Deflator",Dynamic_Indices)),
INDEX(Dynamic_Table_CAL,COUNTA(Dynamic_Table_CAL)/COUNTA(Dynamic_Indices),_xlfn.XMATCH("GDP Deflator",Dynamic_Indices))),
IF(SETUP_Frequency="Quarterly",
IFERROR(INDEX(Dynamic_Table_QTR,_xlfn.XMATCH($H684,Dynamic_Period_QTR),_xlfn.XMATCH("GDP Deflator",Dynamic_Indices)),
INDEX(Dynamic_Table_QTR,COUNTA(Dynamic_Table_QTR)/COUNTA(Dynamic_Indices),_xlfn.XMATCH("GDP Deflator",Dynamic_Indices))),"err"))))
/100</f>
        <v>#N/A</v>
      </c>
      <c r="T684" s="37" t="e">
        <f t="shared" ca="1" si="53"/>
        <v>#N/A</v>
      </c>
      <c r="U684" s="2" t="e">
        <f ca="1">IF(ISERROR($H684),NA(),
_xlfn.XLOOKUP(0,Tool!$28:$28,Tool!$40:$40)/$T684
)</f>
        <v>#N/A</v>
      </c>
    </row>
    <row r="685" spans="8:21" x14ac:dyDescent="0.35">
      <c r="H685" s="33" t="b">
        <f>IF(SETUP_Frequency="Calendar Year",IF(COUNTA(H$3:H684)&lt;=SETUP_Period_Final-SETUP_Period_First,H684+1),
IF(SETUP_Frequency="Financial Year", IF(COUNTA(H$3:H684)&lt;=LEFT(SETUP_Period_Final,4)-LEFT(SETUP_Period_First,4),((LEFT(H684,2)&amp;MID(H684,3,2))+1)&amp;"/"&amp;TEXT(RIGHT(TEXT(RIGHT(H684,2)+1,"00"),2),"00"),NA()),
IF(SETUP_Frequency="Quarterly",IF(COUNTA(H$3:H684)&lt;=((LEFT(SETUP_Period_Final,4)-LEFT(SETUP_Period_First,4))*4)+RIGHT(SETUP_Period_Final,1)-RIGHT(SETUP_Period_First,1),IF(_xlfn.NUMBERVALUE(RIGHT(H684,1))=4,(LEFT(H684,4)+1)&amp;"Q1",(LEFT(H684,4)&amp;"Q"&amp;(RIGHT(H684,1)+1))),NA()),NA())))</f>
        <v>0</v>
      </c>
      <c r="J685" s="43">
        <f ca="1">OFFSET(Tool!$C$13,0,ROW($H685)-3)</f>
        <v>0</v>
      </c>
      <c r="K685" s="78" t="e">
        <f t="shared" ca="1" si="51"/>
        <v>#N/A</v>
      </c>
      <c r="L685" s="78" t="e">
        <f t="shared" ca="1" si="54"/>
        <v>#N/A</v>
      </c>
      <c r="M685" s="78" t="e">
        <f t="shared" ca="1" si="55"/>
        <v>#N/A</v>
      </c>
      <c r="N685" s="38"/>
      <c r="O685" s="36" t="e" cm="1">
        <f t="array" ref="O685">IF(OR(ISERROR($H685),$H685=FALSE),NA(),
IF(INFLATION_Index="Custom",_xlfn.XLOOKUP($H685,Tool!$12:$12,Tool!$14:$14)*100,
IF(SETUP_Frequency="Financial Year",
IFERROR(INDEX(Dynamic_Table_FY,_xlfn.XMATCH($H685,Dynamic_Period_FY),_xlfn.XMATCH(INFLATION_Index,Dynamic_Indices)),
INDEX(Dynamic_Table_FY,COUNTA(Dynamic_Table_FY)/COUNTA(Dynamic_Indices),_xlfn.XMATCH(INFLATION_Index,Dynamic_Indices))),
IF(SETUP_Frequency="Calendar Year",
IFERROR(INDEX(Dynamic_Table_CAL,_xlfn.XMATCH($H685,Dynamic_Period_CAL),_xlfn.XMATCH(INFLATION_Index,Dynamic_Indices)),
INDEX(Dynamic_Table_CAL,COUNTA(Dynamic_Table_CAL)/COUNTA(Dynamic_Indices),_xlfn.XMATCH(INFLATION_Index,Dynamic_Indices))),
IF(SETUP_Frequency="Quarterly",
IFERROR(INDEX(Dynamic_Table_QTR,_xlfn.XMATCH($H685,Dynamic_Period_QTR),_xlfn.XMATCH(INFLATION_Index,Dynamic_Indices)),
INDEX(Dynamic_Table_QTR,COUNTA(Dynamic_Table_QTR)/COUNTA(Dynamic_Indices),_xlfn.XMATCH(INFLATION_Index,Dynamic_Indices))),"err")))))
/100</f>
        <v>#N/A</v>
      </c>
      <c r="P685" s="37" t="e">
        <f t="shared" ca="1" si="52"/>
        <v>#N/A</v>
      </c>
      <c r="Q685" s="37" t="e">
        <f ca="1">IF(ISERROR($H685),NA(),
$P685/_xlfn.XLOOKUP(0,Tool!$27:$27,Tool!$33:$33)
)</f>
        <v>#N/A</v>
      </c>
      <c r="R685" s="2"/>
      <c r="S685" s="36" t="e" cm="1">
        <f t="array" ref="S685">IF(OR(ISERROR($H685),$H685=FALSE),NA(),
IF(SETUP_Frequency="Financial Year",
IFERROR(INDEX(Dynamic_Table_FY,_xlfn.XMATCH($H685,Dynamic_Period_FY),_xlfn.XMATCH("GDP Deflator",Dynamic_Indices)),
INDEX(Dynamic_Table_FY,COUNTA(Dynamic_Table_FY)/COUNTA(Dynamic_Indices),_xlfn.XMATCH("GDP Deflator",Dynamic_Indices))),
IF(SETUP_Frequency="Calendar Year",
IFERROR(INDEX(Dynamic_Table_CAL,_xlfn.XMATCH($H685,Dynamic_Period_CAL),_xlfn.XMATCH("GDP Deflator",Dynamic_Indices)),
INDEX(Dynamic_Table_CAL,COUNTA(Dynamic_Table_CAL)/COUNTA(Dynamic_Indices),_xlfn.XMATCH("GDP Deflator",Dynamic_Indices))),
IF(SETUP_Frequency="Quarterly",
IFERROR(INDEX(Dynamic_Table_QTR,_xlfn.XMATCH($H685,Dynamic_Period_QTR),_xlfn.XMATCH("GDP Deflator",Dynamic_Indices)),
INDEX(Dynamic_Table_QTR,COUNTA(Dynamic_Table_QTR)/COUNTA(Dynamic_Indices),_xlfn.XMATCH("GDP Deflator",Dynamic_Indices))),"err"))))
/100</f>
        <v>#N/A</v>
      </c>
      <c r="T685" s="37" t="e">
        <f t="shared" ca="1" si="53"/>
        <v>#N/A</v>
      </c>
      <c r="U685" s="2" t="e">
        <f ca="1">IF(ISERROR($H685),NA(),
_xlfn.XLOOKUP(0,Tool!$28:$28,Tool!$40:$40)/$T685
)</f>
        <v>#N/A</v>
      </c>
    </row>
    <row r="686" spans="8:21" x14ac:dyDescent="0.35">
      <c r="H686" s="33" t="b">
        <f>IF(SETUP_Frequency="Calendar Year",IF(COUNTA(H$3:H685)&lt;=SETUP_Period_Final-SETUP_Period_First,H685+1),
IF(SETUP_Frequency="Financial Year", IF(COUNTA(H$3:H685)&lt;=LEFT(SETUP_Period_Final,4)-LEFT(SETUP_Period_First,4),((LEFT(H685,2)&amp;MID(H685,3,2))+1)&amp;"/"&amp;TEXT(RIGHT(TEXT(RIGHT(H685,2)+1,"00"),2),"00"),NA()),
IF(SETUP_Frequency="Quarterly",IF(COUNTA(H$3:H685)&lt;=((LEFT(SETUP_Period_Final,4)-LEFT(SETUP_Period_First,4))*4)+RIGHT(SETUP_Period_Final,1)-RIGHT(SETUP_Period_First,1),IF(_xlfn.NUMBERVALUE(RIGHT(H685,1))=4,(LEFT(H685,4)+1)&amp;"Q1",(LEFT(H685,4)&amp;"Q"&amp;(RIGHT(H685,1)+1))),NA()),NA())))</f>
        <v>0</v>
      </c>
      <c r="J686" s="43">
        <f ca="1">OFFSET(Tool!$C$13,0,ROW($H686)-3)</f>
        <v>0</v>
      </c>
      <c r="K686" s="78" t="e">
        <f t="shared" ca="1" si="51"/>
        <v>#N/A</v>
      </c>
      <c r="L686" s="78" t="e">
        <f t="shared" ca="1" si="54"/>
        <v>#N/A</v>
      </c>
      <c r="M686" s="78" t="e">
        <f t="shared" ca="1" si="55"/>
        <v>#N/A</v>
      </c>
      <c r="N686" s="38"/>
      <c r="O686" s="36" t="e" cm="1">
        <f t="array" ref="O686">IF(OR(ISERROR($H686),$H686=FALSE),NA(),
IF(INFLATION_Index="Custom",_xlfn.XLOOKUP($H686,Tool!$12:$12,Tool!$14:$14)*100,
IF(SETUP_Frequency="Financial Year",
IFERROR(INDEX(Dynamic_Table_FY,_xlfn.XMATCH($H686,Dynamic_Period_FY),_xlfn.XMATCH(INFLATION_Index,Dynamic_Indices)),
INDEX(Dynamic_Table_FY,COUNTA(Dynamic_Table_FY)/COUNTA(Dynamic_Indices),_xlfn.XMATCH(INFLATION_Index,Dynamic_Indices))),
IF(SETUP_Frequency="Calendar Year",
IFERROR(INDEX(Dynamic_Table_CAL,_xlfn.XMATCH($H686,Dynamic_Period_CAL),_xlfn.XMATCH(INFLATION_Index,Dynamic_Indices)),
INDEX(Dynamic_Table_CAL,COUNTA(Dynamic_Table_CAL)/COUNTA(Dynamic_Indices),_xlfn.XMATCH(INFLATION_Index,Dynamic_Indices))),
IF(SETUP_Frequency="Quarterly",
IFERROR(INDEX(Dynamic_Table_QTR,_xlfn.XMATCH($H686,Dynamic_Period_QTR),_xlfn.XMATCH(INFLATION_Index,Dynamic_Indices)),
INDEX(Dynamic_Table_QTR,COUNTA(Dynamic_Table_QTR)/COUNTA(Dynamic_Indices),_xlfn.XMATCH(INFLATION_Index,Dynamic_Indices))),"err")))))
/100</f>
        <v>#N/A</v>
      </c>
      <c r="P686" s="37" t="e">
        <f t="shared" ca="1" si="52"/>
        <v>#N/A</v>
      </c>
      <c r="Q686" s="37" t="e">
        <f ca="1">IF(ISERROR($H686),NA(),
$P686/_xlfn.XLOOKUP(0,Tool!$27:$27,Tool!$33:$33)
)</f>
        <v>#N/A</v>
      </c>
      <c r="R686" s="2"/>
      <c r="S686" s="36" t="e" cm="1">
        <f t="array" ref="S686">IF(OR(ISERROR($H686),$H686=FALSE),NA(),
IF(SETUP_Frequency="Financial Year",
IFERROR(INDEX(Dynamic_Table_FY,_xlfn.XMATCH($H686,Dynamic_Period_FY),_xlfn.XMATCH("GDP Deflator",Dynamic_Indices)),
INDEX(Dynamic_Table_FY,COUNTA(Dynamic_Table_FY)/COUNTA(Dynamic_Indices),_xlfn.XMATCH("GDP Deflator",Dynamic_Indices))),
IF(SETUP_Frequency="Calendar Year",
IFERROR(INDEX(Dynamic_Table_CAL,_xlfn.XMATCH($H686,Dynamic_Period_CAL),_xlfn.XMATCH("GDP Deflator",Dynamic_Indices)),
INDEX(Dynamic_Table_CAL,COUNTA(Dynamic_Table_CAL)/COUNTA(Dynamic_Indices),_xlfn.XMATCH("GDP Deflator",Dynamic_Indices))),
IF(SETUP_Frequency="Quarterly",
IFERROR(INDEX(Dynamic_Table_QTR,_xlfn.XMATCH($H686,Dynamic_Period_QTR),_xlfn.XMATCH("GDP Deflator",Dynamic_Indices)),
INDEX(Dynamic_Table_QTR,COUNTA(Dynamic_Table_QTR)/COUNTA(Dynamic_Indices),_xlfn.XMATCH("GDP Deflator",Dynamic_Indices))),"err"))))
/100</f>
        <v>#N/A</v>
      </c>
      <c r="T686" s="37" t="e">
        <f t="shared" ca="1" si="53"/>
        <v>#N/A</v>
      </c>
      <c r="U686" s="2" t="e">
        <f ca="1">IF(ISERROR($H686),NA(),
_xlfn.XLOOKUP(0,Tool!$28:$28,Tool!$40:$40)/$T686
)</f>
        <v>#N/A</v>
      </c>
    </row>
    <row r="687" spans="8:21" x14ac:dyDescent="0.35">
      <c r="H687" s="33" t="b">
        <f>IF(SETUP_Frequency="Calendar Year",IF(COUNTA(H$3:H686)&lt;=SETUP_Period_Final-SETUP_Period_First,H686+1),
IF(SETUP_Frequency="Financial Year", IF(COUNTA(H$3:H686)&lt;=LEFT(SETUP_Period_Final,4)-LEFT(SETUP_Period_First,4),((LEFT(H686,2)&amp;MID(H686,3,2))+1)&amp;"/"&amp;TEXT(RIGHT(TEXT(RIGHT(H686,2)+1,"00"),2),"00"),NA()),
IF(SETUP_Frequency="Quarterly",IF(COUNTA(H$3:H686)&lt;=((LEFT(SETUP_Period_Final,4)-LEFT(SETUP_Period_First,4))*4)+RIGHT(SETUP_Period_Final,1)-RIGHT(SETUP_Period_First,1),IF(_xlfn.NUMBERVALUE(RIGHT(H686,1))=4,(LEFT(H686,4)+1)&amp;"Q1",(LEFT(H686,4)&amp;"Q"&amp;(RIGHT(H686,1)+1))),NA()),NA())))</f>
        <v>0</v>
      </c>
      <c r="J687" s="43">
        <f ca="1">OFFSET(Tool!$C$13,0,ROW($H687)-3)</f>
        <v>0</v>
      </c>
      <c r="K687" s="78" t="e">
        <f t="shared" ca="1" si="51"/>
        <v>#N/A</v>
      </c>
      <c r="L687" s="78" t="e">
        <f t="shared" ca="1" si="54"/>
        <v>#N/A</v>
      </c>
      <c r="M687" s="78" t="e">
        <f t="shared" ca="1" si="55"/>
        <v>#N/A</v>
      </c>
      <c r="N687" s="38"/>
      <c r="O687" s="36" t="e" cm="1">
        <f t="array" ref="O687">IF(OR(ISERROR($H687),$H687=FALSE),NA(),
IF(INFLATION_Index="Custom",_xlfn.XLOOKUP($H687,Tool!$12:$12,Tool!$14:$14)*100,
IF(SETUP_Frequency="Financial Year",
IFERROR(INDEX(Dynamic_Table_FY,_xlfn.XMATCH($H687,Dynamic_Period_FY),_xlfn.XMATCH(INFLATION_Index,Dynamic_Indices)),
INDEX(Dynamic_Table_FY,COUNTA(Dynamic_Table_FY)/COUNTA(Dynamic_Indices),_xlfn.XMATCH(INFLATION_Index,Dynamic_Indices))),
IF(SETUP_Frequency="Calendar Year",
IFERROR(INDEX(Dynamic_Table_CAL,_xlfn.XMATCH($H687,Dynamic_Period_CAL),_xlfn.XMATCH(INFLATION_Index,Dynamic_Indices)),
INDEX(Dynamic_Table_CAL,COUNTA(Dynamic_Table_CAL)/COUNTA(Dynamic_Indices),_xlfn.XMATCH(INFLATION_Index,Dynamic_Indices))),
IF(SETUP_Frequency="Quarterly",
IFERROR(INDEX(Dynamic_Table_QTR,_xlfn.XMATCH($H687,Dynamic_Period_QTR),_xlfn.XMATCH(INFLATION_Index,Dynamic_Indices)),
INDEX(Dynamic_Table_QTR,COUNTA(Dynamic_Table_QTR)/COUNTA(Dynamic_Indices),_xlfn.XMATCH(INFLATION_Index,Dynamic_Indices))),"err")))))
/100</f>
        <v>#N/A</v>
      </c>
      <c r="P687" s="37" t="e">
        <f t="shared" ca="1" si="52"/>
        <v>#N/A</v>
      </c>
      <c r="Q687" s="37" t="e">
        <f ca="1">IF(ISERROR($H687),NA(),
$P687/_xlfn.XLOOKUP(0,Tool!$27:$27,Tool!$33:$33)
)</f>
        <v>#N/A</v>
      </c>
      <c r="R687" s="2"/>
      <c r="S687" s="36" t="e" cm="1">
        <f t="array" ref="S687">IF(OR(ISERROR($H687),$H687=FALSE),NA(),
IF(SETUP_Frequency="Financial Year",
IFERROR(INDEX(Dynamic_Table_FY,_xlfn.XMATCH($H687,Dynamic_Period_FY),_xlfn.XMATCH("GDP Deflator",Dynamic_Indices)),
INDEX(Dynamic_Table_FY,COUNTA(Dynamic_Table_FY)/COUNTA(Dynamic_Indices),_xlfn.XMATCH("GDP Deflator",Dynamic_Indices))),
IF(SETUP_Frequency="Calendar Year",
IFERROR(INDEX(Dynamic_Table_CAL,_xlfn.XMATCH($H687,Dynamic_Period_CAL),_xlfn.XMATCH("GDP Deflator",Dynamic_Indices)),
INDEX(Dynamic_Table_CAL,COUNTA(Dynamic_Table_CAL)/COUNTA(Dynamic_Indices),_xlfn.XMATCH("GDP Deflator",Dynamic_Indices))),
IF(SETUP_Frequency="Quarterly",
IFERROR(INDEX(Dynamic_Table_QTR,_xlfn.XMATCH($H687,Dynamic_Period_QTR),_xlfn.XMATCH("GDP Deflator",Dynamic_Indices)),
INDEX(Dynamic_Table_QTR,COUNTA(Dynamic_Table_QTR)/COUNTA(Dynamic_Indices),_xlfn.XMATCH("GDP Deflator",Dynamic_Indices))),"err"))))
/100</f>
        <v>#N/A</v>
      </c>
      <c r="T687" s="37" t="e">
        <f t="shared" ca="1" si="53"/>
        <v>#N/A</v>
      </c>
      <c r="U687" s="2" t="e">
        <f ca="1">IF(ISERROR($H687),NA(),
_xlfn.XLOOKUP(0,Tool!$28:$28,Tool!$40:$40)/$T687
)</f>
        <v>#N/A</v>
      </c>
    </row>
    <row r="688" spans="8:21" x14ac:dyDescent="0.35">
      <c r="H688" s="33" t="b">
        <f>IF(SETUP_Frequency="Calendar Year",IF(COUNTA(H$3:H687)&lt;=SETUP_Period_Final-SETUP_Period_First,H687+1),
IF(SETUP_Frequency="Financial Year", IF(COUNTA(H$3:H687)&lt;=LEFT(SETUP_Period_Final,4)-LEFT(SETUP_Period_First,4),((LEFT(H687,2)&amp;MID(H687,3,2))+1)&amp;"/"&amp;TEXT(RIGHT(TEXT(RIGHT(H687,2)+1,"00"),2),"00"),NA()),
IF(SETUP_Frequency="Quarterly",IF(COUNTA(H$3:H687)&lt;=((LEFT(SETUP_Period_Final,4)-LEFT(SETUP_Period_First,4))*4)+RIGHT(SETUP_Period_Final,1)-RIGHT(SETUP_Period_First,1),IF(_xlfn.NUMBERVALUE(RIGHT(H687,1))=4,(LEFT(H687,4)+1)&amp;"Q1",(LEFT(H687,4)&amp;"Q"&amp;(RIGHT(H687,1)+1))),NA()),NA())))</f>
        <v>0</v>
      </c>
      <c r="J688" s="43">
        <f ca="1">OFFSET(Tool!$C$13,0,ROW($H688)-3)</f>
        <v>0</v>
      </c>
      <c r="K688" s="78" t="e">
        <f t="shared" ca="1" si="51"/>
        <v>#N/A</v>
      </c>
      <c r="L688" s="78" t="e">
        <f t="shared" ca="1" si="54"/>
        <v>#N/A</v>
      </c>
      <c r="M688" s="78" t="e">
        <f t="shared" ca="1" si="55"/>
        <v>#N/A</v>
      </c>
      <c r="N688" s="38"/>
      <c r="O688" s="36" t="e" cm="1">
        <f t="array" ref="O688">IF(OR(ISERROR($H688),$H688=FALSE),NA(),
IF(INFLATION_Index="Custom",_xlfn.XLOOKUP($H688,Tool!$12:$12,Tool!$14:$14)*100,
IF(SETUP_Frequency="Financial Year",
IFERROR(INDEX(Dynamic_Table_FY,_xlfn.XMATCH($H688,Dynamic_Period_FY),_xlfn.XMATCH(INFLATION_Index,Dynamic_Indices)),
INDEX(Dynamic_Table_FY,COUNTA(Dynamic_Table_FY)/COUNTA(Dynamic_Indices),_xlfn.XMATCH(INFLATION_Index,Dynamic_Indices))),
IF(SETUP_Frequency="Calendar Year",
IFERROR(INDEX(Dynamic_Table_CAL,_xlfn.XMATCH($H688,Dynamic_Period_CAL),_xlfn.XMATCH(INFLATION_Index,Dynamic_Indices)),
INDEX(Dynamic_Table_CAL,COUNTA(Dynamic_Table_CAL)/COUNTA(Dynamic_Indices),_xlfn.XMATCH(INFLATION_Index,Dynamic_Indices))),
IF(SETUP_Frequency="Quarterly",
IFERROR(INDEX(Dynamic_Table_QTR,_xlfn.XMATCH($H688,Dynamic_Period_QTR),_xlfn.XMATCH(INFLATION_Index,Dynamic_Indices)),
INDEX(Dynamic_Table_QTR,COUNTA(Dynamic_Table_QTR)/COUNTA(Dynamic_Indices),_xlfn.XMATCH(INFLATION_Index,Dynamic_Indices))),"err")))))
/100</f>
        <v>#N/A</v>
      </c>
      <c r="P688" s="37" t="e">
        <f t="shared" ca="1" si="52"/>
        <v>#N/A</v>
      </c>
      <c r="Q688" s="37" t="e">
        <f ca="1">IF(ISERROR($H688),NA(),
$P688/_xlfn.XLOOKUP(0,Tool!$27:$27,Tool!$33:$33)
)</f>
        <v>#N/A</v>
      </c>
      <c r="R688" s="2"/>
      <c r="S688" s="36" t="e" cm="1">
        <f t="array" ref="S688">IF(OR(ISERROR($H688),$H688=FALSE),NA(),
IF(SETUP_Frequency="Financial Year",
IFERROR(INDEX(Dynamic_Table_FY,_xlfn.XMATCH($H688,Dynamic_Period_FY),_xlfn.XMATCH("GDP Deflator",Dynamic_Indices)),
INDEX(Dynamic_Table_FY,COUNTA(Dynamic_Table_FY)/COUNTA(Dynamic_Indices),_xlfn.XMATCH("GDP Deflator",Dynamic_Indices))),
IF(SETUP_Frequency="Calendar Year",
IFERROR(INDEX(Dynamic_Table_CAL,_xlfn.XMATCH($H688,Dynamic_Period_CAL),_xlfn.XMATCH("GDP Deflator",Dynamic_Indices)),
INDEX(Dynamic_Table_CAL,COUNTA(Dynamic_Table_CAL)/COUNTA(Dynamic_Indices),_xlfn.XMATCH("GDP Deflator",Dynamic_Indices))),
IF(SETUP_Frequency="Quarterly",
IFERROR(INDEX(Dynamic_Table_QTR,_xlfn.XMATCH($H688,Dynamic_Period_QTR),_xlfn.XMATCH("GDP Deflator",Dynamic_Indices)),
INDEX(Dynamic_Table_QTR,COUNTA(Dynamic_Table_QTR)/COUNTA(Dynamic_Indices),_xlfn.XMATCH("GDP Deflator",Dynamic_Indices))),"err"))))
/100</f>
        <v>#N/A</v>
      </c>
      <c r="T688" s="37" t="e">
        <f t="shared" ca="1" si="53"/>
        <v>#N/A</v>
      </c>
      <c r="U688" s="2" t="e">
        <f ca="1">IF(ISERROR($H688),NA(),
_xlfn.XLOOKUP(0,Tool!$28:$28,Tool!$40:$40)/$T688
)</f>
        <v>#N/A</v>
      </c>
    </row>
    <row r="689" spans="8:21" x14ac:dyDescent="0.35">
      <c r="H689" s="33" t="b">
        <f>IF(SETUP_Frequency="Calendar Year",IF(COUNTA(H$3:H688)&lt;=SETUP_Period_Final-SETUP_Period_First,H688+1),
IF(SETUP_Frequency="Financial Year", IF(COUNTA(H$3:H688)&lt;=LEFT(SETUP_Period_Final,4)-LEFT(SETUP_Period_First,4),((LEFT(H688,2)&amp;MID(H688,3,2))+1)&amp;"/"&amp;TEXT(RIGHT(TEXT(RIGHT(H688,2)+1,"00"),2),"00"),NA()),
IF(SETUP_Frequency="Quarterly",IF(COUNTA(H$3:H688)&lt;=((LEFT(SETUP_Period_Final,4)-LEFT(SETUP_Period_First,4))*4)+RIGHT(SETUP_Period_Final,1)-RIGHT(SETUP_Period_First,1),IF(_xlfn.NUMBERVALUE(RIGHT(H688,1))=4,(LEFT(H688,4)+1)&amp;"Q1",(LEFT(H688,4)&amp;"Q"&amp;(RIGHT(H688,1)+1))),NA()),NA())))</f>
        <v>0</v>
      </c>
      <c r="J689" s="43">
        <f ca="1">OFFSET(Tool!$C$13,0,ROW($H689)-3)</f>
        <v>0</v>
      </c>
      <c r="K689" s="78" t="e">
        <f t="shared" ca="1" si="51"/>
        <v>#N/A</v>
      </c>
      <c r="L689" s="78" t="e">
        <f t="shared" ca="1" si="54"/>
        <v>#N/A</v>
      </c>
      <c r="M689" s="78" t="e">
        <f t="shared" ca="1" si="55"/>
        <v>#N/A</v>
      </c>
      <c r="N689" s="38"/>
      <c r="O689" s="36" t="e" cm="1">
        <f t="array" ref="O689">IF(OR(ISERROR($H689),$H689=FALSE),NA(),
IF(INFLATION_Index="Custom",_xlfn.XLOOKUP($H689,Tool!$12:$12,Tool!$14:$14)*100,
IF(SETUP_Frequency="Financial Year",
IFERROR(INDEX(Dynamic_Table_FY,_xlfn.XMATCH($H689,Dynamic_Period_FY),_xlfn.XMATCH(INFLATION_Index,Dynamic_Indices)),
INDEX(Dynamic_Table_FY,COUNTA(Dynamic_Table_FY)/COUNTA(Dynamic_Indices),_xlfn.XMATCH(INFLATION_Index,Dynamic_Indices))),
IF(SETUP_Frequency="Calendar Year",
IFERROR(INDEX(Dynamic_Table_CAL,_xlfn.XMATCH($H689,Dynamic_Period_CAL),_xlfn.XMATCH(INFLATION_Index,Dynamic_Indices)),
INDEX(Dynamic_Table_CAL,COUNTA(Dynamic_Table_CAL)/COUNTA(Dynamic_Indices),_xlfn.XMATCH(INFLATION_Index,Dynamic_Indices))),
IF(SETUP_Frequency="Quarterly",
IFERROR(INDEX(Dynamic_Table_QTR,_xlfn.XMATCH($H689,Dynamic_Period_QTR),_xlfn.XMATCH(INFLATION_Index,Dynamic_Indices)),
INDEX(Dynamic_Table_QTR,COUNTA(Dynamic_Table_QTR)/COUNTA(Dynamic_Indices),_xlfn.XMATCH(INFLATION_Index,Dynamic_Indices))),"err")))))
/100</f>
        <v>#N/A</v>
      </c>
      <c r="P689" s="37" t="e">
        <f t="shared" ca="1" si="52"/>
        <v>#N/A</v>
      </c>
      <c r="Q689" s="37" t="e">
        <f ca="1">IF(ISERROR($H689),NA(),
$P689/_xlfn.XLOOKUP(0,Tool!$27:$27,Tool!$33:$33)
)</f>
        <v>#N/A</v>
      </c>
      <c r="R689" s="2"/>
      <c r="S689" s="36" t="e" cm="1">
        <f t="array" ref="S689">IF(OR(ISERROR($H689),$H689=FALSE),NA(),
IF(SETUP_Frequency="Financial Year",
IFERROR(INDEX(Dynamic_Table_FY,_xlfn.XMATCH($H689,Dynamic_Period_FY),_xlfn.XMATCH("GDP Deflator",Dynamic_Indices)),
INDEX(Dynamic_Table_FY,COUNTA(Dynamic_Table_FY)/COUNTA(Dynamic_Indices),_xlfn.XMATCH("GDP Deflator",Dynamic_Indices))),
IF(SETUP_Frequency="Calendar Year",
IFERROR(INDEX(Dynamic_Table_CAL,_xlfn.XMATCH($H689,Dynamic_Period_CAL),_xlfn.XMATCH("GDP Deflator",Dynamic_Indices)),
INDEX(Dynamic_Table_CAL,COUNTA(Dynamic_Table_CAL)/COUNTA(Dynamic_Indices),_xlfn.XMATCH("GDP Deflator",Dynamic_Indices))),
IF(SETUP_Frequency="Quarterly",
IFERROR(INDEX(Dynamic_Table_QTR,_xlfn.XMATCH($H689,Dynamic_Period_QTR),_xlfn.XMATCH("GDP Deflator",Dynamic_Indices)),
INDEX(Dynamic_Table_QTR,COUNTA(Dynamic_Table_QTR)/COUNTA(Dynamic_Indices),_xlfn.XMATCH("GDP Deflator",Dynamic_Indices))),"err"))))
/100</f>
        <v>#N/A</v>
      </c>
      <c r="T689" s="37" t="e">
        <f t="shared" ca="1" si="53"/>
        <v>#N/A</v>
      </c>
      <c r="U689" s="2" t="e">
        <f ca="1">IF(ISERROR($H689),NA(),
_xlfn.XLOOKUP(0,Tool!$28:$28,Tool!$40:$40)/$T689
)</f>
        <v>#N/A</v>
      </c>
    </row>
    <row r="690" spans="8:21" x14ac:dyDescent="0.35">
      <c r="H690" s="33" t="b">
        <f>IF(SETUP_Frequency="Calendar Year",IF(COUNTA(H$3:H689)&lt;=SETUP_Period_Final-SETUP_Period_First,H689+1),
IF(SETUP_Frequency="Financial Year", IF(COUNTA(H$3:H689)&lt;=LEFT(SETUP_Period_Final,4)-LEFT(SETUP_Period_First,4),((LEFT(H689,2)&amp;MID(H689,3,2))+1)&amp;"/"&amp;TEXT(RIGHT(TEXT(RIGHT(H689,2)+1,"00"),2),"00"),NA()),
IF(SETUP_Frequency="Quarterly",IF(COUNTA(H$3:H689)&lt;=((LEFT(SETUP_Period_Final,4)-LEFT(SETUP_Period_First,4))*4)+RIGHT(SETUP_Period_Final,1)-RIGHT(SETUP_Period_First,1),IF(_xlfn.NUMBERVALUE(RIGHT(H689,1))=4,(LEFT(H689,4)+1)&amp;"Q1",(LEFT(H689,4)&amp;"Q"&amp;(RIGHT(H689,1)+1))),NA()),NA())))</f>
        <v>0</v>
      </c>
      <c r="J690" s="43">
        <f ca="1">OFFSET(Tool!$C$13,0,ROW($H690)-3)</f>
        <v>0</v>
      </c>
      <c r="K690" s="78" t="e">
        <f t="shared" ca="1" si="51"/>
        <v>#N/A</v>
      </c>
      <c r="L690" s="78" t="e">
        <f t="shared" ca="1" si="54"/>
        <v>#N/A</v>
      </c>
      <c r="M690" s="78" t="e">
        <f t="shared" ca="1" si="55"/>
        <v>#N/A</v>
      </c>
      <c r="N690" s="38"/>
      <c r="O690" s="36" t="e" cm="1">
        <f t="array" ref="O690">IF(OR(ISERROR($H690),$H690=FALSE),NA(),
IF(INFLATION_Index="Custom",_xlfn.XLOOKUP($H690,Tool!$12:$12,Tool!$14:$14)*100,
IF(SETUP_Frequency="Financial Year",
IFERROR(INDEX(Dynamic_Table_FY,_xlfn.XMATCH($H690,Dynamic_Period_FY),_xlfn.XMATCH(INFLATION_Index,Dynamic_Indices)),
INDEX(Dynamic_Table_FY,COUNTA(Dynamic_Table_FY)/COUNTA(Dynamic_Indices),_xlfn.XMATCH(INFLATION_Index,Dynamic_Indices))),
IF(SETUP_Frequency="Calendar Year",
IFERROR(INDEX(Dynamic_Table_CAL,_xlfn.XMATCH($H690,Dynamic_Period_CAL),_xlfn.XMATCH(INFLATION_Index,Dynamic_Indices)),
INDEX(Dynamic_Table_CAL,COUNTA(Dynamic_Table_CAL)/COUNTA(Dynamic_Indices),_xlfn.XMATCH(INFLATION_Index,Dynamic_Indices))),
IF(SETUP_Frequency="Quarterly",
IFERROR(INDEX(Dynamic_Table_QTR,_xlfn.XMATCH($H690,Dynamic_Period_QTR),_xlfn.XMATCH(INFLATION_Index,Dynamic_Indices)),
INDEX(Dynamic_Table_QTR,COUNTA(Dynamic_Table_QTR)/COUNTA(Dynamic_Indices),_xlfn.XMATCH(INFLATION_Index,Dynamic_Indices))),"err")))))
/100</f>
        <v>#N/A</v>
      </c>
      <c r="P690" s="37" t="e">
        <f t="shared" ca="1" si="52"/>
        <v>#N/A</v>
      </c>
      <c r="Q690" s="37" t="e">
        <f ca="1">IF(ISERROR($H690),NA(),
$P690/_xlfn.XLOOKUP(0,Tool!$27:$27,Tool!$33:$33)
)</f>
        <v>#N/A</v>
      </c>
      <c r="R690" s="2"/>
      <c r="S690" s="36" t="e" cm="1">
        <f t="array" ref="S690">IF(OR(ISERROR($H690),$H690=FALSE),NA(),
IF(SETUP_Frequency="Financial Year",
IFERROR(INDEX(Dynamic_Table_FY,_xlfn.XMATCH($H690,Dynamic_Period_FY),_xlfn.XMATCH("GDP Deflator",Dynamic_Indices)),
INDEX(Dynamic_Table_FY,COUNTA(Dynamic_Table_FY)/COUNTA(Dynamic_Indices),_xlfn.XMATCH("GDP Deflator",Dynamic_Indices))),
IF(SETUP_Frequency="Calendar Year",
IFERROR(INDEX(Dynamic_Table_CAL,_xlfn.XMATCH($H690,Dynamic_Period_CAL),_xlfn.XMATCH("GDP Deflator",Dynamic_Indices)),
INDEX(Dynamic_Table_CAL,COUNTA(Dynamic_Table_CAL)/COUNTA(Dynamic_Indices),_xlfn.XMATCH("GDP Deflator",Dynamic_Indices))),
IF(SETUP_Frequency="Quarterly",
IFERROR(INDEX(Dynamic_Table_QTR,_xlfn.XMATCH($H690,Dynamic_Period_QTR),_xlfn.XMATCH("GDP Deflator",Dynamic_Indices)),
INDEX(Dynamic_Table_QTR,COUNTA(Dynamic_Table_QTR)/COUNTA(Dynamic_Indices),_xlfn.XMATCH("GDP Deflator",Dynamic_Indices))),"err"))))
/100</f>
        <v>#N/A</v>
      </c>
      <c r="T690" s="37" t="e">
        <f t="shared" ca="1" si="53"/>
        <v>#N/A</v>
      </c>
      <c r="U690" s="2" t="e">
        <f ca="1">IF(ISERROR($H690),NA(),
_xlfn.XLOOKUP(0,Tool!$28:$28,Tool!$40:$40)/$T690
)</f>
        <v>#N/A</v>
      </c>
    </row>
    <row r="691" spans="8:21" x14ac:dyDescent="0.35">
      <c r="H691" s="33" t="b">
        <f>IF(SETUP_Frequency="Calendar Year",IF(COUNTA(H$3:H690)&lt;=SETUP_Period_Final-SETUP_Period_First,H690+1),
IF(SETUP_Frequency="Financial Year", IF(COUNTA(H$3:H690)&lt;=LEFT(SETUP_Period_Final,4)-LEFT(SETUP_Period_First,4),((LEFT(H690,2)&amp;MID(H690,3,2))+1)&amp;"/"&amp;TEXT(RIGHT(TEXT(RIGHT(H690,2)+1,"00"),2),"00"),NA()),
IF(SETUP_Frequency="Quarterly",IF(COUNTA(H$3:H690)&lt;=((LEFT(SETUP_Period_Final,4)-LEFT(SETUP_Period_First,4))*4)+RIGHT(SETUP_Period_Final,1)-RIGHT(SETUP_Period_First,1),IF(_xlfn.NUMBERVALUE(RIGHT(H690,1))=4,(LEFT(H690,4)+1)&amp;"Q1",(LEFT(H690,4)&amp;"Q"&amp;(RIGHT(H690,1)+1))),NA()),NA())))</f>
        <v>0</v>
      </c>
      <c r="J691" s="43">
        <f ca="1">OFFSET(Tool!$C$13,0,ROW($H691)-3)</f>
        <v>0</v>
      </c>
      <c r="K691" s="78" t="e">
        <f t="shared" ca="1" si="51"/>
        <v>#N/A</v>
      </c>
      <c r="L691" s="78" t="e">
        <f t="shared" ca="1" si="54"/>
        <v>#N/A</v>
      </c>
      <c r="M691" s="78" t="e">
        <f t="shared" ca="1" si="55"/>
        <v>#N/A</v>
      </c>
      <c r="N691" s="38"/>
      <c r="O691" s="36" t="e" cm="1">
        <f t="array" ref="O691">IF(OR(ISERROR($H691),$H691=FALSE),NA(),
IF(INFLATION_Index="Custom",_xlfn.XLOOKUP($H691,Tool!$12:$12,Tool!$14:$14)*100,
IF(SETUP_Frequency="Financial Year",
IFERROR(INDEX(Dynamic_Table_FY,_xlfn.XMATCH($H691,Dynamic_Period_FY),_xlfn.XMATCH(INFLATION_Index,Dynamic_Indices)),
INDEX(Dynamic_Table_FY,COUNTA(Dynamic_Table_FY)/COUNTA(Dynamic_Indices),_xlfn.XMATCH(INFLATION_Index,Dynamic_Indices))),
IF(SETUP_Frequency="Calendar Year",
IFERROR(INDEX(Dynamic_Table_CAL,_xlfn.XMATCH($H691,Dynamic_Period_CAL),_xlfn.XMATCH(INFLATION_Index,Dynamic_Indices)),
INDEX(Dynamic_Table_CAL,COUNTA(Dynamic_Table_CAL)/COUNTA(Dynamic_Indices),_xlfn.XMATCH(INFLATION_Index,Dynamic_Indices))),
IF(SETUP_Frequency="Quarterly",
IFERROR(INDEX(Dynamic_Table_QTR,_xlfn.XMATCH($H691,Dynamic_Period_QTR),_xlfn.XMATCH(INFLATION_Index,Dynamic_Indices)),
INDEX(Dynamic_Table_QTR,COUNTA(Dynamic_Table_QTR)/COUNTA(Dynamic_Indices),_xlfn.XMATCH(INFLATION_Index,Dynamic_Indices))),"err")))))
/100</f>
        <v>#N/A</v>
      </c>
      <c r="P691" s="37" t="e">
        <f t="shared" ca="1" si="52"/>
        <v>#N/A</v>
      </c>
      <c r="Q691" s="37" t="e">
        <f ca="1">IF(ISERROR($H691),NA(),
$P691/_xlfn.XLOOKUP(0,Tool!$27:$27,Tool!$33:$33)
)</f>
        <v>#N/A</v>
      </c>
      <c r="R691" s="2"/>
      <c r="S691" s="36" t="e" cm="1">
        <f t="array" ref="S691">IF(OR(ISERROR($H691),$H691=FALSE),NA(),
IF(SETUP_Frequency="Financial Year",
IFERROR(INDEX(Dynamic_Table_FY,_xlfn.XMATCH($H691,Dynamic_Period_FY),_xlfn.XMATCH("GDP Deflator",Dynamic_Indices)),
INDEX(Dynamic_Table_FY,COUNTA(Dynamic_Table_FY)/COUNTA(Dynamic_Indices),_xlfn.XMATCH("GDP Deflator",Dynamic_Indices))),
IF(SETUP_Frequency="Calendar Year",
IFERROR(INDEX(Dynamic_Table_CAL,_xlfn.XMATCH($H691,Dynamic_Period_CAL),_xlfn.XMATCH("GDP Deflator",Dynamic_Indices)),
INDEX(Dynamic_Table_CAL,COUNTA(Dynamic_Table_CAL)/COUNTA(Dynamic_Indices),_xlfn.XMATCH("GDP Deflator",Dynamic_Indices))),
IF(SETUP_Frequency="Quarterly",
IFERROR(INDEX(Dynamic_Table_QTR,_xlfn.XMATCH($H691,Dynamic_Period_QTR),_xlfn.XMATCH("GDP Deflator",Dynamic_Indices)),
INDEX(Dynamic_Table_QTR,COUNTA(Dynamic_Table_QTR)/COUNTA(Dynamic_Indices),_xlfn.XMATCH("GDP Deflator",Dynamic_Indices))),"err"))))
/100</f>
        <v>#N/A</v>
      </c>
      <c r="T691" s="37" t="e">
        <f t="shared" ca="1" si="53"/>
        <v>#N/A</v>
      </c>
      <c r="U691" s="2" t="e">
        <f ca="1">IF(ISERROR($H691),NA(),
_xlfn.XLOOKUP(0,Tool!$28:$28,Tool!$40:$40)/$T691
)</f>
        <v>#N/A</v>
      </c>
    </row>
    <row r="692" spans="8:21" x14ac:dyDescent="0.35">
      <c r="H692" s="33" t="b">
        <f>IF(SETUP_Frequency="Calendar Year",IF(COUNTA(H$3:H691)&lt;=SETUP_Period_Final-SETUP_Period_First,H691+1),
IF(SETUP_Frequency="Financial Year", IF(COUNTA(H$3:H691)&lt;=LEFT(SETUP_Period_Final,4)-LEFT(SETUP_Period_First,4),((LEFT(H691,2)&amp;MID(H691,3,2))+1)&amp;"/"&amp;TEXT(RIGHT(TEXT(RIGHT(H691,2)+1,"00"),2),"00"),NA()),
IF(SETUP_Frequency="Quarterly",IF(COUNTA(H$3:H691)&lt;=((LEFT(SETUP_Period_Final,4)-LEFT(SETUP_Period_First,4))*4)+RIGHT(SETUP_Period_Final,1)-RIGHT(SETUP_Period_First,1),IF(_xlfn.NUMBERVALUE(RIGHT(H691,1))=4,(LEFT(H691,4)+1)&amp;"Q1",(LEFT(H691,4)&amp;"Q"&amp;(RIGHT(H691,1)+1))),NA()),NA())))</f>
        <v>0</v>
      </c>
      <c r="J692" s="43">
        <f ca="1">OFFSET(Tool!$C$13,0,ROW($H692)-3)</f>
        <v>0</v>
      </c>
      <c r="K692" s="78" t="e">
        <f t="shared" ca="1" si="51"/>
        <v>#N/A</v>
      </c>
      <c r="L692" s="78" t="e">
        <f t="shared" ca="1" si="54"/>
        <v>#N/A</v>
      </c>
      <c r="M692" s="78" t="e">
        <f t="shared" ca="1" si="55"/>
        <v>#N/A</v>
      </c>
      <c r="N692" s="38"/>
      <c r="O692" s="36" t="e" cm="1">
        <f t="array" ref="O692">IF(OR(ISERROR($H692),$H692=FALSE),NA(),
IF(INFLATION_Index="Custom",_xlfn.XLOOKUP($H692,Tool!$12:$12,Tool!$14:$14)*100,
IF(SETUP_Frequency="Financial Year",
IFERROR(INDEX(Dynamic_Table_FY,_xlfn.XMATCH($H692,Dynamic_Period_FY),_xlfn.XMATCH(INFLATION_Index,Dynamic_Indices)),
INDEX(Dynamic_Table_FY,COUNTA(Dynamic_Table_FY)/COUNTA(Dynamic_Indices),_xlfn.XMATCH(INFLATION_Index,Dynamic_Indices))),
IF(SETUP_Frequency="Calendar Year",
IFERROR(INDEX(Dynamic_Table_CAL,_xlfn.XMATCH($H692,Dynamic_Period_CAL),_xlfn.XMATCH(INFLATION_Index,Dynamic_Indices)),
INDEX(Dynamic_Table_CAL,COUNTA(Dynamic_Table_CAL)/COUNTA(Dynamic_Indices),_xlfn.XMATCH(INFLATION_Index,Dynamic_Indices))),
IF(SETUP_Frequency="Quarterly",
IFERROR(INDEX(Dynamic_Table_QTR,_xlfn.XMATCH($H692,Dynamic_Period_QTR),_xlfn.XMATCH(INFLATION_Index,Dynamic_Indices)),
INDEX(Dynamic_Table_QTR,COUNTA(Dynamic_Table_QTR)/COUNTA(Dynamic_Indices),_xlfn.XMATCH(INFLATION_Index,Dynamic_Indices))),"err")))))
/100</f>
        <v>#N/A</v>
      </c>
      <c r="P692" s="37" t="e">
        <f t="shared" ca="1" si="52"/>
        <v>#N/A</v>
      </c>
      <c r="Q692" s="37" t="e">
        <f ca="1">IF(ISERROR($H692),NA(),
$P692/_xlfn.XLOOKUP(0,Tool!$27:$27,Tool!$33:$33)
)</f>
        <v>#N/A</v>
      </c>
      <c r="R692" s="2"/>
      <c r="S692" s="36" t="e" cm="1">
        <f t="array" ref="S692">IF(OR(ISERROR($H692),$H692=FALSE),NA(),
IF(SETUP_Frequency="Financial Year",
IFERROR(INDEX(Dynamic_Table_FY,_xlfn.XMATCH($H692,Dynamic_Period_FY),_xlfn.XMATCH("GDP Deflator",Dynamic_Indices)),
INDEX(Dynamic_Table_FY,COUNTA(Dynamic_Table_FY)/COUNTA(Dynamic_Indices),_xlfn.XMATCH("GDP Deflator",Dynamic_Indices))),
IF(SETUP_Frequency="Calendar Year",
IFERROR(INDEX(Dynamic_Table_CAL,_xlfn.XMATCH($H692,Dynamic_Period_CAL),_xlfn.XMATCH("GDP Deflator",Dynamic_Indices)),
INDEX(Dynamic_Table_CAL,COUNTA(Dynamic_Table_CAL)/COUNTA(Dynamic_Indices),_xlfn.XMATCH("GDP Deflator",Dynamic_Indices))),
IF(SETUP_Frequency="Quarterly",
IFERROR(INDEX(Dynamic_Table_QTR,_xlfn.XMATCH($H692,Dynamic_Period_QTR),_xlfn.XMATCH("GDP Deflator",Dynamic_Indices)),
INDEX(Dynamic_Table_QTR,COUNTA(Dynamic_Table_QTR)/COUNTA(Dynamic_Indices),_xlfn.XMATCH("GDP Deflator",Dynamic_Indices))),"err"))))
/100</f>
        <v>#N/A</v>
      </c>
      <c r="T692" s="37" t="e">
        <f t="shared" ca="1" si="53"/>
        <v>#N/A</v>
      </c>
      <c r="U692" s="2" t="e">
        <f ca="1">IF(ISERROR($H692),NA(),
_xlfn.XLOOKUP(0,Tool!$28:$28,Tool!$40:$40)/$T692
)</f>
        <v>#N/A</v>
      </c>
    </row>
    <row r="693" spans="8:21" x14ac:dyDescent="0.35">
      <c r="H693" s="33" t="b">
        <f>IF(SETUP_Frequency="Calendar Year",IF(COUNTA(H$3:H692)&lt;=SETUP_Period_Final-SETUP_Period_First,H692+1),
IF(SETUP_Frequency="Financial Year", IF(COUNTA(H$3:H692)&lt;=LEFT(SETUP_Period_Final,4)-LEFT(SETUP_Period_First,4),((LEFT(H692,2)&amp;MID(H692,3,2))+1)&amp;"/"&amp;TEXT(RIGHT(TEXT(RIGHT(H692,2)+1,"00"),2),"00"),NA()),
IF(SETUP_Frequency="Quarterly",IF(COUNTA(H$3:H692)&lt;=((LEFT(SETUP_Period_Final,4)-LEFT(SETUP_Period_First,4))*4)+RIGHT(SETUP_Period_Final,1)-RIGHT(SETUP_Period_First,1),IF(_xlfn.NUMBERVALUE(RIGHT(H692,1))=4,(LEFT(H692,4)+1)&amp;"Q1",(LEFT(H692,4)&amp;"Q"&amp;(RIGHT(H692,1)+1))),NA()),NA())))</f>
        <v>0</v>
      </c>
      <c r="J693" s="43">
        <f ca="1">OFFSET(Tool!$C$13,0,ROW($H693)-3)</f>
        <v>0</v>
      </c>
      <c r="K693" s="78" t="e">
        <f t="shared" ca="1" si="51"/>
        <v>#N/A</v>
      </c>
      <c r="L693" s="78" t="e">
        <f t="shared" ca="1" si="54"/>
        <v>#N/A</v>
      </c>
      <c r="M693" s="78" t="e">
        <f t="shared" ca="1" si="55"/>
        <v>#N/A</v>
      </c>
      <c r="N693" s="38"/>
      <c r="O693" s="36" t="e" cm="1">
        <f t="array" ref="O693">IF(OR(ISERROR($H693),$H693=FALSE),NA(),
IF(INFLATION_Index="Custom",_xlfn.XLOOKUP($H693,Tool!$12:$12,Tool!$14:$14)*100,
IF(SETUP_Frequency="Financial Year",
IFERROR(INDEX(Dynamic_Table_FY,_xlfn.XMATCH($H693,Dynamic_Period_FY),_xlfn.XMATCH(INFLATION_Index,Dynamic_Indices)),
INDEX(Dynamic_Table_FY,COUNTA(Dynamic_Table_FY)/COUNTA(Dynamic_Indices),_xlfn.XMATCH(INFLATION_Index,Dynamic_Indices))),
IF(SETUP_Frequency="Calendar Year",
IFERROR(INDEX(Dynamic_Table_CAL,_xlfn.XMATCH($H693,Dynamic_Period_CAL),_xlfn.XMATCH(INFLATION_Index,Dynamic_Indices)),
INDEX(Dynamic_Table_CAL,COUNTA(Dynamic_Table_CAL)/COUNTA(Dynamic_Indices),_xlfn.XMATCH(INFLATION_Index,Dynamic_Indices))),
IF(SETUP_Frequency="Quarterly",
IFERROR(INDEX(Dynamic_Table_QTR,_xlfn.XMATCH($H693,Dynamic_Period_QTR),_xlfn.XMATCH(INFLATION_Index,Dynamic_Indices)),
INDEX(Dynamic_Table_QTR,COUNTA(Dynamic_Table_QTR)/COUNTA(Dynamic_Indices),_xlfn.XMATCH(INFLATION_Index,Dynamic_Indices))),"err")))))
/100</f>
        <v>#N/A</v>
      </c>
      <c r="P693" s="37" t="e">
        <f t="shared" ca="1" si="52"/>
        <v>#N/A</v>
      </c>
      <c r="Q693" s="37" t="e">
        <f ca="1">IF(ISERROR($H693),NA(),
$P693/_xlfn.XLOOKUP(0,Tool!$27:$27,Tool!$33:$33)
)</f>
        <v>#N/A</v>
      </c>
      <c r="R693" s="2"/>
      <c r="S693" s="36" t="e" cm="1">
        <f t="array" ref="S693">IF(OR(ISERROR($H693),$H693=FALSE),NA(),
IF(SETUP_Frequency="Financial Year",
IFERROR(INDEX(Dynamic_Table_FY,_xlfn.XMATCH($H693,Dynamic_Period_FY),_xlfn.XMATCH("GDP Deflator",Dynamic_Indices)),
INDEX(Dynamic_Table_FY,COUNTA(Dynamic_Table_FY)/COUNTA(Dynamic_Indices),_xlfn.XMATCH("GDP Deflator",Dynamic_Indices))),
IF(SETUP_Frequency="Calendar Year",
IFERROR(INDEX(Dynamic_Table_CAL,_xlfn.XMATCH($H693,Dynamic_Period_CAL),_xlfn.XMATCH("GDP Deflator",Dynamic_Indices)),
INDEX(Dynamic_Table_CAL,COUNTA(Dynamic_Table_CAL)/COUNTA(Dynamic_Indices),_xlfn.XMATCH("GDP Deflator",Dynamic_Indices))),
IF(SETUP_Frequency="Quarterly",
IFERROR(INDEX(Dynamic_Table_QTR,_xlfn.XMATCH($H693,Dynamic_Period_QTR),_xlfn.XMATCH("GDP Deflator",Dynamic_Indices)),
INDEX(Dynamic_Table_QTR,COUNTA(Dynamic_Table_QTR)/COUNTA(Dynamic_Indices),_xlfn.XMATCH("GDP Deflator",Dynamic_Indices))),"err"))))
/100</f>
        <v>#N/A</v>
      </c>
      <c r="T693" s="37" t="e">
        <f t="shared" ca="1" si="53"/>
        <v>#N/A</v>
      </c>
      <c r="U693" s="2" t="e">
        <f ca="1">IF(ISERROR($H693),NA(),
_xlfn.XLOOKUP(0,Tool!$28:$28,Tool!$40:$40)/$T693
)</f>
        <v>#N/A</v>
      </c>
    </row>
    <row r="694" spans="8:21" x14ac:dyDescent="0.35">
      <c r="H694" s="33" t="b">
        <f>IF(SETUP_Frequency="Calendar Year",IF(COUNTA(H$3:H693)&lt;=SETUP_Period_Final-SETUP_Period_First,H693+1),
IF(SETUP_Frequency="Financial Year", IF(COUNTA(H$3:H693)&lt;=LEFT(SETUP_Period_Final,4)-LEFT(SETUP_Period_First,4),((LEFT(H693,2)&amp;MID(H693,3,2))+1)&amp;"/"&amp;TEXT(RIGHT(TEXT(RIGHT(H693,2)+1,"00"),2),"00"),NA()),
IF(SETUP_Frequency="Quarterly",IF(COUNTA(H$3:H693)&lt;=((LEFT(SETUP_Period_Final,4)-LEFT(SETUP_Period_First,4))*4)+RIGHT(SETUP_Period_Final,1)-RIGHT(SETUP_Period_First,1),IF(_xlfn.NUMBERVALUE(RIGHT(H693,1))=4,(LEFT(H693,4)+1)&amp;"Q1",(LEFT(H693,4)&amp;"Q"&amp;(RIGHT(H693,1)+1))),NA()),NA())))</f>
        <v>0</v>
      </c>
      <c r="J694" s="43">
        <f ca="1">OFFSET(Tool!$C$13,0,ROW($H694)-3)</f>
        <v>0</v>
      </c>
      <c r="K694" s="78" t="e">
        <f t="shared" ca="1" si="51"/>
        <v>#N/A</v>
      </c>
      <c r="L694" s="78" t="e">
        <f t="shared" ca="1" si="54"/>
        <v>#N/A</v>
      </c>
      <c r="M694" s="78" t="e">
        <f t="shared" ca="1" si="55"/>
        <v>#N/A</v>
      </c>
      <c r="N694" s="38"/>
      <c r="O694" s="36" t="e" cm="1">
        <f t="array" ref="O694">IF(OR(ISERROR($H694),$H694=FALSE),NA(),
IF(INFLATION_Index="Custom",_xlfn.XLOOKUP($H694,Tool!$12:$12,Tool!$14:$14)*100,
IF(SETUP_Frequency="Financial Year",
IFERROR(INDEX(Dynamic_Table_FY,_xlfn.XMATCH($H694,Dynamic_Period_FY),_xlfn.XMATCH(INFLATION_Index,Dynamic_Indices)),
INDEX(Dynamic_Table_FY,COUNTA(Dynamic_Table_FY)/COUNTA(Dynamic_Indices),_xlfn.XMATCH(INFLATION_Index,Dynamic_Indices))),
IF(SETUP_Frequency="Calendar Year",
IFERROR(INDEX(Dynamic_Table_CAL,_xlfn.XMATCH($H694,Dynamic_Period_CAL),_xlfn.XMATCH(INFLATION_Index,Dynamic_Indices)),
INDEX(Dynamic_Table_CAL,COUNTA(Dynamic_Table_CAL)/COUNTA(Dynamic_Indices),_xlfn.XMATCH(INFLATION_Index,Dynamic_Indices))),
IF(SETUP_Frequency="Quarterly",
IFERROR(INDEX(Dynamic_Table_QTR,_xlfn.XMATCH($H694,Dynamic_Period_QTR),_xlfn.XMATCH(INFLATION_Index,Dynamic_Indices)),
INDEX(Dynamic_Table_QTR,COUNTA(Dynamic_Table_QTR)/COUNTA(Dynamic_Indices),_xlfn.XMATCH(INFLATION_Index,Dynamic_Indices))),"err")))))
/100</f>
        <v>#N/A</v>
      </c>
      <c r="P694" s="37" t="e">
        <f t="shared" ca="1" si="52"/>
        <v>#N/A</v>
      </c>
      <c r="Q694" s="37" t="e">
        <f ca="1">IF(ISERROR($H694),NA(),
$P694/_xlfn.XLOOKUP(0,Tool!$27:$27,Tool!$33:$33)
)</f>
        <v>#N/A</v>
      </c>
      <c r="R694" s="2"/>
      <c r="S694" s="36" t="e" cm="1">
        <f t="array" ref="S694">IF(OR(ISERROR($H694),$H694=FALSE),NA(),
IF(SETUP_Frequency="Financial Year",
IFERROR(INDEX(Dynamic_Table_FY,_xlfn.XMATCH($H694,Dynamic_Period_FY),_xlfn.XMATCH("GDP Deflator",Dynamic_Indices)),
INDEX(Dynamic_Table_FY,COUNTA(Dynamic_Table_FY)/COUNTA(Dynamic_Indices),_xlfn.XMATCH("GDP Deflator",Dynamic_Indices))),
IF(SETUP_Frequency="Calendar Year",
IFERROR(INDEX(Dynamic_Table_CAL,_xlfn.XMATCH($H694,Dynamic_Period_CAL),_xlfn.XMATCH("GDP Deflator",Dynamic_Indices)),
INDEX(Dynamic_Table_CAL,COUNTA(Dynamic_Table_CAL)/COUNTA(Dynamic_Indices),_xlfn.XMATCH("GDP Deflator",Dynamic_Indices))),
IF(SETUP_Frequency="Quarterly",
IFERROR(INDEX(Dynamic_Table_QTR,_xlfn.XMATCH($H694,Dynamic_Period_QTR),_xlfn.XMATCH("GDP Deflator",Dynamic_Indices)),
INDEX(Dynamic_Table_QTR,COUNTA(Dynamic_Table_QTR)/COUNTA(Dynamic_Indices),_xlfn.XMATCH("GDP Deflator",Dynamic_Indices))),"err"))))
/100</f>
        <v>#N/A</v>
      </c>
      <c r="T694" s="37" t="e">
        <f t="shared" ca="1" si="53"/>
        <v>#N/A</v>
      </c>
      <c r="U694" s="2" t="e">
        <f ca="1">IF(ISERROR($H694),NA(),
_xlfn.XLOOKUP(0,Tool!$28:$28,Tool!$40:$40)/$T694
)</f>
        <v>#N/A</v>
      </c>
    </row>
    <row r="695" spans="8:21" x14ac:dyDescent="0.35">
      <c r="H695" s="33" t="b">
        <f>IF(SETUP_Frequency="Calendar Year",IF(COUNTA(H$3:H694)&lt;=SETUP_Period_Final-SETUP_Period_First,H694+1),
IF(SETUP_Frequency="Financial Year", IF(COUNTA(H$3:H694)&lt;=LEFT(SETUP_Period_Final,4)-LEFT(SETUP_Period_First,4),((LEFT(H694,2)&amp;MID(H694,3,2))+1)&amp;"/"&amp;TEXT(RIGHT(TEXT(RIGHT(H694,2)+1,"00"),2),"00"),NA()),
IF(SETUP_Frequency="Quarterly",IF(COUNTA(H$3:H694)&lt;=((LEFT(SETUP_Period_Final,4)-LEFT(SETUP_Period_First,4))*4)+RIGHT(SETUP_Period_Final,1)-RIGHT(SETUP_Period_First,1),IF(_xlfn.NUMBERVALUE(RIGHT(H694,1))=4,(LEFT(H694,4)+1)&amp;"Q1",(LEFT(H694,4)&amp;"Q"&amp;(RIGHT(H694,1)+1))),NA()),NA())))</f>
        <v>0</v>
      </c>
      <c r="J695" s="43">
        <f ca="1">OFFSET(Tool!$C$13,0,ROW($H695)-3)</f>
        <v>0</v>
      </c>
      <c r="K695" s="78" t="e">
        <f t="shared" ca="1" si="51"/>
        <v>#N/A</v>
      </c>
      <c r="L695" s="78" t="e">
        <f t="shared" ca="1" si="54"/>
        <v>#N/A</v>
      </c>
      <c r="M695" s="78" t="e">
        <f t="shared" ca="1" si="55"/>
        <v>#N/A</v>
      </c>
      <c r="N695" s="38"/>
      <c r="O695" s="36" t="e" cm="1">
        <f t="array" ref="O695">IF(OR(ISERROR($H695),$H695=FALSE),NA(),
IF(INFLATION_Index="Custom",_xlfn.XLOOKUP($H695,Tool!$12:$12,Tool!$14:$14)*100,
IF(SETUP_Frequency="Financial Year",
IFERROR(INDEX(Dynamic_Table_FY,_xlfn.XMATCH($H695,Dynamic_Period_FY),_xlfn.XMATCH(INFLATION_Index,Dynamic_Indices)),
INDEX(Dynamic_Table_FY,COUNTA(Dynamic_Table_FY)/COUNTA(Dynamic_Indices),_xlfn.XMATCH(INFLATION_Index,Dynamic_Indices))),
IF(SETUP_Frequency="Calendar Year",
IFERROR(INDEX(Dynamic_Table_CAL,_xlfn.XMATCH($H695,Dynamic_Period_CAL),_xlfn.XMATCH(INFLATION_Index,Dynamic_Indices)),
INDEX(Dynamic_Table_CAL,COUNTA(Dynamic_Table_CAL)/COUNTA(Dynamic_Indices),_xlfn.XMATCH(INFLATION_Index,Dynamic_Indices))),
IF(SETUP_Frequency="Quarterly",
IFERROR(INDEX(Dynamic_Table_QTR,_xlfn.XMATCH($H695,Dynamic_Period_QTR),_xlfn.XMATCH(INFLATION_Index,Dynamic_Indices)),
INDEX(Dynamic_Table_QTR,COUNTA(Dynamic_Table_QTR)/COUNTA(Dynamic_Indices),_xlfn.XMATCH(INFLATION_Index,Dynamic_Indices))),"err")))))
/100</f>
        <v>#N/A</v>
      </c>
      <c r="P695" s="37" t="e">
        <f t="shared" ca="1" si="52"/>
        <v>#N/A</v>
      </c>
      <c r="Q695" s="37" t="e">
        <f ca="1">IF(ISERROR($H695),NA(),
$P695/_xlfn.XLOOKUP(0,Tool!$27:$27,Tool!$33:$33)
)</f>
        <v>#N/A</v>
      </c>
      <c r="R695" s="2"/>
      <c r="S695" s="36" t="e" cm="1">
        <f t="array" ref="S695">IF(OR(ISERROR($H695),$H695=FALSE),NA(),
IF(SETUP_Frequency="Financial Year",
IFERROR(INDEX(Dynamic_Table_FY,_xlfn.XMATCH($H695,Dynamic_Period_FY),_xlfn.XMATCH("GDP Deflator",Dynamic_Indices)),
INDEX(Dynamic_Table_FY,COUNTA(Dynamic_Table_FY)/COUNTA(Dynamic_Indices),_xlfn.XMATCH("GDP Deflator",Dynamic_Indices))),
IF(SETUP_Frequency="Calendar Year",
IFERROR(INDEX(Dynamic_Table_CAL,_xlfn.XMATCH($H695,Dynamic_Period_CAL),_xlfn.XMATCH("GDP Deflator",Dynamic_Indices)),
INDEX(Dynamic_Table_CAL,COUNTA(Dynamic_Table_CAL)/COUNTA(Dynamic_Indices),_xlfn.XMATCH("GDP Deflator",Dynamic_Indices))),
IF(SETUP_Frequency="Quarterly",
IFERROR(INDEX(Dynamic_Table_QTR,_xlfn.XMATCH($H695,Dynamic_Period_QTR),_xlfn.XMATCH("GDP Deflator",Dynamic_Indices)),
INDEX(Dynamic_Table_QTR,COUNTA(Dynamic_Table_QTR)/COUNTA(Dynamic_Indices),_xlfn.XMATCH("GDP Deflator",Dynamic_Indices))),"err"))))
/100</f>
        <v>#N/A</v>
      </c>
      <c r="T695" s="37" t="e">
        <f t="shared" ca="1" si="53"/>
        <v>#N/A</v>
      </c>
      <c r="U695" s="2" t="e">
        <f ca="1">IF(ISERROR($H695),NA(),
_xlfn.XLOOKUP(0,Tool!$28:$28,Tool!$40:$40)/$T695
)</f>
        <v>#N/A</v>
      </c>
    </row>
    <row r="696" spans="8:21" x14ac:dyDescent="0.35">
      <c r="H696" s="33" t="b">
        <f>IF(SETUP_Frequency="Calendar Year",IF(COUNTA(H$3:H695)&lt;=SETUP_Period_Final-SETUP_Period_First,H695+1),
IF(SETUP_Frequency="Financial Year", IF(COUNTA(H$3:H695)&lt;=LEFT(SETUP_Period_Final,4)-LEFT(SETUP_Period_First,4),((LEFT(H695,2)&amp;MID(H695,3,2))+1)&amp;"/"&amp;TEXT(RIGHT(TEXT(RIGHT(H695,2)+1,"00"),2),"00"),NA()),
IF(SETUP_Frequency="Quarterly",IF(COUNTA(H$3:H695)&lt;=((LEFT(SETUP_Period_Final,4)-LEFT(SETUP_Period_First,4))*4)+RIGHT(SETUP_Period_Final,1)-RIGHT(SETUP_Period_First,1),IF(_xlfn.NUMBERVALUE(RIGHT(H695,1))=4,(LEFT(H695,4)+1)&amp;"Q1",(LEFT(H695,4)&amp;"Q"&amp;(RIGHT(H695,1)+1))),NA()),NA())))</f>
        <v>0</v>
      </c>
      <c r="J696" s="43">
        <f ca="1">OFFSET(Tool!$C$13,0,ROW($H696)-3)</f>
        <v>0</v>
      </c>
      <c r="K696" s="78" t="e">
        <f t="shared" ca="1" si="51"/>
        <v>#N/A</v>
      </c>
      <c r="L696" s="78" t="e">
        <f t="shared" ca="1" si="54"/>
        <v>#N/A</v>
      </c>
      <c r="M696" s="78" t="e">
        <f t="shared" ca="1" si="55"/>
        <v>#N/A</v>
      </c>
      <c r="N696" s="38"/>
      <c r="O696" s="36" t="e" cm="1">
        <f t="array" ref="O696">IF(OR(ISERROR($H696),$H696=FALSE),NA(),
IF(INFLATION_Index="Custom",_xlfn.XLOOKUP($H696,Tool!$12:$12,Tool!$14:$14)*100,
IF(SETUP_Frequency="Financial Year",
IFERROR(INDEX(Dynamic_Table_FY,_xlfn.XMATCH($H696,Dynamic_Period_FY),_xlfn.XMATCH(INFLATION_Index,Dynamic_Indices)),
INDEX(Dynamic_Table_FY,COUNTA(Dynamic_Table_FY)/COUNTA(Dynamic_Indices),_xlfn.XMATCH(INFLATION_Index,Dynamic_Indices))),
IF(SETUP_Frequency="Calendar Year",
IFERROR(INDEX(Dynamic_Table_CAL,_xlfn.XMATCH($H696,Dynamic_Period_CAL),_xlfn.XMATCH(INFLATION_Index,Dynamic_Indices)),
INDEX(Dynamic_Table_CAL,COUNTA(Dynamic_Table_CAL)/COUNTA(Dynamic_Indices),_xlfn.XMATCH(INFLATION_Index,Dynamic_Indices))),
IF(SETUP_Frequency="Quarterly",
IFERROR(INDEX(Dynamic_Table_QTR,_xlfn.XMATCH($H696,Dynamic_Period_QTR),_xlfn.XMATCH(INFLATION_Index,Dynamic_Indices)),
INDEX(Dynamic_Table_QTR,COUNTA(Dynamic_Table_QTR)/COUNTA(Dynamic_Indices),_xlfn.XMATCH(INFLATION_Index,Dynamic_Indices))),"err")))))
/100</f>
        <v>#N/A</v>
      </c>
      <c r="P696" s="37" t="e">
        <f t="shared" ca="1" si="52"/>
        <v>#N/A</v>
      </c>
      <c r="Q696" s="37" t="e">
        <f ca="1">IF(ISERROR($H696),NA(),
$P696/_xlfn.XLOOKUP(0,Tool!$27:$27,Tool!$33:$33)
)</f>
        <v>#N/A</v>
      </c>
      <c r="R696" s="2"/>
      <c r="S696" s="36" t="e" cm="1">
        <f t="array" ref="S696">IF(OR(ISERROR($H696),$H696=FALSE),NA(),
IF(SETUP_Frequency="Financial Year",
IFERROR(INDEX(Dynamic_Table_FY,_xlfn.XMATCH($H696,Dynamic_Period_FY),_xlfn.XMATCH("GDP Deflator",Dynamic_Indices)),
INDEX(Dynamic_Table_FY,COUNTA(Dynamic_Table_FY)/COUNTA(Dynamic_Indices),_xlfn.XMATCH("GDP Deflator",Dynamic_Indices))),
IF(SETUP_Frequency="Calendar Year",
IFERROR(INDEX(Dynamic_Table_CAL,_xlfn.XMATCH($H696,Dynamic_Period_CAL),_xlfn.XMATCH("GDP Deflator",Dynamic_Indices)),
INDEX(Dynamic_Table_CAL,COUNTA(Dynamic_Table_CAL)/COUNTA(Dynamic_Indices),_xlfn.XMATCH("GDP Deflator",Dynamic_Indices))),
IF(SETUP_Frequency="Quarterly",
IFERROR(INDEX(Dynamic_Table_QTR,_xlfn.XMATCH($H696,Dynamic_Period_QTR),_xlfn.XMATCH("GDP Deflator",Dynamic_Indices)),
INDEX(Dynamic_Table_QTR,COUNTA(Dynamic_Table_QTR)/COUNTA(Dynamic_Indices),_xlfn.XMATCH("GDP Deflator",Dynamic_Indices))),"err"))))
/100</f>
        <v>#N/A</v>
      </c>
      <c r="T696" s="37" t="e">
        <f t="shared" ca="1" si="53"/>
        <v>#N/A</v>
      </c>
      <c r="U696" s="2" t="e">
        <f ca="1">IF(ISERROR($H696),NA(),
_xlfn.XLOOKUP(0,Tool!$28:$28,Tool!$40:$40)/$T696
)</f>
        <v>#N/A</v>
      </c>
    </row>
    <row r="697" spans="8:21" x14ac:dyDescent="0.35">
      <c r="H697" s="33" t="b">
        <f>IF(SETUP_Frequency="Calendar Year",IF(COUNTA(H$3:H696)&lt;=SETUP_Period_Final-SETUP_Period_First,H696+1),
IF(SETUP_Frequency="Financial Year", IF(COUNTA(H$3:H696)&lt;=LEFT(SETUP_Period_Final,4)-LEFT(SETUP_Period_First,4),((LEFT(H696,2)&amp;MID(H696,3,2))+1)&amp;"/"&amp;TEXT(RIGHT(TEXT(RIGHT(H696,2)+1,"00"),2),"00"),NA()),
IF(SETUP_Frequency="Quarterly",IF(COUNTA(H$3:H696)&lt;=((LEFT(SETUP_Period_Final,4)-LEFT(SETUP_Period_First,4))*4)+RIGHT(SETUP_Period_Final,1)-RIGHT(SETUP_Period_First,1),IF(_xlfn.NUMBERVALUE(RIGHT(H696,1))=4,(LEFT(H696,4)+1)&amp;"Q1",(LEFT(H696,4)&amp;"Q"&amp;(RIGHT(H696,1)+1))),NA()),NA())))</f>
        <v>0</v>
      </c>
      <c r="J697" s="43">
        <f ca="1">OFFSET(Tool!$C$13,0,ROW($H697)-3)</f>
        <v>0</v>
      </c>
      <c r="K697" s="78" t="e">
        <f t="shared" ca="1" si="51"/>
        <v>#N/A</v>
      </c>
      <c r="L697" s="78" t="e">
        <f t="shared" ca="1" si="54"/>
        <v>#N/A</v>
      </c>
      <c r="M697" s="78" t="e">
        <f t="shared" ca="1" si="55"/>
        <v>#N/A</v>
      </c>
      <c r="N697" s="38"/>
      <c r="O697" s="36" t="e" cm="1">
        <f t="array" ref="O697">IF(OR(ISERROR($H697),$H697=FALSE),NA(),
IF(INFLATION_Index="Custom",_xlfn.XLOOKUP($H697,Tool!$12:$12,Tool!$14:$14)*100,
IF(SETUP_Frequency="Financial Year",
IFERROR(INDEX(Dynamic_Table_FY,_xlfn.XMATCH($H697,Dynamic_Period_FY),_xlfn.XMATCH(INFLATION_Index,Dynamic_Indices)),
INDEX(Dynamic_Table_FY,COUNTA(Dynamic_Table_FY)/COUNTA(Dynamic_Indices),_xlfn.XMATCH(INFLATION_Index,Dynamic_Indices))),
IF(SETUP_Frequency="Calendar Year",
IFERROR(INDEX(Dynamic_Table_CAL,_xlfn.XMATCH($H697,Dynamic_Period_CAL),_xlfn.XMATCH(INFLATION_Index,Dynamic_Indices)),
INDEX(Dynamic_Table_CAL,COUNTA(Dynamic_Table_CAL)/COUNTA(Dynamic_Indices),_xlfn.XMATCH(INFLATION_Index,Dynamic_Indices))),
IF(SETUP_Frequency="Quarterly",
IFERROR(INDEX(Dynamic_Table_QTR,_xlfn.XMATCH($H697,Dynamic_Period_QTR),_xlfn.XMATCH(INFLATION_Index,Dynamic_Indices)),
INDEX(Dynamic_Table_QTR,COUNTA(Dynamic_Table_QTR)/COUNTA(Dynamic_Indices),_xlfn.XMATCH(INFLATION_Index,Dynamic_Indices))),"err")))))
/100</f>
        <v>#N/A</v>
      </c>
      <c r="P697" s="37" t="e">
        <f t="shared" ca="1" si="52"/>
        <v>#N/A</v>
      </c>
      <c r="Q697" s="37" t="e">
        <f ca="1">IF(ISERROR($H697),NA(),
$P697/_xlfn.XLOOKUP(0,Tool!$27:$27,Tool!$33:$33)
)</f>
        <v>#N/A</v>
      </c>
      <c r="R697" s="2"/>
      <c r="S697" s="36" t="e" cm="1">
        <f t="array" ref="S697">IF(OR(ISERROR($H697),$H697=FALSE),NA(),
IF(SETUP_Frequency="Financial Year",
IFERROR(INDEX(Dynamic_Table_FY,_xlfn.XMATCH($H697,Dynamic_Period_FY),_xlfn.XMATCH("GDP Deflator",Dynamic_Indices)),
INDEX(Dynamic_Table_FY,COUNTA(Dynamic_Table_FY)/COUNTA(Dynamic_Indices),_xlfn.XMATCH("GDP Deflator",Dynamic_Indices))),
IF(SETUP_Frequency="Calendar Year",
IFERROR(INDEX(Dynamic_Table_CAL,_xlfn.XMATCH($H697,Dynamic_Period_CAL),_xlfn.XMATCH("GDP Deflator",Dynamic_Indices)),
INDEX(Dynamic_Table_CAL,COUNTA(Dynamic_Table_CAL)/COUNTA(Dynamic_Indices),_xlfn.XMATCH("GDP Deflator",Dynamic_Indices))),
IF(SETUP_Frequency="Quarterly",
IFERROR(INDEX(Dynamic_Table_QTR,_xlfn.XMATCH($H697,Dynamic_Period_QTR),_xlfn.XMATCH("GDP Deflator",Dynamic_Indices)),
INDEX(Dynamic_Table_QTR,COUNTA(Dynamic_Table_QTR)/COUNTA(Dynamic_Indices),_xlfn.XMATCH("GDP Deflator",Dynamic_Indices))),"err"))))
/100</f>
        <v>#N/A</v>
      </c>
      <c r="T697" s="37" t="e">
        <f t="shared" ca="1" si="53"/>
        <v>#N/A</v>
      </c>
      <c r="U697" s="2" t="e">
        <f ca="1">IF(ISERROR($H697),NA(),
_xlfn.XLOOKUP(0,Tool!$28:$28,Tool!$40:$40)/$T697
)</f>
        <v>#N/A</v>
      </c>
    </row>
    <row r="698" spans="8:21" x14ac:dyDescent="0.35">
      <c r="H698" s="33" t="b">
        <f>IF(SETUP_Frequency="Calendar Year",IF(COUNTA(H$3:H697)&lt;=SETUP_Period_Final-SETUP_Period_First,H697+1),
IF(SETUP_Frequency="Financial Year", IF(COUNTA(H$3:H697)&lt;=LEFT(SETUP_Period_Final,4)-LEFT(SETUP_Period_First,4),((LEFT(H697,2)&amp;MID(H697,3,2))+1)&amp;"/"&amp;TEXT(RIGHT(TEXT(RIGHT(H697,2)+1,"00"),2),"00"),NA()),
IF(SETUP_Frequency="Quarterly",IF(COUNTA(H$3:H697)&lt;=((LEFT(SETUP_Period_Final,4)-LEFT(SETUP_Period_First,4))*4)+RIGHT(SETUP_Period_Final,1)-RIGHT(SETUP_Period_First,1),IF(_xlfn.NUMBERVALUE(RIGHT(H697,1))=4,(LEFT(H697,4)+1)&amp;"Q1",(LEFT(H697,4)&amp;"Q"&amp;(RIGHT(H697,1)+1))),NA()),NA())))</f>
        <v>0</v>
      </c>
      <c r="J698" s="43">
        <f ca="1">OFFSET(Tool!$C$13,0,ROW($H698)-3)</f>
        <v>0</v>
      </c>
      <c r="K698" s="78" t="e">
        <f t="shared" ca="1" si="51"/>
        <v>#N/A</v>
      </c>
      <c r="L698" s="78" t="e">
        <f t="shared" ca="1" si="54"/>
        <v>#N/A</v>
      </c>
      <c r="M698" s="78" t="e">
        <f t="shared" ca="1" si="55"/>
        <v>#N/A</v>
      </c>
      <c r="N698" s="38"/>
      <c r="O698" s="36" t="e" cm="1">
        <f t="array" ref="O698">IF(OR(ISERROR($H698),$H698=FALSE),NA(),
IF(INFLATION_Index="Custom",_xlfn.XLOOKUP($H698,Tool!$12:$12,Tool!$14:$14)*100,
IF(SETUP_Frequency="Financial Year",
IFERROR(INDEX(Dynamic_Table_FY,_xlfn.XMATCH($H698,Dynamic_Period_FY),_xlfn.XMATCH(INFLATION_Index,Dynamic_Indices)),
INDEX(Dynamic_Table_FY,COUNTA(Dynamic_Table_FY)/COUNTA(Dynamic_Indices),_xlfn.XMATCH(INFLATION_Index,Dynamic_Indices))),
IF(SETUP_Frequency="Calendar Year",
IFERROR(INDEX(Dynamic_Table_CAL,_xlfn.XMATCH($H698,Dynamic_Period_CAL),_xlfn.XMATCH(INFLATION_Index,Dynamic_Indices)),
INDEX(Dynamic_Table_CAL,COUNTA(Dynamic_Table_CAL)/COUNTA(Dynamic_Indices),_xlfn.XMATCH(INFLATION_Index,Dynamic_Indices))),
IF(SETUP_Frequency="Quarterly",
IFERROR(INDEX(Dynamic_Table_QTR,_xlfn.XMATCH($H698,Dynamic_Period_QTR),_xlfn.XMATCH(INFLATION_Index,Dynamic_Indices)),
INDEX(Dynamic_Table_QTR,COUNTA(Dynamic_Table_QTR)/COUNTA(Dynamic_Indices),_xlfn.XMATCH(INFLATION_Index,Dynamic_Indices))),"err")))))
/100</f>
        <v>#N/A</v>
      </c>
      <c r="P698" s="37" t="e">
        <f t="shared" ca="1" si="52"/>
        <v>#N/A</v>
      </c>
      <c r="Q698" s="37" t="e">
        <f ca="1">IF(ISERROR($H698),NA(),
$P698/_xlfn.XLOOKUP(0,Tool!$27:$27,Tool!$33:$33)
)</f>
        <v>#N/A</v>
      </c>
      <c r="R698" s="2"/>
      <c r="S698" s="36" t="e" cm="1">
        <f t="array" ref="S698">IF(OR(ISERROR($H698),$H698=FALSE),NA(),
IF(SETUP_Frequency="Financial Year",
IFERROR(INDEX(Dynamic_Table_FY,_xlfn.XMATCH($H698,Dynamic_Period_FY),_xlfn.XMATCH("GDP Deflator",Dynamic_Indices)),
INDEX(Dynamic_Table_FY,COUNTA(Dynamic_Table_FY)/COUNTA(Dynamic_Indices),_xlfn.XMATCH("GDP Deflator",Dynamic_Indices))),
IF(SETUP_Frequency="Calendar Year",
IFERROR(INDEX(Dynamic_Table_CAL,_xlfn.XMATCH($H698,Dynamic_Period_CAL),_xlfn.XMATCH("GDP Deflator",Dynamic_Indices)),
INDEX(Dynamic_Table_CAL,COUNTA(Dynamic_Table_CAL)/COUNTA(Dynamic_Indices),_xlfn.XMATCH("GDP Deflator",Dynamic_Indices))),
IF(SETUP_Frequency="Quarterly",
IFERROR(INDEX(Dynamic_Table_QTR,_xlfn.XMATCH($H698,Dynamic_Period_QTR),_xlfn.XMATCH("GDP Deflator",Dynamic_Indices)),
INDEX(Dynamic_Table_QTR,COUNTA(Dynamic_Table_QTR)/COUNTA(Dynamic_Indices),_xlfn.XMATCH("GDP Deflator",Dynamic_Indices))),"err"))))
/100</f>
        <v>#N/A</v>
      </c>
      <c r="T698" s="37" t="e">
        <f t="shared" ca="1" si="53"/>
        <v>#N/A</v>
      </c>
      <c r="U698" s="2" t="e">
        <f ca="1">IF(ISERROR($H698),NA(),
_xlfn.XLOOKUP(0,Tool!$28:$28,Tool!$40:$40)/$T698
)</f>
        <v>#N/A</v>
      </c>
    </row>
    <row r="699" spans="8:21" x14ac:dyDescent="0.35">
      <c r="H699" s="33" t="b">
        <f>IF(SETUP_Frequency="Calendar Year",IF(COUNTA(H$3:H698)&lt;=SETUP_Period_Final-SETUP_Period_First,H698+1),
IF(SETUP_Frequency="Financial Year", IF(COUNTA(H$3:H698)&lt;=LEFT(SETUP_Period_Final,4)-LEFT(SETUP_Period_First,4),((LEFT(H698,2)&amp;MID(H698,3,2))+1)&amp;"/"&amp;TEXT(RIGHT(TEXT(RIGHT(H698,2)+1,"00"),2),"00"),NA()),
IF(SETUP_Frequency="Quarterly",IF(COUNTA(H$3:H698)&lt;=((LEFT(SETUP_Period_Final,4)-LEFT(SETUP_Period_First,4))*4)+RIGHT(SETUP_Period_Final,1)-RIGHT(SETUP_Period_First,1),IF(_xlfn.NUMBERVALUE(RIGHT(H698,1))=4,(LEFT(H698,4)+1)&amp;"Q1",(LEFT(H698,4)&amp;"Q"&amp;(RIGHT(H698,1)+1))),NA()),NA())))</f>
        <v>0</v>
      </c>
      <c r="J699" s="43">
        <f ca="1">OFFSET(Tool!$C$13,0,ROW($H699)-3)</f>
        <v>0</v>
      </c>
      <c r="K699" s="78" t="e">
        <f t="shared" ca="1" si="51"/>
        <v>#N/A</v>
      </c>
      <c r="L699" s="78" t="e">
        <f t="shared" ca="1" si="54"/>
        <v>#N/A</v>
      </c>
      <c r="M699" s="78" t="e">
        <f t="shared" ca="1" si="55"/>
        <v>#N/A</v>
      </c>
      <c r="N699" s="38"/>
      <c r="O699" s="36" t="e" cm="1">
        <f t="array" ref="O699">IF(OR(ISERROR($H699),$H699=FALSE),NA(),
IF(INFLATION_Index="Custom",_xlfn.XLOOKUP($H699,Tool!$12:$12,Tool!$14:$14)*100,
IF(SETUP_Frequency="Financial Year",
IFERROR(INDEX(Dynamic_Table_FY,_xlfn.XMATCH($H699,Dynamic_Period_FY),_xlfn.XMATCH(INFLATION_Index,Dynamic_Indices)),
INDEX(Dynamic_Table_FY,COUNTA(Dynamic_Table_FY)/COUNTA(Dynamic_Indices),_xlfn.XMATCH(INFLATION_Index,Dynamic_Indices))),
IF(SETUP_Frequency="Calendar Year",
IFERROR(INDEX(Dynamic_Table_CAL,_xlfn.XMATCH($H699,Dynamic_Period_CAL),_xlfn.XMATCH(INFLATION_Index,Dynamic_Indices)),
INDEX(Dynamic_Table_CAL,COUNTA(Dynamic_Table_CAL)/COUNTA(Dynamic_Indices),_xlfn.XMATCH(INFLATION_Index,Dynamic_Indices))),
IF(SETUP_Frequency="Quarterly",
IFERROR(INDEX(Dynamic_Table_QTR,_xlfn.XMATCH($H699,Dynamic_Period_QTR),_xlfn.XMATCH(INFLATION_Index,Dynamic_Indices)),
INDEX(Dynamic_Table_QTR,COUNTA(Dynamic_Table_QTR)/COUNTA(Dynamic_Indices),_xlfn.XMATCH(INFLATION_Index,Dynamic_Indices))),"err")))))
/100</f>
        <v>#N/A</v>
      </c>
      <c r="P699" s="37" t="e">
        <f t="shared" ca="1" si="52"/>
        <v>#N/A</v>
      </c>
      <c r="Q699" s="37" t="e">
        <f ca="1">IF(ISERROR($H699),NA(),
$P699/_xlfn.XLOOKUP(0,Tool!$27:$27,Tool!$33:$33)
)</f>
        <v>#N/A</v>
      </c>
      <c r="R699" s="2"/>
      <c r="S699" s="36" t="e" cm="1">
        <f t="array" ref="S699">IF(OR(ISERROR($H699),$H699=FALSE),NA(),
IF(SETUP_Frequency="Financial Year",
IFERROR(INDEX(Dynamic_Table_FY,_xlfn.XMATCH($H699,Dynamic_Period_FY),_xlfn.XMATCH("GDP Deflator",Dynamic_Indices)),
INDEX(Dynamic_Table_FY,COUNTA(Dynamic_Table_FY)/COUNTA(Dynamic_Indices),_xlfn.XMATCH("GDP Deflator",Dynamic_Indices))),
IF(SETUP_Frequency="Calendar Year",
IFERROR(INDEX(Dynamic_Table_CAL,_xlfn.XMATCH($H699,Dynamic_Period_CAL),_xlfn.XMATCH("GDP Deflator",Dynamic_Indices)),
INDEX(Dynamic_Table_CAL,COUNTA(Dynamic_Table_CAL)/COUNTA(Dynamic_Indices),_xlfn.XMATCH("GDP Deflator",Dynamic_Indices))),
IF(SETUP_Frequency="Quarterly",
IFERROR(INDEX(Dynamic_Table_QTR,_xlfn.XMATCH($H699,Dynamic_Period_QTR),_xlfn.XMATCH("GDP Deflator",Dynamic_Indices)),
INDEX(Dynamic_Table_QTR,COUNTA(Dynamic_Table_QTR)/COUNTA(Dynamic_Indices),_xlfn.XMATCH("GDP Deflator",Dynamic_Indices))),"err"))))
/100</f>
        <v>#N/A</v>
      </c>
      <c r="T699" s="37" t="e">
        <f t="shared" ca="1" si="53"/>
        <v>#N/A</v>
      </c>
      <c r="U699" s="2" t="e">
        <f ca="1">IF(ISERROR($H699),NA(),
_xlfn.XLOOKUP(0,Tool!$28:$28,Tool!$40:$40)/$T699
)</f>
        <v>#N/A</v>
      </c>
    </row>
    <row r="700" spans="8:21" x14ac:dyDescent="0.35">
      <c r="H700" s="33" t="b">
        <f>IF(SETUP_Frequency="Calendar Year",IF(COUNTA(H$3:H699)&lt;=SETUP_Period_Final-SETUP_Period_First,H699+1),
IF(SETUP_Frequency="Financial Year", IF(COUNTA(H$3:H699)&lt;=LEFT(SETUP_Period_Final,4)-LEFT(SETUP_Period_First,4),((LEFT(H699,2)&amp;MID(H699,3,2))+1)&amp;"/"&amp;TEXT(RIGHT(TEXT(RIGHT(H699,2)+1,"00"),2),"00"),NA()),
IF(SETUP_Frequency="Quarterly",IF(COUNTA(H$3:H699)&lt;=((LEFT(SETUP_Period_Final,4)-LEFT(SETUP_Period_First,4))*4)+RIGHT(SETUP_Period_Final,1)-RIGHT(SETUP_Period_First,1),IF(_xlfn.NUMBERVALUE(RIGHT(H699,1))=4,(LEFT(H699,4)+1)&amp;"Q1",(LEFT(H699,4)&amp;"Q"&amp;(RIGHT(H699,1)+1))),NA()),NA())))</f>
        <v>0</v>
      </c>
      <c r="J700" s="43">
        <f ca="1">OFFSET(Tool!$C$13,0,ROW($H700)-3)</f>
        <v>0</v>
      </c>
      <c r="K700" s="78" t="e">
        <f t="shared" ca="1" si="51"/>
        <v>#N/A</v>
      </c>
      <c r="L700" s="78" t="e">
        <f t="shared" ca="1" si="54"/>
        <v>#N/A</v>
      </c>
      <c r="M700" s="78" t="e">
        <f t="shared" ca="1" si="55"/>
        <v>#N/A</v>
      </c>
      <c r="N700" s="38"/>
      <c r="O700" s="36" t="e" cm="1">
        <f t="array" ref="O700">IF(OR(ISERROR($H700),$H700=FALSE),NA(),
IF(INFLATION_Index="Custom",_xlfn.XLOOKUP($H700,Tool!$12:$12,Tool!$14:$14)*100,
IF(SETUP_Frequency="Financial Year",
IFERROR(INDEX(Dynamic_Table_FY,_xlfn.XMATCH($H700,Dynamic_Period_FY),_xlfn.XMATCH(INFLATION_Index,Dynamic_Indices)),
INDEX(Dynamic_Table_FY,COUNTA(Dynamic_Table_FY)/COUNTA(Dynamic_Indices),_xlfn.XMATCH(INFLATION_Index,Dynamic_Indices))),
IF(SETUP_Frequency="Calendar Year",
IFERROR(INDEX(Dynamic_Table_CAL,_xlfn.XMATCH($H700,Dynamic_Period_CAL),_xlfn.XMATCH(INFLATION_Index,Dynamic_Indices)),
INDEX(Dynamic_Table_CAL,COUNTA(Dynamic_Table_CAL)/COUNTA(Dynamic_Indices),_xlfn.XMATCH(INFLATION_Index,Dynamic_Indices))),
IF(SETUP_Frequency="Quarterly",
IFERROR(INDEX(Dynamic_Table_QTR,_xlfn.XMATCH($H700,Dynamic_Period_QTR),_xlfn.XMATCH(INFLATION_Index,Dynamic_Indices)),
INDEX(Dynamic_Table_QTR,COUNTA(Dynamic_Table_QTR)/COUNTA(Dynamic_Indices),_xlfn.XMATCH(INFLATION_Index,Dynamic_Indices))),"err")))))
/100</f>
        <v>#N/A</v>
      </c>
      <c r="P700" s="37" t="e">
        <f t="shared" ca="1" si="52"/>
        <v>#N/A</v>
      </c>
      <c r="Q700" s="37" t="e">
        <f ca="1">IF(ISERROR($H700),NA(),
$P700/_xlfn.XLOOKUP(0,Tool!$27:$27,Tool!$33:$33)
)</f>
        <v>#N/A</v>
      </c>
      <c r="R700" s="2"/>
      <c r="S700" s="36" t="e" cm="1">
        <f t="array" ref="S700">IF(OR(ISERROR($H700),$H700=FALSE),NA(),
IF(SETUP_Frequency="Financial Year",
IFERROR(INDEX(Dynamic_Table_FY,_xlfn.XMATCH($H700,Dynamic_Period_FY),_xlfn.XMATCH("GDP Deflator",Dynamic_Indices)),
INDEX(Dynamic_Table_FY,COUNTA(Dynamic_Table_FY)/COUNTA(Dynamic_Indices),_xlfn.XMATCH("GDP Deflator",Dynamic_Indices))),
IF(SETUP_Frequency="Calendar Year",
IFERROR(INDEX(Dynamic_Table_CAL,_xlfn.XMATCH($H700,Dynamic_Period_CAL),_xlfn.XMATCH("GDP Deflator",Dynamic_Indices)),
INDEX(Dynamic_Table_CAL,COUNTA(Dynamic_Table_CAL)/COUNTA(Dynamic_Indices),_xlfn.XMATCH("GDP Deflator",Dynamic_Indices))),
IF(SETUP_Frequency="Quarterly",
IFERROR(INDEX(Dynamic_Table_QTR,_xlfn.XMATCH($H700,Dynamic_Period_QTR),_xlfn.XMATCH("GDP Deflator",Dynamic_Indices)),
INDEX(Dynamic_Table_QTR,COUNTA(Dynamic_Table_QTR)/COUNTA(Dynamic_Indices),_xlfn.XMATCH("GDP Deflator",Dynamic_Indices))),"err"))))
/100</f>
        <v>#N/A</v>
      </c>
      <c r="T700" s="37" t="e">
        <f t="shared" ca="1" si="53"/>
        <v>#N/A</v>
      </c>
      <c r="U700" s="2" t="e">
        <f ca="1">IF(ISERROR($H700),NA(),
_xlfn.XLOOKUP(0,Tool!$28:$28,Tool!$40:$40)/$T700
)</f>
        <v>#N/A</v>
      </c>
    </row>
    <row r="701" spans="8:21" x14ac:dyDescent="0.35">
      <c r="H701" s="33" t="b">
        <f>IF(SETUP_Frequency="Calendar Year",IF(COUNTA(H$3:H700)&lt;=SETUP_Period_Final-SETUP_Period_First,H700+1),
IF(SETUP_Frequency="Financial Year", IF(COUNTA(H$3:H700)&lt;=LEFT(SETUP_Period_Final,4)-LEFT(SETUP_Period_First,4),((LEFT(H700,2)&amp;MID(H700,3,2))+1)&amp;"/"&amp;TEXT(RIGHT(TEXT(RIGHT(H700,2)+1,"00"),2),"00"),NA()),
IF(SETUP_Frequency="Quarterly",IF(COUNTA(H$3:H700)&lt;=((LEFT(SETUP_Period_Final,4)-LEFT(SETUP_Period_First,4))*4)+RIGHT(SETUP_Period_Final,1)-RIGHT(SETUP_Period_First,1),IF(_xlfn.NUMBERVALUE(RIGHT(H700,1))=4,(LEFT(H700,4)+1)&amp;"Q1",(LEFT(H700,4)&amp;"Q"&amp;(RIGHT(H700,1)+1))),NA()),NA())))</f>
        <v>0</v>
      </c>
      <c r="J701" s="43">
        <f ca="1">OFFSET(Tool!$C$13,0,ROW($H701)-3)</f>
        <v>0</v>
      </c>
      <c r="K701" s="78" t="e">
        <f t="shared" ca="1" si="51"/>
        <v>#N/A</v>
      </c>
      <c r="L701" s="78" t="e">
        <f t="shared" ca="1" si="54"/>
        <v>#N/A</v>
      </c>
      <c r="M701" s="78" t="e">
        <f t="shared" ca="1" si="55"/>
        <v>#N/A</v>
      </c>
      <c r="N701" s="38"/>
      <c r="O701" s="36" t="e" cm="1">
        <f t="array" ref="O701">IF(OR(ISERROR($H701),$H701=FALSE),NA(),
IF(INFLATION_Index="Custom",_xlfn.XLOOKUP($H701,Tool!$12:$12,Tool!$14:$14)*100,
IF(SETUP_Frequency="Financial Year",
IFERROR(INDEX(Dynamic_Table_FY,_xlfn.XMATCH($H701,Dynamic_Period_FY),_xlfn.XMATCH(INFLATION_Index,Dynamic_Indices)),
INDEX(Dynamic_Table_FY,COUNTA(Dynamic_Table_FY)/COUNTA(Dynamic_Indices),_xlfn.XMATCH(INFLATION_Index,Dynamic_Indices))),
IF(SETUP_Frequency="Calendar Year",
IFERROR(INDEX(Dynamic_Table_CAL,_xlfn.XMATCH($H701,Dynamic_Period_CAL),_xlfn.XMATCH(INFLATION_Index,Dynamic_Indices)),
INDEX(Dynamic_Table_CAL,COUNTA(Dynamic_Table_CAL)/COUNTA(Dynamic_Indices),_xlfn.XMATCH(INFLATION_Index,Dynamic_Indices))),
IF(SETUP_Frequency="Quarterly",
IFERROR(INDEX(Dynamic_Table_QTR,_xlfn.XMATCH($H701,Dynamic_Period_QTR),_xlfn.XMATCH(INFLATION_Index,Dynamic_Indices)),
INDEX(Dynamic_Table_QTR,COUNTA(Dynamic_Table_QTR)/COUNTA(Dynamic_Indices),_xlfn.XMATCH(INFLATION_Index,Dynamic_Indices))),"err")))))
/100</f>
        <v>#N/A</v>
      </c>
      <c r="P701" s="37" t="e">
        <f t="shared" ca="1" si="52"/>
        <v>#N/A</v>
      </c>
      <c r="Q701" s="37" t="e">
        <f ca="1">IF(ISERROR($H701),NA(),
$P701/_xlfn.XLOOKUP(0,Tool!$27:$27,Tool!$33:$33)
)</f>
        <v>#N/A</v>
      </c>
      <c r="R701" s="2"/>
      <c r="S701" s="36" t="e" cm="1">
        <f t="array" ref="S701">IF(OR(ISERROR($H701),$H701=FALSE),NA(),
IF(SETUP_Frequency="Financial Year",
IFERROR(INDEX(Dynamic_Table_FY,_xlfn.XMATCH($H701,Dynamic_Period_FY),_xlfn.XMATCH("GDP Deflator",Dynamic_Indices)),
INDEX(Dynamic_Table_FY,COUNTA(Dynamic_Table_FY)/COUNTA(Dynamic_Indices),_xlfn.XMATCH("GDP Deflator",Dynamic_Indices))),
IF(SETUP_Frequency="Calendar Year",
IFERROR(INDEX(Dynamic_Table_CAL,_xlfn.XMATCH($H701,Dynamic_Period_CAL),_xlfn.XMATCH("GDP Deflator",Dynamic_Indices)),
INDEX(Dynamic_Table_CAL,COUNTA(Dynamic_Table_CAL)/COUNTA(Dynamic_Indices),_xlfn.XMATCH("GDP Deflator",Dynamic_Indices))),
IF(SETUP_Frequency="Quarterly",
IFERROR(INDEX(Dynamic_Table_QTR,_xlfn.XMATCH($H701,Dynamic_Period_QTR),_xlfn.XMATCH("GDP Deflator",Dynamic_Indices)),
INDEX(Dynamic_Table_QTR,COUNTA(Dynamic_Table_QTR)/COUNTA(Dynamic_Indices),_xlfn.XMATCH("GDP Deflator",Dynamic_Indices))),"err"))))
/100</f>
        <v>#N/A</v>
      </c>
      <c r="T701" s="37" t="e">
        <f t="shared" ca="1" si="53"/>
        <v>#N/A</v>
      </c>
      <c r="U701" s="2" t="e">
        <f ca="1">IF(ISERROR($H701),NA(),
_xlfn.XLOOKUP(0,Tool!$28:$28,Tool!$40:$40)/$T701
)</f>
        <v>#N/A</v>
      </c>
    </row>
    <row r="702" spans="8:21" x14ac:dyDescent="0.35">
      <c r="H702" s="33" t="b">
        <f>IF(SETUP_Frequency="Calendar Year",IF(COUNTA(H$3:H701)&lt;=SETUP_Period_Final-SETUP_Period_First,H701+1),
IF(SETUP_Frequency="Financial Year", IF(COUNTA(H$3:H701)&lt;=LEFT(SETUP_Period_Final,4)-LEFT(SETUP_Period_First,4),((LEFT(H701,2)&amp;MID(H701,3,2))+1)&amp;"/"&amp;TEXT(RIGHT(TEXT(RIGHT(H701,2)+1,"00"),2),"00"),NA()),
IF(SETUP_Frequency="Quarterly",IF(COUNTA(H$3:H701)&lt;=((LEFT(SETUP_Period_Final,4)-LEFT(SETUP_Period_First,4))*4)+RIGHT(SETUP_Period_Final,1)-RIGHT(SETUP_Period_First,1),IF(_xlfn.NUMBERVALUE(RIGHT(H701,1))=4,(LEFT(H701,4)+1)&amp;"Q1",(LEFT(H701,4)&amp;"Q"&amp;(RIGHT(H701,1)+1))),NA()),NA())))</f>
        <v>0</v>
      </c>
      <c r="J702" s="43">
        <f ca="1">OFFSET(Tool!$C$13,0,ROW($H702)-3)</f>
        <v>0</v>
      </c>
      <c r="K702" s="78" t="e">
        <f t="shared" ca="1" si="51"/>
        <v>#N/A</v>
      </c>
      <c r="L702" s="78" t="e">
        <f t="shared" ca="1" si="54"/>
        <v>#N/A</v>
      </c>
      <c r="M702" s="78" t="e">
        <f t="shared" ca="1" si="55"/>
        <v>#N/A</v>
      </c>
      <c r="N702" s="38"/>
      <c r="O702" s="36" t="e" cm="1">
        <f t="array" ref="O702">IF(OR(ISERROR($H702),$H702=FALSE),NA(),
IF(INFLATION_Index="Custom",_xlfn.XLOOKUP($H702,Tool!$12:$12,Tool!$14:$14)*100,
IF(SETUP_Frequency="Financial Year",
IFERROR(INDEX(Dynamic_Table_FY,_xlfn.XMATCH($H702,Dynamic_Period_FY),_xlfn.XMATCH(INFLATION_Index,Dynamic_Indices)),
INDEX(Dynamic_Table_FY,COUNTA(Dynamic_Table_FY)/COUNTA(Dynamic_Indices),_xlfn.XMATCH(INFLATION_Index,Dynamic_Indices))),
IF(SETUP_Frequency="Calendar Year",
IFERROR(INDEX(Dynamic_Table_CAL,_xlfn.XMATCH($H702,Dynamic_Period_CAL),_xlfn.XMATCH(INFLATION_Index,Dynamic_Indices)),
INDEX(Dynamic_Table_CAL,COUNTA(Dynamic_Table_CAL)/COUNTA(Dynamic_Indices),_xlfn.XMATCH(INFLATION_Index,Dynamic_Indices))),
IF(SETUP_Frequency="Quarterly",
IFERROR(INDEX(Dynamic_Table_QTR,_xlfn.XMATCH($H702,Dynamic_Period_QTR),_xlfn.XMATCH(INFLATION_Index,Dynamic_Indices)),
INDEX(Dynamic_Table_QTR,COUNTA(Dynamic_Table_QTR)/COUNTA(Dynamic_Indices),_xlfn.XMATCH(INFLATION_Index,Dynamic_Indices))),"err")))))
/100</f>
        <v>#N/A</v>
      </c>
      <c r="P702" s="37" t="e">
        <f t="shared" ca="1" si="52"/>
        <v>#N/A</v>
      </c>
      <c r="Q702" s="37" t="e">
        <f ca="1">IF(ISERROR($H702),NA(),
$P702/_xlfn.XLOOKUP(0,Tool!$27:$27,Tool!$33:$33)
)</f>
        <v>#N/A</v>
      </c>
      <c r="R702" s="2"/>
      <c r="S702" s="36" t="e" cm="1">
        <f t="array" ref="S702">IF(OR(ISERROR($H702),$H702=FALSE),NA(),
IF(SETUP_Frequency="Financial Year",
IFERROR(INDEX(Dynamic_Table_FY,_xlfn.XMATCH($H702,Dynamic_Period_FY),_xlfn.XMATCH("GDP Deflator",Dynamic_Indices)),
INDEX(Dynamic_Table_FY,COUNTA(Dynamic_Table_FY)/COUNTA(Dynamic_Indices),_xlfn.XMATCH("GDP Deflator",Dynamic_Indices))),
IF(SETUP_Frequency="Calendar Year",
IFERROR(INDEX(Dynamic_Table_CAL,_xlfn.XMATCH($H702,Dynamic_Period_CAL),_xlfn.XMATCH("GDP Deflator",Dynamic_Indices)),
INDEX(Dynamic_Table_CAL,COUNTA(Dynamic_Table_CAL)/COUNTA(Dynamic_Indices),_xlfn.XMATCH("GDP Deflator",Dynamic_Indices))),
IF(SETUP_Frequency="Quarterly",
IFERROR(INDEX(Dynamic_Table_QTR,_xlfn.XMATCH($H702,Dynamic_Period_QTR),_xlfn.XMATCH("GDP Deflator",Dynamic_Indices)),
INDEX(Dynamic_Table_QTR,COUNTA(Dynamic_Table_QTR)/COUNTA(Dynamic_Indices),_xlfn.XMATCH("GDP Deflator",Dynamic_Indices))),"err"))))
/100</f>
        <v>#N/A</v>
      </c>
      <c r="T702" s="37" t="e">
        <f t="shared" ca="1" si="53"/>
        <v>#N/A</v>
      </c>
      <c r="U702" s="2" t="e">
        <f ca="1">IF(ISERROR($H702),NA(),
_xlfn.XLOOKUP(0,Tool!$28:$28,Tool!$40:$40)/$T702
)</f>
        <v>#N/A</v>
      </c>
    </row>
    <row r="703" spans="8:21" x14ac:dyDescent="0.35">
      <c r="H703" s="33" t="b">
        <f>IF(SETUP_Frequency="Calendar Year",IF(COUNTA(H$3:H702)&lt;=SETUP_Period_Final-SETUP_Period_First,H702+1),
IF(SETUP_Frequency="Financial Year", IF(COUNTA(H$3:H702)&lt;=LEFT(SETUP_Period_Final,4)-LEFT(SETUP_Period_First,4),((LEFT(H702,2)&amp;MID(H702,3,2))+1)&amp;"/"&amp;TEXT(RIGHT(TEXT(RIGHT(H702,2)+1,"00"),2),"00"),NA()),
IF(SETUP_Frequency="Quarterly",IF(COUNTA(H$3:H702)&lt;=((LEFT(SETUP_Period_Final,4)-LEFT(SETUP_Period_First,4))*4)+RIGHT(SETUP_Period_Final,1)-RIGHT(SETUP_Period_First,1),IF(_xlfn.NUMBERVALUE(RIGHT(H702,1))=4,(LEFT(H702,4)+1)&amp;"Q1",(LEFT(H702,4)&amp;"Q"&amp;(RIGHT(H702,1)+1))),NA()),NA())))</f>
        <v>0</v>
      </c>
      <c r="J703" s="43">
        <f ca="1">OFFSET(Tool!$C$13,0,ROW($H703)-3)</f>
        <v>0</v>
      </c>
      <c r="K703" s="78" t="e">
        <f t="shared" ca="1" si="51"/>
        <v>#N/A</v>
      </c>
      <c r="L703" s="78" t="e">
        <f t="shared" ca="1" si="54"/>
        <v>#N/A</v>
      </c>
      <c r="M703" s="78" t="e">
        <f t="shared" ca="1" si="55"/>
        <v>#N/A</v>
      </c>
      <c r="N703" s="38"/>
      <c r="O703" s="36" t="e" cm="1">
        <f t="array" ref="O703">IF(OR(ISERROR($H703),$H703=FALSE),NA(),
IF(INFLATION_Index="Custom",_xlfn.XLOOKUP($H703,Tool!$12:$12,Tool!$14:$14)*100,
IF(SETUP_Frequency="Financial Year",
IFERROR(INDEX(Dynamic_Table_FY,_xlfn.XMATCH($H703,Dynamic_Period_FY),_xlfn.XMATCH(INFLATION_Index,Dynamic_Indices)),
INDEX(Dynamic_Table_FY,COUNTA(Dynamic_Table_FY)/COUNTA(Dynamic_Indices),_xlfn.XMATCH(INFLATION_Index,Dynamic_Indices))),
IF(SETUP_Frequency="Calendar Year",
IFERROR(INDEX(Dynamic_Table_CAL,_xlfn.XMATCH($H703,Dynamic_Period_CAL),_xlfn.XMATCH(INFLATION_Index,Dynamic_Indices)),
INDEX(Dynamic_Table_CAL,COUNTA(Dynamic_Table_CAL)/COUNTA(Dynamic_Indices),_xlfn.XMATCH(INFLATION_Index,Dynamic_Indices))),
IF(SETUP_Frequency="Quarterly",
IFERROR(INDEX(Dynamic_Table_QTR,_xlfn.XMATCH($H703,Dynamic_Period_QTR),_xlfn.XMATCH(INFLATION_Index,Dynamic_Indices)),
INDEX(Dynamic_Table_QTR,COUNTA(Dynamic_Table_QTR)/COUNTA(Dynamic_Indices),_xlfn.XMATCH(INFLATION_Index,Dynamic_Indices))),"err")))))
/100</f>
        <v>#N/A</v>
      </c>
      <c r="P703" s="37" t="e">
        <f t="shared" ca="1" si="52"/>
        <v>#N/A</v>
      </c>
      <c r="Q703" s="37" t="e">
        <f ca="1">IF(ISERROR($H703),NA(),
$P703/_xlfn.XLOOKUP(0,Tool!$27:$27,Tool!$33:$33)
)</f>
        <v>#N/A</v>
      </c>
      <c r="R703" s="2"/>
      <c r="S703" s="36" t="e" cm="1">
        <f t="array" ref="S703">IF(OR(ISERROR($H703),$H703=FALSE),NA(),
IF(SETUP_Frequency="Financial Year",
IFERROR(INDEX(Dynamic_Table_FY,_xlfn.XMATCH($H703,Dynamic_Period_FY),_xlfn.XMATCH("GDP Deflator",Dynamic_Indices)),
INDEX(Dynamic_Table_FY,COUNTA(Dynamic_Table_FY)/COUNTA(Dynamic_Indices),_xlfn.XMATCH("GDP Deflator",Dynamic_Indices))),
IF(SETUP_Frequency="Calendar Year",
IFERROR(INDEX(Dynamic_Table_CAL,_xlfn.XMATCH($H703,Dynamic_Period_CAL),_xlfn.XMATCH("GDP Deflator",Dynamic_Indices)),
INDEX(Dynamic_Table_CAL,COUNTA(Dynamic_Table_CAL)/COUNTA(Dynamic_Indices),_xlfn.XMATCH("GDP Deflator",Dynamic_Indices))),
IF(SETUP_Frequency="Quarterly",
IFERROR(INDEX(Dynamic_Table_QTR,_xlfn.XMATCH($H703,Dynamic_Period_QTR),_xlfn.XMATCH("GDP Deflator",Dynamic_Indices)),
INDEX(Dynamic_Table_QTR,COUNTA(Dynamic_Table_QTR)/COUNTA(Dynamic_Indices),_xlfn.XMATCH("GDP Deflator",Dynamic_Indices))),"err"))))
/100</f>
        <v>#N/A</v>
      </c>
      <c r="T703" s="37" t="e">
        <f t="shared" ca="1" si="53"/>
        <v>#N/A</v>
      </c>
      <c r="U703" s="2" t="e">
        <f ca="1">IF(ISERROR($H703),NA(),
_xlfn.XLOOKUP(0,Tool!$28:$28,Tool!$40:$40)/$T703
)</f>
        <v>#N/A</v>
      </c>
    </row>
    <row r="704" spans="8:21" x14ac:dyDescent="0.35">
      <c r="H704" s="33" t="b">
        <f>IF(SETUP_Frequency="Calendar Year",IF(COUNTA(H$3:H703)&lt;=SETUP_Period_Final-SETUP_Period_First,H703+1),
IF(SETUP_Frequency="Financial Year", IF(COUNTA(H$3:H703)&lt;=LEFT(SETUP_Period_Final,4)-LEFT(SETUP_Period_First,4),((LEFT(H703,2)&amp;MID(H703,3,2))+1)&amp;"/"&amp;TEXT(RIGHT(TEXT(RIGHT(H703,2)+1,"00"),2),"00"),NA()),
IF(SETUP_Frequency="Quarterly",IF(COUNTA(H$3:H703)&lt;=((LEFT(SETUP_Period_Final,4)-LEFT(SETUP_Period_First,4))*4)+RIGHT(SETUP_Period_Final,1)-RIGHT(SETUP_Period_First,1),IF(_xlfn.NUMBERVALUE(RIGHT(H703,1))=4,(LEFT(H703,4)+1)&amp;"Q1",(LEFT(H703,4)&amp;"Q"&amp;(RIGHT(H703,1)+1))),NA()),NA())))</f>
        <v>0</v>
      </c>
      <c r="J704" s="43">
        <f ca="1">OFFSET(Tool!$C$13,0,ROW($H704)-3)</f>
        <v>0</v>
      </c>
      <c r="K704" s="78" t="e">
        <f t="shared" ca="1" si="51"/>
        <v>#N/A</v>
      </c>
      <c r="L704" s="78" t="e">
        <f t="shared" ca="1" si="54"/>
        <v>#N/A</v>
      </c>
      <c r="M704" s="78" t="e">
        <f t="shared" ca="1" si="55"/>
        <v>#N/A</v>
      </c>
      <c r="N704" s="38"/>
      <c r="O704" s="36" t="e" cm="1">
        <f t="array" ref="O704">IF(OR(ISERROR($H704),$H704=FALSE),NA(),
IF(INFLATION_Index="Custom",_xlfn.XLOOKUP($H704,Tool!$12:$12,Tool!$14:$14)*100,
IF(SETUP_Frequency="Financial Year",
IFERROR(INDEX(Dynamic_Table_FY,_xlfn.XMATCH($H704,Dynamic_Period_FY),_xlfn.XMATCH(INFLATION_Index,Dynamic_Indices)),
INDEX(Dynamic_Table_FY,COUNTA(Dynamic_Table_FY)/COUNTA(Dynamic_Indices),_xlfn.XMATCH(INFLATION_Index,Dynamic_Indices))),
IF(SETUP_Frequency="Calendar Year",
IFERROR(INDEX(Dynamic_Table_CAL,_xlfn.XMATCH($H704,Dynamic_Period_CAL),_xlfn.XMATCH(INFLATION_Index,Dynamic_Indices)),
INDEX(Dynamic_Table_CAL,COUNTA(Dynamic_Table_CAL)/COUNTA(Dynamic_Indices),_xlfn.XMATCH(INFLATION_Index,Dynamic_Indices))),
IF(SETUP_Frequency="Quarterly",
IFERROR(INDEX(Dynamic_Table_QTR,_xlfn.XMATCH($H704,Dynamic_Period_QTR),_xlfn.XMATCH(INFLATION_Index,Dynamic_Indices)),
INDEX(Dynamic_Table_QTR,COUNTA(Dynamic_Table_QTR)/COUNTA(Dynamic_Indices),_xlfn.XMATCH(INFLATION_Index,Dynamic_Indices))),"err")))))
/100</f>
        <v>#N/A</v>
      </c>
      <c r="P704" s="37" t="e">
        <f t="shared" ca="1" si="52"/>
        <v>#N/A</v>
      </c>
      <c r="Q704" s="37" t="e">
        <f ca="1">IF(ISERROR($H704),NA(),
$P704/_xlfn.XLOOKUP(0,Tool!$27:$27,Tool!$33:$33)
)</f>
        <v>#N/A</v>
      </c>
      <c r="R704" s="2"/>
      <c r="S704" s="36" t="e" cm="1">
        <f t="array" ref="S704">IF(OR(ISERROR($H704),$H704=FALSE),NA(),
IF(SETUP_Frequency="Financial Year",
IFERROR(INDEX(Dynamic_Table_FY,_xlfn.XMATCH($H704,Dynamic_Period_FY),_xlfn.XMATCH("GDP Deflator",Dynamic_Indices)),
INDEX(Dynamic_Table_FY,COUNTA(Dynamic_Table_FY)/COUNTA(Dynamic_Indices),_xlfn.XMATCH("GDP Deflator",Dynamic_Indices))),
IF(SETUP_Frequency="Calendar Year",
IFERROR(INDEX(Dynamic_Table_CAL,_xlfn.XMATCH($H704,Dynamic_Period_CAL),_xlfn.XMATCH("GDP Deflator",Dynamic_Indices)),
INDEX(Dynamic_Table_CAL,COUNTA(Dynamic_Table_CAL)/COUNTA(Dynamic_Indices),_xlfn.XMATCH("GDP Deflator",Dynamic_Indices))),
IF(SETUP_Frequency="Quarterly",
IFERROR(INDEX(Dynamic_Table_QTR,_xlfn.XMATCH($H704,Dynamic_Period_QTR),_xlfn.XMATCH("GDP Deflator",Dynamic_Indices)),
INDEX(Dynamic_Table_QTR,COUNTA(Dynamic_Table_QTR)/COUNTA(Dynamic_Indices),_xlfn.XMATCH("GDP Deflator",Dynamic_Indices))),"err"))))
/100</f>
        <v>#N/A</v>
      </c>
      <c r="T704" s="37" t="e">
        <f t="shared" ca="1" si="53"/>
        <v>#N/A</v>
      </c>
      <c r="U704" s="2" t="e">
        <f ca="1">IF(ISERROR($H704),NA(),
_xlfn.XLOOKUP(0,Tool!$28:$28,Tool!$40:$40)/$T704
)</f>
        <v>#N/A</v>
      </c>
    </row>
    <row r="705" spans="8:21" x14ac:dyDescent="0.35">
      <c r="H705" s="33" t="b">
        <f>IF(SETUP_Frequency="Calendar Year",IF(COUNTA(H$3:H704)&lt;=SETUP_Period_Final-SETUP_Period_First,H704+1),
IF(SETUP_Frequency="Financial Year", IF(COUNTA(H$3:H704)&lt;=LEFT(SETUP_Period_Final,4)-LEFT(SETUP_Period_First,4),((LEFT(H704,2)&amp;MID(H704,3,2))+1)&amp;"/"&amp;TEXT(RIGHT(TEXT(RIGHT(H704,2)+1,"00"),2),"00"),NA()),
IF(SETUP_Frequency="Quarterly",IF(COUNTA(H$3:H704)&lt;=((LEFT(SETUP_Period_Final,4)-LEFT(SETUP_Period_First,4))*4)+RIGHT(SETUP_Period_Final,1)-RIGHT(SETUP_Period_First,1),IF(_xlfn.NUMBERVALUE(RIGHT(H704,1))=4,(LEFT(H704,4)+1)&amp;"Q1",(LEFT(H704,4)&amp;"Q"&amp;(RIGHT(H704,1)+1))),NA()),NA())))</f>
        <v>0</v>
      </c>
      <c r="J705" s="43">
        <f ca="1">OFFSET(Tool!$C$13,0,ROW($H705)-3)</f>
        <v>0</v>
      </c>
      <c r="K705" s="78" t="e">
        <f t="shared" ca="1" si="51"/>
        <v>#N/A</v>
      </c>
      <c r="L705" s="78" t="e">
        <f t="shared" ca="1" si="54"/>
        <v>#N/A</v>
      </c>
      <c r="M705" s="78" t="e">
        <f t="shared" ca="1" si="55"/>
        <v>#N/A</v>
      </c>
      <c r="N705" s="38"/>
      <c r="O705" s="36" t="e" cm="1">
        <f t="array" ref="O705">IF(OR(ISERROR($H705),$H705=FALSE),NA(),
IF(INFLATION_Index="Custom",_xlfn.XLOOKUP($H705,Tool!$12:$12,Tool!$14:$14)*100,
IF(SETUP_Frequency="Financial Year",
IFERROR(INDEX(Dynamic_Table_FY,_xlfn.XMATCH($H705,Dynamic_Period_FY),_xlfn.XMATCH(INFLATION_Index,Dynamic_Indices)),
INDEX(Dynamic_Table_FY,COUNTA(Dynamic_Table_FY)/COUNTA(Dynamic_Indices),_xlfn.XMATCH(INFLATION_Index,Dynamic_Indices))),
IF(SETUP_Frequency="Calendar Year",
IFERROR(INDEX(Dynamic_Table_CAL,_xlfn.XMATCH($H705,Dynamic_Period_CAL),_xlfn.XMATCH(INFLATION_Index,Dynamic_Indices)),
INDEX(Dynamic_Table_CAL,COUNTA(Dynamic_Table_CAL)/COUNTA(Dynamic_Indices),_xlfn.XMATCH(INFLATION_Index,Dynamic_Indices))),
IF(SETUP_Frequency="Quarterly",
IFERROR(INDEX(Dynamic_Table_QTR,_xlfn.XMATCH($H705,Dynamic_Period_QTR),_xlfn.XMATCH(INFLATION_Index,Dynamic_Indices)),
INDEX(Dynamic_Table_QTR,COUNTA(Dynamic_Table_QTR)/COUNTA(Dynamic_Indices),_xlfn.XMATCH(INFLATION_Index,Dynamic_Indices))),"err")))))
/100</f>
        <v>#N/A</v>
      </c>
      <c r="P705" s="37" t="e">
        <f t="shared" ca="1" si="52"/>
        <v>#N/A</v>
      </c>
      <c r="Q705" s="37" t="e">
        <f ca="1">IF(ISERROR($H705),NA(),
$P705/_xlfn.XLOOKUP(0,Tool!$27:$27,Tool!$33:$33)
)</f>
        <v>#N/A</v>
      </c>
      <c r="R705" s="2"/>
      <c r="S705" s="36" t="e" cm="1">
        <f t="array" ref="S705">IF(OR(ISERROR($H705),$H705=FALSE),NA(),
IF(SETUP_Frequency="Financial Year",
IFERROR(INDEX(Dynamic_Table_FY,_xlfn.XMATCH($H705,Dynamic_Period_FY),_xlfn.XMATCH("GDP Deflator",Dynamic_Indices)),
INDEX(Dynamic_Table_FY,COUNTA(Dynamic_Table_FY)/COUNTA(Dynamic_Indices),_xlfn.XMATCH("GDP Deflator",Dynamic_Indices))),
IF(SETUP_Frequency="Calendar Year",
IFERROR(INDEX(Dynamic_Table_CAL,_xlfn.XMATCH($H705,Dynamic_Period_CAL),_xlfn.XMATCH("GDP Deflator",Dynamic_Indices)),
INDEX(Dynamic_Table_CAL,COUNTA(Dynamic_Table_CAL)/COUNTA(Dynamic_Indices),_xlfn.XMATCH("GDP Deflator",Dynamic_Indices))),
IF(SETUP_Frequency="Quarterly",
IFERROR(INDEX(Dynamic_Table_QTR,_xlfn.XMATCH($H705,Dynamic_Period_QTR),_xlfn.XMATCH("GDP Deflator",Dynamic_Indices)),
INDEX(Dynamic_Table_QTR,COUNTA(Dynamic_Table_QTR)/COUNTA(Dynamic_Indices),_xlfn.XMATCH("GDP Deflator",Dynamic_Indices))),"err"))))
/100</f>
        <v>#N/A</v>
      </c>
      <c r="T705" s="37" t="e">
        <f t="shared" ca="1" si="53"/>
        <v>#N/A</v>
      </c>
      <c r="U705" s="2" t="e">
        <f ca="1">IF(ISERROR($H705),NA(),
_xlfn.XLOOKUP(0,Tool!$28:$28,Tool!$40:$40)/$T705
)</f>
        <v>#N/A</v>
      </c>
    </row>
    <row r="706" spans="8:21" x14ac:dyDescent="0.35">
      <c r="H706" s="33" t="b">
        <f>IF(SETUP_Frequency="Calendar Year",IF(COUNTA(H$3:H705)&lt;=SETUP_Period_Final-SETUP_Period_First,H705+1),
IF(SETUP_Frequency="Financial Year", IF(COUNTA(H$3:H705)&lt;=LEFT(SETUP_Period_Final,4)-LEFT(SETUP_Period_First,4),((LEFT(H705,2)&amp;MID(H705,3,2))+1)&amp;"/"&amp;TEXT(RIGHT(TEXT(RIGHT(H705,2)+1,"00"),2),"00"),NA()),
IF(SETUP_Frequency="Quarterly",IF(COUNTA(H$3:H705)&lt;=((LEFT(SETUP_Period_Final,4)-LEFT(SETUP_Period_First,4))*4)+RIGHT(SETUP_Period_Final,1)-RIGHT(SETUP_Period_First,1),IF(_xlfn.NUMBERVALUE(RIGHT(H705,1))=4,(LEFT(H705,4)+1)&amp;"Q1",(LEFT(H705,4)&amp;"Q"&amp;(RIGHT(H705,1)+1))),NA()),NA())))</f>
        <v>0</v>
      </c>
      <c r="J706" s="43">
        <f ca="1">OFFSET(Tool!$C$13,0,ROW($H706)-3)</f>
        <v>0</v>
      </c>
      <c r="K706" s="78" t="e">
        <f t="shared" ca="1" si="51"/>
        <v>#N/A</v>
      </c>
      <c r="L706" s="78" t="e">
        <f t="shared" ca="1" si="54"/>
        <v>#N/A</v>
      </c>
      <c r="M706" s="78" t="e">
        <f t="shared" ca="1" si="55"/>
        <v>#N/A</v>
      </c>
      <c r="N706" s="38"/>
      <c r="O706" s="36" t="e" cm="1">
        <f t="array" ref="O706">IF(OR(ISERROR($H706),$H706=FALSE),NA(),
IF(INFLATION_Index="Custom",_xlfn.XLOOKUP($H706,Tool!$12:$12,Tool!$14:$14)*100,
IF(SETUP_Frequency="Financial Year",
IFERROR(INDEX(Dynamic_Table_FY,_xlfn.XMATCH($H706,Dynamic_Period_FY),_xlfn.XMATCH(INFLATION_Index,Dynamic_Indices)),
INDEX(Dynamic_Table_FY,COUNTA(Dynamic_Table_FY)/COUNTA(Dynamic_Indices),_xlfn.XMATCH(INFLATION_Index,Dynamic_Indices))),
IF(SETUP_Frequency="Calendar Year",
IFERROR(INDEX(Dynamic_Table_CAL,_xlfn.XMATCH($H706,Dynamic_Period_CAL),_xlfn.XMATCH(INFLATION_Index,Dynamic_Indices)),
INDEX(Dynamic_Table_CAL,COUNTA(Dynamic_Table_CAL)/COUNTA(Dynamic_Indices),_xlfn.XMATCH(INFLATION_Index,Dynamic_Indices))),
IF(SETUP_Frequency="Quarterly",
IFERROR(INDEX(Dynamic_Table_QTR,_xlfn.XMATCH($H706,Dynamic_Period_QTR),_xlfn.XMATCH(INFLATION_Index,Dynamic_Indices)),
INDEX(Dynamic_Table_QTR,COUNTA(Dynamic_Table_QTR)/COUNTA(Dynamic_Indices),_xlfn.XMATCH(INFLATION_Index,Dynamic_Indices))),"err")))))
/100</f>
        <v>#N/A</v>
      </c>
      <c r="P706" s="37" t="e">
        <f t="shared" ca="1" si="52"/>
        <v>#N/A</v>
      </c>
      <c r="Q706" s="37" t="e">
        <f ca="1">IF(ISERROR($H706),NA(),
$P706/_xlfn.XLOOKUP(0,Tool!$27:$27,Tool!$33:$33)
)</f>
        <v>#N/A</v>
      </c>
      <c r="R706" s="2"/>
      <c r="S706" s="36" t="e" cm="1">
        <f t="array" ref="S706">IF(OR(ISERROR($H706),$H706=FALSE),NA(),
IF(SETUP_Frequency="Financial Year",
IFERROR(INDEX(Dynamic_Table_FY,_xlfn.XMATCH($H706,Dynamic_Period_FY),_xlfn.XMATCH("GDP Deflator",Dynamic_Indices)),
INDEX(Dynamic_Table_FY,COUNTA(Dynamic_Table_FY)/COUNTA(Dynamic_Indices),_xlfn.XMATCH("GDP Deflator",Dynamic_Indices))),
IF(SETUP_Frequency="Calendar Year",
IFERROR(INDEX(Dynamic_Table_CAL,_xlfn.XMATCH($H706,Dynamic_Period_CAL),_xlfn.XMATCH("GDP Deflator",Dynamic_Indices)),
INDEX(Dynamic_Table_CAL,COUNTA(Dynamic_Table_CAL)/COUNTA(Dynamic_Indices),_xlfn.XMATCH("GDP Deflator",Dynamic_Indices))),
IF(SETUP_Frequency="Quarterly",
IFERROR(INDEX(Dynamic_Table_QTR,_xlfn.XMATCH($H706,Dynamic_Period_QTR),_xlfn.XMATCH("GDP Deflator",Dynamic_Indices)),
INDEX(Dynamic_Table_QTR,COUNTA(Dynamic_Table_QTR)/COUNTA(Dynamic_Indices),_xlfn.XMATCH("GDP Deflator",Dynamic_Indices))),"err"))))
/100</f>
        <v>#N/A</v>
      </c>
      <c r="T706" s="37" t="e">
        <f t="shared" ca="1" si="53"/>
        <v>#N/A</v>
      </c>
      <c r="U706" s="2" t="e">
        <f ca="1">IF(ISERROR($H706),NA(),
_xlfn.XLOOKUP(0,Tool!$28:$28,Tool!$40:$40)/$T706
)</f>
        <v>#N/A</v>
      </c>
    </row>
    <row r="707" spans="8:21" x14ac:dyDescent="0.35">
      <c r="H707" s="33" t="b">
        <f>IF(SETUP_Frequency="Calendar Year",IF(COUNTA(H$3:H706)&lt;=SETUP_Period_Final-SETUP_Period_First,H706+1),
IF(SETUP_Frequency="Financial Year", IF(COUNTA(H$3:H706)&lt;=LEFT(SETUP_Period_Final,4)-LEFT(SETUP_Period_First,4),((LEFT(H706,2)&amp;MID(H706,3,2))+1)&amp;"/"&amp;TEXT(RIGHT(TEXT(RIGHT(H706,2)+1,"00"),2),"00"),NA()),
IF(SETUP_Frequency="Quarterly",IF(COUNTA(H$3:H706)&lt;=((LEFT(SETUP_Period_Final,4)-LEFT(SETUP_Period_First,4))*4)+RIGHT(SETUP_Period_Final,1)-RIGHT(SETUP_Period_First,1),IF(_xlfn.NUMBERVALUE(RIGHT(H706,1))=4,(LEFT(H706,4)+1)&amp;"Q1",(LEFT(H706,4)&amp;"Q"&amp;(RIGHT(H706,1)+1))),NA()),NA())))</f>
        <v>0</v>
      </c>
      <c r="J707" s="43">
        <f ca="1">OFFSET(Tool!$C$13,0,ROW($H707)-3)</f>
        <v>0</v>
      </c>
      <c r="K707" s="78" t="e">
        <f t="shared" ref="K707:K770" ca="1" si="56">J707*Q707</f>
        <v>#N/A</v>
      </c>
      <c r="L707" s="78" t="e">
        <f t="shared" ca="1" si="54"/>
        <v>#N/A</v>
      </c>
      <c r="M707" s="78" t="e">
        <f t="shared" ca="1" si="55"/>
        <v>#N/A</v>
      </c>
      <c r="N707" s="38"/>
      <c r="O707" s="36" t="e" cm="1">
        <f t="array" ref="O707">IF(OR(ISERROR($H707),$H707=FALSE),NA(),
IF(INFLATION_Index="Custom",_xlfn.XLOOKUP($H707,Tool!$12:$12,Tool!$14:$14)*100,
IF(SETUP_Frequency="Financial Year",
IFERROR(INDEX(Dynamic_Table_FY,_xlfn.XMATCH($H707,Dynamic_Period_FY),_xlfn.XMATCH(INFLATION_Index,Dynamic_Indices)),
INDEX(Dynamic_Table_FY,COUNTA(Dynamic_Table_FY)/COUNTA(Dynamic_Indices),_xlfn.XMATCH(INFLATION_Index,Dynamic_Indices))),
IF(SETUP_Frequency="Calendar Year",
IFERROR(INDEX(Dynamic_Table_CAL,_xlfn.XMATCH($H707,Dynamic_Period_CAL),_xlfn.XMATCH(INFLATION_Index,Dynamic_Indices)),
INDEX(Dynamic_Table_CAL,COUNTA(Dynamic_Table_CAL)/COUNTA(Dynamic_Indices),_xlfn.XMATCH(INFLATION_Index,Dynamic_Indices))),
IF(SETUP_Frequency="Quarterly",
IFERROR(INDEX(Dynamic_Table_QTR,_xlfn.XMATCH($H707,Dynamic_Period_QTR),_xlfn.XMATCH(INFLATION_Index,Dynamic_Indices)),
INDEX(Dynamic_Table_QTR,COUNTA(Dynamic_Table_QTR)/COUNTA(Dynamic_Indices),_xlfn.XMATCH(INFLATION_Index,Dynamic_Indices))),"err")))))
/100</f>
        <v>#N/A</v>
      </c>
      <c r="P707" s="37" t="e">
        <f t="shared" ref="P707:P770" ca="1" si="57">IF(INFLATION_YN="No",1,
IF(ISERROR($H707),NA(),
IF(ISTEXT($O706),1,
P706*(1+$O707)
)))</f>
        <v>#N/A</v>
      </c>
      <c r="Q707" s="37" t="e">
        <f ca="1">IF(ISERROR($H707),NA(),
$P707/_xlfn.XLOOKUP(0,Tool!$27:$27,Tool!$33:$33)
)</f>
        <v>#N/A</v>
      </c>
      <c r="R707" s="2"/>
      <c r="S707" s="36" t="e" cm="1">
        <f t="array" ref="S707">IF(OR(ISERROR($H707),$H707=FALSE),NA(),
IF(SETUP_Frequency="Financial Year",
IFERROR(INDEX(Dynamic_Table_FY,_xlfn.XMATCH($H707,Dynamic_Period_FY),_xlfn.XMATCH("GDP Deflator",Dynamic_Indices)),
INDEX(Dynamic_Table_FY,COUNTA(Dynamic_Table_FY)/COUNTA(Dynamic_Indices),_xlfn.XMATCH("GDP Deflator",Dynamic_Indices))),
IF(SETUP_Frequency="Calendar Year",
IFERROR(INDEX(Dynamic_Table_CAL,_xlfn.XMATCH($H707,Dynamic_Period_CAL),_xlfn.XMATCH("GDP Deflator",Dynamic_Indices)),
INDEX(Dynamic_Table_CAL,COUNTA(Dynamic_Table_CAL)/COUNTA(Dynamic_Indices),_xlfn.XMATCH("GDP Deflator",Dynamic_Indices))),
IF(SETUP_Frequency="Quarterly",
IFERROR(INDEX(Dynamic_Table_QTR,_xlfn.XMATCH($H707,Dynamic_Period_QTR),_xlfn.XMATCH("GDP Deflator",Dynamic_Indices)),
INDEX(Dynamic_Table_QTR,COUNTA(Dynamic_Table_QTR)/COUNTA(Dynamic_Indices),_xlfn.XMATCH("GDP Deflator",Dynamic_Indices))),"err"))))
/100</f>
        <v>#N/A</v>
      </c>
      <c r="T707" s="37" t="e">
        <f t="shared" ref="T707:T770" ca="1" si="58">IF(DEFLATOR_YN="No",1,
IF(ISERROR($H707),NA(),
IF(ISTEXT($S706),1,
T706*(1+$S707)
)))</f>
        <v>#N/A</v>
      </c>
      <c r="U707" s="2" t="e">
        <f ca="1">IF(ISERROR($H707),NA(),
_xlfn.XLOOKUP(0,Tool!$28:$28,Tool!$40:$40)/$T707
)</f>
        <v>#N/A</v>
      </c>
    </row>
    <row r="708" spans="8:21" x14ac:dyDescent="0.35">
      <c r="H708" s="33" t="b">
        <f>IF(SETUP_Frequency="Calendar Year",IF(COUNTA(H$3:H707)&lt;=SETUP_Period_Final-SETUP_Period_First,H707+1),
IF(SETUP_Frequency="Financial Year", IF(COUNTA(H$3:H707)&lt;=LEFT(SETUP_Period_Final,4)-LEFT(SETUP_Period_First,4),((LEFT(H707,2)&amp;MID(H707,3,2))+1)&amp;"/"&amp;TEXT(RIGHT(TEXT(RIGHT(H707,2)+1,"00"),2),"00"),NA()),
IF(SETUP_Frequency="Quarterly",IF(COUNTA(H$3:H707)&lt;=((LEFT(SETUP_Period_Final,4)-LEFT(SETUP_Period_First,4))*4)+RIGHT(SETUP_Period_Final,1)-RIGHT(SETUP_Period_First,1),IF(_xlfn.NUMBERVALUE(RIGHT(H707,1))=4,(LEFT(H707,4)+1)&amp;"Q1",(LEFT(H707,4)&amp;"Q"&amp;(RIGHT(H707,1)+1))),NA()),NA())))</f>
        <v>0</v>
      </c>
      <c r="J708" s="43">
        <f ca="1">OFFSET(Tool!$C$13,0,ROW($H708)-3)</f>
        <v>0</v>
      </c>
      <c r="K708" s="78" t="e">
        <f t="shared" ca="1" si="56"/>
        <v>#N/A</v>
      </c>
      <c r="L708" s="78" t="e">
        <f t="shared" ref="L708:L771" ca="1" si="59">K708*U708</f>
        <v>#N/A</v>
      </c>
      <c r="M708" s="78" t="e">
        <f t="shared" ref="M708:M771" ca="1" si="60">L708*Y708</f>
        <v>#N/A</v>
      </c>
      <c r="N708" s="38"/>
      <c r="O708" s="36" t="e" cm="1">
        <f t="array" ref="O708">IF(OR(ISERROR($H708),$H708=FALSE),NA(),
IF(INFLATION_Index="Custom",_xlfn.XLOOKUP($H708,Tool!$12:$12,Tool!$14:$14)*100,
IF(SETUP_Frequency="Financial Year",
IFERROR(INDEX(Dynamic_Table_FY,_xlfn.XMATCH($H708,Dynamic_Period_FY),_xlfn.XMATCH(INFLATION_Index,Dynamic_Indices)),
INDEX(Dynamic_Table_FY,COUNTA(Dynamic_Table_FY)/COUNTA(Dynamic_Indices),_xlfn.XMATCH(INFLATION_Index,Dynamic_Indices))),
IF(SETUP_Frequency="Calendar Year",
IFERROR(INDEX(Dynamic_Table_CAL,_xlfn.XMATCH($H708,Dynamic_Period_CAL),_xlfn.XMATCH(INFLATION_Index,Dynamic_Indices)),
INDEX(Dynamic_Table_CAL,COUNTA(Dynamic_Table_CAL)/COUNTA(Dynamic_Indices),_xlfn.XMATCH(INFLATION_Index,Dynamic_Indices))),
IF(SETUP_Frequency="Quarterly",
IFERROR(INDEX(Dynamic_Table_QTR,_xlfn.XMATCH($H708,Dynamic_Period_QTR),_xlfn.XMATCH(INFLATION_Index,Dynamic_Indices)),
INDEX(Dynamic_Table_QTR,COUNTA(Dynamic_Table_QTR)/COUNTA(Dynamic_Indices),_xlfn.XMATCH(INFLATION_Index,Dynamic_Indices))),"err")))))
/100</f>
        <v>#N/A</v>
      </c>
      <c r="P708" s="37" t="e">
        <f t="shared" ca="1" si="57"/>
        <v>#N/A</v>
      </c>
      <c r="Q708" s="37" t="e">
        <f ca="1">IF(ISERROR($H708),NA(),
$P708/_xlfn.XLOOKUP(0,Tool!$27:$27,Tool!$33:$33)
)</f>
        <v>#N/A</v>
      </c>
      <c r="R708" s="2"/>
      <c r="S708" s="36" t="e" cm="1">
        <f t="array" ref="S708">IF(OR(ISERROR($H708),$H708=FALSE),NA(),
IF(SETUP_Frequency="Financial Year",
IFERROR(INDEX(Dynamic_Table_FY,_xlfn.XMATCH($H708,Dynamic_Period_FY),_xlfn.XMATCH("GDP Deflator",Dynamic_Indices)),
INDEX(Dynamic_Table_FY,COUNTA(Dynamic_Table_FY)/COUNTA(Dynamic_Indices),_xlfn.XMATCH("GDP Deflator",Dynamic_Indices))),
IF(SETUP_Frequency="Calendar Year",
IFERROR(INDEX(Dynamic_Table_CAL,_xlfn.XMATCH($H708,Dynamic_Period_CAL),_xlfn.XMATCH("GDP Deflator",Dynamic_Indices)),
INDEX(Dynamic_Table_CAL,COUNTA(Dynamic_Table_CAL)/COUNTA(Dynamic_Indices),_xlfn.XMATCH("GDP Deflator",Dynamic_Indices))),
IF(SETUP_Frequency="Quarterly",
IFERROR(INDEX(Dynamic_Table_QTR,_xlfn.XMATCH($H708,Dynamic_Period_QTR),_xlfn.XMATCH("GDP Deflator",Dynamic_Indices)),
INDEX(Dynamic_Table_QTR,COUNTA(Dynamic_Table_QTR)/COUNTA(Dynamic_Indices),_xlfn.XMATCH("GDP Deflator",Dynamic_Indices))),"err"))))
/100</f>
        <v>#N/A</v>
      </c>
      <c r="T708" s="37" t="e">
        <f t="shared" ca="1" si="58"/>
        <v>#N/A</v>
      </c>
      <c r="U708" s="2" t="e">
        <f ca="1">IF(ISERROR($H708),NA(),
_xlfn.XLOOKUP(0,Tool!$28:$28,Tool!$40:$40)/$T708
)</f>
        <v>#N/A</v>
      </c>
    </row>
    <row r="709" spans="8:21" x14ac:dyDescent="0.35">
      <c r="H709" s="33" t="b">
        <f>IF(SETUP_Frequency="Calendar Year",IF(COUNTA(H$3:H708)&lt;=SETUP_Period_Final-SETUP_Period_First,H708+1),
IF(SETUP_Frequency="Financial Year", IF(COUNTA(H$3:H708)&lt;=LEFT(SETUP_Period_Final,4)-LEFT(SETUP_Period_First,4),((LEFT(H708,2)&amp;MID(H708,3,2))+1)&amp;"/"&amp;TEXT(RIGHT(TEXT(RIGHT(H708,2)+1,"00"),2),"00"),NA()),
IF(SETUP_Frequency="Quarterly",IF(COUNTA(H$3:H708)&lt;=((LEFT(SETUP_Period_Final,4)-LEFT(SETUP_Period_First,4))*4)+RIGHT(SETUP_Period_Final,1)-RIGHT(SETUP_Period_First,1),IF(_xlfn.NUMBERVALUE(RIGHT(H708,1))=4,(LEFT(H708,4)+1)&amp;"Q1",(LEFT(H708,4)&amp;"Q"&amp;(RIGHT(H708,1)+1))),NA()),NA())))</f>
        <v>0</v>
      </c>
      <c r="J709" s="43">
        <f ca="1">OFFSET(Tool!$C$13,0,ROW($H709)-3)</f>
        <v>0</v>
      </c>
      <c r="K709" s="78" t="e">
        <f t="shared" ca="1" si="56"/>
        <v>#N/A</v>
      </c>
      <c r="L709" s="78" t="e">
        <f t="shared" ca="1" si="59"/>
        <v>#N/A</v>
      </c>
      <c r="M709" s="78" t="e">
        <f t="shared" ca="1" si="60"/>
        <v>#N/A</v>
      </c>
      <c r="N709" s="38"/>
      <c r="O709" s="36" t="e" cm="1">
        <f t="array" ref="O709">IF(OR(ISERROR($H709),$H709=FALSE),NA(),
IF(INFLATION_Index="Custom",_xlfn.XLOOKUP($H709,Tool!$12:$12,Tool!$14:$14)*100,
IF(SETUP_Frequency="Financial Year",
IFERROR(INDEX(Dynamic_Table_FY,_xlfn.XMATCH($H709,Dynamic_Period_FY),_xlfn.XMATCH(INFLATION_Index,Dynamic_Indices)),
INDEX(Dynamic_Table_FY,COUNTA(Dynamic_Table_FY)/COUNTA(Dynamic_Indices),_xlfn.XMATCH(INFLATION_Index,Dynamic_Indices))),
IF(SETUP_Frequency="Calendar Year",
IFERROR(INDEX(Dynamic_Table_CAL,_xlfn.XMATCH($H709,Dynamic_Period_CAL),_xlfn.XMATCH(INFLATION_Index,Dynamic_Indices)),
INDEX(Dynamic_Table_CAL,COUNTA(Dynamic_Table_CAL)/COUNTA(Dynamic_Indices),_xlfn.XMATCH(INFLATION_Index,Dynamic_Indices))),
IF(SETUP_Frequency="Quarterly",
IFERROR(INDEX(Dynamic_Table_QTR,_xlfn.XMATCH($H709,Dynamic_Period_QTR),_xlfn.XMATCH(INFLATION_Index,Dynamic_Indices)),
INDEX(Dynamic_Table_QTR,COUNTA(Dynamic_Table_QTR)/COUNTA(Dynamic_Indices),_xlfn.XMATCH(INFLATION_Index,Dynamic_Indices))),"err")))))
/100</f>
        <v>#N/A</v>
      </c>
      <c r="P709" s="37" t="e">
        <f t="shared" ca="1" si="57"/>
        <v>#N/A</v>
      </c>
      <c r="Q709" s="37" t="e">
        <f ca="1">IF(ISERROR($H709),NA(),
$P709/_xlfn.XLOOKUP(0,Tool!$27:$27,Tool!$33:$33)
)</f>
        <v>#N/A</v>
      </c>
      <c r="R709" s="2"/>
      <c r="S709" s="36" t="e" cm="1">
        <f t="array" ref="S709">IF(OR(ISERROR($H709),$H709=FALSE),NA(),
IF(SETUP_Frequency="Financial Year",
IFERROR(INDEX(Dynamic_Table_FY,_xlfn.XMATCH($H709,Dynamic_Period_FY),_xlfn.XMATCH("GDP Deflator",Dynamic_Indices)),
INDEX(Dynamic_Table_FY,COUNTA(Dynamic_Table_FY)/COUNTA(Dynamic_Indices),_xlfn.XMATCH("GDP Deflator",Dynamic_Indices))),
IF(SETUP_Frequency="Calendar Year",
IFERROR(INDEX(Dynamic_Table_CAL,_xlfn.XMATCH($H709,Dynamic_Period_CAL),_xlfn.XMATCH("GDP Deflator",Dynamic_Indices)),
INDEX(Dynamic_Table_CAL,COUNTA(Dynamic_Table_CAL)/COUNTA(Dynamic_Indices),_xlfn.XMATCH("GDP Deflator",Dynamic_Indices))),
IF(SETUP_Frequency="Quarterly",
IFERROR(INDEX(Dynamic_Table_QTR,_xlfn.XMATCH($H709,Dynamic_Period_QTR),_xlfn.XMATCH("GDP Deflator",Dynamic_Indices)),
INDEX(Dynamic_Table_QTR,COUNTA(Dynamic_Table_QTR)/COUNTA(Dynamic_Indices),_xlfn.XMATCH("GDP Deflator",Dynamic_Indices))),"err"))))
/100</f>
        <v>#N/A</v>
      </c>
      <c r="T709" s="37" t="e">
        <f t="shared" ca="1" si="58"/>
        <v>#N/A</v>
      </c>
      <c r="U709" s="2" t="e">
        <f ca="1">IF(ISERROR($H709),NA(),
_xlfn.XLOOKUP(0,Tool!$28:$28,Tool!$40:$40)/$T709
)</f>
        <v>#N/A</v>
      </c>
    </row>
    <row r="710" spans="8:21" x14ac:dyDescent="0.35">
      <c r="H710" s="33" t="b">
        <f>IF(SETUP_Frequency="Calendar Year",IF(COUNTA(H$3:H709)&lt;=SETUP_Period_Final-SETUP_Period_First,H709+1),
IF(SETUP_Frequency="Financial Year", IF(COUNTA(H$3:H709)&lt;=LEFT(SETUP_Period_Final,4)-LEFT(SETUP_Period_First,4),((LEFT(H709,2)&amp;MID(H709,3,2))+1)&amp;"/"&amp;TEXT(RIGHT(TEXT(RIGHT(H709,2)+1,"00"),2),"00"),NA()),
IF(SETUP_Frequency="Quarterly",IF(COUNTA(H$3:H709)&lt;=((LEFT(SETUP_Period_Final,4)-LEFT(SETUP_Period_First,4))*4)+RIGHT(SETUP_Period_Final,1)-RIGHT(SETUP_Period_First,1),IF(_xlfn.NUMBERVALUE(RIGHT(H709,1))=4,(LEFT(H709,4)+1)&amp;"Q1",(LEFT(H709,4)&amp;"Q"&amp;(RIGHT(H709,1)+1))),NA()),NA())))</f>
        <v>0</v>
      </c>
      <c r="J710" s="43">
        <f ca="1">OFFSET(Tool!$C$13,0,ROW($H710)-3)</f>
        <v>0</v>
      </c>
      <c r="K710" s="78" t="e">
        <f t="shared" ca="1" si="56"/>
        <v>#N/A</v>
      </c>
      <c r="L710" s="78" t="e">
        <f t="shared" ca="1" si="59"/>
        <v>#N/A</v>
      </c>
      <c r="M710" s="78" t="e">
        <f t="shared" ca="1" si="60"/>
        <v>#N/A</v>
      </c>
      <c r="N710" s="38"/>
      <c r="O710" s="36" t="e" cm="1">
        <f t="array" ref="O710">IF(OR(ISERROR($H710),$H710=FALSE),NA(),
IF(INFLATION_Index="Custom",_xlfn.XLOOKUP($H710,Tool!$12:$12,Tool!$14:$14)*100,
IF(SETUP_Frequency="Financial Year",
IFERROR(INDEX(Dynamic_Table_FY,_xlfn.XMATCH($H710,Dynamic_Period_FY),_xlfn.XMATCH(INFLATION_Index,Dynamic_Indices)),
INDEX(Dynamic_Table_FY,COUNTA(Dynamic_Table_FY)/COUNTA(Dynamic_Indices),_xlfn.XMATCH(INFLATION_Index,Dynamic_Indices))),
IF(SETUP_Frequency="Calendar Year",
IFERROR(INDEX(Dynamic_Table_CAL,_xlfn.XMATCH($H710,Dynamic_Period_CAL),_xlfn.XMATCH(INFLATION_Index,Dynamic_Indices)),
INDEX(Dynamic_Table_CAL,COUNTA(Dynamic_Table_CAL)/COUNTA(Dynamic_Indices),_xlfn.XMATCH(INFLATION_Index,Dynamic_Indices))),
IF(SETUP_Frequency="Quarterly",
IFERROR(INDEX(Dynamic_Table_QTR,_xlfn.XMATCH($H710,Dynamic_Period_QTR),_xlfn.XMATCH(INFLATION_Index,Dynamic_Indices)),
INDEX(Dynamic_Table_QTR,COUNTA(Dynamic_Table_QTR)/COUNTA(Dynamic_Indices),_xlfn.XMATCH(INFLATION_Index,Dynamic_Indices))),"err")))))
/100</f>
        <v>#N/A</v>
      </c>
      <c r="P710" s="37" t="e">
        <f t="shared" ca="1" si="57"/>
        <v>#N/A</v>
      </c>
      <c r="Q710" s="37" t="e">
        <f ca="1">IF(ISERROR($H710),NA(),
$P710/_xlfn.XLOOKUP(0,Tool!$27:$27,Tool!$33:$33)
)</f>
        <v>#N/A</v>
      </c>
      <c r="R710" s="2"/>
      <c r="S710" s="36" t="e" cm="1">
        <f t="array" ref="S710">IF(OR(ISERROR($H710),$H710=FALSE),NA(),
IF(SETUP_Frequency="Financial Year",
IFERROR(INDEX(Dynamic_Table_FY,_xlfn.XMATCH($H710,Dynamic_Period_FY),_xlfn.XMATCH("GDP Deflator",Dynamic_Indices)),
INDEX(Dynamic_Table_FY,COUNTA(Dynamic_Table_FY)/COUNTA(Dynamic_Indices),_xlfn.XMATCH("GDP Deflator",Dynamic_Indices))),
IF(SETUP_Frequency="Calendar Year",
IFERROR(INDEX(Dynamic_Table_CAL,_xlfn.XMATCH($H710,Dynamic_Period_CAL),_xlfn.XMATCH("GDP Deflator",Dynamic_Indices)),
INDEX(Dynamic_Table_CAL,COUNTA(Dynamic_Table_CAL)/COUNTA(Dynamic_Indices),_xlfn.XMATCH("GDP Deflator",Dynamic_Indices))),
IF(SETUP_Frequency="Quarterly",
IFERROR(INDEX(Dynamic_Table_QTR,_xlfn.XMATCH($H710,Dynamic_Period_QTR),_xlfn.XMATCH("GDP Deflator",Dynamic_Indices)),
INDEX(Dynamic_Table_QTR,COUNTA(Dynamic_Table_QTR)/COUNTA(Dynamic_Indices),_xlfn.XMATCH("GDP Deflator",Dynamic_Indices))),"err"))))
/100</f>
        <v>#N/A</v>
      </c>
      <c r="T710" s="37" t="e">
        <f t="shared" ca="1" si="58"/>
        <v>#N/A</v>
      </c>
      <c r="U710" s="2" t="e">
        <f ca="1">IF(ISERROR($H710),NA(),
_xlfn.XLOOKUP(0,Tool!$28:$28,Tool!$40:$40)/$T710
)</f>
        <v>#N/A</v>
      </c>
    </row>
    <row r="711" spans="8:21" x14ac:dyDescent="0.35">
      <c r="H711" s="33" t="b">
        <f>IF(SETUP_Frequency="Calendar Year",IF(COUNTA(H$3:H710)&lt;=SETUP_Period_Final-SETUP_Period_First,H710+1),
IF(SETUP_Frequency="Financial Year", IF(COUNTA(H$3:H710)&lt;=LEFT(SETUP_Period_Final,4)-LEFT(SETUP_Period_First,4),((LEFT(H710,2)&amp;MID(H710,3,2))+1)&amp;"/"&amp;TEXT(RIGHT(TEXT(RIGHT(H710,2)+1,"00"),2),"00"),NA()),
IF(SETUP_Frequency="Quarterly",IF(COUNTA(H$3:H710)&lt;=((LEFT(SETUP_Period_Final,4)-LEFT(SETUP_Period_First,4))*4)+RIGHT(SETUP_Period_Final,1)-RIGHT(SETUP_Period_First,1),IF(_xlfn.NUMBERVALUE(RIGHT(H710,1))=4,(LEFT(H710,4)+1)&amp;"Q1",(LEFT(H710,4)&amp;"Q"&amp;(RIGHT(H710,1)+1))),NA()),NA())))</f>
        <v>0</v>
      </c>
      <c r="J711" s="43">
        <f ca="1">OFFSET(Tool!$C$13,0,ROW($H711)-3)</f>
        <v>0</v>
      </c>
      <c r="K711" s="78" t="e">
        <f t="shared" ca="1" si="56"/>
        <v>#N/A</v>
      </c>
      <c r="L711" s="78" t="e">
        <f t="shared" ca="1" si="59"/>
        <v>#N/A</v>
      </c>
      <c r="M711" s="78" t="e">
        <f t="shared" ca="1" si="60"/>
        <v>#N/A</v>
      </c>
      <c r="N711" s="38"/>
      <c r="O711" s="36" t="e" cm="1">
        <f t="array" ref="O711">IF(OR(ISERROR($H711),$H711=FALSE),NA(),
IF(INFLATION_Index="Custom",_xlfn.XLOOKUP($H711,Tool!$12:$12,Tool!$14:$14)*100,
IF(SETUP_Frequency="Financial Year",
IFERROR(INDEX(Dynamic_Table_FY,_xlfn.XMATCH($H711,Dynamic_Period_FY),_xlfn.XMATCH(INFLATION_Index,Dynamic_Indices)),
INDEX(Dynamic_Table_FY,COUNTA(Dynamic_Table_FY)/COUNTA(Dynamic_Indices),_xlfn.XMATCH(INFLATION_Index,Dynamic_Indices))),
IF(SETUP_Frequency="Calendar Year",
IFERROR(INDEX(Dynamic_Table_CAL,_xlfn.XMATCH($H711,Dynamic_Period_CAL),_xlfn.XMATCH(INFLATION_Index,Dynamic_Indices)),
INDEX(Dynamic_Table_CAL,COUNTA(Dynamic_Table_CAL)/COUNTA(Dynamic_Indices),_xlfn.XMATCH(INFLATION_Index,Dynamic_Indices))),
IF(SETUP_Frequency="Quarterly",
IFERROR(INDEX(Dynamic_Table_QTR,_xlfn.XMATCH($H711,Dynamic_Period_QTR),_xlfn.XMATCH(INFLATION_Index,Dynamic_Indices)),
INDEX(Dynamic_Table_QTR,COUNTA(Dynamic_Table_QTR)/COUNTA(Dynamic_Indices),_xlfn.XMATCH(INFLATION_Index,Dynamic_Indices))),"err")))))
/100</f>
        <v>#N/A</v>
      </c>
      <c r="P711" s="37" t="e">
        <f t="shared" ca="1" si="57"/>
        <v>#N/A</v>
      </c>
      <c r="Q711" s="37" t="e">
        <f ca="1">IF(ISERROR($H711),NA(),
$P711/_xlfn.XLOOKUP(0,Tool!$27:$27,Tool!$33:$33)
)</f>
        <v>#N/A</v>
      </c>
      <c r="R711" s="2"/>
      <c r="S711" s="36" t="e" cm="1">
        <f t="array" ref="S711">IF(OR(ISERROR($H711),$H711=FALSE),NA(),
IF(SETUP_Frequency="Financial Year",
IFERROR(INDEX(Dynamic_Table_FY,_xlfn.XMATCH($H711,Dynamic_Period_FY),_xlfn.XMATCH("GDP Deflator",Dynamic_Indices)),
INDEX(Dynamic_Table_FY,COUNTA(Dynamic_Table_FY)/COUNTA(Dynamic_Indices),_xlfn.XMATCH("GDP Deflator",Dynamic_Indices))),
IF(SETUP_Frequency="Calendar Year",
IFERROR(INDEX(Dynamic_Table_CAL,_xlfn.XMATCH($H711,Dynamic_Period_CAL),_xlfn.XMATCH("GDP Deflator",Dynamic_Indices)),
INDEX(Dynamic_Table_CAL,COUNTA(Dynamic_Table_CAL)/COUNTA(Dynamic_Indices),_xlfn.XMATCH("GDP Deflator",Dynamic_Indices))),
IF(SETUP_Frequency="Quarterly",
IFERROR(INDEX(Dynamic_Table_QTR,_xlfn.XMATCH($H711,Dynamic_Period_QTR),_xlfn.XMATCH("GDP Deflator",Dynamic_Indices)),
INDEX(Dynamic_Table_QTR,COUNTA(Dynamic_Table_QTR)/COUNTA(Dynamic_Indices),_xlfn.XMATCH("GDP Deflator",Dynamic_Indices))),"err"))))
/100</f>
        <v>#N/A</v>
      </c>
      <c r="T711" s="37" t="e">
        <f t="shared" ca="1" si="58"/>
        <v>#N/A</v>
      </c>
      <c r="U711" s="2" t="e">
        <f ca="1">IF(ISERROR($H711),NA(),
_xlfn.XLOOKUP(0,Tool!$28:$28,Tool!$40:$40)/$T711
)</f>
        <v>#N/A</v>
      </c>
    </row>
    <row r="712" spans="8:21" x14ac:dyDescent="0.35">
      <c r="H712" s="33" t="b">
        <f>IF(SETUP_Frequency="Calendar Year",IF(COUNTA(H$3:H711)&lt;=SETUP_Period_Final-SETUP_Period_First,H711+1),
IF(SETUP_Frequency="Financial Year", IF(COUNTA(H$3:H711)&lt;=LEFT(SETUP_Period_Final,4)-LEFT(SETUP_Period_First,4),((LEFT(H711,2)&amp;MID(H711,3,2))+1)&amp;"/"&amp;TEXT(RIGHT(TEXT(RIGHT(H711,2)+1,"00"),2),"00"),NA()),
IF(SETUP_Frequency="Quarterly",IF(COUNTA(H$3:H711)&lt;=((LEFT(SETUP_Period_Final,4)-LEFT(SETUP_Period_First,4))*4)+RIGHT(SETUP_Period_Final,1)-RIGHT(SETUP_Period_First,1),IF(_xlfn.NUMBERVALUE(RIGHT(H711,1))=4,(LEFT(H711,4)+1)&amp;"Q1",(LEFT(H711,4)&amp;"Q"&amp;(RIGHT(H711,1)+1))),NA()),NA())))</f>
        <v>0</v>
      </c>
      <c r="J712" s="43">
        <f ca="1">OFFSET(Tool!$C$13,0,ROW($H712)-3)</f>
        <v>0</v>
      </c>
      <c r="K712" s="78" t="e">
        <f t="shared" ca="1" si="56"/>
        <v>#N/A</v>
      </c>
      <c r="L712" s="78" t="e">
        <f t="shared" ca="1" si="59"/>
        <v>#N/A</v>
      </c>
      <c r="M712" s="78" t="e">
        <f t="shared" ca="1" si="60"/>
        <v>#N/A</v>
      </c>
      <c r="N712" s="38"/>
      <c r="O712" s="36" t="e" cm="1">
        <f t="array" ref="O712">IF(OR(ISERROR($H712),$H712=FALSE),NA(),
IF(INFLATION_Index="Custom",_xlfn.XLOOKUP($H712,Tool!$12:$12,Tool!$14:$14)*100,
IF(SETUP_Frequency="Financial Year",
IFERROR(INDEX(Dynamic_Table_FY,_xlfn.XMATCH($H712,Dynamic_Period_FY),_xlfn.XMATCH(INFLATION_Index,Dynamic_Indices)),
INDEX(Dynamic_Table_FY,COUNTA(Dynamic_Table_FY)/COUNTA(Dynamic_Indices),_xlfn.XMATCH(INFLATION_Index,Dynamic_Indices))),
IF(SETUP_Frequency="Calendar Year",
IFERROR(INDEX(Dynamic_Table_CAL,_xlfn.XMATCH($H712,Dynamic_Period_CAL),_xlfn.XMATCH(INFLATION_Index,Dynamic_Indices)),
INDEX(Dynamic_Table_CAL,COUNTA(Dynamic_Table_CAL)/COUNTA(Dynamic_Indices),_xlfn.XMATCH(INFLATION_Index,Dynamic_Indices))),
IF(SETUP_Frequency="Quarterly",
IFERROR(INDEX(Dynamic_Table_QTR,_xlfn.XMATCH($H712,Dynamic_Period_QTR),_xlfn.XMATCH(INFLATION_Index,Dynamic_Indices)),
INDEX(Dynamic_Table_QTR,COUNTA(Dynamic_Table_QTR)/COUNTA(Dynamic_Indices),_xlfn.XMATCH(INFLATION_Index,Dynamic_Indices))),"err")))))
/100</f>
        <v>#N/A</v>
      </c>
      <c r="P712" s="37" t="e">
        <f t="shared" ca="1" si="57"/>
        <v>#N/A</v>
      </c>
      <c r="Q712" s="37" t="e">
        <f ca="1">IF(ISERROR($H712),NA(),
$P712/_xlfn.XLOOKUP(0,Tool!$27:$27,Tool!$33:$33)
)</f>
        <v>#N/A</v>
      </c>
      <c r="R712" s="2"/>
      <c r="S712" s="36" t="e" cm="1">
        <f t="array" ref="S712">IF(OR(ISERROR($H712),$H712=FALSE),NA(),
IF(SETUP_Frequency="Financial Year",
IFERROR(INDEX(Dynamic_Table_FY,_xlfn.XMATCH($H712,Dynamic_Period_FY),_xlfn.XMATCH("GDP Deflator",Dynamic_Indices)),
INDEX(Dynamic_Table_FY,COUNTA(Dynamic_Table_FY)/COUNTA(Dynamic_Indices),_xlfn.XMATCH("GDP Deflator",Dynamic_Indices))),
IF(SETUP_Frequency="Calendar Year",
IFERROR(INDEX(Dynamic_Table_CAL,_xlfn.XMATCH($H712,Dynamic_Period_CAL),_xlfn.XMATCH("GDP Deflator",Dynamic_Indices)),
INDEX(Dynamic_Table_CAL,COUNTA(Dynamic_Table_CAL)/COUNTA(Dynamic_Indices),_xlfn.XMATCH("GDP Deflator",Dynamic_Indices))),
IF(SETUP_Frequency="Quarterly",
IFERROR(INDEX(Dynamic_Table_QTR,_xlfn.XMATCH($H712,Dynamic_Period_QTR),_xlfn.XMATCH("GDP Deflator",Dynamic_Indices)),
INDEX(Dynamic_Table_QTR,COUNTA(Dynamic_Table_QTR)/COUNTA(Dynamic_Indices),_xlfn.XMATCH("GDP Deflator",Dynamic_Indices))),"err"))))
/100</f>
        <v>#N/A</v>
      </c>
      <c r="T712" s="37" t="e">
        <f t="shared" ca="1" si="58"/>
        <v>#N/A</v>
      </c>
      <c r="U712" s="2" t="e">
        <f ca="1">IF(ISERROR($H712),NA(),
_xlfn.XLOOKUP(0,Tool!$28:$28,Tool!$40:$40)/$T712
)</f>
        <v>#N/A</v>
      </c>
    </row>
    <row r="713" spans="8:21" x14ac:dyDescent="0.35">
      <c r="H713" s="33" t="b">
        <f>IF(SETUP_Frequency="Calendar Year",IF(COUNTA(H$3:H712)&lt;=SETUP_Period_Final-SETUP_Period_First,H712+1),
IF(SETUP_Frequency="Financial Year", IF(COUNTA(H$3:H712)&lt;=LEFT(SETUP_Period_Final,4)-LEFT(SETUP_Period_First,4),((LEFT(H712,2)&amp;MID(H712,3,2))+1)&amp;"/"&amp;TEXT(RIGHT(TEXT(RIGHT(H712,2)+1,"00"),2),"00"),NA()),
IF(SETUP_Frequency="Quarterly",IF(COUNTA(H$3:H712)&lt;=((LEFT(SETUP_Period_Final,4)-LEFT(SETUP_Period_First,4))*4)+RIGHT(SETUP_Period_Final,1)-RIGHT(SETUP_Period_First,1),IF(_xlfn.NUMBERVALUE(RIGHT(H712,1))=4,(LEFT(H712,4)+1)&amp;"Q1",(LEFT(H712,4)&amp;"Q"&amp;(RIGHT(H712,1)+1))),NA()),NA())))</f>
        <v>0</v>
      </c>
      <c r="J713" s="43">
        <f ca="1">OFFSET(Tool!$C$13,0,ROW($H713)-3)</f>
        <v>0</v>
      </c>
      <c r="K713" s="78" t="e">
        <f t="shared" ca="1" si="56"/>
        <v>#N/A</v>
      </c>
      <c r="L713" s="78" t="e">
        <f t="shared" ca="1" si="59"/>
        <v>#N/A</v>
      </c>
      <c r="M713" s="78" t="e">
        <f t="shared" ca="1" si="60"/>
        <v>#N/A</v>
      </c>
      <c r="N713" s="38"/>
      <c r="O713" s="36" t="e" cm="1">
        <f t="array" ref="O713">IF(OR(ISERROR($H713),$H713=FALSE),NA(),
IF(INFLATION_Index="Custom",_xlfn.XLOOKUP($H713,Tool!$12:$12,Tool!$14:$14)*100,
IF(SETUP_Frequency="Financial Year",
IFERROR(INDEX(Dynamic_Table_FY,_xlfn.XMATCH($H713,Dynamic_Period_FY),_xlfn.XMATCH(INFLATION_Index,Dynamic_Indices)),
INDEX(Dynamic_Table_FY,COUNTA(Dynamic_Table_FY)/COUNTA(Dynamic_Indices),_xlfn.XMATCH(INFLATION_Index,Dynamic_Indices))),
IF(SETUP_Frequency="Calendar Year",
IFERROR(INDEX(Dynamic_Table_CAL,_xlfn.XMATCH($H713,Dynamic_Period_CAL),_xlfn.XMATCH(INFLATION_Index,Dynamic_Indices)),
INDEX(Dynamic_Table_CAL,COUNTA(Dynamic_Table_CAL)/COUNTA(Dynamic_Indices),_xlfn.XMATCH(INFLATION_Index,Dynamic_Indices))),
IF(SETUP_Frequency="Quarterly",
IFERROR(INDEX(Dynamic_Table_QTR,_xlfn.XMATCH($H713,Dynamic_Period_QTR),_xlfn.XMATCH(INFLATION_Index,Dynamic_Indices)),
INDEX(Dynamic_Table_QTR,COUNTA(Dynamic_Table_QTR)/COUNTA(Dynamic_Indices),_xlfn.XMATCH(INFLATION_Index,Dynamic_Indices))),"err")))))
/100</f>
        <v>#N/A</v>
      </c>
      <c r="P713" s="37" t="e">
        <f t="shared" ca="1" si="57"/>
        <v>#N/A</v>
      </c>
      <c r="Q713" s="37" t="e">
        <f ca="1">IF(ISERROR($H713),NA(),
$P713/_xlfn.XLOOKUP(0,Tool!$27:$27,Tool!$33:$33)
)</f>
        <v>#N/A</v>
      </c>
      <c r="R713" s="2"/>
      <c r="S713" s="36" t="e" cm="1">
        <f t="array" ref="S713">IF(OR(ISERROR($H713),$H713=FALSE),NA(),
IF(SETUP_Frequency="Financial Year",
IFERROR(INDEX(Dynamic_Table_FY,_xlfn.XMATCH($H713,Dynamic_Period_FY),_xlfn.XMATCH("GDP Deflator",Dynamic_Indices)),
INDEX(Dynamic_Table_FY,COUNTA(Dynamic_Table_FY)/COUNTA(Dynamic_Indices),_xlfn.XMATCH("GDP Deflator",Dynamic_Indices))),
IF(SETUP_Frequency="Calendar Year",
IFERROR(INDEX(Dynamic_Table_CAL,_xlfn.XMATCH($H713,Dynamic_Period_CAL),_xlfn.XMATCH("GDP Deflator",Dynamic_Indices)),
INDEX(Dynamic_Table_CAL,COUNTA(Dynamic_Table_CAL)/COUNTA(Dynamic_Indices),_xlfn.XMATCH("GDP Deflator",Dynamic_Indices))),
IF(SETUP_Frequency="Quarterly",
IFERROR(INDEX(Dynamic_Table_QTR,_xlfn.XMATCH($H713,Dynamic_Period_QTR),_xlfn.XMATCH("GDP Deflator",Dynamic_Indices)),
INDEX(Dynamic_Table_QTR,COUNTA(Dynamic_Table_QTR)/COUNTA(Dynamic_Indices),_xlfn.XMATCH("GDP Deflator",Dynamic_Indices))),"err"))))
/100</f>
        <v>#N/A</v>
      </c>
      <c r="T713" s="37" t="e">
        <f t="shared" ca="1" si="58"/>
        <v>#N/A</v>
      </c>
      <c r="U713" s="2" t="e">
        <f ca="1">IF(ISERROR($H713),NA(),
_xlfn.XLOOKUP(0,Tool!$28:$28,Tool!$40:$40)/$T713
)</f>
        <v>#N/A</v>
      </c>
    </row>
    <row r="714" spans="8:21" x14ac:dyDescent="0.35">
      <c r="H714" s="33" t="b">
        <f>IF(SETUP_Frequency="Calendar Year",IF(COUNTA(H$3:H713)&lt;=SETUP_Period_Final-SETUP_Period_First,H713+1),
IF(SETUP_Frequency="Financial Year", IF(COUNTA(H$3:H713)&lt;=LEFT(SETUP_Period_Final,4)-LEFT(SETUP_Period_First,4),((LEFT(H713,2)&amp;MID(H713,3,2))+1)&amp;"/"&amp;TEXT(RIGHT(TEXT(RIGHT(H713,2)+1,"00"),2),"00"),NA()),
IF(SETUP_Frequency="Quarterly",IF(COUNTA(H$3:H713)&lt;=((LEFT(SETUP_Period_Final,4)-LEFT(SETUP_Period_First,4))*4)+RIGHT(SETUP_Period_Final,1)-RIGHT(SETUP_Period_First,1),IF(_xlfn.NUMBERVALUE(RIGHT(H713,1))=4,(LEFT(H713,4)+1)&amp;"Q1",(LEFT(H713,4)&amp;"Q"&amp;(RIGHT(H713,1)+1))),NA()),NA())))</f>
        <v>0</v>
      </c>
      <c r="J714" s="43">
        <f ca="1">OFFSET(Tool!$C$13,0,ROW($H714)-3)</f>
        <v>0</v>
      </c>
      <c r="K714" s="78" t="e">
        <f t="shared" ca="1" si="56"/>
        <v>#N/A</v>
      </c>
      <c r="L714" s="78" t="e">
        <f t="shared" ca="1" si="59"/>
        <v>#N/A</v>
      </c>
      <c r="M714" s="78" t="e">
        <f t="shared" ca="1" si="60"/>
        <v>#N/A</v>
      </c>
      <c r="N714" s="38"/>
      <c r="O714" s="36" t="e" cm="1">
        <f t="array" ref="O714">IF(OR(ISERROR($H714),$H714=FALSE),NA(),
IF(INFLATION_Index="Custom",_xlfn.XLOOKUP($H714,Tool!$12:$12,Tool!$14:$14)*100,
IF(SETUP_Frequency="Financial Year",
IFERROR(INDEX(Dynamic_Table_FY,_xlfn.XMATCH($H714,Dynamic_Period_FY),_xlfn.XMATCH(INFLATION_Index,Dynamic_Indices)),
INDEX(Dynamic_Table_FY,COUNTA(Dynamic_Table_FY)/COUNTA(Dynamic_Indices),_xlfn.XMATCH(INFLATION_Index,Dynamic_Indices))),
IF(SETUP_Frequency="Calendar Year",
IFERROR(INDEX(Dynamic_Table_CAL,_xlfn.XMATCH($H714,Dynamic_Period_CAL),_xlfn.XMATCH(INFLATION_Index,Dynamic_Indices)),
INDEX(Dynamic_Table_CAL,COUNTA(Dynamic_Table_CAL)/COUNTA(Dynamic_Indices),_xlfn.XMATCH(INFLATION_Index,Dynamic_Indices))),
IF(SETUP_Frequency="Quarterly",
IFERROR(INDEX(Dynamic_Table_QTR,_xlfn.XMATCH($H714,Dynamic_Period_QTR),_xlfn.XMATCH(INFLATION_Index,Dynamic_Indices)),
INDEX(Dynamic_Table_QTR,COUNTA(Dynamic_Table_QTR)/COUNTA(Dynamic_Indices),_xlfn.XMATCH(INFLATION_Index,Dynamic_Indices))),"err")))))
/100</f>
        <v>#N/A</v>
      </c>
      <c r="P714" s="37" t="e">
        <f t="shared" ca="1" si="57"/>
        <v>#N/A</v>
      </c>
      <c r="Q714" s="37" t="e">
        <f ca="1">IF(ISERROR($H714),NA(),
$P714/_xlfn.XLOOKUP(0,Tool!$27:$27,Tool!$33:$33)
)</f>
        <v>#N/A</v>
      </c>
      <c r="R714" s="2"/>
      <c r="S714" s="36" t="e" cm="1">
        <f t="array" ref="S714">IF(OR(ISERROR($H714),$H714=FALSE),NA(),
IF(SETUP_Frequency="Financial Year",
IFERROR(INDEX(Dynamic_Table_FY,_xlfn.XMATCH($H714,Dynamic_Period_FY),_xlfn.XMATCH("GDP Deflator",Dynamic_Indices)),
INDEX(Dynamic_Table_FY,COUNTA(Dynamic_Table_FY)/COUNTA(Dynamic_Indices),_xlfn.XMATCH("GDP Deflator",Dynamic_Indices))),
IF(SETUP_Frequency="Calendar Year",
IFERROR(INDEX(Dynamic_Table_CAL,_xlfn.XMATCH($H714,Dynamic_Period_CAL),_xlfn.XMATCH("GDP Deflator",Dynamic_Indices)),
INDEX(Dynamic_Table_CAL,COUNTA(Dynamic_Table_CAL)/COUNTA(Dynamic_Indices),_xlfn.XMATCH("GDP Deflator",Dynamic_Indices))),
IF(SETUP_Frequency="Quarterly",
IFERROR(INDEX(Dynamic_Table_QTR,_xlfn.XMATCH($H714,Dynamic_Period_QTR),_xlfn.XMATCH("GDP Deflator",Dynamic_Indices)),
INDEX(Dynamic_Table_QTR,COUNTA(Dynamic_Table_QTR)/COUNTA(Dynamic_Indices),_xlfn.XMATCH("GDP Deflator",Dynamic_Indices))),"err"))))
/100</f>
        <v>#N/A</v>
      </c>
      <c r="T714" s="37" t="e">
        <f t="shared" ca="1" si="58"/>
        <v>#N/A</v>
      </c>
      <c r="U714" s="2" t="e">
        <f ca="1">IF(ISERROR($H714),NA(),
_xlfn.XLOOKUP(0,Tool!$28:$28,Tool!$40:$40)/$T714
)</f>
        <v>#N/A</v>
      </c>
    </row>
    <row r="715" spans="8:21" x14ac:dyDescent="0.35">
      <c r="H715" s="33" t="b">
        <f>IF(SETUP_Frequency="Calendar Year",IF(COUNTA(H$3:H714)&lt;=SETUP_Period_Final-SETUP_Period_First,H714+1),
IF(SETUP_Frequency="Financial Year", IF(COUNTA(H$3:H714)&lt;=LEFT(SETUP_Period_Final,4)-LEFT(SETUP_Period_First,4),((LEFT(H714,2)&amp;MID(H714,3,2))+1)&amp;"/"&amp;TEXT(RIGHT(TEXT(RIGHT(H714,2)+1,"00"),2),"00"),NA()),
IF(SETUP_Frequency="Quarterly",IF(COUNTA(H$3:H714)&lt;=((LEFT(SETUP_Period_Final,4)-LEFT(SETUP_Period_First,4))*4)+RIGHT(SETUP_Period_Final,1)-RIGHT(SETUP_Period_First,1),IF(_xlfn.NUMBERVALUE(RIGHT(H714,1))=4,(LEFT(H714,4)+1)&amp;"Q1",(LEFT(H714,4)&amp;"Q"&amp;(RIGHT(H714,1)+1))),NA()),NA())))</f>
        <v>0</v>
      </c>
      <c r="J715" s="43">
        <f ca="1">OFFSET(Tool!$C$13,0,ROW($H715)-3)</f>
        <v>0</v>
      </c>
      <c r="K715" s="78" t="e">
        <f t="shared" ca="1" si="56"/>
        <v>#N/A</v>
      </c>
      <c r="L715" s="78" t="e">
        <f t="shared" ca="1" si="59"/>
        <v>#N/A</v>
      </c>
      <c r="M715" s="78" t="e">
        <f t="shared" ca="1" si="60"/>
        <v>#N/A</v>
      </c>
      <c r="N715" s="38"/>
      <c r="O715" s="36" t="e" cm="1">
        <f t="array" ref="O715">IF(OR(ISERROR($H715),$H715=FALSE),NA(),
IF(INFLATION_Index="Custom",_xlfn.XLOOKUP($H715,Tool!$12:$12,Tool!$14:$14)*100,
IF(SETUP_Frequency="Financial Year",
IFERROR(INDEX(Dynamic_Table_FY,_xlfn.XMATCH($H715,Dynamic_Period_FY),_xlfn.XMATCH(INFLATION_Index,Dynamic_Indices)),
INDEX(Dynamic_Table_FY,COUNTA(Dynamic_Table_FY)/COUNTA(Dynamic_Indices),_xlfn.XMATCH(INFLATION_Index,Dynamic_Indices))),
IF(SETUP_Frequency="Calendar Year",
IFERROR(INDEX(Dynamic_Table_CAL,_xlfn.XMATCH($H715,Dynamic_Period_CAL),_xlfn.XMATCH(INFLATION_Index,Dynamic_Indices)),
INDEX(Dynamic_Table_CAL,COUNTA(Dynamic_Table_CAL)/COUNTA(Dynamic_Indices),_xlfn.XMATCH(INFLATION_Index,Dynamic_Indices))),
IF(SETUP_Frequency="Quarterly",
IFERROR(INDEX(Dynamic_Table_QTR,_xlfn.XMATCH($H715,Dynamic_Period_QTR),_xlfn.XMATCH(INFLATION_Index,Dynamic_Indices)),
INDEX(Dynamic_Table_QTR,COUNTA(Dynamic_Table_QTR)/COUNTA(Dynamic_Indices),_xlfn.XMATCH(INFLATION_Index,Dynamic_Indices))),"err")))))
/100</f>
        <v>#N/A</v>
      </c>
      <c r="P715" s="37" t="e">
        <f t="shared" ca="1" si="57"/>
        <v>#N/A</v>
      </c>
      <c r="Q715" s="37" t="e">
        <f ca="1">IF(ISERROR($H715),NA(),
$P715/_xlfn.XLOOKUP(0,Tool!$27:$27,Tool!$33:$33)
)</f>
        <v>#N/A</v>
      </c>
      <c r="R715" s="2"/>
      <c r="S715" s="36" t="e" cm="1">
        <f t="array" ref="S715">IF(OR(ISERROR($H715),$H715=FALSE),NA(),
IF(SETUP_Frequency="Financial Year",
IFERROR(INDEX(Dynamic_Table_FY,_xlfn.XMATCH($H715,Dynamic_Period_FY),_xlfn.XMATCH("GDP Deflator",Dynamic_Indices)),
INDEX(Dynamic_Table_FY,COUNTA(Dynamic_Table_FY)/COUNTA(Dynamic_Indices),_xlfn.XMATCH("GDP Deflator",Dynamic_Indices))),
IF(SETUP_Frequency="Calendar Year",
IFERROR(INDEX(Dynamic_Table_CAL,_xlfn.XMATCH($H715,Dynamic_Period_CAL),_xlfn.XMATCH("GDP Deflator",Dynamic_Indices)),
INDEX(Dynamic_Table_CAL,COUNTA(Dynamic_Table_CAL)/COUNTA(Dynamic_Indices),_xlfn.XMATCH("GDP Deflator",Dynamic_Indices))),
IF(SETUP_Frequency="Quarterly",
IFERROR(INDEX(Dynamic_Table_QTR,_xlfn.XMATCH($H715,Dynamic_Period_QTR),_xlfn.XMATCH("GDP Deflator",Dynamic_Indices)),
INDEX(Dynamic_Table_QTR,COUNTA(Dynamic_Table_QTR)/COUNTA(Dynamic_Indices),_xlfn.XMATCH("GDP Deflator",Dynamic_Indices))),"err"))))
/100</f>
        <v>#N/A</v>
      </c>
      <c r="T715" s="37" t="e">
        <f t="shared" ca="1" si="58"/>
        <v>#N/A</v>
      </c>
      <c r="U715" s="2" t="e">
        <f ca="1">IF(ISERROR($H715),NA(),
_xlfn.XLOOKUP(0,Tool!$28:$28,Tool!$40:$40)/$T715
)</f>
        <v>#N/A</v>
      </c>
    </row>
    <row r="716" spans="8:21" x14ac:dyDescent="0.35">
      <c r="H716" s="33" t="b">
        <f>IF(SETUP_Frequency="Calendar Year",IF(COUNTA(H$3:H715)&lt;=SETUP_Period_Final-SETUP_Period_First,H715+1),
IF(SETUP_Frequency="Financial Year", IF(COUNTA(H$3:H715)&lt;=LEFT(SETUP_Period_Final,4)-LEFT(SETUP_Period_First,4),((LEFT(H715,2)&amp;MID(H715,3,2))+1)&amp;"/"&amp;TEXT(RIGHT(TEXT(RIGHT(H715,2)+1,"00"),2),"00"),NA()),
IF(SETUP_Frequency="Quarterly",IF(COUNTA(H$3:H715)&lt;=((LEFT(SETUP_Period_Final,4)-LEFT(SETUP_Period_First,4))*4)+RIGHT(SETUP_Period_Final,1)-RIGHT(SETUP_Period_First,1),IF(_xlfn.NUMBERVALUE(RIGHT(H715,1))=4,(LEFT(H715,4)+1)&amp;"Q1",(LEFT(H715,4)&amp;"Q"&amp;(RIGHT(H715,1)+1))),NA()),NA())))</f>
        <v>0</v>
      </c>
      <c r="J716" s="43">
        <f ca="1">OFFSET(Tool!$C$13,0,ROW($H716)-3)</f>
        <v>0</v>
      </c>
      <c r="K716" s="78" t="e">
        <f t="shared" ca="1" si="56"/>
        <v>#N/A</v>
      </c>
      <c r="L716" s="78" t="e">
        <f t="shared" ca="1" si="59"/>
        <v>#N/A</v>
      </c>
      <c r="M716" s="78" t="e">
        <f t="shared" ca="1" si="60"/>
        <v>#N/A</v>
      </c>
      <c r="N716" s="38"/>
      <c r="O716" s="36" t="e" cm="1">
        <f t="array" ref="O716">IF(OR(ISERROR($H716),$H716=FALSE),NA(),
IF(INFLATION_Index="Custom",_xlfn.XLOOKUP($H716,Tool!$12:$12,Tool!$14:$14)*100,
IF(SETUP_Frequency="Financial Year",
IFERROR(INDEX(Dynamic_Table_FY,_xlfn.XMATCH($H716,Dynamic_Period_FY),_xlfn.XMATCH(INFLATION_Index,Dynamic_Indices)),
INDEX(Dynamic_Table_FY,COUNTA(Dynamic_Table_FY)/COUNTA(Dynamic_Indices),_xlfn.XMATCH(INFLATION_Index,Dynamic_Indices))),
IF(SETUP_Frequency="Calendar Year",
IFERROR(INDEX(Dynamic_Table_CAL,_xlfn.XMATCH($H716,Dynamic_Period_CAL),_xlfn.XMATCH(INFLATION_Index,Dynamic_Indices)),
INDEX(Dynamic_Table_CAL,COUNTA(Dynamic_Table_CAL)/COUNTA(Dynamic_Indices),_xlfn.XMATCH(INFLATION_Index,Dynamic_Indices))),
IF(SETUP_Frequency="Quarterly",
IFERROR(INDEX(Dynamic_Table_QTR,_xlfn.XMATCH($H716,Dynamic_Period_QTR),_xlfn.XMATCH(INFLATION_Index,Dynamic_Indices)),
INDEX(Dynamic_Table_QTR,COUNTA(Dynamic_Table_QTR)/COUNTA(Dynamic_Indices),_xlfn.XMATCH(INFLATION_Index,Dynamic_Indices))),"err")))))
/100</f>
        <v>#N/A</v>
      </c>
      <c r="P716" s="37" t="e">
        <f t="shared" ca="1" si="57"/>
        <v>#N/A</v>
      </c>
      <c r="Q716" s="37" t="e">
        <f ca="1">IF(ISERROR($H716),NA(),
$P716/_xlfn.XLOOKUP(0,Tool!$27:$27,Tool!$33:$33)
)</f>
        <v>#N/A</v>
      </c>
      <c r="R716" s="2"/>
      <c r="S716" s="36" t="e" cm="1">
        <f t="array" ref="S716">IF(OR(ISERROR($H716),$H716=FALSE),NA(),
IF(SETUP_Frequency="Financial Year",
IFERROR(INDEX(Dynamic_Table_FY,_xlfn.XMATCH($H716,Dynamic_Period_FY),_xlfn.XMATCH("GDP Deflator",Dynamic_Indices)),
INDEX(Dynamic_Table_FY,COUNTA(Dynamic_Table_FY)/COUNTA(Dynamic_Indices),_xlfn.XMATCH("GDP Deflator",Dynamic_Indices))),
IF(SETUP_Frequency="Calendar Year",
IFERROR(INDEX(Dynamic_Table_CAL,_xlfn.XMATCH($H716,Dynamic_Period_CAL),_xlfn.XMATCH("GDP Deflator",Dynamic_Indices)),
INDEX(Dynamic_Table_CAL,COUNTA(Dynamic_Table_CAL)/COUNTA(Dynamic_Indices),_xlfn.XMATCH("GDP Deflator",Dynamic_Indices))),
IF(SETUP_Frequency="Quarterly",
IFERROR(INDEX(Dynamic_Table_QTR,_xlfn.XMATCH($H716,Dynamic_Period_QTR),_xlfn.XMATCH("GDP Deflator",Dynamic_Indices)),
INDEX(Dynamic_Table_QTR,COUNTA(Dynamic_Table_QTR)/COUNTA(Dynamic_Indices),_xlfn.XMATCH("GDP Deflator",Dynamic_Indices))),"err"))))
/100</f>
        <v>#N/A</v>
      </c>
      <c r="T716" s="37" t="e">
        <f t="shared" ca="1" si="58"/>
        <v>#N/A</v>
      </c>
      <c r="U716" s="2" t="e">
        <f ca="1">IF(ISERROR($H716),NA(),
_xlfn.XLOOKUP(0,Tool!$28:$28,Tool!$40:$40)/$T716
)</f>
        <v>#N/A</v>
      </c>
    </row>
    <row r="717" spans="8:21" x14ac:dyDescent="0.35">
      <c r="H717" s="33" t="b">
        <f>IF(SETUP_Frequency="Calendar Year",IF(COUNTA(H$3:H716)&lt;=SETUP_Period_Final-SETUP_Period_First,H716+1),
IF(SETUP_Frequency="Financial Year", IF(COUNTA(H$3:H716)&lt;=LEFT(SETUP_Period_Final,4)-LEFT(SETUP_Period_First,4),((LEFT(H716,2)&amp;MID(H716,3,2))+1)&amp;"/"&amp;TEXT(RIGHT(TEXT(RIGHT(H716,2)+1,"00"),2),"00"),NA()),
IF(SETUP_Frequency="Quarterly",IF(COUNTA(H$3:H716)&lt;=((LEFT(SETUP_Period_Final,4)-LEFT(SETUP_Period_First,4))*4)+RIGHT(SETUP_Period_Final,1)-RIGHT(SETUP_Period_First,1),IF(_xlfn.NUMBERVALUE(RIGHT(H716,1))=4,(LEFT(H716,4)+1)&amp;"Q1",(LEFT(H716,4)&amp;"Q"&amp;(RIGHT(H716,1)+1))),NA()),NA())))</f>
        <v>0</v>
      </c>
      <c r="J717" s="43">
        <f ca="1">OFFSET(Tool!$C$13,0,ROW($H717)-3)</f>
        <v>0</v>
      </c>
      <c r="K717" s="78" t="e">
        <f t="shared" ca="1" si="56"/>
        <v>#N/A</v>
      </c>
      <c r="L717" s="78" t="e">
        <f t="shared" ca="1" si="59"/>
        <v>#N/A</v>
      </c>
      <c r="M717" s="78" t="e">
        <f t="shared" ca="1" si="60"/>
        <v>#N/A</v>
      </c>
      <c r="N717" s="38"/>
      <c r="O717" s="36" t="e" cm="1">
        <f t="array" ref="O717">IF(OR(ISERROR($H717),$H717=FALSE),NA(),
IF(INFLATION_Index="Custom",_xlfn.XLOOKUP($H717,Tool!$12:$12,Tool!$14:$14)*100,
IF(SETUP_Frequency="Financial Year",
IFERROR(INDEX(Dynamic_Table_FY,_xlfn.XMATCH($H717,Dynamic_Period_FY),_xlfn.XMATCH(INFLATION_Index,Dynamic_Indices)),
INDEX(Dynamic_Table_FY,COUNTA(Dynamic_Table_FY)/COUNTA(Dynamic_Indices),_xlfn.XMATCH(INFLATION_Index,Dynamic_Indices))),
IF(SETUP_Frequency="Calendar Year",
IFERROR(INDEX(Dynamic_Table_CAL,_xlfn.XMATCH($H717,Dynamic_Period_CAL),_xlfn.XMATCH(INFLATION_Index,Dynamic_Indices)),
INDEX(Dynamic_Table_CAL,COUNTA(Dynamic_Table_CAL)/COUNTA(Dynamic_Indices),_xlfn.XMATCH(INFLATION_Index,Dynamic_Indices))),
IF(SETUP_Frequency="Quarterly",
IFERROR(INDEX(Dynamic_Table_QTR,_xlfn.XMATCH($H717,Dynamic_Period_QTR),_xlfn.XMATCH(INFLATION_Index,Dynamic_Indices)),
INDEX(Dynamic_Table_QTR,COUNTA(Dynamic_Table_QTR)/COUNTA(Dynamic_Indices),_xlfn.XMATCH(INFLATION_Index,Dynamic_Indices))),"err")))))
/100</f>
        <v>#N/A</v>
      </c>
      <c r="P717" s="37" t="e">
        <f t="shared" ca="1" si="57"/>
        <v>#N/A</v>
      </c>
      <c r="Q717" s="37" t="e">
        <f ca="1">IF(ISERROR($H717),NA(),
$P717/_xlfn.XLOOKUP(0,Tool!$27:$27,Tool!$33:$33)
)</f>
        <v>#N/A</v>
      </c>
      <c r="R717" s="2"/>
      <c r="S717" s="36" t="e" cm="1">
        <f t="array" ref="S717">IF(OR(ISERROR($H717),$H717=FALSE),NA(),
IF(SETUP_Frequency="Financial Year",
IFERROR(INDEX(Dynamic_Table_FY,_xlfn.XMATCH($H717,Dynamic_Period_FY),_xlfn.XMATCH("GDP Deflator",Dynamic_Indices)),
INDEX(Dynamic_Table_FY,COUNTA(Dynamic_Table_FY)/COUNTA(Dynamic_Indices),_xlfn.XMATCH("GDP Deflator",Dynamic_Indices))),
IF(SETUP_Frequency="Calendar Year",
IFERROR(INDEX(Dynamic_Table_CAL,_xlfn.XMATCH($H717,Dynamic_Period_CAL),_xlfn.XMATCH("GDP Deflator",Dynamic_Indices)),
INDEX(Dynamic_Table_CAL,COUNTA(Dynamic_Table_CAL)/COUNTA(Dynamic_Indices),_xlfn.XMATCH("GDP Deflator",Dynamic_Indices))),
IF(SETUP_Frequency="Quarterly",
IFERROR(INDEX(Dynamic_Table_QTR,_xlfn.XMATCH($H717,Dynamic_Period_QTR),_xlfn.XMATCH("GDP Deflator",Dynamic_Indices)),
INDEX(Dynamic_Table_QTR,COUNTA(Dynamic_Table_QTR)/COUNTA(Dynamic_Indices),_xlfn.XMATCH("GDP Deflator",Dynamic_Indices))),"err"))))
/100</f>
        <v>#N/A</v>
      </c>
      <c r="T717" s="37" t="e">
        <f t="shared" ca="1" si="58"/>
        <v>#N/A</v>
      </c>
      <c r="U717" s="2" t="e">
        <f ca="1">IF(ISERROR($H717),NA(),
_xlfn.XLOOKUP(0,Tool!$28:$28,Tool!$40:$40)/$T717
)</f>
        <v>#N/A</v>
      </c>
    </row>
    <row r="718" spans="8:21" x14ac:dyDescent="0.35">
      <c r="H718" s="33" t="b">
        <f>IF(SETUP_Frequency="Calendar Year",IF(COUNTA(H$3:H717)&lt;=SETUP_Period_Final-SETUP_Period_First,H717+1),
IF(SETUP_Frequency="Financial Year", IF(COUNTA(H$3:H717)&lt;=LEFT(SETUP_Period_Final,4)-LEFT(SETUP_Period_First,4),((LEFT(H717,2)&amp;MID(H717,3,2))+1)&amp;"/"&amp;TEXT(RIGHT(TEXT(RIGHT(H717,2)+1,"00"),2),"00"),NA()),
IF(SETUP_Frequency="Quarterly",IF(COUNTA(H$3:H717)&lt;=((LEFT(SETUP_Period_Final,4)-LEFT(SETUP_Period_First,4))*4)+RIGHT(SETUP_Period_Final,1)-RIGHT(SETUP_Period_First,1),IF(_xlfn.NUMBERVALUE(RIGHT(H717,1))=4,(LEFT(H717,4)+1)&amp;"Q1",(LEFT(H717,4)&amp;"Q"&amp;(RIGHT(H717,1)+1))),NA()),NA())))</f>
        <v>0</v>
      </c>
      <c r="J718" s="43">
        <f ca="1">OFFSET(Tool!$C$13,0,ROW($H718)-3)</f>
        <v>0</v>
      </c>
      <c r="K718" s="78" t="e">
        <f t="shared" ca="1" si="56"/>
        <v>#N/A</v>
      </c>
      <c r="L718" s="78" t="e">
        <f t="shared" ca="1" si="59"/>
        <v>#N/A</v>
      </c>
      <c r="M718" s="78" t="e">
        <f t="shared" ca="1" si="60"/>
        <v>#N/A</v>
      </c>
      <c r="N718" s="38"/>
      <c r="O718" s="36" t="e" cm="1">
        <f t="array" ref="O718">IF(OR(ISERROR($H718),$H718=FALSE),NA(),
IF(INFLATION_Index="Custom",_xlfn.XLOOKUP($H718,Tool!$12:$12,Tool!$14:$14)*100,
IF(SETUP_Frequency="Financial Year",
IFERROR(INDEX(Dynamic_Table_FY,_xlfn.XMATCH($H718,Dynamic_Period_FY),_xlfn.XMATCH(INFLATION_Index,Dynamic_Indices)),
INDEX(Dynamic_Table_FY,COUNTA(Dynamic_Table_FY)/COUNTA(Dynamic_Indices),_xlfn.XMATCH(INFLATION_Index,Dynamic_Indices))),
IF(SETUP_Frequency="Calendar Year",
IFERROR(INDEX(Dynamic_Table_CAL,_xlfn.XMATCH($H718,Dynamic_Period_CAL),_xlfn.XMATCH(INFLATION_Index,Dynamic_Indices)),
INDEX(Dynamic_Table_CAL,COUNTA(Dynamic_Table_CAL)/COUNTA(Dynamic_Indices),_xlfn.XMATCH(INFLATION_Index,Dynamic_Indices))),
IF(SETUP_Frequency="Quarterly",
IFERROR(INDEX(Dynamic_Table_QTR,_xlfn.XMATCH($H718,Dynamic_Period_QTR),_xlfn.XMATCH(INFLATION_Index,Dynamic_Indices)),
INDEX(Dynamic_Table_QTR,COUNTA(Dynamic_Table_QTR)/COUNTA(Dynamic_Indices),_xlfn.XMATCH(INFLATION_Index,Dynamic_Indices))),"err")))))
/100</f>
        <v>#N/A</v>
      </c>
      <c r="P718" s="37" t="e">
        <f t="shared" ca="1" si="57"/>
        <v>#N/A</v>
      </c>
      <c r="Q718" s="37" t="e">
        <f ca="1">IF(ISERROR($H718),NA(),
$P718/_xlfn.XLOOKUP(0,Tool!$27:$27,Tool!$33:$33)
)</f>
        <v>#N/A</v>
      </c>
      <c r="R718" s="2"/>
      <c r="S718" s="36" t="e" cm="1">
        <f t="array" ref="S718">IF(OR(ISERROR($H718),$H718=FALSE),NA(),
IF(SETUP_Frequency="Financial Year",
IFERROR(INDEX(Dynamic_Table_FY,_xlfn.XMATCH($H718,Dynamic_Period_FY),_xlfn.XMATCH("GDP Deflator",Dynamic_Indices)),
INDEX(Dynamic_Table_FY,COUNTA(Dynamic_Table_FY)/COUNTA(Dynamic_Indices),_xlfn.XMATCH("GDP Deflator",Dynamic_Indices))),
IF(SETUP_Frequency="Calendar Year",
IFERROR(INDEX(Dynamic_Table_CAL,_xlfn.XMATCH($H718,Dynamic_Period_CAL),_xlfn.XMATCH("GDP Deflator",Dynamic_Indices)),
INDEX(Dynamic_Table_CAL,COUNTA(Dynamic_Table_CAL)/COUNTA(Dynamic_Indices),_xlfn.XMATCH("GDP Deflator",Dynamic_Indices))),
IF(SETUP_Frequency="Quarterly",
IFERROR(INDEX(Dynamic_Table_QTR,_xlfn.XMATCH($H718,Dynamic_Period_QTR),_xlfn.XMATCH("GDP Deflator",Dynamic_Indices)),
INDEX(Dynamic_Table_QTR,COUNTA(Dynamic_Table_QTR)/COUNTA(Dynamic_Indices),_xlfn.XMATCH("GDP Deflator",Dynamic_Indices))),"err"))))
/100</f>
        <v>#N/A</v>
      </c>
      <c r="T718" s="37" t="e">
        <f t="shared" ca="1" si="58"/>
        <v>#N/A</v>
      </c>
      <c r="U718" s="2" t="e">
        <f ca="1">IF(ISERROR($H718),NA(),
_xlfn.XLOOKUP(0,Tool!$28:$28,Tool!$40:$40)/$T718
)</f>
        <v>#N/A</v>
      </c>
    </row>
    <row r="719" spans="8:21" x14ac:dyDescent="0.35">
      <c r="H719" s="33" t="b">
        <f>IF(SETUP_Frequency="Calendar Year",IF(COUNTA(H$3:H718)&lt;=SETUP_Period_Final-SETUP_Period_First,H718+1),
IF(SETUP_Frequency="Financial Year", IF(COUNTA(H$3:H718)&lt;=LEFT(SETUP_Period_Final,4)-LEFT(SETUP_Period_First,4),((LEFT(H718,2)&amp;MID(H718,3,2))+1)&amp;"/"&amp;TEXT(RIGHT(TEXT(RIGHT(H718,2)+1,"00"),2),"00"),NA()),
IF(SETUP_Frequency="Quarterly",IF(COUNTA(H$3:H718)&lt;=((LEFT(SETUP_Period_Final,4)-LEFT(SETUP_Period_First,4))*4)+RIGHT(SETUP_Period_Final,1)-RIGHT(SETUP_Period_First,1),IF(_xlfn.NUMBERVALUE(RIGHT(H718,1))=4,(LEFT(H718,4)+1)&amp;"Q1",(LEFT(H718,4)&amp;"Q"&amp;(RIGHT(H718,1)+1))),NA()),NA())))</f>
        <v>0</v>
      </c>
      <c r="J719" s="43">
        <f ca="1">OFFSET(Tool!$C$13,0,ROW($H719)-3)</f>
        <v>0</v>
      </c>
      <c r="K719" s="78" t="e">
        <f t="shared" ca="1" si="56"/>
        <v>#N/A</v>
      </c>
      <c r="L719" s="78" t="e">
        <f t="shared" ca="1" si="59"/>
        <v>#N/A</v>
      </c>
      <c r="M719" s="78" t="e">
        <f t="shared" ca="1" si="60"/>
        <v>#N/A</v>
      </c>
      <c r="N719" s="38"/>
      <c r="O719" s="36" t="e" cm="1">
        <f t="array" ref="O719">IF(OR(ISERROR($H719),$H719=FALSE),NA(),
IF(INFLATION_Index="Custom",_xlfn.XLOOKUP($H719,Tool!$12:$12,Tool!$14:$14)*100,
IF(SETUP_Frequency="Financial Year",
IFERROR(INDEX(Dynamic_Table_FY,_xlfn.XMATCH($H719,Dynamic_Period_FY),_xlfn.XMATCH(INFLATION_Index,Dynamic_Indices)),
INDEX(Dynamic_Table_FY,COUNTA(Dynamic_Table_FY)/COUNTA(Dynamic_Indices),_xlfn.XMATCH(INFLATION_Index,Dynamic_Indices))),
IF(SETUP_Frequency="Calendar Year",
IFERROR(INDEX(Dynamic_Table_CAL,_xlfn.XMATCH($H719,Dynamic_Period_CAL),_xlfn.XMATCH(INFLATION_Index,Dynamic_Indices)),
INDEX(Dynamic_Table_CAL,COUNTA(Dynamic_Table_CAL)/COUNTA(Dynamic_Indices),_xlfn.XMATCH(INFLATION_Index,Dynamic_Indices))),
IF(SETUP_Frequency="Quarterly",
IFERROR(INDEX(Dynamic_Table_QTR,_xlfn.XMATCH($H719,Dynamic_Period_QTR),_xlfn.XMATCH(INFLATION_Index,Dynamic_Indices)),
INDEX(Dynamic_Table_QTR,COUNTA(Dynamic_Table_QTR)/COUNTA(Dynamic_Indices),_xlfn.XMATCH(INFLATION_Index,Dynamic_Indices))),"err")))))
/100</f>
        <v>#N/A</v>
      </c>
      <c r="P719" s="37" t="e">
        <f t="shared" ca="1" si="57"/>
        <v>#N/A</v>
      </c>
      <c r="Q719" s="37" t="e">
        <f ca="1">IF(ISERROR($H719),NA(),
$P719/_xlfn.XLOOKUP(0,Tool!$27:$27,Tool!$33:$33)
)</f>
        <v>#N/A</v>
      </c>
      <c r="R719" s="2"/>
      <c r="S719" s="36" t="e" cm="1">
        <f t="array" ref="S719">IF(OR(ISERROR($H719),$H719=FALSE),NA(),
IF(SETUP_Frequency="Financial Year",
IFERROR(INDEX(Dynamic_Table_FY,_xlfn.XMATCH($H719,Dynamic_Period_FY),_xlfn.XMATCH("GDP Deflator",Dynamic_Indices)),
INDEX(Dynamic_Table_FY,COUNTA(Dynamic_Table_FY)/COUNTA(Dynamic_Indices),_xlfn.XMATCH("GDP Deflator",Dynamic_Indices))),
IF(SETUP_Frequency="Calendar Year",
IFERROR(INDEX(Dynamic_Table_CAL,_xlfn.XMATCH($H719,Dynamic_Period_CAL),_xlfn.XMATCH("GDP Deflator",Dynamic_Indices)),
INDEX(Dynamic_Table_CAL,COUNTA(Dynamic_Table_CAL)/COUNTA(Dynamic_Indices),_xlfn.XMATCH("GDP Deflator",Dynamic_Indices))),
IF(SETUP_Frequency="Quarterly",
IFERROR(INDEX(Dynamic_Table_QTR,_xlfn.XMATCH($H719,Dynamic_Period_QTR),_xlfn.XMATCH("GDP Deflator",Dynamic_Indices)),
INDEX(Dynamic_Table_QTR,COUNTA(Dynamic_Table_QTR)/COUNTA(Dynamic_Indices),_xlfn.XMATCH("GDP Deflator",Dynamic_Indices))),"err"))))
/100</f>
        <v>#N/A</v>
      </c>
      <c r="T719" s="37" t="e">
        <f t="shared" ca="1" si="58"/>
        <v>#N/A</v>
      </c>
      <c r="U719" s="2" t="e">
        <f ca="1">IF(ISERROR($H719),NA(),
_xlfn.XLOOKUP(0,Tool!$28:$28,Tool!$40:$40)/$T719
)</f>
        <v>#N/A</v>
      </c>
    </row>
    <row r="720" spans="8:21" x14ac:dyDescent="0.35">
      <c r="H720" s="33" t="b">
        <f>IF(SETUP_Frequency="Calendar Year",IF(COUNTA(H$3:H719)&lt;=SETUP_Period_Final-SETUP_Period_First,H719+1),
IF(SETUP_Frequency="Financial Year", IF(COUNTA(H$3:H719)&lt;=LEFT(SETUP_Period_Final,4)-LEFT(SETUP_Period_First,4),((LEFT(H719,2)&amp;MID(H719,3,2))+1)&amp;"/"&amp;TEXT(RIGHT(TEXT(RIGHT(H719,2)+1,"00"),2),"00"),NA()),
IF(SETUP_Frequency="Quarterly",IF(COUNTA(H$3:H719)&lt;=((LEFT(SETUP_Period_Final,4)-LEFT(SETUP_Period_First,4))*4)+RIGHT(SETUP_Period_Final,1)-RIGHT(SETUP_Period_First,1),IF(_xlfn.NUMBERVALUE(RIGHT(H719,1))=4,(LEFT(H719,4)+1)&amp;"Q1",(LEFT(H719,4)&amp;"Q"&amp;(RIGHT(H719,1)+1))),NA()),NA())))</f>
        <v>0</v>
      </c>
      <c r="J720" s="43">
        <f ca="1">OFFSET(Tool!$C$13,0,ROW($H720)-3)</f>
        <v>0</v>
      </c>
      <c r="K720" s="78" t="e">
        <f t="shared" ca="1" si="56"/>
        <v>#N/A</v>
      </c>
      <c r="L720" s="78" t="e">
        <f t="shared" ca="1" si="59"/>
        <v>#N/A</v>
      </c>
      <c r="M720" s="78" t="e">
        <f t="shared" ca="1" si="60"/>
        <v>#N/A</v>
      </c>
      <c r="N720" s="38"/>
      <c r="O720" s="36" t="e" cm="1">
        <f t="array" ref="O720">IF(OR(ISERROR($H720),$H720=FALSE),NA(),
IF(INFLATION_Index="Custom",_xlfn.XLOOKUP($H720,Tool!$12:$12,Tool!$14:$14)*100,
IF(SETUP_Frequency="Financial Year",
IFERROR(INDEX(Dynamic_Table_FY,_xlfn.XMATCH($H720,Dynamic_Period_FY),_xlfn.XMATCH(INFLATION_Index,Dynamic_Indices)),
INDEX(Dynamic_Table_FY,COUNTA(Dynamic_Table_FY)/COUNTA(Dynamic_Indices),_xlfn.XMATCH(INFLATION_Index,Dynamic_Indices))),
IF(SETUP_Frequency="Calendar Year",
IFERROR(INDEX(Dynamic_Table_CAL,_xlfn.XMATCH($H720,Dynamic_Period_CAL),_xlfn.XMATCH(INFLATION_Index,Dynamic_Indices)),
INDEX(Dynamic_Table_CAL,COUNTA(Dynamic_Table_CAL)/COUNTA(Dynamic_Indices),_xlfn.XMATCH(INFLATION_Index,Dynamic_Indices))),
IF(SETUP_Frequency="Quarterly",
IFERROR(INDEX(Dynamic_Table_QTR,_xlfn.XMATCH($H720,Dynamic_Period_QTR),_xlfn.XMATCH(INFLATION_Index,Dynamic_Indices)),
INDEX(Dynamic_Table_QTR,COUNTA(Dynamic_Table_QTR)/COUNTA(Dynamic_Indices),_xlfn.XMATCH(INFLATION_Index,Dynamic_Indices))),"err")))))
/100</f>
        <v>#N/A</v>
      </c>
      <c r="P720" s="37" t="e">
        <f t="shared" ca="1" si="57"/>
        <v>#N/A</v>
      </c>
      <c r="Q720" s="37" t="e">
        <f ca="1">IF(ISERROR($H720),NA(),
$P720/_xlfn.XLOOKUP(0,Tool!$27:$27,Tool!$33:$33)
)</f>
        <v>#N/A</v>
      </c>
      <c r="R720" s="2"/>
      <c r="S720" s="36" t="e" cm="1">
        <f t="array" ref="S720">IF(OR(ISERROR($H720),$H720=FALSE),NA(),
IF(SETUP_Frequency="Financial Year",
IFERROR(INDEX(Dynamic_Table_FY,_xlfn.XMATCH($H720,Dynamic_Period_FY),_xlfn.XMATCH("GDP Deflator",Dynamic_Indices)),
INDEX(Dynamic_Table_FY,COUNTA(Dynamic_Table_FY)/COUNTA(Dynamic_Indices),_xlfn.XMATCH("GDP Deflator",Dynamic_Indices))),
IF(SETUP_Frequency="Calendar Year",
IFERROR(INDEX(Dynamic_Table_CAL,_xlfn.XMATCH($H720,Dynamic_Period_CAL),_xlfn.XMATCH("GDP Deflator",Dynamic_Indices)),
INDEX(Dynamic_Table_CAL,COUNTA(Dynamic_Table_CAL)/COUNTA(Dynamic_Indices),_xlfn.XMATCH("GDP Deflator",Dynamic_Indices))),
IF(SETUP_Frequency="Quarterly",
IFERROR(INDEX(Dynamic_Table_QTR,_xlfn.XMATCH($H720,Dynamic_Period_QTR),_xlfn.XMATCH("GDP Deflator",Dynamic_Indices)),
INDEX(Dynamic_Table_QTR,COUNTA(Dynamic_Table_QTR)/COUNTA(Dynamic_Indices),_xlfn.XMATCH("GDP Deflator",Dynamic_Indices))),"err"))))
/100</f>
        <v>#N/A</v>
      </c>
      <c r="T720" s="37" t="e">
        <f t="shared" ca="1" si="58"/>
        <v>#N/A</v>
      </c>
      <c r="U720" s="2" t="e">
        <f ca="1">IF(ISERROR($H720),NA(),
_xlfn.XLOOKUP(0,Tool!$28:$28,Tool!$40:$40)/$T720
)</f>
        <v>#N/A</v>
      </c>
    </row>
    <row r="721" spans="8:21" x14ac:dyDescent="0.35">
      <c r="H721" s="33" t="b">
        <f>IF(SETUP_Frequency="Calendar Year",IF(COUNTA(H$3:H720)&lt;=SETUP_Period_Final-SETUP_Period_First,H720+1),
IF(SETUP_Frequency="Financial Year", IF(COUNTA(H$3:H720)&lt;=LEFT(SETUP_Period_Final,4)-LEFT(SETUP_Period_First,4),((LEFT(H720,2)&amp;MID(H720,3,2))+1)&amp;"/"&amp;TEXT(RIGHT(TEXT(RIGHT(H720,2)+1,"00"),2),"00"),NA()),
IF(SETUP_Frequency="Quarterly",IF(COUNTA(H$3:H720)&lt;=((LEFT(SETUP_Period_Final,4)-LEFT(SETUP_Period_First,4))*4)+RIGHT(SETUP_Period_Final,1)-RIGHT(SETUP_Period_First,1),IF(_xlfn.NUMBERVALUE(RIGHT(H720,1))=4,(LEFT(H720,4)+1)&amp;"Q1",(LEFT(H720,4)&amp;"Q"&amp;(RIGHT(H720,1)+1))),NA()),NA())))</f>
        <v>0</v>
      </c>
      <c r="J721" s="43">
        <f ca="1">OFFSET(Tool!$C$13,0,ROW($H721)-3)</f>
        <v>0</v>
      </c>
      <c r="K721" s="78" t="e">
        <f t="shared" ca="1" si="56"/>
        <v>#N/A</v>
      </c>
      <c r="L721" s="78" t="e">
        <f t="shared" ca="1" si="59"/>
        <v>#N/A</v>
      </c>
      <c r="M721" s="78" t="e">
        <f t="shared" ca="1" si="60"/>
        <v>#N/A</v>
      </c>
      <c r="N721" s="38"/>
      <c r="O721" s="36" t="e" cm="1">
        <f t="array" ref="O721">IF(OR(ISERROR($H721),$H721=FALSE),NA(),
IF(INFLATION_Index="Custom",_xlfn.XLOOKUP($H721,Tool!$12:$12,Tool!$14:$14)*100,
IF(SETUP_Frequency="Financial Year",
IFERROR(INDEX(Dynamic_Table_FY,_xlfn.XMATCH($H721,Dynamic_Period_FY),_xlfn.XMATCH(INFLATION_Index,Dynamic_Indices)),
INDEX(Dynamic_Table_FY,COUNTA(Dynamic_Table_FY)/COUNTA(Dynamic_Indices),_xlfn.XMATCH(INFLATION_Index,Dynamic_Indices))),
IF(SETUP_Frequency="Calendar Year",
IFERROR(INDEX(Dynamic_Table_CAL,_xlfn.XMATCH($H721,Dynamic_Period_CAL),_xlfn.XMATCH(INFLATION_Index,Dynamic_Indices)),
INDEX(Dynamic_Table_CAL,COUNTA(Dynamic_Table_CAL)/COUNTA(Dynamic_Indices),_xlfn.XMATCH(INFLATION_Index,Dynamic_Indices))),
IF(SETUP_Frequency="Quarterly",
IFERROR(INDEX(Dynamic_Table_QTR,_xlfn.XMATCH($H721,Dynamic_Period_QTR),_xlfn.XMATCH(INFLATION_Index,Dynamic_Indices)),
INDEX(Dynamic_Table_QTR,COUNTA(Dynamic_Table_QTR)/COUNTA(Dynamic_Indices),_xlfn.XMATCH(INFLATION_Index,Dynamic_Indices))),"err")))))
/100</f>
        <v>#N/A</v>
      </c>
      <c r="P721" s="37" t="e">
        <f t="shared" ca="1" si="57"/>
        <v>#N/A</v>
      </c>
      <c r="Q721" s="37" t="e">
        <f ca="1">IF(ISERROR($H721),NA(),
$P721/_xlfn.XLOOKUP(0,Tool!$27:$27,Tool!$33:$33)
)</f>
        <v>#N/A</v>
      </c>
      <c r="R721" s="2"/>
      <c r="S721" s="36" t="e" cm="1">
        <f t="array" ref="S721">IF(OR(ISERROR($H721),$H721=FALSE),NA(),
IF(SETUP_Frequency="Financial Year",
IFERROR(INDEX(Dynamic_Table_FY,_xlfn.XMATCH($H721,Dynamic_Period_FY),_xlfn.XMATCH("GDP Deflator",Dynamic_Indices)),
INDEX(Dynamic_Table_FY,COUNTA(Dynamic_Table_FY)/COUNTA(Dynamic_Indices),_xlfn.XMATCH("GDP Deflator",Dynamic_Indices))),
IF(SETUP_Frequency="Calendar Year",
IFERROR(INDEX(Dynamic_Table_CAL,_xlfn.XMATCH($H721,Dynamic_Period_CAL),_xlfn.XMATCH("GDP Deflator",Dynamic_Indices)),
INDEX(Dynamic_Table_CAL,COUNTA(Dynamic_Table_CAL)/COUNTA(Dynamic_Indices),_xlfn.XMATCH("GDP Deflator",Dynamic_Indices))),
IF(SETUP_Frequency="Quarterly",
IFERROR(INDEX(Dynamic_Table_QTR,_xlfn.XMATCH($H721,Dynamic_Period_QTR),_xlfn.XMATCH("GDP Deflator",Dynamic_Indices)),
INDEX(Dynamic_Table_QTR,COUNTA(Dynamic_Table_QTR)/COUNTA(Dynamic_Indices),_xlfn.XMATCH("GDP Deflator",Dynamic_Indices))),"err"))))
/100</f>
        <v>#N/A</v>
      </c>
      <c r="T721" s="37" t="e">
        <f t="shared" ca="1" si="58"/>
        <v>#N/A</v>
      </c>
      <c r="U721" s="2" t="e">
        <f ca="1">IF(ISERROR($H721),NA(),
_xlfn.XLOOKUP(0,Tool!$28:$28,Tool!$40:$40)/$T721
)</f>
        <v>#N/A</v>
      </c>
    </row>
    <row r="722" spans="8:21" x14ac:dyDescent="0.35">
      <c r="H722" s="33" t="b">
        <f>IF(SETUP_Frequency="Calendar Year",IF(COUNTA(H$3:H721)&lt;=SETUP_Period_Final-SETUP_Period_First,H721+1),
IF(SETUP_Frequency="Financial Year", IF(COUNTA(H$3:H721)&lt;=LEFT(SETUP_Period_Final,4)-LEFT(SETUP_Period_First,4),((LEFT(H721,2)&amp;MID(H721,3,2))+1)&amp;"/"&amp;TEXT(RIGHT(TEXT(RIGHT(H721,2)+1,"00"),2),"00"),NA()),
IF(SETUP_Frequency="Quarterly",IF(COUNTA(H$3:H721)&lt;=((LEFT(SETUP_Period_Final,4)-LEFT(SETUP_Period_First,4))*4)+RIGHT(SETUP_Period_Final,1)-RIGHT(SETUP_Period_First,1),IF(_xlfn.NUMBERVALUE(RIGHT(H721,1))=4,(LEFT(H721,4)+1)&amp;"Q1",(LEFT(H721,4)&amp;"Q"&amp;(RIGHT(H721,1)+1))),NA()),NA())))</f>
        <v>0</v>
      </c>
      <c r="J722" s="43">
        <f ca="1">OFFSET(Tool!$C$13,0,ROW($H722)-3)</f>
        <v>0</v>
      </c>
      <c r="K722" s="78" t="e">
        <f t="shared" ca="1" si="56"/>
        <v>#N/A</v>
      </c>
      <c r="L722" s="78" t="e">
        <f t="shared" ca="1" si="59"/>
        <v>#N/A</v>
      </c>
      <c r="M722" s="78" t="e">
        <f t="shared" ca="1" si="60"/>
        <v>#N/A</v>
      </c>
      <c r="N722" s="38"/>
      <c r="O722" s="36" t="e" cm="1">
        <f t="array" ref="O722">IF(OR(ISERROR($H722),$H722=FALSE),NA(),
IF(INFLATION_Index="Custom",_xlfn.XLOOKUP($H722,Tool!$12:$12,Tool!$14:$14)*100,
IF(SETUP_Frequency="Financial Year",
IFERROR(INDEX(Dynamic_Table_FY,_xlfn.XMATCH($H722,Dynamic_Period_FY),_xlfn.XMATCH(INFLATION_Index,Dynamic_Indices)),
INDEX(Dynamic_Table_FY,COUNTA(Dynamic_Table_FY)/COUNTA(Dynamic_Indices),_xlfn.XMATCH(INFLATION_Index,Dynamic_Indices))),
IF(SETUP_Frequency="Calendar Year",
IFERROR(INDEX(Dynamic_Table_CAL,_xlfn.XMATCH($H722,Dynamic_Period_CAL),_xlfn.XMATCH(INFLATION_Index,Dynamic_Indices)),
INDEX(Dynamic_Table_CAL,COUNTA(Dynamic_Table_CAL)/COUNTA(Dynamic_Indices),_xlfn.XMATCH(INFLATION_Index,Dynamic_Indices))),
IF(SETUP_Frequency="Quarterly",
IFERROR(INDEX(Dynamic_Table_QTR,_xlfn.XMATCH($H722,Dynamic_Period_QTR),_xlfn.XMATCH(INFLATION_Index,Dynamic_Indices)),
INDEX(Dynamic_Table_QTR,COUNTA(Dynamic_Table_QTR)/COUNTA(Dynamic_Indices),_xlfn.XMATCH(INFLATION_Index,Dynamic_Indices))),"err")))))
/100</f>
        <v>#N/A</v>
      </c>
      <c r="P722" s="37" t="e">
        <f t="shared" ca="1" si="57"/>
        <v>#N/A</v>
      </c>
      <c r="Q722" s="37" t="e">
        <f ca="1">IF(ISERROR($H722),NA(),
$P722/_xlfn.XLOOKUP(0,Tool!$27:$27,Tool!$33:$33)
)</f>
        <v>#N/A</v>
      </c>
      <c r="R722" s="2"/>
      <c r="S722" s="36" t="e" cm="1">
        <f t="array" ref="S722">IF(OR(ISERROR($H722),$H722=FALSE),NA(),
IF(SETUP_Frequency="Financial Year",
IFERROR(INDEX(Dynamic_Table_FY,_xlfn.XMATCH($H722,Dynamic_Period_FY),_xlfn.XMATCH("GDP Deflator",Dynamic_Indices)),
INDEX(Dynamic_Table_FY,COUNTA(Dynamic_Table_FY)/COUNTA(Dynamic_Indices),_xlfn.XMATCH("GDP Deflator",Dynamic_Indices))),
IF(SETUP_Frequency="Calendar Year",
IFERROR(INDEX(Dynamic_Table_CAL,_xlfn.XMATCH($H722,Dynamic_Period_CAL),_xlfn.XMATCH("GDP Deflator",Dynamic_Indices)),
INDEX(Dynamic_Table_CAL,COUNTA(Dynamic_Table_CAL)/COUNTA(Dynamic_Indices),_xlfn.XMATCH("GDP Deflator",Dynamic_Indices))),
IF(SETUP_Frequency="Quarterly",
IFERROR(INDEX(Dynamic_Table_QTR,_xlfn.XMATCH($H722,Dynamic_Period_QTR),_xlfn.XMATCH("GDP Deflator",Dynamic_Indices)),
INDEX(Dynamic_Table_QTR,COUNTA(Dynamic_Table_QTR)/COUNTA(Dynamic_Indices),_xlfn.XMATCH("GDP Deflator",Dynamic_Indices))),"err"))))
/100</f>
        <v>#N/A</v>
      </c>
      <c r="T722" s="37" t="e">
        <f t="shared" ca="1" si="58"/>
        <v>#N/A</v>
      </c>
      <c r="U722" s="2" t="e">
        <f ca="1">IF(ISERROR($H722),NA(),
_xlfn.XLOOKUP(0,Tool!$28:$28,Tool!$40:$40)/$T722
)</f>
        <v>#N/A</v>
      </c>
    </row>
    <row r="723" spans="8:21" x14ac:dyDescent="0.35">
      <c r="H723" s="33" t="b">
        <f>IF(SETUP_Frequency="Calendar Year",IF(COUNTA(H$3:H722)&lt;=SETUP_Period_Final-SETUP_Period_First,H722+1),
IF(SETUP_Frequency="Financial Year", IF(COUNTA(H$3:H722)&lt;=LEFT(SETUP_Period_Final,4)-LEFT(SETUP_Period_First,4),((LEFT(H722,2)&amp;MID(H722,3,2))+1)&amp;"/"&amp;TEXT(RIGHT(TEXT(RIGHT(H722,2)+1,"00"),2),"00"),NA()),
IF(SETUP_Frequency="Quarterly",IF(COUNTA(H$3:H722)&lt;=((LEFT(SETUP_Period_Final,4)-LEFT(SETUP_Period_First,4))*4)+RIGHT(SETUP_Period_Final,1)-RIGHT(SETUP_Period_First,1),IF(_xlfn.NUMBERVALUE(RIGHT(H722,1))=4,(LEFT(H722,4)+1)&amp;"Q1",(LEFT(H722,4)&amp;"Q"&amp;(RIGHT(H722,1)+1))),NA()),NA())))</f>
        <v>0</v>
      </c>
      <c r="J723" s="43">
        <f ca="1">OFFSET(Tool!$C$13,0,ROW($H723)-3)</f>
        <v>0</v>
      </c>
      <c r="K723" s="78" t="e">
        <f t="shared" ca="1" si="56"/>
        <v>#N/A</v>
      </c>
      <c r="L723" s="78" t="e">
        <f t="shared" ca="1" si="59"/>
        <v>#N/A</v>
      </c>
      <c r="M723" s="78" t="e">
        <f t="shared" ca="1" si="60"/>
        <v>#N/A</v>
      </c>
      <c r="N723" s="38"/>
      <c r="O723" s="36" t="e" cm="1">
        <f t="array" ref="O723">IF(OR(ISERROR($H723),$H723=FALSE),NA(),
IF(INFLATION_Index="Custom",_xlfn.XLOOKUP($H723,Tool!$12:$12,Tool!$14:$14)*100,
IF(SETUP_Frequency="Financial Year",
IFERROR(INDEX(Dynamic_Table_FY,_xlfn.XMATCH($H723,Dynamic_Period_FY),_xlfn.XMATCH(INFLATION_Index,Dynamic_Indices)),
INDEX(Dynamic_Table_FY,COUNTA(Dynamic_Table_FY)/COUNTA(Dynamic_Indices),_xlfn.XMATCH(INFLATION_Index,Dynamic_Indices))),
IF(SETUP_Frequency="Calendar Year",
IFERROR(INDEX(Dynamic_Table_CAL,_xlfn.XMATCH($H723,Dynamic_Period_CAL),_xlfn.XMATCH(INFLATION_Index,Dynamic_Indices)),
INDEX(Dynamic_Table_CAL,COUNTA(Dynamic_Table_CAL)/COUNTA(Dynamic_Indices),_xlfn.XMATCH(INFLATION_Index,Dynamic_Indices))),
IF(SETUP_Frequency="Quarterly",
IFERROR(INDEX(Dynamic_Table_QTR,_xlfn.XMATCH($H723,Dynamic_Period_QTR),_xlfn.XMATCH(INFLATION_Index,Dynamic_Indices)),
INDEX(Dynamic_Table_QTR,COUNTA(Dynamic_Table_QTR)/COUNTA(Dynamic_Indices),_xlfn.XMATCH(INFLATION_Index,Dynamic_Indices))),"err")))))
/100</f>
        <v>#N/A</v>
      </c>
      <c r="P723" s="37" t="e">
        <f t="shared" ca="1" si="57"/>
        <v>#N/A</v>
      </c>
      <c r="Q723" s="37" t="e">
        <f ca="1">IF(ISERROR($H723),NA(),
$P723/_xlfn.XLOOKUP(0,Tool!$27:$27,Tool!$33:$33)
)</f>
        <v>#N/A</v>
      </c>
      <c r="R723" s="2"/>
      <c r="S723" s="36" t="e" cm="1">
        <f t="array" ref="S723">IF(OR(ISERROR($H723),$H723=FALSE),NA(),
IF(SETUP_Frequency="Financial Year",
IFERROR(INDEX(Dynamic_Table_FY,_xlfn.XMATCH($H723,Dynamic_Period_FY),_xlfn.XMATCH("GDP Deflator",Dynamic_Indices)),
INDEX(Dynamic_Table_FY,COUNTA(Dynamic_Table_FY)/COUNTA(Dynamic_Indices),_xlfn.XMATCH("GDP Deflator",Dynamic_Indices))),
IF(SETUP_Frequency="Calendar Year",
IFERROR(INDEX(Dynamic_Table_CAL,_xlfn.XMATCH($H723,Dynamic_Period_CAL),_xlfn.XMATCH("GDP Deflator",Dynamic_Indices)),
INDEX(Dynamic_Table_CAL,COUNTA(Dynamic_Table_CAL)/COUNTA(Dynamic_Indices),_xlfn.XMATCH("GDP Deflator",Dynamic_Indices))),
IF(SETUP_Frequency="Quarterly",
IFERROR(INDEX(Dynamic_Table_QTR,_xlfn.XMATCH($H723,Dynamic_Period_QTR),_xlfn.XMATCH("GDP Deflator",Dynamic_Indices)),
INDEX(Dynamic_Table_QTR,COUNTA(Dynamic_Table_QTR)/COUNTA(Dynamic_Indices),_xlfn.XMATCH("GDP Deflator",Dynamic_Indices))),"err"))))
/100</f>
        <v>#N/A</v>
      </c>
      <c r="T723" s="37" t="e">
        <f t="shared" ca="1" si="58"/>
        <v>#N/A</v>
      </c>
      <c r="U723" s="2" t="e">
        <f ca="1">IF(ISERROR($H723),NA(),
_xlfn.XLOOKUP(0,Tool!$28:$28,Tool!$40:$40)/$T723
)</f>
        <v>#N/A</v>
      </c>
    </row>
    <row r="724" spans="8:21" x14ac:dyDescent="0.35">
      <c r="H724" s="33" t="b">
        <f>IF(SETUP_Frequency="Calendar Year",IF(COUNTA(H$3:H723)&lt;=SETUP_Period_Final-SETUP_Period_First,H723+1),
IF(SETUP_Frequency="Financial Year", IF(COUNTA(H$3:H723)&lt;=LEFT(SETUP_Period_Final,4)-LEFT(SETUP_Period_First,4),((LEFT(H723,2)&amp;MID(H723,3,2))+1)&amp;"/"&amp;TEXT(RIGHT(TEXT(RIGHT(H723,2)+1,"00"),2),"00"),NA()),
IF(SETUP_Frequency="Quarterly",IF(COUNTA(H$3:H723)&lt;=((LEFT(SETUP_Period_Final,4)-LEFT(SETUP_Period_First,4))*4)+RIGHT(SETUP_Period_Final,1)-RIGHT(SETUP_Period_First,1),IF(_xlfn.NUMBERVALUE(RIGHT(H723,1))=4,(LEFT(H723,4)+1)&amp;"Q1",(LEFT(H723,4)&amp;"Q"&amp;(RIGHT(H723,1)+1))),NA()),NA())))</f>
        <v>0</v>
      </c>
      <c r="J724" s="43">
        <f ca="1">OFFSET(Tool!$C$13,0,ROW($H724)-3)</f>
        <v>0</v>
      </c>
      <c r="K724" s="78" t="e">
        <f t="shared" ca="1" si="56"/>
        <v>#N/A</v>
      </c>
      <c r="L724" s="78" t="e">
        <f t="shared" ca="1" si="59"/>
        <v>#N/A</v>
      </c>
      <c r="M724" s="78" t="e">
        <f t="shared" ca="1" si="60"/>
        <v>#N/A</v>
      </c>
      <c r="N724" s="38"/>
      <c r="O724" s="36" t="e" cm="1">
        <f t="array" ref="O724">IF(OR(ISERROR($H724),$H724=FALSE),NA(),
IF(INFLATION_Index="Custom",_xlfn.XLOOKUP($H724,Tool!$12:$12,Tool!$14:$14)*100,
IF(SETUP_Frequency="Financial Year",
IFERROR(INDEX(Dynamic_Table_FY,_xlfn.XMATCH($H724,Dynamic_Period_FY),_xlfn.XMATCH(INFLATION_Index,Dynamic_Indices)),
INDEX(Dynamic_Table_FY,COUNTA(Dynamic_Table_FY)/COUNTA(Dynamic_Indices),_xlfn.XMATCH(INFLATION_Index,Dynamic_Indices))),
IF(SETUP_Frequency="Calendar Year",
IFERROR(INDEX(Dynamic_Table_CAL,_xlfn.XMATCH($H724,Dynamic_Period_CAL),_xlfn.XMATCH(INFLATION_Index,Dynamic_Indices)),
INDEX(Dynamic_Table_CAL,COUNTA(Dynamic_Table_CAL)/COUNTA(Dynamic_Indices),_xlfn.XMATCH(INFLATION_Index,Dynamic_Indices))),
IF(SETUP_Frequency="Quarterly",
IFERROR(INDEX(Dynamic_Table_QTR,_xlfn.XMATCH($H724,Dynamic_Period_QTR),_xlfn.XMATCH(INFLATION_Index,Dynamic_Indices)),
INDEX(Dynamic_Table_QTR,COUNTA(Dynamic_Table_QTR)/COUNTA(Dynamic_Indices),_xlfn.XMATCH(INFLATION_Index,Dynamic_Indices))),"err")))))
/100</f>
        <v>#N/A</v>
      </c>
      <c r="P724" s="37" t="e">
        <f t="shared" ca="1" si="57"/>
        <v>#N/A</v>
      </c>
      <c r="Q724" s="37" t="e">
        <f ca="1">IF(ISERROR($H724),NA(),
$P724/_xlfn.XLOOKUP(0,Tool!$27:$27,Tool!$33:$33)
)</f>
        <v>#N/A</v>
      </c>
      <c r="R724" s="2"/>
      <c r="S724" s="36" t="e" cm="1">
        <f t="array" ref="S724">IF(OR(ISERROR($H724),$H724=FALSE),NA(),
IF(SETUP_Frequency="Financial Year",
IFERROR(INDEX(Dynamic_Table_FY,_xlfn.XMATCH($H724,Dynamic_Period_FY),_xlfn.XMATCH("GDP Deflator",Dynamic_Indices)),
INDEX(Dynamic_Table_FY,COUNTA(Dynamic_Table_FY)/COUNTA(Dynamic_Indices),_xlfn.XMATCH("GDP Deflator",Dynamic_Indices))),
IF(SETUP_Frequency="Calendar Year",
IFERROR(INDEX(Dynamic_Table_CAL,_xlfn.XMATCH($H724,Dynamic_Period_CAL),_xlfn.XMATCH("GDP Deflator",Dynamic_Indices)),
INDEX(Dynamic_Table_CAL,COUNTA(Dynamic_Table_CAL)/COUNTA(Dynamic_Indices),_xlfn.XMATCH("GDP Deflator",Dynamic_Indices))),
IF(SETUP_Frequency="Quarterly",
IFERROR(INDEX(Dynamic_Table_QTR,_xlfn.XMATCH($H724,Dynamic_Period_QTR),_xlfn.XMATCH("GDP Deflator",Dynamic_Indices)),
INDEX(Dynamic_Table_QTR,COUNTA(Dynamic_Table_QTR)/COUNTA(Dynamic_Indices),_xlfn.XMATCH("GDP Deflator",Dynamic_Indices))),"err"))))
/100</f>
        <v>#N/A</v>
      </c>
      <c r="T724" s="37" t="e">
        <f t="shared" ca="1" si="58"/>
        <v>#N/A</v>
      </c>
      <c r="U724" s="2" t="e">
        <f ca="1">IF(ISERROR($H724),NA(),
_xlfn.XLOOKUP(0,Tool!$28:$28,Tool!$40:$40)/$T724
)</f>
        <v>#N/A</v>
      </c>
    </row>
    <row r="725" spans="8:21" x14ac:dyDescent="0.35">
      <c r="H725" s="33" t="b">
        <f>IF(SETUP_Frequency="Calendar Year",IF(COUNTA(H$3:H724)&lt;=SETUP_Period_Final-SETUP_Period_First,H724+1),
IF(SETUP_Frequency="Financial Year", IF(COUNTA(H$3:H724)&lt;=LEFT(SETUP_Period_Final,4)-LEFT(SETUP_Period_First,4),((LEFT(H724,2)&amp;MID(H724,3,2))+1)&amp;"/"&amp;TEXT(RIGHT(TEXT(RIGHT(H724,2)+1,"00"),2),"00"),NA()),
IF(SETUP_Frequency="Quarterly",IF(COUNTA(H$3:H724)&lt;=((LEFT(SETUP_Period_Final,4)-LEFT(SETUP_Period_First,4))*4)+RIGHT(SETUP_Period_Final,1)-RIGHT(SETUP_Period_First,1),IF(_xlfn.NUMBERVALUE(RIGHT(H724,1))=4,(LEFT(H724,4)+1)&amp;"Q1",(LEFT(H724,4)&amp;"Q"&amp;(RIGHT(H724,1)+1))),NA()),NA())))</f>
        <v>0</v>
      </c>
      <c r="J725" s="43">
        <f ca="1">OFFSET(Tool!$C$13,0,ROW($H725)-3)</f>
        <v>0</v>
      </c>
      <c r="K725" s="78" t="e">
        <f t="shared" ca="1" si="56"/>
        <v>#N/A</v>
      </c>
      <c r="L725" s="78" t="e">
        <f t="shared" ca="1" si="59"/>
        <v>#N/A</v>
      </c>
      <c r="M725" s="78" t="e">
        <f t="shared" ca="1" si="60"/>
        <v>#N/A</v>
      </c>
      <c r="N725" s="38"/>
      <c r="O725" s="36" t="e" cm="1">
        <f t="array" ref="O725">IF(OR(ISERROR($H725),$H725=FALSE),NA(),
IF(INFLATION_Index="Custom",_xlfn.XLOOKUP($H725,Tool!$12:$12,Tool!$14:$14)*100,
IF(SETUP_Frequency="Financial Year",
IFERROR(INDEX(Dynamic_Table_FY,_xlfn.XMATCH($H725,Dynamic_Period_FY),_xlfn.XMATCH(INFLATION_Index,Dynamic_Indices)),
INDEX(Dynamic_Table_FY,COUNTA(Dynamic_Table_FY)/COUNTA(Dynamic_Indices),_xlfn.XMATCH(INFLATION_Index,Dynamic_Indices))),
IF(SETUP_Frequency="Calendar Year",
IFERROR(INDEX(Dynamic_Table_CAL,_xlfn.XMATCH($H725,Dynamic_Period_CAL),_xlfn.XMATCH(INFLATION_Index,Dynamic_Indices)),
INDEX(Dynamic_Table_CAL,COUNTA(Dynamic_Table_CAL)/COUNTA(Dynamic_Indices),_xlfn.XMATCH(INFLATION_Index,Dynamic_Indices))),
IF(SETUP_Frequency="Quarterly",
IFERROR(INDEX(Dynamic_Table_QTR,_xlfn.XMATCH($H725,Dynamic_Period_QTR),_xlfn.XMATCH(INFLATION_Index,Dynamic_Indices)),
INDEX(Dynamic_Table_QTR,COUNTA(Dynamic_Table_QTR)/COUNTA(Dynamic_Indices),_xlfn.XMATCH(INFLATION_Index,Dynamic_Indices))),"err")))))
/100</f>
        <v>#N/A</v>
      </c>
      <c r="P725" s="37" t="e">
        <f t="shared" ca="1" si="57"/>
        <v>#N/A</v>
      </c>
      <c r="Q725" s="37" t="e">
        <f ca="1">IF(ISERROR($H725),NA(),
$P725/_xlfn.XLOOKUP(0,Tool!$27:$27,Tool!$33:$33)
)</f>
        <v>#N/A</v>
      </c>
      <c r="R725" s="2"/>
      <c r="S725" s="36" t="e" cm="1">
        <f t="array" ref="S725">IF(OR(ISERROR($H725),$H725=FALSE),NA(),
IF(SETUP_Frequency="Financial Year",
IFERROR(INDEX(Dynamic_Table_FY,_xlfn.XMATCH($H725,Dynamic_Period_FY),_xlfn.XMATCH("GDP Deflator",Dynamic_Indices)),
INDEX(Dynamic_Table_FY,COUNTA(Dynamic_Table_FY)/COUNTA(Dynamic_Indices),_xlfn.XMATCH("GDP Deflator",Dynamic_Indices))),
IF(SETUP_Frequency="Calendar Year",
IFERROR(INDEX(Dynamic_Table_CAL,_xlfn.XMATCH($H725,Dynamic_Period_CAL),_xlfn.XMATCH("GDP Deflator",Dynamic_Indices)),
INDEX(Dynamic_Table_CAL,COUNTA(Dynamic_Table_CAL)/COUNTA(Dynamic_Indices),_xlfn.XMATCH("GDP Deflator",Dynamic_Indices))),
IF(SETUP_Frequency="Quarterly",
IFERROR(INDEX(Dynamic_Table_QTR,_xlfn.XMATCH($H725,Dynamic_Period_QTR),_xlfn.XMATCH("GDP Deflator",Dynamic_Indices)),
INDEX(Dynamic_Table_QTR,COUNTA(Dynamic_Table_QTR)/COUNTA(Dynamic_Indices),_xlfn.XMATCH("GDP Deflator",Dynamic_Indices))),"err"))))
/100</f>
        <v>#N/A</v>
      </c>
      <c r="T725" s="37" t="e">
        <f t="shared" ca="1" si="58"/>
        <v>#N/A</v>
      </c>
      <c r="U725" s="2" t="e">
        <f ca="1">IF(ISERROR($H725),NA(),
_xlfn.XLOOKUP(0,Tool!$28:$28,Tool!$40:$40)/$T725
)</f>
        <v>#N/A</v>
      </c>
    </row>
    <row r="726" spans="8:21" x14ac:dyDescent="0.35">
      <c r="H726" s="33" t="b">
        <f>IF(SETUP_Frequency="Calendar Year",IF(COUNTA(H$3:H725)&lt;=SETUP_Period_Final-SETUP_Period_First,H725+1),
IF(SETUP_Frequency="Financial Year", IF(COUNTA(H$3:H725)&lt;=LEFT(SETUP_Period_Final,4)-LEFT(SETUP_Period_First,4),((LEFT(H725,2)&amp;MID(H725,3,2))+1)&amp;"/"&amp;TEXT(RIGHT(TEXT(RIGHT(H725,2)+1,"00"),2),"00"),NA()),
IF(SETUP_Frequency="Quarterly",IF(COUNTA(H$3:H725)&lt;=((LEFT(SETUP_Period_Final,4)-LEFT(SETUP_Period_First,4))*4)+RIGHT(SETUP_Period_Final,1)-RIGHT(SETUP_Period_First,1),IF(_xlfn.NUMBERVALUE(RIGHT(H725,1))=4,(LEFT(H725,4)+1)&amp;"Q1",(LEFT(H725,4)&amp;"Q"&amp;(RIGHT(H725,1)+1))),NA()),NA())))</f>
        <v>0</v>
      </c>
      <c r="J726" s="43">
        <f ca="1">OFFSET(Tool!$C$13,0,ROW($H726)-3)</f>
        <v>0</v>
      </c>
      <c r="K726" s="78" t="e">
        <f t="shared" ca="1" si="56"/>
        <v>#N/A</v>
      </c>
      <c r="L726" s="78" t="e">
        <f t="shared" ca="1" si="59"/>
        <v>#N/A</v>
      </c>
      <c r="M726" s="78" t="e">
        <f t="shared" ca="1" si="60"/>
        <v>#N/A</v>
      </c>
      <c r="N726" s="38"/>
      <c r="O726" s="36" t="e" cm="1">
        <f t="array" ref="O726">IF(OR(ISERROR($H726),$H726=FALSE),NA(),
IF(INFLATION_Index="Custom",_xlfn.XLOOKUP($H726,Tool!$12:$12,Tool!$14:$14)*100,
IF(SETUP_Frequency="Financial Year",
IFERROR(INDEX(Dynamic_Table_FY,_xlfn.XMATCH($H726,Dynamic_Period_FY),_xlfn.XMATCH(INFLATION_Index,Dynamic_Indices)),
INDEX(Dynamic_Table_FY,COUNTA(Dynamic_Table_FY)/COUNTA(Dynamic_Indices),_xlfn.XMATCH(INFLATION_Index,Dynamic_Indices))),
IF(SETUP_Frequency="Calendar Year",
IFERROR(INDEX(Dynamic_Table_CAL,_xlfn.XMATCH($H726,Dynamic_Period_CAL),_xlfn.XMATCH(INFLATION_Index,Dynamic_Indices)),
INDEX(Dynamic_Table_CAL,COUNTA(Dynamic_Table_CAL)/COUNTA(Dynamic_Indices),_xlfn.XMATCH(INFLATION_Index,Dynamic_Indices))),
IF(SETUP_Frequency="Quarterly",
IFERROR(INDEX(Dynamic_Table_QTR,_xlfn.XMATCH($H726,Dynamic_Period_QTR),_xlfn.XMATCH(INFLATION_Index,Dynamic_Indices)),
INDEX(Dynamic_Table_QTR,COUNTA(Dynamic_Table_QTR)/COUNTA(Dynamic_Indices),_xlfn.XMATCH(INFLATION_Index,Dynamic_Indices))),"err")))))
/100</f>
        <v>#N/A</v>
      </c>
      <c r="P726" s="37" t="e">
        <f t="shared" ca="1" si="57"/>
        <v>#N/A</v>
      </c>
      <c r="Q726" s="37" t="e">
        <f ca="1">IF(ISERROR($H726),NA(),
$P726/_xlfn.XLOOKUP(0,Tool!$27:$27,Tool!$33:$33)
)</f>
        <v>#N/A</v>
      </c>
      <c r="R726" s="2"/>
      <c r="S726" s="36" t="e" cm="1">
        <f t="array" ref="S726">IF(OR(ISERROR($H726),$H726=FALSE),NA(),
IF(SETUP_Frequency="Financial Year",
IFERROR(INDEX(Dynamic_Table_FY,_xlfn.XMATCH($H726,Dynamic_Period_FY),_xlfn.XMATCH("GDP Deflator",Dynamic_Indices)),
INDEX(Dynamic_Table_FY,COUNTA(Dynamic_Table_FY)/COUNTA(Dynamic_Indices),_xlfn.XMATCH("GDP Deflator",Dynamic_Indices))),
IF(SETUP_Frequency="Calendar Year",
IFERROR(INDEX(Dynamic_Table_CAL,_xlfn.XMATCH($H726,Dynamic_Period_CAL),_xlfn.XMATCH("GDP Deflator",Dynamic_Indices)),
INDEX(Dynamic_Table_CAL,COUNTA(Dynamic_Table_CAL)/COUNTA(Dynamic_Indices),_xlfn.XMATCH("GDP Deflator",Dynamic_Indices))),
IF(SETUP_Frequency="Quarterly",
IFERROR(INDEX(Dynamic_Table_QTR,_xlfn.XMATCH($H726,Dynamic_Period_QTR),_xlfn.XMATCH("GDP Deflator",Dynamic_Indices)),
INDEX(Dynamic_Table_QTR,COUNTA(Dynamic_Table_QTR)/COUNTA(Dynamic_Indices),_xlfn.XMATCH("GDP Deflator",Dynamic_Indices))),"err"))))
/100</f>
        <v>#N/A</v>
      </c>
      <c r="T726" s="37" t="e">
        <f t="shared" ca="1" si="58"/>
        <v>#N/A</v>
      </c>
      <c r="U726" s="2" t="e">
        <f ca="1">IF(ISERROR($H726),NA(),
_xlfn.XLOOKUP(0,Tool!$28:$28,Tool!$40:$40)/$T726
)</f>
        <v>#N/A</v>
      </c>
    </row>
    <row r="727" spans="8:21" x14ac:dyDescent="0.35">
      <c r="H727" s="33" t="b">
        <f>IF(SETUP_Frequency="Calendar Year",IF(COUNTA(H$3:H726)&lt;=SETUP_Period_Final-SETUP_Period_First,H726+1),
IF(SETUP_Frequency="Financial Year", IF(COUNTA(H$3:H726)&lt;=LEFT(SETUP_Period_Final,4)-LEFT(SETUP_Period_First,4),((LEFT(H726,2)&amp;MID(H726,3,2))+1)&amp;"/"&amp;TEXT(RIGHT(TEXT(RIGHT(H726,2)+1,"00"),2),"00"),NA()),
IF(SETUP_Frequency="Quarterly",IF(COUNTA(H$3:H726)&lt;=((LEFT(SETUP_Period_Final,4)-LEFT(SETUP_Period_First,4))*4)+RIGHT(SETUP_Period_Final,1)-RIGHT(SETUP_Period_First,1),IF(_xlfn.NUMBERVALUE(RIGHT(H726,1))=4,(LEFT(H726,4)+1)&amp;"Q1",(LEFT(H726,4)&amp;"Q"&amp;(RIGHT(H726,1)+1))),NA()),NA())))</f>
        <v>0</v>
      </c>
      <c r="J727" s="43">
        <f ca="1">OFFSET(Tool!$C$13,0,ROW($H727)-3)</f>
        <v>0</v>
      </c>
      <c r="K727" s="78" t="e">
        <f t="shared" ca="1" si="56"/>
        <v>#N/A</v>
      </c>
      <c r="L727" s="78" t="e">
        <f t="shared" ca="1" si="59"/>
        <v>#N/A</v>
      </c>
      <c r="M727" s="78" t="e">
        <f t="shared" ca="1" si="60"/>
        <v>#N/A</v>
      </c>
      <c r="N727" s="38"/>
      <c r="O727" s="36" t="e" cm="1">
        <f t="array" ref="O727">IF(OR(ISERROR($H727),$H727=FALSE),NA(),
IF(INFLATION_Index="Custom",_xlfn.XLOOKUP($H727,Tool!$12:$12,Tool!$14:$14)*100,
IF(SETUP_Frequency="Financial Year",
IFERROR(INDEX(Dynamic_Table_FY,_xlfn.XMATCH($H727,Dynamic_Period_FY),_xlfn.XMATCH(INFLATION_Index,Dynamic_Indices)),
INDEX(Dynamic_Table_FY,COUNTA(Dynamic_Table_FY)/COUNTA(Dynamic_Indices),_xlfn.XMATCH(INFLATION_Index,Dynamic_Indices))),
IF(SETUP_Frequency="Calendar Year",
IFERROR(INDEX(Dynamic_Table_CAL,_xlfn.XMATCH($H727,Dynamic_Period_CAL),_xlfn.XMATCH(INFLATION_Index,Dynamic_Indices)),
INDEX(Dynamic_Table_CAL,COUNTA(Dynamic_Table_CAL)/COUNTA(Dynamic_Indices),_xlfn.XMATCH(INFLATION_Index,Dynamic_Indices))),
IF(SETUP_Frequency="Quarterly",
IFERROR(INDEX(Dynamic_Table_QTR,_xlfn.XMATCH($H727,Dynamic_Period_QTR),_xlfn.XMATCH(INFLATION_Index,Dynamic_Indices)),
INDEX(Dynamic_Table_QTR,COUNTA(Dynamic_Table_QTR)/COUNTA(Dynamic_Indices),_xlfn.XMATCH(INFLATION_Index,Dynamic_Indices))),"err")))))
/100</f>
        <v>#N/A</v>
      </c>
      <c r="P727" s="37" t="e">
        <f t="shared" ca="1" si="57"/>
        <v>#N/A</v>
      </c>
      <c r="Q727" s="37" t="e">
        <f ca="1">IF(ISERROR($H727),NA(),
$P727/_xlfn.XLOOKUP(0,Tool!$27:$27,Tool!$33:$33)
)</f>
        <v>#N/A</v>
      </c>
      <c r="R727" s="2"/>
      <c r="S727" s="36" t="e" cm="1">
        <f t="array" ref="S727">IF(OR(ISERROR($H727),$H727=FALSE),NA(),
IF(SETUP_Frequency="Financial Year",
IFERROR(INDEX(Dynamic_Table_FY,_xlfn.XMATCH($H727,Dynamic_Period_FY),_xlfn.XMATCH("GDP Deflator",Dynamic_Indices)),
INDEX(Dynamic_Table_FY,COUNTA(Dynamic_Table_FY)/COUNTA(Dynamic_Indices),_xlfn.XMATCH("GDP Deflator",Dynamic_Indices))),
IF(SETUP_Frequency="Calendar Year",
IFERROR(INDEX(Dynamic_Table_CAL,_xlfn.XMATCH($H727,Dynamic_Period_CAL),_xlfn.XMATCH("GDP Deflator",Dynamic_Indices)),
INDEX(Dynamic_Table_CAL,COUNTA(Dynamic_Table_CAL)/COUNTA(Dynamic_Indices),_xlfn.XMATCH("GDP Deflator",Dynamic_Indices))),
IF(SETUP_Frequency="Quarterly",
IFERROR(INDEX(Dynamic_Table_QTR,_xlfn.XMATCH($H727,Dynamic_Period_QTR),_xlfn.XMATCH("GDP Deflator",Dynamic_Indices)),
INDEX(Dynamic_Table_QTR,COUNTA(Dynamic_Table_QTR)/COUNTA(Dynamic_Indices),_xlfn.XMATCH("GDP Deflator",Dynamic_Indices))),"err"))))
/100</f>
        <v>#N/A</v>
      </c>
      <c r="T727" s="37" t="e">
        <f t="shared" ca="1" si="58"/>
        <v>#N/A</v>
      </c>
      <c r="U727" s="2" t="e">
        <f ca="1">IF(ISERROR($H727),NA(),
_xlfn.XLOOKUP(0,Tool!$28:$28,Tool!$40:$40)/$T727
)</f>
        <v>#N/A</v>
      </c>
    </row>
    <row r="728" spans="8:21" x14ac:dyDescent="0.35">
      <c r="H728" s="33" t="b">
        <f>IF(SETUP_Frequency="Calendar Year",IF(COUNTA(H$3:H727)&lt;=SETUP_Period_Final-SETUP_Period_First,H727+1),
IF(SETUP_Frequency="Financial Year", IF(COUNTA(H$3:H727)&lt;=LEFT(SETUP_Period_Final,4)-LEFT(SETUP_Period_First,4),((LEFT(H727,2)&amp;MID(H727,3,2))+1)&amp;"/"&amp;TEXT(RIGHT(TEXT(RIGHT(H727,2)+1,"00"),2),"00"),NA()),
IF(SETUP_Frequency="Quarterly",IF(COUNTA(H$3:H727)&lt;=((LEFT(SETUP_Period_Final,4)-LEFT(SETUP_Period_First,4))*4)+RIGHT(SETUP_Period_Final,1)-RIGHT(SETUP_Period_First,1),IF(_xlfn.NUMBERVALUE(RIGHT(H727,1))=4,(LEFT(H727,4)+1)&amp;"Q1",(LEFT(H727,4)&amp;"Q"&amp;(RIGHT(H727,1)+1))),NA()),NA())))</f>
        <v>0</v>
      </c>
      <c r="J728" s="43">
        <f ca="1">OFFSET(Tool!$C$13,0,ROW($H728)-3)</f>
        <v>0</v>
      </c>
      <c r="K728" s="78" t="e">
        <f t="shared" ca="1" si="56"/>
        <v>#N/A</v>
      </c>
      <c r="L728" s="78" t="e">
        <f t="shared" ca="1" si="59"/>
        <v>#N/A</v>
      </c>
      <c r="M728" s="78" t="e">
        <f t="shared" ca="1" si="60"/>
        <v>#N/A</v>
      </c>
      <c r="N728" s="38"/>
      <c r="O728" s="36" t="e" cm="1">
        <f t="array" ref="O728">IF(OR(ISERROR($H728),$H728=FALSE),NA(),
IF(INFLATION_Index="Custom",_xlfn.XLOOKUP($H728,Tool!$12:$12,Tool!$14:$14)*100,
IF(SETUP_Frequency="Financial Year",
IFERROR(INDEX(Dynamic_Table_FY,_xlfn.XMATCH($H728,Dynamic_Period_FY),_xlfn.XMATCH(INFLATION_Index,Dynamic_Indices)),
INDEX(Dynamic_Table_FY,COUNTA(Dynamic_Table_FY)/COUNTA(Dynamic_Indices),_xlfn.XMATCH(INFLATION_Index,Dynamic_Indices))),
IF(SETUP_Frequency="Calendar Year",
IFERROR(INDEX(Dynamic_Table_CAL,_xlfn.XMATCH($H728,Dynamic_Period_CAL),_xlfn.XMATCH(INFLATION_Index,Dynamic_Indices)),
INDEX(Dynamic_Table_CAL,COUNTA(Dynamic_Table_CAL)/COUNTA(Dynamic_Indices),_xlfn.XMATCH(INFLATION_Index,Dynamic_Indices))),
IF(SETUP_Frequency="Quarterly",
IFERROR(INDEX(Dynamic_Table_QTR,_xlfn.XMATCH($H728,Dynamic_Period_QTR),_xlfn.XMATCH(INFLATION_Index,Dynamic_Indices)),
INDEX(Dynamic_Table_QTR,COUNTA(Dynamic_Table_QTR)/COUNTA(Dynamic_Indices),_xlfn.XMATCH(INFLATION_Index,Dynamic_Indices))),"err")))))
/100</f>
        <v>#N/A</v>
      </c>
      <c r="P728" s="37" t="e">
        <f t="shared" ca="1" si="57"/>
        <v>#N/A</v>
      </c>
      <c r="Q728" s="37" t="e">
        <f ca="1">IF(ISERROR($H728),NA(),
$P728/_xlfn.XLOOKUP(0,Tool!$27:$27,Tool!$33:$33)
)</f>
        <v>#N/A</v>
      </c>
      <c r="R728" s="2"/>
      <c r="S728" s="36" t="e" cm="1">
        <f t="array" ref="S728">IF(OR(ISERROR($H728),$H728=FALSE),NA(),
IF(SETUP_Frequency="Financial Year",
IFERROR(INDEX(Dynamic_Table_FY,_xlfn.XMATCH($H728,Dynamic_Period_FY),_xlfn.XMATCH("GDP Deflator",Dynamic_Indices)),
INDEX(Dynamic_Table_FY,COUNTA(Dynamic_Table_FY)/COUNTA(Dynamic_Indices),_xlfn.XMATCH("GDP Deflator",Dynamic_Indices))),
IF(SETUP_Frequency="Calendar Year",
IFERROR(INDEX(Dynamic_Table_CAL,_xlfn.XMATCH($H728,Dynamic_Period_CAL),_xlfn.XMATCH("GDP Deflator",Dynamic_Indices)),
INDEX(Dynamic_Table_CAL,COUNTA(Dynamic_Table_CAL)/COUNTA(Dynamic_Indices),_xlfn.XMATCH("GDP Deflator",Dynamic_Indices))),
IF(SETUP_Frequency="Quarterly",
IFERROR(INDEX(Dynamic_Table_QTR,_xlfn.XMATCH($H728,Dynamic_Period_QTR),_xlfn.XMATCH("GDP Deflator",Dynamic_Indices)),
INDEX(Dynamic_Table_QTR,COUNTA(Dynamic_Table_QTR)/COUNTA(Dynamic_Indices),_xlfn.XMATCH("GDP Deflator",Dynamic_Indices))),"err"))))
/100</f>
        <v>#N/A</v>
      </c>
      <c r="T728" s="37" t="e">
        <f t="shared" ca="1" si="58"/>
        <v>#N/A</v>
      </c>
      <c r="U728" s="2" t="e">
        <f ca="1">IF(ISERROR($H728),NA(),
_xlfn.XLOOKUP(0,Tool!$28:$28,Tool!$40:$40)/$T728
)</f>
        <v>#N/A</v>
      </c>
    </row>
    <row r="729" spans="8:21" x14ac:dyDescent="0.35">
      <c r="H729" s="33" t="b">
        <f>IF(SETUP_Frequency="Calendar Year",IF(COUNTA(H$3:H728)&lt;=SETUP_Period_Final-SETUP_Period_First,H728+1),
IF(SETUP_Frequency="Financial Year", IF(COUNTA(H$3:H728)&lt;=LEFT(SETUP_Period_Final,4)-LEFT(SETUP_Period_First,4),((LEFT(H728,2)&amp;MID(H728,3,2))+1)&amp;"/"&amp;TEXT(RIGHT(TEXT(RIGHT(H728,2)+1,"00"),2),"00"),NA()),
IF(SETUP_Frequency="Quarterly",IF(COUNTA(H$3:H728)&lt;=((LEFT(SETUP_Period_Final,4)-LEFT(SETUP_Period_First,4))*4)+RIGHT(SETUP_Period_Final,1)-RIGHT(SETUP_Period_First,1),IF(_xlfn.NUMBERVALUE(RIGHT(H728,1))=4,(LEFT(H728,4)+1)&amp;"Q1",(LEFT(H728,4)&amp;"Q"&amp;(RIGHT(H728,1)+1))),NA()),NA())))</f>
        <v>0</v>
      </c>
      <c r="J729" s="43">
        <f ca="1">OFFSET(Tool!$C$13,0,ROW($H729)-3)</f>
        <v>0</v>
      </c>
      <c r="K729" s="78" t="e">
        <f t="shared" ca="1" si="56"/>
        <v>#N/A</v>
      </c>
      <c r="L729" s="78" t="e">
        <f t="shared" ca="1" si="59"/>
        <v>#N/A</v>
      </c>
      <c r="M729" s="78" t="e">
        <f t="shared" ca="1" si="60"/>
        <v>#N/A</v>
      </c>
      <c r="N729" s="38"/>
      <c r="O729" s="36" t="e" cm="1">
        <f t="array" ref="O729">IF(OR(ISERROR($H729),$H729=FALSE),NA(),
IF(INFLATION_Index="Custom",_xlfn.XLOOKUP($H729,Tool!$12:$12,Tool!$14:$14)*100,
IF(SETUP_Frequency="Financial Year",
IFERROR(INDEX(Dynamic_Table_FY,_xlfn.XMATCH($H729,Dynamic_Period_FY),_xlfn.XMATCH(INFLATION_Index,Dynamic_Indices)),
INDEX(Dynamic_Table_FY,COUNTA(Dynamic_Table_FY)/COUNTA(Dynamic_Indices),_xlfn.XMATCH(INFLATION_Index,Dynamic_Indices))),
IF(SETUP_Frequency="Calendar Year",
IFERROR(INDEX(Dynamic_Table_CAL,_xlfn.XMATCH($H729,Dynamic_Period_CAL),_xlfn.XMATCH(INFLATION_Index,Dynamic_Indices)),
INDEX(Dynamic_Table_CAL,COUNTA(Dynamic_Table_CAL)/COUNTA(Dynamic_Indices),_xlfn.XMATCH(INFLATION_Index,Dynamic_Indices))),
IF(SETUP_Frequency="Quarterly",
IFERROR(INDEX(Dynamic_Table_QTR,_xlfn.XMATCH($H729,Dynamic_Period_QTR),_xlfn.XMATCH(INFLATION_Index,Dynamic_Indices)),
INDEX(Dynamic_Table_QTR,COUNTA(Dynamic_Table_QTR)/COUNTA(Dynamic_Indices),_xlfn.XMATCH(INFLATION_Index,Dynamic_Indices))),"err")))))
/100</f>
        <v>#N/A</v>
      </c>
      <c r="P729" s="37" t="e">
        <f t="shared" ca="1" si="57"/>
        <v>#N/A</v>
      </c>
      <c r="Q729" s="37" t="e">
        <f ca="1">IF(ISERROR($H729),NA(),
$P729/_xlfn.XLOOKUP(0,Tool!$27:$27,Tool!$33:$33)
)</f>
        <v>#N/A</v>
      </c>
      <c r="R729" s="2"/>
      <c r="S729" s="36" t="e" cm="1">
        <f t="array" ref="S729">IF(OR(ISERROR($H729),$H729=FALSE),NA(),
IF(SETUP_Frequency="Financial Year",
IFERROR(INDEX(Dynamic_Table_FY,_xlfn.XMATCH($H729,Dynamic_Period_FY),_xlfn.XMATCH("GDP Deflator",Dynamic_Indices)),
INDEX(Dynamic_Table_FY,COUNTA(Dynamic_Table_FY)/COUNTA(Dynamic_Indices),_xlfn.XMATCH("GDP Deflator",Dynamic_Indices))),
IF(SETUP_Frequency="Calendar Year",
IFERROR(INDEX(Dynamic_Table_CAL,_xlfn.XMATCH($H729,Dynamic_Period_CAL),_xlfn.XMATCH("GDP Deflator",Dynamic_Indices)),
INDEX(Dynamic_Table_CAL,COUNTA(Dynamic_Table_CAL)/COUNTA(Dynamic_Indices),_xlfn.XMATCH("GDP Deflator",Dynamic_Indices))),
IF(SETUP_Frequency="Quarterly",
IFERROR(INDEX(Dynamic_Table_QTR,_xlfn.XMATCH($H729,Dynamic_Period_QTR),_xlfn.XMATCH("GDP Deflator",Dynamic_Indices)),
INDEX(Dynamic_Table_QTR,COUNTA(Dynamic_Table_QTR)/COUNTA(Dynamic_Indices),_xlfn.XMATCH("GDP Deflator",Dynamic_Indices))),"err"))))
/100</f>
        <v>#N/A</v>
      </c>
      <c r="T729" s="37" t="e">
        <f t="shared" ca="1" si="58"/>
        <v>#N/A</v>
      </c>
      <c r="U729" s="2" t="e">
        <f ca="1">IF(ISERROR($H729),NA(),
_xlfn.XLOOKUP(0,Tool!$28:$28,Tool!$40:$40)/$T729
)</f>
        <v>#N/A</v>
      </c>
    </row>
    <row r="730" spans="8:21" x14ac:dyDescent="0.35">
      <c r="H730" s="33" t="b">
        <f>IF(SETUP_Frequency="Calendar Year",IF(COUNTA(H$3:H729)&lt;=SETUP_Period_Final-SETUP_Period_First,H729+1),
IF(SETUP_Frequency="Financial Year", IF(COUNTA(H$3:H729)&lt;=LEFT(SETUP_Period_Final,4)-LEFT(SETUP_Period_First,4),((LEFT(H729,2)&amp;MID(H729,3,2))+1)&amp;"/"&amp;TEXT(RIGHT(TEXT(RIGHT(H729,2)+1,"00"),2),"00"),NA()),
IF(SETUP_Frequency="Quarterly",IF(COUNTA(H$3:H729)&lt;=((LEFT(SETUP_Period_Final,4)-LEFT(SETUP_Period_First,4))*4)+RIGHT(SETUP_Period_Final,1)-RIGHT(SETUP_Period_First,1),IF(_xlfn.NUMBERVALUE(RIGHT(H729,1))=4,(LEFT(H729,4)+1)&amp;"Q1",(LEFT(H729,4)&amp;"Q"&amp;(RIGHT(H729,1)+1))),NA()),NA())))</f>
        <v>0</v>
      </c>
      <c r="J730" s="43">
        <f ca="1">OFFSET(Tool!$C$13,0,ROW($H730)-3)</f>
        <v>0</v>
      </c>
      <c r="K730" s="78" t="e">
        <f t="shared" ca="1" si="56"/>
        <v>#N/A</v>
      </c>
      <c r="L730" s="78" t="e">
        <f t="shared" ca="1" si="59"/>
        <v>#N/A</v>
      </c>
      <c r="M730" s="78" t="e">
        <f t="shared" ca="1" si="60"/>
        <v>#N/A</v>
      </c>
      <c r="N730" s="38"/>
      <c r="O730" s="36" t="e" cm="1">
        <f t="array" ref="O730">IF(OR(ISERROR($H730),$H730=FALSE),NA(),
IF(INFLATION_Index="Custom",_xlfn.XLOOKUP($H730,Tool!$12:$12,Tool!$14:$14)*100,
IF(SETUP_Frequency="Financial Year",
IFERROR(INDEX(Dynamic_Table_FY,_xlfn.XMATCH($H730,Dynamic_Period_FY),_xlfn.XMATCH(INFLATION_Index,Dynamic_Indices)),
INDEX(Dynamic_Table_FY,COUNTA(Dynamic_Table_FY)/COUNTA(Dynamic_Indices),_xlfn.XMATCH(INFLATION_Index,Dynamic_Indices))),
IF(SETUP_Frequency="Calendar Year",
IFERROR(INDEX(Dynamic_Table_CAL,_xlfn.XMATCH($H730,Dynamic_Period_CAL),_xlfn.XMATCH(INFLATION_Index,Dynamic_Indices)),
INDEX(Dynamic_Table_CAL,COUNTA(Dynamic_Table_CAL)/COUNTA(Dynamic_Indices),_xlfn.XMATCH(INFLATION_Index,Dynamic_Indices))),
IF(SETUP_Frequency="Quarterly",
IFERROR(INDEX(Dynamic_Table_QTR,_xlfn.XMATCH($H730,Dynamic_Period_QTR),_xlfn.XMATCH(INFLATION_Index,Dynamic_Indices)),
INDEX(Dynamic_Table_QTR,COUNTA(Dynamic_Table_QTR)/COUNTA(Dynamic_Indices),_xlfn.XMATCH(INFLATION_Index,Dynamic_Indices))),"err")))))
/100</f>
        <v>#N/A</v>
      </c>
      <c r="P730" s="37" t="e">
        <f t="shared" ca="1" si="57"/>
        <v>#N/A</v>
      </c>
      <c r="Q730" s="37" t="e">
        <f ca="1">IF(ISERROR($H730),NA(),
$P730/_xlfn.XLOOKUP(0,Tool!$27:$27,Tool!$33:$33)
)</f>
        <v>#N/A</v>
      </c>
      <c r="R730" s="2"/>
      <c r="S730" s="36" t="e" cm="1">
        <f t="array" ref="S730">IF(OR(ISERROR($H730),$H730=FALSE),NA(),
IF(SETUP_Frequency="Financial Year",
IFERROR(INDEX(Dynamic_Table_FY,_xlfn.XMATCH($H730,Dynamic_Period_FY),_xlfn.XMATCH("GDP Deflator",Dynamic_Indices)),
INDEX(Dynamic_Table_FY,COUNTA(Dynamic_Table_FY)/COUNTA(Dynamic_Indices),_xlfn.XMATCH("GDP Deflator",Dynamic_Indices))),
IF(SETUP_Frequency="Calendar Year",
IFERROR(INDEX(Dynamic_Table_CAL,_xlfn.XMATCH($H730,Dynamic_Period_CAL),_xlfn.XMATCH("GDP Deflator",Dynamic_Indices)),
INDEX(Dynamic_Table_CAL,COUNTA(Dynamic_Table_CAL)/COUNTA(Dynamic_Indices),_xlfn.XMATCH("GDP Deflator",Dynamic_Indices))),
IF(SETUP_Frequency="Quarterly",
IFERROR(INDEX(Dynamic_Table_QTR,_xlfn.XMATCH($H730,Dynamic_Period_QTR),_xlfn.XMATCH("GDP Deflator",Dynamic_Indices)),
INDEX(Dynamic_Table_QTR,COUNTA(Dynamic_Table_QTR)/COUNTA(Dynamic_Indices),_xlfn.XMATCH("GDP Deflator",Dynamic_Indices))),"err"))))
/100</f>
        <v>#N/A</v>
      </c>
      <c r="T730" s="37" t="e">
        <f t="shared" ca="1" si="58"/>
        <v>#N/A</v>
      </c>
      <c r="U730" s="2" t="e">
        <f ca="1">IF(ISERROR($H730),NA(),
_xlfn.XLOOKUP(0,Tool!$28:$28,Tool!$40:$40)/$T730
)</f>
        <v>#N/A</v>
      </c>
    </row>
    <row r="731" spans="8:21" x14ac:dyDescent="0.35">
      <c r="H731" s="33" t="b">
        <f>IF(SETUP_Frequency="Calendar Year",IF(COUNTA(H$3:H730)&lt;=SETUP_Period_Final-SETUP_Period_First,H730+1),
IF(SETUP_Frequency="Financial Year", IF(COUNTA(H$3:H730)&lt;=LEFT(SETUP_Period_Final,4)-LEFT(SETUP_Period_First,4),((LEFT(H730,2)&amp;MID(H730,3,2))+1)&amp;"/"&amp;TEXT(RIGHT(TEXT(RIGHT(H730,2)+1,"00"),2),"00"),NA()),
IF(SETUP_Frequency="Quarterly",IF(COUNTA(H$3:H730)&lt;=((LEFT(SETUP_Period_Final,4)-LEFT(SETUP_Period_First,4))*4)+RIGHT(SETUP_Period_Final,1)-RIGHT(SETUP_Period_First,1),IF(_xlfn.NUMBERVALUE(RIGHT(H730,1))=4,(LEFT(H730,4)+1)&amp;"Q1",(LEFT(H730,4)&amp;"Q"&amp;(RIGHT(H730,1)+1))),NA()),NA())))</f>
        <v>0</v>
      </c>
      <c r="J731" s="43">
        <f ca="1">OFFSET(Tool!$C$13,0,ROW($H731)-3)</f>
        <v>0</v>
      </c>
      <c r="K731" s="78" t="e">
        <f t="shared" ca="1" si="56"/>
        <v>#N/A</v>
      </c>
      <c r="L731" s="78" t="e">
        <f t="shared" ca="1" si="59"/>
        <v>#N/A</v>
      </c>
      <c r="M731" s="78" t="e">
        <f t="shared" ca="1" si="60"/>
        <v>#N/A</v>
      </c>
      <c r="N731" s="38"/>
      <c r="O731" s="36" t="e" cm="1">
        <f t="array" ref="O731">IF(OR(ISERROR($H731),$H731=FALSE),NA(),
IF(INFLATION_Index="Custom",_xlfn.XLOOKUP($H731,Tool!$12:$12,Tool!$14:$14)*100,
IF(SETUP_Frequency="Financial Year",
IFERROR(INDEX(Dynamic_Table_FY,_xlfn.XMATCH($H731,Dynamic_Period_FY),_xlfn.XMATCH(INFLATION_Index,Dynamic_Indices)),
INDEX(Dynamic_Table_FY,COUNTA(Dynamic_Table_FY)/COUNTA(Dynamic_Indices),_xlfn.XMATCH(INFLATION_Index,Dynamic_Indices))),
IF(SETUP_Frequency="Calendar Year",
IFERROR(INDEX(Dynamic_Table_CAL,_xlfn.XMATCH($H731,Dynamic_Period_CAL),_xlfn.XMATCH(INFLATION_Index,Dynamic_Indices)),
INDEX(Dynamic_Table_CAL,COUNTA(Dynamic_Table_CAL)/COUNTA(Dynamic_Indices),_xlfn.XMATCH(INFLATION_Index,Dynamic_Indices))),
IF(SETUP_Frequency="Quarterly",
IFERROR(INDEX(Dynamic_Table_QTR,_xlfn.XMATCH($H731,Dynamic_Period_QTR),_xlfn.XMATCH(INFLATION_Index,Dynamic_Indices)),
INDEX(Dynamic_Table_QTR,COUNTA(Dynamic_Table_QTR)/COUNTA(Dynamic_Indices),_xlfn.XMATCH(INFLATION_Index,Dynamic_Indices))),"err")))))
/100</f>
        <v>#N/A</v>
      </c>
      <c r="P731" s="37" t="e">
        <f t="shared" ca="1" si="57"/>
        <v>#N/A</v>
      </c>
      <c r="Q731" s="37" t="e">
        <f ca="1">IF(ISERROR($H731),NA(),
$P731/_xlfn.XLOOKUP(0,Tool!$27:$27,Tool!$33:$33)
)</f>
        <v>#N/A</v>
      </c>
      <c r="R731" s="2"/>
      <c r="S731" s="36" t="e" cm="1">
        <f t="array" ref="S731">IF(OR(ISERROR($H731),$H731=FALSE),NA(),
IF(SETUP_Frequency="Financial Year",
IFERROR(INDEX(Dynamic_Table_FY,_xlfn.XMATCH($H731,Dynamic_Period_FY),_xlfn.XMATCH("GDP Deflator",Dynamic_Indices)),
INDEX(Dynamic_Table_FY,COUNTA(Dynamic_Table_FY)/COUNTA(Dynamic_Indices),_xlfn.XMATCH("GDP Deflator",Dynamic_Indices))),
IF(SETUP_Frequency="Calendar Year",
IFERROR(INDEX(Dynamic_Table_CAL,_xlfn.XMATCH($H731,Dynamic_Period_CAL),_xlfn.XMATCH("GDP Deflator",Dynamic_Indices)),
INDEX(Dynamic_Table_CAL,COUNTA(Dynamic_Table_CAL)/COUNTA(Dynamic_Indices),_xlfn.XMATCH("GDP Deflator",Dynamic_Indices))),
IF(SETUP_Frequency="Quarterly",
IFERROR(INDEX(Dynamic_Table_QTR,_xlfn.XMATCH($H731,Dynamic_Period_QTR),_xlfn.XMATCH("GDP Deflator",Dynamic_Indices)),
INDEX(Dynamic_Table_QTR,COUNTA(Dynamic_Table_QTR)/COUNTA(Dynamic_Indices),_xlfn.XMATCH("GDP Deflator",Dynamic_Indices))),"err"))))
/100</f>
        <v>#N/A</v>
      </c>
      <c r="T731" s="37" t="e">
        <f t="shared" ca="1" si="58"/>
        <v>#N/A</v>
      </c>
      <c r="U731" s="2" t="e">
        <f ca="1">IF(ISERROR($H731),NA(),
_xlfn.XLOOKUP(0,Tool!$28:$28,Tool!$40:$40)/$T731
)</f>
        <v>#N/A</v>
      </c>
    </row>
    <row r="732" spans="8:21" x14ac:dyDescent="0.35">
      <c r="H732" s="33" t="b">
        <f>IF(SETUP_Frequency="Calendar Year",IF(COUNTA(H$3:H731)&lt;=SETUP_Period_Final-SETUP_Period_First,H731+1),
IF(SETUP_Frequency="Financial Year", IF(COUNTA(H$3:H731)&lt;=LEFT(SETUP_Period_Final,4)-LEFT(SETUP_Period_First,4),((LEFT(H731,2)&amp;MID(H731,3,2))+1)&amp;"/"&amp;TEXT(RIGHT(TEXT(RIGHT(H731,2)+1,"00"),2),"00"),NA()),
IF(SETUP_Frequency="Quarterly",IF(COUNTA(H$3:H731)&lt;=((LEFT(SETUP_Period_Final,4)-LEFT(SETUP_Period_First,4))*4)+RIGHT(SETUP_Period_Final,1)-RIGHT(SETUP_Period_First,1),IF(_xlfn.NUMBERVALUE(RIGHT(H731,1))=4,(LEFT(H731,4)+1)&amp;"Q1",(LEFT(H731,4)&amp;"Q"&amp;(RIGHT(H731,1)+1))),NA()),NA())))</f>
        <v>0</v>
      </c>
      <c r="J732" s="43">
        <f ca="1">OFFSET(Tool!$C$13,0,ROW($H732)-3)</f>
        <v>0</v>
      </c>
      <c r="K732" s="78" t="e">
        <f t="shared" ca="1" si="56"/>
        <v>#N/A</v>
      </c>
      <c r="L732" s="78" t="e">
        <f t="shared" ca="1" si="59"/>
        <v>#N/A</v>
      </c>
      <c r="M732" s="78" t="e">
        <f t="shared" ca="1" si="60"/>
        <v>#N/A</v>
      </c>
      <c r="N732" s="38"/>
      <c r="O732" s="36" t="e" cm="1">
        <f t="array" ref="O732">IF(OR(ISERROR($H732),$H732=FALSE),NA(),
IF(INFLATION_Index="Custom",_xlfn.XLOOKUP($H732,Tool!$12:$12,Tool!$14:$14)*100,
IF(SETUP_Frequency="Financial Year",
IFERROR(INDEX(Dynamic_Table_FY,_xlfn.XMATCH($H732,Dynamic_Period_FY),_xlfn.XMATCH(INFLATION_Index,Dynamic_Indices)),
INDEX(Dynamic_Table_FY,COUNTA(Dynamic_Table_FY)/COUNTA(Dynamic_Indices),_xlfn.XMATCH(INFLATION_Index,Dynamic_Indices))),
IF(SETUP_Frequency="Calendar Year",
IFERROR(INDEX(Dynamic_Table_CAL,_xlfn.XMATCH($H732,Dynamic_Period_CAL),_xlfn.XMATCH(INFLATION_Index,Dynamic_Indices)),
INDEX(Dynamic_Table_CAL,COUNTA(Dynamic_Table_CAL)/COUNTA(Dynamic_Indices),_xlfn.XMATCH(INFLATION_Index,Dynamic_Indices))),
IF(SETUP_Frequency="Quarterly",
IFERROR(INDEX(Dynamic_Table_QTR,_xlfn.XMATCH($H732,Dynamic_Period_QTR),_xlfn.XMATCH(INFLATION_Index,Dynamic_Indices)),
INDEX(Dynamic_Table_QTR,COUNTA(Dynamic_Table_QTR)/COUNTA(Dynamic_Indices),_xlfn.XMATCH(INFLATION_Index,Dynamic_Indices))),"err")))))
/100</f>
        <v>#N/A</v>
      </c>
      <c r="P732" s="37" t="e">
        <f t="shared" ca="1" si="57"/>
        <v>#N/A</v>
      </c>
      <c r="Q732" s="37" t="e">
        <f ca="1">IF(ISERROR($H732),NA(),
$P732/_xlfn.XLOOKUP(0,Tool!$27:$27,Tool!$33:$33)
)</f>
        <v>#N/A</v>
      </c>
      <c r="R732" s="2"/>
      <c r="S732" s="36" t="e" cm="1">
        <f t="array" ref="S732">IF(OR(ISERROR($H732),$H732=FALSE),NA(),
IF(SETUP_Frequency="Financial Year",
IFERROR(INDEX(Dynamic_Table_FY,_xlfn.XMATCH($H732,Dynamic_Period_FY),_xlfn.XMATCH("GDP Deflator",Dynamic_Indices)),
INDEX(Dynamic_Table_FY,COUNTA(Dynamic_Table_FY)/COUNTA(Dynamic_Indices),_xlfn.XMATCH("GDP Deflator",Dynamic_Indices))),
IF(SETUP_Frequency="Calendar Year",
IFERROR(INDEX(Dynamic_Table_CAL,_xlfn.XMATCH($H732,Dynamic_Period_CAL),_xlfn.XMATCH("GDP Deflator",Dynamic_Indices)),
INDEX(Dynamic_Table_CAL,COUNTA(Dynamic_Table_CAL)/COUNTA(Dynamic_Indices),_xlfn.XMATCH("GDP Deflator",Dynamic_Indices))),
IF(SETUP_Frequency="Quarterly",
IFERROR(INDEX(Dynamic_Table_QTR,_xlfn.XMATCH($H732,Dynamic_Period_QTR),_xlfn.XMATCH("GDP Deflator",Dynamic_Indices)),
INDEX(Dynamic_Table_QTR,COUNTA(Dynamic_Table_QTR)/COUNTA(Dynamic_Indices),_xlfn.XMATCH("GDP Deflator",Dynamic_Indices))),"err"))))
/100</f>
        <v>#N/A</v>
      </c>
      <c r="T732" s="37" t="e">
        <f t="shared" ca="1" si="58"/>
        <v>#N/A</v>
      </c>
      <c r="U732" s="2" t="e">
        <f ca="1">IF(ISERROR($H732),NA(),
_xlfn.XLOOKUP(0,Tool!$28:$28,Tool!$40:$40)/$T732
)</f>
        <v>#N/A</v>
      </c>
    </row>
    <row r="733" spans="8:21" x14ac:dyDescent="0.35">
      <c r="H733" s="33" t="b">
        <f>IF(SETUP_Frequency="Calendar Year",IF(COUNTA(H$3:H732)&lt;=SETUP_Period_Final-SETUP_Period_First,H732+1),
IF(SETUP_Frequency="Financial Year", IF(COUNTA(H$3:H732)&lt;=LEFT(SETUP_Period_Final,4)-LEFT(SETUP_Period_First,4),((LEFT(H732,2)&amp;MID(H732,3,2))+1)&amp;"/"&amp;TEXT(RIGHT(TEXT(RIGHT(H732,2)+1,"00"),2),"00"),NA()),
IF(SETUP_Frequency="Quarterly",IF(COUNTA(H$3:H732)&lt;=((LEFT(SETUP_Period_Final,4)-LEFT(SETUP_Period_First,4))*4)+RIGHT(SETUP_Period_Final,1)-RIGHT(SETUP_Period_First,1),IF(_xlfn.NUMBERVALUE(RIGHT(H732,1))=4,(LEFT(H732,4)+1)&amp;"Q1",(LEFT(H732,4)&amp;"Q"&amp;(RIGHT(H732,1)+1))),NA()),NA())))</f>
        <v>0</v>
      </c>
      <c r="J733" s="43">
        <f ca="1">OFFSET(Tool!$C$13,0,ROW($H733)-3)</f>
        <v>0</v>
      </c>
      <c r="K733" s="78" t="e">
        <f t="shared" ca="1" si="56"/>
        <v>#N/A</v>
      </c>
      <c r="L733" s="78" t="e">
        <f t="shared" ca="1" si="59"/>
        <v>#N/A</v>
      </c>
      <c r="M733" s="78" t="e">
        <f t="shared" ca="1" si="60"/>
        <v>#N/A</v>
      </c>
      <c r="N733" s="38"/>
      <c r="O733" s="36" t="e" cm="1">
        <f t="array" ref="O733">IF(OR(ISERROR($H733),$H733=FALSE),NA(),
IF(INFLATION_Index="Custom",_xlfn.XLOOKUP($H733,Tool!$12:$12,Tool!$14:$14)*100,
IF(SETUP_Frequency="Financial Year",
IFERROR(INDEX(Dynamic_Table_FY,_xlfn.XMATCH($H733,Dynamic_Period_FY),_xlfn.XMATCH(INFLATION_Index,Dynamic_Indices)),
INDEX(Dynamic_Table_FY,COUNTA(Dynamic_Table_FY)/COUNTA(Dynamic_Indices),_xlfn.XMATCH(INFLATION_Index,Dynamic_Indices))),
IF(SETUP_Frequency="Calendar Year",
IFERROR(INDEX(Dynamic_Table_CAL,_xlfn.XMATCH($H733,Dynamic_Period_CAL),_xlfn.XMATCH(INFLATION_Index,Dynamic_Indices)),
INDEX(Dynamic_Table_CAL,COUNTA(Dynamic_Table_CAL)/COUNTA(Dynamic_Indices),_xlfn.XMATCH(INFLATION_Index,Dynamic_Indices))),
IF(SETUP_Frequency="Quarterly",
IFERROR(INDEX(Dynamic_Table_QTR,_xlfn.XMATCH($H733,Dynamic_Period_QTR),_xlfn.XMATCH(INFLATION_Index,Dynamic_Indices)),
INDEX(Dynamic_Table_QTR,COUNTA(Dynamic_Table_QTR)/COUNTA(Dynamic_Indices),_xlfn.XMATCH(INFLATION_Index,Dynamic_Indices))),"err")))))
/100</f>
        <v>#N/A</v>
      </c>
      <c r="P733" s="37" t="e">
        <f t="shared" ca="1" si="57"/>
        <v>#N/A</v>
      </c>
      <c r="Q733" s="37" t="e">
        <f ca="1">IF(ISERROR($H733),NA(),
$P733/_xlfn.XLOOKUP(0,Tool!$27:$27,Tool!$33:$33)
)</f>
        <v>#N/A</v>
      </c>
      <c r="R733" s="2"/>
      <c r="S733" s="36" t="e" cm="1">
        <f t="array" ref="S733">IF(OR(ISERROR($H733),$H733=FALSE),NA(),
IF(SETUP_Frequency="Financial Year",
IFERROR(INDEX(Dynamic_Table_FY,_xlfn.XMATCH($H733,Dynamic_Period_FY),_xlfn.XMATCH("GDP Deflator",Dynamic_Indices)),
INDEX(Dynamic_Table_FY,COUNTA(Dynamic_Table_FY)/COUNTA(Dynamic_Indices),_xlfn.XMATCH("GDP Deflator",Dynamic_Indices))),
IF(SETUP_Frequency="Calendar Year",
IFERROR(INDEX(Dynamic_Table_CAL,_xlfn.XMATCH($H733,Dynamic_Period_CAL),_xlfn.XMATCH("GDP Deflator",Dynamic_Indices)),
INDEX(Dynamic_Table_CAL,COUNTA(Dynamic_Table_CAL)/COUNTA(Dynamic_Indices),_xlfn.XMATCH("GDP Deflator",Dynamic_Indices))),
IF(SETUP_Frequency="Quarterly",
IFERROR(INDEX(Dynamic_Table_QTR,_xlfn.XMATCH($H733,Dynamic_Period_QTR),_xlfn.XMATCH("GDP Deflator",Dynamic_Indices)),
INDEX(Dynamic_Table_QTR,COUNTA(Dynamic_Table_QTR)/COUNTA(Dynamic_Indices),_xlfn.XMATCH("GDP Deflator",Dynamic_Indices))),"err"))))
/100</f>
        <v>#N/A</v>
      </c>
      <c r="T733" s="37" t="e">
        <f t="shared" ca="1" si="58"/>
        <v>#N/A</v>
      </c>
      <c r="U733" s="2" t="e">
        <f ca="1">IF(ISERROR($H733),NA(),
_xlfn.XLOOKUP(0,Tool!$28:$28,Tool!$40:$40)/$T733
)</f>
        <v>#N/A</v>
      </c>
    </row>
    <row r="734" spans="8:21" x14ac:dyDescent="0.35">
      <c r="H734" s="33" t="b">
        <f>IF(SETUP_Frequency="Calendar Year",IF(COUNTA(H$3:H733)&lt;=SETUP_Period_Final-SETUP_Period_First,H733+1),
IF(SETUP_Frequency="Financial Year", IF(COUNTA(H$3:H733)&lt;=LEFT(SETUP_Period_Final,4)-LEFT(SETUP_Period_First,4),((LEFT(H733,2)&amp;MID(H733,3,2))+1)&amp;"/"&amp;TEXT(RIGHT(TEXT(RIGHT(H733,2)+1,"00"),2),"00"),NA()),
IF(SETUP_Frequency="Quarterly",IF(COUNTA(H$3:H733)&lt;=((LEFT(SETUP_Period_Final,4)-LEFT(SETUP_Period_First,4))*4)+RIGHT(SETUP_Period_Final,1)-RIGHT(SETUP_Period_First,1),IF(_xlfn.NUMBERVALUE(RIGHT(H733,1))=4,(LEFT(H733,4)+1)&amp;"Q1",(LEFT(H733,4)&amp;"Q"&amp;(RIGHT(H733,1)+1))),NA()),NA())))</f>
        <v>0</v>
      </c>
      <c r="J734" s="43">
        <f ca="1">OFFSET(Tool!$C$13,0,ROW($H734)-3)</f>
        <v>0</v>
      </c>
      <c r="K734" s="78" t="e">
        <f t="shared" ca="1" si="56"/>
        <v>#N/A</v>
      </c>
      <c r="L734" s="78" t="e">
        <f t="shared" ca="1" si="59"/>
        <v>#N/A</v>
      </c>
      <c r="M734" s="78" t="e">
        <f t="shared" ca="1" si="60"/>
        <v>#N/A</v>
      </c>
      <c r="N734" s="38"/>
      <c r="O734" s="36" t="e" cm="1">
        <f t="array" ref="O734">IF(OR(ISERROR($H734),$H734=FALSE),NA(),
IF(INFLATION_Index="Custom",_xlfn.XLOOKUP($H734,Tool!$12:$12,Tool!$14:$14)*100,
IF(SETUP_Frequency="Financial Year",
IFERROR(INDEX(Dynamic_Table_FY,_xlfn.XMATCH($H734,Dynamic_Period_FY),_xlfn.XMATCH(INFLATION_Index,Dynamic_Indices)),
INDEX(Dynamic_Table_FY,COUNTA(Dynamic_Table_FY)/COUNTA(Dynamic_Indices),_xlfn.XMATCH(INFLATION_Index,Dynamic_Indices))),
IF(SETUP_Frequency="Calendar Year",
IFERROR(INDEX(Dynamic_Table_CAL,_xlfn.XMATCH($H734,Dynamic_Period_CAL),_xlfn.XMATCH(INFLATION_Index,Dynamic_Indices)),
INDEX(Dynamic_Table_CAL,COUNTA(Dynamic_Table_CAL)/COUNTA(Dynamic_Indices),_xlfn.XMATCH(INFLATION_Index,Dynamic_Indices))),
IF(SETUP_Frequency="Quarterly",
IFERROR(INDEX(Dynamic_Table_QTR,_xlfn.XMATCH($H734,Dynamic_Period_QTR),_xlfn.XMATCH(INFLATION_Index,Dynamic_Indices)),
INDEX(Dynamic_Table_QTR,COUNTA(Dynamic_Table_QTR)/COUNTA(Dynamic_Indices),_xlfn.XMATCH(INFLATION_Index,Dynamic_Indices))),"err")))))
/100</f>
        <v>#N/A</v>
      </c>
      <c r="P734" s="37" t="e">
        <f t="shared" ca="1" si="57"/>
        <v>#N/A</v>
      </c>
      <c r="Q734" s="37" t="e">
        <f ca="1">IF(ISERROR($H734),NA(),
$P734/_xlfn.XLOOKUP(0,Tool!$27:$27,Tool!$33:$33)
)</f>
        <v>#N/A</v>
      </c>
      <c r="R734" s="2"/>
      <c r="S734" s="36" t="e" cm="1">
        <f t="array" ref="S734">IF(OR(ISERROR($H734),$H734=FALSE),NA(),
IF(SETUP_Frequency="Financial Year",
IFERROR(INDEX(Dynamic_Table_FY,_xlfn.XMATCH($H734,Dynamic_Period_FY),_xlfn.XMATCH("GDP Deflator",Dynamic_Indices)),
INDEX(Dynamic_Table_FY,COUNTA(Dynamic_Table_FY)/COUNTA(Dynamic_Indices),_xlfn.XMATCH("GDP Deflator",Dynamic_Indices))),
IF(SETUP_Frequency="Calendar Year",
IFERROR(INDEX(Dynamic_Table_CAL,_xlfn.XMATCH($H734,Dynamic_Period_CAL),_xlfn.XMATCH("GDP Deflator",Dynamic_Indices)),
INDEX(Dynamic_Table_CAL,COUNTA(Dynamic_Table_CAL)/COUNTA(Dynamic_Indices),_xlfn.XMATCH("GDP Deflator",Dynamic_Indices))),
IF(SETUP_Frequency="Quarterly",
IFERROR(INDEX(Dynamic_Table_QTR,_xlfn.XMATCH($H734,Dynamic_Period_QTR),_xlfn.XMATCH("GDP Deflator",Dynamic_Indices)),
INDEX(Dynamic_Table_QTR,COUNTA(Dynamic_Table_QTR)/COUNTA(Dynamic_Indices),_xlfn.XMATCH("GDP Deflator",Dynamic_Indices))),"err"))))
/100</f>
        <v>#N/A</v>
      </c>
      <c r="T734" s="37" t="e">
        <f t="shared" ca="1" si="58"/>
        <v>#N/A</v>
      </c>
      <c r="U734" s="2" t="e">
        <f ca="1">IF(ISERROR($H734),NA(),
_xlfn.XLOOKUP(0,Tool!$28:$28,Tool!$40:$40)/$T734
)</f>
        <v>#N/A</v>
      </c>
    </row>
    <row r="735" spans="8:21" x14ac:dyDescent="0.35">
      <c r="H735" s="33" t="b">
        <f>IF(SETUP_Frequency="Calendar Year",IF(COUNTA(H$3:H734)&lt;=SETUP_Period_Final-SETUP_Period_First,H734+1),
IF(SETUP_Frequency="Financial Year", IF(COUNTA(H$3:H734)&lt;=LEFT(SETUP_Period_Final,4)-LEFT(SETUP_Period_First,4),((LEFT(H734,2)&amp;MID(H734,3,2))+1)&amp;"/"&amp;TEXT(RIGHT(TEXT(RIGHT(H734,2)+1,"00"),2),"00"),NA()),
IF(SETUP_Frequency="Quarterly",IF(COUNTA(H$3:H734)&lt;=((LEFT(SETUP_Period_Final,4)-LEFT(SETUP_Period_First,4))*4)+RIGHT(SETUP_Period_Final,1)-RIGHT(SETUP_Period_First,1),IF(_xlfn.NUMBERVALUE(RIGHT(H734,1))=4,(LEFT(H734,4)+1)&amp;"Q1",(LEFT(H734,4)&amp;"Q"&amp;(RIGHT(H734,1)+1))),NA()),NA())))</f>
        <v>0</v>
      </c>
      <c r="J735" s="43">
        <f ca="1">OFFSET(Tool!$C$13,0,ROW($H735)-3)</f>
        <v>0</v>
      </c>
      <c r="K735" s="78" t="e">
        <f t="shared" ca="1" si="56"/>
        <v>#N/A</v>
      </c>
      <c r="L735" s="78" t="e">
        <f t="shared" ca="1" si="59"/>
        <v>#N/A</v>
      </c>
      <c r="M735" s="78" t="e">
        <f t="shared" ca="1" si="60"/>
        <v>#N/A</v>
      </c>
      <c r="N735" s="38"/>
      <c r="O735" s="36" t="e" cm="1">
        <f t="array" ref="O735">IF(OR(ISERROR($H735),$H735=FALSE),NA(),
IF(INFLATION_Index="Custom",_xlfn.XLOOKUP($H735,Tool!$12:$12,Tool!$14:$14)*100,
IF(SETUP_Frequency="Financial Year",
IFERROR(INDEX(Dynamic_Table_FY,_xlfn.XMATCH($H735,Dynamic_Period_FY),_xlfn.XMATCH(INFLATION_Index,Dynamic_Indices)),
INDEX(Dynamic_Table_FY,COUNTA(Dynamic_Table_FY)/COUNTA(Dynamic_Indices),_xlfn.XMATCH(INFLATION_Index,Dynamic_Indices))),
IF(SETUP_Frequency="Calendar Year",
IFERROR(INDEX(Dynamic_Table_CAL,_xlfn.XMATCH($H735,Dynamic_Period_CAL),_xlfn.XMATCH(INFLATION_Index,Dynamic_Indices)),
INDEX(Dynamic_Table_CAL,COUNTA(Dynamic_Table_CAL)/COUNTA(Dynamic_Indices),_xlfn.XMATCH(INFLATION_Index,Dynamic_Indices))),
IF(SETUP_Frequency="Quarterly",
IFERROR(INDEX(Dynamic_Table_QTR,_xlfn.XMATCH($H735,Dynamic_Period_QTR),_xlfn.XMATCH(INFLATION_Index,Dynamic_Indices)),
INDEX(Dynamic_Table_QTR,COUNTA(Dynamic_Table_QTR)/COUNTA(Dynamic_Indices),_xlfn.XMATCH(INFLATION_Index,Dynamic_Indices))),"err")))))
/100</f>
        <v>#N/A</v>
      </c>
      <c r="P735" s="37" t="e">
        <f t="shared" ca="1" si="57"/>
        <v>#N/A</v>
      </c>
      <c r="Q735" s="37" t="e">
        <f ca="1">IF(ISERROR($H735),NA(),
$P735/_xlfn.XLOOKUP(0,Tool!$27:$27,Tool!$33:$33)
)</f>
        <v>#N/A</v>
      </c>
      <c r="R735" s="2"/>
      <c r="S735" s="36" t="e" cm="1">
        <f t="array" ref="S735">IF(OR(ISERROR($H735),$H735=FALSE),NA(),
IF(SETUP_Frequency="Financial Year",
IFERROR(INDEX(Dynamic_Table_FY,_xlfn.XMATCH($H735,Dynamic_Period_FY),_xlfn.XMATCH("GDP Deflator",Dynamic_Indices)),
INDEX(Dynamic_Table_FY,COUNTA(Dynamic_Table_FY)/COUNTA(Dynamic_Indices),_xlfn.XMATCH("GDP Deflator",Dynamic_Indices))),
IF(SETUP_Frequency="Calendar Year",
IFERROR(INDEX(Dynamic_Table_CAL,_xlfn.XMATCH($H735,Dynamic_Period_CAL),_xlfn.XMATCH("GDP Deflator",Dynamic_Indices)),
INDEX(Dynamic_Table_CAL,COUNTA(Dynamic_Table_CAL)/COUNTA(Dynamic_Indices),_xlfn.XMATCH("GDP Deflator",Dynamic_Indices))),
IF(SETUP_Frequency="Quarterly",
IFERROR(INDEX(Dynamic_Table_QTR,_xlfn.XMATCH($H735,Dynamic_Period_QTR),_xlfn.XMATCH("GDP Deflator",Dynamic_Indices)),
INDEX(Dynamic_Table_QTR,COUNTA(Dynamic_Table_QTR)/COUNTA(Dynamic_Indices),_xlfn.XMATCH("GDP Deflator",Dynamic_Indices))),"err"))))
/100</f>
        <v>#N/A</v>
      </c>
      <c r="T735" s="37" t="e">
        <f t="shared" ca="1" si="58"/>
        <v>#N/A</v>
      </c>
      <c r="U735" s="2" t="e">
        <f ca="1">IF(ISERROR($H735),NA(),
_xlfn.XLOOKUP(0,Tool!$28:$28,Tool!$40:$40)/$T735
)</f>
        <v>#N/A</v>
      </c>
    </row>
    <row r="736" spans="8:21" x14ac:dyDescent="0.35">
      <c r="H736" s="33" t="b">
        <f>IF(SETUP_Frequency="Calendar Year",IF(COUNTA(H$3:H735)&lt;=SETUP_Period_Final-SETUP_Period_First,H735+1),
IF(SETUP_Frequency="Financial Year", IF(COUNTA(H$3:H735)&lt;=LEFT(SETUP_Period_Final,4)-LEFT(SETUP_Period_First,4),((LEFT(H735,2)&amp;MID(H735,3,2))+1)&amp;"/"&amp;TEXT(RIGHT(TEXT(RIGHT(H735,2)+1,"00"),2),"00"),NA()),
IF(SETUP_Frequency="Quarterly",IF(COUNTA(H$3:H735)&lt;=((LEFT(SETUP_Period_Final,4)-LEFT(SETUP_Period_First,4))*4)+RIGHT(SETUP_Period_Final,1)-RIGHT(SETUP_Period_First,1),IF(_xlfn.NUMBERVALUE(RIGHT(H735,1))=4,(LEFT(H735,4)+1)&amp;"Q1",(LEFT(H735,4)&amp;"Q"&amp;(RIGHT(H735,1)+1))),NA()),NA())))</f>
        <v>0</v>
      </c>
      <c r="J736" s="43">
        <f ca="1">OFFSET(Tool!$C$13,0,ROW($H736)-3)</f>
        <v>0</v>
      </c>
      <c r="K736" s="78" t="e">
        <f t="shared" ca="1" si="56"/>
        <v>#N/A</v>
      </c>
      <c r="L736" s="78" t="e">
        <f t="shared" ca="1" si="59"/>
        <v>#N/A</v>
      </c>
      <c r="M736" s="78" t="e">
        <f t="shared" ca="1" si="60"/>
        <v>#N/A</v>
      </c>
      <c r="N736" s="38"/>
      <c r="O736" s="36" t="e" cm="1">
        <f t="array" ref="O736">IF(OR(ISERROR($H736),$H736=FALSE),NA(),
IF(INFLATION_Index="Custom",_xlfn.XLOOKUP($H736,Tool!$12:$12,Tool!$14:$14)*100,
IF(SETUP_Frequency="Financial Year",
IFERROR(INDEX(Dynamic_Table_FY,_xlfn.XMATCH($H736,Dynamic_Period_FY),_xlfn.XMATCH(INFLATION_Index,Dynamic_Indices)),
INDEX(Dynamic_Table_FY,COUNTA(Dynamic_Table_FY)/COUNTA(Dynamic_Indices),_xlfn.XMATCH(INFLATION_Index,Dynamic_Indices))),
IF(SETUP_Frequency="Calendar Year",
IFERROR(INDEX(Dynamic_Table_CAL,_xlfn.XMATCH($H736,Dynamic_Period_CAL),_xlfn.XMATCH(INFLATION_Index,Dynamic_Indices)),
INDEX(Dynamic_Table_CAL,COUNTA(Dynamic_Table_CAL)/COUNTA(Dynamic_Indices),_xlfn.XMATCH(INFLATION_Index,Dynamic_Indices))),
IF(SETUP_Frequency="Quarterly",
IFERROR(INDEX(Dynamic_Table_QTR,_xlfn.XMATCH($H736,Dynamic_Period_QTR),_xlfn.XMATCH(INFLATION_Index,Dynamic_Indices)),
INDEX(Dynamic_Table_QTR,COUNTA(Dynamic_Table_QTR)/COUNTA(Dynamic_Indices),_xlfn.XMATCH(INFLATION_Index,Dynamic_Indices))),"err")))))
/100</f>
        <v>#N/A</v>
      </c>
      <c r="P736" s="37" t="e">
        <f t="shared" ca="1" si="57"/>
        <v>#N/A</v>
      </c>
      <c r="Q736" s="37" t="e">
        <f ca="1">IF(ISERROR($H736),NA(),
$P736/_xlfn.XLOOKUP(0,Tool!$27:$27,Tool!$33:$33)
)</f>
        <v>#N/A</v>
      </c>
      <c r="R736" s="2"/>
      <c r="S736" s="36" t="e" cm="1">
        <f t="array" ref="S736">IF(OR(ISERROR($H736),$H736=FALSE),NA(),
IF(SETUP_Frequency="Financial Year",
IFERROR(INDEX(Dynamic_Table_FY,_xlfn.XMATCH($H736,Dynamic_Period_FY),_xlfn.XMATCH("GDP Deflator",Dynamic_Indices)),
INDEX(Dynamic_Table_FY,COUNTA(Dynamic_Table_FY)/COUNTA(Dynamic_Indices),_xlfn.XMATCH("GDP Deflator",Dynamic_Indices))),
IF(SETUP_Frequency="Calendar Year",
IFERROR(INDEX(Dynamic_Table_CAL,_xlfn.XMATCH($H736,Dynamic_Period_CAL),_xlfn.XMATCH("GDP Deflator",Dynamic_Indices)),
INDEX(Dynamic_Table_CAL,COUNTA(Dynamic_Table_CAL)/COUNTA(Dynamic_Indices),_xlfn.XMATCH("GDP Deflator",Dynamic_Indices))),
IF(SETUP_Frequency="Quarterly",
IFERROR(INDEX(Dynamic_Table_QTR,_xlfn.XMATCH($H736,Dynamic_Period_QTR),_xlfn.XMATCH("GDP Deflator",Dynamic_Indices)),
INDEX(Dynamic_Table_QTR,COUNTA(Dynamic_Table_QTR)/COUNTA(Dynamic_Indices),_xlfn.XMATCH("GDP Deflator",Dynamic_Indices))),"err"))))
/100</f>
        <v>#N/A</v>
      </c>
      <c r="T736" s="37" t="e">
        <f t="shared" ca="1" si="58"/>
        <v>#N/A</v>
      </c>
      <c r="U736" s="2" t="e">
        <f ca="1">IF(ISERROR($H736),NA(),
_xlfn.XLOOKUP(0,Tool!$28:$28,Tool!$40:$40)/$T736
)</f>
        <v>#N/A</v>
      </c>
    </row>
    <row r="737" spans="8:21" x14ac:dyDescent="0.35">
      <c r="H737" s="33" t="b">
        <f>IF(SETUP_Frequency="Calendar Year",IF(COUNTA(H$3:H736)&lt;=SETUP_Period_Final-SETUP_Period_First,H736+1),
IF(SETUP_Frequency="Financial Year", IF(COUNTA(H$3:H736)&lt;=LEFT(SETUP_Period_Final,4)-LEFT(SETUP_Period_First,4),((LEFT(H736,2)&amp;MID(H736,3,2))+1)&amp;"/"&amp;TEXT(RIGHT(TEXT(RIGHT(H736,2)+1,"00"),2),"00"),NA()),
IF(SETUP_Frequency="Quarterly",IF(COUNTA(H$3:H736)&lt;=((LEFT(SETUP_Period_Final,4)-LEFT(SETUP_Period_First,4))*4)+RIGHT(SETUP_Period_Final,1)-RIGHT(SETUP_Period_First,1),IF(_xlfn.NUMBERVALUE(RIGHT(H736,1))=4,(LEFT(H736,4)+1)&amp;"Q1",(LEFT(H736,4)&amp;"Q"&amp;(RIGHT(H736,1)+1))),NA()),NA())))</f>
        <v>0</v>
      </c>
      <c r="J737" s="43">
        <f ca="1">OFFSET(Tool!$C$13,0,ROW($H737)-3)</f>
        <v>0</v>
      </c>
      <c r="K737" s="78" t="e">
        <f t="shared" ca="1" si="56"/>
        <v>#N/A</v>
      </c>
      <c r="L737" s="78" t="e">
        <f t="shared" ca="1" si="59"/>
        <v>#N/A</v>
      </c>
      <c r="M737" s="78" t="e">
        <f t="shared" ca="1" si="60"/>
        <v>#N/A</v>
      </c>
      <c r="N737" s="38"/>
      <c r="O737" s="36" t="e" cm="1">
        <f t="array" ref="O737">IF(OR(ISERROR($H737),$H737=FALSE),NA(),
IF(INFLATION_Index="Custom",_xlfn.XLOOKUP($H737,Tool!$12:$12,Tool!$14:$14)*100,
IF(SETUP_Frequency="Financial Year",
IFERROR(INDEX(Dynamic_Table_FY,_xlfn.XMATCH($H737,Dynamic_Period_FY),_xlfn.XMATCH(INFLATION_Index,Dynamic_Indices)),
INDEX(Dynamic_Table_FY,COUNTA(Dynamic_Table_FY)/COUNTA(Dynamic_Indices),_xlfn.XMATCH(INFLATION_Index,Dynamic_Indices))),
IF(SETUP_Frequency="Calendar Year",
IFERROR(INDEX(Dynamic_Table_CAL,_xlfn.XMATCH($H737,Dynamic_Period_CAL),_xlfn.XMATCH(INFLATION_Index,Dynamic_Indices)),
INDEX(Dynamic_Table_CAL,COUNTA(Dynamic_Table_CAL)/COUNTA(Dynamic_Indices),_xlfn.XMATCH(INFLATION_Index,Dynamic_Indices))),
IF(SETUP_Frequency="Quarterly",
IFERROR(INDEX(Dynamic_Table_QTR,_xlfn.XMATCH($H737,Dynamic_Period_QTR),_xlfn.XMATCH(INFLATION_Index,Dynamic_Indices)),
INDEX(Dynamic_Table_QTR,COUNTA(Dynamic_Table_QTR)/COUNTA(Dynamic_Indices),_xlfn.XMATCH(INFLATION_Index,Dynamic_Indices))),"err")))))
/100</f>
        <v>#N/A</v>
      </c>
      <c r="P737" s="37" t="e">
        <f t="shared" ca="1" si="57"/>
        <v>#N/A</v>
      </c>
      <c r="Q737" s="37" t="e">
        <f ca="1">IF(ISERROR($H737),NA(),
$P737/_xlfn.XLOOKUP(0,Tool!$27:$27,Tool!$33:$33)
)</f>
        <v>#N/A</v>
      </c>
      <c r="R737" s="2"/>
      <c r="S737" s="36" t="e" cm="1">
        <f t="array" ref="S737">IF(OR(ISERROR($H737),$H737=FALSE),NA(),
IF(SETUP_Frequency="Financial Year",
IFERROR(INDEX(Dynamic_Table_FY,_xlfn.XMATCH($H737,Dynamic_Period_FY),_xlfn.XMATCH("GDP Deflator",Dynamic_Indices)),
INDEX(Dynamic_Table_FY,COUNTA(Dynamic_Table_FY)/COUNTA(Dynamic_Indices),_xlfn.XMATCH("GDP Deflator",Dynamic_Indices))),
IF(SETUP_Frequency="Calendar Year",
IFERROR(INDEX(Dynamic_Table_CAL,_xlfn.XMATCH($H737,Dynamic_Period_CAL),_xlfn.XMATCH("GDP Deflator",Dynamic_Indices)),
INDEX(Dynamic_Table_CAL,COUNTA(Dynamic_Table_CAL)/COUNTA(Dynamic_Indices),_xlfn.XMATCH("GDP Deflator",Dynamic_Indices))),
IF(SETUP_Frequency="Quarterly",
IFERROR(INDEX(Dynamic_Table_QTR,_xlfn.XMATCH($H737,Dynamic_Period_QTR),_xlfn.XMATCH("GDP Deflator",Dynamic_Indices)),
INDEX(Dynamic_Table_QTR,COUNTA(Dynamic_Table_QTR)/COUNTA(Dynamic_Indices),_xlfn.XMATCH("GDP Deflator",Dynamic_Indices))),"err"))))
/100</f>
        <v>#N/A</v>
      </c>
      <c r="T737" s="37" t="e">
        <f t="shared" ca="1" si="58"/>
        <v>#N/A</v>
      </c>
      <c r="U737" s="2" t="e">
        <f ca="1">IF(ISERROR($H737),NA(),
_xlfn.XLOOKUP(0,Tool!$28:$28,Tool!$40:$40)/$T737
)</f>
        <v>#N/A</v>
      </c>
    </row>
    <row r="738" spans="8:21" x14ac:dyDescent="0.35">
      <c r="H738" s="33" t="b">
        <f>IF(SETUP_Frequency="Calendar Year",IF(COUNTA(H$3:H737)&lt;=SETUP_Period_Final-SETUP_Period_First,H737+1),
IF(SETUP_Frequency="Financial Year", IF(COUNTA(H$3:H737)&lt;=LEFT(SETUP_Period_Final,4)-LEFT(SETUP_Period_First,4),((LEFT(H737,2)&amp;MID(H737,3,2))+1)&amp;"/"&amp;TEXT(RIGHT(TEXT(RIGHT(H737,2)+1,"00"),2),"00"),NA()),
IF(SETUP_Frequency="Quarterly",IF(COUNTA(H$3:H737)&lt;=((LEFT(SETUP_Period_Final,4)-LEFT(SETUP_Period_First,4))*4)+RIGHT(SETUP_Period_Final,1)-RIGHT(SETUP_Period_First,1),IF(_xlfn.NUMBERVALUE(RIGHT(H737,1))=4,(LEFT(H737,4)+1)&amp;"Q1",(LEFT(H737,4)&amp;"Q"&amp;(RIGHT(H737,1)+1))),NA()),NA())))</f>
        <v>0</v>
      </c>
      <c r="J738" s="43">
        <f ca="1">OFFSET(Tool!$C$13,0,ROW($H738)-3)</f>
        <v>0</v>
      </c>
      <c r="K738" s="78" t="e">
        <f t="shared" ca="1" si="56"/>
        <v>#N/A</v>
      </c>
      <c r="L738" s="78" t="e">
        <f t="shared" ca="1" si="59"/>
        <v>#N/A</v>
      </c>
      <c r="M738" s="78" t="e">
        <f t="shared" ca="1" si="60"/>
        <v>#N/A</v>
      </c>
      <c r="N738" s="38"/>
      <c r="O738" s="36" t="e" cm="1">
        <f t="array" ref="O738">IF(OR(ISERROR($H738),$H738=FALSE),NA(),
IF(INFLATION_Index="Custom",_xlfn.XLOOKUP($H738,Tool!$12:$12,Tool!$14:$14)*100,
IF(SETUP_Frequency="Financial Year",
IFERROR(INDEX(Dynamic_Table_FY,_xlfn.XMATCH($H738,Dynamic_Period_FY),_xlfn.XMATCH(INFLATION_Index,Dynamic_Indices)),
INDEX(Dynamic_Table_FY,COUNTA(Dynamic_Table_FY)/COUNTA(Dynamic_Indices),_xlfn.XMATCH(INFLATION_Index,Dynamic_Indices))),
IF(SETUP_Frequency="Calendar Year",
IFERROR(INDEX(Dynamic_Table_CAL,_xlfn.XMATCH($H738,Dynamic_Period_CAL),_xlfn.XMATCH(INFLATION_Index,Dynamic_Indices)),
INDEX(Dynamic_Table_CAL,COUNTA(Dynamic_Table_CAL)/COUNTA(Dynamic_Indices),_xlfn.XMATCH(INFLATION_Index,Dynamic_Indices))),
IF(SETUP_Frequency="Quarterly",
IFERROR(INDEX(Dynamic_Table_QTR,_xlfn.XMATCH($H738,Dynamic_Period_QTR),_xlfn.XMATCH(INFLATION_Index,Dynamic_Indices)),
INDEX(Dynamic_Table_QTR,COUNTA(Dynamic_Table_QTR)/COUNTA(Dynamic_Indices),_xlfn.XMATCH(INFLATION_Index,Dynamic_Indices))),"err")))))
/100</f>
        <v>#N/A</v>
      </c>
      <c r="P738" s="37" t="e">
        <f t="shared" ca="1" si="57"/>
        <v>#N/A</v>
      </c>
      <c r="Q738" s="37" t="e">
        <f ca="1">IF(ISERROR($H738),NA(),
$P738/_xlfn.XLOOKUP(0,Tool!$27:$27,Tool!$33:$33)
)</f>
        <v>#N/A</v>
      </c>
      <c r="R738" s="2"/>
      <c r="S738" s="36" t="e" cm="1">
        <f t="array" ref="S738">IF(OR(ISERROR($H738),$H738=FALSE),NA(),
IF(SETUP_Frequency="Financial Year",
IFERROR(INDEX(Dynamic_Table_FY,_xlfn.XMATCH($H738,Dynamic_Period_FY),_xlfn.XMATCH("GDP Deflator",Dynamic_Indices)),
INDEX(Dynamic_Table_FY,COUNTA(Dynamic_Table_FY)/COUNTA(Dynamic_Indices),_xlfn.XMATCH("GDP Deflator",Dynamic_Indices))),
IF(SETUP_Frequency="Calendar Year",
IFERROR(INDEX(Dynamic_Table_CAL,_xlfn.XMATCH($H738,Dynamic_Period_CAL),_xlfn.XMATCH("GDP Deflator",Dynamic_Indices)),
INDEX(Dynamic_Table_CAL,COUNTA(Dynamic_Table_CAL)/COUNTA(Dynamic_Indices),_xlfn.XMATCH("GDP Deflator",Dynamic_Indices))),
IF(SETUP_Frequency="Quarterly",
IFERROR(INDEX(Dynamic_Table_QTR,_xlfn.XMATCH($H738,Dynamic_Period_QTR),_xlfn.XMATCH("GDP Deflator",Dynamic_Indices)),
INDEX(Dynamic_Table_QTR,COUNTA(Dynamic_Table_QTR)/COUNTA(Dynamic_Indices),_xlfn.XMATCH("GDP Deflator",Dynamic_Indices))),"err"))))
/100</f>
        <v>#N/A</v>
      </c>
      <c r="T738" s="37" t="e">
        <f t="shared" ca="1" si="58"/>
        <v>#N/A</v>
      </c>
      <c r="U738" s="2" t="e">
        <f ca="1">IF(ISERROR($H738),NA(),
_xlfn.XLOOKUP(0,Tool!$28:$28,Tool!$40:$40)/$T738
)</f>
        <v>#N/A</v>
      </c>
    </row>
    <row r="739" spans="8:21" x14ac:dyDescent="0.35">
      <c r="H739" s="33" t="b">
        <f>IF(SETUP_Frequency="Calendar Year",IF(COUNTA(H$3:H738)&lt;=SETUP_Period_Final-SETUP_Period_First,H738+1),
IF(SETUP_Frequency="Financial Year", IF(COUNTA(H$3:H738)&lt;=LEFT(SETUP_Period_Final,4)-LEFT(SETUP_Period_First,4),((LEFT(H738,2)&amp;MID(H738,3,2))+1)&amp;"/"&amp;TEXT(RIGHT(TEXT(RIGHT(H738,2)+1,"00"),2),"00"),NA()),
IF(SETUP_Frequency="Quarterly",IF(COUNTA(H$3:H738)&lt;=((LEFT(SETUP_Period_Final,4)-LEFT(SETUP_Period_First,4))*4)+RIGHT(SETUP_Period_Final,1)-RIGHT(SETUP_Period_First,1),IF(_xlfn.NUMBERVALUE(RIGHT(H738,1))=4,(LEFT(H738,4)+1)&amp;"Q1",(LEFT(H738,4)&amp;"Q"&amp;(RIGHT(H738,1)+1))),NA()),NA())))</f>
        <v>0</v>
      </c>
      <c r="J739" s="43">
        <f ca="1">OFFSET(Tool!$C$13,0,ROW($H739)-3)</f>
        <v>0</v>
      </c>
      <c r="K739" s="78" t="e">
        <f t="shared" ca="1" si="56"/>
        <v>#N/A</v>
      </c>
      <c r="L739" s="78" t="e">
        <f t="shared" ca="1" si="59"/>
        <v>#N/A</v>
      </c>
      <c r="M739" s="78" t="e">
        <f t="shared" ca="1" si="60"/>
        <v>#N/A</v>
      </c>
      <c r="N739" s="38"/>
      <c r="O739" s="36" t="e" cm="1">
        <f t="array" ref="O739">IF(OR(ISERROR($H739),$H739=FALSE),NA(),
IF(INFLATION_Index="Custom",_xlfn.XLOOKUP($H739,Tool!$12:$12,Tool!$14:$14)*100,
IF(SETUP_Frequency="Financial Year",
IFERROR(INDEX(Dynamic_Table_FY,_xlfn.XMATCH($H739,Dynamic_Period_FY),_xlfn.XMATCH(INFLATION_Index,Dynamic_Indices)),
INDEX(Dynamic_Table_FY,COUNTA(Dynamic_Table_FY)/COUNTA(Dynamic_Indices),_xlfn.XMATCH(INFLATION_Index,Dynamic_Indices))),
IF(SETUP_Frequency="Calendar Year",
IFERROR(INDEX(Dynamic_Table_CAL,_xlfn.XMATCH($H739,Dynamic_Period_CAL),_xlfn.XMATCH(INFLATION_Index,Dynamic_Indices)),
INDEX(Dynamic_Table_CAL,COUNTA(Dynamic_Table_CAL)/COUNTA(Dynamic_Indices),_xlfn.XMATCH(INFLATION_Index,Dynamic_Indices))),
IF(SETUP_Frequency="Quarterly",
IFERROR(INDEX(Dynamic_Table_QTR,_xlfn.XMATCH($H739,Dynamic_Period_QTR),_xlfn.XMATCH(INFLATION_Index,Dynamic_Indices)),
INDEX(Dynamic_Table_QTR,COUNTA(Dynamic_Table_QTR)/COUNTA(Dynamic_Indices),_xlfn.XMATCH(INFLATION_Index,Dynamic_Indices))),"err")))))
/100</f>
        <v>#N/A</v>
      </c>
      <c r="P739" s="37" t="e">
        <f t="shared" ca="1" si="57"/>
        <v>#N/A</v>
      </c>
      <c r="Q739" s="37" t="e">
        <f ca="1">IF(ISERROR($H739),NA(),
$P739/_xlfn.XLOOKUP(0,Tool!$27:$27,Tool!$33:$33)
)</f>
        <v>#N/A</v>
      </c>
      <c r="R739" s="2"/>
      <c r="S739" s="36" t="e" cm="1">
        <f t="array" ref="S739">IF(OR(ISERROR($H739),$H739=FALSE),NA(),
IF(SETUP_Frequency="Financial Year",
IFERROR(INDEX(Dynamic_Table_FY,_xlfn.XMATCH($H739,Dynamic_Period_FY),_xlfn.XMATCH("GDP Deflator",Dynamic_Indices)),
INDEX(Dynamic_Table_FY,COUNTA(Dynamic_Table_FY)/COUNTA(Dynamic_Indices),_xlfn.XMATCH("GDP Deflator",Dynamic_Indices))),
IF(SETUP_Frequency="Calendar Year",
IFERROR(INDEX(Dynamic_Table_CAL,_xlfn.XMATCH($H739,Dynamic_Period_CAL),_xlfn.XMATCH("GDP Deflator",Dynamic_Indices)),
INDEX(Dynamic_Table_CAL,COUNTA(Dynamic_Table_CAL)/COUNTA(Dynamic_Indices),_xlfn.XMATCH("GDP Deflator",Dynamic_Indices))),
IF(SETUP_Frequency="Quarterly",
IFERROR(INDEX(Dynamic_Table_QTR,_xlfn.XMATCH($H739,Dynamic_Period_QTR),_xlfn.XMATCH("GDP Deflator",Dynamic_Indices)),
INDEX(Dynamic_Table_QTR,COUNTA(Dynamic_Table_QTR)/COUNTA(Dynamic_Indices),_xlfn.XMATCH("GDP Deflator",Dynamic_Indices))),"err"))))
/100</f>
        <v>#N/A</v>
      </c>
      <c r="T739" s="37" t="e">
        <f t="shared" ca="1" si="58"/>
        <v>#N/A</v>
      </c>
      <c r="U739" s="2" t="e">
        <f ca="1">IF(ISERROR($H739),NA(),
_xlfn.XLOOKUP(0,Tool!$28:$28,Tool!$40:$40)/$T739
)</f>
        <v>#N/A</v>
      </c>
    </row>
    <row r="740" spans="8:21" x14ac:dyDescent="0.35">
      <c r="H740" s="33" t="b">
        <f>IF(SETUP_Frequency="Calendar Year",IF(COUNTA(H$3:H739)&lt;=SETUP_Period_Final-SETUP_Period_First,H739+1),
IF(SETUP_Frequency="Financial Year", IF(COUNTA(H$3:H739)&lt;=LEFT(SETUP_Period_Final,4)-LEFT(SETUP_Period_First,4),((LEFT(H739,2)&amp;MID(H739,3,2))+1)&amp;"/"&amp;TEXT(RIGHT(TEXT(RIGHT(H739,2)+1,"00"),2),"00"),NA()),
IF(SETUP_Frequency="Quarterly",IF(COUNTA(H$3:H739)&lt;=((LEFT(SETUP_Period_Final,4)-LEFT(SETUP_Period_First,4))*4)+RIGHT(SETUP_Period_Final,1)-RIGHT(SETUP_Period_First,1),IF(_xlfn.NUMBERVALUE(RIGHT(H739,1))=4,(LEFT(H739,4)+1)&amp;"Q1",(LEFT(H739,4)&amp;"Q"&amp;(RIGHT(H739,1)+1))),NA()),NA())))</f>
        <v>0</v>
      </c>
      <c r="J740" s="43">
        <f ca="1">OFFSET(Tool!$C$13,0,ROW($H740)-3)</f>
        <v>0</v>
      </c>
      <c r="K740" s="78" t="e">
        <f t="shared" ca="1" si="56"/>
        <v>#N/A</v>
      </c>
      <c r="L740" s="78" t="e">
        <f t="shared" ca="1" si="59"/>
        <v>#N/A</v>
      </c>
      <c r="M740" s="78" t="e">
        <f t="shared" ca="1" si="60"/>
        <v>#N/A</v>
      </c>
      <c r="N740" s="38"/>
      <c r="O740" s="36" t="e" cm="1">
        <f t="array" ref="O740">IF(OR(ISERROR($H740),$H740=FALSE),NA(),
IF(INFLATION_Index="Custom",_xlfn.XLOOKUP($H740,Tool!$12:$12,Tool!$14:$14)*100,
IF(SETUP_Frequency="Financial Year",
IFERROR(INDEX(Dynamic_Table_FY,_xlfn.XMATCH($H740,Dynamic_Period_FY),_xlfn.XMATCH(INFLATION_Index,Dynamic_Indices)),
INDEX(Dynamic_Table_FY,COUNTA(Dynamic_Table_FY)/COUNTA(Dynamic_Indices),_xlfn.XMATCH(INFLATION_Index,Dynamic_Indices))),
IF(SETUP_Frequency="Calendar Year",
IFERROR(INDEX(Dynamic_Table_CAL,_xlfn.XMATCH($H740,Dynamic_Period_CAL),_xlfn.XMATCH(INFLATION_Index,Dynamic_Indices)),
INDEX(Dynamic_Table_CAL,COUNTA(Dynamic_Table_CAL)/COUNTA(Dynamic_Indices),_xlfn.XMATCH(INFLATION_Index,Dynamic_Indices))),
IF(SETUP_Frequency="Quarterly",
IFERROR(INDEX(Dynamic_Table_QTR,_xlfn.XMATCH($H740,Dynamic_Period_QTR),_xlfn.XMATCH(INFLATION_Index,Dynamic_Indices)),
INDEX(Dynamic_Table_QTR,COUNTA(Dynamic_Table_QTR)/COUNTA(Dynamic_Indices),_xlfn.XMATCH(INFLATION_Index,Dynamic_Indices))),"err")))))
/100</f>
        <v>#N/A</v>
      </c>
      <c r="P740" s="37" t="e">
        <f t="shared" ca="1" si="57"/>
        <v>#N/A</v>
      </c>
      <c r="Q740" s="37" t="e">
        <f ca="1">IF(ISERROR($H740),NA(),
$P740/_xlfn.XLOOKUP(0,Tool!$27:$27,Tool!$33:$33)
)</f>
        <v>#N/A</v>
      </c>
      <c r="R740" s="2"/>
      <c r="S740" s="36" t="e" cm="1">
        <f t="array" ref="S740">IF(OR(ISERROR($H740),$H740=FALSE),NA(),
IF(SETUP_Frequency="Financial Year",
IFERROR(INDEX(Dynamic_Table_FY,_xlfn.XMATCH($H740,Dynamic_Period_FY),_xlfn.XMATCH("GDP Deflator",Dynamic_Indices)),
INDEX(Dynamic_Table_FY,COUNTA(Dynamic_Table_FY)/COUNTA(Dynamic_Indices),_xlfn.XMATCH("GDP Deflator",Dynamic_Indices))),
IF(SETUP_Frequency="Calendar Year",
IFERROR(INDEX(Dynamic_Table_CAL,_xlfn.XMATCH($H740,Dynamic_Period_CAL),_xlfn.XMATCH("GDP Deflator",Dynamic_Indices)),
INDEX(Dynamic_Table_CAL,COUNTA(Dynamic_Table_CAL)/COUNTA(Dynamic_Indices),_xlfn.XMATCH("GDP Deflator",Dynamic_Indices))),
IF(SETUP_Frequency="Quarterly",
IFERROR(INDEX(Dynamic_Table_QTR,_xlfn.XMATCH($H740,Dynamic_Period_QTR),_xlfn.XMATCH("GDP Deflator",Dynamic_Indices)),
INDEX(Dynamic_Table_QTR,COUNTA(Dynamic_Table_QTR)/COUNTA(Dynamic_Indices),_xlfn.XMATCH("GDP Deflator",Dynamic_Indices))),"err"))))
/100</f>
        <v>#N/A</v>
      </c>
      <c r="T740" s="37" t="e">
        <f t="shared" ca="1" si="58"/>
        <v>#N/A</v>
      </c>
      <c r="U740" s="2" t="e">
        <f ca="1">IF(ISERROR($H740),NA(),
_xlfn.XLOOKUP(0,Tool!$28:$28,Tool!$40:$40)/$T740
)</f>
        <v>#N/A</v>
      </c>
    </row>
    <row r="741" spans="8:21" x14ac:dyDescent="0.35">
      <c r="H741" s="33" t="b">
        <f>IF(SETUP_Frequency="Calendar Year",IF(COUNTA(H$3:H740)&lt;=SETUP_Period_Final-SETUP_Period_First,H740+1),
IF(SETUP_Frequency="Financial Year", IF(COUNTA(H$3:H740)&lt;=LEFT(SETUP_Period_Final,4)-LEFT(SETUP_Period_First,4),((LEFT(H740,2)&amp;MID(H740,3,2))+1)&amp;"/"&amp;TEXT(RIGHT(TEXT(RIGHT(H740,2)+1,"00"),2),"00"),NA()),
IF(SETUP_Frequency="Quarterly",IF(COUNTA(H$3:H740)&lt;=((LEFT(SETUP_Period_Final,4)-LEFT(SETUP_Period_First,4))*4)+RIGHT(SETUP_Period_Final,1)-RIGHT(SETUP_Period_First,1),IF(_xlfn.NUMBERVALUE(RIGHT(H740,1))=4,(LEFT(H740,4)+1)&amp;"Q1",(LEFT(H740,4)&amp;"Q"&amp;(RIGHT(H740,1)+1))),NA()),NA())))</f>
        <v>0</v>
      </c>
      <c r="J741" s="43">
        <f ca="1">OFFSET(Tool!$C$13,0,ROW($H741)-3)</f>
        <v>0</v>
      </c>
      <c r="K741" s="78" t="e">
        <f t="shared" ca="1" si="56"/>
        <v>#N/A</v>
      </c>
      <c r="L741" s="78" t="e">
        <f t="shared" ca="1" si="59"/>
        <v>#N/A</v>
      </c>
      <c r="M741" s="78" t="e">
        <f t="shared" ca="1" si="60"/>
        <v>#N/A</v>
      </c>
      <c r="N741" s="38"/>
      <c r="O741" s="36" t="e" cm="1">
        <f t="array" ref="O741">IF(OR(ISERROR($H741),$H741=FALSE),NA(),
IF(INFLATION_Index="Custom",_xlfn.XLOOKUP($H741,Tool!$12:$12,Tool!$14:$14)*100,
IF(SETUP_Frequency="Financial Year",
IFERROR(INDEX(Dynamic_Table_FY,_xlfn.XMATCH($H741,Dynamic_Period_FY),_xlfn.XMATCH(INFLATION_Index,Dynamic_Indices)),
INDEX(Dynamic_Table_FY,COUNTA(Dynamic_Table_FY)/COUNTA(Dynamic_Indices),_xlfn.XMATCH(INFLATION_Index,Dynamic_Indices))),
IF(SETUP_Frequency="Calendar Year",
IFERROR(INDEX(Dynamic_Table_CAL,_xlfn.XMATCH($H741,Dynamic_Period_CAL),_xlfn.XMATCH(INFLATION_Index,Dynamic_Indices)),
INDEX(Dynamic_Table_CAL,COUNTA(Dynamic_Table_CAL)/COUNTA(Dynamic_Indices),_xlfn.XMATCH(INFLATION_Index,Dynamic_Indices))),
IF(SETUP_Frequency="Quarterly",
IFERROR(INDEX(Dynamic_Table_QTR,_xlfn.XMATCH($H741,Dynamic_Period_QTR),_xlfn.XMATCH(INFLATION_Index,Dynamic_Indices)),
INDEX(Dynamic_Table_QTR,COUNTA(Dynamic_Table_QTR)/COUNTA(Dynamic_Indices),_xlfn.XMATCH(INFLATION_Index,Dynamic_Indices))),"err")))))
/100</f>
        <v>#N/A</v>
      </c>
      <c r="P741" s="37" t="e">
        <f t="shared" ca="1" si="57"/>
        <v>#N/A</v>
      </c>
      <c r="Q741" s="37" t="e">
        <f ca="1">IF(ISERROR($H741),NA(),
$P741/_xlfn.XLOOKUP(0,Tool!$27:$27,Tool!$33:$33)
)</f>
        <v>#N/A</v>
      </c>
      <c r="R741" s="2"/>
      <c r="S741" s="36" t="e" cm="1">
        <f t="array" ref="S741">IF(OR(ISERROR($H741),$H741=FALSE),NA(),
IF(SETUP_Frequency="Financial Year",
IFERROR(INDEX(Dynamic_Table_FY,_xlfn.XMATCH($H741,Dynamic_Period_FY),_xlfn.XMATCH("GDP Deflator",Dynamic_Indices)),
INDEX(Dynamic_Table_FY,COUNTA(Dynamic_Table_FY)/COUNTA(Dynamic_Indices),_xlfn.XMATCH("GDP Deflator",Dynamic_Indices))),
IF(SETUP_Frequency="Calendar Year",
IFERROR(INDEX(Dynamic_Table_CAL,_xlfn.XMATCH($H741,Dynamic_Period_CAL),_xlfn.XMATCH("GDP Deflator",Dynamic_Indices)),
INDEX(Dynamic_Table_CAL,COUNTA(Dynamic_Table_CAL)/COUNTA(Dynamic_Indices),_xlfn.XMATCH("GDP Deflator",Dynamic_Indices))),
IF(SETUP_Frequency="Quarterly",
IFERROR(INDEX(Dynamic_Table_QTR,_xlfn.XMATCH($H741,Dynamic_Period_QTR),_xlfn.XMATCH("GDP Deflator",Dynamic_Indices)),
INDEX(Dynamic_Table_QTR,COUNTA(Dynamic_Table_QTR)/COUNTA(Dynamic_Indices),_xlfn.XMATCH("GDP Deflator",Dynamic_Indices))),"err"))))
/100</f>
        <v>#N/A</v>
      </c>
      <c r="T741" s="37" t="e">
        <f t="shared" ca="1" si="58"/>
        <v>#N/A</v>
      </c>
      <c r="U741" s="2" t="e">
        <f ca="1">IF(ISERROR($H741),NA(),
_xlfn.XLOOKUP(0,Tool!$28:$28,Tool!$40:$40)/$T741
)</f>
        <v>#N/A</v>
      </c>
    </row>
    <row r="742" spans="8:21" x14ac:dyDescent="0.35">
      <c r="H742" s="33" t="b">
        <f>IF(SETUP_Frequency="Calendar Year",IF(COUNTA(H$3:H741)&lt;=SETUP_Period_Final-SETUP_Period_First,H741+1),
IF(SETUP_Frequency="Financial Year", IF(COUNTA(H$3:H741)&lt;=LEFT(SETUP_Period_Final,4)-LEFT(SETUP_Period_First,4),((LEFT(H741,2)&amp;MID(H741,3,2))+1)&amp;"/"&amp;TEXT(RIGHT(TEXT(RIGHT(H741,2)+1,"00"),2),"00"),NA()),
IF(SETUP_Frequency="Quarterly",IF(COUNTA(H$3:H741)&lt;=((LEFT(SETUP_Period_Final,4)-LEFT(SETUP_Period_First,4))*4)+RIGHT(SETUP_Period_Final,1)-RIGHT(SETUP_Period_First,1),IF(_xlfn.NUMBERVALUE(RIGHT(H741,1))=4,(LEFT(H741,4)+1)&amp;"Q1",(LEFT(H741,4)&amp;"Q"&amp;(RIGHT(H741,1)+1))),NA()),NA())))</f>
        <v>0</v>
      </c>
      <c r="J742" s="43">
        <f ca="1">OFFSET(Tool!$C$13,0,ROW($H742)-3)</f>
        <v>0</v>
      </c>
      <c r="K742" s="78" t="e">
        <f t="shared" ca="1" si="56"/>
        <v>#N/A</v>
      </c>
      <c r="L742" s="78" t="e">
        <f t="shared" ca="1" si="59"/>
        <v>#N/A</v>
      </c>
      <c r="M742" s="78" t="e">
        <f t="shared" ca="1" si="60"/>
        <v>#N/A</v>
      </c>
      <c r="N742" s="38"/>
      <c r="O742" s="36" t="e" cm="1">
        <f t="array" ref="O742">IF(OR(ISERROR($H742),$H742=FALSE),NA(),
IF(INFLATION_Index="Custom",_xlfn.XLOOKUP($H742,Tool!$12:$12,Tool!$14:$14)*100,
IF(SETUP_Frequency="Financial Year",
IFERROR(INDEX(Dynamic_Table_FY,_xlfn.XMATCH($H742,Dynamic_Period_FY),_xlfn.XMATCH(INFLATION_Index,Dynamic_Indices)),
INDEX(Dynamic_Table_FY,COUNTA(Dynamic_Table_FY)/COUNTA(Dynamic_Indices),_xlfn.XMATCH(INFLATION_Index,Dynamic_Indices))),
IF(SETUP_Frequency="Calendar Year",
IFERROR(INDEX(Dynamic_Table_CAL,_xlfn.XMATCH($H742,Dynamic_Period_CAL),_xlfn.XMATCH(INFLATION_Index,Dynamic_Indices)),
INDEX(Dynamic_Table_CAL,COUNTA(Dynamic_Table_CAL)/COUNTA(Dynamic_Indices),_xlfn.XMATCH(INFLATION_Index,Dynamic_Indices))),
IF(SETUP_Frequency="Quarterly",
IFERROR(INDEX(Dynamic_Table_QTR,_xlfn.XMATCH($H742,Dynamic_Period_QTR),_xlfn.XMATCH(INFLATION_Index,Dynamic_Indices)),
INDEX(Dynamic_Table_QTR,COUNTA(Dynamic_Table_QTR)/COUNTA(Dynamic_Indices),_xlfn.XMATCH(INFLATION_Index,Dynamic_Indices))),"err")))))
/100</f>
        <v>#N/A</v>
      </c>
      <c r="P742" s="37" t="e">
        <f t="shared" ca="1" si="57"/>
        <v>#N/A</v>
      </c>
      <c r="Q742" s="37" t="e">
        <f ca="1">IF(ISERROR($H742),NA(),
$P742/_xlfn.XLOOKUP(0,Tool!$27:$27,Tool!$33:$33)
)</f>
        <v>#N/A</v>
      </c>
      <c r="R742" s="2"/>
      <c r="S742" s="36" t="e" cm="1">
        <f t="array" ref="S742">IF(OR(ISERROR($H742),$H742=FALSE),NA(),
IF(SETUP_Frequency="Financial Year",
IFERROR(INDEX(Dynamic_Table_FY,_xlfn.XMATCH($H742,Dynamic_Period_FY),_xlfn.XMATCH("GDP Deflator",Dynamic_Indices)),
INDEX(Dynamic_Table_FY,COUNTA(Dynamic_Table_FY)/COUNTA(Dynamic_Indices),_xlfn.XMATCH("GDP Deflator",Dynamic_Indices))),
IF(SETUP_Frequency="Calendar Year",
IFERROR(INDEX(Dynamic_Table_CAL,_xlfn.XMATCH($H742,Dynamic_Period_CAL),_xlfn.XMATCH("GDP Deflator",Dynamic_Indices)),
INDEX(Dynamic_Table_CAL,COUNTA(Dynamic_Table_CAL)/COUNTA(Dynamic_Indices),_xlfn.XMATCH("GDP Deflator",Dynamic_Indices))),
IF(SETUP_Frequency="Quarterly",
IFERROR(INDEX(Dynamic_Table_QTR,_xlfn.XMATCH($H742,Dynamic_Period_QTR),_xlfn.XMATCH("GDP Deflator",Dynamic_Indices)),
INDEX(Dynamic_Table_QTR,COUNTA(Dynamic_Table_QTR)/COUNTA(Dynamic_Indices),_xlfn.XMATCH("GDP Deflator",Dynamic_Indices))),"err"))))
/100</f>
        <v>#N/A</v>
      </c>
      <c r="T742" s="37" t="e">
        <f t="shared" ca="1" si="58"/>
        <v>#N/A</v>
      </c>
      <c r="U742" s="2" t="e">
        <f ca="1">IF(ISERROR($H742),NA(),
_xlfn.XLOOKUP(0,Tool!$28:$28,Tool!$40:$40)/$T742
)</f>
        <v>#N/A</v>
      </c>
    </row>
    <row r="743" spans="8:21" x14ac:dyDescent="0.35">
      <c r="H743" s="33" t="b">
        <f>IF(SETUP_Frequency="Calendar Year",IF(COUNTA(H$3:H742)&lt;=SETUP_Period_Final-SETUP_Period_First,H742+1),
IF(SETUP_Frequency="Financial Year", IF(COUNTA(H$3:H742)&lt;=LEFT(SETUP_Period_Final,4)-LEFT(SETUP_Period_First,4),((LEFT(H742,2)&amp;MID(H742,3,2))+1)&amp;"/"&amp;TEXT(RIGHT(TEXT(RIGHT(H742,2)+1,"00"),2),"00"),NA()),
IF(SETUP_Frequency="Quarterly",IF(COUNTA(H$3:H742)&lt;=((LEFT(SETUP_Period_Final,4)-LEFT(SETUP_Period_First,4))*4)+RIGHT(SETUP_Period_Final,1)-RIGHT(SETUP_Period_First,1),IF(_xlfn.NUMBERVALUE(RIGHT(H742,1))=4,(LEFT(H742,4)+1)&amp;"Q1",(LEFT(H742,4)&amp;"Q"&amp;(RIGHT(H742,1)+1))),NA()),NA())))</f>
        <v>0</v>
      </c>
      <c r="J743" s="43">
        <f ca="1">OFFSET(Tool!$C$13,0,ROW($H743)-3)</f>
        <v>0</v>
      </c>
      <c r="K743" s="78" t="e">
        <f t="shared" ca="1" si="56"/>
        <v>#N/A</v>
      </c>
      <c r="L743" s="78" t="e">
        <f t="shared" ca="1" si="59"/>
        <v>#N/A</v>
      </c>
      <c r="M743" s="78" t="e">
        <f t="shared" ca="1" si="60"/>
        <v>#N/A</v>
      </c>
      <c r="N743" s="38"/>
      <c r="O743" s="36" t="e" cm="1">
        <f t="array" ref="O743">IF(OR(ISERROR($H743),$H743=FALSE),NA(),
IF(INFLATION_Index="Custom",_xlfn.XLOOKUP($H743,Tool!$12:$12,Tool!$14:$14)*100,
IF(SETUP_Frequency="Financial Year",
IFERROR(INDEX(Dynamic_Table_FY,_xlfn.XMATCH($H743,Dynamic_Period_FY),_xlfn.XMATCH(INFLATION_Index,Dynamic_Indices)),
INDEX(Dynamic_Table_FY,COUNTA(Dynamic_Table_FY)/COUNTA(Dynamic_Indices),_xlfn.XMATCH(INFLATION_Index,Dynamic_Indices))),
IF(SETUP_Frequency="Calendar Year",
IFERROR(INDEX(Dynamic_Table_CAL,_xlfn.XMATCH($H743,Dynamic_Period_CAL),_xlfn.XMATCH(INFLATION_Index,Dynamic_Indices)),
INDEX(Dynamic_Table_CAL,COUNTA(Dynamic_Table_CAL)/COUNTA(Dynamic_Indices),_xlfn.XMATCH(INFLATION_Index,Dynamic_Indices))),
IF(SETUP_Frequency="Quarterly",
IFERROR(INDEX(Dynamic_Table_QTR,_xlfn.XMATCH($H743,Dynamic_Period_QTR),_xlfn.XMATCH(INFLATION_Index,Dynamic_Indices)),
INDEX(Dynamic_Table_QTR,COUNTA(Dynamic_Table_QTR)/COUNTA(Dynamic_Indices),_xlfn.XMATCH(INFLATION_Index,Dynamic_Indices))),"err")))))
/100</f>
        <v>#N/A</v>
      </c>
      <c r="P743" s="37" t="e">
        <f t="shared" ca="1" si="57"/>
        <v>#N/A</v>
      </c>
      <c r="Q743" s="37" t="e">
        <f ca="1">IF(ISERROR($H743),NA(),
$P743/_xlfn.XLOOKUP(0,Tool!$27:$27,Tool!$33:$33)
)</f>
        <v>#N/A</v>
      </c>
      <c r="R743" s="2"/>
      <c r="S743" s="36" t="e" cm="1">
        <f t="array" ref="S743">IF(OR(ISERROR($H743),$H743=FALSE),NA(),
IF(SETUP_Frequency="Financial Year",
IFERROR(INDEX(Dynamic_Table_FY,_xlfn.XMATCH($H743,Dynamic_Period_FY),_xlfn.XMATCH("GDP Deflator",Dynamic_Indices)),
INDEX(Dynamic_Table_FY,COUNTA(Dynamic_Table_FY)/COUNTA(Dynamic_Indices),_xlfn.XMATCH("GDP Deflator",Dynamic_Indices))),
IF(SETUP_Frequency="Calendar Year",
IFERROR(INDEX(Dynamic_Table_CAL,_xlfn.XMATCH($H743,Dynamic_Period_CAL),_xlfn.XMATCH("GDP Deflator",Dynamic_Indices)),
INDEX(Dynamic_Table_CAL,COUNTA(Dynamic_Table_CAL)/COUNTA(Dynamic_Indices),_xlfn.XMATCH("GDP Deflator",Dynamic_Indices))),
IF(SETUP_Frequency="Quarterly",
IFERROR(INDEX(Dynamic_Table_QTR,_xlfn.XMATCH($H743,Dynamic_Period_QTR),_xlfn.XMATCH("GDP Deflator",Dynamic_Indices)),
INDEX(Dynamic_Table_QTR,COUNTA(Dynamic_Table_QTR)/COUNTA(Dynamic_Indices),_xlfn.XMATCH("GDP Deflator",Dynamic_Indices))),"err"))))
/100</f>
        <v>#N/A</v>
      </c>
      <c r="T743" s="37" t="e">
        <f t="shared" ca="1" si="58"/>
        <v>#N/A</v>
      </c>
      <c r="U743" s="2" t="e">
        <f ca="1">IF(ISERROR($H743),NA(),
_xlfn.XLOOKUP(0,Tool!$28:$28,Tool!$40:$40)/$T743
)</f>
        <v>#N/A</v>
      </c>
    </row>
    <row r="744" spans="8:21" x14ac:dyDescent="0.35">
      <c r="H744" s="33" t="b">
        <f>IF(SETUP_Frequency="Calendar Year",IF(COUNTA(H$3:H743)&lt;=SETUP_Period_Final-SETUP_Period_First,H743+1),
IF(SETUP_Frequency="Financial Year", IF(COUNTA(H$3:H743)&lt;=LEFT(SETUP_Period_Final,4)-LEFT(SETUP_Period_First,4),((LEFT(H743,2)&amp;MID(H743,3,2))+1)&amp;"/"&amp;TEXT(RIGHT(TEXT(RIGHT(H743,2)+1,"00"),2),"00"),NA()),
IF(SETUP_Frequency="Quarterly",IF(COUNTA(H$3:H743)&lt;=((LEFT(SETUP_Period_Final,4)-LEFT(SETUP_Period_First,4))*4)+RIGHT(SETUP_Period_Final,1)-RIGHT(SETUP_Period_First,1),IF(_xlfn.NUMBERVALUE(RIGHT(H743,1))=4,(LEFT(H743,4)+1)&amp;"Q1",(LEFT(H743,4)&amp;"Q"&amp;(RIGHT(H743,1)+1))),NA()),NA())))</f>
        <v>0</v>
      </c>
      <c r="J744" s="43">
        <f ca="1">OFFSET(Tool!$C$13,0,ROW($H744)-3)</f>
        <v>0</v>
      </c>
      <c r="K744" s="78" t="e">
        <f t="shared" ca="1" si="56"/>
        <v>#N/A</v>
      </c>
      <c r="L744" s="78" t="e">
        <f t="shared" ca="1" si="59"/>
        <v>#N/A</v>
      </c>
      <c r="M744" s="78" t="e">
        <f t="shared" ca="1" si="60"/>
        <v>#N/A</v>
      </c>
      <c r="N744" s="38"/>
      <c r="O744" s="36" t="e" cm="1">
        <f t="array" ref="O744">IF(OR(ISERROR($H744),$H744=FALSE),NA(),
IF(INFLATION_Index="Custom",_xlfn.XLOOKUP($H744,Tool!$12:$12,Tool!$14:$14)*100,
IF(SETUP_Frequency="Financial Year",
IFERROR(INDEX(Dynamic_Table_FY,_xlfn.XMATCH($H744,Dynamic_Period_FY),_xlfn.XMATCH(INFLATION_Index,Dynamic_Indices)),
INDEX(Dynamic_Table_FY,COUNTA(Dynamic_Table_FY)/COUNTA(Dynamic_Indices),_xlfn.XMATCH(INFLATION_Index,Dynamic_Indices))),
IF(SETUP_Frequency="Calendar Year",
IFERROR(INDEX(Dynamic_Table_CAL,_xlfn.XMATCH($H744,Dynamic_Period_CAL),_xlfn.XMATCH(INFLATION_Index,Dynamic_Indices)),
INDEX(Dynamic_Table_CAL,COUNTA(Dynamic_Table_CAL)/COUNTA(Dynamic_Indices),_xlfn.XMATCH(INFLATION_Index,Dynamic_Indices))),
IF(SETUP_Frequency="Quarterly",
IFERROR(INDEX(Dynamic_Table_QTR,_xlfn.XMATCH($H744,Dynamic_Period_QTR),_xlfn.XMATCH(INFLATION_Index,Dynamic_Indices)),
INDEX(Dynamic_Table_QTR,COUNTA(Dynamic_Table_QTR)/COUNTA(Dynamic_Indices),_xlfn.XMATCH(INFLATION_Index,Dynamic_Indices))),"err")))))
/100</f>
        <v>#N/A</v>
      </c>
      <c r="P744" s="37" t="e">
        <f t="shared" ca="1" si="57"/>
        <v>#N/A</v>
      </c>
      <c r="Q744" s="37" t="e">
        <f ca="1">IF(ISERROR($H744),NA(),
$P744/_xlfn.XLOOKUP(0,Tool!$27:$27,Tool!$33:$33)
)</f>
        <v>#N/A</v>
      </c>
      <c r="R744" s="2"/>
      <c r="S744" s="36" t="e" cm="1">
        <f t="array" ref="S744">IF(OR(ISERROR($H744),$H744=FALSE),NA(),
IF(SETUP_Frequency="Financial Year",
IFERROR(INDEX(Dynamic_Table_FY,_xlfn.XMATCH($H744,Dynamic_Period_FY),_xlfn.XMATCH("GDP Deflator",Dynamic_Indices)),
INDEX(Dynamic_Table_FY,COUNTA(Dynamic_Table_FY)/COUNTA(Dynamic_Indices),_xlfn.XMATCH("GDP Deflator",Dynamic_Indices))),
IF(SETUP_Frequency="Calendar Year",
IFERROR(INDEX(Dynamic_Table_CAL,_xlfn.XMATCH($H744,Dynamic_Period_CAL),_xlfn.XMATCH("GDP Deflator",Dynamic_Indices)),
INDEX(Dynamic_Table_CAL,COUNTA(Dynamic_Table_CAL)/COUNTA(Dynamic_Indices),_xlfn.XMATCH("GDP Deflator",Dynamic_Indices))),
IF(SETUP_Frequency="Quarterly",
IFERROR(INDEX(Dynamic_Table_QTR,_xlfn.XMATCH($H744,Dynamic_Period_QTR),_xlfn.XMATCH("GDP Deflator",Dynamic_Indices)),
INDEX(Dynamic_Table_QTR,COUNTA(Dynamic_Table_QTR)/COUNTA(Dynamic_Indices),_xlfn.XMATCH("GDP Deflator",Dynamic_Indices))),"err"))))
/100</f>
        <v>#N/A</v>
      </c>
      <c r="T744" s="37" t="e">
        <f t="shared" ca="1" si="58"/>
        <v>#N/A</v>
      </c>
      <c r="U744" s="2" t="e">
        <f ca="1">IF(ISERROR($H744),NA(),
_xlfn.XLOOKUP(0,Tool!$28:$28,Tool!$40:$40)/$T744
)</f>
        <v>#N/A</v>
      </c>
    </row>
    <row r="745" spans="8:21" x14ac:dyDescent="0.35">
      <c r="H745" s="33" t="b">
        <f>IF(SETUP_Frequency="Calendar Year",IF(COUNTA(H$3:H744)&lt;=SETUP_Period_Final-SETUP_Period_First,H744+1),
IF(SETUP_Frequency="Financial Year", IF(COUNTA(H$3:H744)&lt;=LEFT(SETUP_Period_Final,4)-LEFT(SETUP_Period_First,4),((LEFT(H744,2)&amp;MID(H744,3,2))+1)&amp;"/"&amp;TEXT(RIGHT(TEXT(RIGHT(H744,2)+1,"00"),2),"00"),NA()),
IF(SETUP_Frequency="Quarterly",IF(COUNTA(H$3:H744)&lt;=((LEFT(SETUP_Period_Final,4)-LEFT(SETUP_Period_First,4))*4)+RIGHT(SETUP_Period_Final,1)-RIGHT(SETUP_Period_First,1),IF(_xlfn.NUMBERVALUE(RIGHT(H744,1))=4,(LEFT(H744,4)+1)&amp;"Q1",(LEFT(H744,4)&amp;"Q"&amp;(RIGHT(H744,1)+1))),NA()),NA())))</f>
        <v>0</v>
      </c>
      <c r="J745" s="43">
        <f ca="1">OFFSET(Tool!$C$13,0,ROW($H745)-3)</f>
        <v>0</v>
      </c>
      <c r="K745" s="78" t="e">
        <f t="shared" ca="1" si="56"/>
        <v>#N/A</v>
      </c>
      <c r="L745" s="78" t="e">
        <f t="shared" ca="1" si="59"/>
        <v>#N/A</v>
      </c>
      <c r="M745" s="78" t="e">
        <f t="shared" ca="1" si="60"/>
        <v>#N/A</v>
      </c>
      <c r="N745" s="38"/>
      <c r="O745" s="36" t="e" cm="1">
        <f t="array" ref="O745">IF(OR(ISERROR($H745),$H745=FALSE),NA(),
IF(INFLATION_Index="Custom",_xlfn.XLOOKUP($H745,Tool!$12:$12,Tool!$14:$14)*100,
IF(SETUP_Frequency="Financial Year",
IFERROR(INDEX(Dynamic_Table_FY,_xlfn.XMATCH($H745,Dynamic_Period_FY),_xlfn.XMATCH(INFLATION_Index,Dynamic_Indices)),
INDEX(Dynamic_Table_FY,COUNTA(Dynamic_Table_FY)/COUNTA(Dynamic_Indices),_xlfn.XMATCH(INFLATION_Index,Dynamic_Indices))),
IF(SETUP_Frequency="Calendar Year",
IFERROR(INDEX(Dynamic_Table_CAL,_xlfn.XMATCH($H745,Dynamic_Period_CAL),_xlfn.XMATCH(INFLATION_Index,Dynamic_Indices)),
INDEX(Dynamic_Table_CAL,COUNTA(Dynamic_Table_CAL)/COUNTA(Dynamic_Indices),_xlfn.XMATCH(INFLATION_Index,Dynamic_Indices))),
IF(SETUP_Frequency="Quarterly",
IFERROR(INDEX(Dynamic_Table_QTR,_xlfn.XMATCH($H745,Dynamic_Period_QTR),_xlfn.XMATCH(INFLATION_Index,Dynamic_Indices)),
INDEX(Dynamic_Table_QTR,COUNTA(Dynamic_Table_QTR)/COUNTA(Dynamic_Indices),_xlfn.XMATCH(INFLATION_Index,Dynamic_Indices))),"err")))))
/100</f>
        <v>#N/A</v>
      </c>
      <c r="P745" s="37" t="e">
        <f t="shared" ca="1" si="57"/>
        <v>#N/A</v>
      </c>
      <c r="Q745" s="37" t="e">
        <f ca="1">IF(ISERROR($H745),NA(),
$P745/_xlfn.XLOOKUP(0,Tool!$27:$27,Tool!$33:$33)
)</f>
        <v>#N/A</v>
      </c>
      <c r="R745" s="2"/>
      <c r="S745" s="36" t="e" cm="1">
        <f t="array" ref="S745">IF(OR(ISERROR($H745),$H745=FALSE),NA(),
IF(SETUP_Frequency="Financial Year",
IFERROR(INDEX(Dynamic_Table_FY,_xlfn.XMATCH($H745,Dynamic_Period_FY),_xlfn.XMATCH("GDP Deflator",Dynamic_Indices)),
INDEX(Dynamic_Table_FY,COUNTA(Dynamic_Table_FY)/COUNTA(Dynamic_Indices),_xlfn.XMATCH("GDP Deflator",Dynamic_Indices))),
IF(SETUP_Frequency="Calendar Year",
IFERROR(INDEX(Dynamic_Table_CAL,_xlfn.XMATCH($H745,Dynamic_Period_CAL),_xlfn.XMATCH("GDP Deflator",Dynamic_Indices)),
INDEX(Dynamic_Table_CAL,COUNTA(Dynamic_Table_CAL)/COUNTA(Dynamic_Indices),_xlfn.XMATCH("GDP Deflator",Dynamic_Indices))),
IF(SETUP_Frequency="Quarterly",
IFERROR(INDEX(Dynamic_Table_QTR,_xlfn.XMATCH($H745,Dynamic_Period_QTR),_xlfn.XMATCH("GDP Deflator",Dynamic_Indices)),
INDEX(Dynamic_Table_QTR,COUNTA(Dynamic_Table_QTR)/COUNTA(Dynamic_Indices),_xlfn.XMATCH("GDP Deflator",Dynamic_Indices))),"err"))))
/100</f>
        <v>#N/A</v>
      </c>
      <c r="T745" s="37" t="e">
        <f t="shared" ca="1" si="58"/>
        <v>#N/A</v>
      </c>
      <c r="U745" s="2" t="e">
        <f ca="1">IF(ISERROR($H745),NA(),
_xlfn.XLOOKUP(0,Tool!$28:$28,Tool!$40:$40)/$T745
)</f>
        <v>#N/A</v>
      </c>
    </row>
    <row r="746" spans="8:21" x14ac:dyDescent="0.35">
      <c r="H746" s="33" t="b">
        <f>IF(SETUP_Frequency="Calendar Year",IF(COUNTA(H$3:H745)&lt;=SETUP_Period_Final-SETUP_Period_First,H745+1),
IF(SETUP_Frequency="Financial Year", IF(COUNTA(H$3:H745)&lt;=LEFT(SETUP_Period_Final,4)-LEFT(SETUP_Period_First,4),((LEFT(H745,2)&amp;MID(H745,3,2))+1)&amp;"/"&amp;TEXT(RIGHT(TEXT(RIGHT(H745,2)+1,"00"),2),"00"),NA()),
IF(SETUP_Frequency="Quarterly",IF(COUNTA(H$3:H745)&lt;=((LEFT(SETUP_Period_Final,4)-LEFT(SETUP_Period_First,4))*4)+RIGHT(SETUP_Period_Final,1)-RIGHT(SETUP_Period_First,1),IF(_xlfn.NUMBERVALUE(RIGHT(H745,1))=4,(LEFT(H745,4)+1)&amp;"Q1",(LEFT(H745,4)&amp;"Q"&amp;(RIGHT(H745,1)+1))),NA()),NA())))</f>
        <v>0</v>
      </c>
      <c r="J746" s="43">
        <f ca="1">OFFSET(Tool!$C$13,0,ROW($H746)-3)</f>
        <v>0</v>
      </c>
      <c r="K746" s="78" t="e">
        <f t="shared" ca="1" si="56"/>
        <v>#N/A</v>
      </c>
      <c r="L746" s="78" t="e">
        <f t="shared" ca="1" si="59"/>
        <v>#N/A</v>
      </c>
      <c r="M746" s="78" t="e">
        <f t="shared" ca="1" si="60"/>
        <v>#N/A</v>
      </c>
      <c r="N746" s="38"/>
      <c r="O746" s="36" t="e" cm="1">
        <f t="array" ref="O746">IF(OR(ISERROR($H746),$H746=FALSE),NA(),
IF(INFLATION_Index="Custom",_xlfn.XLOOKUP($H746,Tool!$12:$12,Tool!$14:$14)*100,
IF(SETUP_Frequency="Financial Year",
IFERROR(INDEX(Dynamic_Table_FY,_xlfn.XMATCH($H746,Dynamic_Period_FY),_xlfn.XMATCH(INFLATION_Index,Dynamic_Indices)),
INDEX(Dynamic_Table_FY,COUNTA(Dynamic_Table_FY)/COUNTA(Dynamic_Indices),_xlfn.XMATCH(INFLATION_Index,Dynamic_Indices))),
IF(SETUP_Frequency="Calendar Year",
IFERROR(INDEX(Dynamic_Table_CAL,_xlfn.XMATCH($H746,Dynamic_Period_CAL),_xlfn.XMATCH(INFLATION_Index,Dynamic_Indices)),
INDEX(Dynamic_Table_CAL,COUNTA(Dynamic_Table_CAL)/COUNTA(Dynamic_Indices),_xlfn.XMATCH(INFLATION_Index,Dynamic_Indices))),
IF(SETUP_Frequency="Quarterly",
IFERROR(INDEX(Dynamic_Table_QTR,_xlfn.XMATCH($H746,Dynamic_Period_QTR),_xlfn.XMATCH(INFLATION_Index,Dynamic_Indices)),
INDEX(Dynamic_Table_QTR,COUNTA(Dynamic_Table_QTR)/COUNTA(Dynamic_Indices),_xlfn.XMATCH(INFLATION_Index,Dynamic_Indices))),"err")))))
/100</f>
        <v>#N/A</v>
      </c>
      <c r="P746" s="37" t="e">
        <f t="shared" ca="1" si="57"/>
        <v>#N/A</v>
      </c>
      <c r="Q746" s="37" t="e">
        <f ca="1">IF(ISERROR($H746),NA(),
$P746/_xlfn.XLOOKUP(0,Tool!$27:$27,Tool!$33:$33)
)</f>
        <v>#N/A</v>
      </c>
      <c r="R746" s="2"/>
      <c r="S746" s="36" t="e" cm="1">
        <f t="array" ref="S746">IF(OR(ISERROR($H746),$H746=FALSE),NA(),
IF(SETUP_Frequency="Financial Year",
IFERROR(INDEX(Dynamic_Table_FY,_xlfn.XMATCH($H746,Dynamic_Period_FY),_xlfn.XMATCH("GDP Deflator",Dynamic_Indices)),
INDEX(Dynamic_Table_FY,COUNTA(Dynamic_Table_FY)/COUNTA(Dynamic_Indices),_xlfn.XMATCH("GDP Deflator",Dynamic_Indices))),
IF(SETUP_Frequency="Calendar Year",
IFERROR(INDEX(Dynamic_Table_CAL,_xlfn.XMATCH($H746,Dynamic_Period_CAL),_xlfn.XMATCH("GDP Deflator",Dynamic_Indices)),
INDEX(Dynamic_Table_CAL,COUNTA(Dynamic_Table_CAL)/COUNTA(Dynamic_Indices),_xlfn.XMATCH("GDP Deflator",Dynamic_Indices))),
IF(SETUP_Frequency="Quarterly",
IFERROR(INDEX(Dynamic_Table_QTR,_xlfn.XMATCH($H746,Dynamic_Period_QTR),_xlfn.XMATCH("GDP Deflator",Dynamic_Indices)),
INDEX(Dynamic_Table_QTR,COUNTA(Dynamic_Table_QTR)/COUNTA(Dynamic_Indices),_xlfn.XMATCH("GDP Deflator",Dynamic_Indices))),"err"))))
/100</f>
        <v>#N/A</v>
      </c>
      <c r="T746" s="37" t="e">
        <f t="shared" ca="1" si="58"/>
        <v>#N/A</v>
      </c>
      <c r="U746" s="2" t="e">
        <f ca="1">IF(ISERROR($H746),NA(),
_xlfn.XLOOKUP(0,Tool!$28:$28,Tool!$40:$40)/$T746
)</f>
        <v>#N/A</v>
      </c>
    </row>
    <row r="747" spans="8:21" x14ac:dyDescent="0.35">
      <c r="H747" s="33" t="b">
        <f>IF(SETUP_Frequency="Calendar Year",IF(COUNTA(H$3:H746)&lt;=SETUP_Period_Final-SETUP_Period_First,H746+1),
IF(SETUP_Frequency="Financial Year", IF(COUNTA(H$3:H746)&lt;=LEFT(SETUP_Period_Final,4)-LEFT(SETUP_Period_First,4),((LEFT(H746,2)&amp;MID(H746,3,2))+1)&amp;"/"&amp;TEXT(RIGHT(TEXT(RIGHT(H746,2)+1,"00"),2),"00"),NA()),
IF(SETUP_Frequency="Quarterly",IF(COUNTA(H$3:H746)&lt;=((LEFT(SETUP_Period_Final,4)-LEFT(SETUP_Period_First,4))*4)+RIGHT(SETUP_Period_Final,1)-RIGHT(SETUP_Period_First,1),IF(_xlfn.NUMBERVALUE(RIGHT(H746,1))=4,(LEFT(H746,4)+1)&amp;"Q1",(LEFT(H746,4)&amp;"Q"&amp;(RIGHT(H746,1)+1))),NA()),NA())))</f>
        <v>0</v>
      </c>
      <c r="J747" s="43">
        <f ca="1">OFFSET(Tool!$C$13,0,ROW($H747)-3)</f>
        <v>0</v>
      </c>
      <c r="K747" s="78" t="e">
        <f t="shared" ca="1" si="56"/>
        <v>#N/A</v>
      </c>
      <c r="L747" s="78" t="e">
        <f t="shared" ca="1" si="59"/>
        <v>#N/A</v>
      </c>
      <c r="M747" s="78" t="e">
        <f t="shared" ca="1" si="60"/>
        <v>#N/A</v>
      </c>
      <c r="N747" s="38"/>
      <c r="O747" s="36" t="e" cm="1">
        <f t="array" ref="O747">IF(OR(ISERROR($H747),$H747=FALSE),NA(),
IF(INFLATION_Index="Custom",_xlfn.XLOOKUP($H747,Tool!$12:$12,Tool!$14:$14)*100,
IF(SETUP_Frequency="Financial Year",
IFERROR(INDEX(Dynamic_Table_FY,_xlfn.XMATCH($H747,Dynamic_Period_FY),_xlfn.XMATCH(INFLATION_Index,Dynamic_Indices)),
INDEX(Dynamic_Table_FY,COUNTA(Dynamic_Table_FY)/COUNTA(Dynamic_Indices),_xlfn.XMATCH(INFLATION_Index,Dynamic_Indices))),
IF(SETUP_Frequency="Calendar Year",
IFERROR(INDEX(Dynamic_Table_CAL,_xlfn.XMATCH($H747,Dynamic_Period_CAL),_xlfn.XMATCH(INFLATION_Index,Dynamic_Indices)),
INDEX(Dynamic_Table_CAL,COUNTA(Dynamic_Table_CAL)/COUNTA(Dynamic_Indices),_xlfn.XMATCH(INFLATION_Index,Dynamic_Indices))),
IF(SETUP_Frequency="Quarterly",
IFERROR(INDEX(Dynamic_Table_QTR,_xlfn.XMATCH($H747,Dynamic_Period_QTR),_xlfn.XMATCH(INFLATION_Index,Dynamic_Indices)),
INDEX(Dynamic_Table_QTR,COUNTA(Dynamic_Table_QTR)/COUNTA(Dynamic_Indices),_xlfn.XMATCH(INFLATION_Index,Dynamic_Indices))),"err")))))
/100</f>
        <v>#N/A</v>
      </c>
      <c r="P747" s="37" t="e">
        <f t="shared" ca="1" si="57"/>
        <v>#N/A</v>
      </c>
      <c r="Q747" s="37" t="e">
        <f ca="1">IF(ISERROR($H747),NA(),
$P747/_xlfn.XLOOKUP(0,Tool!$27:$27,Tool!$33:$33)
)</f>
        <v>#N/A</v>
      </c>
      <c r="R747" s="2"/>
      <c r="S747" s="36" t="e" cm="1">
        <f t="array" ref="S747">IF(OR(ISERROR($H747),$H747=FALSE),NA(),
IF(SETUP_Frequency="Financial Year",
IFERROR(INDEX(Dynamic_Table_FY,_xlfn.XMATCH($H747,Dynamic_Period_FY),_xlfn.XMATCH("GDP Deflator",Dynamic_Indices)),
INDEX(Dynamic_Table_FY,COUNTA(Dynamic_Table_FY)/COUNTA(Dynamic_Indices),_xlfn.XMATCH("GDP Deflator",Dynamic_Indices))),
IF(SETUP_Frequency="Calendar Year",
IFERROR(INDEX(Dynamic_Table_CAL,_xlfn.XMATCH($H747,Dynamic_Period_CAL),_xlfn.XMATCH("GDP Deflator",Dynamic_Indices)),
INDEX(Dynamic_Table_CAL,COUNTA(Dynamic_Table_CAL)/COUNTA(Dynamic_Indices),_xlfn.XMATCH("GDP Deflator",Dynamic_Indices))),
IF(SETUP_Frequency="Quarterly",
IFERROR(INDEX(Dynamic_Table_QTR,_xlfn.XMATCH($H747,Dynamic_Period_QTR),_xlfn.XMATCH("GDP Deflator",Dynamic_Indices)),
INDEX(Dynamic_Table_QTR,COUNTA(Dynamic_Table_QTR)/COUNTA(Dynamic_Indices),_xlfn.XMATCH("GDP Deflator",Dynamic_Indices))),"err"))))
/100</f>
        <v>#N/A</v>
      </c>
      <c r="T747" s="37" t="e">
        <f t="shared" ca="1" si="58"/>
        <v>#N/A</v>
      </c>
      <c r="U747" s="2" t="e">
        <f ca="1">IF(ISERROR($H747),NA(),
_xlfn.XLOOKUP(0,Tool!$28:$28,Tool!$40:$40)/$T747
)</f>
        <v>#N/A</v>
      </c>
    </row>
    <row r="748" spans="8:21" x14ac:dyDescent="0.35">
      <c r="H748" s="33" t="b">
        <f>IF(SETUP_Frequency="Calendar Year",IF(COUNTA(H$3:H747)&lt;=SETUP_Period_Final-SETUP_Period_First,H747+1),
IF(SETUP_Frequency="Financial Year", IF(COUNTA(H$3:H747)&lt;=LEFT(SETUP_Period_Final,4)-LEFT(SETUP_Period_First,4),((LEFT(H747,2)&amp;MID(H747,3,2))+1)&amp;"/"&amp;TEXT(RIGHT(TEXT(RIGHT(H747,2)+1,"00"),2),"00"),NA()),
IF(SETUP_Frequency="Quarterly",IF(COUNTA(H$3:H747)&lt;=((LEFT(SETUP_Period_Final,4)-LEFT(SETUP_Period_First,4))*4)+RIGHT(SETUP_Period_Final,1)-RIGHT(SETUP_Period_First,1),IF(_xlfn.NUMBERVALUE(RIGHT(H747,1))=4,(LEFT(H747,4)+1)&amp;"Q1",(LEFT(H747,4)&amp;"Q"&amp;(RIGHT(H747,1)+1))),NA()),NA())))</f>
        <v>0</v>
      </c>
      <c r="J748" s="43">
        <f ca="1">OFFSET(Tool!$C$13,0,ROW($H748)-3)</f>
        <v>0</v>
      </c>
      <c r="K748" s="78" t="e">
        <f t="shared" ca="1" si="56"/>
        <v>#N/A</v>
      </c>
      <c r="L748" s="78" t="e">
        <f t="shared" ca="1" si="59"/>
        <v>#N/A</v>
      </c>
      <c r="M748" s="78" t="e">
        <f t="shared" ca="1" si="60"/>
        <v>#N/A</v>
      </c>
      <c r="N748" s="38"/>
      <c r="O748" s="36" t="e" cm="1">
        <f t="array" ref="O748">IF(OR(ISERROR($H748),$H748=FALSE),NA(),
IF(INFLATION_Index="Custom",_xlfn.XLOOKUP($H748,Tool!$12:$12,Tool!$14:$14)*100,
IF(SETUP_Frequency="Financial Year",
IFERROR(INDEX(Dynamic_Table_FY,_xlfn.XMATCH($H748,Dynamic_Period_FY),_xlfn.XMATCH(INFLATION_Index,Dynamic_Indices)),
INDEX(Dynamic_Table_FY,COUNTA(Dynamic_Table_FY)/COUNTA(Dynamic_Indices),_xlfn.XMATCH(INFLATION_Index,Dynamic_Indices))),
IF(SETUP_Frequency="Calendar Year",
IFERROR(INDEX(Dynamic_Table_CAL,_xlfn.XMATCH($H748,Dynamic_Period_CAL),_xlfn.XMATCH(INFLATION_Index,Dynamic_Indices)),
INDEX(Dynamic_Table_CAL,COUNTA(Dynamic_Table_CAL)/COUNTA(Dynamic_Indices),_xlfn.XMATCH(INFLATION_Index,Dynamic_Indices))),
IF(SETUP_Frequency="Quarterly",
IFERROR(INDEX(Dynamic_Table_QTR,_xlfn.XMATCH($H748,Dynamic_Period_QTR),_xlfn.XMATCH(INFLATION_Index,Dynamic_Indices)),
INDEX(Dynamic_Table_QTR,COUNTA(Dynamic_Table_QTR)/COUNTA(Dynamic_Indices),_xlfn.XMATCH(INFLATION_Index,Dynamic_Indices))),"err")))))
/100</f>
        <v>#N/A</v>
      </c>
      <c r="P748" s="37" t="e">
        <f t="shared" ca="1" si="57"/>
        <v>#N/A</v>
      </c>
      <c r="Q748" s="37" t="e">
        <f ca="1">IF(ISERROR($H748),NA(),
$P748/_xlfn.XLOOKUP(0,Tool!$27:$27,Tool!$33:$33)
)</f>
        <v>#N/A</v>
      </c>
      <c r="R748" s="2"/>
      <c r="S748" s="36" t="e" cm="1">
        <f t="array" ref="S748">IF(OR(ISERROR($H748),$H748=FALSE),NA(),
IF(SETUP_Frequency="Financial Year",
IFERROR(INDEX(Dynamic_Table_FY,_xlfn.XMATCH($H748,Dynamic_Period_FY),_xlfn.XMATCH("GDP Deflator",Dynamic_Indices)),
INDEX(Dynamic_Table_FY,COUNTA(Dynamic_Table_FY)/COUNTA(Dynamic_Indices),_xlfn.XMATCH("GDP Deflator",Dynamic_Indices))),
IF(SETUP_Frequency="Calendar Year",
IFERROR(INDEX(Dynamic_Table_CAL,_xlfn.XMATCH($H748,Dynamic_Period_CAL),_xlfn.XMATCH("GDP Deflator",Dynamic_Indices)),
INDEX(Dynamic_Table_CAL,COUNTA(Dynamic_Table_CAL)/COUNTA(Dynamic_Indices),_xlfn.XMATCH("GDP Deflator",Dynamic_Indices))),
IF(SETUP_Frequency="Quarterly",
IFERROR(INDEX(Dynamic_Table_QTR,_xlfn.XMATCH($H748,Dynamic_Period_QTR),_xlfn.XMATCH("GDP Deflator",Dynamic_Indices)),
INDEX(Dynamic_Table_QTR,COUNTA(Dynamic_Table_QTR)/COUNTA(Dynamic_Indices),_xlfn.XMATCH("GDP Deflator",Dynamic_Indices))),"err"))))
/100</f>
        <v>#N/A</v>
      </c>
      <c r="T748" s="37" t="e">
        <f t="shared" ca="1" si="58"/>
        <v>#N/A</v>
      </c>
      <c r="U748" s="2" t="e">
        <f ca="1">IF(ISERROR($H748),NA(),
_xlfn.XLOOKUP(0,Tool!$28:$28,Tool!$40:$40)/$T748
)</f>
        <v>#N/A</v>
      </c>
    </row>
    <row r="749" spans="8:21" x14ac:dyDescent="0.35">
      <c r="H749" s="33" t="b">
        <f>IF(SETUP_Frequency="Calendar Year",IF(COUNTA(H$3:H748)&lt;=SETUP_Period_Final-SETUP_Period_First,H748+1),
IF(SETUP_Frequency="Financial Year", IF(COUNTA(H$3:H748)&lt;=LEFT(SETUP_Period_Final,4)-LEFT(SETUP_Period_First,4),((LEFT(H748,2)&amp;MID(H748,3,2))+1)&amp;"/"&amp;TEXT(RIGHT(TEXT(RIGHT(H748,2)+1,"00"),2),"00"),NA()),
IF(SETUP_Frequency="Quarterly",IF(COUNTA(H$3:H748)&lt;=((LEFT(SETUP_Period_Final,4)-LEFT(SETUP_Period_First,4))*4)+RIGHT(SETUP_Period_Final,1)-RIGHT(SETUP_Period_First,1),IF(_xlfn.NUMBERVALUE(RIGHT(H748,1))=4,(LEFT(H748,4)+1)&amp;"Q1",(LEFT(H748,4)&amp;"Q"&amp;(RIGHT(H748,1)+1))),NA()),NA())))</f>
        <v>0</v>
      </c>
      <c r="J749" s="43">
        <f ca="1">OFFSET(Tool!$C$13,0,ROW($H749)-3)</f>
        <v>0</v>
      </c>
      <c r="K749" s="78" t="e">
        <f t="shared" ca="1" si="56"/>
        <v>#N/A</v>
      </c>
      <c r="L749" s="78" t="e">
        <f t="shared" ca="1" si="59"/>
        <v>#N/A</v>
      </c>
      <c r="M749" s="78" t="e">
        <f t="shared" ca="1" si="60"/>
        <v>#N/A</v>
      </c>
      <c r="N749" s="38"/>
      <c r="O749" s="36" t="e" cm="1">
        <f t="array" ref="O749">IF(OR(ISERROR($H749),$H749=FALSE),NA(),
IF(INFLATION_Index="Custom",_xlfn.XLOOKUP($H749,Tool!$12:$12,Tool!$14:$14)*100,
IF(SETUP_Frequency="Financial Year",
IFERROR(INDEX(Dynamic_Table_FY,_xlfn.XMATCH($H749,Dynamic_Period_FY),_xlfn.XMATCH(INFLATION_Index,Dynamic_Indices)),
INDEX(Dynamic_Table_FY,COUNTA(Dynamic_Table_FY)/COUNTA(Dynamic_Indices),_xlfn.XMATCH(INFLATION_Index,Dynamic_Indices))),
IF(SETUP_Frequency="Calendar Year",
IFERROR(INDEX(Dynamic_Table_CAL,_xlfn.XMATCH($H749,Dynamic_Period_CAL),_xlfn.XMATCH(INFLATION_Index,Dynamic_Indices)),
INDEX(Dynamic_Table_CAL,COUNTA(Dynamic_Table_CAL)/COUNTA(Dynamic_Indices),_xlfn.XMATCH(INFLATION_Index,Dynamic_Indices))),
IF(SETUP_Frequency="Quarterly",
IFERROR(INDEX(Dynamic_Table_QTR,_xlfn.XMATCH($H749,Dynamic_Period_QTR),_xlfn.XMATCH(INFLATION_Index,Dynamic_Indices)),
INDEX(Dynamic_Table_QTR,COUNTA(Dynamic_Table_QTR)/COUNTA(Dynamic_Indices),_xlfn.XMATCH(INFLATION_Index,Dynamic_Indices))),"err")))))
/100</f>
        <v>#N/A</v>
      </c>
      <c r="P749" s="37" t="e">
        <f t="shared" ca="1" si="57"/>
        <v>#N/A</v>
      </c>
      <c r="Q749" s="37" t="e">
        <f ca="1">IF(ISERROR($H749),NA(),
$P749/_xlfn.XLOOKUP(0,Tool!$27:$27,Tool!$33:$33)
)</f>
        <v>#N/A</v>
      </c>
      <c r="R749" s="2"/>
      <c r="S749" s="36" t="e" cm="1">
        <f t="array" ref="S749">IF(OR(ISERROR($H749),$H749=FALSE),NA(),
IF(SETUP_Frequency="Financial Year",
IFERROR(INDEX(Dynamic_Table_FY,_xlfn.XMATCH($H749,Dynamic_Period_FY),_xlfn.XMATCH("GDP Deflator",Dynamic_Indices)),
INDEX(Dynamic_Table_FY,COUNTA(Dynamic_Table_FY)/COUNTA(Dynamic_Indices),_xlfn.XMATCH("GDP Deflator",Dynamic_Indices))),
IF(SETUP_Frequency="Calendar Year",
IFERROR(INDEX(Dynamic_Table_CAL,_xlfn.XMATCH($H749,Dynamic_Period_CAL),_xlfn.XMATCH("GDP Deflator",Dynamic_Indices)),
INDEX(Dynamic_Table_CAL,COUNTA(Dynamic_Table_CAL)/COUNTA(Dynamic_Indices),_xlfn.XMATCH("GDP Deflator",Dynamic_Indices))),
IF(SETUP_Frequency="Quarterly",
IFERROR(INDEX(Dynamic_Table_QTR,_xlfn.XMATCH($H749,Dynamic_Period_QTR),_xlfn.XMATCH("GDP Deflator",Dynamic_Indices)),
INDEX(Dynamic_Table_QTR,COUNTA(Dynamic_Table_QTR)/COUNTA(Dynamic_Indices),_xlfn.XMATCH("GDP Deflator",Dynamic_Indices))),"err"))))
/100</f>
        <v>#N/A</v>
      </c>
      <c r="T749" s="37" t="e">
        <f t="shared" ca="1" si="58"/>
        <v>#N/A</v>
      </c>
      <c r="U749" s="2" t="e">
        <f ca="1">IF(ISERROR($H749),NA(),
_xlfn.XLOOKUP(0,Tool!$28:$28,Tool!$40:$40)/$T749
)</f>
        <v>#N/A</v>
      </c>
    </row>
    <row r="750" spans="8:21" x14ac:dyDescent="0.35">
      <c r="H750" s="33" t="b">
        <f>IF(SETUP_Frequency="Calendar Year",IF(COUNTA(H$3:H749)&lt;=SETUP_Period_Final-SETUP_Period_First,H749+1),
IF(SETUP_Frequency="Financial Year", IF(COUNTA(H$3:H749)&lt;=LEFT(SETUP_Period_Final,4)-LEFT(SETUP_Period_First,4),((LEFT(H749,2)&amp;MID(H749,3,2))+1)&amp;"/"&amp;TEXT(RIGHT(TEXT(RIGHT(H749,2)+1,"00"),2),"00"),NA()),
IF(SETUP_Frequency="Quarterly",IF(COUNTA(H$3:H749)&lt;=((LEFT(SETUP_Period_Final,4)-LEFT(SETUP_Period_First,4))*4)+RIGHT(SETUP_Period_Final,1)-RIGHT(SETUP_Period_First,1),IF(_xlfn.NUMBERVALUE(RIGHT(H749,1))=4,(LEFT(H749,4)+1)&amp;"Q1",(LEFT(H749,4)&amp;"Q"&amp;(RIGHT(H749,1)+1))),NA()),NA())))</f>
        <v>0</v>
      </c>
      <c r="J750" s="43">
        <f ca="1">OFFSET(Tool!$C$13,0,ROW($H750)-3)</f>
        <v>0</v>
      </c>
      <c r="K750" s="78" t="e">
        <f t="shared" ca="1" si="56"/>
        <v>#N/A</v>
      </c>
      <c r="L750" s="78" t="e">
        <f t="shared" ca="1" si="59"/>
        <v>#N/A</v>
      </c>
      <c r="M750" s="78" t="e">
        <f t="shared" ca="1" si="60"/>
        <v>#N/A</v>
      </c>
      <c r="N750" s="38"/>
      <c r="O750" s="36" t="e" cm="1">
        <f t="array" ref="O750">IF(OR(ISERROR($H750),$H750=FALSE),NA(),
IF(INFLATION_Index="Custom",_xlfn.XLOOKUP($H750,Tool!$12:$12,Tool!$14:$14)*100,
IF(SETUP_Frequency="Financial Year",
IFERROR(INDEX(Dynamic_Table_FY,_xlfn.XMATCH($H750,Dynamic_Period_FY),_xlfn.XMATCH(INFLATION_Index,Dynamic_Indices)),
INDEX(Dynamic_Table_FY,COUNTA(Dynamic_Table_FY)/COUNTA(Dynamic_Indices),_xlfn.XMATCH(INFLATION_Index,Dynamic_Indices))),
IF(SETUP_Frequency="Calendar Year",
IFERROR(INDEX(Dynamic_Table_CAL,_xlfn.XMATCH($H750,Dynamic_Period_CAL),_xlfn.XMATCH(INFLATION_Index,Dynamic_Indices)),
INDEX(Dynamic_Table_CAL,COUNTA(Dynamic_Table_CAL)/COUNTA(Dynamic_Indices),_xlfn.XMATCH(INFLATION_Index,Dynamic_Indices))),
IF(SETUP_Frequency="Quarterly",
IFERROR(INDEX(Dynamic_Table_QTR,_xlfn.XMATCH($H750,Dynamic_Period_QTR),_xlfn.XMATCH(INFLATION_Index,Dynamic_Indices)),
INDEX(Dynamic_Table_QTR,COUNTA(Dynamic_Table_QTR)/COUNTA(Dynamic_Indices),_xlfn.XMATCH(INFLATION_Index,Dynamic_Indices))),"err")))))
/100</f>
        <v>#N/A</v>
      </c>
      <c r="P750" s="37" t="e">
        <f t="shared" ca="1" si="57"/>
        <v>#N/A</v>
      </c>
      <c r="Q750" s="37" t="e">
        <f ca="1">IF(ISERROR($H750),NA(),
$P750/_xlfn.XLOOKUP(0,Tool!$27:$27,Tool!$33:$33)
)</f>
        <v>#N/A</v>
      </c>
      <c r="R750" s="2"/>
      <c r="S750" s="36" t="e" cm="1">
        <f t="array" ref="S750">IF(OR(ISERROR($H750),$H750=FALSE),NA(),
IF(SETUP_Frequency="Financial Year",
IFERROR(INDEX(Dynamic_Table_FY,_xlfn.XMATCH($H750,Dynamic_Period_FY),_xlfn.XMATCH("GDP Deflator",Dynamic_Indices)),
INDEX(Dynamic_Table_FY,COUNTA(Dynamic_Table_FY)/COUNTA(Dynamic_Indices),_xlfn.XMATCH("GDP Deflator",Dynamic_Indices))),
IF(SETUP_Frequency="Calendar Year",
IFERROR(INDEX(Dynamic_Table_CAL,_xlfn.XMATCH($H750,Dynamic_Period_CAL),_xlfn.XMATCH("GDP Deflator",Dynamic_Indices)),
INDEX(Dynamic_Table_CAL,COUNTA(Dynamic_Table_CAL)/COUNTA(Dynamic_Indices),_xlfn.XMATCH("GDP Deflator",Dynamic_Indices))),
IF(SETUP_Frequency="Quarterly",
IFERROR(INDEX(Dynamic_Table_QTR,_xlfn.XMATCH($H750,Dynamic_Period_QTR),_xlfn.XMATCH("GDP Deflator",Dynamic_Indices)),
INDEX(Dynamic_Table_QTR,COUNTA(Dynamic_Table_QTR)/COUNTA(Dynamic_Indices),_xlfn.XMATCH("GDP Deflator",Dynamic_Indices))),"err"))))
/100</f>
        <v>#N/A</v>
      </c>
      <c r="T750" s="37" t="e">
        <f t="shared" ca="1" si="58"/>
        <v>#N/A</v>
      </c>
      <c r="U750" s="2" t="e">
        <f ca="1">IF(ISERROR($H750),NA(),
_xlfn.XLOOKUP(0,Tool!$28:$28,Tool!$40:$40)/$T750
)</f>
        <v>#N/A</v>
      </c>
    </row>
    <row r="751" spans="8:21" x14ac:dyDescent="0.35">
      <c r="H751" s="33" t="b">
        <f>IF(SETUP_Frequency="Calendar Year",IF(COUNTA(H$3:H750)&lt;=SETUP_Period_Final-SETUP_Period_First,H750+1),
IF(SETUP_Frequency="Financial Year", IF(COUNTA(H$3:H750)&lt;=LEFT(SETUP_Period_Final,4)-LEFT(SETUP_Period_First,4),((LEFT(H750,2)&amp;MID(H750,3,2))+1)&amp;"/"&amp;TEXT(RIGHT(TEXT(RIGHT(H750,2)+1,"00"),2),"00"),NA()),
IF(SETUP_Frequency="Quarterly",IF(COUNTA(H$3:H750)&lt;=((LEFT(SETUP_Period_Final,4)-LEFT(SETUP_Period_First,4))*4)+RIGHT(SETUP_Period_Final,1)-RIGHT(SETUP_Period_First,1),IF(_xlfn.NUMBERVALUE(RIGHT(H750,1))=4,(LEFT(H750,4)+1)&amp;"Q1",(LEFT(H750,4)&amp;"Q"&amp;(RIGHT(H750,1)+1))),NA()),NA())))</f>
        <v>0</v>
      </c>
      <c r="J751" s="43">
        <f ca="1">OFFSET(Tool!$C$13,0,ROW($H751)-3)</f>
        <v>0</v>
      </c>
      <c r="K751" s="78" t="e">
        <f t="shared" ca="1" si="56"/>
        <v>#N/A</v>
      </c>
      <c r="L751" s="78" t="e">
        <f t="shared" ca="1" si="59"/>
        <v>#N/A</v>
      </c>
      <c r="M751" s="78" t="e">
        <f t="shared" ca="1" si="60"/>
        <v>#N/A</v>
      </c>
      <c r="N751" s="38"/>
      <c r="O751" s="36" t="e" cm="1">
        <f t="array" ref="O751">IF(OR(ISERROR($H751),$H751=FALSE),NA(),
IF(INFLATION_Index="Custom",_xlfn.XLOOKUP($H751,Tool!$12:$12,Tool!$14:$14)*100,
IF(SETUP_Frequency="Financial Year",
IFERROR(INDEX(Dynamic_Table_FY,_xlfn.XMATCH($H751,Dynamic_Period_FY),_xlfn.XMATCH(INFLATION_Index,Dynamic_Indices)),
INDEX(Dynamic_Table_FY,COUNTA(Dynamic_Table_FY)/COUNTA(Dynamic_Indices),_xlfn.XMATCH(INFLATION_Index,Dynamic_Indices))),
IF(SETUP_Frequency="Calendar Year",
IFERROR(INDEX(Dynamic_Table_CAL,_xlfn.XMATCH($H751,Dynamic_Period_CAL),_xlfn.XMATCH(INFLATION_Index,Dynamic_Indices)),
INDEX(Dynamic_Table_CAL,COUNTA(Dynamic_Table_CAL)/COUNTA(Dynamic_Indices),_xlfn.XMATCH(INFLATION_Index,Dynamic_Indices))),
IF(SETUP_Frequency="Quarterly",
IFERROR(INDEX(Dynamic_Table_QTR,_xlfn.XMATCH($H751,Dynamic_Period_QTR),_xlfn.XMATCH(INFLATION_Index,Dynamic_Indices)),
INDEX(Dynamic_Table_QTR,COUNTA(Dynamic_Table_QTR)/COUNTA(Dynamic_Indices),_xlfn.XMATCH(INFLATION_Index,Dynamic_Indices))),"err")))))
/100</f>
        <v>#N/A</v>
      </c>
      <c r="P751" s="37" t="e">
        <f t="shared" ca="1" si="57"/>
        <v>#N/A</v>
      </c>
      <c r="Q751" s="37" t="e">
        <f ca="1">IF(ISERROR($H751),NA(),
$P751/_xlfn.XLOOKUP(0,Tool!$27:$27,Tool!$33:$33)
)</f>
        <v>#N/A</v>
      </c>
      <c r="R751" s="2"/>
      <c r="S751" s="36" t="e" cm="1">
        <f t="array" ref="S751">IF(OR(ISERROR($H751),$H751=FALSE),NA(),
IF(SETUP_Frequency="Financial Year",
IFERROR(INDEX(Dynamic_Table_FY,_xlfn.XMATCH($H751,Dynamic_Period_FY),_xlfn.XMATCH("GDP Deflator",Dynamic_Indices)),
INDEX(Dynamic_Table_FY,COUNTA(Dynamic_Table_FY)/COUNTA(Dynamic_Indices),_xlfn.XMATCH("GDP Deflator",Dynamic_Indices))),
IF(SETUP_Frequency="Calendar Year",
IFERROR(INDEX(Dynamic_Table_CAL,_xlfn.XMATCH($H751,Dynamic_Period_CAL),_xlfn.XMATCH("GDP Deflator",Dynamic_Indices)),
INDEX(Dynamic_Table_CAL,COUNTA(Dynamic_Table_CAL)/COUNTA(Dynamic_Indices),_xlfn.XMATCH("GDP Deflator",Dynamic_Indices))),
IF(SETUP_Frequency="Quarterly",
IFERROR(INDEX(Dynamic_Table_QTR,_xlfn.XMATCH($H751,Dynamic_Period_QTR),_xlfn.XMATCH("GDP Deflator",Dynamic_Indices)),
INDEX(Dynamic_Table_QTR,COUNTA(Dynamic_Table_QTR)/COUNTA(Dynamic_Indices),_xlfn.XMATCH("GDP Deflator",Dynamic_Indices))),"err"))))
/100</f>
        <v>#N/A</v>
      </c>
      <c r="T751" s="37" t="e">
        <f t="shared" ca="1" si="58"/>
        <v>#N/A</v>
      </c>
      <c r="U751" s="2" t="e">
        <f ca="1">IF(ISERROR($H751),NA(),
_xlfn.XLOOKUP(0,Tool!$28:$28,Tool!$40:$40)/$T751
)</f>
        <v>#N/A</v>
      </c>
    </row>
    <row r="752" spans="8:21" x14ac:dyDescent="0.35">
      <c r="H752" s="33" t="b">
        <f>IF(SETUP_Frequency="Calendar Year",IF(COUNTA(H$3:H751)&lt;=SETUP_Period_Final-SETUP_Period_First,H751+1),
IF(SETUP_Frequency="Financial Year", IF(COUNTA(H$3:H751)&lt;=LEFT(SETUP_Period_Final,4)-LEFT(SETUP_Period_First,4),((LEFT(H751,2)&amp;MID(H751,3,2))+1)&amp;"/"&amp;TEXT(RIGHT(TEXT(RIGHT(H751,2)+1,"00"),2),"00"),NA()),
IF(SETUP_Frequency="Quarterly",IF(COUNTA(H$3:H751)&lt;=((LEFT(SETUP_Period_Final,4)-LEFT(SETUP_Period_First,4))*4)+RIGHT(SETUP_Period_Final,1)-RIGHT(SETUP_Period_First,1),IF(_xlfn.NUMBERVALUE(RIGHT(H751,1))=4,(LEFT(H751,4)+1)&amp;"Q1",(LEFT(H751,4)&amp;"Q"&amp;(RIGHT(H751,1)+1))),NA()),NA())))</f>
        <v>0</v>
      </c>
      <c r="J752" s="43">
        <f ca="1">OFFSET(Tool!$C$13,0,ROW($H752)-3)</f>
        <v>0</v>
      </c>
      <c r="K752" s="78" t="e">
        <f t="shared" ca="1" si="56"/>
        <v>#N/A</v>
      </c>
      <c r="L752" s="78" t="e">
        <f t="shared" ca="1" si="59"/>
        <v>#N/A</v>
      </c>
      <c r="M752" s="78" t="e">
        <f t="shared" ca="1" si="60"/>
        <v>#N/A</v>
      </c>
      <c r="N752" s="38"/>
      <c r="O752" s="36" t="e" cm="1">
        <f t="array" ref="O752">IF(OR(ISERROR($H752),$H752=FALSE),NA(),
IF(INFLATION_Index="Custom",_xlfn.XLOOKUP($H752,Tool!$12:$12,Tool!$14:$14)*100,
IF(SETUP_Frequency="Financial Year",
IFERROR(INDEX(Dynamic_Table_FY,_xlfn.XMATCH($H752,Dynamic_Period_FY),_xlfn.XMATCH(INFLATION_Index,Dynamic_Indices)),
INDEX(Dynamic_Table_FY,COUNTA(Dynamic_Table_FY)/COUNTA(Dynamic_Indices),_xlfn.XMATCH(INFLATION_Index,Dynamic_Indices))),
IF(SETUP_Frequency="Calendar Year",
IFERROR(INDEX(Dynamic_Table_CAL,_xlfn.XMATCH($H752,Dynamic_Period_CAL),_xlfn.XMATCH(INFLATION_Index,Dynamic_Indices)),
INDEX(Dynamic_Table_CAL,COUNTA(Dynamic_Table_CAL)/COUNTA(Dynamic_Indices),_xlfn.XMATCH(INFLATION_Index,Dynamic_Indices))),
IF(SETUP_Frequency="Quarterly",
IFERROR(INDEX(Dynamic_Table_QTR,_xlfn.XMATCH($H752,Dynamic_Period_QTR),_xlfn.XMATCH(INFLATION_Index,Dynamic_Indices)),
INDEX(Dynamic_Table_QTR,COUNTA(Dynamic_Table_QTR)/COUNTA(Dynamic_Indices),_xlfn.XMATCH(INFLATION_Index,Dynamic_Indices))),"err")))))
/100</f>
        <v>#N/A</v>
      </c>
      <c r="P752" s="37" t="e">
        <f t="shared" ca="1" si="57"/>
        <v>#N/A</v>
      </c>
      <c r="Q752" s="37" t="e">
        <f ca="1">IF(ISERROR($H752),NA(),
$P752/_xlfn.XLOOKUP(0,Tool!$27:$27,Tool!$33:$33)
)</f>
        <v>#N/A</v>
      </c>
      <c r="R752" s="2"/>
      <c r="S752" s="36" t="e" cm="1">
        <f t="array" ref="S752">IF(OR(ISERROR($H752),$H752=FALSE),NA(),
IF(SETUP_Frequency="Financial Year",
IFERROR(INDEX(Dynamic_Table_FY,_xlfn.XMATCH($H752,Dynamic_Period_FY),_xlfn.XMATCH("GDP Deflator",Dynamic_Indices)),
INDEX(Dynamic_Table_FY,COUNTA(Dynamic_Table_FY)/COUNTA(Dynamic_Indices),_xlfn.XMATCH("GDP Deflator",Dynamic_Indices))),
IF(SETUP_Frequency="Calendar Year",
IFERROR(INDEX(Dynamic_Table_CAL,_xlfn.XMATCH($H752,Dynamic_Period_CAL),_xlfn.XMATCH("GDP Deflator",Dynamic_Indices)),
INDEX(Dynamic_Table_CAL,COUNTA(Dynamic_Table_CAL)/COUNTA(Dynamic_Indices),_xlfn.XMATCH("GDP Deflator",Dynamic_Indices))),
IF(SETUP_Frequency="Quarterly",
IFERROR(INDEX(Dynamic_Table_QTR,_xlfn.XMATCH($H752,Dynamic_Period_QTR),_xlfn.XMATCH("GDP Deflator",Dynamic_Indices)),
INDEX(Dynamic_Table_QTR,COUNTA(Dynamic_Table_QTR)/COUNTA(Dynamic_Indices),_xlfn.XMATCH("GDP Deflator",Dynamic_Indices))),"err"))))
/100</f>
        <v>#N/A</v>
      </c>
      <c r="T752" s="37" t="e">
        <f t="shared" ca="1" si="58"/>
        <v>#N/A</v>
      </c>
      <c r="U752" s="2" t="e">
        <f ca="1">IF(ISERROR($H752),NA(),
_xlfn.XLOOKUP(0,Tool!$28:$28,Tool!$40:$40)/$T752
)</f>
        <v>#N/A</v>
      </c>
    </row>
    <row r="753" spans="8:21" x14ac:dyDescent="0.35">
      <c r="H753" s="33" t="b">
        <f>IF(SETUP_Frequency="Calendar Year",IF(COUNTA(H$3:H752)&lt;=SETUP_Period_Final-SETUP_Period_First,H752+1),
IF(SETUP_Frequency="Financial Year", IF(COUNTA(H$3:H752)&lt;=LEFT(SETUP_Period_Final,4)-LEFT(SETUP_Period_First,4),((LEFT(H752,2)&amp;MID(H752,3,2))+1)&amp;"/"&amp;TEXT(RIGHT(TEXT(RIGHT(H752,2)+1,"00"),2),"00"),NA()),
IF(SETUP_Frequency="Quarterly",IF(COUNTA(H$3:H752)&lt;=((LEFT(SETUP_Period_Final,4)-LEFT(SETUP_Period_First,4))*4)+RIGHT(SETUP_Period_Final,1)-RIGHT(SETUP_Period_First,1),IF(_xlfn.NUMBERVALUE(RIGHT(H752,1))=4,(LEFT(H752,4)+1)&amp;"Q1",(LEFT(H752,4)&amp;"Q"&amp;(RIGHT(H752,1)+1))),NA()),NA())))</f>
        <v>0</v>
      </c>
      <c r="J753" s="43">
        <f ca="1">OFFSET(Tool!$C$13,0,ROW($H753)-3)</f>
        <v>0</v>
      </c>
      <c r="K753" s="78" t="e">
        <f t="shared" ca="1" si="56"/>
        <v>#N/A</v>
      </c>
      <c r="L753" s="78" t="e">
        <f t="shared" ca="1" si="59"/>
        <v>#N/A</v>
      </c>
      <c r="M753" s="78" t="e">
        <f t="shared" ca="1" si="60"/>
        <v>#N/A</v>
      </c>
      <c r="N753" s="38"/>
      <c r="O753" s="36" t="e" cm="1">
        <f t="array" ref="O753">IF(OR(ISERROR($H753),$H753=FALSE),NA(),
IF(INFLATION_Index="Custom",_xlfn.XLOOKUP($H753,Tool!$12:$12,Tool!$14:$14)*100,
IF(SETUP_Frequency="Financial Year",
IFERROR(INDEX(Dynamic_Table_FY,_xlfn.XMATCH($H753,Dynamic_Period_FY),_xlfn.XMATCH(INFLATION_Index,Dynamic_Indices)),
INDEX(Dynamic_Table_FY,COUNTA(Dynamic_Table_FY)/COUNTA(Dynamic_Indices),_xlfn.XMATCH(INFLATION_Index,Dynamic_Indices))),
IF(SETUP_Frequency="Calendar Year",
IFERROR(INDEX(Dynamic_Table_CAL,_xlfn.XMATCH($H753,Dynamic_Period_CAL),_xlfn.XMATCH(INFLATION_Index,Dynamic_Indices)),
INDEX(Dynamic_Table_CAL,COUNTA(Dynamic_Table_CAL)/COUNTA(Dynamic_Indices),_xlfn.XMATCH(INFLATION_Index,Dynamic_Indices))),
IF(SETUP_Frequency="Quarterly",
IFERROR(INDEX(Dynamic_Table_QTR,_xlfn.XMATCH($H753,Dynamic_Period_QTR),_xlfn.XMATCH(INFLATION_Index,Dynamic_Indices)),
INDEX(Dynamic_Table_QTR,COUNTA(Dynamic_Table_QTR)/COUNTA(Dynamic_Indices),_xlfn.XMATCH(INFLATION_Index,Dynamic_Indices))),"err")))))
/100</f>
        <v>#N/A</v>
      </c>
      <c r="P753" s="37" t="e">
        <f t="shared" ca="1" si="57"/>
        <v>#N/A</v>
      </c>
      <c r="Q753" s="37" t="e">
        <f ca="1">IF(ISERROR($H753),NA(),
$P753/_xlfn.XLOOKUP(0,Tool!$27:$27,Tool!$33:$33)
)</f>
        <v>#N/A</v>
      </c>
      <c r="R753" s="2"/>
      <c r="S753" s="36" t="e" cm="1">
        <f t="array" ref="S753">IF(OR(ISERROR($H753),$H753=FALSE),NA(),
IF(SETUP_Frequency="Financial Year",
IFERROR(INDEX(Dynamic_Table_FY,_xlfn.XMATCH($H753,Dynamic_Period_FY),_xlfn.XMATCH("GDP Deflator",Dynamic_Indices)),
INDEX(Dynamic_Table_FY,COUNTA(Dynamic_Table_FY)/COUNTA(Dynamic_Indices),_xlfn.XMATCH("GDP Deflator",Dynamic_Indices))),
IF(SETUP_Frequency="Calendar Year",
IFERROR(INDEX(Dynamic_Table_CAL,_xlfn.XMATCH($H753,Dynamic_Period_CAL),_xlfn.XMATCH("GDP Deflator",Dynamic_Indices)),
INDEX(Dynamic_Table_CAL,COUNTA(Dynamic_Table_CAL)/COUNTA(Dynamic_Indices),_xlfn.XMATCH("GDP Deflator",Dynamic_Indices))),
IF(SETUP_Frequency="Quarterly",
IFERROR(INDEX(Dynamic_Table_QTR,_xlfn.XMATCH($H753,Dynamic_Period_QTR),_xlfn.XMATCH("GDP Deflator",Dynamic_Indices)),
INDEX(Dynamic_Table_QTR,COUNTA(Dynamic_Table_QTR)/COUNTA(Dynamic_Indices),_xlfn.XMATCH("GDP Deflator",Dynamic_Indices))),"err"))))
/100</f>
        <v>#N/A</v>
      </c>
      <c r="T753" s="37" t="e">
        <f t="shared" ca="1" si="58"/>
        <v>#N/A</v>
      </c>
      <c r="U753" s="2" t="e">
        <f ca="1">IF(ISERROR($H753),NA(),
_xlfn.XLOOKUP(0,Tool!$28:$28,Tool!$40:$40)/$T753
)</f>
        <v>#N/A</v>
      </c>
    </row>
    <row r="754" spans="8:21" x14ac:dyDescent="0.35">
      <c r="H754" s="33" t="b">
        <f>IF(SETUP_Frequency="Calendar Year",IF(COUNTA(H$3:H753)&lt;=SETUP_Period_Final-SETUP_Period_First,H753+1),
IF(SETUP_Frequency="Financial Year", IF(COUNTA(H$3:H753)&lt;=LEFT(SETUP_Period_Final,4)-LEFT(SETUP_Period_First,4),((LEFT(H753,2)&amp;MID(H753,3,2))+1)&amp;"/"&amp;TEXT(RIGHT(TEXT(RIGHT(H753,2)+1,"00"),2),"00"),NA()),
IF(SETUP_Frequency="Quarterly",IF(COUNTA(H$3:H753)&lt;=((LEFT(SETUP_Period_Final,4)-LEFT(SETUP_Period_First,4))*4)+RIGHT(SETUP_Period_Final,1)-RIGHT(SETUP_Period_First,1),IF(_xlfn.NUMBERVALUE(RIGHT(H753,1))=4,(LEFT(H753,4)+1)&amp;"Q1",(LEFT(H753,4)&amp;"Q"&amp;(RIGHT(H753,1)+1))),NA()),NA())))</f>
        <v>0</v>
      </c>
      <c r="J754" s="43">
        <f ca="1">OFFSET(Tool!$C$13,0,ROW($H754)-3)</f>
        <v>0</v>
      </c>
      <c r="K754" s="78" t="e">
        <f t="shared" ca="1" si="56"/>
        <v>#N/A</v>
      </c>
      <c r="L754" s="78" t="e">
        <f t="shared" ca="1" si="59"/>
        <v>#N/A</v>
      </c>
      <c r="M754" s="78" t="e">
        <f t="shared" ca="1" si="60"/>
        <v>#N/A</v>
      </c>
      <c r="N754" s="38"/>
      <c r="O754" s="36" t="e" cm="1">
        <f t="array" ref="O754">IF(OR(ISERROR($H754),$H754=FALSE),NA(),
IF(INFLATION_Index="Custom",_xlfn.XLOOKUP($H754,Tool!$12:$12,Tool!$14:$14)*100,
IF(SETUP_Frequency="Financial Year",
IFERROR(INDEX(Dynamic_Table_FY,_xlfn.XMATCH($H754,Dynamic_Period_FY),_xlfn.XMATCH(INFLATION_Index,Dynamic_Indices)),
INDEX(Dynamic_Table_FY,COUNTA(Dynamic_Table_FY)/COUNTA(Dynamic_Indices),_xlfn.XMATCH(INFLATION_Index,Dynamic_Indices))),
IF(SETUP_Frequency="Calendar Year",
IFERROR(INDEX(Dynamic_Table_CAL,_xlfn.XMATCH($H754,Dynamic_Period_CAL),_xlfn.XMATCH(INFLATION_Index,Dynamic_Indices)),
INDEX(Dynamic_Table_CAL,COUNTA(Dynamic_Table_CAL)/COUNTA(Dynamic_Indices),_xlfn.XMATCH(INFLATION_Index,Dynamic_Indices))),
IF(SETUP_Frequency="Quarterly",
IFERROR(INDEX(Dynamic_Table_QTR,_xlfn.XMATCH($H754,Dynamic_Period_QTR),_xlfn.XMATCH(INFLATION_Index,Dynamic_Indices)),
INDEX(Dynamic_Table_QTR,COUNTA(Dynamic_Table_QTR)/COUNTA(Dynamic_Indices),_xlfn.XMATCH(INFLATION_Index,Dynamic_Indices))),"err")))))
/100</f>
        <v>#N/A</v>
      </c>
      <c r="P754" s="37" t="e">
        <f t="shared" ca="1" si="57"/>
        <v>#N/A</v>
      </c>
      <c r="Q754" s="37" t="e">
        <f ca="1">IF(ISERROR($H754),NA(),
$P754/_xlfn.XLOOKUP(0,Tool!$27:$27,Tool!$33:$33)
)</f>
        <v>#N/A</v>
      </c>
      <c r="R754" s="2"/>
      <c r="S754" s="36" t="e" cm="1">
        <f t="array" ref="S754">IF(OR(ISERROR($H754),$H754=FALSE),NA(),
IF(SETUP_Frequency="Financial Year",
IFERROR(INDEX(Dynamic_Table_FY,_xlfn.XMATCH($H754,Dynamic_Period_FY),_xlfn.XMATCH("GDP Deflator",Dynamic_Indices)),
INDEX(Dynamic_Table_FY,COUNTA(Dynamic_Table_FY)/COUNTA(Dynamic_Indices),_xlfn.XMATCH("GDP Deflator",Dynamic_Indices))),
IF(SETUP_Frequency="Calendar Year",
IFERROR(INDEX(Dynamic_Table_CAL,_xlfn.XMATCH($H754,Dynamic_Period_CAL),_xlfn.XMATCH("GDP Deflator",Dynamic_Indices)),
INDEX(Dynamic_Table_CAL,COUNTA(Dynamic_Table_CAL)/COUNTA(Dynamic_Indices),_xlfn.XMATCH("GDP Deflator",Dynamic_Indices))),
IF(SETUP_Frequency="Quarterly",
IFERROR(INDEX(Dynamic_Table_QTR,_xlfn.XMATCH($H754,Dynamic_Period_QTR),_xlfn.XMATCH("GDP Deflator",Dynamic_Indices)),
INDEX(Dynamic_Table_QTR,COUNTA(Dynamic_Table_QTR)/COUNTA(Dynamic_Indices),_xlfn.XMATCH("GDP Deflator",Dynamic_Indices))),"err"))))
/100</f>
        <v>#N/A</v>
      </c>
      <c r="T754" s="37" t="e">
        <f t="shared" ca="1" si="58"/>
        <v>#N/A</v>
      </c>
      <c r="U754" s="2" t="e">
        <f ca="1">IF(ISERROR($H754),NA(),
_xlfn.XLOOKUP(0,Tool!$28:$28,Tool!$40:$40)/$T754
)</f>
        <v>#N/A</v>
      </c>
    </row>
    <row r="755" spans="8:21" x14ac:dyDescent="0.35">
      <c r="H755" s="33" t="b">
        <f>IF(SETUP_Frequency="Calendar Year",IF(COUNTA(H$3:H754)&lt;=SETUP_Period_Final-SETUP_Period_First,H754+1),
IF(SETUP_Frequency="Financial Year", IF(COUNTA(H$3:H754)&lt;=LEFT(SETUP_Period_Final,4)-LEFT(SETUP_Period_First,4),((LEFT(H754,2)&amp;MID(H754,3,2))+1)&amp;"/"&amp;TEXT(RIGHT(TEXT(RIGHT(H754,2)+1,"00"),2),"00"),NA()),
IF(SETUP_Frequency="Quarterly",IF(COUNTA(H$3:H754)&lt;=((LEFT(SETUP_Period_Final,4)-LEFT(SETUP_Period_First,4))*4)+RIGHT(SETUP_Period_Final,1)-RIGHT(SETUP_Period_First,1),IF(_xlfn.NUMBERVALUE(RIGHT(H754,1))=4,(LEFT(H754,4)+1)&amp;"Q1",(LEFT(H754,4)&amp;"Q"&amp;(RIGHT(H754,1)+1))),NA()),NA())))</f>
        <v>0</v>
      </c>
      <c r="J755" s="43">
        <f ca="1">OFFSET(Tool!$C$13,0,ROW($H755)-3)</f>
        <v>0</v>
      </c>
      <c r="K755" s="78" t="e">
        <f t="shared" ca="1" si="56"/>
        <v>#N/A</v>
      </c>
      <c r="L755" s="78" t="e">
        <f t="shared" ca="1" si="59"/>
        <v>#N/A</v>
      </c>
      <c r="M755" s="78" t="e">
        <f t="shared" ca="1" si="60"/>
        <v>#N/A</v>
      </c>
      <c r="N755" s="38"/>
      <c r="O755" s="36" t="e" cm="1">
        <f t="array" ref="O755">IF(OR(ISERROR($H755),$H755=FALSE),NA(),
IF(INFLATION_Index="Custom",_xlfn.XLOOKUP($H755,Tool!$12:$12,Tool!$14:$14)*100,
IF(SETUP_Frequency="Financial Year",
IFERROR(INDEX(Dynamic_Table_FY,_xlfn.XMATCH($H755,Dynamic_Period_FY),_xlfn.XMATCH(INFLATION_Index,Dynamic_Indices)),
INDEX(Dynamic_Table_FY,COUNTA(Dynamic_Table_FY)/COUNTA(Dynamic_Indices),_xlfn.XMATCH(INFLATION_Index,Dynamic_Indices))),
IF(SETUP_Frequency="Calendar Year",
IFERROR(INDEX(Dynamic_Table_CAL,_xlfn.XMATCH($H755,Dynamic_Period_CAL),_xlfn.XMATCH(INFLATION_Index,Dynamic_Indices)),
INDEX(Dynamic_Table_CAL,COUNTA(Dynamic_Table_CAL)/COUNTA(Dynamic_Indices),_xlfn.XMATCH(INFLATION_Index,Dynamic_Indices))),
IF(SETUP_Frequency="Quarterly",
IFERROR(INDEX(Dynamic_Table_QTR,_xlfn.XMATCH($H755,Dynamic_Period_QTR),_xlfn.XMATCH(INFLATION_Index,Dynamic_Indices)),
INDEX(Dynamic_Table_QTR,COUNTA(Dynamic_Table_QTR)/COUNTA(Dynamic_Indices),_xlfn.XMATCH(INFLATION_Index,Dynamic_Indices))),"err")))))
/100</f>
        <v>#N/A</v>
      </c>
      <c r="P755" s="37" t="e">
        <f t="shared" ca="1" si="57"/>
        <v>#N/A</v>
      </c>
      <c r="Q755" s="37" t="e">
        <f ca="1">IF(ISERROR($H755),NA(),
$P755/_xlfn.XLOOKUP(0,Tool!$27:$27,Tool!$33:$33)
)</f>
        <v>#N/A</v>
      </c>
      <c r="R755" s="2"/>
      <c r="S755" s="36" t="e" cm="1">
        <f t="array" ref="S755">IF(OR(ISERROR($H755),$H755=FALSE),NA(),
IF(SETUP_Frequency="Financial Year",
IFERROR(INDEX(Dynamic_Table_FY,_xlfn.XMATCH($H755,Dynamic_Period_FY),_xlfn.XMATCH("GDP Deflator",Dynamic_Indices)),
INDEX(Dynamic_Table_FY,COUNTA(Dynamic_Table_FY)/COUNTA(Dynamic_Indices),_xlfn.XMATCH("GDP Deflator",Dynamic_Indices))),
IF(SETUP_Frequency="Calendar Year",
IFERROR(INDEX(Dynamic_Table_CAL,_xlfn.XMATCH($H755,Dynamic_Period_CAL),_xlfn.XMATCH("GDP Deflator",Dynamic_Indices)),
INDEX(Dynamic_Table_CAL,COUNTA(Dynamic_Table_CAL)/COUNTA(Dynamic_Indices),_xlfn.XMATCH("GDP Deflator",Dynamic_Indices))),
IF(SETUP_Frequency="Quarterly",
IFERROR(INDEX(Dynamic_Table_QTR,_xlfn.XMATCH($H755,Dynamic_Period_QTR),_xlfn.XMATCH("GDP Deflator",Dynamic_Indices)),
INDEX(Dynamic_Table_QTR,COUNTA(Dynamic_Table_QTR)/COUNTA(Dynamic_Indices),_xlfn.XMATCH("GDP Deflator",Dynamic_Indices))),"err"))))
/100</f>
        <v>#N/A</v>
      </c>
      <c r="T755" s="37" t="e">
        <f t="shared" ca="1" si="58"/>
        <v>#N/A</v>
      </c>
      <c r="U755" s="2" t="e">
        <f ca="1">IF(ISERROR($H755),NA(),
_xlfn.XLOOKUP(0,Tool!$28:$28,Tool!$40:$40)/$T755
)</f>
        <v>#N/A</v>
      </c>
    </row>
    <row r="756" spans="8:21" x14ac:dyDescent="0.35">
      <c r="H756" s="33" t="b">
        <f>IF(SETUP_Frequency="Calendar Year",IF(COUNTA(H$3:H755)&lt;=SETUP_Period_Final-SETUP_Period_First,H755+1),
IF(SETUP_Frequency="Financial Year", IF(COUNTA(H$3:H755)&lt;=LEFT(SETUP_Period_Final,4)-LEFT(SETUP_Period_First,4),((LEFT(H755,2)&amp;MID(H755,3,2))+1)&amp;"/"&amp;TEXT(RIGHT(TEXT(RIGHT(H755,2)+1,"00"),2),"00"),NA()),
IF(SETUP_Frequency="Quarterly",IF(COUNTA(H$3:H755)&lt;=((LEFT(SETUP_Period_Final,4)-LEFT(SETUP_Period_First,4))*4)+RIGHT(SETUP_Period_Final,1)-RIGHT(SETUP_Period_First,1),IF(_xlfn.NUMBERVALUE(RIGHT(H755,1))=4,(LEFT(H755,4)+1)&amp;"Q1",(LEFT(H755,4)&amp;"Q"&amp;(RIGHT(H755,1)+1))),NA()),NA())))</f>
        <v>0</v>
      </c>
      <c r="J756" s="43">
        <f ca="1">OFFSET(Tool!$C$13,0,ROW($H756)-3)</f>
        <v>0</v>
      </c>
      <c r="K756" s="78" t="e">
        <f t="shared" ca="1" si="56"/>
        <v>#N/A</v>
      </c>
      <c r="L756" s="78" t="e">
        <f t="shared" ca="1" si="59"/>
        <v>#N/A</v>
      </c>
      <c r="M756" s="78" t="e">
        <f t="shared" ca="1" si="60"/>
        <v>#N/A</v>
      </c>
      <c r="N756" s="38"/>
      <c r="O756" s="36" t="e" cm="1">
        <f t="array" ref="O756">IF(OR(ISERROR($H756),$H756=FALSE),NA(),
IF(INFLATION_Index="Custom",_xlfn.XLOOKUP($H756,Tool!$12:$12,Tool!$14:$14)*100,
IF(SETUP_Frequency="Financial Year",
IFERROR(INDEX(Dynamic_Table_FY,_xlfn.XMATCH($H756,Dynamic_Period_FY),_xlfn.XMATCH(INFLATION_Index,Dynamic_Indices)),
INDEX(Dynamic_Table_FY,COUNTA(Dynamic_Table_FY)/COUNTA(Dynamic_Indices),_xlfn.XMATCH(INFLATION_Index,Dynamic_Indices))),
IF(SETUP_Frequency="Calendar Year",
IFERROR(INDEX(Dynamic_Table_CAL,_xlfn.XMATCH($H756,Dynamic_Period_CAL),_xlfn.XMATCH(INFLATION_Index,Dynamic_Indices)),
INDEX(Dynamic_Table_CAL,COUNTA(Dynamic_Table_CAL)/COUNTA(Dynamic_Indices),_xlfn.XMATCH(INFLATION_Index,Dynamic_Indices))),
IF(SETUP_Frequency="Quarterly",
IFERROR(INDEX(Dynamic_Table_QTR,_xlfn.XMATCH($H756,Dynamic_Period_QTR),_xlfn.XMATCH(INFLATION_Index,Dynamic_Indices)),
INDEX(Dynamic_Table_QTR,COUNTA(Dynamic_Table_QTR)/COUNTA(Dynamic_Indices),_xlfn.XMATCH(INFLATION_Index,Dynamic_Indices))),"err")))))
/100</f>
        <v>#N/A</v>
      </c>
      <c r="P756" s="37" t="e">
        <f t="shared" ca="1" si="57"/>
        <v>#N/A</v>
      </c>
      <c r="Q756" s="37" t="e">
        <f ca="1">IF(ISERROR($H756),NA(),
$P756/_xlfn.XLOOKUP(0,Tool!$27:$27,Tool!$33:$33)
)</f>
        <v>#N/A</v>
      </c>
      <c r="R756" s="2"/>
      <c r="S756" s="36" t="e" cm="1">
        <f t="array" ref="S756">IF(OR(ISERROR($H756),$H756=FALSE),NA(),
IF(SETUP_Frequency="Financial Year",
IFERROR(INDEX(Dynamic_Table_FY,_xlfn.XMATCH($H756,Dynamic_Period_FY),_xlfn.XMATCH("GDP Deflator",Dynamic_Indices)),
INDEX(Dynamic_Table_FY,COUNTA(Dynamic_Table_FY)/COUNTA(Dynamic_Indices),_xlfn.XMATCH("GDP Deflator",Dynamic_Indices))),
IF(SETUP_Frequency="Calendar Year",
IFERROR(INDEX(Dynamic_Table_CAL,_xlfn.XMATCH($H756,Dynamic_Period_CAL),_xlfn.XMATCH("GDP Deflator",Dynamic_Indices)),
INDEX(Dynamic_Table_CAL,COUNTA(Dynamic_Table_CAL)/COUNTA(Dynamic_Indices),_xlfn.XMATCH("GDP Deflator",Dynamic_Indices))),
IF(SETUP_Frequency="Quarterly",
IFERROR(INDEX(Dynamic_Table_QTR,_xlfn.XMATCH($H756,Dynamic_Period_QTR),_xlfn.XMATCH("GDP Deflator",Dynamic_Indices)),
INDEX(Dynamic_Table_QTR,COUNTA(Dynamic_Table_QTR)/COUNTA(Dynamic_Indices),_xlfn.XMATCH("GDP Deflator",Dynamic_Indices))),"err"))))
/100</f>
        <v>#N/A</v>
      </c>
      <c r="T756" s="37" t="e">
        <f t="shared" ca="1" si="58"/>
        <v>#N/A</v>
      </c>
      <c r="U756" s="2" t="e">
        <f ca="1">IF(ISERROR($H756),NA(),
_xlfn.XLOOKUP(0,Tool!$28:$28,Tool!$40:$40)/$T756
)</f>
        <v>#N/A</v>
      </c>
    </row>
    <row r="757" spans="8:21" x14ac:dyDescent="0.35">
      <c r="H757" s="33" t="b">
        <f>IF(SETUP_Frequency="Calendar Year",IF(COUNTA(H$3:H756)&lt;=SETUP_Period_Final-SETUP_Period_First,H756+1),
IF(SETUP_Frequency="Financial Year", IF(COUNTA(H$3:H756)&lt;=LEFT(SETUP_Period_Final,4)-LEFT(SETUP_Period_First,4),((LEFT(H756,2)&amp;MID(H756,3,2))+1)&amp;"/"&amp;TEXT(RIGHT(TEXT(RIGHT(H756,2)+1,"00"),2),"00"),NA()),
IF(SETUP_Frequency="Quarterly",IF(COUNTA(H$3:H756)&lt;=((LEFT(SETUP_Period_Final,4)-LEFT(SETUP_Period_First,4))*4)+RIGHT(SETUP_Period_Final,1)-RIGHT(SETUP_Period_First,1),IF(_xlfn.NUMBERVALUE(RIGHT(H756,1))=4,(LEFT(H756,4)+1)&amp;"Q1",(LEFT(H756,4)&amp;"Q"&amp;(RIGHT(H756,1)+1))),NA()),NA())))</f>
        <v>0</v>
      </c>
      <c r="J757" s="43">
        <f ca="1">OFFSET(Tool!$C$13,0,ROW($H757)-3)</f>
        <v>0</v>
      </c>
      <c r="K757" s="78" t="e">
        <f t="shared" ca="1" si="56"/>
        <v>#N/A</v>
      </c>
      <c r="L757" s="78" t="e">
        <f t="shared" ca="1" si="59"/>
        <v>#N/A</v>
      </c>
      <c r="M757" s="78" t="e">
        <f t="shared" ca="1" si="60"/>
        <v>#N/A</v>
      </c>
      <c r="N757" s="38"/>
      <c r="O757" s="36" t="e" cm="1">
        <f t="array" ref="O757">IF(OR(ISERROR($H757),$H757=FALSE),NA(),
IF(INFLATION_Index="Custom",_xlfn.XLOOKUP($H757,Tool!$12:$12,Tool!$14:$14)*100,
IF(SETUP_Frequency="Financial Year",
IFERROR(INDEX(Dynamic_Table_FY,_xlfn.XMATCH($H757,Dynamic_Period_FY),_xlfn.XMATCH(INFLATION_Index,Dynamic_Indices)),
INDEX(Dynamic_Table_FY,COUNTA(Dynamic_Table_FY)/COUNTA(Dynamic_Indices),_xlfn.XMATCH(INFLATION_Index,Dynamic_Indices))),
IF(SETUP_Frequency="Calendar Year",
IFERROR(INDEX(Dynamic_Table_CAL,_xlfn.XMATCH($H757,Dynamic_Period_CAL),_xlfn.XMATCH(INFLATION_Index,Dynamic_Indices)),
INDEX(Dynamic_Table_CAL,COUNTA(Dynamic_Table_CAL)/COUNTA(Dynamic_Indices),_xlfn.XMATCH(INFLATION_Index,Dynamic_Indices))),
IF(SETUP_Frequency="Quarterly",
IFERROR(INDEX(Dynamic_Table_QTR,_xlfn.XMATCH($H757,Dynamic_Period_QTR),_xlfn.XMATCH(INFLATION_Index,Dynamic_Indices)),
INDEX(Dynamic_Table_QTR,COUNTA(Dynamic_Table_QTR)/COUNTA(Dynamic_Indices),_xlfn.XMATCH(INFLATION_Index,Dynamic_Indices))),"err")))))
/100</f>
        <v>#N/A</v>
      </c>
      <c r="P757" s="37" t="e">
        <f t="shared" ca="1" si="57"/>
        <v>#N/A</v>
      </c>
      <c r="Q757" s="37" t="e">
        <f ca="1">IF(ISERROR($H757),NA(),
$P757/_xlfn.XLOOKUP(0,Tool!$27:$27,Tool!$33:$33)
)</f>
        <v>#N/A</v>
      </c>
      <c r="R757" s="2"/>
      <c r="S757" s="36" t="e" cm="1">
        <f t="array" ref="S757">IF(OR(ISERROR($H757),$H757=FALSE),NA(),
IF(SETUP_Frequency="Financial Year",
IFERROR(INDEX(Dynamic_Table_FY,_xlfn.XMATCH($H757,Dynamic_Period_FY),_xlfn.XMATCH("GDP Deflator",Dynamic_Indices)),
INDEX(Dynamic_Table_FY,COUNTA(Dynamic_Table_FY)/COUNTA(Dynamic_Indices),_xlfn.XMATCH("GDP Deflator",Dynamic_Indices))),
IF(SETUP_Frequency="Calendar Year",
IFERROR(INDEX(Dynamic_Table_CAL,_xlfn.XMATCH($H757,Dynamic_Period_CAL),_xlfn.XMATCH("GDP Deflator",Dynamic_Indices)),
INDEX(Dynamic_Table_CAL,COUNTA(Dynamic_Table_CAL)/COUNTA(Dynamic_Indices),_xlfn.XMATCH("GDP Deflator",Dynamic_Indices))),
IF(SETUP_Frequency="Quarterly",
IFERROR(INDEX(Dynamic_Table_QTR,_xlfn.XMATCH($H757,Dynamic_Period_QTR),_xlfn.XMATCH("GDP Deflator",Dynamic_Indices)),
INDEX(Dynamic_Table_QTR,COUNTA(Dynamic_Table_QTR)/COUNTA(Dynamic_Indices),_xlfn.XMATCH("GDP Deflator",Dynamic_Indices))),"err"))))
/100</f>
        <v>#N/A</v>
      </c>
      <c r="T757" s="37" t="e">
        <f t="shared" ca="1" si="58"/>
        <v>#N/A</v>
      </c>
      <c r="U757" s="2" t="e">
        <f ca="1">IF(ISERROR($H757),NA(),
_xlfn.XLOOKUP(0,Tool!$28:$28,Tool!$40:$40)/$T757
)</f>
        <v>#N/A</v>
      </c>
    </row>
    <row r="758" spans="8:21" x14ac:dyDescent="0.35">
      <c r="H758" s="33" t="b">
        <f>IF(SETUP_Frequency="Calendar Year",IF(COUNTA(H$3:H757)&lt;=SETUP_Period_Final-SETUP_Period_First,H757+1),
IF(SETUP_Frequency="Financial Year", IF(COUNTA(H$3:H757)&lt;=LEFT(SETUP_Period_Final,4)-LEFT(SETUP_Period_First,4),((LEFT(H757,2)&amp;MID(H757,3,2))+1)&amp;"/"&amp;TEXT(RIGHT(TEXT(RIGHT(H757,2)+1,"00"),2),"00"),NA()),
IF(SETUP_Frequency="Quarterly",IF(COUNTA(H$3:H757)&lt;=((LEFT(SETUP_Period_Final,4)-LEFT(SETUP_Period_First,4))*4)+RIGHT(SETUP_Period_Final,1)-RIGHT(SETUP_Period_First,1),IF(_xlfn.NUMBERVALUE(RIGHT(H757,1))=4,(LEFT(H757,4)+1)&amp;"Q1",(LEFT(H757,4)&amp;"Q"&amp;(RIGHT(H757,1)+1))),NA()),NA())))</f>
        <v>0</v>
      </c>
      <c r="J758" s="43">
        <f ca="1">OFFSET(Tool!$C$13,0,ROW($H758)-3)</f>
        <v>0</v>
      </c>
      <c r="K758" s="78" t="e">
        <f t="shared" ca="1" si="56"/>
        <v>#N/A</v>
      </c>
      <c r="L758" s="78" t="e">
        <f t="shared" ca="1" si="59"/>
        <v>#N/A</v>
      </c>
      <c r="M758" s="78" t="e">
        <f t="shared" ca="1" si="60"/>
        <v>#N/A</v>
      </c>
      <c r="N758" s="38"/>
      <c r="O758" s="36" t="e" cm="1">
        <f t="array" ref="O758">IF(OR(ISERROR($H758),$H758=FALSE),NA(),
IF(INFLATION_Index="Custom",_xlfn.XLOOKUP($H758,Tool!$12:$12,Tool!$14:$14)*100,
IF(SETUP_Frequency="Financial Year",
IFERROR(INDEX(Dynamic_Table_FY,_xlfn.XMATCH($H758,Dynamic_Period_FY),_xlfn.XMATCH(INFLATION_Index,Dynamic_Indices)),
INDEX(Dynamic_Table_FY,COUNTA(Dynamic_Table_FY)/COUNTA(Dynamic_Indices),_xlfn.XMATCH(INFLATION_Index,Dynamic_Indices))),
IF(SETUP_Frequency="Calendar Year",
IFERROR(INDEX(Dynamic_Table_CAL,_xlfn.XMATCH($H758,Dynamic_Period_CAL),_xlfn.XMATCH(INFLATION_Index,Dynamic_Indices)),
INDEX(Dynamic_Table_CAL,COUNTA(Dynamic_Table_CAL)/COUNTA(Dynamic_Indices),_xlfn.XMATCH(INFLATION_Index,Dynamic_Indices))),
IF(SETUP_Frequency="Quarterly",
IFERROR(INDEX(Dynamic_Table_QTR,_xlfn.XMATCH($H758,Dynamic_Period_QTR),_xlfn.XMATCH(INFLATION_Index,Dynamic_Indices)),
INDEX(Dynamic_Table_QTR,COUNTA(Dynamic_Table_QTR)/COUNTA(Dynamic_Indices),_xlfn.XMATCH(INFLATION_Index,Dynamic_Indices))),"err")))))
/100</f>
        <v>#N/A</v>
      </c>
      <c r="P758" s="37" t="e">
        <f t="shared" ca="1" si="57"/>
        <v>#N/A</v>
      </c>
      <c r="Q758" s="37" t="e">
        <f ca="1">IF(ISERROR($H758),NA(),
$P758/_xlfn.XLOOKUP(0,Tool!$27:$27,Tool!$33:$33)
)</f>
        <v>#N/A</v>
      </c>
      <c r="R758" s="2"/>
      <c r="S758" s="36" t="e" cm="1">
        <f t="array" ref="S758">IF(OR(ISERROR($H758),$H758=FALSE),NA(),
IF(SETUP_Frequency="Financial Year",
IFERROR(INDEX(Dynamic_Table_FY,_xlfn.XMATCH($H758,Dynamic_Period_FY),_xlfn.XMATCH("GDP Deflator",Dynamic_Indices)),
INDEX(Dynamic_Table_FY,COUNTA(Dynamic_Table_FY)/COUNTA(Dynamic_Indices),_xlfn.XMATCH("GDP Deflator",Dynamic_Indices))),
IF(SETUP_Frequency="Calendar Year",
IFERROR(INDEX(Dynamic_Table_CAL,_xlfn.XMATCH($H758,Dynamic_Period_CAL),_xlfn.XMATCH("GDP Deflator",Dynamic_Indices)),
INDEX(Dynamic_Table_CAL,COUNTA(Dynamic_Table_CAL)/COUNTA(Dynamic_Indices),_xlfn.XMATCH("GDP Deflator",Dynamic_Indices))),
IF(SETUP_Frequency="Quarterly",
IFERROR(INDEX(Dynamic_Table_QTR,_xlfn.XMATCH($H758,Dynamic_Period_QTR),_xlfn.XMATCH("GDP Deflator",Dynamic_Indices)),
INDEX(Dynamic_Table_QTR,COUNTA(Dynamic_Table_QTR)/COUNTA(Dynamic_Indices),_xlfn.XMATCH("GDP Deflator",Dynamic_Indices))),"err"))))
/100</f>
        <v>#N/A</v>
      </c>
      <c r="T758" s="37" t="e">
        <f t="shared" ca="1" si="58"/>
        <v>#N/A</v>
      </c>
      <c r="U758" s="2" t="e">
        <f ca="1">IF(ISERROR($H758),NA(),
_xlfn.XLOOKUP(0,Tool!$28:$28,Tool!$40:$40)/$T758
)</f>
        <v>#N/A</v>
      </c>
    </row>
    <row r="759" spans="8:21" x14ac:dyDescent="0.35">
      <c r="H759" s="33" t="b">
        <f>IF(SETUP_Frequency="Calendar Year",IF(COUNTA(H$3:H758)&lt;=SETUP_Period_Final-SETUP_Period_First,H758+1),
IF(SETUP_Frequency="Financial Year", IF(COUNTA(H$3:H758)&lt;=LEFT(SETUP_Period_Final,4)-LEFT(SETUP_Period_First,4),((LEFT(H758,2)&amp;MID(H758,3,2))+1)&amp;"/"&amp;TEXT(RIGHT(TEXT(RIGHT(H758,2)+1,"00"),2),"00"),NA()),
IF(SETUP_Frequency="Quarterly",IF(COUNTA(H$3:H758)&lt;=((LEFT(SETUP_Period_Final,4)-LEFT(SETUP_Period_First,4))*4)+RIGHT(SETUP_Period_Final,1)-RIGHT(SETUP_Period_First,1),IF(_xlfn.NUMBERVALUE(RIGHT(H758,1))=4,(LEFT(H758,4)+1)&amp;"Q1",(LEFT(H758,4)&amp;"Q"&amp;(RIGHT(H758,1)+1))),NA()),NA())))</f>
        <v>0</v>
      </c>
      <c r="J759" s="43">
        <f ca="1">OFFSET(Tool!$C$13,0,ROW($H759)-3)</f>
        <v>0</v>
      </c>
      <c r="K759" s="78" t="e">
        <f t="shared" ca="1" si="56"/>
        <v>#N/A</v>
      </c>
      <c r="L759" s="78" t="e">
        <f t="shared" ca="1" si="59"/>
        <v>#N/A</v>
      </c>
      <c r="M759" s="78" t="e">
        <f t="shared" ca="1" si="60"/>
        <v>#N/A</v>
      </c>
      <c r="N759" s="38"/>
      <c r="O759" s="36" t="e" cm="1">
        <f t="array" ref="O759">IF(OR(ISERROR($H759),$H759=FALSE),NA(),
IF(INFLATION_Index="Custom",_xlfn.XLOOKUP($H759,Tool!$12:$12,Tool!$14:$14)*100,
IF(SETUP_Frequency="Financial Year",
IFERROR(INDEX(Dynamic_Table_FY,_xlfn.XMATCH($H759,Dynamic_Period_FY),_xlfn.XMATCH(INFLATION_Index,Dynamic_Indices)),
INDEX(Dynamic_Table_FY,COUNTA(Dynamic_Table_FY)/COUNTA(Dynamic_Indices),_xlfn.XMATCH(INFLATION_Index,Dynamic_Indices))),
IF(SETUP_Frequency="Calendar Year",
IFERROR(INDEX(Dynamic_Table_CAL,_xlfn.XMATCH($H759,Dynamic_Period_CAL),_xlfn.XMATCH(INFLATION_Index,Dynamic_Indices)),
INDEX(Dynamic_Table_CAL,COUNTA(Dynamic_Table_CAL)/COUNTA(Dynamic_Indices),_xlfn.XMATCH(INFLATION_Index,Dynamic_Indices))),
IF(SETUP_Frequency="Quarterly",
IFERROR(INDEX(Dynamic_Table_QTR,_xlfn.XMATCH($H759,Dynamic_Period_QTR),_xlfn.XMATCH(INFLATION_Index,Dynamic_Indices)),
INDEX(Dynamic_Table_QTR,COUNTA(Dynamic_Table_QTR)/COUNTA(Dynamic_Indices),_xlfn.XMATCH(INFLATION_Index,Dynamic_Indices))),"err")))))
/100</f>
        <v>#N/A</v>
      </c>
      <c r="P759" s="37" t="e">
        <f t="shared" ca="1" si="57"/>
        <v>#N/A</v>
      </c>
      <c r="Q759" s="37" t="e">
        <f ca="1">IF(ISERROR($H759),NA(),
$P759/_xlfn.XLOOKUP(0,Tool!$27:$27,Tool!$33:$33)
)</f>
        <v>#N/A</v>
      </c>
      <c r="R759" s="2"/>
      <c r="S759" s="36" t="e" cm="1">
        <f t="array" ref="S759">IF(OR(ISERROR($H759),$H759=FALSE),NA(),
IF(SETUP_Frequency="Financial Year",
IFERROR(INDEX(Dynamic_Table_FY,_xlfn.XMATCH($H759,Dynamic_Period_FY),_xlfn.XMATCH("GDP Deflator",Dynamic_Indices)),
INDEX(Dynamic_Table_FY,COUNTA(Dynamic_Table_FY)/COUNTA(Dynamic_Indices),_xlfn.XMATCH("GDP Deflator",Dynamic_Indices))),
IF(SETUP_Frequency="Calendar Year",
IFERROR(INDEX(Dynamic_Table_CAL,_xlfn.XMATCH($H759,Dynamic_Period_CAL),_xlfn.XMATCH("GDP Deflator",Dynamic_Indices)),
INDEX(Dynamic_Table_CAL,COUNTA(Dynamic_Table_CAL)/COUNTA(Dynamic_Indices),_xlfn.XMATCH("GDP Deflator",Dynamic_Indices))),
IF(SETUP_Frequency="Quarterly",
IFERROR(INDEX(Dynamic_Table_QTR,_xlfn.XMATCH($H759,Dynamic_Period_QTR),_xlfn.XMATCH("GDP Deflator",Dynamic_Indices)),
INDEX(Dynamic_Table_QTR,COUNTA(Dynamic_Table_QTR)/COUNTA(Dynamic_Indices),_xlfn.XMATCH("GDP Deflator",Dynamic_Indices))),"err"))))
/100</f>
        <v>#N/A</v>
      </c>
      <c r="T759" s="37" t="e">
        <f t="shared" ca="1" si="58"/>
        <v>#N/A</v>
      </c>
      <c r="U759" s="2" t="e">
        <f ca="1">IF(ISERROR($H759),NA(),
_xlfn.XLOOKUP(0,Tool!$28:$28,Tool!$40:$40)/$T759
)</f>
        <v>#N/A</v>
      </c>
    </row>
    <row r="760" spans="8:21" x14ac:dyDescent="0.35">
      <c r="H760" s="33" t="b">
        <f>IF(SETUP_Frequency="Calendar Year",IF(COUNTA(H$3:H759)&lt;=SETUP_Period_Final-SETUP_Period_First,H759+1),
IF(SETUP_Frequency="Financial Year", IF(COUNTA(H$3:H759)&lt;=LEFT(SETUP_Period_Final,4)-LEFT(SETUP_Period_First,4),((LEFT(H759,2)&amp;MID(H759,3,2))+1)&amp;"/"&amp;TEXT(RIGHT(TEXT(RIGHT(H759,2)+1,"00"),2),"00"),NA()),
IF(SETUP_Frequency="Quarterly",IF(COUNTA(H$3:H759)&lt;=((LEFT(SETUP_Period_Final,4)-LEFT(SETUP_Period_First,4))*4)+RIGHT(SETUP_Period_Final,1)-RIGHT(SETUP_Period_First,1),IF(_xlfn.NUMBERVALUE(RIGHT(H759,1))=4,(LEFT(H759,4)+1)&amp;"Q1",(LEFT(H759,4)&amp;"Q"&amp;(RIGHT(H759,1)+1))),NA()),NA())))</f>
        <v>0</v>
      </c>
      <c r="J760" s="43">
        <f ca="1">OFFSET(Tool!$C$13,0,ROW($H760)-3)</f>
        <v>0</v>
      </c>
      <c r="K760" s="78" t="e">
        <f t="shared" ca="1" si="56"/>
        <v>#N/A</v>
      </c>
      <c r="L760" s="78" t="e">
        <f t="shared" ca="1" si="59"/>
        <v>#N/A</v>
      </c>
      <c r="M760" s="78" t="e">
        <f t="shared" ca="1" si="60"/>
        <v>#N/A</v>
      </c>
      <c r="N760" s="38"/>
      <c r="O760" s="36" t="e" cm="1">
        <f t="array" ref="O760">IF(OR(ISERROR($H760),$H760=FALSE),NA(),
IF(INFLATION_Index="Custom",_xlfn.XLOOKUP($H760,Tool!$12:$12,Tool!$14:$14)*100,
IF(SETUP_Frequency="Financial Year",
IFERROR(INDEX(Dynamic_Table_FY,_xlfn.XMATCH($H760,Dynamic_Period_FY),_xlfn.XMATCH(INFLATION_Index,Dynamic_Indices)),
INDEX(Dynamic_Table_FY,COUNTA(Dynamic_Table_FY)/COUNTA(Dynamic_Indices),_xlfn.XMATCH(INFLATION_Index,Dynamic_Indices))),
IF(SETUP_Frequency="Calendar Year",
IFERROR(INDEX(Dynamic_Table_CAL,_xlfn.XMATCH($H760,Dynamic_Period_CAL),_xlfn.XMATCH(INFLATION_Index,Dynamic_Indices)),
INDEX(Dynamic_Table_CAL,COUNTA(Dynamic_Table_CAL)/COUNTA(Dynamic_Indices),_xlfn.XMATCH(INFLATION_Index,Dynamic_Indices))),
IF(SETUP_Frequency="Quarterly",
IFERROR(INDEX(Dynamic_Table_QTR,_xlfn.XMATCH($H760,Dynamic_Period_QTR),_xlfn.XMATCH(INFLATION_Index,Dynamic_Indices)),
INDEX(Dynamic_Table_QTR,COUNTA(Dynamic_Table_QTR)/COUNTA(Dynamic_Indices),_xlfn.XMATCH(INFLATION_Index,Dynamic_Indices))),"err")))))
/100</f>
        <v>#N/A</v>
      </c>
      <c r="P760" s="37" t="e">
        <f t="shared" ca="1" si="57"/>
        <v>#N/A</v>
      </c>
      <c r="Q760" s="37" t="e">
        <f ca="1">IF(ISERROR($H760),NA(),
$P760/_xlfn.XLOOKUP(0,Tool!$27:$27,Tool!$33:$33)
)</f>
        <v>#N/A</v>
      </c>
      <c r="R760" s="2"/>
      <c r="S760" s="36" t="e" cm="1">
        <f t="array" ref="S760">IF(OR(ISERROR($H760),$H760=FALSE),NA(),
IF(SETUP_Frequency="Financial Year",
IFERROR(INDEX(Dynamic_Table_FY,_xlfn.XMATCH($H760,Dynamic_Period_FY),_xlfn.XMATCH("GDP Deflator",Dynamic_Indices)),
INDEX(Dynamic_Table_FY,COUNTA(Dynamic_Table_FY)/COUNTA(Dynamic_Indices),_xlfn.XMATCH("GDP Deflator",Dynamic_Indices))),
IF(SETUP_Frequency="Calendar Year",
IFERROR(INDEX(Dynamic_Table_CAL,_xlfn.XMATCH($H760,Dynamic_Period_CAL),_xlfn.XMATCH("GDP Deflator",Dynamic_Indices)),
INDEX(Dynamic_Table_CAL,COUNTA(Dynamic_Table_CAL)/COUNTA(Dynamic_Indices),_xlfn.XMATCH("GDP Deflator",Dynamic_Indices))),
IF(SETUP_Frequency="Quarterly",
IFERROR(INDEX(Dynamic_Table_QTR,_xlfn.XMATCH($H760,Dynamic_Period_QTR),_xlfn.XMATCH("GDP Deflator",Dynamic_Indices)),
INDEX(Dynamic_Table_QTR,COUNTA(Dynamic_Table_QTR)/COUNTA(Dynamic_Indices),_xlfn.XMATCH("GDP Deflator",Dynamic_Indices))),"err"))))
/100</f>
        <v>#N/A</v>
      </c>
      <c r="T760" s="37" t="e">
        <f t="shared" ca="1" si="58"/>
        <v>#N/A</v>
      </c>
      <c r="U760" s="2" t="e">
        <f ca="1">IF(ISERROR($H760),NA(),
_xlfn.XLOOKUP(0,Tool!$28:$28,Tool!$40:$40)/$T760
)</f>
        <v>#N/A</v>
      </c>
    </row>
    <row r="761" spans="8:21" x14ac:dyDescent="0.35">
      <c r="H761" s="33" t="b">
        <f>IF(SETUP_Frequency="Calendar Year",IF(COUNTA(H$3:H760)&lt;=SETUP_Period_Final-SETUP_Period_First,H760+1),
IF(SETUP_Frequency="Financial Year", IF(COUNTA(H$3:H760)&lt;=LEFT(SETUP_Period_Final,4)-LEFT(SETUP_Period_First,4),((LEFT(H760,2)&amp;MID(H760,3,2))+1)&amp;"/"&amp;TEXT(RIGHT(TEXT(RIGHT(H760,2)+1,"00"),2),"00"),NA()),
IF(SETUP_Frequency="Quarterly",IF(COUNTA(H$3:H760)&lt;=((LEFT(SETUP_Period_Final,4)-LEFT(SETUP_Period_First,4))*4)+RIGHT(SETUP_Period_Final,1)-RIGHT(SETUP_Period_First,1),IF(_xlfn.NUMBERVALUE(RIGHT(H760,1))=4,(LEFT(H760,4)+1)&amp;"Q1",(LEFT(H760,4)&amp;"Q"&amp;(RIGHT(H760,1)+1))),NA()),NA())))</f>
        <v>0</v>
      </c>
      <c r="J761" s="43">
        <f ca="1">OFFSET(Tool!$C$13,0,ROW($H761)-3)</f>
        <v>0</v>
      </c>
      <c r="K761" s="78" t="e">
        <f t="shared" ca="1" si="56"/>
        <v>#N/A</v>
      </c>
      <c r="L761" s="78" t="e">
        <f t="shared" ca="1" si="59"/>
        <v>#N/A</v>
      </c>
      <c r="M761" s="78" t="e">
        <f t="shared" ca="1" si="60"/>
        <v>#N/A</v>
      </c>
      <c r="N761" s="38"/>
      <c r="O761" s="36" t="e" cm="1">
        <f t="array" ref="O761">IF(OR(ISERROR($H761),$H761=FALSE),NA(),
IF(INFLATION_Index="Custom",_xlfn.XLOOKUP($H761,Tool!$12:$12,Tool!$14:$14)*100,
IF(SETUP_Frequency="Financial Year",
IFERROR(INDEX(Dynamic_Table_FY,_xlfn.XMATCH($H761,Dynamic_Period_FY),_xlfn.XMATCH(INFLATION_Index,Dynamic_Indices)),
INDEX(Dynamic_Table_FY,COUNTA(Dynamic_Table_FY)/COUNTA(Dynamic_Indices),_xlfn.XMATCH(INFLATION_Index,Dynamic_Indices))),
IF(SETUP_Frequency="Calendar Year",
IFERROR(INDEX(Dynamic_Table_CAL,_xlfn.XMATCH($H761,Dynamic_Period_CAL),_xlfn.XMATCH(INFLATION_Index,Dynamic_Indices)),
INDEX(Dynamic_Table_CAL,COUNTA(Dynamic_Table_CAL)/COUNTA(Dynamic_Indices),_xlfn.XMATCH(INFLATION_Index,Dynamic_Indices))),
IF(SETUP_Frequency="Quarterly",
IFERROR(INDEX(Dynamic_Table_QTR,_xlfn.XMATCH($H761,Dynamic_Period_QTR),_xlfn.XMATCH(INFLATION_Index,Dynamic_Indices)),
INDEX(Dynamic_Table_QTR,COUNTA(Dynamic_Table_QTR)/COUNTA(Dynamic_Indices),_xlfn.XMATCH(INFLATION_Index,Dynamic_Indices))),"err")))))
/100</f>
        <v>#N/A</v>
      </c>
      <c r="P761" s="37" t="e">
        <f t="shared" ca="1" si="57"/>
        <v>#N/A</v>
      </c>
      <c r="Q761" s="37" t="e">
        <f ca="1">IF(ISERROR($H761),NA(),
$P761/_xlfn.XLOOKUP(0,Tool!$27:$27,Tool!$33:$33)
)</f>
        <v>#N/A</v>
      </c>
      <c r="R761" s="2"/>
      <c r="S761" s="36" t="e" cm="1">
        <f t="array" ref="S761">IF(OR(ISERROR($H761),$H761=FALSE),NA(),
IF(SETUP_Frequency="Financial Year",
IFERROR(INDEX(Dynamic_Table_FY,_xlfn.XMATCH($H761,Dynamic_Period_FY),_xlfn.XMATCH("GDP Deflator",Dynamic_Indices)),
INDEX(Dynamic_Table_FY,COUNTA(Dynamic_Table_FY)/COUNTA(Dynamic_Indices),_xlfn.XMATCH("GDP Deflator",Dynamic_Indices))),
IF(SETUP_Frequency="Calendar Year",
IFERROR(INDEX(Dynamic_Table_CAL,_xlfn.XMATCH($H761,Dynamic_Period_CAL),_xlfn.XMATCH("GDP Deflator",Dynamic_Indices)),
INDEX(Dynamic_Table_CAL,COUNTA(Dynamic_Table_CAL)/COUNTA(Dynamic_Indices),_xlfn.XMATCH("GDP Deflator",Dynamic_Indices))),
IF(SETUP_Frequency="Quarterly",
IFERROR(INDEX(Dynamic_Table_QTR,_xlfn.XMATCH($H761,Dynamic_Period_QTR),_xlfn.XMATCH("GDP Deflator",Dynamic_Indices)),
INDEX(Dynamic_Table_QTR,COUNTA(Dynamic_Table_QTR)/COUNTA(Dynamic_Indices),_xlfn.XMATCH("GDP Deflator",Dynamic_Indices))),"err"))))
/100</f>
        <v>#N/A</v>
      </c>
      <c r="T761" s="37" t="e">
        <f t="shared" ca="1" si="58"/>
        <v>#N/A</v>
      </c>
      <c r="U761" s="2" t="e">
        <f ca="1">IF(ISERROR($H761),NA(),
_xlfn.XLOOKUP(0,Tool!$28:$28,Tool!$40:$40)/$T761
)</f>
        <v>#N/A</v>
      </c>
    </row>
    <row r="762" spans="8:21" x14ac:dyDescent="0.35">
      <c r="H762" s="33" t="b">
        <f>IF(SETUP_Frequency="Calendar Year",IF(COUNTA(H$3:H761)&lt;=SETUP_Period_Final-SETUP_Period_First,H761+1),
IF(SETUP_Frequency="Financial Year", IF(COUNTA(H$3:H761)&lt;=LEFT(SETUP_Period_Final,4)-LEFT(SETUP_Period_First,4),((LEFT(H761,2)&amp;MID(H761,3,2))+1)&amp;"/"&amp;TEXT(RIGHT(TEXT(RIGHT(H761,2)+1,"00"),2),"00"),NA()),
IF(SETUP_Frequency="Quarterly",IF(COUNTA(H$3:H761)&lt;=((LEFT(SETUP_Period_Final,4)-LEFT(SETUP_Period_First,4))*4)+RIGHT(SETUP_Period_Final,1)-RIGHT(SETUP_Period_First,1),IF(_xlfn.NUMBERVALUE(RIGHT(H761,1))=4,(LEFT(H761,4)+1)&amp;"Q1",(LEFT(H761,4)&amp;"Q"&amp;(RIGHT(H761,1)+1))),NA()),NA())))</f>
        <v>0</v>
      </c>
      <c r="J762" s="43">
        <f ca="1">OFFSET(Tool!$C$13,0,ROW($H762)-3)</f>
        <v>0</v>
      </c>
      <c r="K762" s="78" t="e">
        <f t="shared" ca="1" si="56"/>
        <v>#N/A</v>
      </c>
      <c r="L762" s="78" t="e">
        <f t="shared" ca="1" si="59"/>
        <v>#N/A</v>
      </c>
      <c r="M762" s="78" t="e">
        <f t="shared" ca="1" si="60"/>
        <v>#N/A</v>
      </c>
      <c r="N762" s="38"/>
      <c r="O762" s="36" t="e" cm="1">
        <f t="array" ref="O762">IF(OR(ISERROR($H762),$H762=FALSE),NA(),
IF(INFLATION_Index="Custom",_xlfn.XLOOKUP($H762,Tool!$12:$12,Tool!$14:$14)*100,
IF(SETUP_Frequency="Financial Year",
IFERROR(INDEX(Dynamic_Table_FY,_xlfn.XMATCH($H762,Dynamic_Period_FY),_xlfn.XMATCH(INFLATION_Index,Dynamic_Indices)),
INDEX(Dynamic_Table_FY,COUNTA(Dynamic_Table_FY)/COUNTA(Dynamic_Indices),_xlfn.XMATCH(INFLATION_Index,Dynamic_Indices))),
IF(SETUP_Frequency="Calendar Year",
IFERROR(INDEX(Dynamic_Table_CAL,_xlfn.XMATCH($H762,Dynamic_Period_CAL),_xlfn.XMATCH(INFLATION_Index,Dynamic_Indices)),
INDEX(Dynamic_Table_CAL,COUNTA(Dynamic_Table_CAL)/COUNTA(Dynamic_Indices),_xlfn.XMATCH(INFLATION_Index,Dynamic_Indices))),
IF(SETUP_Frequency="Quarterly",
IFERROR(INDEX(Dynamic_Table_QTR,_xlfn.XMATCH($H762,Dynamic_Period_QTR),_xlfn.XMATCH(INFLATION_Index,Dynamic_Indices)),
INDEX(Dynamic_Table_QTR,COUNTA(Dynamic_Table_QTR)/COUNTA(Dynamic_Indices),_xlfn.XMATCH(INFLATION_Index,Dynamic_Indices))),"err")))))
/100</f>
        <v>#N/A</v>
      </c>
      <c r="P762" s="37" t="e">
        <f t="shared" ca="1" si="57"/>
        <v>#N/A</v>
      </c>
      <c r="Q762" s="37" t="e">
        <f ca="1">IF(ISERROR($H762),NA(),
$P762/_xlfn.XLOOKUP(0,Tool!$27:$27,Tool!$33:$33)
)</f>
        <v>#N/A</v>
      </c>
      <c r="R762" s="2"/>
      <c r="S762" s="36" t="e" cm="1">
        <f t="array" ref="S762">IF(OR(ISERROR($H762),$H762=FALSE),NA(),
IF(SETUP_Frequency="Financial Year",
IFERROR(INDEX(Dynamic_Table_FY,_xlfn.XMATCH($H762,Dynamic_Period_FY),_xlfn.XMATCH("GDP Deflator",Dynamic_Indices)),
INDEX(Dynamic_Table_FY,COUNTA(Dynamic_Table_FY)/COUNTA(Dynamic_Indices),_xlfn.XMATCH("GDP Deflator",Dynamic_Indices))),
IF(SETUP_Frequency="Calendar Year",
IFERROR(INDEX(Dynamic_Table_CAL,_xlfn.XMATCH($H762,Dynamic_Period_CAL),_xlfn.XMATCH("GDP Deflator",Dynamic_Indices)),
INDEX(Dynamic_Table_CAL,COUNTA(Dynamic_Table_CAL)/COUNTA(Dynamic_Indices),_xlfn.XMATCH("GDP Deflator",Dynamic_Indices))),
IF(SETUP_Frequency="Quarterly",
IFERROR(INDEX(Dynamic_Table_QTR,_xlfn.XMATCH($H762,Dynamic_Period_QTR),_xlfn.XMATCH("GDP Deflator",Dynamic_Indices)),
INDEX(Dynamic_Table_QTR,COUNTA(Dynamic_Table_QTR)/COUNTA(Dynamic_Indices),_xlfn.XMATCH("GDP Deflator",Dynamic_Indices))),"err"))))
/100</f>
        <v>#N/A</v>
      </c>
      <c r="T762" s="37" t="e">
        <f t="shared" ca="1" si="58"/>
        <v>#N/A</v>
      </c>
      <c r="U762" s="2" t="e">
        <f ca="1">IF(ISERROR($H762),NA(),
_xlfn.XLOOKUP(0,Tool!$28:$28,Tool!$40:$40)/$T762
)</f>
        <v>#N/A</v>
      </c>
    </row>
    <row r="763" spans="8:21" x14ac:dyDescent="0.35">
      <c r="H763" s="33" t="b">
        <f>IF(SETUP_Frequency="Calendar Year",IF(COUNTA(H$3:H762)&lt;=SETUP_Period_Final-SETUP_Period_First,H762+1),
IF(SETUP_Frequency="Financial Year", IF(COUNTA(H$3:H762)&lt;=LEFT(SETUP_Period_Final,4)-LEFT(SETUP_Period_First,4),((LEFT(H762,2)&amp;MID(H762,3,2))+1)&amp;"/"&amp;TEXT(RIGHT(TEXT(RIGHT(H762,2)+1,"00"),2),"00"),NA()),
IF(SETUP_Frequency="Quarterly",IF(COUNTA(H$3:H762)&lt;=((LEFT(SETUP_Period_Final,4)-LEFT(SETUP_Period_First,4))*4)+RIGHT(SETUP_Period_Final,1)-RIGHT(SETUP_Period_First,1),IF(_xlfn.NUMBERVALUE(RIGHT(H762,1))=4,(LEFT(H762,4)+1)&amp;"Q1",(LEFT(H762,4)&amp;"Q"&amp;(RIGHT(H762,1)+1))),NA()),NA())))</f>
        <v>0</v>
      </c>
      <c r="J763" s="43">
        <f ca="1">OFFSET(Tool!$C$13,0,ROW($H763)-3)</f>
        <v>0</v>
      </c>
      <c r="K763" s="78" t="e">
        <f t="shared" ca="1" si="56"/>
        <v>#N/A</v>
      </c>
      <c r="L763" s="78" t="e">
        <f t="shared" ca="1" si="59"/>
        <v>#N/A</v>
      </c>
      <c r="M763" s="78" t="e">
        <f t="shared" ca="1" si="60"/>
        <v>#N/A</v>
      </c>
      <c r="N763" s="38"/>
      <c r="O763" s="36" t="e" cm="1">
        <f t="array" ref="O763">IF(OR(ISERROR($H763),$H763=FALSE),NA(),
IF(INFLATION_Index="Custom",_xlfn.XLOOKUP($H763,Tool!$12:$12,Tool!$14:$14)*100,
IF(SETUP_Frequency="Financial Year",
IFERROR(INDEX(Dynamic_Table_FY,_xlfn.XMATCH($H763,Dynamic_Period_FY),_xlfn.XMATCH(INFLATION_Index,Dynamic_Indices)),
INDEX(Dynamic_Table_FY,COUNTA(Dynamic_Table_FY)/COUNTA(Dynamic_Indices),_xlfn.XMATCH(INFLATION_Index,Dynamic_Indices))),
IF(SETUP_Frequency="Calendar Year",
IFERROR(INDEX(Dynamic_Table_CAL,_xlfn.XMATCH($H763,Dynamic_Period_CAL),_xlfn.XMATCH(INFLATION_Index,Dynamic_Indices)),
INDEX(Dynamic_Table_CAL,COUNTA(Dynamic_Table_CAL)/COUNTA(Dynamic_Indices),_xlfn.XMATCH(INFLATION_Index,Dynamic_Indices))),
IF(SETUP_Frequency="Quarterly",
IFERROR(INDEX(Dynamic_Table_QTR,_xlfn.XMATCH($H763,Dynamic_Period_QTR),_xlfn.XMATCH(INFLATION_Index,Dynamic_Indices)),
INDEX(Dynamic_Table_QTR,COUNTA(Dynamic_Table_QTR)/COUNTA(Dynamic_Indices),_xlfn.XMATCH(INFLATION_Index,Dynamic_Indices))),"err")))))
/100</f>
        <v>#N/A</v>
      </c>
      <c r="P763" s="37" t="e">
        <f t="shared" ca="1" si="57"/>
        <v>#N/A</v>
      </c>
      <c r="Q763" s="37" t="e">
        <f ca="1">IF(ISERROR($H763),NA(),
$P763/_xlfn.XLOOKUP(0,Tool!$27:$27,Tool!$33:$33)
)</f>
        <v>#N/A</v>
      </c>
      <c r="R763" s="2"/>
      <c r="S763" s="36" t="e" cm="1">
        <f t="array" ref="S763">IF(OR(ISERROR($H763),$H763=FALSE),NA(),
IF(SETUP_Frequency="Financial Year",
IFERROR(INDEX(Dynamic_Table_FY,_xlfn.XMATCH($H763,Dynamic_Period_FY),_xlfn.XMATCH("GDP Deflator",Dynamic_Indices)),
INDEX(Dynamic_Table_FY,COUNTA(Dynamic_Table_FY)/COUNTA(Dynamic_Indices),_xlfn.XMATCH("GDP Deflator",Dynamic_Indices))),
IF(SETUP_Frequency="Calendar Year",
IFERROR(INDEX(Dynamic_Table_CAL,_xlfn.XMATCH($H763,Dynamic_Period_CAL),_xlfn.XMATCH("GDP Deflator",Dynamic_Indices)),
INDEX(Dynamic_Table_CAL,COUNTA(Dynamic_Table_CAL)/COUNTA(Dynamic_Indices),_xlfn.XMATCH("GDP Deflator",Dynamic_Indices))),
IF(SETUP_Frequency="Quarterly",
IFERROR(INDEX(Dynamic_Table_QTR,_xlfn.XMATCH($H763,Dynamic_Period_QTR),_xlfn.XMATCH("GDP Deflator",Dynamic_Indices)),
INDEX(Dynamic_Table_QTR,COUNTA(Dynamic_Table_QTR)/COUNTA(Dynamic_Indices),_xlfn.XMATCH("GDP Deflator",Dynamic_Indices))),"err"))))
/100</f>
        <v>#N/A</v>
      </c>
      <c r="T763" s="37" t="e">
        <f t="shared" ca="1" si="58"/>
        <v>#N/A</v>
      </c>
      <c r="U763" s="2" t="e">
        <f ca="1">IF(ISERROR($H763),NA(),
_xlfn.XLOOKUP(0,Tool!$28:$28,Tool!$40:$40)/$T763
)</f>
        <v>#N/A</v>
      </c>
    </row>
    <row r="764" spans="8:21" x14ac:dyDescent="0.35">
      <c r="H764" s="33" t="b">
        <f>IF(SETUP_Frequency="Calendar Year",IF(COUNTA(H$3:H763)&lt;=SETUP_Period_Final-SETUP_Period_First,H763+1),
IF(SETUP_Frequency="Financial Year", IF(COUNTA(H$3:H763)&lt;=LEFT(SETUP_Period_Final,4)-LEFT(SETUP_Period_First,4),((LEFT(H763,2)&amp;MID(H763,3,2))+1)&amp;"/"&amp;TEXT(RIGHT(TEXT(RIGHT(H763,2)+1,"00"),2),"00"),NA()),
IF(SETUP_Frequency="Quarterly",IF(COUNTA(H$3:H763)&lt;=((LEFT(SETUP_Period_Final,4)-LEFT(SETUP_Period_First,4))*4)+RIGHT(SETUP_Period_Final,1)-RIGHT(SETUP_Period_First,1),IF(_xlfn.NUMBERVALUE(RIGHT(H763,1))=4,(LEFT(H763,4)+1)&amp;"Q1",(LEFT(H763,4)&amp;"Q"&amp;(RIGHT(H763,1)+1))),NA()),NA())))</f>
        <v>0</v>
      </c>
      <c r="J764" s="43">
        <f ca="1">OFFSET(Tool!$C$13,0,ROW($H764)-3)</f>
        <v>0</v>
      </c>
      <c r="K764" s="78" t="e">
        <f t="shared" ca="1" si="56"/>
        <v>#N/A</v>
      </c>
      <c r="L764" s="78" t="e">
        <f t="shared" ca="1" si="59"/>
        <v>#N/A</v>
      </c>
      <c r="M764" s="78" t="e">
        <f t="shared" ca="1" si="60"/>
        <v>#N/A</v>
      </c>
      <c r="N764" s="38"/>
      <c r="O764" s="36" t="e" cm="1">
        <f t="array" ref="O764">IF(OR(ISERROR($H764),$H764=FALSE),NA(),
IF(INFLATION_Index="Custom",_xlfn.XLOOKUP($H764,Tool!$12:$12,Tool!$14:$14)*100,
IF(SETUP_Frequency="Financial Year",
IFERROR(INDEX(Dynamic_Table_FY,_xlfn.XMATCH($H764,Dynamic_Period_FY),_xlfn.XMATCH(INFLATION_Index,Dynamic_Indices)),
INDEX(Dynamic_Table_FY,COUNTA(Dynamic_Table_FY)/COUNTA(Dynamic_Indices),_xlfn.XMATCH(INFLATION_Index,Dynamic_Indices))),
IF(SETUP_Frequency="Calendar Year",
IFERROR(INDEX(Dynamic_Table_CAL,_xlfn.XMATCH($H764,Dynamic_Period_CAL),_xlfn.XMATCH(INFLATION_Index,Dynamic_Indices)),
INDEX(Dynamic_Table_CAL,COUNTA(Dynamic_Table_CAL)/COUNTA(Dynamic_Indices),_xlfn.XMATCH(INFLATION_Index,Dynamic_Indices))),
IF(SETUP_Frequency="Quarterly",
IFERROR(INDEX(Dynamic_Table_QTR,_xlfn.XMATCH($H764,Dynamic_Period_QTR),_xlfn.XMATCH(INFLATION_Index,Dynamic_Indices)),
INDEX(Dynamic_Table_QTR,COUNTA(Dynamic_Table_QTR)/COUNTA(Dynamic_Indices),_xlfn.XMATCH(INFLATION_Index,Dynamic_Indices))),"err")))))
/100</f>
        <v>#N/A</v>
      </c>
      <c r="P764" s="37" t="e">
        <f t="shared" ca="1" si="57"/>
        <v>#N/A</v>
      </c>
      <c r="Q764" s="37" t="e">
        <f ca="1">IF(ISERROR($H764),NA(),
$P764/_xlfn.XLOOKUP(0,Tool!$27:$27,Tool!$33:$33)
)</f>
        <v>#N/A</v>
      </c>
      <c r="R764" s="2"/>
      <c r="S764" s="36" t="e" cm="1">
        <f t="array" ref="S764">IF(OR(ISERROR($H764),$H764=FALSE),NA(),
IF(SETUP_Frequency="Financial Year",
IFERROR(INDEX(Dynamic_Table_FY,_xlfn.XMATCH($H764,Dynamic_Period_FY),_xlfn.XMATCH("GDP Deflator",Dynamic_Indices)),
INDEX(Dynamic_Table_FY,COUNTA(Dynamic_Table_FY)/COUNTA(Dynamic_Indices),_xlfn.XMATCH("GDP Deflator",Dynamic_Indices))),
IF(SETUP_Frequency="Calendar Year",
IFERROR(INDEX(Dynamic_Table_CAL,_xlfn.XMATCH($H764,Dynamic_Period_CAL),_xlfn.XMATCH("GDP Deflator",Dynamic_Indices)),
INDEX(Dynamic_Table_CAL,COUNTA(Dynamic_Table_CAL)/COUNTA(Dynamic_Indices),_xlfn.XMATCH("GDP Deflator",Dynamic_Indices))),
IF(SETUP_Frequency="Quarterly",
IFERROR(INDEX(Dynamic_Table_QTR,_xlfn.XMATCH($H764,Dynamic_Period_QTR),_xlfn.XMATCH("GDP Deflator",Dynamic_Indices)),
INDEX(Dynamic_Table_QTR,COUNTA(Dynamic_Table_QTR)/COUNTA(Dynamic_Indices),_xlfn.XMATCH("GDP Deflator",Dynamic_Indices))),"err"))))
/100</f>
        <v>#N/A</v>
      </c>
      <c r="T764" s="37" t="e">
        <f t="shared" ca="1" si="58"/>
        <v>#N/A</v>
      </c>
      <c r="U764" s="2" t="e">
        <f ca="1">IF(ISERROR($H764),NA(),
_xlfn.XLOOKUP(0,Tool!$28:$28,Tool!$40:$40)/$T764
)</f>
        <v>#N/A</v>
      </c>
    </row>
    <row r="765" spans="8:21" x14ac:dyDescent="0.35">
      <c r="H765" s="33" t="b">
        <f>IF(SETUP_Frequency="Calendar Year",IF(COUNTA(H$3:H764)&lt;=SETUP_Period_Final-SETUP_Period_First,H764+1),
IF(SETUP_Frequency="Financial Year", IF(COUNTA(H$3:H764)&lt;=LEFT(SETUP_Period_Final,4)-LEFT(SETUP_Period_First,4),((LEFT(H764,2)&amp;MID(H764,3,2))+1)&amp;"/"&amp;TEXT(RIGHT(TEXT(RIGHT(H764,2)+1,"00"),2),"00"),NA()),
IF(SETUP_Frequency="Quarterly",IF(COUNTA(H$3:H764)&lt;=((LEFT(SETUP_Period_Final,4)-LEFT(SETUP_Period_First,4))*4)+RIGHT(SETUP_Period_Final,1)-RIGHT(SETUP_Period_First,1),IF(_xlfn.NUMBERVALUE(RIGHT(H764,1))=4,(LEFT(H764,4)+1)&amp;"Q1",(LEFT(H764,4)&amp;"Q"&amp;(RIGHT(H764,1)+1))),NA()),NA())))</f>
        <v>0</v>
      </c>
      <c r="J765" s="43">
        <f ca="1">OFFSET(Tool!$C$13,0,ROW($H765)-3)</f>
        <v>0</v>
      </c>
      <c r="K765" s="78" t="e">
        <f t="shared" ca="1" si="56"/>
        <v>#N/A</v>
      </c>
      <c r="L765" s="78" t="e">
        <f t="shared" ca="1" si="59"/>
        <v>#N/A</v>
      </c>
      <c r="M765" s="78" t="e">
        <f t="shared" ca="1" si="60"/>
        <v>#N/A</v>
      </c>
      <c r="N765" s="38"/>
      <c r="O765" s="36" t="e" cm="1">
        <f t="array" ref="O765">IF(OR(ISERROR($H765),$H765=FALSE),NA(),
IF(INFLATION_Index="Custom",_xlfn.XLOOKUP($H765,Tool!$12:$12,Tool!$14:$14)*100,
IF(SETUP_Frequency="Financial Year",
IFERROR(INDEX(Dynamic_Table_FY,_xlfn.XMATCH($H765,Dynamic_Period_FY),_xlfn.XMATCH(INFLATION_Index,Dynamic_Indices)),
INDEX(Dynamic_Table_FY,COUNTA(Dynamic_Table_FY)/COUNTA(Dynamic_Indices),_xlfn.XMATCH(INFLATION_Index,Dynamic_Indices))),
IF(SETUP_Frequency="Calendar Year",
IFERROR(INDEX(Dynamic_Table_CAL,_xlfn.XMATCH($H765,Dynamic_Period_CAL),_xlfn.XMATCH(INFLATION_Index,Dynamic_Indices)),
INDEX(Dynamic_Table_CAL,COUNTA(Dynamic_Table_CAL)/COUNTA(Dynamic_Indices),_xlfn.XMATCH(INFLATION_Index,Dynamic_Indices))),
IF(SETUP_Frequency="Quarterly",
IFERROR(INDEX(Dynamic_Table_QTR,_xlfn.XMATCH($H765,Dynamic_Period_QTR),_xlfn.XMATCH(INFLATION_Index,Dynamic_Indices)),
INDEX(Dynamic_Table_QTR,COUNTA(Dynamic_Table_QTR)/COUNTA(Dynamic_Indices),_xlfn.XMATCH(INFLATION_Index,Dynamic_Indices))),"err")))))
/100</f>
        <v>#N/A</v>
      </c>
      <c r="P765" s="37" t="e">
        <f t="shared" ca="1" si="57"/>
        <v>#N/A</v>
      </c>
      <c r="Q765" s="37" t="e">
        <f ca="1">IF(ISERROR($H765),NA(),
$P765/_xlfn.XLOOKUP(0,Tool!$27:$27,Tool!$33:$33)
)</f>
        <v>#N/A</v>
      </c>
      <c r="R765" s="2"/>
      <c r="S765" s="36" t="e" cm="1">
        <f t="array" ref="S765">IF(OR(ISERROR($H765),$H765=FALSE),NA(),
IF(SETUP_Frequency="Financial Year",
IFERROR(INDEX(Dynamic_Table_FY,_xlfn.XMATCH($H765,Dynamic_Period_FY),_xlfn.XMATCH("GDP Deflator",Dynamic_Indices)),
INDEX(Dynamic_Table_FY,COUNTA(Dynamic_Table_FY)/COUNTA(Dynamic_Indices),_xlfn.XMATCH("GDP Deflator",Dynamic_Indices))),
IF(SETUP_Frequency="Calendar Year",
IFERROR(INDEX(Dynamic_Table_CAL,_xlfn.XMATCH($H765,Dynamic_Period_CAL),_xlfn.XMATCH("GDP Deflator",Dynamic_Indices)),
INDEX(Dynamic_Table_CAL,COUNTA(Dynamic_Table_CAL)/COUNTA(Dynamic_Indices),_xlfn.XMATCH("GDP Deflator",Dynamic_Indices))),
IF(SETUP_Frequency="Quarterly",
IFERROR(INDEX(Dynamic_Table_QTR,_xlfn.XMATCH($H765,Dynamic_Period_QTR),_xlfn.XMATCH("GDP Deflator",Dynamic_Indices)),
INDEX(Dynamic_Table_QTR,COUNTA(Dynamic_Table_QTR)/COUNTA(Dynamic_Indices),_xlfn.XMATCH("GDP Deflator",Dynamic_Indices))),"err"))))
/100</f>
        <v>#N/A</v>
      </c>
      <c r="T765" s="37" t="e">
        <f t="shared" ca="1" si="58"/>
        <v>#N/A</v>
      </c>
      <c r="U765" s="2" t="e">
        <f ca="1">IF(ISERROR($H765),NA(),
_xlfn.XLOOKUP(0,Tool!$28:$28,Tool!$40:$40)/$T765
)</f>
        <v>#N/A</v>
      </c>
    </row>
    <row r="766" spans="8:21" x14ac:dyDescent="0.35">
      <c r="H766" s="33" t="b">
        <f>IF(SETUP_Frequency="Calendar Year",IF(COUNTA(H$3:H765)&lt;=SETUP_Period_Final-SETUP_Period_First,H765+1),
IF(SETUP_Frequency="Financial Year", IF(COUNTA(H$3:H765)&lt;=LEFT(SETUP_Period_Final,4)-LEFT(SETUP_Period_First,4),((LEFT(H765,2)&amp;MID(H765,3,2))+1)&amp;"/"&amp;TEXT(RIGHT(TEXT(RIGHT(H765,2)+1,"00"),2),"00"),NA()),
IF(SETUP_Frequency="Quarterly",IF(COUNTA(H$3:H765)&lt;=((LEFT(SETUP_Period_Final,4)-LEFT(SETUP_Period_First,4))*4)+RIGHT(SETUP_Period_Final,1)-RIGHT(SETUP_Period_First,1),IF(_xlfn.NUMBERVALUE(RIGHT(H765,1))=4,(LEFT(H765,4)+1)&amp;"Q1",(LEFT(H765,4)&amp;"Q"&amp;(RIGHT(H765,1)+1))),NA()),NA())))</f>
        <v>0</v>
      </c>
      <c r="J766" s="43">
        <f ca="1">OFFSET(Tool!$C$13,0,ROW($H766)-3)</f>
        <v>0</v>
      </c>
      <c r="K766" s="78" t="e">
        <f t="shared" ca="1" si="56"/>
        <v>#N/A</v>
      </c>
      <c r="L766" s="78" t="e">
        <f t="shared" ca="1" si="59"/>
        <v>#N/A</v>
      </c>
      <c r="M766" s="78" t="e">
        <f t="shared" ca="1" si="60"/>
        <v>#N/A</v>
      </c>
      <c r="N766" s="38"/>
      <c r="O766" s="36" t="e" cm="1">
        <f t="array" ref="O766">IF(OR(ISERROR($H766),$H766=FALSE),NA(),
IF(INFLATION_Index="Custom",_xlfn.XLOOKUP($H766,Tool!$12:$12,Tool!$14:$14)*100,
IF(SETUP_Frequency="Financial Year",
IFERROR(INDEX(Dynamic_Table_FY,_xlfn.XMATCH($H766,Dynamic_Period_FY),_xlfn.XMATCH(INFLATION_Index,Dynamic_Indices)),
INDEX(Dynamic_Table_FY,COUNTA(Dynamic_Table_FY)/COUNTA(Dynamic_Indices),_xlfn.XMATCH(INFLATION_Index,Dynamic_Indices))),
IF(SETUP_Frequency="Calendar Year",
IFERROR(INDEX(Dynamic_Table_CAL,_xlfn.XMATCH($H766,Dynamic_Period_CAL),_xlfn.XMATCH(INFLATION_Index,Dynamic_Indices)),
INDEX(Dynamic_Table_CAL,COUNTA(Dynamic_Table_CAL)/COUNTA(Dynamic_Indices),_xlfn.XMATCH(INFLATION_Index,Dynamic_Indices))),
IF(SETUP_Frequency="Quarterly",
IFERROR(INDEX(Dynamic_Table_QTR,_xlfn.XMATCH($H766,Dynamic_Period_QTR),_xlfn.XMATCH(INFLATION_Index,Dynamic_Indices)),
INDEX(Dynamic_Table_QTR,COUNTA(Dynamic_Table_QTR)/COUNTA(Dynamic_Indices),_xlfn.XMATCH(INFLATION_Index,Dynamic_Indices))),"err")))))
/100</f>
        <v>#N/A</v>
      </c>
      <c r="P766" s="37" t="e">
        <f t="shared" ca="1" si="57"/>
        <v>#N/A</v>
      </c>
      <c r="Q766" s="37" t="e">
        <f ca="1">IF(ISERROR($H766),NA(),
$P766/_xlfn.XLOOKUP(0,Tool!$27:$27,Tool!$33:$33)
)</f>
        <v>#N/A</v>
      </c>
      <c r="R766" s="2"/>
      <c r="S766" s="36" t="e" cm="1">
        <f t="array" ref="S766">IF(OR(ISERROR($H766),$H766=FALSE),NA(),
IF(SETUP_Frequency="Financial Year",
IFERROR(INDEX(Dynamic_Table_FY,_xlfn.XMATCH($H766,Dynamic_Period_FY),_xlfn.XMATCH("GDP Deflator",Dynamic_Indices)),
INDEX(Dynamic_Table_FY,COUNTA(Dynamic_Table_FY)/COUNTA(Dynamic_Indices),_xlfn.XMATCH("GDP Deflator",Dynamic_Indices))),
IF(SETUP_Frequency="Calendar Year",
IFERROR(INDEX(Dynamic_Table_CAL,_xlfn.XMATCH($H766,Dynamic_Period_CAL),_xlfn.XMATCH("GDP Deflator",Dynamic_Indices)),
INDEX(Dynamic_Table_CAL,COUNTA(Dynamic_Table_CAL)/COUNTA(Dynamic_Indices),_xlfn.XMATCH("GDP Deflator",Dynamic_Indices))),
IF(SETUP_Frequency="Quarterly",
IFERROR(INDEX(Dynamic_Table_QTR,_xlfn.XMATCH($H766,Dynamic_Period_QTR),_xlfn.XMATCH("GDP Deflator",Dynamic_Indices)),
INDEX(Dynamic_Table_QTR,COUNTA(Dynamic_Table_QTR)/COUNTA(Dynamic_Indices),_xlfn.XMATCH("GDP Deflator",Dynamic_Indices))),"err"))))
/100</f>
        <v>#N/A</v>
      </c>
      <c r="T766" s="37" t="e">
        <f t="shared" ca="1" si="58"/>
        <v>#N/A</v>
      </c>
      <c r="U766" s="2" t="e">
        <f ca="1">IF(ISERROR($H766),NA(),
_xlfn.XLOOKUP(0,Tool!$28:$28,Tool!$40:$40)/$T766
)</f>
        <v>#N/A</v>
      </c>
    </row>
    <row r="767" spans="8:21" x14ac:dyDescent="0.35">
      <c r="H767" s="33" t="b">
        <f>IF(SETUP_Frequency="Calendar Year",IF(COUNTA(H$3:H766)&lt;=SETUP_Period_Final-SETUP_Period_First,H766+1),
IF(SETUP_Frequency="Financial Year", IF(COUNTA(H$3:H766)&lt;=LEFT(SETUP_Period_Final,4)-LEFT(SETUP_Period_First,4),((LEFT(H766,2)&amp;MID(H766,3,2))+1)&amp;"/"&amp;TEXT(RIGHT(TEXT(RIGHT(H766,2)+1,"00"),2),"00"),NA()),
IF(SETUP_Frequency="Quarterly",IF(COUNTA(H$3:H766)&lt;=((LEFT(SETUP_Period_Final,4)-LEFT(SETUP_Period_First,4))*4)+RIGHT(SETUP_Period_Final,1)-RIGHT(SETUP_Period_First,1),IF(_xlfn.NUMBERVALUE(RIGHT(H766,1))=4,(LEFT(H766,4)+1)&amp;"Q1",(LEFT(H766,4)&amp;"Q"&amp;(RIGHT(H766,1)+1))),NA()),NA())))</f>
        <v>0</v>
      </c>
      <c r="J767" s="43">
        <f ca="1">OFFSET(Tool!$C$13,0,ROW($H767)-3)</f>
        <v>0</v>
      </c>
      <c r="K767" s="78" t="e">
        <f t="shared" ca="1" si="56"/>
        <v>#N/A</v>
      </c>
      <c r="L767" s="78" t="e">
        <f t="shared" ca="1" si="59"/>
        <v>#N/A</v>
      </c>
      <c r="M767" s="78" t="e">
        <f t="shared" ca="1" si="60"/>
        <v>#N/A</v>
      </c>
      <c r="N767" s="38"/>
      <c r="O767" s="36" t="e" cm="1">
        <f t="array" ref="O767">IF(OR(ISERROR($H767),$H767=FALSE),NA(),
IF(INFLATION_Index="Custom",_xlfn.XLOOKUP($H767,Tool!$12:$12,Tool!$14:$14)*100,
IF(SETUP_Frequency="Financial Year",
IFERROR(INDEX(Dynamic_Table_FY,_xlfn.XMATCH($H767,Dynamic_Period_FY),_xlfn.XMATCH(INFLATION_Index,Dynamic_Indices)),
INDEX(Dynamic_Table_FY,COUNTA(Dynamic_Table_FY)/COUNTA(Dynamic_Indices),_xlfn.XMATCH(INFLATION_Index,Dynamic_Indices))),
IF(SETUP_Frequency="Calendar Year",
IFERROR(INDEX(Dynamic_Table_CAL,_xlfn.XMATCH($H767,Dynamic_Period_CAL),_xlfn.XMATCH(INFLATION_Index,Dynamic_Indices)),
INDEX(Dynamic_Table_CAL,COUNTA(Dynamic_Table_CAL)/COUNTA(Dynamic_Indices),_xlfn.XMATCH(INFLATION_Index,Dynamic_Indices))),
IF(SETUP_Frequency="Quarterly",
IFERROR(INDEX(Dynamic_Table_QTR,_xlfn.XMATCH($H767,Dynamic_Period_QTR),_xlfn.XMATCH(INFLATION_Index,Dynamic_Indices)),
INDEX(Dynamic_Table_QTR,COUNTA(Dynamic_Table_QTR)/COUNTA(Dynamic_Indices),_xlfn.XMATCH(INFLATION_Index,Dynamic_Indices))),"err")))))
/100</f>
        <v>#N/A</v>
      </c>
      <c r="P767" s="37" t="e">
        <f t="shared" ca="1" si="57"/>
        <v>#N/A</v>
      </c>
      <c r="Q767" s="37" t="e">
        <f ca="1">IF(ISERROR($H767),NA(),
$P767/_xlfn.XLOOKUP(0,Tool!$27:$27,Tool!$33:$33)
)</f>
        <v>#N/A</v>
      </c>
      <c r="R767" s="2"/>
      <c r="S767" s="36" t="e" cm="1">
        <f t="array" ref="S767">IF(OR(ISERROR($H767),$H767=FALSE),NA(),
IF(SETUP_Frequency="Financial Year",
IFERROR(INDEX(Dynamic_Table_FY,_xlfn.XMATCH($H767,Dynamic_Period_FY),_xlfn.XMATCH("GDP Deflator",Dynamic_Indices)),
INDEX(Dynamic_Table_FY,COUNTA(Dynamic_Table_FY)/COUNTA(Dynamic_Indices),_xlfn.XMATCH("GDP Deflator",Dynamic_Indices))),
IF(SETUP_Frequency="Calendar Year",
IFERROR(INDEX(Dynamic_Table_CAL,_xlfn.XMATCH($H767,Dynamic_Period_CAL),_xlfn.XMATCH("GDP Deflator",Dynamic_Indices)),
INDEX(Dynamic_Table_CAL,COUNTA(Dynamic_Table_CAL)/COUNTA(Dynamic_Indices),_xlfn.XMATCH("GDP Deflator",Dynamic_Indices))),
IF(SETUP_Frequency="Quarterly",
IFERROR(INDEX(Dynamic_Table_QTR,_xlfn.XMATCH($H767,Dynamic_Period_QTR),_xlfn.XMATCH("GDP Deflator",Dynamic_Indices)),
INDEX(Dynamic_Table_QTR,COUNTA(Dynamic_Table_QTR)/COUNTA(Dynamic_Indices),_xlfn.XMATCH("GDP Deflator",Dynamic_Indices))),"err"))))
/100</f>
        <v>#N/A</v>
      </c>
      <c r="T767" s="37" t="e">
        <f t="shared" ca="1" si="58"/>
        <v>#N/A</v>
      </c>
      <c r="U767" s="2" t="e">
        <f ca="1">IF(ISERROR($H767),NA(),
_xlfn.XLOOKUP(0,Tool!$28:$28,Tool!$40:$40)/$T767
)</f>
        <v>#N/A</v>
      </c>
    </row>
    <row r="768" spans="8:21" x14ac:dyDescent="0.35">
      <c r="H768" s="33" t="b">
        <f>IF(SETUP_Frequency="Calendar Year",IF(COUNTA(H$3:H767)&lt;=SETUP_Period_Final-SETUP_Period_First,H767+1),
IF(SETUP_Frequency="Financial Year", IF(COUNTA(H$3:H767)&lt;=LEFT(SETUP_Period_Final,4)-LEFT(SETUP_Period_First,4),((LEFT(H767,2)&amp;MID(H767,3,2))+1)&amp;"/"&amp;TEXT(RIGHT(TEXT(RIGHT(H767,2)+1,"00"),2),"00"),NA()),
IF(SETUP_Frequency="Quarterly",IF(COUNTA(H$3:H767)&lt;=((LEFT(SETUP_Period_Final,4)-LEFT(SETUP_Period_First,4))*4)+RIGHT(SETUP_Period_Final,1)-RIGHT(SETUP_Period_First,1),IF(_xlfn.NUMBERVALUE(RIGHT(H767,1))=4,(LEFT(H767,4)+1)&amp;"Q1",(LEFT(H767,4)&amp;"Q"&amp;(RIGHT(H767,1)+1))),NA()),NA())))</f>
        <v>0</v>
      </c>
      <c r="J768" s="43">
        <f ca="1">OFFSET(Tool!$C$13,0,ROW($H768)-3)</f>
        <v>0</v>
      </c>
      <c r="K768" s="78" t="e">
        <f t="shared" ca="1" si="56"/>
        <v>#N/A</v>
      </c>
      <c r="L768" s="78" t="e">
        <f t="shared" ca="1" si="59"/>
        <v>#N/A</v>
      </c>
      <c r="M768" s="78" t="e">
        <f t="shared" ca="1" si="60"/>
        <v>#N/A</v>
      </c>
      <c r="N768" s="38"/>
      <c r="O768" s="36" t="e" cm="1">
        <f t="array" ref="O768">IF(OR(ISERROR($H768),$H768=FALSE),NA(),
IF(INFLATION_Index="Custom",_xlfn.XLOOKUP($H768,Tool!$12:$12,Tool!$14:$14)*100,
IF(SETUP_Frequency="Financial Year",
IFERROR(INDEX(Dynamic_Table_FY,_xlfn.XMATCH($H768,Dynamic_Period_FY),_xlfn.XMATCH(INFLATION_Index,Dynamic_Indices)),
INDEX(Dynamic_Table_FY,COUNTA(Dynamic_Table_FY)/COUNTA(Dynamic_Indices),_xlfn.XMATCH(INFLATION_Index,Dynamic_Indices))),
IF(SETUP_Frequency="Calendar Year",
IFERROR(INDEX(Dynamic_Table_CAL,_xlfn.XMATCH($H768,Dynamic_Period_CAL),_xlfn.XMATCH(INFLATION_Index,Dynamic_Indices)),
INDEX(Dynamic_Table_CAL,COUNTA(Dynamic_Table_CAL)/COUNTA(Dynamic_Indices),_xlfn.XMATCH(INFLATION_Index,Dynamic_Indices))),
IF(SETUP_Frequency="Quarterly",
IFERROR(INDEX(Dynamic_Table_QTR,_xlfn.XMATCH($H768,Dynamic_Period_QTR),_xlfn.XMATCH(INFLATION_Index,Dynamic_Indices)),
INDEX(Dynamic_Table_QTR,COUNTA(Dynamic_Table_QTR)/COUNTA(Dynamic_Indices),_xlfn.XMATCH(INFLATION_Index,Dynamic_Indices))),"err")))))
/100</f>
        <v>#N/A</v>
      </c>
      <c r="P768" s="37" t="e">
        <f t="shared" ca="1" si="57"/>
        <v>#N/A</v>
      </c>
      <c r="Q768" s="37" t="e">
        <f ca="1">IF(ISERROR($H768),NA(),
$P768/_xlfn.XLOOKUP(0,Tool!$27:$27,Tool!$33:$33)
)</f>
        <v>#N/A</v>
      </c>
      <c r="R768" s="2"/>
      <c r="S768" s="36" t="e" cm="1">
        <f t="array" ref="S768">IF(OR(ISERROR($H768),$H768=FALSE),NA(),
IF(SETUP_Frequency="Financial Year",
IFERROR(INDEX(Dynamic_Table_FY,_xlfn.XMATCH($H768,Dynamic_Period_FY),_xlfn.XMATCH("GDP Deflator",Dynamic_Indices)),
INDEX(Dynamic_Table_FY,COUNTA(Dynamic_Table_FY)/COUNTA(Dynamic_Indices),_xlfn.XMATCH("GDP Deflator",Dynamic_Indices))),
IF(SETUP_Frequency="Calendar Year",
IFERROR(INDEX(Dynamic_Table_CAL,_xlfn.XMATCH($H768,Dynamic_Period_CAL),_xlfn.XMATCH("GDP Deflator",Dynamic_Indices)),
INDEX(Dynamic_Table_CAL,COUNTA(Dynamic_Table_CAL)/COUNTA(Dynamic_Indices),_xlfn.XMATCH("GDP Deflator",Dynamic_Indices))),
IF(SETUP_Frequency="Quarterly",
IFERROR(INDEX(Dynamic_Table_QTR,_xlfn.XMATCH($H768,Dynamic_Period_QTR),_xlfn.XMATCH("GDP Deflator",Dynamic_Indices)),
INDEX(Dynamic_Table_QTR,COUNTA(Dynamic_Table_QTR)/COUNTA(Dynamic_Indices),_xlfn.XMATCH("GDP Deflator",Dynamic_Indices))),"err"))))
/100</f>
        <v>#N/A</v>
      </c>
      <c r="T768" s="37" t="e">
        <f t="shared" ca="1" si="58"/>
        <v>#N/A</v>
      </c>
      <c r="U768" s="2" t="e">
        <f ca="1">IF(ISERROR($H768),NA(),
_xlfn.XLOOKUP(0,Tool!$28:$28,Tool!$40:$40)/$T768
)</f>
        <v>#N/A</v>
      </c>
    </row>
    <row r="769" spans="8:21" x14ac:dyDescent="0.35">
      <c r="H769" s="33" t="b">
        <f>IF(SETUP_Frequency="Calendar Year",IF(COUNTA(H$3:H768)&lt;=SETUP_Period_Final-SETUP_Period_First,H768+1),
IF(SETUP_Frequency="Financial Year", IF(COUNTA(H$3:H768)&lt;=LEFT(SETUP_Period_Final,4)-LEFT(SETUP_Period_First,4),((LEFT(H768,2)&amp;MID(H768,3,2))+1)&amp;"/"&amp;TEXT(RIGHT(TEXT(RIGHT(H768,2)+1,"00"),2),"00"),NA()),
IF(SETUP_Frequency="Quarterly",IF(COUNTA(H$3:H768)&lt;=((LEFT(SETUP_Period_Final,4)-LEFT(SETUP_Period_First,4))*4)+RIGHT(SETUP_Period_Final,1)-RIGHT(SETUP_Period_First,1),IF(_xlfn.NUMBERVALUE(RIGHT(H768,1))=4,(LEFT(H768,4)+1)&amp;"Q1",(LEFT(H768,4)&amp;"Q"&amp;(RIGHT(H768,1)+1))),NA()),NA())))</f>
        <v>0</v>
      </c>
      <c r="J769" s="43">
        <f ca="1">OFFSET(Tool!$C$13,0,ROW($H769)-3)</f>
        <v>0</v>
      </c>
      <c r="K769" s="78" t="e">
        <f t="shared" ca="1" si="56"/>
        <v>#N/A</v>
      </c>
      <c r="L769" s="78" t="e">
        <f t="shared" ca="1" si="59"/>
        <v>#N/A</v>
      </c>
      <c r="M769" s="78" t="e">
        <f t="shared" ca="1" si="60"/>
        <v>#N/A</v>
      </c>
      <c r="N769" s="38"/>
      <c r="O769" s="36" t="e" cm="1">
        <f t="array" ref="O769">IF(OR(ISERROR($H769),$H769=FALSE),NA(),
IF(INFLATION_Index="Custom",_xlfn.XLOOKUP($H769,Tool!$12:$12,Tool!$14:$14)*100,
IF(SETUP_Frequency="Financial Year",
IFERROR(INDEX(Dynamic_Table_FY,_xlfn.XMATCH($H769,Dynamic_Period_FY),_xlfn.XMATCH(INFLATION_Index,Dynamic_Indices)),
INDEX(Dynamic_Table_FY,COUNTA(Dynamic_Table_FY)/COUNTA(Dynamic_Indices),_xlfn.XMATCH(INFLATION_Index,Dynamic_Indices))),
IF(SETUP_Frequency="Calendar Year",
IFERROR(INDEX(Dynamic_Table_CAL,_xlfn.XMATCH($H769,Dynamic_Period_CAL),_xlfn.XMATCH(INFLATION_Index,Dynamic_Indices)),
INDEX(Dynamic_Table_CAL,COUNTA(Dynamic_Table_CAL)/COUNTA(Dynamic_Indices),_xlfn.XMATCH(INFLATION_Index,Dynamic_Indices))),
IF(SETUP_Frequency="Quarterly",
IFERROR(INDEX(Dynamic_Table_QTR,_xlfn.XMATCH($H769,Dynamic_Period_QTR),_xlfn.XMATCH(INFLATION_Index,Dynamic_Indices)),
INDEX(Dynamic_Table_QTR,COUNTA(Dynamic_Table_QTR)/COUNTA(Dynamic_Indices),_xlfn.XMATCH(INFLATION_Index,Dynamic_Indices))),"err")))))
/100</f>
        <v>#N/A</v>
      </c>
      <c r="P769" s="37" t="e">
        <f t="shared" ca="1" si="57"/>
        <v>#N/A</v>
      </c>
      <c r="Q769" s="37" t="e">
        <f ca="1">IF(ISERROR($H769),NA(),
$P769/_xlfn.XLOOKUP(0,Tool!$27:$27,Tool!$33:$33)
)</f>
        <v>#N/A</v>
      </c>
      <c r="R769" s="2"/>
      <c r="S769" s="36" t="e" cm="1">
        <f t="array" ref="S769">IF(OR(ISERROR($H769),$H769=FALSE),NA(),
IF(SETUP_Frequency="Financial Year",
IFERROR(INDEX(Dynamic_Table_FY,_xlfn.XMATCH($H769,Dynamic_Period_FY),_xlfn.XMATCH("GDP Deflator",Dynamic_Indices)),
INDEX(Dynamic_Table_FY,COUNTA(Dynamic_Table_FY)/COUNTA(Dynamic_Indices),_xlfn.XMATCH("GDP Deflator",Dynamic_Indices))),
IF(SETUP_Frequency="Calendar Year",
IFERROR(INDEX(Dynamic_Table_CAL,_xlfn.XMATCH($H769,Dynamic_Period_CAL),_xlfn.XMATCH("GDP Deflator",Dynamic_Indices)),
INDEX(Dynamic_Table_CAL,COUNTA(Dynamic_Table_CAL)/COUNTA(Dynamic_Indices),_xlfn.XMATCH("GDP Deflator",Dynamic_Indices))),
IF(SETUP_Frequency="Quarterly",
IFERROR(INDEX(Dynamic_Table_QTR,_xlfn.XMATCH($H769,Dynamic_Period_QTR),_xlfn.XMATCH("GDP Deflator",Dynamic_Indices)),
INDEX(Dynamic_Table_QTR,COUNTA(Dynamic_Table_QTR)/COUNTA(Dynamic_Indices),_xlfn.XMATCH("GDP Deflator",Dynamic_Indices))),"err"))))
/100</f>
        <v>#N/A</v>
      </c>
      <c r="T769" s="37" t="e">
        <f t="shared" ca="1" si="58"/>
        <v>#N/A</v>
      </c>
      <c r="U769" s="2" t="e">
        <f ca="1">IF(ISERROR($H769),NA(),
_xlfn.XLOOKUP(0,Tool!$28:$28,Tool!$40:$40)/$T769
)</f>
        <v>#N/A</v>
      </c>
    </row>
    <row r="770" spans="8:21" x14ac:dyDescent="0.35">
      <c r="H770" s="33" t="b">
        <f>IF(SETUP_Frequency="Calendar Year",IF(COUNTA(H$3:H769)&lt;=SETUP_Period_Final-SETUP_Period_First,H769+1),
IF(SETUP_Frequency="Financial Year", IF(COUNTA(H$3:H769)&lt;=LEFT(SETUP_Period_Final,4)-LEFT(SETUP_Period_First,4),((LEFT(H769,2)&amp;MID(H769,3,2))+1)&amp;"/"&amp;TEXT(RIGHT(TEXT(RIGHT(H769,2)+1,"00"),2),"00"),NA()),
IF(SETUP_Frequency="Quarterly",IF(COUNTA(H$3:H769)&lt;=((LEFT(SETUP_Period_Final,4)-LEFT(SETUP_Period_First,4))*4)+RIGHT(SETUP_Period_Final,1)-RIGHT(SETUP_Period_First,1),IF(_xlfn.NUMBERVALUE(RIGHT(H769,1))=4,(LEFT(H769,4)+1)&amp;"Q1",(LEFT(H769,4)&amp;"Q"&amp;(RIGHT(H769,1)+1))),NA()),NA())))</f>
        <v>0</v>
      </c>
      <c r="J770" s="43">
        <f ca="1">OFFSET(Tool!$C$13,0,ROW($H770)-3)</f>
        <v>0</v>
      </c>
      <c r="K770" s="78" t="e">
        <f t="shared" ca="1" si="56"/>
        <v>#N/A</v>
      </c>
      <c r="L770" s="78" t="e">
        <f t="shared" ca="1" si="59"/>
        <v>#N/A</v>
      </c>
      <c r="M770" s="78" t="e">
        <f t="shared" ca="1" si="60"/>
        <v>#N/A</v>
      </c>
      <c r="N770" s="38"/>
      <c r="O770" s="36" t="e" cm="1">
        <f t="array" ref="O770">IF(OR(ISERROR($H770),$H770=FALSE),NA(),
IF(INFLATION_Index="Custom",_xlfn.XLOOKUP($H770,Tool!$12:$12,Tool!$14:$14)*100,
IF(SETUP_Frequency="Financial Year",
IFERROR(INDEX(Dynamic_Table_FY,_xlfn.XMATCH($H770,Dynamic_Period_FY),_xlfn.XMATCH(INFLATION_Index,Dynamic_Indices)),
INDEX(Dynamic_Table_FY,COUNTA(Dynamic_Table_FY)/COUNTA(Dynamic_Indices),_xlfn.XMATCH(INFLATION_Index,Dynamic_Indices))),
IF(SETUP_Frequency="Calendar Year",
IFERROR(INDEX(Dynamic_Table_CAL,_xlfn.XMATCH($H770,Dynamic_Period_CAL),_xlfn.XMATCH(INFLATION_Index,Dynamic_Indices)),
INDEX(Dynamic_Table_CAL,COUNTA(Dynamic_Table_CAL)/COUNTA(Dynamic_Indices),_xlfn.XMATCH(INFLATION_Index,Dynamic_Indices))),
IF(SETUP_Frequency="Quarterly",
IFERROR(INDEX(Dynamic_Table_QTR,_xlfn.XMATCH($H770,Dynamic_Period_QTR),_xlfn.XMATCH(INFLATION_Index,Dynamic_Indices)),
INDEX(Dynamic_Table_QTR,COUNTA(Dynamic_Table_QTR)/COUNTA(Dynamic_Indices),_xlfn.XMATCH(INFLATION_Index,Dynamic_Indices))),"err")))))
/100</f>
        <v>#N/A</v>
      </c>
      <c r="P770" s="37" t="e">
        <f t="shared" ca="1" si="57"/>
        <v>#N/A</v>
      </c>
      <c r="Q770" s="37" t="e">
        <f ca="1">IF(ISERROR($H770),NA(),
$P770/_xlfn.XLOOKUP(0,Tool!$27:$27,Tool!$33:$33)
)</f>
        <v>#N/A</v>
      </c>
      <c r="R770" s="2"/>
      <c r="S770" s="36" t="e" cm="1">
        <f t="array" ref="S770">IF(OR(ISERROR($H770),$H770=FALSE),NA(),
IF(SETUP_Frequency="Financial Year",
IFERROR(INDEX(Dynamic_Table_FY,_xlfn.XMATCH($H770,Dynamic_Period_FY),_xlfn.XMATCH("GDP Deflator",Dynamic_Indices)),
INDEX(Dynamic_Table_FY,COUNTA(Dynamic_Table_FY)/COUNTA(Dynamic_Indices),_xlfn.XMATCH("GDP Deflator",Dynamic_Indices))),
IF(SETUP_Frequency="Calendar Year",
IFERROR(INDEX(Dynamic_Table_CAL,_xlfn.XMATCH($H770,Dynamic_Period_CAL),_xlfn.XMATCH("GDP Deflator",Dynamic_Indices)),
INDEX(Dynamic_Table_CAL,COUNTA(Dynamic_Table_CAL)/COUNTA(Dynamic_Indices),_xlfn.XMATCH("GDP Deflator",Dynamic_Indices))),
IF(SETUP_Frequency="Quarterly",
IFERROR(INDEX(Dynamic_Table_QTR,_xlfn.XMATCH($H770,Dynamic_Period_QTR),_xlfn.XMATCH("GDP Deflator",Dynamic_Indices)),
INDEX(Dynamic_Table_QTR,COUNTA(Dynamic_Table_QTR)/COUNTA(Dynamic_Indices),_xlfn.XMATCH("GDP Deflator",Dynamic_Indices))),"err"))))
/100</f>
        <v>#N/A</v>
      </c>
      <c r="T770" s="37" t="e">
        <f t="shared" ca="1" si="58"/>
        <v>#N/A</v>
      </c>
      <c r="U770" s="2" t="e">
        <f ca="1">IF(ISERROR($H770),NA(),
_xlfn.XLOOKUP(0,Tool!$28:$28,Tool!$40:$40)/$T770
)</f>
        <v>#N/A</v>
      </c>
    </row>
    <row r="771" spans="8:21" x14ac:dyDescent="0.35">
      <c r="H771" s="33" t="b">
        <f>IF(SETUP_Frequency="Calendar Year",IF(COUNTA(H$3:H770)&lt;=SETUP_Period_Final-SETUP_Period_First,H770+1),
IF(SETUP_Frequency="Financial Year", IF(COUNTA(H$3:H770)&lt;=LEFT(SETUP_Period_Final,4)-LEFT(SETUP_Period_First,4),((LEFT(H770,2)&amp;MID(H770,3,2))+1)&amp;"/"&amp;TEXT(RIGHT(TEXT(RIGHT(H770,2)+1,"00"),2),"00"),NA()),
IF(SETUP_Frequency="Quarterly",IF(COUNTA(H$3:H770)&lt;=((LEFT(SETUP_Period_Final,4)-LEFT(SETUP_Period_First,4))*4)+RIGHT(SETUP_Period_Final,1)-RIGHT(SETUP_Period_First,1),IF(_xlfn.NUMBERVALUE(RIGHT(H770,1))=4,(LEFT(H770,4)+1)&amp;"Q1",(LEFT(H770,4)&amp;"Q"&amp;(RIGHT(H770,1)+1))),NA()),NA())))</f>
        <v>0</v>
      </c>
      <c r="J771" s="43">
        <f ca="1">OFFSET(Tool!$C$13,0,ROW($H771)-3)</f>
        <v>0</v>
      </c>
      <c r="K771" s="78" t="e">
        <f t="shared" ref="K771:K834" ca="1" si="61">J771*Q771</f>
        <v>#N/A</v>
      </c>
      <c r="L771" s="78" t="e">
        <f t="shared" ca="1" si="59"/>
        <v>#N/A</v>
      </c>
      <c r="M771" s="78" t="e">
        <f t="shared" ca="1" si="60"/>
        <v>#N/A</v>
      </c>
      <c r="N771" s="38"/>
      <c r="O771" s="36" t="e" cm="1">
        <f t="array" ref="O771">IF(OR(ISERROR($H771),$H771=FALSE),NA(),
IF(INFLATION_Index="Custom",_xlfn.XLOOKUP($H771,Tool!$12:$12,Tool!$14:$14)*100,
IF(SETUP_Frequency="Financial Year",
IFERROR(INDEX(Dynamic_Table_FY,_xlfn.XMATCH($H771,Dynamic_Period_FY),_xlfn.XMATCH(INFLATION_Index,Dynamic_Indices)),
INDEX(Dynamic_Table_FY,COUNTA(Dynamic_Table_FY)/COUNTA(Dynamic_Indices),_xlfn.XMATCH(INFLATION_Index,Dynamic_Indices))),
IF(SETUP_Frequency="Calendar Year",
IFERROR(INDEX(Dynamic_Table_CAL,_xlfn.XMATCH($H771,Dynamic_Period_CAL),_xlfn.XMATCH(INFLATION_Index,Dynamic_Indices)),
INDEX(Dynamic_Table_CAL,COUNTA(Dynamic_Table_CAL)/COUNTA(Dynamic_Indices),_xlfn.XMATCH(INFLATION_Index,Dynamic_Indices))),
IF(SETUP_Frequency="Quarterly",
IFERROR(INDEX(Dynamic_Table_QTR,_xlfn.XMATCH($H771,Dynamic_Period_QTR),_xlfn.XMATCH(INFLATION_Index,Dynamic_Indices)),
INDEX(Dynamic_Table_QTR,COUNTA(Dynamic_Table_QTR)/COUNTA(Dynamic_Indices),_xlfn.XMATCH(INFLATION_Index,Dynamic_Indices))),"err")))))
/100</f>
        <v>#N/A</v>
      </c>
      <c r="P771" s="37" t="e">
        <f t="shared" ref="P771:P834" ca="1" si="62">IF(INFLATION_YN="No",1,
IF(ISERROR($H771),NA(),
IF(ISTEXT($O770),1,
P770*(1+$O771)
)))</f>
        <v>#N/A</v>
      </c>
      <c r="Q771" s="37" t="e">
        <f ca="1">IF(ISERROR($H771),NA(),
$P771/_xlfn.XLOOKUP(0,Tool!$27:$27,Tool!$33:$33)
)</f>
        <v>#N/A</v>
      </c>
      <c r="R771" s="2"/>
      <c r="S771" s="36" t="e" cm="1">
        <f t="array" ref="S771">IF(OR(ISERROR($H771),$H771=FALSE),NA(),
IF(SETUP_Frequency="Financial Year",
IFERROR(INDEX(Dynamic_Table_FY,_xlfn.XMATCH($H771,Dynamic_Period_FY),_xlfn.XMATCH("GDP Deflator",Dynamic_Indices)),
INDEX(Dynamic_Table_FY,COUNTA(Dynamic_Table_FY)/COUNTA(Dynamic_Indices),_xlfn.XMATCH("GDP Deflator",Dynamic_Indices))),
IF(SETUP_Frequency="Calendar Year",
IFERROR(INDEX(Dynamic_Table_CAL,_xlfn.XMATCH($H771,Dynamic_Period_CAL),_xlfn.XMATCH("GDP Deflator",Dynamic_Indices)),
INDEX(Dynamic_Table_CAL,COUNTA(Dynamic_Table_CAL)/COUNTA(Dynamic_Indices),_xlfn.XMATCH("GDP Deflator",Dynamic_Indices))),
IF(SETUP_Frequency="Quarterly",
IFERROR(INDEX(Dynamic_Table_QTR,_xlfn.XMATCH($H771,Dynamic_Period_QTR),_xlfn.XMATCH("GDP Deflator",Dynamic_Indices)),
INDEX(Dynamic_Table_QTR,COUNTA(Dynamic_Table_QTR)/COUNTA(Dynamic_Indices),_xlfn.XMATCH("GDP Deflator",Dynamic_Indices))),"err"))))
/100</f>
        <v>#N/A</v>
      </c>
      <c r="T771" s="37" t="e">
        <f t="shared" ref="T771:T834" ca="1" si="63">IF(DEFLATOR_YN="No",1,
IF(ISERROR($H771),NA(),
IF(ISTEXT($S770),1,
T770*(1+$S771)
)))</f>
        <v>#N/A</v>
      </c>
      <c r="U771" s="2" t="e">
        <f ca="1">IF(ISERROR($H771),NA(),
_xlfn.XLOOKUP(0,Tool!$28:$28,Tool!$40:$40)/$T771
)</f>
        <v>#N/A</v>
      </c>
    </row>
    <row r="772" spans="8:21" x14ac:dyDescent="0.35">
      <c r="H772" s="33" t="b">
        <f>IF(SETUP_Frequency="Calendar Year",IF(COUNTA(H$3:H771)&lt;=SETUP_Period_Final-SETUP_Period_First,H771+1),
IF(SETUP_Frequency="Financial Year", IF(COUNTA(H$3:H771)&lt;=LEFT(SETUP_Period_Final,4)-LEFT(SETUP_Period_First,4),((LEFT(H771,2)&amp;MID(H771,3,2))+1)&amp;"/"&amp;TEXT(RIGHT(TEXT(RIGHT(H771,2)+1,"00"),2),"00"),NA()),
IF(SETUP_Frequency="Quarterly",IF(COUNTA(H$3:H771)&lt;=((LEFT(SETUP_Period_Final,4)-LEFT(SETUP_Period_First,4))*4)+RIGHT(SETUP_Period_Final,1)-RIGHT(SETUP_Period_First,1),IF(_xlfn.NUMBERVALUE(RIGHT(H771,1))=4,(LEFT(H771,4)+1)&amp;"Q1",(LEFT(H771,4)&amp;"Q"&amp;(RIGHT(H771,1)+1))),NA()),NA())))</f>
        <v>0</v>
      </c>
      <c r="J772" s="43">
        <f ca="1">OFFSET(Tool!$C$13,0,ROW($H772)-3)</f>
        <v>0</v>
      </c>
      <c r="K772" s="78" t="e">
        <f t="shared" ca="1" si="61"/>
        <v>#N/A</v>
      </c>
      <c r="L772" s="78" t="e">
        <f t="shared" ref="L772:L835" ca="1" si="64">K772*U772</f>
        <v>#N/A</v>
      </c>
      <c r="M772" s="78" t="e">
        <f t="shared" ref="M772:M835" ca="1" si="65">L772*Y772</f>
        <v>#N/A</v>
      </c>
      <c r="N772" s="38"/>
      <c r="O772" s="36" t="e" cm="1">
        <f t="array" ref="O772">IF(OR(ISERROR($H772),$H772=FALSE),NA(),
IF(INFLATION_Index="Custom",_xlfn.XLOOKUP($H772,Tool!$12:$12,Tool!$14:$14)*100,
IF(SETUP_Frequency="Financial Year",
IFERROR(INDEX(Dynamic_Table_FY,_xlfn.XMATCH($H772,Dynamic_Period_FY),_xlfn.XMATCH(INFLATION_Index,Dynamic_Indices)),
INDEX(Dynamic_Table_FY,COUNTA(Dynamic_Table_FY)/COUNTA(Dynamic_Indices),_xlfn.XMATCH(INFLATION_Index,Dynamic_Indices))),
IF(SETUP_Frequency="Calendar Year",
IFERROR(INDEX(Dynamic_Table_CAL,_xlfn.XMATCH($H772,Dynamic_Period_CAL),_xlfn.XMATCH(INFLATION_Index,Dynamic_Indices)),
INDEX(Dynamic_Table_CAL,COUNTA(Dynamic_Table_CAL)/COUNTA(Dynamic_Indices),_xlfn.XMATCH(INFLATION_Index,Dynamic_Indices))),
IF(SETUP_Frequency="Quarterly",
IFERROR(INDEX(Dynamic_Table_QTR,_xlfn.XMATCH($H772,Dynamic_Period_QTR),_xlfn.XMATCH(INFLATION_Index,Dynamic_Indices)),
INDEX(Dynamic_Table_QTR,COUNTA(Dynamic_Table_QTR)/COUNTA(Dynamic_Indices),_xlfn.XMATCH(INFLATION_Index,Dynamic_Indices))),"err")))))
/100</f>
        <v>#N/A</v>
      </c>
      <c r="P772" s="37" t="e">
        <f t="shared" ca="1" si="62"/>
        <v>#N/A</v>
      </c>
      <c r="Q772" s="37" t="e">
        <f ca="1">IF(ISERROR($H772),NA(),
$P772/_xlfn.XLOOKUP(0,Tool!$27:$27,Tool!$33:$33)
)</f>
        <v>#N/A</v>
      </c>
      <c r="R772" s="2"/>
      <c r="S772" s="36" t="e" cm="1">
        <f t="array" ref="S772">IF(OR(ISERROR($H772),$H772=FALSE),NA(),
IF(SETUP_Frequency="Financial Year",
IFERROR(INDEX(Dynamic_Table_FY,_xlfn.XMATCH($H772,Dynamic_Period_FY),_xlfn.XMATCH("GDP Deflator",Dynamic_Indices)),
INDEX(Dynamic_Table_FY,COUNTA(Dynamic_Table_FY)/COUNTA(Dynamic_Indices),_xlfn.XMATCH("GDP Deflator",Dynamic_Indices))),
IF(SETUP_Frequency="Calendar Year",
IFERROR(INDEX(Dynamic_Table_CAL,_xlfn.XMATCH($H772,Dynamic_Period_CAL),_xlfn.XMATCH("GDP Deflator",Dynamic_Indices)),
INDEX(Dynamic_Table_CAL,COUNTA(Dynamic_Table_CAL)/COUNTA(Dynamic_Indices),_xlfn.XMATCH("GDP Deflator",Dynamic_Indices))),
IF(SETUP_Frequency="Quarterly",
IFERROR(INDEX(Dynamic_Table_QTR,_xlfn.XMATCH($H772,Dynamic_Period_QTR),_xlfn.XMATCH("GDP Deflator",Dynamic_Indices)),
INDEX(Dynamic_Table_QTR,COUNTA(Dynamic_Table_QTR)/COUNTA(Dynamic_Indices),_xlfn.XMATCH("GDP Deflator",Dynamic_Indices))),"err"))))
/100</f>
        <v>#N/A</v>
      </c>
      <c r="T772" s="37" t="e">
        <f t="shared" ca="1" si="63"/>
        <v>#N/A</v>
      </c>
      <c r="U772" s="2" t="e">
        <f ca="1">IF(ISERROR($H772),NA(),
_xlfn.XLOOKUP(0,Tool!$28:$28,Tool!$40:$40)/$T772
)</f>
        <v>#N/A</v>
      </c>
    </row>
    <row r="773" spans="8:21" x14ac:dyDescent="0.35">
      <c r="H773" s="33" t="b">
        <f>IF(SETUP_Frequency="Calendar Year",IF(COUNTA(H$3:H772)&lt;=SETUP_Period_Final-SETUP_Period_First,H772+1),
IF(SETUP_Frequency="Financial Year", IF(COUNTA(H$3:H772)&lt;=LEFT(SETUP_Period_Final,4)-LEFT(SETUP_Period_First,4),((LEFT(H772,2)&amp;MID(H772,3,2))+1)&amp;"/"&amp;TEXT(RIGHT(TEXT(RIGHT(H772,2)+1,"00"),2),"00"),NA()),
IF(SETUP_Frequency="Quarterly",IF(COUNTA(H$3:H772)&lt;=((LEFT(SETUP_Period_Final,4)-LEFT(SETUP_Period_First,4))*4)+RIGHT(SETUP_Period_Final,1)-RIGHT(SETUP_Period_First,1),IF(_xlfn.NUMBERVALUE(RIGHT(H772,1))=4,(LEFT(H772,4)+1)&amp;"Q1",(LEFT(H772,4)&amp;"Q"&amp;(RIGHT(H772,1)+1))),NA()),NA())))</f>
        <v>0</v>
      </c>
      <c r="J773" s="43">
        <f ca="1">OFFSET(Tool!$C$13,0,ROW($H773)-3)</f>
        <v>0</v>
      </c>
      <c r="K773" s="78" t="e">
        <f t="shared" ca="1" si="61"/>
        <v>#N/A</v>
      </c>
      <c r="L773" s="78" t="e">
        <f t="shared" ca="1" si="64"/>
        <v>#N/A</v>
      </c>
      <c r="M773" s="78" t="e">
        <f t="shared" ca="1" si="65"/>
        <v>#N/A</v>
      </c>
      <c r="N773" s="38"/>
      <c r="O773" s="36" t="e" cm="1">
        <f t="array" ref="O773">IF(OR(ISERROR($H773),$H773=FALSE),NA(),
IF(INFLATION_Index="Custom",_xlfn.XLOOKUP($H773,Tool!$12:$12,Tool!$14:$14)*100,
IF(SETUP_Frequency="Financial Year",
IFERROR(INDEX(Dynamic_Table_FY,_xlfn.XMATCH($H773,Dynamic_Period_FY),_xlfn.XMATCH(INFLATION_Index,Dynamic_Indices)),
INDEX(Dynamic_Table_FY,COUNTA(Dynamic_Table_FY)/COUNTA(Dynamic_Indices),_xlfn.XMATCH(INFLATION_Index,Dynamic_Indices))),
IF(SETUP_Frequency="Calendar Year",
IFERROR(INDEX(Dynamic_Table_CAL,_xlfn.XMATCH($H773,Dynamic_Period_CAL),_xlfn.XMATCH(INFLATION_Index,Dynamic_Indices)),
INDEX(Dynamic_Table_CAL,COUNTA(Dynamic_Table_CAL)/COUNTA(Dynamic_Indices),_xlfn.XMATCH(INFLATION_Index,Dynamic_Indices))),
IF(SETUP_Frequency="Quarterly",
IFERROR(INDEX(Dynamic_Table_QTR,_xlfn.XMATCH($H773,Dynamic_Period_QTR),_xlfn.XMATCH(INFLATION_Index,Dynamic_Indices)),
INDEX(Dynamic_Table_QTR,COUNTA(Dynamic_Table_QTR)/COUNTA(Dynamic_Indices),_xlfn.XMATCH(INFLATION_Index,Dynamic_Indices))),"err")))))
/100</f>
        <v>#N/A</v>
      </c>
      <c r="P773" s="37" t="e">
        <f t="shared" ca="1" si="62"/>
        <v>#N/A</v>
      </c>
      <c r="Q773" s="37" t="e">
        <f ca="1">IF(ISERROR($H773),NA(),
$P773/_xlfn.XLOOKUP(0,Tool!$27:$27,Tool!$33:$33)
)</f>
        <v>#N/A</v>
      </c>
      <c r="R773" s="2"/>
      <c r="S773" s="36" t="e" cm="1">
        <f t="array" ref="S773">IF(OR(ISERROR($H773),$H773=FALSE),NA(),
IF(SETUP_Frequency="Financial Year",
IFERROR(INDEX(Dynamic_Table_FY,_xlfn.XMATCH($H773,Dynamic_Period_FY),_xlfn.XMATCH("GDP Deflator",Dynamic_Indices)),
INDEX(Dynamic_Table_FY,COUNTA(Dynamic_Table_FY)/COUNTA(Dynamic_Indices),_xlfn.XMATCH("GDP Deflator",Dynamic_Indices))),
IF(SETUP_Frequency="Calendar Year",
IFERROR(INDEX(Dynamic_Table_CAL,_xlfn.XMATCH($H773,Dynamic_Period_CAL),_xlfn.XMATCH("GDP Deflator",Dynamic_Indices)),
INDEX(Dynamic_Table_CAL,COUNTA(Dynamic_Table_CAL)/COUNTA(Dynamic_Indices),_xlfn.XMATCH("GDP Deflator",Dynamic_Indices))),
IF(SETUP_Frequency="Quarterly",
IFERROR(INDEX(Dynamic_Table_QTR,_xlfn.XMATCH($H773,Dynamic_Period_QTR),_xlfn.XMATCH("GDP Deflator",Dynamic_Indices)),
INDEX(Dynamic_Table_QTR,COUNTA(Dynamic_Table_QTR)/COUNTA(Dynamic_Indices),_xlfn.XMATCH("GDP Deflator",Dynamic_Indices))),"err"))))
/100</f>
        <v>#N/A</v>
      </c>
      <c r="T773" s="37" t="e">
        <f t="shared" ca="1" si="63"/>
        <v>#N/A</v>
      </c>
      <c r="U773" s="2" t="e">
        <f ca="1">IF(ISERROR($H773),NA(),
_xlfn.XLOOKUP(0,Tool!$28:$28,Tool!$40:$40)/$T773
)</f>
        <v>#N/A</v>
      </c>
    </row>
    <row r="774" spans="8:21" x14ac:dyDescent="0.35">
      <c r="H774" s="33" t="b">
        <f>IF(SETUP_Frequency="Calendar Year",IF(COUNTA(H$3:H773)&lt;=SETUP_Period_Final-SETUP_Period_First,H773+1),
IF(SETUP_Frequency="Financial Year", IF(COUNTA(H$3:H773)&lt;=LEFT(SETUP_Period_Final,4)-LEFT(SETUP_Period_First,4),((LEFT(H773,2)&amp;MID(H773,3,2))+1)&amp;"/"&amp;TEXT(RIGHT(TEXT(RIGHT(H773,2)+1,"00"),2),"00"),NA()),
IF(SETUP_Frequency="Quarterly",IF(COUNTA(H$3:H773)&lt;=((LEFT(SETUP_Period_Final,4)-LEFT(SETUP_Period_First,4))*4)+RIGHT(SETUP_Period_Final,1)-RIGHT(SETUP_Period_First,1),IF(_xlfn.NUMBERVALUE(RIGHT(H773,1))=4,(LEFT(H773,4)+1)&amp;"Q1",(LEFT(H773,4)&amp;"Q"&amp;(RIGHT(H773,1)+1))),NA()),NA())))</f>
        <v>0</v>
      </c>
      <c r="J774" s="43">
        <f ca="1">OFFSET(Tool!$C$13,0,ROW($H774)-3)</f>
        <v>0</v>
      </c>
      <c r="K774" s="78" t="e">
        <f t="shared" ca="1" si="61"/>
        <v>#N/A</v>
      </c>
      <c r="L774" s="78" t="e">
        <f t="shared" ca="1" si="64"/>
        <v>#N/A</v>
      </c>
      <c r="M774" s="78" t="e">
        <f t="shared" ca="1" si="65"/>
        <v>#N/A</v>
      </c>
      <c r="N774" s="38"/>
      <c r="O774" s="36" t="e" cm="1">
        <f t="array" ref="O774">IF(OR(ISERROR($H774),$H774=FALSE),NA(),
IF(INFLATION_Index="Custom",_xlfn.XLOOKUP($H774,Tool!$12:$12,Tool!$14:$14)*100,
IF(SETUP_Frequency="Financial Year",
IFERROR(INDEX(Dynamic_Table_FY,_xlfn.XMATCH($H774,Dynamic_Period_FY),_xlfn.XMATCH(INFLATION_Index,Dynamic_Indices)),
INDEX(Dynamic_Table_FY,COUNTA(Dynamic_Table_FY)/COUNTA(Dynamic_Indices),_xlfn.XMATCH(INFLATION_Index,Dynamic_Indices))),
IF(SETUP_Frequency="Calendar Year",
IFERROR(INDEX(Dynamic_Table_CAL,_xlfn.XMATCH($H774,Dynamic_Period_CAL),_xlfn.XMATCH(INFLATION_Index,Dynamic_Indices)),
INDEX(Dynamic_Table_CAL,COUNTA(Dynamic_Table_CAL)/COUNTA(Dynamic_Indices),_xlfn.XMATCH(INFLATION_Index,Dynamic_Indices))),
IF(SETUP_Frequency="Quarterly",
IFERROR(INDEX(Dynamic_Table_QTR,_xlfn.XMATCH($H774,Dynamic_Period_QTR),_xlfn.XMATCH(INFLATION_Index,Dynamic_Indices)),
INDEX(Dynamic_Table_QTR,COUNTA(Dynamic_Table_QTR)/COUNTA(Dynamic_Indices),_xlfn.XMATCH(INFLATION_Index,Dynamic_Indices))),"err")))))
/100</f>
        <v>#N/A</v>
      </c>
      <c r="P774" s="37" t="e">
        <f t="shared" ca="1" si="62"/>
        <v>#N/A</v>
      </c>
      <c r="Q774" s="37" t="e">
        <f ca="1">IF(ISERROR($H774),NA(),
$P774/_xlfn.XLOOKUP(0,Tool!$27:$27,Tool!$33:$33)
)</f>
        <v>#N/A</v>
      </c>
      <c r="R774" s="2"/>
      <c r="S774" s="36" t="e" cm="1">
        <f t="array" ref="S774">IF(OR(ISERROR($H774),$H774=FALSE),NA(),
IF(SETUP_Frequency="Financial Year",
IFERROR(INDEX(Dynamic_Table_FY,_xlfn.XMATCH($H774,Dynamic_Period_FY),_xlfn.XMATCH("GDP Deflator",Dynamic_Indices)),
INDEX(Dynamic_Table_FY,COUNTA(Dynamic_Table_FY)/COUNTA(Dynamic_Indices),_xlfn.XMATCH("GDP Deflator",Dynamic_Indices))),
IF(SETUP_Frequency="Calendar Year",
IFERROR(INDEX(Dynamic_Table_CAL,_xlfn.XMATCH($H774,Dynamic_Period_CAL),_xlfn.XMATCH("GDP Deflator",Dynamic_Indices)),
INDEX(Dynamic_Table_CAL,COUNTA(Dynamic_Table_CAL)/COUNTA(Dynamic_Indices),_xlfn.XMATCH("GDP Deflator",Dynamic_Indices))),
IF(SETUP_Frequency="Quarterly",
IFERROR(INDEX(Dynamic_Table_QTR,_xlfn.XMATCH($H774,Dynamic_Period_QTR),_xlfn.XMATCH("GDP Deflator",Dynamic_Indices)),
INDEX(Dynamic_Table_QTR,COUNTA(Dynamic_Table_QTR)/COUNTA(Dynamic_Indices),_xlfn.XMATCH("GDP Deflator",Dynamic_Indices))),"err"))))
/100</f>
        <v>#N/A</v>
      </c>
      <c r="T774" s="37" t="e">
        <f t="shared" ca="1" si="63"/>
        <v>#N/A</v>
      </c>
      <c r="U774" s="2" t="e">
        <f ca="1">IF(ISERROR($H774),NA(),
_xlfn.XLOOKUP(0,Tool!$28:$28,Tool!$40:$40)/$T774
)</f>
        <v>#N/A</v>
      </c>
    </row>
    <row r="775" spans="8:21" x14ac:dyDescent="0.35">
      <c r="H775" s="33" t="b">
        <f>IF(SETUP_Frequency="Calendar Year",IF(COUNTA(H$3:H774)&lt;=SETUP_Period_Final-SETUP_Period_First,H774+1),
IF(SETUP_Frequency="Financial Year", IF(COUNTA(H$3:H774)&lt;=LEFT(SETUP_Period_Final,4)-LEFT(SETUP_Period_First,4),((LEFT(H774,2)&amp;MID(H774,3,2))+1)&amp;"/"&amp;TEXT(RIGHT(TEXT(RIGHT(H774,2)+1,"00"),2),"00"),NA()),
IF(SETUP_Frequency="Quarterly",IF(COUNTA(H$3:H774)&lt;=((LEFT(SETUP_Period_Final,4)-LEFT(SETUP_Period_First,4))*4)+RIGHT(SETUP_Period_Final,1)-RIGHT(SETUP_Period_First,1),IF(_xlfn.NUMBERVALUE(RIGHT(H774,1))=4,(LEFT(H774,4)+1)&amp;"Q1",(LEFT(H774,4)&amp;"Q"&amp;(RIGHT(H774,1)+1))),NA()),NA())))</f>
        <v>0</v>
      </c>
      <c r="J775" s="43">
        <f ca="1">OFFSET(Tool!$C$13,0,ROW($H775)-3)</f>
        <v>0</v>
      </c>
      <c r="K775" s="78" t="e">
        <f t="shared" ca="1" si="61"/>
        <v>#N/A</v>
      </c>
      <c r="L775" s="78" t="e">
        <f t="shared" ca="1" si="64"/>
        <v>#N/A</v>
      </c>
      <c r="M775" s="78" t="e">
        <f t="shared" ca="1" si="65"/>
        <v>#N/A</v>
      </c>
      <c r="N775" s="38"/>
      <c r="O775" s="36" t="e" cm="1">
        <f t="array" ref="O775">IF(OR(ISERROR($H775),$H775=FALSE),NA(),
IF(INFLATION_Index="Custom",_xlfn.XLOOKUP($H775,Tool!$12:$12,Tool!$14:$14)*100,
IF(SETUP_Frequency="Financial Year",
IFERROR(INDEX(Dynamic_Table_FY,_xlfn.XMATCH($H775,Dynamic_Period_FY),_xlfn.XMATCH(INFLATION_Index,Dynamic_Indices)),
INDEX(Dynamic_Table_FY,COUNTA(Dynamic_Table_FY)/COUNTA(Dynamic_Indices),_xlfn.XMATCH(INFLATION_Index,Dynamic_Indices))),
IF(SETUP_Frequency="Calendar Year",
IFERROR(INDEX(Dynamic_Table_CAL,_xlfn.XMATCH($H775,Dynamic_Period_CAL),_xlfn.XMATCH(INFLATION_Index,Dynamic_Indices)),
INDEX(Dynamic_Table_CAL,COUNTA(Dynamic_Table_CAL)/COUNTA(Dynamic_Indices),_xlfn.XMATCH(INFLATION_Index,Dynamic_Indices))),
IF(SETUP_Frequency="Quarterly",
IFERROR(INDEX(Dynamic_Table_QTR,_xlfn.XMATCH($H775,Dynamic_Period_QTR),_xlfn.XMATCH(INFLATION_Index,Dynamic_Indices)),
INDEX(Dynamic_Table_QTR,COUNTA(Dynamic_Table_QTR)/COUNTA(Dynamic_Indices),_xlfn.XMATCH(INFLATION_Index,Dynamic_Indices))),"err")))))
/100</f>
        <v>#N/A</v>
      </c>
      <c r="P775" s="37" t="e">
        <f t="shared" ca="1" si="62"/>
        <v>#N/A</v>
      </c>
      <c r="Q775" s="37" t="e">
        <f ca="1">IF(ISERROR($H775),NA(),
$P775/_xlfn.XLOOKUP(0,Tool!$27:$27,Tool!$33:$33)
)</f>
        <v>#N/A</v>
      </c>
      <c r="R775" s="2"/>
      <c r="S775" s="36" t="e" cm="1">
        <f t="array" ref="S775">IF(OR(ISERROR($H775),$H775=FALSE),NA(),
IF(SETUP_Frequency="Financial Year",
IFERROR(INDEX(Dynamic_Table_FY,_xlfn.XMATCH($H775,Dynamic_Period_FY),_xlfn.XMATCH("GDP Deflator",Dynamic_Indices)),
INDEX(Dynamic_Table_FY,COUNTA(Dynamic_Table_FY)/COUNTA(Dynamic_Indices),_xlfn.XMATCH("GDP Deflator",Dynamic_Indices))),
IF(SETUP_Frequency="Calendar Year",
IFERROR(INDEX(Dynamic_Table_CAL,_xlfn.XMATCH($H775,Dynamic_Period_CAL),_xlfn.XMATCH("GDP Deflator",Dynamic_Indices)),
INDEX(Dynamic_Table_CAL,COUNTA(Dynamic_Table_CAL)/COUNTA(Dynamic_Indices),_xlfn.XMATCH("GDP Deflator",Dynamic_Indices))),
IF(SETUP_Frequency="Quarterly",
IFERROR(INDEX(Dynamic_Table_QTR,_xlfn.XMATCH($H775,Dynamic_Period_QTR),_xlfn.XMATCH("GDP Deflator",Dynamic_Indices)),
INDEX(Dynamic_Table_QTR,COUNTA(Dynamic_Table_QTR)/COUNTA(Dynamic_Indices),_xlfn.XMATCH("GDP Deflator",Dynamic_Indices))),"err"))))
/100</f>
        <v>#N/A</v>
      </c>
      <c r="T775" s="37" t="e">
        <f t="shared" ca="1" si="63"/>
        <v>#N/A</v>
      </c>
      <c r="U775" s="2" t="e">
        <f ca="1">IF(ISERROR($H775),NA(),
_xlfn.XLOOKUP(0,Tool!$28:$28,Tool!$40:$40)/$T775
)</f>
        <v>#N/A</v>
      </c>
    </row>
    <row r="776" spans="8:21" x14ac:dyDescent="0.35">
      <c r="H776" s="33" t="b">
        <f>IF(SETUP_Frequency="Calendar Year",IF(COUNTA(H$3:H775)&lt;=SETUP_Period_Final-SETUP_Period_First,H775+1),
IF(SETUP_Frequency="Financial Year", IF(COUNTA(H$3:H775)&lt;=LEFT(SETUP_Period_Final,4)-LEFT(SETUP_Period_First,4),((LEFT(H775,2)&amp;MID(H775,3,2))+1)&amp;"/"&amp;TEXT(RIGHT(TEXT(RIGHT(H775,2)+1,"00"),2),"00"),NA()),
IF(SETUP_Frequency="Quarterly",IF(COUNTA(H$3:H775)&lt;=((LEFT(SETUP_Period_Final,4)-LEFT(SETUP_Period_First,4))*4)+RIGHT(SETUP_Period_Final,1)-RIGHT(SETUP_Period_First,1),IF(_xlfn.NUMBERVALUE(RIGHT(H775,1))=4,(LEFT(H775,4)+1)&amp;"Q1",(LEFT(H775,4)&amp;"Q"&amp;(RIGHT(H775,1)+1))),NA()),NA())))</f>
        <v>0</v>
      </c>
      <c r="J776" s="43">
        <f ca="1">OFFSET(Tool!$C$13,0,ROW($H776)-3)</f>
        <v>0</v>
      </c>
      <c r="K776" s="78" t="e">
        <f t="shared" ca="1" si="61"/>
        <v>#N/A</v>
      </c>
      <c r="L776" s="78" t="e">
        <f t="shared" ca="1" si="64"/>
        <v>#N/A</v>
      </c>
      <c r="M776" s="78" t="e">
        <f t="shared" ca="1" si="65"/>
        <v>#N/A</v>
      </c>
      <c r="N776" s="38"/>
      <c r="O776" s="36" t="e" cm="1">
        <f t="array" ref="O776">IF(OR(ISERROR($H776),$H776=FALSE),NA(),
IF(INFLATION_Index="Custom",_xlfn.XLOOKUP($H776,Tool!$12:$12,Tool!$14:$14)*100,
IF(SETUP_Frequency="Financial Year",
IFERROR(INDEX(Dynamic_Table_FY,_xlfn.XMATCH($H776,Dynamic_Period_FY),_xlfn.XMATCH(INFLATION_Index,Dynamic_Indices)),
INDEX(Dynamic_Table_FY,COUNTA(Dynamic_Table_FY)/COUNTA(Dynamic_Indices),_xlfn.XMATCH(INFLATION_Index,Dynamic_Indices))),
IF(SETUP_Frequency="Calendar Year",
IFERROR(INDEX(Dynamic_Table_CAL,_xlfn.XMATCH($H776,Dynamic_Period_CAL),_xlfn.XMATCH(INFLATION_Index,Dynamic_Indices)),
INDEX(Dynamic_Table_CAL,COUNTA(Dynamic_Table_CAL)/COUNTA(Dynamic_Indices),_xlfn.XMATCH(INFLATION_Index,Dynamic_Indices))),
IF(SETUP_Frequency="Quarterly",
IFERROR(INDEX(Dynamic_Table_QTR,_xlfn.XMATCH($H776,Dynamic_Period_QTR),_xlfn.XMATCH(INFLATION_Index,Dynamic_Indices)),
INDEX(Dynamic_Table_QTR,COUNTA(Dynamic_Table_QTR)/COUNTA(Dynamic_Indices),_xlfn.XMATCH(INFLATION_Index,Dynamic_Indices))),"err")))))
/100</f>
        <v>#N/A</v>
      </c>
      <c r="P776" s="37" t="e">
        <f t="shared" ca="1" si="62"/>
        <v>#N/A</v>
      </c>
      <c r="Q776" s="37" t="e">
        <f ca="1">IF(ISERROR($H776),NA(),
$P776/_xlfn.XLOOKUP(0,Tool!$27:$27,Tool!$33:$33)
)</f>
        <v>#N/A</v>
      </c>
      <c r="R776" s="2"/>
      <c r="S776" s="36" t="e" cm="1">
        <f t="array" ref="S776">IF(OR(ISERROR($H776),$H776=FALSE),NA(),
IF(SETUP_Frequency="Financial Year",
IFERROR(INDEX(Dynamic_Table_FY,_xlfn.XMATCH($H776,Dynamic_Period_FY),_xlfn.XMATCH("GDP Deflator",Dynamic_Indices)),
INDEX(Dynamic_Table_FY,COUNTA(Dynamic_Table_FY)/COUNTA(Dynamic_Indices),_xlfn.XMATCH("GDP Deflator",Dynamic_Indices))),
IF(SETUP_Frequency="Calendar Year",
IFERROR(INDEX(Dynamic_Table_CAL,_xlfn.XMATCH($H776,Dynamic_Period_CAL),_xlfn.XMATCH("GDP Deflator",Dynamic_Indices)),
INDEX(Dynamic_Table_CAL,COUNTA(Dynamic_Table_CAL)/COUNTA(Dynamic_Indices),_xlfn.XMATCH("GDP Deflator",Dynamic_Indices))),
IF(SETUP_Frequency="Quarterly",
IFERROR(INDEX(Dynamic_Table_QTR,_xlfn.XMATCH($H776,Dynamic_Period_QTR),_xlfn.XMATCH("GDP Deflator",Dynamic_Indices)),
INDEX(Dynamic_Table_QTR,COUNTA(Dynamic_Table_QTR)/COUNTA(Dynamic_Indices),_xlfn.XMATCH("GDP Deflator",Dynamic_Indices))),"err"))))
/100</f>
        <v>#N/A</v>
      </c>
      <c r="T776" s="37" t="e">
        <f t="shared" ca="1" si="63"/>
        <v>#N/A</v>
      </c>
      <c r="U776" s="2" t="e">
        <f ca="1">IF(ISERROR($H776),NA(),
_xlfn.XLOOKUP(0,Tool!$28:$28,Tool!$40:$40)/$T776
)</f>
        <v>#N/A</v>
      </c>
    </row>
    <row r="777" spans="8:21" x14ac:dyDescent="0.35">
      <c r="H777" s="33" t="b">
        <f>IF(SETUP_Frequency="Calendar Year",IF(COUNTA(H$3:H776)&lt;=SETUP_Period_Final-SETUP_Period_First,H776+1),
IF(SETUP_Frequency="Financial Year", IF(COUNTA(H$3:H776)&lt;=LEFT(SETUP_Period_Final,4)-LEFT(SETUP_Period_First,4),((LEFT(H776,2)&amp;MID(H776,3,2))+1)&amp;"/"&amp;TEXT(RIGHT(TEXT(RIGHT(H776,2)+1,"00"),2),"00"),NA()),
IF(SETUP_Frequency="Quarterly",IF(COUNTA(H$3:H776)&lt;=((LEFT(SETUP_Period_Final,4)-LEFT(SETUP_Period_First,4))*4)+RIGHT(SETUP_Period_Final,1)-RIGHT(SETUP_Period_First,1),IF(_xlfn.NUMBERVALUE(RIGHT(H776,1))=4,(LEFT(H776,4)+1)&amp;"Q1",(LEFT(H776,4)&amp;"Q"&amp;(RIGHT(H776,1)+1))),NA()),NA())))</f>
        <v>0</v>
      </c>
      <c r="J777" s="43">
        <f ca="1">OFFSET(Tool!$C$13,0,ROW($H777)-3)</f>
        <v>0</v>
      </c>
      <c r="K777" s="78" t="e">
        <f t="shared" ca="1" si="61"/>
        <v>#N/A</v>
      </c>
      <c r="L777" s="78" t="e">
        <f t="shared" ca="1" si="64"/>
        <v>#N/A</v>
      </c>
      <c r="M777" s="78" t="e">
        <f t="shared" ca="1" si="65"/>
        <v>#N/A</v>
      </c>
      <c r="N777" s="38"/>
      <c r="O777" s="36" t="e" cm="1">
        <f t="array" ref="O777">IF(OR(ISERROR($H777),$H777=FALSE),NA(),
IF(INFLATION_Index="Custom",_xlfn.XLOOKUP($H777,Tool!$12:$12,Tool!$14:$14)*100,
IF(SETUP_Frequency="Financial Year",
IFERROR(INDEX(Dynamic_Table_FY,_xlfn.XMATCH($H777,Dynamic_Period_FY),_xlfn.XMATCH(INFLATION_Index,Dynamic_Indices)),
INDEX(Dynamic_Table_FY,COUNTA(Dynamic_Table_FY)/COUNTA(Dynamic_Indices),_xlfn.XMATCH(INFLATION_Index,Dynamic_Indices))),
IF(SETUP_Frequency="Calendar Year",
IFERROR(INDEX(Dynamic_Table_CAL,_xlfn.XMATCH($H777,Dynamic_Period_CAL),_xlfn.XMATCH(INFLATION_Index,Dynamic_Indices)),
INDEX(Dynamic_Table_CAL,COUNTA(Dynamic_Table_CAL)/COUNTA(Dynamic_Indices),_xlfn.XMATCH(INFLATION_Index,Dynamic_Indices))),
IF(SETUP_Frequency="Quarterly",
IFERROR(INDEX(Dynamic_Table_QTR,_xlfn.XMATCH($H777,Dynamic_Period_QTR),_xlfn.XMATCH(INFLATION_Index,Dynamic_Indices)),
INDEX(Dynamic_Table_QTR,COUNTA(Dynamic_Table_QTR)/COUNTA(Dynamic_Indices),_xlfn.XMATCH(INFLATION_Index,Dynamic_Indices))),"err")))))
/100</f>
        <v>#N/A</v>
      </c>
      <c r="P777" s="37" t="e">
        <f t="shared" ca="1" si="62"/>
        <v>#N/A</v>
      </c>
      <c r="Q777" s="37" t="e">
        <f ca="1">IF(ISERROR($H777),NA(),
$P777/_xlfn.XLOOKUP(0,Tool!$27:$27,Tool!$33:$33)
)</f>
        <v>#N/A</v>
      </c>
      <c r="R777" s="2"/>
      <c r="S777" s="36" t="e" cm="1">
        <f t="array" ref="S777">IF(OR(ISERROR($H777),$H777=FALSE),NA(),
IF(SETUP_Frequency="Financial Year",
IFERROR(INDEX(Dynamic_Table_FY,_xlfn.XMATCH($H777,Dynamic_Period_FY),_xlfn.XMATCH("GDP Deflator",Dynamic_Indices)),
INDEX(Dynamic_Table_FY,COUNTA(Dynamic_Table_FY)/COUNTA(Dynamic_Indices),_xlfn.XMATCH("GDP Deflator",Dynamic_Indices))),
IF(SETUP_Frequency="Calendar Year",
IFERROR(INDEX(Dynamic_Table_CAL,_xlfn.XMATCH($H777,Dynamic_Period_CAL),_xlfn.XMATCH("GDP Deflator",Dynamic_Indices)),
INDEX(Dynamic_Table_CAL,COUNTA(Dynamic_Table_CAL)/COUNTA(Dynamic_Indices),_xlfn.XMATCH("GDP Deflator",Dynamic_Indices))),
IF(SETUP_Frequency="Quarterly",
IFERROR(INDEX(Dynamic_Table_QTR,_xlfn.XMATCH($H777,Dynamic_Period_QTR),_xlfn.XMATCH("GDP Deflator",Dynamic_Indices)),
INDEX(Dynamic_Table_QTR,COUNTA(Dynamic_Table_QTR)/COUNTA(Dynamic_Indices),_xlfn.XMATCH("GDP Deflator",Dynamic_Indices))),"err"))))
/100</f>
        <v>#N/A</v>
      </c>
      <c r="T777" s="37" t="e">
        <f t="shared" ca="1" si="63"/>
        <v>#N/A</v>
      </c>
      <c r="U777" s="2" t="e">
        <f ca="1">IF(ISERROR($H777),NA(),
_xlfn.XLOOKUP(0,Tool!$28:$28,Tool!$40:$40)/$T777
)</f>
        <v>#N/A</v>
      </c>
    </row>
    <row r="778" spans="8:21" x14ac:dyDescent="0.35">
      <c r="H778" s="33" t="b">
        <f>IF(SETUP_Frequency="Calendar Year",IF(COUNTA(H$3:H777)&lt;=SETUP_Period_Final-SETUP_Period_First,H777+1),
IF(SETUP_Frequency="Financial Year", IF(COUNTA(H$3:H777)&lt;=LEFT(SETUP_Period_Final,4)-LEFT(SETUP_Period_First,4),((LEFT(H777,2)&amp;MID(H777,3,2))+1)&amp;"/"&amp;TEXT(RIGHT(TEXT(RIGHT(H777,2)+1,"00"),2),"00"),NA()),
IF(SETUP_Frequency="Quarterly",IF(COUNTA(H$3:H777)&lt;=((LEFT(SETUP_Period_Final,4)-LEFT(SETUP_Period_First,4))*4)+RIGHT(SETUP_Period_Final,1)-RIGHT(SETUP_Period_First,1),IF(_xlfn.NUMBERVALUE(RIGHT(H777,1))=4,(LEFT(H777,4)+1)&amp;"Q1",(LEFT(H777,4)&amp;"Q"&amp;(RIGHT(H777,1)+1))),NA()),NA())))</f>
        <v>0</v>
      </c>
      <c r="J778" s="43">
        <f ca="1">OFFSET(Tool!$C$13,0,ROW($H778)-3)</f>
        <v>0</v>
      </c>
      <c r="K778" s="78" t="e">
        <f t="shared" ca="1" si="61"/>
        <v>#N/A</v>
      </c>
      <c r="L778" s="78" t="e">
        <f t="shared" ca="1" si="64"/>
        <v>#N/A</v>
      </c>
      <c r="M778" s="78" t="e">
        <f t="shared" ca="1" si="65"/>
        <v>#N/A</v>
      </c>
      <c r="N778" s="38"/>
      <c r="O778" s="36" t="e" cm="1">
        <f t="array" ref="O778">IF(OR(ISERROR($H778),$H778=FALSE),NA(),
IF(INFLATION_Index="Custom",_xlfn.XLOOKUP($H778,Tool!$12:$12,Tool!$14:$14)*100,
IF(SETUP_Frequency="Financial Year",
IFERROR(INDEX(Dynamic_Table_FY,_xlfn.XMATCH($H778,Dynamic_Period_FY),_xlfn.XMATCH(INFLATION_Index,Dynamic_Indices)),
INDEX(Dynamic_Table_FY,COUNTA(Dynamic_Table_FY)/COUNTA(Dynamic_Indices),_xlfn.XMATCH(INFLATION_Index,Dynamic_Indices))),
IF(SETUP_Frequency="Calendar Year",
IFERROR(INDEX(Dynamic_Table_CAL,_xlfn.XMATCH($H778,Dynamic_Period_CAL),_xlfn.XMATCH(INFLATION_Index,Dynamic_Indices)),
INDEX(Dynamic_Table_CAL,COUNTA(Dynamic_Table_CAL)/COUNTA(Dynamic_Indices),_xlfn.XMATCH(INFLATION_Index,Dynamic_Indices))),
IF(SETUP_Frequency="Quarterly",
IFERROR(INDEX(Dynamic_Table_QTR,_xlfn.XMATCH($H778,Dynamic_Period_QTR),_xlfn.XMATCH(INFLATION_Index,Dynamic_Indices)),
INDEX(Dynamic_Table_QTR,COUNTA(Dynamic_Table_QTR)/COUNTA(Dynamic_Indices),_xlfn.XMATCH(INFLATION_Index,Dynamic_Indices))),"err")))))
/100</f>
        <v>#N/A</v>
      </c>
      <c r="P778" s="37" t="e">
        <f t="shared" ca="1" si="62"/>
        <v>#N/A</v>
      </c>
      <c r="Q778" s="37" t="e">
        <f ca="1">IF(ISERROR($H778),NA(),
$P778/_xlfn.XLOOKUP(0,Tool!$27:$27,Tool!$33:$33)
)</f>
        <v>#N/A</v>
      </c>
      <c r="R778" s="2"/>
      <c r="S778" s="36" t="e" cm="1">
        <f t="array" ref="S778">IF(OR(ISERROR($H778),$H778=FALSE),NA(),
IF(SETUP_Frequency="Financial Year",
IFERROR(INDEX(Dynamic_Table_FY,_xlfn.XMATCH($H778,Dynamic_Period_FY),_xlfn.XMATCH("GDP Deflator",Dynamic_Indices)),
INDEX(Dynamic_Table_FY,COUNTA(Dynamic_Table_FY)/COUNTA(Dynamic_Indices),_xlfn.XMATCH("GDP Deflator",Dynamic_Indices))),
IF(SETUP_Frequency="Calendar Year",
IFERROR(INDEX(Dynamic_Table_CAL,_xlfn.XMATCH($H778,Dynamic_Period_CAL),_xlfn.XMATCH("GDP Deflator",Dynamic_Indices)),
INDEX(Dynamic_Table_CAL,COUNTA(Dynamic_Table_CAL)/COUNTA(Dynamic_Indices),_xlfn.XMATCH("GDP Deflator",Dynamic_Indices))),
IF(SETUP_Frequency="Quarterly",
IFERROR(INDEX(Dynamic_Table_QTR,_xlfn.XMATCH($H778,Dynamic_Period_QTR),_xlfn.XMATCH("GDP Deflator",Dynamic_Indices)),
INDEX(Dynamic_Table_QTR,COUNTA(Dynamic_Table_QTR)/COUNTA(Dynamic_Indices),_xlfn.XMATCH("GDP Deflator",Dynamic_Indices))),"err"))))
/100</f>
        <v>#N/A</v>
      </c>
      <c r="T778" s="37" t="e">
        <f t="shared" ca="1" si="63"/>
        <v>#N/A</v>
      </c>
      <c r="U778" s="2" t="e">
        <f ca="1">IF(ISERROR($H778),NA(),
_xlfn.XLOOKUP(0,Tool!$28:$28,Tool!$40:$40)/$T778
)</f>
        <v>#N/A</v>
      </c>
    </row>
    <row r="779" spans="8:21" x14ac:dyDescent="0.35">
      <c r="H779" s="33" t="b">
        <f>IF(SETUP_Frequency="Calendar Year",IF(COUNTA(H$3:H778)&lt;=SETUP_Period_Final-SETUP_Period_First,H778+1),
IF(SETUP_Frequency="Financial Year", IF(COUNTA(H$3:H778)&lt;=LEFT(SETUP_Period_Final,4)-LEFT(SETUP_Period_First,4),((LEFT(H778,2)&amp;MID(H778,3,2))+1)&amp;"/"&amp;TEXT(RIGHT(TEXT(RIGHT(H778,2)+1,"00"),2),"00"),NA()),
IF(SETUP_Frequency="Quarterly",IF(COUNTA(H$3:H778)&lt;=((LEFT(SETUP_Period_Final,4)-LEFT(SETUP_Period_First,4))*4)+RIGHT(SETUP_Period_Final,1)-RIGHT(SETUP_Period_First,1),IF(_xlfn.NUMBERVALUE(RIGHT(H778,1))=4,(LEFT(H778,4)+1)&amp;"Q1",(LEFT(H778,4)&amp;"Q"&amp;(RIGHT(H778,1)+1))),NA()),NA())))</f>
        <v>0</v>
      </c>
      <c r="J779" s="43">
        <f ca="1">OFFSET(Tool!$C$13,0,ROW($H779)-3)</f>
        <v>0</v>
      </c>
      <c r="K779" s="78" t="e">
        <f t="shared" ca="1" si="61"/>
        <v>#N/A</v>
      </c>
      <c r="L779" s="78" t="e">
        <f t="shared" ca="1" si="64"/>
        <v>#N/A</v>
      </c>
      <c r="M779" s="78" t="e">
        <f t="shared" ca="1" si="65"/>
        <v>#N/A</v>
      </c>
      <c r="N779" s="38"/>
      <c r="O779" s="36" t="e" cm="1">
        <f t="array" ref="O779">IF(OR(ISERROR($H779),$H779=FALSE),NA(),
IF(INFLATION_Index="Custom",_xlfn.XLOOKUP($H779,Tool!$12:$12,Tool!$14:$14)*100,
IF(SETUP_Frequency="Financial Year",
IFERROR(INDEX(Dynamic_Table_FY,_xlfn.XMATCH($H779,Dynamic_Period_FY),_xlfn.XMATCH(INFLATION_Index,Dynamic_Indices)),
INDEX(Dynamic_Table_FY,COUNTA(Dynamic_Table_FY)/COUNTA(Dynamic_Indices),_xlfn.XMATCH(INFLATION_Index,Dynamic_Indices))),
IF(SETUP_Frequency="Calendar Year",
IFERROR(INDEX(Dynamic_Table_CAL,_xlfn.XMATCH($H779,Dynamic_Period_CAL),_xlfn.XMATCH(INFLATION_Index,Dynamic_Indices)),
INDEX(Dynamic_Table_CAL,COUNTA(Dynamic_Table_CAL)/COUNTA(Dynamic_Indices),_xlfn.XMATCH(INFLATION_Index,Dynamic_Indices))),
IF(SETUP_Frequency="Quarterly",
IFERROR(INDEX(Dynamic_Table_QTR,_xlfn.XMATCH($H779,Dynamic_Period_QTR),_xlfn.XMATCH(INFLATION_Index,Dynamic_Indices)),
INDEX(Dynamic_Table_QTR,COUNTA(Dynamic_Table_QTR)/COUNTA(Dynamic_Indices),_xlfn.XMATCH(INFLATION_Index,Dynamic_Indices))),"err")))))
/100</f>
        <v>#N/A</v>
      </c>
      <c r="P779" s="37" t="e">
        <f t="shared" ca="1" si="62"/>
        <v>#N/A</v>
      </c>
      <c r="Q779" s="37" t="e">
        <f ca="1">IF(ISERROR($H779),NA(),
$P779/_xlfn.XLOOKUP(0,Tool!$27:$27,Tool!$33:$33)
)</f>
        <v>#N/A</v>
      </c>
      <c r="R779" s="2"/>
      <c r="S779" s="36" t="e" cm="1">
        <f t="array" ref="S779">IF(OR(ISERROR($H779),$H779=FALSE),NA(),
IF(SETUP_Frequency="Financial Year",
IFERROR(INDEX(Dynamic_Table_FY,_xlfn.XMATCH($H779,Dynamic_Period_FY),_xlfn.XMATCH("GDP Deflator",Dynamic_Indices)),
INDEX(Dynamic_Table_FY,COUNTA(Dynamic_Table_FY)/COUNTA(Dynamic_Indices),_xlfn.XMATCH("GDP Deflator",Dynamic_Indices))),
IF(SETUP_Frequency="Calendar Year",
IFERROR(INDEX(Dynamic_Table_CAL,_xlfn.XMATCH($H779,Dynamic_Period_CAL),_xlfn.XMATCH("GDP Deflator",Dynamic_Indices)),
INDEX(Dynamic_Table_CAL,COUNTA(Dynamic_Table_CAL)/COUNTA(Dynamic_Indices),_xlfn.XMATCH("GDP Deflator",Dynamic_Indices))),
IF(SETUP_Frequency="Quarterly",
IFERROR(INDEX(Dynamic_Table_QTR,_xlfn.XMATCH($H779,Dynamic_Period_QTR),_xlfn.XMATCH("GDP Deflator",Dynamic_Indices)),
INDEX(Dynamic_Table_QTR,COUNTA(Dynamic_Table_QTR)/COUNTA(Dynamic_Indices),_xlfn.XMATCH("GDP Deflator",Dynamic_Indices))),"err"))))
/100</f>
        <v>#N/A</v>
      </c>
      <c r="T779" s="37" t="e">
        <f t="shared" ca="1" si="63"/>
        <v>#N/A</v>
      </c>
      <c r="U779" s="2" t="e">
        <f ca="1">IF(ISERROR($H779),NA(),
_xlfn.XLOOKUP(0,Tool!$28:$28,Tool!$40:$40)/$T779
)</f>
        <v>#N/A</v>
      </c>
    </row>
    <row r="780" spans="8:21" x14ac:dyDescent="0.35">
      <c r="H780" s="33" t="b">
        <f>IF(SETUP_Frequency="Calendar Year",IF(COUNTA(H$3:H779)&lt;=SETUP_Period_Final-SETUP_Period_First,H779+1),
IF(SETUP_Frequency="Financial Year", IF(COUNTA(H$3:H779)&lt;=LEFT(SETUP_Period_Final,4)-LEFT(SETUP_Period_First,4),((LEFT(H779,2)&amp;MID(H779,3,2))+1)&amp;"/"&amp;TEXT(RIGHT(TEXT(RIGHT(H779,2)+1,"00"),2),"00"),NA()),
IF(SETUP_Frequency="Quarterly",IF(COUNTA(H$3:H779)&lt;=((LEFT(SETUP_Period_Final,4)-LEFT(SETUP_Period_First,4))*4)+RIGHT(SETUP_Period_Final,1)-RIGHT(SETUP_Period_First,1),IF(_xlfn.NUMBERVALUE(RIGHT(H779,1))=4,(LEFT(H779,4)+1)&amp;"Q1",(LEFT(H779,4)&amp;"Q"&amp;(RIGHT(H779,1)+1))),NA()),NA())))</f>
        <v>0</v>
      </c>
      <c r="J780" s="43">
        <f ca="1">OFFSET(Tool!$C$13,0,ROW($H780)-3)</f>
        <v>0</v>
      </c>
      <c r="K780" s="78" t="e">
        <f t="shared" ca="1" si="61"/>
        <v>#N/A</v>
      </c>
      <c r="L780" s="78" t="e">
        <f t="shared" ca="1" si="64"/>
        <v>#N/A</v>
      </c>
      <c r="M780" s="78" t="e">
        <f t="shared" ca="1" si="65"/>
        <v>#N/A</v>
      </c>
      <c r="N780" s="38"/>
      <c r="O780" s="36" t="e" cm="1">
        <f t="array" ref="O780">IF(OR(ISERROR($H780),$H780=FALSE),NA(),
IF(INFLATION_Index="Custom",_xlfn.XLOOKUP($H780,Tool!$12:$12,Tool!$14:$14)*100,
IF(SETUP_Frequency="Financial Year",
IFERROR(INDEX(Dynamic_Table_FY,_xlfn.XMATCH($H780,Dynamic_Period_FY),_xlfn.XMATCH(INFLATION_Index,Dynamic_Indices)),
INDEX(Dynamic_Table_FY,COUNTA(Dynamic_Table_FY)/COUNTA(Dynamic_Indices),_xlfn.XMATCH(INFLATION_Index,Dynamic_Indices))),
IF(SETUP_Frequency="Calendar Year",
IFERROR(INDEX(Dynamic_Table_CAL,_xlfn.XMATCH($H780,Dynamic_Period_CAL),_xlfn.XMATCH(INFLATION_Index,Dynamic_Indices)),
INDEX(Dynamic_Table_CAL,COUNTA(Dynamic_Table_CAL)/COUNTA(Dynamic_Indices),_xlfn.XMATCH(INFLATION_Index,Dynamic_Indices))),
IF(SETUP_Frequency="Quarterly",
IFERROR(INDEX(Dynamic_Table_QTR,_xlfn.XMATCH($H780,Dynamic_Period_QTR),_xlfn.XMATCH(INFLATION_Index,Dynamic_Indices)),
INDEX(Dynamic_Table_QTR,COUNTA(Dynamic_Table_QTR)/COUNTA(Dynamic_Indices),_xlfn.XMATCH(INFLATION_Index,Dynamic_Indices))),"err")))))
/100</f>
        <v>#N/A</v>
      </c>
      <c r="P780" s="37" t="e">
        <f t="shared" ca="1" si="62"/>
        <v>#N/A</v>
      </c>
      <c r="Q780" s="37" t="e">
        <f ca="1">IF(ISERROR($H780),NA(),
$P780/_xlfn.XLOOKUP(0,Tool!$27:$27,Tool!$33:$33)
)</f>
        <v>#N/A</v>
      </c>
      <c r="R780" s="2"/>
      <c r="S780" s="36" t="e" cm="1">
        <f t="array" ref="S780">IF(OR(ISERROR($H780),$H780=FALSE),NA(),
IF(SETUP_Frequency="Financial Year",
IFERROR(INDEX(Dynamic_Table_FY,_xlfn.XMATCH($H780,Dynamic_Period_FY),_xlfn.XMATCH("GDP Deflator",Dynamic_Indices)),
INDEX(Dynamic_Table_FY,COUNTA(Dynamic_Table_FY)/COUNTA(Dynamic_Indices),_xlfn.XMATCH("GDP Deflator",Dynamic_Indices))),
IF(SETUP_Frequency="Calendar Year",
IFERROR(INDEX(Dynamic_Table_CAL,_xlfn.XMATCH($H780,Dynamic_Period_CAL),_xlfn.XMATCH("GDP Deflator",Dynamic_Indices)),
INDEX(Dynamic_Table_CAL,COUNTA(Dynamic_Table_CAL)/COUNTA(Dynamic_Indices),_xlfn.XMATCH("GDP Deflator",Dynamic_Indices))),
IF(SETUP_Frequency="Quarterly",
IFERROR(INDEX(Dynamic_Table_QTR,_xlfn.XMATCH($H780,Dynamic_Period_QTR),_xlfn.XMATCH("GDP Deflator",Dynamic_Indices)),
INDEX(Dynamic_Table_QTR,COUNTA(Dynamic_Table_QTR)/COUNTA(Dynamic_Indices),_xlfn.XMATCH("GDP Deflator",Dynamic_Indices))),"err"))))
/100</f>
        <v>#N/A</v>
      </c>
      <c r="T780" s="37" t="e">
        <f t="shared" ca="1" si="63"/>
        <v>#N/A</v>
      </c>
      <c r="U780" s="2" t="e">
        <f ca="1">IF(ISERROR($H780),NA(),
_xlfn.XLOOKUP(0,Tool!$28:$28,Tool!$40:$40)/$T780
)</f>
        <v>#N/A</v>
      </c>
    </row>
    <row r="781" spans="8:21" x14ac:dyDescent="0.35">
      <c r="H781" s="33" t="b">
        <f>IF(SETUP_Frequency="Calendar Year",IF(COUNTA(H$3:H780)&lt;=SETUP_Period_Final-SETUP_Period_First,H780+1),
IF(SETUP_Frequency="Financial Year", IF(COUNTA(H$3:H780)&lt;=LEFT(SETUP_Period_Final,4)-LEFT(SETUP_Period_First,4),((LEFT(H780,2)&amp;MID(H780,3,2))+1)&amp;"/"&amp;TEXT(RIGHT(TEXT(RIGHT(H780,2)+1,"00"),2),"00"),NA()),
IF(SETUP_Frequency="Quarterly",IF(COUNTA(H$3:H780)&lt;=((LEFT(SETUP_Period_Final,4)-LEFT(SETUP_Period_First,4))*4)+RIGHT(SETUP_Period_Final,1)-RIGHT(SETUP_Period_First,1),IF(_xlfn.NUMBERVALUE(RIGHT(H780,1))=4,(LEFT(H780,4)+1)&amp;"Q1",(LEFT(H780,4)&amp;"Q"&amp;(RIGHT(H780,1)+1))),NA()),NA())))</f>
        <v>0</v>
      </c>
      <c r="J781" s="43">
        <f ca="1">OFFSET(Tool!$C$13,0,ROW($H781)-3)</f>
        <v>0</v>
      </c>
      <c r="K781" s="78" t="e">
        <f t="shared" ca="1" si="61"/>
        <v>#N/A</v>
      </c>
      <c r="L781" s="78" t="e">
        <f t="shared" ca="1" si="64"/>
        <v>#N/A</v>
      </c>
      <c r="M781" s="78" t="e">
        <f t="shared" ca="1" si="65"/>
        <v>#N/A</v>
      </c>
      <c r="N781" s="38"/>
      <c r="O781" s="36" t="e" cm="1">
        <f t="array" ref="O781">IF(OR(ISERROR($H781),$H781=FALSE),NA(),
IF(INFLATION_Index="Custom",_xlfn.XLOOKUP($H781,Tool!$12:$12,Tool!$14:$14)*100,
IF(SETUP_Frequency="Financial Year",
IFERROR(INDEX(Dynamic_Table_FY,_xlfn.XMATCH($H781,Dynamic_Period_FY),_xlfn.XMATCH(INFLATION_Index,Dynamic_Indices)),
INDEX(Dynamic_Table_FY,COUNTA(Dynamic_Table_FY)/COUNTA(Dynamic_Indices),_xlfn.XMATCH(INFLATION_Index,Dynamic_Indices))),
IF(SETUP_Frequency="Calendar Year",
IFERROR(INDEX(Dynamic_Table_CAL,_xlfn.XMATCH($H781,Dynamic_Period_CAL),_xlfn.XMATCH(INFLATION_Index,Dynamic_Indices)),
INDEX(Dynamic_Table_CAL,COUNTA(Dynamic_Table_CAL)/COUNTA(Dynamic_Indices),_xlfn.XMATCH(INFLATION_Index,Dynamic_Indices))),
IF(SETUP_Frequency="Quarterly",
IFERROR(INDEX(Dynamic_Table_QTR,_xlfn.XMATCH($H781,Dynamic_Period_QTR),_xlfn.XMATCH(INFLATION_Index,Dynamic_Indices)),
INDEX(Dynamic_Table_QTR,COUNTA(Dynamic_Table_QTR)/COUNTA(Dynamic_Indices),_xlfn.XMATCH(INFLATION_Index,Dynamic_Indices))),"err")))))
/100</f>
        <v>#N/A</v>
      </c>
      <c r="P781" s="37" t="e">
        <f t="shared" ca="1" si="62"/>
        <v>#N/A</v>
      </c>
      <c r="Q781" s="37" t="e">
        <f ca="1">IF(ISERROR($H781),NA(),
$P781/_xlfn.XLOOKUP(0,Tool!$27:$27,Tool!$33:$33)
)</f>
        <v>#N/A</v>
      </c>
      <c r="R781" s="2"/>
      <c r="S781" s="36" t="e" cm="1">
        <f t="array" ref="S781">IF(OR(ISERROR($H781),$H781=FALSE),NA(),
IF(SETUP_Frequency="Financial Year",
IFERROR(INDEX(Dynamic_Table_FY,_xlfn.XMATCH($H781,Dynamic_Period_FY),_xlfn.XMATCH("GDP Deflator",Dynamic_Indices)),
INDEX(Dynamic_Table_FY,COUNTA(Dynamic_Table_FY)/COUNTA(Dynamic_Indices),_xlfn.XMATCH("GDP Deflator",Dynamic_Indices))),
IF(SETUP_Frequency="Calendar Year",
IFERROR(INDEX(Dynamic_Table_CAL,_xlfn.XMATCH($H781,Dynamic_Period_CAL),_xlfn.XMATCH("GDP Deflator",Dynamic_Indices)),
INDEX(Dynamic_Table_CAL,COUNTA(Dynamic_Table_CAL)/COUNTA(Dynamic_Indices),_xlfn.XMATCH("GDP Deflator",Dynamic_Indices))),
IF(SETUP_Frequency="Quarterly",
IFERROR(INDEX(Dynamic_Table_QTR,_xlfn.XMATCH($H781,Dynamic_Period_QTR),_xlfn.XMATCH("GDP Deflator",Dynamic_Indices)),
INDEX(Dynamic_Table_QTR,COUNTA(Dynamic_Table_QTR)/COUNTA(Dynamic_Indices),_xlfn.XMATCH("GDP Deflator",Dynamic_Indices))),"err"))))
/100</f>
        <v>#N/A</v>
      </c>
      <c r="T781" s="37" t="e">
        <f t="shared" ca="1" si="63"/>
        <v>#N/A</v>
      </c>
      <c r="U781" s="2" t="e">
        <f ca="1">IF(ISERROR($H781),NA(),
_xlfn.XLOOKUP(0,Tool!$28:$28,Tool!$40:$40)/$T781
)</f>
        <v>#N/A</v>
      </c>
    </row>
    <row r="782" spans="8:21" x14ac:dyDescent="0.35">
      <c r="H782" s="33" t="b">
        <f>IF(SETUP_Frequency="Calendar Year",IF(COUNTA(H$3:H781)&lt;=SETUP_Period_Final-SETUP_Period_First,H781+1),
IF(SETUP_Frequency="Financial Year", IF(COUNTA(H$3:H781)&lt;=LEFT(SETUP_Period_Final,4)-LEFT(SETUP_Period_First,4),((LEFT(H781,2)&amp;MID(H781,3,2))+1)&amp;"/"&amp;TEXT(RIGHT(TEXT(RIGHT(H781,2)+1,"00"),2),"00"),NA()),
IF(SETUP_Frequency="Quarterly",IF(COUNTA(H$3:H781)&lt;=((LEFT(SETUP_Period_Final,4)-LEFT(SETUP_Period_First,4))*4)+RIGHT(SETUP_Period_Final,1)-RIGHT(SETUP_Period_First,1),IF(_xlfn.NUMBERVALUE(RIGHT(H781,1))=4,(LEFT(H781,4)+1)&amp;"Q1",(LEFT(H781,4)&amp;"Q"&amp;(RIGHT(H781,1)+1))),NA()),NA())))</f>
        <v>0</v>
      </c>
      <c r="J782" s="43">
        <f ca="1">OFFSET(Tool!$C$13,0,ROW($H782)-3)</f>
        <v>0</v>
      </c>
      <c r="K782" s="78" t="e">
        <f t="shared" ca="1" si="61"/>
        <v>#N/A</v>
      </c>
      <c r="L782" s="78" t="e">
        <f t="shared" ca="1" si="64"/>
        <v>#N/A</v>
      </c>
      <c r="M782" s="78" t="e">
        <f t="shared" ca="1" si="65"/>
        <v>#N/A</v>
      </c>
      <c r="N782" s="38"/>
      <c r="O782" s="36" t="e" cm="1">
        <f t="array" ref="O782">IF(OR(ISERROR($H782),$H782=FALSE),NA(),
IF(INFLATION_Index="Custom",_xlfn.XLOOKUP($H782,Tool!$12:$12,Tool!$14:$14)*100,
IF(SETUP_Frequency="Financial Year",
IFERROR(INDEX(Dynamic_Table_FY,_xlfn.XMATCH($H782,Dynamic_Period_FY),_xlfn.XMATCH(INFLATION_Index,Dynamic_Indices)),
INDEX(Dynamic_Table_FY,COUNTA(Dynamic_Table_FY)/COUNTA(Dynamic_Indices),_xlfn.XMATCH(INFLATION_Index,Dynamic_Indices))),
IF(SETUP_Frequency="Calendar Year",
IFERROR(INDEX(Dynamic_Table_CAL,_xlfn.XMATCH($H782,Dynamic_Period_CAL),_xlfn.XMATCH(INFLATION_Index,Dynamic_Indices)),
INDEX(Dynamic_Table_CAL,COUNTA(Dynamic_Table_CAL)/COUNTA(Dynamic_Indices),_xlfn.XMATCH(INFLATION_Index,Dynamic_Indices))),
IF(SETUP_Frequency="Quarterly",
IFERROR(INDEX(Dynamic_Table_QTR,_xlfn.XMATCH($H782,Dynamic_Period_QTR),_xlfn.XMATCH(INFLATION_Index,Dynamic_Indices)),
INDEX(Dynamic_Table_QTR,COUNTA(Dynamic_Table_QTR)/COUNTA(Dynamic_Indices),_xlfn.XMATCH(INFLATION_Index,Dynamic_Indices))),"err")))))
/100</f>
        <v>#N/A</v>
      </c>
      <c r="P782" s="37" t="e">
        <f t="shared" ca="1" si="62"/>
        <v>#N/A</v>
      </c>
      <c r="Q782" s="37" t="e">
        <f ca="1">IF(ISERROR($H782),NA(),
$P782/_xlfn.XLOOKUP(0,Tool!$27:$27,Tool!$33:$33)
)</f>
        <v>#N/A</v>
      </c>
      <c r="R782" s="2"/>
      <c r="S782" s="36" t="e" cm="1">
        <f t="array" ref="S782">IF(OR(ISERROR($H782),$H782=FALSE),NA(),
IF(SETUP_Frequency="Financial Year",
IFERROR(INDEX(Dynamic_Table_FY,_xlfn.XMATCH($H782,Dynamic_Period_FY),_xlfn.XMATCH("GDP Deflator",Dynamic_Indices)),
INDEX(Dynamic_Table_FY,COUNTA(Dynamic_Table_FY)/COUNTA(Dynamic_Indices),_xlfn.XMATCH("GDP Deflator",Dynamic_Indices))),
IF(SETUP_Frequency="Calendar Year",
IFERROR(INDEX(Dynamic_Table_CAL,_xlfn.XMATCH($H782,Dynamic_Period_CAL),_xlfn.XMATCH("GDP Deflator",Dynamic_Indices)),
INDEX(Dynamic_Table_CAL,COUNTA(Dynamic_Table_CAL)/COUNTA(Dynamic_Indices),_xlfn.XMATCH("GDP Deflator",Dynamic_Indices))),
IF(SETUP_Frequency="Quarterly",
IFERROR(INDEX(Dynamic_Table_QTR,_xlfn.XMATCH($H782,Dynamic_Period_QTR),_xlfn.XMATCH("GDP Deflator",Dynamic_Indices)),
INDEX(Dynamic_Table_QTR,COUNTA(Dynamic_Table_QTR)/COUNTA(Dynamic_Indices),_xlfn.XMATCH("GDP Deflator",Dynamic_Indices))),"err"))))
/100</f>
        <v>#N/A</v>
      </c>
      <c r="T782" s="37" t="e">
        <f t="shared" ca="1" si="63"/>
        <v>#N/A</v>
      </c>
      <c r="U782" s="2" t="e">
        <f ca="1">IF(ISERROR($H782),NA(),
_xlfn.XLOOKUP(0,Tool!$28:$28,Tool!$40:$40)/$T782
)</f>
        <v>#N/A</v>
      </c>
    </row>
    <row r="783" spans="8:21" x14ac:dyDescent="0.35">
      <c r="H783" s="33" t="b">
        <f>IF(SETUP_Frequency="Calendar Year",IF(COUNTA(H$3:H782)&lt;=SETUP_Period_Final-SETUP_Period_First,H782+1),
IF(SETUP_Frequency="Financial Year", IF(COUNTA(H$3:H782)&lt;=LEFT(SETUP_Period_Final,4)-LEFT(SETUP_Period_First,4),((LEFT(H782,2)&amp;MID(H782,3,2))+1)&amp;"/"&amp;TEXT(RIGHT(TEXT(RIGHT(H782,2)+1,"00"),2),"00"),NA()),
IF(SETUP_Frequency="Quarterly",IF(COUNTA(H$3:H782)&lt;=((LEFT(SETUP_Period_Final,4)-LEFT(SETUP_Period_First,4))*4)+RIGHT(SETUP_Period_Final,1)-RIGHT(SETUP_Period_First,1),IF(_xlfn.NUMBERVALUE(RIGHT(H782,1))=4,(LEFT(H782,4)+1)&amp;"Q1",(LEFT(H782,4)&amp;"Q"&amp;(RIGHT(H782,1)+1))),NA()),NA())))</f>
        <v>0</v>
      </c>
      <c r="J783" s="43">
        <f ca="1">OFFSET(Tool!$C$13,0,ROW($H783)-3)</f>
        <v>0</v>
      </c>
      <c r="K783" s="78" t="e">
        <f t="shared" ca="1" si="61"/>
        <v>#N/A</v>
      </c>
      <c r="L783" s="78" t="e">
        <f t="shared" ca="1" si="64"/>
        <v>#N/A</v>
      </c>
      <c r="M783" s="78" t="e">
        <f t="shared" ca="1" si="65"/>
        <v>#N/A</v>
      </c>
      <c r="N783" s="38"/>
      <c r="O783" s="36" t="e" cm="1">
        <f t="array" ref="O783">IF(OR(ISERROR($H783),$H783=FALSE),NA(),
IF(INFLATION_Index="Custom",_xlfn.XLOOKUP($H783,Tool!$12:$12,Tool!$14:$14)*100,
IF(SETUP_Frequency="Financial Year",
IFERROR(INDEX(Dynamic_Table_FY,_xlfn.XMATCH($H783,Dynamic_Period_FY),_xlfn.XMATCH(INFLATION_Index,Dynamic_Indices)),
INDEX(Dynamic_Table_FY,COUNTA(Dynamic_Table_FY)/COUNTA(Dynamic_Indices),_xlfn.XMATCH(INFLATION_Index,Dynamic_Indices))),
IF(SETUP_Frequency="Calendar Year",
IFERROR(INDEX(Dynamic_Table_CAL,_xlfn.XMATCH($H783,Dynamic_Period_CAL),_xlfn.XMATCH(INFLATION_Index,Dynamic_Indices)),
INDEX(Dynamic_Table_CAL,COUNTA(Dynamic_Table_CAL)/COUNTA(Dynamic_Indices),_xlfn.XMATCH(INFLATION_Index,Dynamic_Indices))),
IF(SETUP_Frequency="Quarterly",
IFERROR(INDEX(Dynamic_Table_QTR,_xlfn.XMATCH($H783,Dynamic_Period_QTR),_xlfn.XMATCH(INFLATION_Index,Dynamic_Indices)),
INDEX(Dynamic_Table_QTR,COUNTA(Dynamic_Table_QTR)/COUNTA(Dynamic_Indices),_xlfn.XMATCH(INFLATION_Index,Dynamic_Indices))),"err")))))
/100</f>
        <v>#N/A</v>
      </c>
      <c r="P783" s="37" t="e">
        <f t="shared" ca="1" si="62"/>
        <v>#N/A</v>
      </c>
      <c r="Q783" s="37" t="e">
        <f ca="1">IF(ISERROR($H783),NA(),
$P783/_xlfn.XLOOKUP(0,Tool!$27:$27,Tool!$33:$33)
)</f>
        <v>#N/A</v>
      </c>
      <c r="R783" s="2"/>
      <c r="S783" s="36" t="e" cm="1">
        <f t="array" ref="S783">IF(OR(ISERROR($H783),$H783=FALSE),NA(),
IF(SETUP_Frequency="Financial Year",
IFERROR(INDEX(Dynamic_Table_FY,_xlfn.XMATCH($H783,Dynamic_Period_FY),_xlfn.XMATCH("GDP Deflator",Dynamic_Indices)),
INDEX(Dynamic_Table_FY,COUNTA(Dynamic_Table_FY)/COUNTA(Dynamic_Indices),_xlfn.XMATCH("GDP Deflator",Dynamic_Indices))),
IF(SETUP_Frequency="Calendar Year",
IFERROR(INDEX(Dynamic_Table_CAL,_xlfn.XMATCH($H783,Dynamic_Period_CAL),_xlfn.XMATCH("GDP Deflator",Dynamic_Indices)),
INDEX(Dynamic_Table_CAL,COUNTA(Dynamic_Table_CAL)/COUNTA(Dynamic_Indices),_xlfn.XMATCH("GDP Deflator",Dynamic_Indices))),
IF(SETUP_Frequency="Quarterly",
IFERROR(INDEX(Dynamic_Table_QTR,_xlfn.XMATCH($H783,Dynamic_Period_QTR),_xlfn.XMATCH("GDP Deflator",Dynamic_Indices)),
INDEX(Dynamic_Table_QTR,COUNTA(Dynamic_Table_QTR)/COUNTA(Dynamic_Indices),_xlfn.XMATCH("GDP Deflator",Dynamic_Indices))),"err"))))
/100</f>
        <v>#N/A</v>
      </c>
      <c r="T783" s="37" t="e">
        <f t="shared" ca="1" si="63"/>
        <v>#N/A</v>
      </c>
      <c r="U783" s="2" t="e">
        <f ca="1">IF(ISERROR($H783),NA(),
_xlfn.XLOOKUP(0,Tool!$28:$28,Tool!$40:$40)/$T783
)</f>
        <v>#N/A</v>
      </c>
    </row>
    <row r="784" spans="8:21" x14ac:dyDescent="0.35">
      <c r="H784" s="33" t="b">
        <f>IF(SETUP_Frequency="Calendar Year",IF(COUNTA(H$3:H783)&lt;=SETUP_Period_Final-SETUP_Period_First,H783+1),
IF(SETUP_Frequency="Financial Year", IF(COUNTA(H$3:H783)&lt;=LEFT(SETUP_Period_Final,4)-LEFT(SETUP_Period_First,4),((LEFT(H783,2)&amp;MID(H783,3,2))+1)&amp;"/"&amp;TEXT(RIGHT(TEXT(RIGHT(H783,2)+1,"00"),2),"00"),NA()),
IF(SETUP_Frequency="Quarterly",IF(COUNTA(H$3:H783)&lt;=((LEFT(SETUP_Period_Final,4)-LEFT(SETUP_Period_First,4))*4)+RIGHT(SETUP_Period_Final,1)-RIGHT(SETUP_Period_First,1),IF(_xlfn.NUMBERVALUE(RIGHT(H783,1))=4,(LEFT(H783,4)+1)&amp;"Q1",(LEFT(H783,4)&amp;"Q"&amp;(RIGHT(H783,1)+1))),NA()),NA())))</f>
        <v>0</v>
      </c>
      <c r="J784" s="43">
        <f ca="1">OFFSET(Tool!$C$13,0,ROW($H784)-3)</f>
        <v>0</v>
      </c>
      <c r="K784" s="78" t="e">
        <f t="shared" ca="1" si="61"/>
        <v>#N/A</v>
      </c>
      <c r="L784" s="78" t="e">
        <f t="shared" ca="1" si="64"/>
        <v>#N/A</v>
      </c>
      <c r="M784" s="78" t="e">
        <f t="shared" ca="1" si="65"/>
        <v>#N/A</v>
      </c>
      <c r="N784" s="38"/>
      <c r="O784" s="36" t="e" cm="1">
        <f t="array" ref="O784">IF(OR(ISERROR($H784),$H784=FALSE),NA(),
IF(INFLATION_Index="Custom",_xlfn.XLOOKUP($H784,Tool!$12:$12,Tool!$14:$14)*100,
IF(SETUP_Frequency="Financial Year",
IFERROR(INDEX(Dynamic_Table_FY,_xlfn.XMATCH($H784,Dynamic_Period_FY),_xlfn.XMATCH(INFLATION_Index,Dynamic_Indices)),
INDEX(Dynamic_Table_FY,COUNTA(Dynamic_Table_FY)/COUNTA(Dynamic_Indices),_xlfn.XMATCH(INFLATION_Index,Dynamic_Indices))),
IF(SETUP_Frequency="Calendar Year",
IFERROR(INDEX(Dynamic_Table_CAL,_xlfn.XMATCH($H784,Dynamic_Period_CAL),_xlfn.XMATCH(INFLATION_Index,Dynamic_Indices)),
INDEX(Dynamic_Table_CAL,COUNTA(Dynamic_Table_CAL)/COUNTA(Dynamic_Indices),_xlfn.XMATCH(INFLATION_Index,Dynamic_Indices))),
IF(SETUP_Frequency="Quarterly",
IFERROR(INDEX(Dynamic_Table_QTR,_xlfn.XMATCH($H784,Dynamic_Period_QTR),_xlfn.XMATCH(INFLATION_Index,Dynamic_Indices)),
INDEX(Dynamic_Table_QTR,COUNTA(Dynamic_Table_QTR)/COUNTA(Dynamic_Indices),_xlfn.XMATCH(INFLATION_Index,Dynamic_Indices))),"err")))))
/100</f>
        <v>#N/A</v>
      </c>
      <c r="P784" s="37" t="e">
        <f t="shared" ca="1" si="62"/>
        <v>#N/A</v>
      </c>
      <c r="Q784" s="37" t="e">
        <f ca="1">IF(ISERROR($H784),NA(),
$P784/_xlfn.XLOOKUP(0,Tool!$27:$27,Tool!$33:$33)
)</f>
        <v>#N/A</v>
      </c>
      <c r="R784" s="2"/>
      <c r="S784" s="36" t="e" cm="1">
        <f t="array" ref="S784">IF(OR(ISERROR($H784),$H784=FALSE),NA(),
IF(SETUP_Frequency="Financial Year",
IFERROR(INDEX(Dynamic_Table_FY,_xlfn.XMATCH($H784,Dynamic_Period_FY),_xlfn.XMATCH("GDP Deflator",Dynamic_Indices)),
INDEX(Dynamic_Table_FY,COUNTA(Dynamic_Table_FY)/COUNTA(Dynamic_Indices),_xlfn.XMATCH("GDP Deflator",Dynamic_Indices))),
IF(SETUP_Frequency="Calendar Year",
IFERROR(INDEX(Dynamic_Table_CAL,_xlfn.XMATCH($H784,Dynamic_Period_CAL),_xlfn.XMATCH("GDP Deflator",Dynamic_Indices)),
INDEX(Dynamic_Table_CAL,COUNTA(Dynamic_Table_CAL)/COUNTA(Dynamic_Indices),_xlfn.XMATCH("GDP Deflator",Dynamic_Indices))),
IF(SETUP_Frequency="Quarterly",
IFERROR(INDEX(Dynamic_Table_QTR,_xlfn.XMATCH($H784,Dynamic_Period_QTR),_xlfn.XMATCH("GDP Deflator",Dynamic_Indices)),
INDEX(Dynamic_Table_QTR,COUNTA(Dynamic_Table_QTR)/COUNTA(Dynamic_Indices),_xlfn.XMATCH("GDP Deflator",Dynamic_Indices))),"err"))))
/100</f>
        <v>#N/A</v>
      </c>
      <c r="T784" s="37" t="e">
        <f t="shared" ca="1" si="63"/>
        <v>#N/A</v>
      </c>
      <c r="U784" s="2" t="e">
        <f ca="1">IF(ISERROR($H784),NA(),
_xlfn.XLOOKUP(0,Tool!$28:$28,Tool!$40:$40)/$T784
)</f>
        <v>#N/A</v>
      </c>
    </row>
    <row r="785" spans="8:21" x14ac:dyDescent="0.35">
      <c r="H785" s="33" t="b">
        <f>IF(SETUP_Frequency="Calendar Year",IF(COUNTA(H$3:H784)&lt;=SETUP_Period_Final-SETUP_Period_First,H784+1),
IF(SETUP_Frequency="Financial Year", IF(COUNTA(H$3:H784)&lt;=LEFT(SETUP_Period_Final,4)-LEFT(SETUP_Period_First,4),((LEFT(H784,2)&amp;MID(H784,3,2))+1)&amp;"/"&amp;TEXT(RIGHT(TEXT(RIGHT(H784,2)+1,"00"),2),"00"),NA()),
IF(SETUP_Frequency="Quarterly",IF(COUNTA(H$3:H784)&lt;=((LEFT(SETUP_Period_Final,4)-LEFT(SETUP_Period_First,4))*4)+RIGHT(SETUP_Period_Final,1)-RIGHT(SETUP_Period_First,1),IF(_xlfn.NUMBERVALUE(RIGHT(H784,1))=4,(LEFT(H784,4)+1)&amp;"Q1",(LEFT(H784,4)&amp;"Q"&amp;(RIGHT(H784,1)+1))),NA()),NA())))</f>
        <v>0</v>
      </c>
      <c r="J785" s="43">
        <f ca="1">OFFSET(Tool!$C$13,0,ROW($H785)-3)</f>
        <v>0</v>
      </c>
      <c r="K785" s="78" t="e">
        <f t="shared" ca="1" si="61"/>
        <v>#N/A</v>
      </c>
      <c r="L785" s="78" t="e">
        <f t="shared" ca="1" si="64"/>
        <v>#N/A</v>
      </c>
      <c r="M785" s="78" t="e">
        <f t="shared" ca="1" si="65"/>
        <v>#N/A</v>
      </c>
      <c r="N785" s="38"/>
      <c r="O785" s="36" t="e" cm="1">
        <f t="array" ref="O785">IF(OR(ISERROR($H785),$H785=FALSE),NA(),
IF(INFLATION_Index="Custom",_xlfn.XLOOKUP($H785,Tool!$12:$12,Tool!$14:$14)*100,
IF(SETUP_Frequency="Financial Year",
IFERROR(INDEX(Dynamic_Table_FY,_xlfn.XMATCH($H785,Dynamic_Period_FY),_xlfn.XMATCH(INFLATION_Index,Dynamic_Indices)),
INDEX(Dynamic_Table_FY,COUNTA(Dynamic_Table_FY)/COUNTA(Dynamic_Indices),_xlfn.XMATCH(INFLATION_Index,Dynamic_Indices))),
IF(SETUP_Frequency="Calendar Year",
IFERROR(INDEX(Dynamic_Table_CAL,_xlfn.XMATCH($H785,Dynamic_Period_CAL),_xlfn.XMATCH(INFLATION_Index,Dynamic_Indices)),
INDEX(Dynamic_Table_CAL,COUNTA(Dynamic_Table_CAL)/COUNTA(Dynamic_Indices),_xlfn.XMATCH(INFLATION_Index,Dynamic_Indices))),
IF(SETUP_Frequency="Quarterly",
IFERROR(INDEX(Dynamic_Table_QTR,_xlfn.XMATCH($H785,Dynamic_Period_QTR),_xlfn.XMATCH(INFLATION_Index,Dynamic_Indices)),
INDEX(Dynamic_Table_QTR,COUNTA(Dynamic_Table_QTR)/COUNTA(Dynamic_Indices),_xlfn.XMATCH(INFLATION_Index,Dynamic_Indices))),"err")))))
/100</f>
        <v>#N/A</v>
      </c>
      <c r="P785" s="37" t="e">
        <f t="shared" ca="1" si="62"/>
        <v>#N/A</v>
      </c>
      <c r="Q785" s="37" t="e">
        <f ca="1">IF(ISERROR($H785),NA(),
$P785/_xlfn.XLOOKUP(0,Tool!$27:$27,Tool!$33:$33)
)</f>
        <v>#N/A</v>
      </c>
      <c r="R785" s="2"/>
      <c r="S785" s="36" t="e" cm="1">
        <f t="array" ref="S785">IF(OR(ISERROR($H785),$H785=FALSE),NA(),
IF(SETUP_Frequency="Financial Year",
IFERROR(INDEX(Dynamic_Table_FY,_xlfn.XMATCH($H785,Dynamic_Period_FY),_xlfn.XMATCH("GDP Deflator",Dynamic_Indices)),
INDEX(Dynamic_Table_FY,COUNTA(Dynamic_Table_FY)/COUNTA(Dynamic_Indices),_xlfn.XMATCH("GDP Deflator",Dynamic_Indices))),
IF(SETUP_Frequency="Calendar Year",
IFERROR(INDEX(Dynamic_Table_CAL,_xlfn.XMATCH($H785,Dynamic_Period_CAL),_xlfn.XMATCH("GDP Deflator",Dynamic_Indices)),
INDEX(Dynamic_Table_CAL,COUNTA(Dynamic_Table_CAL)/COUNTA(Dynamic_Indices),_xlfn.XMATCH("GDP Deflator",Dynamic_Indices))),
IF(SETUP_Frequency="Quarterly",
IFERROR(INDEX(Dynamic_Table_QTR,_xlfn.XMATCH($H785,Dynamic_Period_QTR),_xlfn.XMATCH("GDP Deflator",Dynamic_Indices)),
INDEX(Dynamic_Table_QTR,COUNTA(Dynamic_Table_QTR)/COUNTA(Dynamic_Indices),_xlfn.XMATCH("GDP Deflator",Dynamic_Indices))),"err"))))
/100</f>
        <v>#N/A</v>
      </c>
      <c r="T785" s="37" t="e">
        <f t="shared" ca="1" si="63"/>
        <v>#N/A</v>
      </c>
      <c r="U785" s="2" t="e">
        <f ca="1">IF(ISERROR($H785),NA(),
_xlfn.XLOOKUP(0,Tool!$28:$28,Tool!$40:$40)/$T785
)</f>
        <v>#N/A</v>
      </c>
    </row>
    <row r="786" spans="8:21" x14ac:dyDescent="0.35">
      <c r="H786" s="33" t="b">
        <f>IF(SETUP_Frequency="Calendar Year",IF(COUNTA(H$3:H785)&lt;=SETUP_Period_Final-SETUP_Period_First,H785+1),
IF(SETUP_Frequency="Financial Year", IF(COUNTA(H$3:H785)&lt;=LEFT(SETUP_Period_Final,4)-LEFT(SETUP_Period_First,4),((LEFT(H785,2)&amp;MID(H785,3,2))+1)&amp;"/"&amp;TEXT(RIGHT(TEXT(RIGHT(H785,2)+1,"00"),2),"00"),NA()),
IF(SETUP_Frequency="Quarterly",IF(COUNTA(H$3:H785)&lt;=((LEFT(SETUP_Period_Final,4)-LEFT(SETUP_Period_First,4))*4)+RIGHT(SETUP_Period_Final,1)-RIGHT(SETUP_Period_First,1),IF(_xlfn.NUMBERVALUE(RIGHT(H785,1))=4,(LEFT(H785,4)+1)&amp;"Q1",(LEFT(H785,4)&amp;"Q"&amp;(RIGHT(H785,1)+1))),NA()),NA())))</f>
        <v>0</v>
      </c>
      <c r="J786" s="43">
        <f ca="1">OFFSET(Tool!$C$13,0,ROW($H786)-3)</f>
        <v>0</v>
      </c>
      <c r="K786" s="78" t="e">
        <f t="shared" ca="1" si="61"/>
        <v>#N/A</v>
      </c>
      <c r="L786" s="78" t="e">
        <f t="shared" ca="1" si="64"/>
        <v>#N/A</v>
      </c>
      <c r="M786" s="78" t="e">
        <f t="shared" ca="1" si="65"/>
        <v>#N/A</v>
      </c>
      <c r="N786" s="38"/>
      <c r="O786" s="36" t="e" cm="1">
        <f t="array" ref="O786">IF(OR(ISERROR($H786),$H786=FALSE),NA(),
IF(INFLATION_Index="Custom",_xlfn.XLOOKUP($H786,Tool!$12:$12,Tool!$14:$14)*100,
IF(SETUP_Frequency="Financial Year",
IFERROR(INDEX(Dynamic_Table_FY,_xlfn.XMATCH($H786,Dynamic_Period_FY),_xlfn.XMATCH(INFLATION_Index,Dynamic_Indices)),
INDEX(Dynamic_Table_FY,COUNTA(Dynamic_Table_FY)/COUNTA(Dynamic_Indices),_xlfn.XMATCH(INFLATION_Index,Dynamic_Indices))),
IF(SETUP_Frequency="Calendar Year",
IFERROR(INDEX(Dynamic_Table_CAL,_xlfn.XMATCH($H786,Dynamic_Period_CAL),_xlfn.XMATCH(INFLATION_Index,Dynamic_Indices)),
INDEX(Dynamic_Table_CAL,COUNTA(Dynamic_Table_CAL)/COUNTA(Dynamic_Indices),_xlfn.XMATCH(INFLATION_Index,Dynamic_Indices))),
IF(SETUP_Frequency="Quarterly",
IFERROR(INDEX(Dynamic_Table_QTR,_xlfn.XMATCH($H786,Dynamic_Period_QTR),_xlfn.XMATCH(INFLATION_Index,Dynamic_Indices)),
INDEX(Dynamic_Table_QTR,COUNTA(Dynamic_Table_QTR)/COUNTA(Dynamic_Indices),_xlfn.XMATCH(INFLATION_Index,Dynamic_Indices))),"err")))))
/100</f>
        <v>#N/A</v>
      </c>
      <c r="P786" s="37" t="e">
        <f t="shared" ca="1" si="62"/>
        <v>#N/A</v>
      </c>
      <c r="Q786" s="37" t="e">
        <f ca="1">IF(ISERROR($H786),NA(),
$P786/_xlfn.XLOOKUP(0,Tool!$27:$27,Tool!$33:$33)
)</f>
        <v>#N/A</v>
      </c>
      <c r="R786" s="2"/>
      <c r="S786" s="36" t="e" cm="1">
        <f t="array" ref="S786">IF(OR(ISERROR($H786),$H786=FALSE),NA(),
IF(SETUP_Frequency="Financial Year",
IFERROR(INDEX(Dynamic_Table_FY,_xlfn.XMATCH($H786,Dynamic_Period_FY),_xlfn.XMATCH("GDP Deflator",Dynamic_Indices)),
INDEX(Dynamic_Table_FY,COUNTA(Dynamic_Table_FY)/COUNTA(Dynamic_Indices),_xlfn.XMATCH("GDP Deflator",Dynamic_Indices))),
IF(SETUP_Frequency="Calendar Year",
IFERROR(INDEX(Dynamic_Table_CAL,_xlfn.XMATCH($H786,Dynamic_Period_CAL),_xlfn.XMATCH("GDP Deflator",Dynamic_Indices)),
INDEX(Dynamic_Table_CAL,COUNTA(Dynamic_Table_CAL)/COUNTA(Dynamic_Indices),_xlfn.XMATCH("GDP Deflator",Dynamic_Indices))),
IF(SETUP_Frequency="Quarterly",
IFERROR(INDEX(Dynamic_Table_QTR,_xlfn.XMATCH($H786,Dynamic_Period_QTR),_xlfn.XMATCH("GDP Deflator",Dynamic_Indices)),
INDEX(Dynamic_Table_QTR,COUNTA(Dynamic_Table_QTR)/COUNTA(Dynamic_Indices),_xlfn.XMATCH("GDP Deflator",Dynamic_Indices))),"err"))))
/100</f>
        <v>#N/A</v>
      </c>
      <c r="T786" s="37" t="e">
        <f t="shared" ca="1" si="63"/>
        <v>#N/A</v>
      </c>
      <c r="U786" s="2" t="e">
        <f ca="1">IF(ISERROR($H786),NA(),
_xlfn.XLOOKUP(0,Tool!$28:$28,Tool!$40:$40)/$T786
)</f>
        <v>#N/A</v>
      </c>
    </row>
    <row r="787" spans="8:21" x14ac:dyDescent="0.35">
      <c r="H787" s="33" t="b">
        <f>IF(SETUP_Frequency="Calendar Year",IF(COUNTA(H$3:H786)&lt;=SETUP_Period_Final-SETUP_Period_First,H786+1),
IF(SETUP_Frequency="Financial Year", IF(COUNTA(H$3:H786)&lt;=LEFT(SETUP_Period_Final,4)-LEFT(SETUP_Period_First,4),((LEFT(H786,2)&amp;MID(H786,3,2))+1)&amp;"/"&amp;TEXT(RIGHT(TEXT(RIGHT(H786,2)+1,"00"),2),"00"),NA()),
IF(SETUP_Frequency="Quarterly",IF(COUNTA(H$3:H786)&lt;=((LEFT(SETUP_Period_Final,4)-LEFT(SETUP_Period_First,4))*4)+RIGHT(SETUP_Period_Final,1)-RIGHT(SETUP_Period_First,1),IF(_xlfn.NUMBERVALUE(RIGHT(H786,1))=4,(LEFT(H786,4)+1)&amp;"Q1",(LEFT(H786,4)&amp;"Q"&amp;(RIGHT(H786,1)+1))),NA()),NA())))</f>
        <v>0</v>
      </c>
      <c r="J787" s="43">
        <f ca="1">OFFSET(Tool!$C$13,0,ROW($H787)-3)</f>
        <v>0</v>
      </c>
      <c r="K787" s="78" t="e">
        <f t="shared" ca="1" si="61"/>
        <v>#N/A</v>
      </c>
      <c r="L787" s="78" t="e">
        <f t="shared" ca="1" si="64"/>
        <v>#N/A</v>
      </c>
      <c r="M787" s="78" t="e">
        <f t="shared" ca="1" si="65"/>
        <v>#N/A</v>
      </c>
      <c r="N787" s="38"/>
      <c r="O787" s="36" t="e" cm="1">
        <f t="array" ref="O787">IF(OR(ISERROR($H787),$H787=FALSE),NA(),
IF(INFLATION_Index="Custom",_xlfn.XLOOKUP($H787,Tool!$12:$12,Tool!$14:$14)*100,
IF(SETUP_Frequency="Financial Year",
IFERROR(INDEX(Dynamic_Table_FY,_xlfn.XMATCH($H787,Dynamic_Period_FY),_xlfn.XMATCH(INFLATION_Index,Dynamic_Indices)),
INDEX(Dynamic_Table_FY,COUNTA(Dynamic_Table_FY)/COUNTA(Dynamic_Indices),_xlfn.XMATCH(INFLATION_Index,Dynamic_Indices))),
IF(SETUP_Frequency="Calendar Year",
IFERROR(INDEX(Dynamic_Table_CAL,_xlfn.XMATCH($H787,Dynamic_Period_CAL),_xlfn.XMATCH(INFLATION_Index,Dynamic_Indices)),
INDEX(Dynamic_Table_CAL,COUNTA(Dynamic_Table_CAL)/COUNTA(Dynamic_Indices),_xlfn.XMATCH(INFLATION_Index,Dynamic_Indices))),
IF(SETUP_Frequency="Quarterly",
IFERROR(INDEX(Dynamic_Table_QTR,_xlfn.XMATCH($H787,Dynamic_Period_QTR),_xlfn.XMATCH(INFLATION_Index,Dynamic_Indices)),
INDEX(Dynamic_Table_QTR,COUNTA(Dynamic_Table_QTR)/COUNTA(Dynamic_Indices),_xlfn.XMATCH(INFLATION_Index,Dynamic_Indices))),"err")))))
/100</f>
        <v>#N/A</v>
      </c>
      <c r="P787" s="37" t="e">
        <f t="shared" ca="1" si="62"/>
        <v>#N/A</v>
      </c>
      <c r="Q787" s="37" t="e">
        <f ca="1">IF(ISERROR($H787),NA(),
$P787/_xlfn.XLOOKUP(0,Tool!$27:$27,Tool!$33:$33)
)</f>
        <v>#N/A</v>
      </c>
      <c r="R787" s="2"/>
      <c r="S787" s="36" t="e" cm="1">
        <f t="array" ref="S787">IF(OR(ISERROR($H787),$H787=FALSE),NA(),
IF(SETUP_Frequency="Financial Year",
IFERROR(INDEX(Dynamic_Table_FY,_xlfn.XMATCH($H787,Dynamic_Period_FY),_xlfn.XMATCH("GDP Deflator",Dynamic_Indices)),
INDEX(Dynamic_Table_FY,COUNTA(Dynamic_Table_FY)/COUNTA(Dynamic_Indices),_xlfn.XMATCH("GDP Deflator",Dynamic_Indices))),
IF(SETUP_Frequency="Calendar Year",
IFERROR(INDEX(Dynamic_Table_CAL,_xlfn.XMATCH($H787,Dynamic_Period_CAL),_xlfn.XMATCH("GDP Deflator",Dynamic_Indices)),
INDEX(Dynamic_Table_CAL,COUNTA(Dynamic_Table_CAL)/COUNTA(Dynamic_Indices),_xlfn.XMATCH("GDP Deflator",Dynamic_Indices))),
IF(SETUP_Frequency="Quarterly",
IFERROR(INDEX(Dynamic_Table_QTR,_xlfn.XMATCH($H787,Dynamic_Period_QTR),_xlfn.XMATCH("GDP Deflator",Dynamic_Indices)),
INDEX(Dynamic_Table_QTR,COUNTA(Dynamic_Table_QTR)/COUNTA(Dynamic_Indices),_xlfn.XMATCH("GDP Deflator",Dynamic_Indices))),"err"))))
/100</f>
        <v>#N/A</v>
      </c>
      <c r="T787" s="37" t="e">
        <f t="shared" ca="1" si="63"/>
        <v>#N/A</v>
      </c>
      <c r="U787" s="2" t="e">
        <f ca="1">IF(ISERROR($H787),NA(),
_xlfn.XLOOKUP(0,Tool!$28:$28,Tool!$40:$40)/$T787
)</f>
        <v>#N/A</v>
      </c>
    </row>
    <row r="788" spans="8:21" x14ac:dyDescent="0.35">
      <c r="H788" s="33" t="b">
        <f>IF(SETUP_Frequency="Calendar Year",IF(COUNTA(H$3:H787)&lt;=SETUP_Period_Final-SETUP_Period_First,H787+1),
IF(SETUP_Frequency="Financial Year", IF(COUNTA(H$3:H787)&lt;=LEFT(SETUP_Period_Final,4)-LEFT(SETUP_Period_First,4),((LEFT(H787,2)&amp;MID(H787,3,2))+1)&amp;"/"&amp;TEXT(RIGHT(TEXT(RIGHT(H787,2)+1,"00"),2),"00"),NA()),
IF(SETUP_Frequency="Quarterly",IF(COUNTA(H$3:H787)&lt;=((LEFT(SETUP_Period_Final,4)-LEFT(SETUP_Period_First,4))*4)+RIGHT(SETUP_Period_Final,1)-RIGHT(SETUP_Period_First,1),IF(_xlfn.NUMBERVALUE(RIGHT(H787,1))=4,(LEFT(H787,4)+1)&amp;"Q1",(LEFT(H787,4)&amp;"Q"&amp;(RIGHT(H787,1)+1))),NA()),NA())))</f>
        <v>0</v>
      </c>
      <c r="J788" s="43">
        <f ca="1">OFFSET(Tool!$C$13,0,ROW($H788)-3)</f>
        <v>0</v>
      </c>
      <c r="K788" s="78" t="e">
        <f t="shared" ca="1" si="61"/>
        <v>#N/A</v>
      </c>
      <c r="L788" s="78" t="e">
        <f t="shared" ca="1" si="64"/>
        <v>#N/A</v>
      </c>
      <c r="M788" s="78" t="e">
        <f t="shared" ca="1" si="65"/>
        <v>#N/A</v>
      </c>
      <c r="N788" s="38"/>
      <c r="O788" s="36" t="e" cm="1">
        <f t="array" ref="O788">IF(OR(ISERROR($H788),$H788=FALSE),NA(),
IF(INFLATION_Index="Custom",_xlfn.XLOOKUP($H788,Tool!$12:$12,Tool!$14:$14)*100,
IF(SETUP_Frequency="Financial Year",
IFERROR(INDEX(Dynamic_Table_FY,_xlfn.XMATCH($H788,Dynamic_Period_FY),_xlfn.XMATCH(INFLATION_Index,Dynamic_Indices)),
INDEX(Dynamic_Table_FY,COUNTA(Dynamic_Table_FY)/COUNTA(Dynamic_Indices),_xlfn.XMATCH(INFLATION_Index,Dynamic_Indices))),
IF(SETUP_Frequency="Calendar Year",
IFERROR(INDEX(Dynamic_Table_CAL,_xlfn.XMATCH($H788,Dynamic_Period_CAL),_xlfn.XMATCH(INFLATION_Index,Dynamic_Indices)),
INDEX(Dynamic_Table_CAL,COUNTA(Dynamic_Table_CAL)/COUNTA(Dynamic_Indices),_xlfn.XMATCH(INFLATION_Index,Dynamic_Indices))),
IF(SETUP_Frequency="Quarterly",
IFERROR(INDEX(Dynamic_Table_QTR,_xlfn.XMATCH($H788,Dynamic_Period_QTR),_xlfn.XMATCH(INFLATION_Index,Dynamic_Indices)),
INDEX(Dynamic_Table_QTR,COUNTA(Dynamic_Table_QTR)/COUNTA(Dynamic_Indices),_xlfn.XMATCH(INFLATION_Index,Dynamic_Indices))),"err")))))
/100</f>
        <v>#N/A</v>
      </c>
      <c r="P788" s="37" t="e">
        <f t="shared" ca="1" si="62"/>
        <v>#N/A</v>
      </c>
      <c r="Q788" s="37" t="e">
        <f ca="1">IF(ISERROR($H788),NA(),
$P788/_xlfn.XLOOKUP(0,Tool!$27:$27,Tool!$33:$33)
)</f>
        <v>#N/A</v>
      </c>
      <c r="R788" s="2"/>
      <c r="S788" s="36" t="e" cm="1">
        <f t="array" ref="S788">IF(OR(ISERROR($H788),$H788=FALSE),NA(),
IF(SETUP_Frequency="Financial Year",
IFERROR(INDEX(Dynamic_Table_FY,_xlfn.XMATCH($H788,Dynamic_Period_FY),_xlfn.XMATCH("GDP Deflator",Dynamic_Indices)),
INDEX(Dynamic_Table_FY,COUNTA(Dynamic_Table_FY)/COUNTA(Dynamic_Indices),_xlfn.XMATCH("GDP Deflator",Dynamic_Indices))),
IF(SETUP_Frequency="Calendar Year",
IFERROR(INDEX(Dynamic_Table_CAL,_xlfn.XMATCH($H788,Dynamic_Period_CAL),_xlfn.XMATCH("GDP Deflator",Dynamic_Indices)),
INDEX(Dynamic_Table_CAL,COUNTA(Dynamic_Table_CAL)/COUNTA(Dynamic_Indices),_xlfn.XMATCH("GDP Deflator",Dynamic_Indices))),
IF(SETUP_Frequency="Quarterly",
IFERROR(INDEX(Dynamic_Table_QTR,_xlfn.XMATCH($H788,Dynamic_Period_QTR),_xlfn.XMATCH("GDP Deflator",Dynamic_Indices)),
INDEX(Dynamic_Table_QTR,COUNTA(Dynamic_Table_QTR)/COUNTA(Dynamic_Indices),_xlfn.XMATCH("GDP Deflator",Dynamic_Indices))),"err"))))
/100</f>
        <v>#N/A</v>
      </c>
      <c r="T788" s="37" t="e">
        <f t="shared" ca="1" si="63"/>
        <v>#N/A</v>
      </c>
      <c r="U788" s="2" t="e">
        <f ca="1">IF(ISERROR($H788),NA(),
_xlfn.XLOOKUP(0,Tool!$28:$28,Tool!$40:$40)/$T788
)</f>
        <v>#N/A</v>
      </c>
    </row>
    <row r="789" spans="8:21" x14ac:dyDescent="0.35">
      <c r="H789" s="33" t="b">
        <f>IF(SETUP_Frequency="Calendar Year",IF(COUNTA(H$3:H788)&lt;=SETUP_Period_Final-SETUP_Period_First,H788+1),
IF(SETUP_Frequency="Financial Year", IF(COUNTA(H$3:H788)&lt;=LEFT(SETUP_Period_Final,4)-LEFT(SETUP_Period_First,4),((LEFT(H788,2)&amp;MID(H788,3,2))+1)&amp;"/"&amp;TEXT(RIGHT(TEXT(RIGHT(H788,2)+1,"00"),2),"00"),NA()),
IF(SETUP_Frequency="Quarterly",IF(COUNTA(H$3:H788)&lt;=((LEFT(SETUP_Period_Final,4)-LEFT(SETUP_Period_First,4))*4)+RIGHT(SETUP_Period_Final,1)-RIGHT(SETUP_Period_First,1),IF(_xlfn.NUMBERVALUE(RIGHT(H788,1))=4,(LEFT(H788,4)+1)&amp;"Q1",(LEFT(H788,4)&amp;"Q"&amp;(RIGHT(H788,1)+1))),NA()),NA())))</f>
        <v>0</v>
      </c>
      <c r="J789" s="43">
        <f ca="1">OFFSET(Tool!$C$13,0,ROW($H789)-3)</f>
        <v>0</v>
      </c>
      <c r="K789" s="78" t="e">
        <f t="shared" ca="1" si="61"/>
        <v>#N/A</v>
      </c>
      <c r="L789" s="78" t="e">
        <f t="shared" ca="1" si="64"/>
        <v>#N/A</v>
      </c>
      <c r="M789" s="78" t="e">
        <f t="shared" ca="1" si="65"/>
        <v>#N/A</v>
      </c>
      <c r="N789" s="38"/>
      <c r="O789" s="36" t="e" cm="1">
        <f t="array" ref="O789">IF(OR(ISERROR($H789),$H789=FALSE),NA(),
IF(INFLATION_Index="Custom",_xlfn.XLOOKUP($H789,Tool!$12:$12,Tool!$14:$14)*100,
IF(SETUP_Frequency="Financial Year",
IFERROR(INDEX(Dynamic_Table_FY,_xlfn.XMATCH($H789,Dynamic_Period_FY),_xlfn.XMATCH(INFLATION_Index,Dynamic_Indices)),
INDEX(Dynamic_Table_FY,COUNTA(Dynamic_Table_FY)/COUNTA(Dynamic_Indices),_xlfn.XMATCH(INFLATION_Index,Dynamic_Indices))),
IF(SETUP_Frequency="Calendar Year",
IFERROR(INDEX(Dynamic_Table_CAL,_xlfn.XMATCH($H789,Dynamic_Period_CAL),_xlfn.XMATCH(INFLATION_Index,Dynamic_Indices)),
INDEX(Dynamic_Table_CAL,COUNTA(Dynamic_Table_CAL)/COUNTA(Dynamic_Indices),_xlfn.XMATCH(INFLATION_Index,Dynamic_Indices))),
IF(SETUP_Frequency="Quarterly",
IFERROR(INDEX(Dynamic_Table_QTR,_xlfn.XMATCH($H789,Dynamic_Period_QTR),_xlfn.XMATCH(INFLATION_Index,Dynamic_Indices)),
INDEX(Dynamic_Table_QTR,COUNTA(Dynamic_Table_QTR)/COUNTA(Dynamic_Indices),_xlfn.XMATCH(INFLATION_Index,Dynamic_Indices))),"err")))))
/100</f>
        <v>#N/A</v>
      </c>
      <c r="P789" s="37" t="e">
        <f t="shared" ca="1" si="62"/>
        <v>#N/A</v>
      </c>
      <c r="Q789" s="37" t="e">
        <f ca="1">IF(ISERROR($H789),NA(),
$P789/_xlfn.XLOOKUP(0,Tool!$27:$27,Tool!$33:$33)
)</f>
        <v>#N/A</v>
      </c>
      <c r="R789" s="2"/>
      <c r="S789" s="36" t="e" cm="1">
        <f t="array" ref="S789">IF(OR(ISERROR($H789),$H789=FALSE),NA(),
IF(SETUP_Frequency="Financial Year",
IFERROR(INDEX(Dynamic_Table_FY,_xlfn.XMATCH($H789,Dynamic_Period_FY),_xlfn.XMATCH("GDP Deflator",Dynamic_Indices)),
INDEX(Dynamic_Table_FY,COUNTA(Dynamic_Table_FY)/COUNTA(Dynamic_Indices),_xlfn.XMATCH("GDP Deflator",Dynamic_Indices))),
IF(SETUP_Frequency="Calendar Year",
IFERROR(INDEX(Dynamic_Table_CAL,_xlfn.XMATCH($H789,Dynamic_Period_CAL),_xlfn.XMATCH("GDP Deflator",Dynamic_Indices)),
INDEX(Dynamic_Table_CAL,COUNTA(Dynamic_Table_CAL)/COUNTA(Dynamic_Indices),_xlfn.XMATCH("GDP Deflator",Dynamic_Indices))),
IF(SETUP_Frequency="Quarterly",
IFERROR(INDEX(Dynamic_Table_QTR,_xlfn.XMATCH($H789,Dynamic_Period_QTR),_xlfn.XMATCH("GDP Deflator",Dynamic_Indices)),
INDEX(Dynamic_Table_QTR,COUNTA(Dynamic_Table_QTR)/COUNTA(Dynamic_Indices),_xlfn.XMATCH("GDP Deflator",Dynamic_Indices))),"err"))))
/100</f>
        <v>#N/A</v>
      </c>
      <c r="T789" s="37" t="e">
        <f t="shared" ca="1" si="63"/>
        <v>#N/A</v>
      </c>
      <c r="U789" s="2" t="e">
        <f ca="1">IF(ISERROR($H789),NA(),
_xlfn.XLOOKUP(0,Tool!$28:$28,Tool!$40:$40)/$T789
)</f>
        <v>#N/A</v>
      </c>
    </row>
    <row r="790" spans="8:21" x14ac:dyDescent="0.35">
      <c r="H790" s="33" t="b">
        <f>IF(SETUP_Frequency="Calendar Year",IF(COUNTA(H$3:H789)&lt;=SETUP_Period_Final-SETUP_Period_First,H789+1),
IF(SETUP_Frequency="Financial Year", IF(COUNTA(H$3:H789)&lt;=LEFT(SETUP_Period_Final,4)-LEFT(SETUP_Period_First,4),((LEFT(H789,2)&amp;MID(H789,3,2))+1)&amp;"/"&amp;TEXT(RIGHT(TEXT(RIGHT(H789,2)+1,"00"),2),"00"),NA()),
IF(SETUP_Frequency="Quarterly",IF(COUNTA(H$3:H789)&lt;=((LEFT(SETUP_Period_Final,4)-LEFT(SETUP_Period_First,4))*4)+RIGHT(SETUP_Period_Final,1)-RIGHT(SETUP_Period_First,1),IF(_xlfn.NUMBERVALUE(RIGHT(H789,1))=4,(LEFT(H789,4)+1)&amp;"Q1",(LEFT(H789,4)&amp;"Q"&amp;(RIGHT(H789,1)+1))),NA()),NA())))</f>
        <v>0</v>
      </c>
      <c r="J790" s="43">
        <f ca="1">OFFSET(Tool!$C$13,0,ROW($H790)-3)</f>
        <v>0</v>
      </c>
      <c r="K790" s="78" t="e">
        <f t="shared" ca="1" si="61"/>
        <v>#N/A</v>
      </c>
      <c r="L790" s="78" t="e">
        <f t="shared" ca="1" si="64"/>
        <v>#N/A</v>
      </c>
      <c r="M790" s="78" t="e">
        <f t="shared" ca="1" si="65"/>
        <v>#N/A</v>
      </c>
      <c r="N790" s="38"/>
      <c r="O790" s="36" t="e" cm="1">
        <f t="array" ref="O790">IF(OR(ISERROR($H790),$H790=FALSE),NA(),
IF(INFLATION_Index="Custom",_xlfn.XLOOKUP($H790,Tool!$12:$12,Tool!$14:$14)*100,
IF(SETUP_Frequency="Financial Year",
IFERROR(INDEX(Dynamic_Table_FY,_xlfn.XMATCH($H790,Dynamic_Period_FY),_xlfn.XMATCH(INFLATION_Index,Dynamic_Indices)),
INDEX(Dynamic_Table_FY,COUNTA(Dynamic_Table_FY)/COUNTA(Dynamic_Indices),_xlfn.XMATCH(INFLATION_Index,Dynamic_Indices))),
IF(SETUP_Frequency="Calendar Year",
IFERROR(INDEX(Dynamic_Table_CAL,_xlfn.XMATCH($H790,Dynamic_Period_CAL),_xlfn.XMATCH(INFLATION_Index,Dynamic_Indices)),
INDEX(Dynamic_Table_CAL,COUNTA(Dynamic_Table_CAL)/COUNTA(Dynamic_Indices),_xlfn.XMATCH(INFLATION_Index,Dynamic_Indices))),
IF(SETUP_Frequency="Quarterly",
IFERROR(INDEX(Dynamic_Table_QTR,_xlfn.XMATCH($H790,Dynamic_Period_QTR),_xlfn.XMATCH(INFLATION_Index,Dynamic_Indices)),
INDEX(Dynamic_Table_QTR,COUNTA(Dynamic_Table_QTR)/COUNTA(Dynamic_Indices),_xlfn.XMATCH(INFLATION_Index,Dynamic_Indices))),"err")))))
/100</f>
        <v>#N/A</v>
      </c>
      <c r="P790" s="37" t="e">
        <f t="shared" ca="1" si="62"/>
        <v>#N/A</v>
      </c>
      <c r="Q790" s="37" t="e">
        <f ca="1">IF(ISERROR($H790),NA(),
$P790/_xlfn.XLOOKUP(0,Tool!$27:$27,Tool!$33:$33)
)</f>
        <v>#N/A</v>
      </c>
      <c r="R790" s="2"/>
      <c r="S790" s="36" t="e" cm="1">
        <f t="array" ref="S790">IF(OR(ISERROR($H790),$H790=FALSE),NA(),
IF(SETUP_Frequency="Financial Year",
IFERROR(INDEX(Dynamic_Table_FY,_xlfn.XMATCH($H790,Dynamic_Period_FY),_xlfn.XMATCH("GDP Deflator",Dynamic_Indices)),
INDEX(Dynamic_Table_FY,COUNTA(Dynamic_Table_FY)/COUNTA(Dynamic_Indices),_xlfn.XMATCH("GDP Deflator",Dynamic_Indices))),
IF(SETUP_Frequency="Calendar Year",
IFERROR(INDEX(Dynamic_Table_CAL,_xlfn.XMATCH($H790,Dynamic_Period_CAL),_xlfn.XMATCH("GDP Deflator",Dynamic_Indices)),
INDEX(Dynamic_Table_CAL,COUNTA(Dynamic_Table_CAL)/COUNTA(Dynamic_Indices),_xlfn.XMATCH("GDP Deflator",Dynamic_Indices))),
IF(SETUP_Frequency="Quarterly",
IFERROR(INDEX(Dynamic_Table_QTR,_xlfn.XMATCH($H790,Dynamic_Period_QTR),_xlfn.XMATCH("GDP Deflator",Dynamic_Indices)),
INDEX(Dynamic_Table_QTR,COUNTA(Dynamic_Table_QTR)/COUNTA(Dynamic_Indices),_xlfn.XMATCH("GDP Deflator",Dynamic_Indices))),"err"))))
/100</f>
        <v>#N/A</v>
      </c>
      <c r="T790" s="37" t="e">
        <f t="shared" ca="1" si="63"/>
        <v>#N/A</v>
      </c>
      <c r="U790" s="2" t="e">
        <f ca="1">IF(ISERROR($H790),NA(),
_xlfn.XLOOKUP(0,Tool!$28:$28,Tool!$40:$40)/$T790
)</f>
        <v>#N/A</v>
      </c>
    </row>
    <row r="791" spans="8:21" x14ac:dyDescent="0.35">
      <c r="H791" s="33" t="b">
        <f>IF(SETUP_Frequency="Calendar Year",IF(COUNTA(H$3:H790)&lt;=SETUP_Period_Final-SETUP_Period_First,H790+1),
IF(SETUP_Frequency="Financial Year", IF(COUNTA(H$3:H790)&lt;=LEFT(SETUP_Period_Final,4)-LEFT(SETUP_Period_First,4),((LEFT(H790,2)&amp;MID(H790,3,2))+1)&amp;"/"&amp;TEXT(RIGHT(TEXT(RIGHT(H790,2)+1,"00"),2),"00"),NA()),
IF(SETUP_Frequency="Quarterly",IF(COUNTA(H$3:H790)&lt;=((LEFT(SETUP_Period_Final,4)-LEFT(SETUP_Period_First,4))*4)+RIGHT(SETUP_Period_Final,1)-RIGHT(SETUP_Period_First,1),IF(_xlfn.NUMBERVALUE(RIGHT(H790,1))=4,(LEFT(H790,4)+1)&amp;"Q1",(LEFT(H790,4)&amp;"Q"&amp;(RIGHT(H790,1)+1))),NA()),NA())))</f>
        <v>0</v>
      </c>
      <c r="J791" s="43">
        <f ca="1">OFFSET(Tool!$C$13,0,ROW($H791)-3)</f>
        <v>0</v>
      </c>
      <c r="K791" s="78" t="e">
        <f t="shared" ca="1" si="61"/>
        <v>#N/A</v>
      </c>
      <c r="L791" s="78" t="e">
        <f t="shared" ca="1" si="64"/>
        <v>#N/A</v>
      </c>
      <c r="M791" s="78" t="e">
        <f t="shared" ca="1" si="65"/>
        <v>#N/A</v>
      </c>
      <c r="N791" s="38"/>
      <c r="O791" s="36" t="e" cm="1">
        <f t="array" ref="O791">IF(OR(ISERROR($H791),$H791=FALSE),NA(),
IF(INFLATION_Index="Custom",_xlfn.XLOOKUP($H791,Tool!$12:$12,Tool!$14:$14)*100,
IF(SETUP_Frequency="Financial Year",
IFERROR(INDEX(Dynamic_Table_FY,_xlfn.XMATCH($H791,Dynamic_Period_FY),_xlfn.XMATCH(INFLATION_Index,Dynamic_Indices)),
INDEX(Dynamic_Table_FY,COUNTA(Dynamic_Table_FY)/COUNTA(Dynamic_Indices),_xlfn.XMATCH(INFLATION_Index,Dynamic_Indices))),
IF(SETUP_Frequency="Calendar Year",
IFERROR(INDEX(Dynamic_Table_CAL,_xlfn.XMATCH($H791,Dynamic_Period_CAL),_xlfn.XMATCH(INFLATION_Index,Dynamic_Indices)),
INDEX(Dynamic_Table_CAL,COUNTA(Dynamic_Table_CAL)/COUNTA(Dynamic_Indices),_xlfn.XMATCH(INFLATION_Index,Dynamic_Indices))),
IF(SETUP_Frequency="Quarterly",
IFERROR(INDEX(Dynamic_Table_QTR,_xlfn.XMATCH($H791,Dynamic_Period_QTR),_xlfn.XMATCH(INFLATION_Index,Dynamic_Indices)),
INDEX(Dynamic_Table_QTR,COUNTA(Dynamic_Table_QTR)/COUNTA(Dynamic_Indices),_xlfn.XMATCH(INFLATION_Index,Dynamic_Indices))),"err")))))
/100</f>
        <v>#N/A</v>
      </c>
      <c r="P791" s="37" t="e">
        <f t="shared" ca="1" si="62"/>
        <v>#N/A</v>
      </c>
      <c r="Q791" s="37" t="e">
        <f ca="1">IF(ISERROR($H791),NA(),
$P791/_xlfn.XLOOKUP(0,Tool!$27:$27,Tool!$33:$33)
)</f>
        <v>#N/A</v>
      </c>
      <c r="R791" s="2"/>
      <c r="S791" s="36" t="e" cm="1">
        <f t="array" ref="S791">IF(OR(ISERROR($H791),$H791=FALSE),NA(),
IF(SETUP_Frequency="Financial Year",
IFERROR(INDEX(Dynamic_Table_FY,_xlfn.XMATCH($H791,Dynamic_Period_FY),_xlfn.XMATCH("GDP Deflator",Dynamic_Indices)),
INDEX(Dynamic_Table_FY,COUNTA(Dynamic_Table_FY)/COUNTA(Dynamic_Indices),_xlfn.XMATCH("GDP Deflator",Dynamic_Indices))),
IF(SETUP_Frequency="Calendar Year",
IFERROR(INDEX(Dynamic_Table_CAL,_xlfn.XMATCH($H791,Dynamic_Period_CAL),_xlfn.XMATCH("GDP Deflator",Dynamic_Indices)),
INDEX(Dynamic_Table_CAL,COUNTA(Dynamic_Table_CAL)/COUNTA(Dynamic_Indices),_xlfn.XMATCH("GDP Deflator",Dynamic_Indices))),
IF(SETUP_Frequency="Quarterly",
IFERROR(INDEX(Dynamic_Table_QTR,_xlfn.XMATCH($H791,Dynamic_Period_QTR),_xlfn.XMATCH("GDP Deflator",Dynamic_Indices)),
INDEX(Dynamic_Table_QTR,COUNTA(Dynamic_Table_QTR)/COUNTA(Dynamic_Indices),_xlfn.XMATCH("GDP Deflator",Dynamic_Indices))),"err"))))
/100</f>
        <v>#N/A</v>
      </c>
      <c r="T791" s="37" t="e">
        <f t="shared" ca="1" si="63"/>
        <v>#N/A</v>
      </c>
      <c r="U791" s="2" t="e">
        <f ca="1">IF(ISERROR($H791),NA(),
_xlfn.XLOOKUP(0,Tool!$28:$28,Tool!$40:$40)/$T791
)</f>
        <v>#N/A</v>
      </c>
    </row>
    <row r="792" spans="8:21" x14ac:dyDescent="0.35">
      <c r="H792" s="33" t="b">
        <f>IF(SETUP_Frequency="Calendar Year",IF(COUNTA(H$3:H791)&lt;=SETUP_Period_Final-SETUP_Period_First,H791+1),
IF(SETUP_Frequency="Financial Year", IF(COUNTA(H$3:H791)&lt;=LEFT(SETUP_Period_Final,4)-LEFT(SETUP_Period_First,4),((LEFT(H791,2)&amp;MID(H791,3,2))+1)&amp;"/"&amp;TEXT(RIGHT(TEXT(RIGHT(H791,2)+1,"00"),2),"00"),NA()),
IF(SETUP_Frequency="Quarterly",IF(COUNTA(H$3:H791)&lt;=((LEFT(SETUP_Period_Final,4)-LEFT(SETUP_Period_First,4))*4)+RIGHT(SETUP_Period_Final,1)-RIGHT(SETUP_Period_First,1),IF(_xlfn.NUMBERVALUE(RIGHT(H791,1))=4,(LEFT(H791,4)+1)&amp;"Q1",(LEFT(H791,4)&amp;"Q"&amp;(RIGHT(H791,1)+1))),NA()),NA())))</f>
        <v>0</v>
      </c>
      <c r="J792" s="43">
        <f ca="1">OFFSET(Tool!$C$13,0,ROW($H792)-3)</f>
        <v>0</v>
      </c>
      <c r="K792" s="78" t="e">
        <f t="shared" ca="1" si="61"/>
        <v>#N/A</v>
      </c>
      <c r="L792" s="78" t="e">
        <f t="shared" ca="1" si="64"/>
        <v>#N/A</v>
      </c>
      <c r="M792" s="78" t="e">
        <f t="shared" ca="1" si="65"/>
        <v>#N/A</v>
      </c>
      <c r="N792" s="38"/>
      <c r="O792" s="36" t="e" cm="1">
        <f t="array" ref="O792">IF(OR(ISERROR($H792),$H792=FALSE),NA(),
IF(INFLATION_Index="Custom",_xlfn.XLOOKUP($H792,Tool!$12:$12,Tool!$14:$14)*100,
IF(SETUP_Frequency="Financial Year",
IFERROR(INDEX(Dynamic_Table_FY,_xlfn.XMATCH($H792,Dynamic_Period_FY),_xlfn.XMATCH(INFLATION_Index,Dynamic_Indices)),
INDEX(Dynamic_Table_FY,COUNTA(Dynamic_Table_FY)/COUNTA(Dynamic_Indices),_xlfn.XMATCH(INFLATION_Index,Dynamic_Indices))),
IF(SETUP_Frequency="Calendar Year",
IFERROR(INDEX(Dynamic_Table_CAL,_xlfn.XMATCH($H792,Dynamic_Period_CAL),_xlfn.XMATCH(INFLATION_Index,Dynamic_Indices)),
INDEX(Dynamic_Table_CAL,COUNTA(Dynamic_Table_CAL)/COUNTA(Dynamic_Indices),_xlfn.XMATCH(INFLATION_Index,Dynamic_Indices))),
IF(SETUP_Frequency="Quarterly",
IFERROR(INDEX(Dynamic_Table_QTR,_xlfn.XMATCH($H792,Dynamic_Period_QTR),_xlfn.XMATCH(INFLATION_Index,Dynamic_Indices)),
INDEX(Dynamic_Table_QTR,COUNTA(Dynamic_Table_QTR)/COUNTA(Dynamic_Indices),_xlfn.XMATCH(INFLATION_Index,Dynamic_Indices))),"err")))))
/100</f>
        <v>#N/A</v>
      </c>
      <c r="P792" s="37" t="e">
        <f t="shared" ca="1" si="62"/>
        <v>#N/A</v>
      </c>
      <c r="Q792" s="37" t="e">
        <f ca="1">IF(ISERROR($H792),NA(),
$P792/_xlfn.XLOOKUP(0,Tool!$27:$27,Tool!$33:$33)
)</f>
        <v>#N/A</v>
      </c>
      <c r="R792" s="2"/>
      <c r="S792" s="36" t="e" cm="1">
        <f t="array" ref="S792">IF(OR(ISERROR($H792),$H792=FALSE),NA(),
IF(SETUP_Frequency="Financial Year",
IFERROR(INDEX(Dynamic_Table_FY,_xlfn.XMATCH($H792,Dynamic_Period_FY),_xlfn.XMATCH("GDP Deflator",Dynamic_Indices)),
INDEX(Dynamic_Table_FY,COUNTA(Dynamic_Table_FY)/COUNTA(Dynamic_Indices),_xlfn.XMATCH("GDP Deflator",Dynamic_Indices))),
IF(SETUP_Frequency="Calendar Year",
IFERROR(INDEX(Dynamic_Table_CAL,_xlfn.XMATCH($H792,Dynamic_Period_CAL),_xlfn.XMATCH("GDP Deflator",Dynamic_Indices)),
INDEX(Dynamic_Table_CAL,COUNTA(Dynamic_Table_CAL)/COUNTA(Dynamic_Indices),_xlfn.XMATCH("GDP Deflator",Dynamic_Indices))),
IF(SETUP_Frequency="Quarterly",
IFERROR(INDEX(Dynamic_Table_QTR,_xlfn.XMATCH($H792,Dynamic_Period_QTR),_xlfn.XMATCH("GDP Deflator",Dynamic_Indices)),
INDEX(Dynamic_Table_QTR,COUNTA(Dynamic_Table_QTR)/COUNTA(Dynamic_Indices),_xlfn.XMATCH("GDP Deflator",Dynamic_Indices))),"err"))))
/100</f>
        <v>#N/A</v>
      </c>
      <c r="T792" s="37" t="e">
        <f t="shared" ca="1" si="63"/>
        <v>#N/A</v>
      </c>
      <c r="U792" s="2" t="e">
        <f ca="1">IF(ISERROR($H792),NA(),
_xlfn.XLOOKUP(0,Tool!$28:$28,Tool!$40:$40)/$T792
)</f>
        <v>#N/A</v>
      </c>
    </row>
    <row r="793" spans="8:21" x14ac:dyDescent="0.35">
      <c r="H793" s="33" t="b">
        <f>IF(SETUP_Frequency="Calendar Year",IF(COUNTA(H$3:H792)&lt;=SETUP_Period_Final-SETUP_Period_First,H792+1),
IF(SETUP_Frequency="Financial Year", IF(COUNTA(H$3:H792)&lt;=LEFT(SETUP_Period_Final,4)-LEFT(SETUP_Period_First,4),((LEFT(H792,2)&amp;MID(H792,3,2))+1)&amp;"/"&amp;TEXT(RIGHT(TEXT(RIGHT(H792,2)+1,"00"),2),"00"),NA()),
IF(SETUP_Frequency="Quarterly",IF(COUNTA(H$3:H792)&lt;=((LEFT(SETUP_Period_Final,4)-LEFT(SETUP_Period_First,4))*4)+RIGHT(SETUP_Period_Final,1)-RIGHT(SETUP_Period_First,1),IF(_xlfn.NUMBERVALUE(RIGHT(H792,1))=4,(LEFT(H792,4)+1)&amp;"Q1",(LEFT(H792,4)&amp;"Q"&amp;(RIGHT(H792,1)+1))),NA()),NA())))</f>
        <v>0</v>
      </c>
      <c r="J793" s="43">
        <f ca="1">OFFSET(Tool!$C$13,0,ROW($H793)-3)</f>
        <v>0</v>
      </c>
      <c r="K793" s="78" t="e">
        <f t="shared" ca="1" si="61"/>
        <v>#N/A</v>
      </c>
      <c r="L793" s="78" t="e">
        <f t="shared" ca="1" si="64"/>
        <v>#N/A</v>
      </c>
      <c r="M793" s="78" t="e">
        <f t="shared" ca="1" si="65"/>
        <v>#N/A</v>
      </c>
      <c r="N793" s="38"/>
      <c r="O793" s="36" t="e" cm="1">
        <f t="array" ref="O793">IF(OR(ISERROR($H793),$H793=FALSE),NA(),
IF(INFLATION_Index="Custom",_xlfn.XLOOKUP($H793,Tool!$12:$12,Tool!$14:$14)*100,
IF(SETUP_Frequency="Financial Year",
IFERROR(INDEX(Dynamic_Table_FY,_xlfn.XMATCH($H793,Dynamic_Period_FY),_xlfn.XMATCH(INFLATION_Index,Dynamic_Indices)),
INDEX(Dynamic_Table_FY,COUNTA(Dynamic_Table_FY)/COUNTA(Dynamic_Indices),_xlfn.XMATCH(INFLATION_Index,Dynamic_Indices))),
IF(SETUP_Frequency="Calendar Year",
IFERROR(INDEX(Dynamic_Table_CAL,_xlfn.XMATCH($H793,Dynamic_Period_CAL),_xlfn.XMATCH(INFLATION_Index,Dynamic_Indices)),
INDEX(Dynamic_Table_CAL,COUNTA(Dynamic_Table_CAL)/COUNTA(Dynamic_Indices),_xlfn.XMATCH(INFLATION_Index,Dynamic_Indices))),
IF(SETUP_Frequency="Quarterly",
IFERROR(INDEX(Dynamic_Table_QTR,_xlfn.XMATCH($H793,Dynamic_Period_QTR),_xlfn.XMATCH(INFLATION_Index,Dynamic_Indices)),
INDEX(Dynamic_Table_QTR,COUNTA(Dynamic_Table_QTR)/COUNTA(Dynamic_Indices),_xlfn.XMATCH(INFLATION_Index,Dynamic_Indices))),"err")))))
/100</f>
        <v>#N/A</v>
      </c>
      <c r="P793" s="37" t="e">
        <f t="shared" ca="1" si="62"/>
        <v>#N/A</v>
      </c>
      <c r="Q793" s="37" t="e">
        <f ca="1">IF(ISERROR($H793),NA(),
$P793/_xlfn.XLOOKUP(0,Tool!$27:$27,Tool!$33:$33)
)</f>
        <v>#N/A</v>
      </c>
      <c r="R793" s="2"/>
      <c r="S793" s="36" t="e" cm="1">
        <f t="array" ref="S793">IF(OR(ISERROR($H793),$H793=FALSE),NA(),
IF(SETUP_Frequency="Financial Year",
IFERROR(INDEX(Dynamic_Table_FY,_xlfn.XMATCH($H793,Dynamic_Period_FY),_xlfn.XMATCH("GDP Deflator",Dynamic_Indices)),
INDEX(Dynamic_Table_FY,COUNTA(Dynamic_Table_FY)/COUNTA(Dynamic_Indices),_xlfn.XMATCH("GDP Deflator",Dynamic_Indices))),
IF(SETUP_Frequency="Calendar Year",
IFERROR(INDEX(Dynamic_Table_CAL,_xlfn.XMATCH($H793,Dynamic_Period_CAL),_xlfn.XMATCH("GDP Deflator",Dynamic_Indices)),
INDEX(Dynamic_Table_CAL,COUNTA(Dynamic_Table_CAL)/COUNTA(Dynamic_Indices),_xlfn.XMATCH("GDP Deflator",Dynamic_Indices))),
IF(SETUP_Frequency="Quarterly",
IFERROR(INDEX(Dynamic_Table_QTR,_xlfn.XMATCH($H793,Dynamic_Period_QTR),_xlfn.XMATCH("GDP Deflator",Dynamic_Indices)),
INDEX(Dynamic_Table_QTR,COUNTA(Dynamic_Table_QTR)/COUNTA(Dynamic_Indices),_xlfn.XMATCH("GDP Deflator",Dynamic_Indices))),"err"))))
/100</f>
        <v>#N/A</v>
      </c>
      <c r="T793" s="37" t="e">
        <f t="shared" ca="1" si="63"/>
        <v>#N/A</v>
      </c>
      <c r="U793" s="2" t="e">
        <f ca="1">IF(ISERROR($H793),NA(),
_xlfn.XLOOKUP(0,Tool!$28:$28,Tool!$40:$40)/$T793
)</f>
        <v>#N/A</v>
      </c>
    </row>
    <row r="794" spans="8:21" x14ac:dyDescent="0.35">
      <c r="H794" s="33" t="b">
        <f>IF(SETUP_Frequency="Calendar Year",IF(COUNTA(H$3:H793)&lt;=SETUP_Period_Final-SETUP_Period_First,H793+1),
IF(SETUP_Frequency="Financial Year", IF(COUNTA(H$3:H793)&lt;=LEFT(SETUP_Period_Final,4)-LEFT(SETUP_Period_First,4),((LEFT(H793,2)&amp;MID(H793,3,2))+1)&amp;"/"&amp;TEXT(RIGHT(TEXT(RIGHT(H793,2)+1,"00"),2),"00"),NA()),
IF(SETUP_Frequency="Quarterly",IF(COUNTA(H$3:H793)&lt;=((LEFT(SETUP_Period_Final,4)-LEFT(SETUP_Period_First,4))*4)+RIGHT(SETUP_Period_Final,1)-RIGHT(SETUP_Period_First,1),IF(_xlfn.NUMBERVALUE(RIGHT(H793,1))=4,(LEFT(H793,4)+1)&amp;"Q1",(LEFT(H793,4)&amp;"Q"&amp;(RIGHT(H793,1)+1))),NA()),NA())))</f>
        <v>0</v>
      </c>
      <c r="J794" s="43">
        <f ca="1">OFFSET(Tool!$C$13,0,ROW($H794)-3)</f>
        <v>0</v>
      </c>
      <c r="K794" s="78" t="e">
        <f t="shared" ca="1" si="61"/>
        <v>#N/A</v>
      </c>
      <c r="L794" s="78" t="e">
        <f t="shared" ca="1" si="64"/>
        <v>#N/A</v>
      </c>
      <c r="M794" s="78" t="e">
        <f t="shared" ca="1" si="65"/>
        <v>#N/A</v>
      </c>
      <c r="N794" s="38"/>
      <c r="O794" s="36" t="e" cm="1">
        <f t="array" ref="O794">IF(OR(ISERROR($H794),$H794=FALSE),NA(),
IF(INFLATION_Index="Custom",_xlfn.XLOOKUP($H794,Tool!$12:$12,Tool!$14:$14)*100,
IF(SETUP_Frequency="Financial Year",
IFERROR(INDEX(Dynamic_Table_FY,_xlfn.XMATCH($H794,Dynamic_Period_FY),_xlfn.XMATCH(INFLATION_Index,Dynamic_Indices)),
INDEX(Dynamic_Table_FY,COUNTA(Dynamic_Table_FY)/COUNTA(Dynamic_Indices),_xlfn.XMATCH(INFLATION_Index,Dynamic_Indices))),
IF(SETUP_Frequency="Calendar Year",
IFERROR(INDEX(Dynamic_Table_CAL,_xlfn.XMATCH($H794,Dynamic_Period_CAL),_xlfn.XMATCH(INFLATION_Index,Dynamic_Indices)),
INDEX(Dynamic_Table_CAL,COUNTA(Dynamic_Table_CAL)/COUNTA(Dynamic_Indices),_xlfn.XMATCH(INFLATION_Index,Dynamic_Indices))),
IF(SETUP_Frequency="Quarterly",
IFERROR(INDEX(Dynamic_Table_QTR,_xlfn.XMATCH($H794,Dynamic_Period_QTR),_xlfn.XMATCH(INFLATION_Index,Dynamic_Indices)),
INDEX(Dynamic_Table_QTR,COUNTA(Dynamic_Table_QTR)/COUNTA(Dynamic_Indices),_xlfn.XMATCH(INFLATION_Index,Dynamic_Indices))),"err")))))
/100</f>
        <v>#N/A</v>
      </c>
      <c r="P794" s="37" t="e">
        <f t="shared" ca="1" si="62"/>
        <v>#N/A</v>
      </c>
      <c r="Q794" s="37" t="e">
        <f ca="1">IF(ISERROR($H794),NA(),
$P794/_xlfn.XLOOKUP(0,Tool!$27:$27,Tool!$33:$33)
)</f>
        <v>#N/A</v>
      </c>
      <c r="R794" s="2"/>
      <c r="S794" s="36" t="e" cm="1">
        <f t="array" ref="S794">IF(OR(ISERROR($H794),$H794=FALSE),NA(),
IF(SETUP_Frequency="Financial Year",
IFERROR(INDEX(Dynamic_Table_FY,_xlfn.XMATCH($H794,Dynamic_Period_FY),_xlfn.XMATCH("GDP Deflator",Dynamic_Indices)),
INDEX(Dynamic_Table_FY,COUNTA(Dynamic_Table_FY)/COUNTA(Dynamic_Indices),_xlfn.XMATCH("GDP Deflator",Dynamic_Indices))),
IF(SETUP_Frequency="Calendar Year",
IFERROR(INDEX(Dynamic_Table_CAL,_xlfn.XMATCH($H794,Dynamic_Period_CAL),_xlfn.XMATCH("GDP Deflator",Dynamic_Indices)),
INDEX(Dynamic_Table_CAL,COUNTA(Dynamic_Table_CAL)/COUNTA(Dynamic_Indices),_xlfn.XMATCH("GDP Deflator",Dynamic_Indices))),
IF(SETUP_Frequency="Quarterly",
IFERROR(INDEX(Dynamic_Table_QTR,_xlfn.XMATCH($H794,Dynamic_Period_QTR),_xlfn.XMATCH("GDP Deflator",Dynamic_Indices)),
INDEX(Dynamic_Table_QTR,COUNTA(Dynamic_Table_QTR)/COUNTA(Dynamic_Indices),_xlfn.XMATCH("GDP Deflator",Dynamic_Indices))),"err"))))
/100</f>
        <v>#N/A</v>
      </c>
      <c r="T794" s="37" t="e">
        <f t="shared" ca="1" si="63"/>
        <v>#N/A</v>
      </c>
      <c r="U794" s="2" t="e">
        <f ca="1">IF(ISERROR($H794),NA(),
_xlfn.XLOOKUP(0,Tool!$28:$28,Tool!$40:$40)/$T794
)</f>
        <v>#N/A</v>
      </c>
    </row>
    <row r="795" spans="8:21" x14ac:dyDescent="0.35">
      <c r="H795" s="33" t="b">
        <f>IF(SETUP_Frequency="Calendar Year",IF(COUNTA(H$3:H794)&lt;=SETUP_Period_Final-SETUP_Period_First,H794+1),
IF(SETUP_Frequency="Financial Year", IF(COUNTA(H$3:H794)&lt;=LEFT(SETUP_Period_Final,4)-LEFT(SETUP_Period_First,4),((LEFT(H794,2)&amp;MID(H794,3,2))+1)&amp;"/"&amp;TEXT(RIGHT(TEXT(RIGHT(H794,2)+1,"00"),2),"00"),NA()),
IF(SETUP_Frequency="Quarterly",IF(COUNTA(H$3:H794)&lt;=((LEFT(SETUP_Period_Final,4)-LEFT(SETUP_Period_First,4))*4)+RIGHT(SETUP_Period_Final,1)-RIGHT(SETUP_Period_First,1),IF(_xlfn.NUMBERVALUE(RIGHT(H794,1))=4,(LEFT(H794,4)+1)&amp;"Q1",(LEFT(H794,4)&amp;"Q"&amp;(RIGHT(H794,1)+1))),NA()),NA())))</f>
        <v>0</v>
      </c>
      <c r="J795" s="43">
        <f ca="1">OFFSET(Tool!$C$13,0,ROW($H795)-3)</f>
        <v>0</v>
      </c>
      <c r="K795" s="78" t="e">
        <f t="shared" ca="1" si="61"/>
        <v>#N/A</v>
      </c>
      <c r="L795" s="78" t="e">
        <f t="shared" ca="1" si="64"/>
        <v>#N/A</v>
      </c>
      <c r="M795" s="78" t="e">
        <f t="shared" ca="1" si="65"/>
        <v>#N/A</v>
      </c>
      <c r="N795" s="38"/>
      <c r="O795" s="36" t="e" cm="1">
        <f t="array" ref="O795">IF(OR(ISERROR($H795),$H795=FALSE),NA(),
IF(INFLATION_Index="Custom",_xlfn.XLOOKUP($H795,Tool!$12:$12,Tool!$14:$14)*100,
IF(SETUP_Frequency="Financial Year",
IFERROR(INDEX(Dynamic_Table_FY,_xlfn.XMATCH($H795,Dynamic_Period_FY),_xlfn.XMATCH(INFLATION_Index,Dynamic_Indices)),
INDEX(Dynamic_Table_FY,COUNTA(Dynamic_Table_FY)/COUNTA(Dynamic_Indices),_xlfn.XMATCH(INFLATION_Index,Dynamic_Indices))),
IF(SETUP_Frequency="Calendar Year",
IFERROR(INDEX(Dynamic_Table_CAL,_xlfn.XMATCH($H795,Dynamic_Period_CAL),_xlfn.XMATCH(INFLATION_Index,Dynamic_Indices)),
INDEX(Dynamic_Table_CAL,COUNTA(Dynamic_Table_CAL)/COUNTA(Dynamic_Indices),_xlfn.XMATCH(INFLATION_Index,Dynamic_Indices))),
IF(SETUP_Frequency="Quarterly",
IFERROR(INDEX(Dynamic_Table_QTR,_xlfn.XMATCH($H795,Dynamic_Period_QTR),_xlfn.XMATCH(INFLATION_Index,Dynamic_Indices)),
INDEX(Dynamic_Table_QTR,COUNTA(Dynamic_Table_QTR)/COUNTA(Dynamic_Indices),_xlfn.XMATCH(INFLATION_Index,Dynamic_Indices))),"err")))))
/100</f>
        <v>#N/A</v>
      </c>
      <c r="P795" s="37" t="e">
        <f t="shared" ca="1" si="62"/>
        <v>#N/A</v>
      </c>
      <c r="Q795" s="37" t="e">
        <f ca="1">IF(ISERROR($H795),NA(),
$P795/_xlfn.XLOOKUP(0,Tool!$27:$27,Tool!$33:$33)
)</f>
        <v>#N/A</v>
      </c>
      <c r="R795" s="2"/>
      <c r="S795" s="36" t="e" cm="1">
        <f t="array" ref="S795">IF(OR(ISERROR($H795),$H795=FALSE),NA(),
IF(SETUP_Frequency="Financial Year",
IFERROR(INDEX(Dynamic_Table_FY,_xlfn.XMATCH($H795,Dynamic_Period_FY),_xlfn.XMATCH("GDP Deflator",Dynamic_Indices)),
INDEX(Dynamic_Table_FY,COUNTA(Dynamic_Table_FY)/COUNTA(Dynamic_Indices),_xlfn.XMATCH("GDP Deflator",Dynamic_Indices))),
IF(SETUP_Frequency="Calendar Year",
IFERROR(INDEX(Dynamic_Table_CAL,_xlfn.XMATCH($H795,Dynamic_Period_CAL),_xlfn.XMATCH("GDP Deflator",Dynamic_Indices)),
INDEX(Dynamic_Table_CAL,COUNTA(Dynamic_Table_CAL)/COUNTA(Dynamic_Indices),_xlfn.XMATCH("GDP Deflator",Dynamic_Indices))),
IF(SETUP_Frequency="Quarterly",
IFERROR(INDEX(Dynamic_Table_QTR,_xlfn.XMATCH($H795,Dynamic_Period_QTR),_xlfn.XMATCH("GDP Deflator",Dynamic_Indices)),
INDEX(Dynamic_Table_QTR,COUNTA(Dynamic_Table_QTR)/COUNTA(Dynamic_Indices),_xlfn.XMATCH("GDP Deflator",Dynamic_Indices))),"err"))))
/100</f>
        <v>#N/A</v>
      </c>
      <c r="T795" s="37" t="e">
        <f t="shared" ca="1" si="63"/>
        <v>#N/A</v>
      </c>
      <c r="U795" s="2" t="e">
        <f ca="1">IF(ISERROR($H795),NA(),
_xlfn.XLOOKUP(0,Tool!$28:$28,Tool!$40:$40)/$T795
)</f>
        <v>#N/A</v>
      </c>
    </row>
    <row r="796" spans="8:21" x14ac:dyDescent="0.35">
      <c r="H796" s="33" t="b">
        <f>IF(SETUP_Frequency="Calendar Year",IF(COUNTA(H$3:H795)&lt;=SETUP_Period_Final-SETUP_Period_First,H795+1),
IF(SETUP_Frequency="Financial Year", IF(COUNTA(H$3:H795)&lt;=LEFT(SETUP_Period_Final,4)-LEFT(SETUP_Period_First,4),((LEFT(H795,2)&amp;MID(H795,3,2))+1)&amp;"/"&amp;TEXT(RIGHT(TEXT(RIGHT(H795,2)+1,"00"),2),"00"),NA()),
IF(SETUP_Frequency="Quarterly",IF(COUNTA(H$3:H795)&lt;=((LEFT(SETUP_Period_Final,4)-LEFT(SETUP_Period_First,4))*4)+RIGHT(SETUP_Period_Final,1)-RIGHT(SETUP_Period_First,1),IF(_xlfn.NUMBERVALUE(RIGHT(H795,1))=4,(LEFT(H795,4)+1)&amp;"Q1",(LEFT(H795,4)&amp;"Q"&amp;(RIGHT(H795,1)+1))),NA()),NA())))</f>
        <v>0</v>
      </c>
      <c r="J796" s="43">
        <f ca="1">OFFSET(Tool!$C$13,0,ROW($H796)-3)</f>
        <v>0</v>
      </c>
      <c r="K796" s="78" t="e">
        <f t="shared" ca="1" si="61"/>
        <v>#N/A</v>
      </c>
      <c r="L796" s="78" t="e">
        <f t="shared" ca="1" si="64"/>
        <v>#N/A</v>
      </c>
      <c r="M796" s="78" t="e">
        <f t="shared" ca="1" si="65"/>
        <v>#N/A</v>
      </c>
      <c r="N796" s="38"/>
      <c r="O796" s="36" t="e" cm="1">
        <f t="array" ref="O796">IF(OR(ISERROR($H796),$H796=FALSE),NA(),
IF(INFLATION_Index="Custom",_xlfn.XLOOKUP($H796,Tool!$12:$12,Tool!$14:$14)*100,
IF(SETUP_Frequency="Financial Year",
IFERROR(INDEX(Dynamic_Table_FY,_xlfn.XMATCH($H796,Dynamic_Period_FY),_xlfn.XMATCH(INFLATION_Index,Dynamic_Indices)),
INDEX(Dynamic_Table_FY,COUNTA(Dynamic_Table_FY)/COUNTA(Dynamic_Indices),_xlfn.XMATCH(INFLATION_Index,Dynamic_Indices))),
IF(SETUP_Frequency="Calendar Year",
IFERROR(INDEX(Dynamic_Table_CAL,_xlfn.XMATCH($H796,Dynamic_Period_CAL),_xlfn.XMATCH(INFLATION_Index,Dynamic_Indices)),
INDEX(Dynamic_Table_CAL,COUNTA(Dynamic_Table_CAL)/COUNTA(Dynamic_Indices),_xlfn.XMATCH(INFLATION_Index,Dynamic_Indices))),
IF(SETUP_Frequency="Quarterly",
IFERROR(INDEX(Dynamic_Table_QTR,_xlfn.XMATCH($H796,Dynamic_Period_QTR),_xlfn.XMATCH(INFLATION_Index,Dynamic_Indices)),
INDEX(Dynamic_Table_QTR,COUNTA(Dynamic_Table_QTR)/COUNTA(Dynamic_Indices),_xlfn.XMATCH(INFLATION_Index,Dynamic_Indices))),"err")))))
/100</f>
        <v>#N/A</v>
      </c>
      <c r="P796" s="37" t="e">
        <f t="shared" ca="1" si="62"/>
        <v>#N/A</v>
      </c>
      <c r="Q796" s="37" t="e">
        <f ca="1">IF(ISERROR($H796),NA(),
$P796/_xlfn.XLOOKUP(0,Tool!$27:$27,Tool!$33:$33)
)</f>
        <v>#N/A</v>
      </c>
      <c r="R796" s="2"/>
      <c r="S796" s="36" t="e" cm="1">
        <f t="array" ref="S796">IF(OR(ISERROR($H796),$H796=FALSE),NA(),
IF(SETUP_Frequency="Financial Year",
IFERROR(INDEX(Dynamic_Table_FY,_xlfn.XMATCH($H796,Dynamic_Period_FY),_xlfn.XMATCH("GDP Deflator",Dynamic_Indices)),
INDEX(Dynamic_Table_FY,COUNTA(Dynamic_Table_FY)/COUNTA(Dynamic_Indices),_xlfn.XMATCH("GDP Deflator",Dynamic_Indices))),
IF(SETUP_Frequency="Calendar Year",
IFERROR(INDEX(Dynamic_Table_CAL,_xlfn.XMATCH($H796,Dynamic_Period_CAL),_xlfn.XMATCH("GDP Deflator",Dynamic_Indices)),
INDEX(Dynamic_Table_CAL,COUNTA(Dynamic_Table_CAL)/COUNTA(Dynamic_Indices),_xlfn.XMATCH("GDP Deflator",Dynamic_Indices))),
IF(SETUP_Frequency="Quarterly",
IFERROR(INDEX(Dynamic_Table_QTR,_xlfn.XMATCH($H796,Dynamic_Period_QTR),_xlfn.XMATCH("GDP Deflator",Dynamic_Indices)),
INDEX(Dynamic_Table_QTR,COUNTA(Dynamic_Table_QTR)/COUNTA(Dynamic_Indices),_xlfn.XMATCH("GDP Deflator",Dynamic_Indices))),"err"))))
/100</f>
        <v>#N/A</v>
      </c>
      <c r="T796" s="37" t="e">
        <f t="shared" ca="1" si="63"/>
        <v>#N/A</v>
      </c>
      <c r="U796" s="2" t="e">
        <f ca="1">IF(ISERROR($H796),NA(),
_xlfn.XLOOKUP(0,Tool!$28:$28,Tool!$40:$40)/$T796
)</f>
        <v>#N/A</v>
      </c>
    </row>
    <row r="797" spans="8:21" x14ac:dyDescent="0.35">
      <c r="H797" s="33" t="b">
        <f>IF(SETUP_Frequency="Calendar Year",IF(COUNTA(H$3:H796)&lt;=SETUP_Period_Final-SETUP_Period_First,H796+1),
IF(SETUP_Frequency="Financial Year", IF(COUNTA(H$3:H796)&lt;=LEFT(SETUP_Period_Final,4)-LEFT(SETUP_Period_First,4),((LEFT(H796,2)&amp;MID(H796,3,2))+1)&amp;"/"&amp;TEXT(RIGHT(TEXT(RIGHT(H796,2)+1,"00"),2),"00"),NA()),
IF(SETUP_Frequency="Quarterly",IF(COUNTA(H$3:H796)&lt;=((LEFT(SETUP_Period_Final,4)-LEFT(SETUP_Period_First,4))*4)+RIGHT(SETUP_Period_Final,1)-RIGHT(SETUP_Period_First,1),IF(_xlfn.NUMBERVALUE(RIGHT(H796,1))=4,(LEFT(H796,4)+1)&amp;"Q1",(LEFT(H796,4)&amp;"Q"&amp;(RIGHT(H796,1)+1))),NA()),NA())))</f>
        <v>0</v>
      </c>
      <c r="J797" s="43">
        <f ca="1">OFFSET(Tool!$C$13,0,ROW($H797)-3)</f>
        <v>0</v>
      </c>
      <c r="K797" s="78" t="e">
        <f t="shared" ca="1" si="61"/>
        <v>#N/A</v>
      </c>
      <c r="L797" s="78" t="e">
        <f t="shared" ca="1" si="64"/>
        <v>#N/A</v>
      </c>
      <c r="M797" s="78" t="e">
        <f t="shared" ca="1" si="65"/>
        <v>#N/A</v>
      </c>
      <c r="N797" s="38"/>
      <c r="O797" s="36" t="e" cm="1">
        <f t="array" ref="O797">IF(OR(ISERROR($H797),$H797=FALSE),NA(),
IF(INFLATION_Index="Custom",_xlfn.XLOOKUP($H797,Tool!$12:$12,Tool!$14:$14)*100,
IF(SETUP_Frequency="Financial Year",
IFERROR(INDEX(Dynamic_Table_FY,_xlfn.XMATCH($H797,Dynamic_Period_FY),_xlfn.XMATCH(INFLATION_Index,Dynamic_Indices)),
INDEX(Dynamic_Table_FY,COUNTA(Dynamic_Table_FY)/COUNTA(Dynamic_Indices),_xlfn.XMATCH(INFLATION_Index,Dynamic_Indices))),
IF(SETUP_Frequency="Calendar Year",
IFERROR(INDEX(Dynamic_Table_CAL,_xlfn.XMATCH($H797,Dynamic_Period_CAL),_xlfn.XMATCH(INFLATION_Index,Dynamic_Indices)),
INDEX(Dynamic_Table_CAL,COUNTA(Dynamic_Table_CAL)/COUNTA(Dynamic_Indices),_xlfn.XMATCH(INFLATION_Index,Dynamic_Indices))),
IF(SETUP_Frequency="Quarterly",
IFERROR(INDEX(Dynamic_Table_QTR,_xlfn.XMATCH($H797,Dynamic_Period_QTR),_xlfn.XMATCH(INFLATION_Index,Dynamic_Indices)),
INDEX(Dynamic_Table_QTR,COUNTA(Dynamic_Table_QTR)/COUNTA(Dynamic_Indices),_xlfn.XMATCH(INFLATION_Index,Dynamic_Indices))),"err")))))
/100</f>
        <v>#N/A</v>
      </c>
      <c r="P797" s="37" t="e">
        <f t="shared" ca="1" si="62"/>
        <v>#N/A</v>
      </c>
      <c r="Q797" s="37" t="e">
        <f ca="1">IF(ISERROR($H797),NA(),
$P797/_xlfn.XLOOKUP(0,Tool!$27:$27,Tool!$33:$33)
)</f>
        <v>#N/A</v>
      </c>
      <c r="R797" s="2"/>
      <c r="S797" s="36" t="e" cm="1">
        <f t="array" ref="S797">IF(OR(ISERROR($H797),$H797=FALSE),NA(),
IF(SETUP_Frequency="Financial Year",
IFERROR(INDEX(Dynamic_Table_FY,_xlfn.XMATCH($H797,Dynamic_Period_FY),_xlfn.XMATCH("GDP Deflator",Dynamic_Indices)),
INDEX(Dynamic_Table_FY,COUNTA(Dynamic_Table_FY)/COUNTA(Dynamic_Indices),_xlfn.XMATCH("GDP Deflator",Dynamic_Indices))),
IF(SETUP_Frequency="Calendar Year",
IFERROR(INDEX(Dynamic_Table_CAL,_xlfn.XMATCH($H797,Dynamic_Period_CAL),_xlfn.XMATCH("GDP Deflator",Dynamic_Indices)),
INDEX(Dynamic_Table_CAL,COUNTA(Dynamic_Table_CAL)/COUNTA(Dynamic_Indices),_xlfn.XMATCH("GDP Deflator",Dynamic_Indices))),
IF(SETUP_Frequency="Quarterly",
IFERROR(INDEX(Dynamic_Table_QTR,_xlfn.XMATCH($H797,Dynamic_Period_QTR),_xlfn.XMATCH("GDP Deflator",Dynamic_Indices)),
INDEX(Dynamic_Table_QTR,COUNTA(Dynamic_Table_QTR)/COUNTA(Dynamic_Indices),_xlfn.XMATCH("GDP Deflator",Dynamic_Indices))),"err"))))
/100</f>
        <v>#N/A</v>
      </c>
      <c r="T797" s="37" t="e">
        <f t="shared" ca="1" si="63"/>
        <v>#N/A</v>
      </c>
      <c r="U797" s="2" t="e">
        <f ca="1">IF(ISERROR($H797),NA(),
_xlfn.XLOOKUP(0,Tool!$28:$28,Tool!$40:$40)/$T797
)</f>
        <v>#N/A</v>
      </c>
    </row>
    <row r="798" spans="8:21" x14ac:dyDescent="0.35">
      <c r="H798" s="33" t="b">
        <f>IF(SETUP_Frequency="Calendar Year",IF(COUNTA(H$3:H797)&lt;=SETUP_Period_Final-SETUP_Period_First,H797+1),
IF(SETUP_Frequency="Financial Year", IF(COUNTA(H$3:H797)&lt;=LEFT(SETUP_Period_Final,4)-LEFT(SETUP_Period_First,4),((LEFT(H797,2)&amp;MID(H797,3,2))+1)&amp;"/"&amp;TEXT(RIGHT(TEXT(RIGHT(H797,2)+1,"00"),2),"00"),NA()),
IF(SETUP_Frequency="Quarterly",IF(COUNTA(H$3:H797)&lt;=((LEFT(SETUP_Period_Final,4)-LEFT(SETUP_Period_First,4))*4)+RIGHT(SETUP_Period_Final,1)-RIGHT(SETUP_Period_First,1),IF(_xlfn.NUMBERVALUE(RIGHT(H797,1))=4,(LEFT(H797,4)+1)&amp;"Q1",(LEFT(H797,4)&amp;"Q"&amp;(RIGHT(H797,1)+1))),NA()),NA())))</f>
        <v>0</v>
      </c>
      <c r="J798" s="43">
        <f ca="1">OFFSET(Tool!$C$13,0,ROW($H798)-3)</f>
        <v>0</v>
      </c>
      <c r="K798" s="78" t="e">
        <f t="shared" ca="1" si="61"/>
        <v>#N/A</v>
      </c>
      <c r="L798" s="78" t="e">
        <f t="shared" ca="1" si="64"/>
        <v>#N/A</v>
      </c>
      <c r="M798" s="78" t="e">
        <f t="shared" ca="1" si="65"/>
        <v>#N/A</v>
      </c>
      <c r="N798" s="38"/>
      <c r="O798" s="36" t="e" cm="1">
        <f t="array" ref="O798">IF(OR(ISERROR($H798),$H798=FALSE),NA(),
IF(INFLATION_Index="Custom",_xlfn.XLOOKUP($H798,Tool!$12:$12,Tool!$14:$14)*100,
IF(SETUP_Frequency="Financial Year",
IFERROR(INDEX(Dynamic_Table_FY,_xlfn.XMATCH($H798,Dynamic_Period_FY),_xlfn.XMATCH(INFLATION_Index,Dynamic_Indices)),
INDEX(Dynamic_Table_FY,COUNTA(Dynamic_Table_FY)/COUNTA(Dynamic_Indices),_xlfn.XMATCH(INFLATION_Index,Dynamic_Indices))),
IF(SETUP_Frequency="Calendar Year",
IFERROR(INDEX(Dynamic_Table_CAL,_xlfn.XMATCH($H798,Dynamic_Period_CAL),_xlfn.XMATCH(INFLATION_Index,Dynamic_Indices)),
INDEX(Dynamic_Table_CAL,COUNTA(Dynamic_Table_CAL)/COUNTA(Dynamic_Indices),_xlfn.XMATCH(INFLATION_Index,Dynamic_Indices))),
IF(SETUP_Frequency="Quarterly",
IFERROR(INDEX(Dynamic_Table_QTR,_xlfn.XMATCH($H798,Dynamic_Period_QTR),_xlfn.XMATCH(INFLATION_Index,Dynamic_Indices)),
INDEX(Dynamic_Table_QTR,COUNTA(Dynamic_Table_QTR)/COUNTA(Dynamic_Indices),_xlfn.XMATCH(INFLATION_Index,Dynamic_Indices))),"err")))))
/100</f>
        <v>#N/A</v>
      </c>
      <c r="P798" s="37" t="e">
        <f t="shared" ca="1" si="62"/>
        <v>#N/A</v>
      </c>
      <c r="Q798" s="37" t="e">
        <f ca="1">IF(ISERROR($H798),NA(),
$P798/_xlfn.XLOOKUP(0,Tool!$27:$27,Tool!$33:$33)
)</f>
        <v>#N/A</v>
      </c>
      <c r="R798" s="2"/>
      <c r="S798" s="36" t="e" cm="1">
        <f t="array" ref="S798">IF(OR(ISERROR($H798),$H798=FALSE),NA(),
IF(SETUP_Frequency="Financial Year",
IFERROR(INDEX(Dynamic_Table_FY,_xlfn.XMATCH($H798,Dynamic_Period_FY),_xlfn.XMATCH("GDP Deflator",Dynamic_Indices)),
INDEX(Dynamic_Table_FY,COUNTA(Dynamic_Table_FY)/COUNTA(Dynamic_Indices),_xlfn.XMATCH("GDP Deflator",Dynamic_Indices))),
IF(SETUP_Frequency="Calendar Year",
IFERROR(INDEX(Dynamic_Table_CAL,_xlfn.XMATCH($H798,Dynamic_Period_CAL),_xlfn.XMATCH("GDP Deflator",Dynamic_Indices)),
INDEX(Dynamic_Table_CAL,COUNTA(Dynamic_Table_CAL)/COUNTA(Dynamic_Indices),_xlfn.XMATCH("GDP Deflator",Dynamic_Indices))),
IF(SETUP_Frequency="Quarterly",
IFERROR(INDEX(Dynamic_Table_QTR,_xlfn.XMATCH($H798,Dynamic_Period_QTR),_xlfn.XMATCH("GDP Deflator",Dynamic_Indices)),
INDEX(Dynamic_Table_QTR,COUNTA(Dynamic_Table_QTR)/COUNTA(Dynamic_Indices),_xlfn.XMATCH("GDP Deflator",Dynamic_Indices))),"err"))))
/100</f>
        <v>#N/A</v>
      </c>
      <c r="T798" s="37" t="e">
        <f t="shared" ca="1" si="63"/>
        <v>#N/A</v>
      </c>
      <c r="U798" s="2" t="e">
        <f ca="1">IF(ISERROR($H798),NA(),
_xlfn.XLOOKUP(0,Tool!$28:$28,Tool!$40:$40)/$T798
)</f>
        <v>#N/A</v>
      </c>
    </row>
    <row r="799" spans="8:21" x14ac:dyDescent="0.35">
      <c r="H799" s="33" t="b">
        <f>IF(SETUP_Frequency="Calendar Year",IF(COUNTA(H$3:H798)&lt;=SETUP_Period_Final-SETUP_Period_First,H798+1),
IF(SETUP_Frequency="Financial Year", IF(COUNTA(H$3:H798)&lt;=LEFT(SETUP_Period_Final,4)-LEFT(SETUP_Period_First,4),((LEFT(H798,2)&amp;MID(H798,3,2))+1)&amp;"/"&amp;TEXT(RIGHT(TEXT(RIGHT(H798,2)+1,"00"),2),"00"),NA()),
IF(SETUP_Frequency="Quarterly",IF(COUNTA(H$3:H798)&lt;=((LEFT(SETUP_Period_Final,4)-LEFT(SETUP_Period_First,4))*4)+RIGHT(SETUP_Period_Final,1)-RIGHT(SETUP_Period_First,1),IF(_xlfn.NUMBERVALUE(RIGHT(H798,1))=4,(LEFT(H798,4)+1)&amp;"Q1",(LEFT(H798,4)&amp;"Q"&amp;(RIGHT(H798,1)+1))),NA()),NA())))</f>
        <v>0</v>
      </c>
      <c r="J799" s="43">
        <f ca="1">OFFSET(Tool!$C$13,0,ROW($H799)-3)</f>
        <v>0</v>
      </c>
      <c r="K799" s="78" t="e">
        <f t="shared" ca="1" si="61"/>
        <v>#N/A</v>
      </c>
      <c r="L799" s="78" t="e">
        <f t="shared" ca="1" si="64"/>
        <v>#N/A</v>
      </c>
      <c r="M799" s="78" t="e">
        <f t="shared" ca="1" si="65"/>
        <v>#N/A</v>
      </c>
      <c r="N799" s="38"/>
      <c r="O799" s="36" t="e" cm="1">
        <f t="array" ref="O799">IF(OR(ISERROR($H799),$H799=FALSE),NA(),
IF(INFLATION_Index="Custom",_xlfn.XLOOKUP($H799,Tool!$12:$12,Tool!$14:$14)*100,
IF(SETUP_Frequency="Financial Year",
IFERROR(INDEX(Dynamic_Table_FY,_xlfn.XMATCH($H799,Dynamic_Period_FY),_xlfn.XMATCH(INFLATION_Index,Dynamic_Indices)),
INDEX(Dynamic_Table_FY,COUNTA(Dynamic_Table_FY)/COUNTA(Dynamic_Indices),_xlfn.XMATCH(INFLATION_Index,Dynamic_Indices))),
IF(SETUP_Frequency="Calendar Year",
IFERROR(INDEX(Dynamic_Table_CAL,_xlfn.XMATCH($H799,Dynamic_Period_CAL),_xlfn.XMATCH(INFLATION_Index,Dynamic_Indices)),
INDEX(Dynamic_Table_CAL,COUNTA(Dynamic_Table_CAL)/COUNTA(Dynamic_Indices),_xlfn.XMATCH(INFLATION_Index,Dynamic_Indices))),
IF(SETUP_Frequency="Quarterly",
IFERROR(INDEX(Dynamic_Table_QTR,_xlfn.XMATCH($H799,Dynamic_Period_QTR),_xlfn.XMATCH(INFLATION_Index,Dynamic_Indices)),
INDEX(Dynamic_Table_QTR,COUNTA(Dynamic_Table_QTR)/COUNTA(Dynamic_Indices),_xlfn.XMATCH(INFLATION_Index,Dynamic_Indices))),"err")))))
/100</f>
        <v>#N/A</v>
      </c>
      <c r="P799" s="37" t="e">
        <f t="shared" ca="1" si="62"/>
        <v>#N/A</v>
      </c>
      <c r="Q799" s="37" t="e">
        <f ca="1">IF(ISERROR($H799),NA(),
$P799/_xlfn.XLOOKUP(0,Tool!$27:$27,Tool!$33:$33)
)</f>
        <v>#N/A</v>
      </c>
      <c r="R799" s="2"/>
      <c r="S799" s="36" t="e" cm="1">
        <f t="array" ref="S799">IF(OR(ISERROR($H799),$H799=FALSE),NA(),
IF(SETUP_Frequency="Financial Year",
IFERROR(INDEX(Dynamic_Table_FY,_xlfn.XMATCH($H799,Dynamic_Period_FY),_xlfn.XMATCH("GDP Deflator",Dynamic_Indices)),
INDEX(Dynamic_Table_FY,COUNTA(Dynamic_Table_FY)/COUNTA(Dynamic_Indices),_xlfn.XMATCH("GDP Deflator",Dynamic_Indices))),
IF(SETUP_Frequency="Calendar Year",
IFERROR(INDEX(Dynamic_Table_CAL,_xlfn.XMATCH($H799,Dynamic_Period_CAL),_xlfn.XMATCH("GDP Deflator",Dynamic_Indices)),
INDEX(Dynamic_Table_CAL,COUNTA(Dynamic_Table_CAL)/COUNTA(Dynamic_Indices),_xlfn.XMATCH("GDP Deflator",Dynamic_Indices))),
IF(SETUP_Frequency="Quarterly",
IFERROR(INDEX(Dynamic_Table_QTR,_xlfn.XMATCH($H799,Dynamic_Period_QTR),_xlfn.XMATCH("GDP Deflator",Dynamic_Indices)),
INDEX(Dynamic_Table_QTR,COUNTA(Dynamic_Table_QTR)/COUNTA(Dynamic_Indices),_xlfn.XMATCH("GDP Deflator",Dynamic_Indices))),"err"))))
/100</f>
        <v>#N/A</v>
      </c>
      <c r="T799" s="37" t="e">
        <f t="shared" ca="1" si="63"/>
        <v>#N/A</v>
      </c>
      <c r="U799" s="2" t="e">
        <f ca="1">IF(ISERROR($H799),NA(),
_xlfn.XLOOKUP(0,Tool!$28:$28,Tool!$40:$40)/$T799
)</f>
        <v>#N/A</v>
      </c>
    </row>
    <row r="800" spans="8:21" x14ac:dyDescent="0.35">
      <c r="H800" s="33" t="b">
        <f>IF(SETUP_Frequency="Calendar Year",IF(COUNTA(H$3:H799)&lt;=SETUP_Period_Final-SETUP_Period_First,H799+1),
IF(SETUP_Frequency="Financial Year", IF(COUNTA(H$3:H799)&lt;=LEFT(SETUP_Period_Final,4)-LEFT(SETUP_Period_First,4),((LEFT(H799,2)&amp;MID(H799,3,2))+1)&amp;"/"&amp;TEXT(RIGHT(TEXT(RIGHT(H799,2)+1,"00"),2),"00"),NA()),
IF(SETUP_Frequency="Quarterly",IF(COUNTA(H$3:H799)&lt;=((LEFT(SETUP_Period_Final,4)-LEFT(SETUP_Period_First,4))*4)+RIGHT(SETUP_Period_Final,1)-RIGHT(SETUP_Period_First,1),IF(_xlfn.NUMBERVALUE(RIGHT(H799,1))=4,(LEFT(H799,4)+1)&amp;"Q1",(LEFT(H799,4)&amp;"Q"&amp;(RIGHT(H799,1)+1))),NA()),NA())))</f>
        <v>0</v>
      </c>
      <c r="J800" s="43">
        <f ca="1">OFFSET(Tool!$C$13,0,ROW($H800)-3)</f>
        <v>0</v>
      </c>
      <c r="K800" s="78" t="e">
        <f t="shared" ca="1" si="61"/>
        <v>#N/A</v>
      </c>
      <c r="L800" s="78" t="e">
        <f t="shared" ca="1" si="64"/>
        <v>#N/A</v>
      </c>
      <c r="M800" s="78" t="e">
        <f t="shared" ca="1" si="65"/>
        <v>#N/A</v>
      </c>
      <c r="N800" s="38"/>
      <c r="O800" s="36" t="e" cm="1">
        <f t="array" ref="O800">IF(OR(ISERROR($H800),$H800=FALSE),NA(),
IF(INFLATION_Index="Custom",_xlfn.XLOOKUP($H800,Tool!$12:$12,Tool!$14:$14)*100,
IF(SETUP_Frequency="Financial Year",
IFERROR(INDEX(Dynamic_Table_FY,_xlfn.XMATCH($H800,Dynamic_Period_FY),_xlfn.XMATCH(INFLATION_Index,Dynamic_Indices)),
INDEX(Dynamic_Table_FY,COUNTA(Dynamic_Table_FY)/COUNTA(Dynamic_Indices),_xlfn.XMATCH(INFLATION_Index,Dynamic_Indices))),
IF(SETUP_Frequency="Calendar Year",
IFERROR(INDEX(Dynamic_Table_CAL,_xlfn.XMATCH($H800,Dynamic_Period_CAL),_xlfn.XMATCH(INFLATION_Index,Dynamic_Indices)),
INDEX(Dynamic_Table_CAL,COUNTA(Dynamic_Table_CAL)/COUNTA(Dynamic_Indices),_xlfn.XMATCH(INFLATION_Index,Dynamic_Indices))),
IF(SETUP_Frequency="Quarterly",
IFERROR(INDEX(Dynamic_Table_QTR,_xlfn.XMATCH($H800,Dynamic_Period_QTR),_xlfn.XMATCH(INFLATION_Index,Dynamic_Indices)),
INDEX(Dynamic_Table_QTR,COUNTA(Dynamic_Table_QTR)/COUNTA(Dynamic_Indices),_xlfn.XMATCH(INFLATION_Index,Dynamic_Indices))),"err")))))
/100</f>
        <v>#N/A</v>
      </c>
      <c r="P800" s="37" t="e">
        <f t="shared" ca="1" si="62"/>
        <v>#N/A</v>
      </c>
      <c r="Q800" s="37" t="e">
        <f ca="1">IF(ISERROR($H800),NA(),
$P800/_xlfn.XLOOKUP(0,Tool!$27:$27,Tool!$33:$33)
)</f>
        <v>#N/A</v>
      </c>
      <c r="R800" s="2"/>
      <c r="S800" s="36" t="e" cm="1">
        <f t="array" ref="S800">IF(OR(ISERROR($H800),$H800=FALSE),NA(),
IF(SETUP_Frequency="Financial Year",
IFERROR(INDEX(Dynamic_Table_FY,_xlfn.XMATCH($H800,Dynamic_Period_FY),_xlfn.XMATCH("GDP Deflator",Dynamic_Indices)),
INDEX(Dynamic_Table_FY,COUNTA(Dynamic_Table_FY)/COUNTA(Dynamic_Indices),_xlfn.XMATCH("GDP Deflator",Dynamic_Indices))),
IF(SETUP_Frequency="Calendar Year",
IFERROR(INDEX(Dynamic_Table_CAL,_xlfn.XMATCH($H800,Dynamic_Period_CAL),_xlfn.XMATCH("GDP Deflator",Dynamic_Indices)),
INDEX(Dynamic_Table_CAL,COUNTA(Dynamic_Table_CAL)/COUNTA(Dynamic_Indices),_xlfn.XMATCH("GDP Deflator",Dynamic_Indices))),
IF(SETUP_Frequency="Quarterly",
IFERROR(INDEX(Dynamic_Table_QTR,_xlfn.XMATCH($H800,Dynamic_Period_QTR),_xlfn.XMATCH("GDP Deflator",Dynamic_Indices)),
INDEX(Dynamic_Table_QTR,COUNTA(Dynamic_Table_QTR)/COUNTA(Dynamic_Indices),_xlfn.XMATCH("GDP Deflator",Dynamic_Indices))),"err"))))
/100</f>
        <v>#N/A</v>
      </c>
      <c r="T800" s="37" t="e">
        <f t="shared" ca="1" si="63"/>
        <v>#N/A</v>
      </c>
      <c r="U800" s="2" t="e">
        <f ca="1">IF(ISERROR($H800),NA(),
_xlfn.XLOOKUP(0,Tool!$28:$28,Tool!$40:$40)/$T800
)</f>
        <v>#N/A</v>
      </c>
    </row>
    <row r="801" spans="8:21" x14ac:dyDescent="0.35">
      <c r="H801" s="33" t="b">
        <f>IF(SETUP_Frequency="Calendar Year",IF(COUNTA(H$3:H800)&lt;=SETUP_Period_Final-SETUP_Period_First,H800+1),
IF(SETUP_Frequency="Financial Year", IF(COUNTA(H$3:H800)&lt;=LEFT(SETUP_Period_Final,4)-LEFT(SETUP_Period_First,4),((LEFT(H800,2)&amp;MID(H800,3,2))+1)&amp;"/"&amp;TEXT(RIGHT(TEXT(RIGHT(H800,2)+1,"00"),2),"00"),NA()),
IF(SETUP_Frequency="Quarterly",IF(COUNTA(H$3:H800)&lt;=((LEFT(SETUP_Period_Final,4)-LEFT(SETUP_Period_First,4))*4)+RIGHT(SETUP_Period_Final,1)-RIGHT(SETUP_Period_First,1),IF(_xlfn.NUMBERVALUE(RIGHT(H800,1))=4,(LEFT(H800,4)+1)&amp;"Q1",(LEFT(H800,4)&amp;"Q"&amp;(RIGHT(H800,1)+1))),NA()),NA())))</f>
        <v>0</v>
      </c>
      <c r="J801" s="43">
        <f ca="1">OFFSET(Tool!$C$13,0,ROW($H801)-3)</f>
        <v>0</v>
      </c>
      <c r="K801" s="78" t="e">
        <f t="shared" ca="1" si="61"/>
        <v>#N/A</v>
      </c>
      <c r="L801" s="78" t="e">
        <f t="shared" ca="1" si="64"/>
        <v>#N/A</v>
      </c>
      <c r="M801" s="78" t="e">
        <f t="shared" ca="1" si="65"/>
        <v>#N/A</v>
      </c>
      <c r="N801" s="38"/>
      <c r="O801" s="36" t="e" cm="1">
        <f t="array" ref="O801">IF(OR(ISERROR($H801),$H801=FALSE),NA(),
IF(INFLATION_Index="Custom",_xlfn.XLOOKUP($H801,Tool!$12:$12,Tool!$14:$14)*100,
IF(SETUP_Frequency="Financial Year",
IFERROR(INDEX(Dynamic_Table_FY,_xlfn.XMATCH($H801,Dynamic_Period_FY),_xlfn.XMATCH(INFLATION_Index,Dynamic_Indices)),
INDEX(Dynamic_Table_FY,COUNTA(Dynamic_Table_FY)/COUNTA(Dynamic_Indices),_xlfn.XMATCH(INFLATION_Index,Dynamic_Indices))),
IF(SETUP_Frequency="Calendar Year",
IFERROR(INDEX(Dynamic_Table_CAL,_xlfn.XMATCH($H801,Dynamic_Period_CAL),_xlfn.XMATCH(INFLATION_Index,Dynamic_Indices)),
INDEX(Dynamic_Table_CAL,COUNTA(Dynamic_Table_CAL)/COUNTA(Dynamic_Indices),_xlfn.XMATCH(INFLATION_Index,Dynamic_Indices))),
IF(SETUP_Frequency="Quarterly",
IFERROR(INDEX(Dynamic_Table_QTR,_xlfn.XMATCH($H801,Dynamic_Period_QTR),_xlfn.XMATCH(INFLATION_Index,Dynamic_Indices)),
INDEX(Dynamic_Table_QTR,COUNTA(Dynamic_Table_QTR)/COUNTA(Dynamic_Indices),_xlfn.XMATCH(INFLATION_Index,Dynamic_Indices))),"err")))))
/100</f>
        <v>#N/A</v>
      </c>
      <c r="P801" s="37" t="e">
        <f t="shared" ca="1" si="62"/>
        <v>#N/A</v>
      </c>
      <c r="Q801" s="37" t="e">
        <f ca="1">IF(ISERROR($H801),NA(),
$P801/_xlfn.XLOOKUP(0,Tool!$27:$27,Tool!$33:$33)
)</f>
        <v>#N/A</v>
      </c>
      <c r="R801" s="2"/>
      <c r="S801" s="36" t="e" cm="1">
        <f t="array" ref="S801">IF(OR(ISERROR($H801),$H801=FALSE),NA(),
IF(SETUP_Frequency="Financial Year",
IFERROR(INDEX(Dynamic_Table_FY,_xlfn.XMATCH($H801,Dynamic_Period_FY),_xlfn.XMATCH("GDP Deflator",Dynamic_Indices)),
INDEX(Dynamic_Table_FY,COUNTA(Dynamic_Table_FY)/COUNTA(Dynamic_Indices),_xlfn.XMATCH("GDP Deflator",Dynamic_Indices))),
IF(SETUP_Frequency="Calendar Year",
IFERROR(INDEX(Dynamic_Table_CAL,_xlfn.XMATCH($H801,Dynamic_Period_CAL),_xlfn.XMATCH("GDP Deflator",Dynamic_Indices)),
INDEX(Dynamic_Table_CAL,COUNTA(Dynamic_Table_CAL)/COUNTA(Dynamic_Indices),_xlfn.XMATCH("GDP Deflator",Dynamic_Indices))),
IF(SETUP_Frequency="Quarterly",
IFERROR(INDEX(Dynamic_Table_QTR,_xlfn.XMATCH($H801,Dynamic_Period_QTR),_xlfn.XMATCH("GDP Deflator",Dynamic_Indices)),
INDEX(Dynamic_Table_QTR,COUNTA(Dynamic_Table_QTR)/COUNTA(Dynamic_Indices),_xlfn.XMATCH("GDP Deflator",Dynamic_Indices))),"err"))))
/100</f>
        <v>#N/A</v>
      </c>
      <c r="T801" s="37" t="e">
        <f t="shared" ca="1" si="63"/>
        <v>#N/A</v>
      </c>
      <c r="U801" s="2" t="e">
        <f ca="1">IF(ISERROR($H801),NA(),
_xlfn.XLOOKUP(0,Tool!$28:$28,Tool!$40:$40)/$T801
)</f>
        <v>#N/A</v>
      </c>
    </row>
    <row r="802" spans="8:21" x14ac:dyDescent="0.35">
      <c r="H802" s="33" t="b">
        <f>IF(SETUP_Frequency="Calendar Year",IF(COUNTA(H$3:H801)&lt;=SETUP_Period_Final-SETUP_Period_First,H801+1),
IF(SETUP_Frequency="Financial Year", IF(COUNTA(H$3:H801)&lt;=LEFT(SETUP_Period_Final,4)-LEFT(SETUP_Period_First,4),((LEFT(H801,2)&amp;MID(H801,3,2))+1)&amp;"/"&amp;TEXT(RIGHT(TEXT(RIGHT(H801,2)+1,"00"),2),"00"),NA()),
IF(SETUP_Frequency="Quarterly",IF(COUNTA(H$3:H801)&lt;=((LEFT(SETUP_Period_Final,4)-LEFT(SETUP_Period_First,4))*4)+RIGHT(SETUP_Period_Final,1)-RIGHT(SETUP_Period_First,1),IF(_xlfn.NUMBERVALUE(RIGHT(H801,1))=4,(LEFT(H801,4)+1)&amp;"Q1",(LEFT(H801,4)&amp;"Q"&amp;(RIGHT(H801,1)+1))),NA()),NA())))</f>
        <v>0</v>
      </c>
      <c r="J802" s="43">
        <f ca="1">OFFSET(Tool!$C$13,0,ROW($H802)-3)</f>
        <v>0</v>
      </c>
      <c r="K802" s="78" t="e">
        <f t="shared" ca="1" si="61"/>
        <v>#N/A</v>
      </c>
      <c r="L802" s="78" t="e">
        <f t="shared" ca="1" si="64"/>
        <v>#N/A</v>
      </c>
      <c r="M802" s="78" t="e">
        <f t="shared" ca="1" si="65"/>
        <v>#N/A</v>
      </c>
      <c r="N802" s="38"/>
      <c r="O802" s="36" t="e" cm="1">
        <f t="array" ref="O802">IF(OR(ISERROR($H802),$H802=FALSE),NA(),
IF(INFLATION_Index="Custom",_xlfn.XLOOKUP($H802,Tool!$12:$12,Tool!$14:$14)*100,
IF(SETUP_Frequency="Financial Year",
IFERROR(INDEX(Dynamic_Table_FY,_xlfn.XMATCH($H802,Dynamic_Period_FY),_xlfn.XMATCH(INFLATION_Index,Dynamic_Indices)),
INDEX(Dynamic_Table_FY,COUNTA(Dynamic_Table_FY)/COUNTA(Dynamic_Indices),_xlfn.XMATCH(INFLATION_Index,Dynamic_Indices))),
IF(SETUP_Frequency="Calendar Year",
IFERROR(INDEX(Dynamic_Table_CAL,_xlfn.XMATCH($H802,Dynamic_Period_CAL),_xlfn.XMATCH(INFLATION_Index,Dynamic_Indices)),
INDEX(Dynamic_Table_CAL,COUNTA(Dynamic_Table_CAL)/COUNTA(Dynamic_Indices),_xlfn.XMATCH(INFLATION_Index,Dynamic_Indices))),
IF(SETUP_Frequency="Quarterly",
IFERROR(INDEX(Dynamic_Table_QTR,_xlfn.XMATCH($H802,Dynamic_Period_QTR),_xlfn.XMATCH(INFLATION_Index,Dynamic_Indices)),
INDEX(Dynamic_Table_QTR,COUNTA(Dynamic_Table_QTR)/COUNTA(Dynamic_Indices),_xlfn.XMATCH(INFLATION_Index,Dynamic_Indices))),"err")))))
/100</f>
        <v>#N/A</v>
      </c>
      <c r="P802" s="37" t="e">
        <f t="shared" ca="1" si="62"/>
        <v>#N/A</v>
      </c>
      <c r="Q802" s="37" t="e">
        <f ca="1">IF(ISERROR($H802),NA(),
$P802/_xlfn.XLOOKUP(0,Tool!$27:$27,Tool!$33:$33)
)</f>
        <v>#N/A</v>
      </c>
      <c r="R802" s="2"/>
      <c r="S802" s="36" t="e" cm="1">
        <f t="array" ref="S802">IF(OR(ISERROR($H802),$H802=FALSE),NA(),
IF(SETUP_Frequency="Financial Year",
IFERROR(INDEX(Dynamic_Table_FY,_xlfn.XMATCH($H802,Dynamic_Period_FY),_xlfn.XMATCH("GDP Deflator",Dynamic_Indices)),
INDEX(Dynamic_Table_FY,COUNTA(Dynamic_Table_FY)/COUNTA(Dynamic_Indices),_xlfn.XMATCH("GDP Deflator",Dynamic_Indices))),
IF(SETUP_Frequency="Calendar Year",
IFERROR(INDEX(Dynamic_Table_CAL,_xlfn.XMATCH($H802,Dynamic_Period_CAL),_xlfn.XMATCH("GDP Deflator",Dynamic_Indices)),
INDEX(Dynamic_Table_CAL,COUNTA(Dynamic_Table_CAL)/COUNTA(Dynamic_Indices),_xlfn.XMATCH("GDP Deflator",Dynamic_Indices))),
IF(SETUP_Frequency="Quarterly",
IFERROR(INDEX(Dynamic_Table_QTR,_xlfn.XMATCH($H802,Dynamic_Period_QTR),_xlfn.XMATCH("GDP Deflator",Dynamic_Indices)),
INDEX(Dynamic_Table_QTR,COUNTA(Dynamic_Table_QTR)/COUNTA(Dynamic_Indices),_xlfn.XMATCH("GDP Deflator",Dynamic_Indices))),"err"))))
/100</f>
        <v>#N/A</v>
      </c>
      <c r="T802" s="37" t="e">
        <f t="shared" ca="1" si="63"/>
        <v>#N/A</v>
      </c>
      <c r="U802" s="2" t="e">
        <f ca="1">IF(ISERROR($H802),NA(),
_xlfn.XLOOKUP(0,Tool!$28:$28,Tool!$40:$40)/$T802
)</f>
        <v>#N/A</v>
      </c>
    </row>
    <row r="803" spans="8:21" x14ac:dyDescent="0.35">
      <c r="H803" s="33" t="b">
        <f>IF(SETUP_Frequency="Calendar Year",IF(COUNTA(H$3:H802)&lt;=SETUP_Period_Final-SETUP_Period_First,H802+1),
IF(SETUP_Frequency="Financial Year", IF(COUNTA(H$3:H802)&lt;=LEFT(SETUP_Period_Final,4)-LEFT(SETUP_Period_First,4),((LEFT(H802,2)&amp;MID(H802,3,2))+1)&amp;"/"&amp;TEXT(RIGHT(TEXT(RIGHT(H802,2)+1,"00"),2),"00"),NA()),
IF(SETUP_Frequency="Quarterly",IF(COUNTA(H$3:H802)&lt;=((LEFT(SETUP_Period_Final,4)-LEFT(SETUP_Period_First,4))*4)+RIGHT(SETUP_Period_Final,1)-RIGHT(SETUP_Period_First,1),IF(_xlfn.NUMBERVALUE(RIGHT(H802,1))=4,(LEFT(H802,4)+1)&amp;"Q1",(LEFT(H802,4)&amp;"Q"&amp;(RIGHT(H802,1)+1))),NA()),NA())))</f>
        <v>0</v>
      </c>
      <c r="J803" s="43">
        <f ca="1">OFFSET(Tool!$C$13,0,ROW($H803)-3)</f>
        <v>0</v>
      </c>
      <c r="K803" s="78" t="e">
        <f t="shared" ca="1" si="61"/>
        <v>#N/A</v>
      </c>
      <c r="L803" s="78" t="e">
        <f t="shared" ca="1" si="64"/>
        <v>#N/A</v>
      </c>
      <c r="M803" s="78" t="e">
        <f t="shared" ca="1" si="65"/>
        <v>#N/A</v>
      </c>
      <c r="N803" s="38"/>
      <c r="O803" s="36" t="e" cm="1">
        <f t="array" ref="O803">IF(OR(ISERROR($H803),$H803=FALSE),NA(),
IF(INFLATION_Index="Custom",_xlfn.XLOOKUP($H803,Tool!$12:$12,Tool!$14:$14)*100,
IF(SETUP_Frequency="Financial Year",
IFERROR(INDEX(Dynamic_Table_FY,_xlfn.XMATCH($H803,Dynamic_Period_FY),_xlfn.XMATCH(INFLATION_Index,Dynamic_Indices)),
INDEX(Dynamic_Table_FY,COUNTA(Dynamic_Table_FY)/COUNTA(Dynamic_Indices),_xlfn.XMATCH(INFLATION_Index,Dynamic_Indices))),
IF(SETUP_Frequency="Calendar Year",
IFERROR(INDEX(Dynamic_Table_CAL,_xlfn.XMATCH($H803,Dynamic_Period_CAL),_xlfn.XMATCH(INFLATION_Index,Dynamic_Indices)),
INDEX(Dynamic_Table_CAL,COUNTA(Dynamic_Table_CAL)/COUNTA(Dynamic_Indices),_xlfn.XMATCH(INFLATION_Index,Dynamic_Indices))),
IF(SETUP_Frequency="Quarterly",
IFERROR(INDEX(Dynamic_Table_QTR,_xlfn.XMATCH($H803,Dynamic_Period_QTR),_xlfn.XMATCH(INFLATION_Index,Dynamic_Indices)),
INDEX(Dynamic_Table_QTR,COUNTA(Dynamic_Table_QTR)/COUNTA(Dynamic_Indices),_xlfn.XMATCH(INFLATION_Index,Dynamic_Indices))),"err")))))
/100</f>
        <v>#N/A</v>
      </c>
      <c r="P803" s="37" t="e">
        <f t="shared" ca="1" si="62"/>
        <v>#N/A</v>
      </c>
      <c r="Q803" s="37" t="e">
        <f ca="1">IF(ISERROR($H803),NA(),
$P803/_xlfn.XLOOKUP(0,Tool!$27:$27,Tool!$33:$33)
)</f>
        <v>#N/A</v>
      </c>
      <c r="R803" s="2"/>
      <c r="S803" s="36" t="e" cm="1">
        <f t="array" ref="S803">IF(OR(ISERROR($H803),$H803=FALSE),NA(),
IF(SETUP_Frequency="Financial Year",
IFERROR(INDEX(Dynamic_Table_FY,_xlfn.XMATCH($H803,Dynamic_Period_FY),_xlfn.XMATCH("GDP Deflator",Dynamic_Indices)),
INDEX(Dynamic_Table_FY,COUNTA(Dynamic_Table_FY)/COUNTA(Dynamic_Indices),_xlfn.XMATCH("GDP Deflator",Dynamic_Indices))),
IF(SETUP_Frequency="Calendar Year",
IFERROR(INDEX(Dynamic_Table_CAL,_xlfn.XMATCH($H803,Dynamic_Period_CAL),_xlfn.XMATCH("GDP Deflator",Dynamic_Indices)),
INDEX(Dynamic_Table_CAL,COUNTA(Dynamic_Table_CAL)/COUNTA(Dynamic_Indices),_xlfn.XMATCH("GDP Deflator",Dynamic_Indices))),
IF(SETUP_Frequency="Quarterly",
IFERROR(INDEX(Dynamic_Table_QTR,_xlfn.XMATCH($H803,Dynamic_Period_QTR),_xlfn.XMATCH("GDP Deflator",Dynamic_Indices)),
INDEX(Dynamic_Table_QTR,COUNTA(Dynamic_Table_QTR)/COUNTA(Dynamic_Indices),_xlfn.XMATCH("GDP Deflator",Dynamic_Indices))),"err"))))
/100</f>
        <v>#N/A</v>
      </c>
      <c r="T803" s="37" t="e">
        <f t="shared" ca="1" si="63"/>
        <v>#N/A</v>
      </c>
      <c r="U803" s="2" t="e">
        <f ca="1">IF(ISERROR($H803),NA(),
_xlfn.XLOOKUP(0,Tool!$28:$28,Tool!$40:$40)/$T803
)</f>
        <v>#N/A</v>
      </c>
    </row>
    <row r="804" spans="8:21" x14ac:dyDescent="0.35">
      <c r="H804" s="33" t="b">
        <f>IF(SETUP_Frequency="Calendar Year",IF(COUNTA(H$3:H803)&lt;=SETUP_Period_Final-SETUP_Period_First,H803+1),
IF(SETUP_Frequency="Financial Year", IF(COUNTA(H$3:H803)&lt;=LEFT(SETUP_Period_Final,4)-LEFT(SETUP_Period_First,4),((LEFT(H803,2)&amp;MID(H803,3,2))+1)&amp;"/"&amp;TEXT(RIGHT(TEXT(RIGHT(H803,2)+1,"00"),2),"00"),NA()),
IF(SETUP_Frequency="Quarterly",IF(COUNTA(H$3:H803)&lt;=((LEFT(SETUP_Period_Final,4)-LEFT(SETUP_Period_First,4))*4)+RIGHT(SETUP_Period_Final,1)-RIGHT(SETUP_Period_First,1),IF(_xlfn.NUMBERVALUE(RIGHT(H803,1))=4,(LEFT(H803,4)+1)&amp;"Q1",(LEFT(H803,4)&amp;"Q"&amp;(RIGHT(H803,1)+1))),NA()),NA())))</f>
        <v>0</v>
      </c>
      <c r="J804" s="43">
        <f ca="1">OFFSET(Tool!$C$13,0,ROW($H804)-3)</f>
        <v>0</v>
      </c>
      <c r="K804" s="78" t="e">
        <f t="shared" ca="1" si="61"/>
        <v>#N/A</v>
      </c>
      <c r="L804" s="78" t="e">
        <f t="shared" ca="1" si="64"/>
        <v>#N/A</v>
      </c>
      <c r="M804" s="78" t="e">
        <f t="shared" ca="1" si="65"/>
        <v>#N/A</v>
      </c>
      <c r="N804" s="38"/>
      <c r="O804" s="36" t="e" cm="1">
        <f t="array" ref="O804">IF(OR(ISERROR($H804),$H804=FALSE),NA(),
IF(INFLATION_Index="Custom",_xlfn.XLOOKUP($H804,Tool!$12:$12,Tool!$14:$14)*100,
IF(SETUP_Frequency="Financial Year",
IFERROR(INDEX(Dynamic_Table_FY,_xlfn.XMATCH($H804,Dynamic_Period_FY),_xlfn.XMATCH(INFLATION_Index,Dynamic_Indices)),
INDEX(Dynamic_Table_FY,COUNTA(Dynamic_Table_FY)/COUNTA(Dynamic_Indices),_xlfn.XMATCH(INFLATION_Index,Dynamic_Indices))),
IF(SETUP_Frequency="Calendar Year",
IFERROR(INDEX(Dynamic_Table_CAL,_xlfn.XMATCH($H804,Dynamic_Period_CAL),_xlfn.XMATCH(INFLATION_Index,Dynamic_Indices)),
INDEX(Dynamic_Table_CAL,COUNTA(Dynamic_Table_CAL)/COUNTA(Dynamic_Indices),_xlfn.XMATCH(INFLATION_Index,Dynamic_Indices))),
IF(SETUP_Frequency="Quarterly",
IFERROR(INDEX(Dynamic_Table_QTR,_xlfn.XMATCH($H804,Dynamic_Period_QTR),_xlfn.XMATCH(INFLATION_Index,Dynamic_Indices)),
INDEX(Dynamic_Table_QTR,COUNTA(Dynamic_Table_QTR)/COUNTA(Dynamic_Indices),_xlfn.XMATCH(INFLATION_Index,Dynamic_Indices))),"err")))))
/100</f>
        <v>#N/A</v>
      </c>
      <c r="P804" s="37" t="e">
        <f t="shared" ca="1" si="62"/>
        <v>#N/A</v>
      </c>
      <c r="Q804" s="37" t="e">
        <f ca="1">IF(ISERROR($H804),NA(),
$P804/_xlfn.XLOOKUP(0,Tool!$27:$27,Tool!$33:$33)
)</f>
        <v>#N/A</v>
      </c>
      <c r="R804" s="2"/>
      <c r="S804" s="36" t="e" cm="1">
        <f t="array" ref="S804">IF(OR(ISERROR($H804),$H804=FALSE),NA(),
IF(SETUP_Frequency="Financial Year",
IFERROR(INDEX(Dynamic_Table_FY,_xlfn.XMATCH($H804,Dynamic_Period_FY),_xlfn.XMATCH("GDP Deflator",Dynamic_Indices)),
INDEX(Dynamic_Table_FY,COUNTA(Dynamic_Table_FY)/COUNTA(Dynamic_Indices),_xlfn.XMATCH("GDP Deflator",Dynamic_Indices))),
IF(SETUP_Frequency="Calendar Year",
IFERROR(INDEX(Dynamic_Table_CAL,_xlfn.XMATCH($H804,Dynamic_Period_CAL),_xlfn.XMATCH("GDP Deflator",Dynamic_Indices)),
INDEX(Dynamic_Table_CAL,COUNTA(Dynamic_Table_CAL)/COUNTA(Dynamic_Indices),_xlfn.XMATCH("GDP Deflator",Dynamic_Indices))),
IF(SETUP_Frequency="Quarterly",
IFERROR(INDEX(Dynamic_Table_QTR,_xlfn.XMATCH($H804,Dynamic_Period_QTR),_xlfn.XMATCH("GDP Deflator",Dynamic_Indices)),
INDEX(Dynamic_Table_QTR,COUNTA(Dynamic_Table_QTR)/COUNTA(Dynamic_Indices),_xlfn.XMATCH("GDP Deflator",Dynamic_Indices))),"err"))))
/100</f>
        <v>#N/A</v>
      </c>
      <c r="T804" s="37" t="e">
        <f t="shared" ca="1" si="63"/>
        <v>#N/A</v>
      </c>
      <c r="U804" s="2" t="e">
        <f ca="1">IF(ISERROR($H804),NA(),
_xlfn.XLOOKUP(0,Tool!$28:$28,Tool!$40:$40)/$T804
)</f>
        <v>#N/A</v>
      </c>
    </row>
    <row r="805" spans="8:21" x14ac:dyDescent="0.35">
      <c r="H805" s="33" t="b">
        <f>IF(SETUP_Frequency="Calendar Year",IF(COUNTA(H$3:H804)&lt;=SETUP_Period_Final-SETUP_Period_First,H804+1),
IF(SETUP_Frequency="Financial Year", IF(COUNTA(H$3:H804)&lt;=LEFT(SETUP_Period_Final,4)-LEFT(SETUP_Period_First,4),((LEFT(H804,2)&amp;MID(H804,3,2))+1)&amp;"/"&amp;TEXT(RIGHT(TEXT(RIGHT(H804,2)+1,"00"),2),"00"),NA()),
IF(SETUP_Frequency="Quarterly",IF(COUNTA(H$3:H804)&lt;=((LEFT(SETUP_Period_Final,4)-LEFT(SETUP_Period_First,4))*4)+RIGHT(SETUP_Period_Final,1)-RIGHT(SETUP_Period_First,1),IF(_xlfn.NUMBERVALUE(RIGHT(H804,1))=4,(LEFT(H804,4)+1)&amp;"Q1",(LEFT(H804,4)&amp;"Q"&amp;(RIGHT(H804,1)+1))),NA()),NA())))</f>
        <v>0</v>
      </c>
      <c r="J805" s="43">
        <f ca="1">OFFSET(Tool!$C$13,0,ROW($H805)-3)</f>
        <v>0</v>
      </c>
      <c r="K805" s="78" t="e">
        <f t="shared" ca="1" si="61"/>
        <v>#N/A</v>
      </c>
      <c r="L805" s="78" t="e">
        <f t="shared" ca="1" si="64"/>
        <v>#N/A</v>
      </c>
      <c r="M805" s="78" t="e">
        <f t="shared" ca="1" si="65"/>
        <v>#N/A</v>
      </c>
      <c r="N805" s="38"/>
      <c r="O805" s="36" t="e" cm="1">
        <f t="array" ref="O805">IF(OR(ISERROR($H805),$H805=FALSE),NA(),
IF(INFLATION_Index="Custom",_xlfn.XLOOKUP($H805,Tool!$12:$12,Tool!$14:$14)*100,
IF(SETUP_Frequency="Financial Year",
IFERROR(INDEX(Dynamic_Table_FY,_xlfn.XMATCH($H805,Dynamic_Period_FY),_xlfn.XMATCH(INFLATION_Index,Dynamic_Indices)),
INDEX(Dynamic_Table_FY,COUNTA(Dynamic_Table_FY)/COUNTA(Dynamic_Indices),_xlfn.XMATCH(INFLATION_Index,Dynamic_Indices))),
IF(SETUP_Frequency="Calendar Year",
IFERROR(INDEX(Dynamic_Table_CAL,_xlfn.XMATCH($H805,Dynamic_Period_CAL),_xlfn.XMATCH(INFLATION_Index,Dynamic_Indices)),
INDEX(Dynamic_Table_CAL,COUNTA(Dynamic_Table_CAL)/COUNTA(Dynamic_Indices),_xlfn.XMATCH(INFLATION_Index,Dynamic_Indices))),
IF(SETUP_Frequency="Quarterly",
IFERROR(INDEX(Dynamic_Table_QTR,_xlfn.XMATCH($H805,Dynamic_Period_QTR),_xlfn.XMATCH(INFLATION_Index,Dynamic_Indices)),
INDEX(Dynamic_Table_QTR,COUNTA(Dynamic_Table_QTR)/COUNTA(Dynamic_Indices),_xlfn.XMATCH(INFLATION_Index,Dynamic_Indices))),"err")))))
/100</f>
        <v>#N/A</v>
      </c>
      <c r="P805" s="37" t="e">
        <f t="shared" ca="1" si="62"/>
        <v>#N/A</v>
      </c>
      <c r="Q805" s="37" t="e">
        <f ca="1">IF(ISERROR($H805),NA(),
$P805/_xlfn.XLOOKUP(0,Tool!$27:$27,Tool!$33:$33)
)</f>
        <v>#N/A</v>
      </c>
      <c r="R805" s="2"/>
      <c r="S805" s="36" t="e" cm="1">
        <f t="array" ref="S805">IF(OR(ISERROR($H805),$H805=FALSE),NA(),
IF(SETUP_Frequency="Financial Year",
IFERROR(INDEX(Dynamic_Table_FY,_xlfn.XMATCH($H805,Dynamic_Period_FY),_xlfn.XMATCH("GDP Deflator",Dynamic_Indices)),
INDEX(Dynamic_Table_FY,COUNTA(Dynamic_Table_FY)/COUNTA(Dynamic_Indices),_xlfn.XMATCH("GDP Deflator",Dynamic_Indices))),
IF(SETUP_Frequency="Calendar Year",
IFERROR(INDEX(Dynamic_Table_CAL,_xlfn.XMATCH($H805,Dynamic_Period_CAL),_xlfn.XMATCH("GDP Deflator",Dynamic_Indices)),
INDEX(Dynamic_Table_CAL,COUNTA(Dynamic_Table_CAL)/COUNTA(Dynamic_Indices),_xlfn.XMATCH("GDP Deflator",Dynamic_Indices))),
IF(SETUP_Frequency="Quarterly",
IFERROR(INDEX(Dynamic_Table_QTR,_xlfn.XMATCH($H805,Dynamic_Period_QTR),_xlfn.XMATCH("GDP Deflator",Dynamic_Indices)),
INDEX(Dynamic_Table_QTR,COUNTA(Dynamic_Table_QTR)/COUNTA(Dynamic_Indices),_xlfn.XMATCH("GDP Deflator",Dynamic_Indices))),"err"))))
/100</f>
        <v>#N/A</v>
      </c>
      <c r="T805" s="37" t="e">
        <f t="shared" ca="1" si="63"/>
        <v>#N/A</v>
      </c>
      <c r="U805" s="2" t="e">
        <f ca="1">IF(ISERROR($H805),NA(),
_xlfn.XLOOKUP(0,Tool!$28:$28,Tool!$40:$40)/$T805
)</f>
        <v>#N/A</v>
      </c>
    </row>
    <row r="806" spans="8:21" x14ac:dyDescent="0.35">
      <c r="H806" s="33" t="b">
        <f>IF(SETUP_Frequency="Calendar Year",IF(COUNTA(H$3:H805)&lt;=SETUP_Period_Final-SETUP_Period_First,H805+1),
IF(SETUP_Frequency="Financial Year", IF(COUNTA(H$3:H805)&lt;=LEFT(SETUP_Period_Final,4)-LEFT(SETUP_Period_First,4),((LEFT(H805,2)&amp;MID(H805,3,2))+1)&amp;"/"&amp;TEXT(RIGHT(TEXT(RIGHT(H805,2)+1,"00"),2),"00"),NA()),
IF(SETUP_Frequency="Quarterly",IF(COUNTA(H$3:H805)&lt;=((LEFT(SETUP_Period_Final,4)-LEFT(SETUP_Period_First,4))*4)+RIGHT(SETUP_Period_Final,1)-RIGHT(SETUP_Period_First,1),IF(_xlfn.NUMBERVALUE(RIGHT(H805,1))=4,(LEFT(H805,4)+1)&amp;"Q1",(LEFT(H805,4)&amp;"Q"&amp;(RIGHT(H805,1)+1))),NA()),NA())))</f>
        <v>0</v>
      </c>
      <c r="J806" s="43">
        <f ca="1">OFFSET(Tool!$C$13,0,ROW($H806)-3)</f>
        <v>0</v>
      </c>
      <c r="K806" s="78" t="e">
        <f t="shared" ca="1" si="61"/>
        <v>#N/A</v>
      </c>
      <c r="L806" s="78" t="e">
        <f t="shared" ca="1" si="64"/>
        <v>#N/A</v>
      </c>
      <c r="M806" s="78" t="e">
        <f t="shared" ca="1" si="65"/>
        <v>#N/A</v>
      </c>
      <c r="N806" s="38"/>
      <c r="O806" s="36" t="e" cm="1">
        <f t="array" ref="O806">IF(OR(ISERROR($H806),$H806=FALSE),NA(),
IF(INFLATION_Index="Custom",_xlfn.XLOOKUP($H806,Tool!$12:$12,Tool!$14:$14)*100,
IF(SETUP_Frequency="Financial Year",
IFERROR(INDEX(Dynamic_Table_FY,_xlfn.XMATCH($H806,Dynamic_Period_FY),_xlfn.XMATCH(INFLATION_Index,Dynamic_Indices)),
INDEX(Dynamic_Table_FY,COUNTA(Dynamic_Table_FY)/COUNTA(Dynamic_Indices),_xlfn.XMATCH(INFLATION_Index,Dynamic_Indices))),
IF(SETUP_Frequency="Calendar Year",
IFERROR(INDEX(Dynamic_Table_CAL,_xlfn.XMATCH($H806,Dynamic_Period_CAL),_xlfn.XMATCH(INFLATION_Index,Dynamic_Indices)),
INDEX(Dynamic_Table_CAL,COUNTA(Dynamic_Table_CAL)/COUNTA(Dynamic_Indices),_xlfn.XMATCH(INFLATION_Index,Dynamic_Indices))),
IF(SETUP_Frequency="Quarterly",
IFERROR(INDEX(Dynamic_Table_QTR,_xlfn.XMATCH($H806,Dynamic_Period_QTR),_xlfn.XMATCH(INFLATION_Index,Dynamic_Indices)),
INDEX(Dynamic_Table_QTR,COUNTA(Dynamic_Table_QTR)/COUNTA(Dynamic_Indices),_xlfn.XMATCH(INFLATION_Index,Dynamic_Indices))),"err")))))
/100</f>
        <v>#N/A</v>
      </c>
      <c r="P806" s="37" t="e">
        <f t="shared" ca="1" si="62"/>
        <v>#N/A</v>
      </c>
      <c r="Q806" s="37" t="e">
        <f ca="1">IF(ISERROR($H806),NA(),
$P806/_xlfn.XLOOKUP(0,Tool!$27:$27,Tool!$33:$33)
)</f>
        <v>#N/A</v>
      </c>
      <c r="R806" s="2"/>
      <c r="S806" s="36" t="e" cm="1">
        <f t="array" ref="S806">IF(OR(ISERROR($H806),$H806=FALSE),NA(),
IF(SETUP_Frequency="Financial Year",
IFERROR(INDEX(Dynamic_Table_FY,_xlfn.XMATCH($H806,Dynamic_Period_FY),_xlfn.XMATCH("GDP Deflator",Dynamic_Indices)),
INDEX(Dynamic_Table_FY,COUNTA(Dynamic_Table_FY)/COUNTA(Dynamic_Indices),_xlfn.XMATCH("GDP Deflator",Dynamic_Indices))),
IF(SETUP_Frequency="Calendar Year",
IFERROR(INDEX(Dynamic_Table_CAL,_xlfn.XMATCH($H806,Dynamic_Period_CAL),_xlfn.XMATCH("GDP Deflator",Dynamic_Indices)),
INDEX(Dynamic_Table_CAL,COUNTA(Dynamic_Table_CAL)/COUNTA(Dynamic_Indices),_xlfn.XMATCH("GDP Deflator",Dynamic_Indices))),
IF(SETUP_Frequency="Quarterly",
IFERROR(INDEX(Dynamic_Table_QTR,_xlfn.XMATCH($H806,Dynamic_Period_QTR),_xlfn.XMATCH("GDP Deflator",Dynamic_Indices)),
INDEX(Dynamic_Table_QTR,COUNTA(Dynamic_Table_QTR)/COUNTA(Dynamic_Indices),_xlfn.XMATCH("GDP Deflator",Dynamic_Indices))),"err"))))
/100</f>
        <v>#N/A</v>
      </c>
      <c r="T806" s="37" t="e">
        <f t="shared" ca="1" si="63"/>
        <v>#N/A</v>
      </c>
      <c r="U806" s="2" t="e">
        <f ca="1">IF(ISERROR($H806),NA(),
_xlfn.XLOOKUP(0,Tool!$28:$28,Tool!$40:$40)/$T806
)</f>
        <v>#N/A</v>
      </c>
    </row>
    <row r="807" spans="8:21" x14ac:dyDescent="0.35">
      <c r="H807" s="33" t="b">
        <f>IF(SETUP_Frequency="Calendar Year",IF(COUNTA(H$3:H806)&lt;=SETUP_Period_Final-SETUP_Period_First,H806+1),
IF(SETUP_Frequency="Financial Year", IF(COUNTA(H$3:H806)&lt;=LEFT(SETUP_Period_Final,4)-LEFT(SETUP_Period_First,4),((LEFT(H806,2)&amp;MID(H806,3,2))+1)&amp;"/"&amp;TEXT(RIGHT(TEXT(RIGHT(H806,2)+1,"00"),2),"00"),NA()),
IF(SETUP_Frequency="Quarterly",IF(COUNTA(H$3:H806)&lt;=((LEFT(SETUP_Period_Final,4)-LEFT(SETUP_Period_First,4))*4)+RIGHT(SETUP_Period_Final,1)-RIGHT(SETUP_Period_First,1),IF(_xlfn.NUMBERVALUE(RIGHT(H806,1))=4,(LEFT(H806,4)+1)&amp;"Q1",(LEFT(H806,4)&amp;"Q"&amp;(RIGHT(H806,1)+1))),NA()),NA())))</f>
        <v>0</v>
      </c>
      <c r="J807" s="43">
        <f ca="1">OFFSET(Tool!$C$13,0,ROW($H807)-3)</f>
        <v>0</v>
      </c>
      <c r="K807" s="78" t="e">
        <f t="shared" ca="1" si="61"/>
        <v>#N/A</v>
      </c>
      <c r="L807" s="78" t="e">
        <f t="shared" ca="1" si="64"/>
        <v>#N/A</v>
      </c>
      <c r="M807" s="78" t="e">
        <f t="shared" ca="1" si="65"/>
        <v>#N/A</v>
      </c>
      <c r="N807" s="38"/>
      <c r="O807" s="36" t="e" cm="1">
        <f t="array" ref="O807">IF(OR(ISERROR($H807),$H807=FALSE),NA(),
IF(INFLATION_Index="Custom",_xlfn.XLOOKUP($H807,Tool!$12:$12,Tool!$14:$14)*100,
IF(SETUP_Frequency="Financial Year",
IFERROR(INDEX(Dynamic_Table_FY,_xlfn.XMATCH($H807,Dynamic_Period_FY),_xlfn.XMATCH(INFLATION_Index,Dynamic_Indices)),
INDEX(Dynamic_Table_FY,COUNTA(Dynamic_Table_FY)/COUNTA(Dynamic_Indices),_xlfn.XMATCH(INFLATION_Index,Dynamic_Indices))),
IF(SETUP_Frequency="Calendar Year",
IFERROR(INDEX(Dynamic_Table_CAL,_xlfn.XMATCH($H807,Dynamic_Period_CAL),_xlfn.XMATCH(INFLATION_Index,Dynamic_Indices)),
INDEX(Dynamic_Table_CAL,COUNTA(Dynamic_Table_CAL)/COUNTA(Dynamic_Indices),_xlfn.XMATCH(INFLATION_Index,Dynamic_Indices))),
IF(SETUP_Frequency="Quarterly",
IFERROR(INDEX(Dynamic_Table_QTR,_xlfn.XMATCH($H807,Dynamic_Period_QTR),_xlfn.XMATCH(INFLATION_Index,Dynamic_Indices)),
INDEX(Dynamic_Table_QTR,COUNTA(Dynamic_Table_QTR)/COUNTA(Dynamic_Indices),_xlfn.XMATCH(INFLATION_Index,Dynamic_Indices))),"err")))))
/100</f>
        <v>#N/A</v>
      </c>
      <c r="P807" s="37" t="e">
        <f t="shared" ca="1" si="62"/>
        <v>#N/A</v>
      </c>
      <c r="Q807" s="37" t="e">
        <f ca="1">IF(ISERROR($H807),NA(),
$P807/_xlfn.XLOOKUP(0,Tool!$27:$27,Tool!$33:$33)
)</f>
        <v>#N/A</v>
      </c>
      <c r="R807" s="2"/>
      <c r="S807" s="36" t="e" cm="1">
        <f t="array" ref="S807">IF(OR(ISERROR($H807),$H807=FALSE),NA(),
IF(SETUP_Frequency="Financial Year",
IFERROR(INDEX(Dynamic_Table_FY,_xlfn.XMATCH($H807,Dynamic_Period_FY),_xlfn.XMATCH("GDP Deflator",Dynamic_Indices)),
INDEX(Dynamic_Table_FY,COUNTA(Dynamic_Table_FY)/COUNTA(Dynamic_Indices),_xlfn.XMATCH("GDP Deflator",Dynamic_Indices))),
IF(SETUP_Frequency="Calendar Year",
IFERROR(INDEX(Dynamic_Table_CAL,_xlfn.XMATCH($H807,Dynamic_Period_CAL),_xlfn.XMATCH("GDP Deflator",Dynamic_Indices)),
INDEX(Dynamic_Table_CAL,COUNTA(Dynamic_Table_CAL)/COUNTA(Dynamic_Indices),_xlfn.XMATCH("GDP Deflator",Dynamic_Indices))),
IF(SETUP_Frequency="Quarterly",
IFERROR(INDEX(Dynamic_Table_QTR,_xlfn.XMATCH($H807,Dynamic_Period_QTR),_xlfn.XMATCH("GDP Deflator",Dynamic_Indices)),
INDEX(Dynamic_Table_QTR,COUNTA(Dynamic_Table_QTR)/COUNTA(Dynamic_Indices),_xlfn.XMATCH("GDP Deflator",Dynamic_Indices))),"err"))))
/100</f>
        <v>#N/A</v>
      </c>
      <c r="T807" s="37" t="e">
        <f t="shared" ca="1" si="63"/>
        <v>#N/A</v>
      </c>
      <c r="U807" s="2" t="e">
        <f ca="1">IF(ISERROR($H807),NA(),
_xlfn.XLOOKUP(0,Tool!$28:$28,Tool!$40:$40)/$T807
)</f>
        <v>#N/A</v>
      </c>
    </row>
    <row r="808" spans="8:21" x14ac:dyDescent="0.35">
      <c r="H808" s="33" t="b">
        <f>IF(SETUP_Frequency="Calendar Year",IF(COUNTA(H$3:H807)&lt;=SETUP_Period_Final-SETUP_Period_First,H807+1),
IF(SETUP_Frequency="Financial Year", IF(COUNTA(H$3:H807)&lt;=LEFT(SETUP_Period_Final,4)-LEFT(SETUP_Period_First,4),((LEFT(H807,2)&amp;MID(H807,3,2))+1)&amp;"/"&amp;TEXT(RIGHT(TEXT(RIGHT(H807,2)+1,"00"),2),"00"),NA()),
IF(SETUP_Frequency="Quarterly",IF(COUNTA(H$3:H807)&lt;=((LEFT(SETUP_Period_Final,4)-LEFT(SETUP_Period_First,4))*4)+RIGHT(SETUP_Period_Final,1)-RIGHT(SETUP_Period_First,1),IF(_xlfn.NUMBERVALUE(RIGHT(H807,1))=4,(LEFT(H807,4)+1)&amp;"Q1",(LEFT(H807,4)&amp;"Q"&amp;(RIGHT(H807,1)+1))),NA()),NA())))</f>
        <v>0</v>
      </c>
      <c r="J808" s="43">
        <f ca="1">OFFSET(Tool!$C$13,0,ROW($H808)-3)</f>
        <v>0</v>
      </c>
      <c r="K808" s="78" t="e">
        <f t="shared" ca="1" si="61"/>
        <v>#N/A</v>
      </c>
      <c r="L808" s="78" t="e">
        <f t="shared" ca="1" si="64"/>
        <v>#N/A</v>
      </c>
      <c r="M808" s="78" t="e">
        <f t="shared" ca="1" si="65"/>
        <v>#N/A</v>
      </c>
      <c r="N808" s="38"/>
      <c r="O808" s="36" t="e" cm="1">
        <f t="array" ref="O808">IF(OR(ISERROR($H808),$H808=FALSE),NA(),
IF(INFLATION_Index="Custom",_xlfn.XLOOKUP($H808,Tool!$12:$12,Tool!$14:$14)*100,
IF(SETUP_Frequency="Financial Year",
IFERROR(INDEX(Dynamic_Table_FY,_xlfn.XMATCH($H808,Dynamic_Period_FY),_xlfn.XMATCH(INFLATION_Index,Dynamic_Indices)),
INDEX(Dynamic_Table_FY,COUNTA(Dynamic_Table_FY)/COUNTA(Dynamic_Indices),_xlfn.XMATCH(INFLATION_Index,Dynamic_Indices))),
IF(SETUP_Frequency="Calendar Year",
IFERROR(INDEX(Dynamic_Table_CAL,_xlfn.XMATCH($H808,Dynamic_Period_CAL),_xlfn.XMATCH(INFLATION_Index,Dynamic_Indices)),
INDEX(Dynamic_Table_CAL,COUNTA(Dynamic_Table_CAL)/COUNTA(Dynamic_Indices),_xlfn.XMATCH(INFLATION_Index,Dynamic_Indices))),
IF(SETUP_Frequency="Quarterly",
IFERROR(INDEX(Dynamic_Table_QTR,_xlfn.XMATCH($H808,Dynamic_Period_QTR),_xlfn.XMATCH(INFLATION_Index,Dynamic_Indices)),
INDEX(Dynamic_Table_QTR,COUNTA(Dynamic_Table_QTR)/COUNTA(Dynamic_Indices),_xlfn.XMATCH(INFLATION_Index,Dynamic_Indices))),"err")))))
/100</f>
        <v>#N/A</v>
      </c>
      <c r="P808" s="37" t="e">
        <f t="shared" ca="1" si="62"/>
        <v>#N/A</v>
      </c>
      <c r="Q808" s="37" t="e">
        <f ca="1">IF(ISERROR($H808),NA(),
$P808/_xlfn.XLOOKUP(0,Tool!$27:$27,Tool!$33:$33)
)</f>
        <v>#N/A</v>
      </c>
      <c r="R808" s="2"/>
      <c r="S808" s="36" t="e" cm="1">
        <f t="array" ref="S808">IF(OR(ISERROR($H808),$H808=FALSE),NA(),
IF(SETUP_Frequency="Financial Year",
IFERROR(INDEX(Dynamic_Table_FY,_xlfn.XMATCH($H808,Dynamic_Period_FY),_xlfn.XMATCH("GDP Deflator",Dynamic_Indices)),
INDEX(Dynamic_Table_FY,COUNTA(Dynamic_Table_FY)/COUNTA(Dynamic_Indices),_xlfn.XMATCH("GDP Deflator",Dynamic_Indices))),
IF(SETUP_Frequency="Calendar Year",
IFERROR(INDEX(Dynamic_Table_CAL,_xlfn.XMATCH($H808,Dynamic_Period_CAL),_xlfn.XMATCH("GDP Deflator",Dynamic_Indices)),
INDEX(Dynamic_Table_CAL,COUNTA(Dynamic_Table_CAL)/COUNTA(Dynamic_Indices),_xlfn.XMATCH("GDP Deflator",Dynamic_Indices))),
IF(SETUP_Frequency="Quarterly",
IFERROR(INDEX(Dynamic_Table_QTR,_xlfn.XMATCH($H808,Dynamic_Period_QTR),_xlfn.XMATCH("GDP Deflator",Dynamic_Indices)),
INDEX(Dynamic_Table_QTR,COUNTA(Dynamic_Table_QTR)/COUNTA(Dynamic_Indices),_xlfn.XMATCH("GDP Deflator",Dynamic_Indices))),"err"))))
/100</f>
        <v>#N/A</v>
      </c>
      <c r="T808" s="37" t="e">
        <f t="shared" ca="1" si="63"/>
        <v>#N/A</v>
      </c>
      <c r="U808" s="2" t="e">
        <f ca="1">IF(ISERROR($H808),NA(),
_xlfn.XLOOKUP(0,Tool!$28:$28,Tool!$40:$40)/$T808
)</f>
        <v>#N/A</v>
      </c>
    </row>
    <row r="809" spans="8:21" x14ac:dyDescent="0.35">
      <c r="H809" s="33" t="b">
        <f>IF(SETUP_Frequency="Calendar Year",IF(COUNTA(H$3:H808)&lt;=SETUP_Period_Final-SETUP_Period_First,H808+1),
IF(SETUP_Frequency="Financial Year", IF(COUNTA(H$3:H808)&lt;=LEFT(SETUP_Period_Final,4)-LEFT(SETUP_Period_First,4),((LEFT(H808,2)&amp;MID(H808,3,2))+1)&amp;"/"&amp;TEXT(RIGHT(TEXT(RIGHT(H808,2)+1,"00"),2),"00"),NA()),
IF(SETUP_Frequency="Quarterly",IF(COUNTA(H$3:H808)&lt;=((LEFT(SETUP_Period_Final,4)-LEFT(SETUP_Period_First,4))*4)+RIGHT(SETUP_Period_Final,1)-RIGHT(SETUP_Period_First,1),IF(_xlfn.NUMBERVALUE(RIGHT(H808,1))=4,(LEFT(H808,4)+1)&amp;"Q1",(LEFT(H808,4)&amp;"Q"&amp;(RIGHT(H808,1)+1))),NA()),NA())))</f>
        <v>0</v>
      </c>
      <c r="J809" s="43">
        <f ca="1">OFFSET(Tool!$C$13,0,ROW($H809)-3)</f>
        <v>0</v>
      </c>
      <c r="K809" s="78" t="e">
        <f t="shared" ca="1" si="61"/>
        <v>#N/A</v>
      </c>
      <c r="L809" s="78" t="e">
        <f t="shared" ca="1" si="64"/>
        <v>#N/A</v>
      </c>
      <c r="M809" s="78" t="e">
        <f t="shared" ca="1" si="65"/>
        <v>#N/A</v>
      </c>
      <c r="N809" s="38"/>
      <c r="O809" s="36" t="e" cm="1">
        <f t="array" ref="O809">IF(OR(ISERROR($H809),$H809=FALSE),NA(),
IF(INFLATION_Index="Custom",_xlfn.XLOOKUP($H809,Tool!$12:$12,Tool!$14:$14)*100,
IF(SETUP_Frequency="Financial Year",
IFERROR(INDEX(Dynamic_Table_FY,_xlfn.XMATCH($H809,Dynamic_Period_FY),_xlfn.XMATCH(INFLATION_Index,Dynamic_Indices)),
INDEX(Dynamic_Table_FY,COUNTA(Dynamic_Table_FY)/COUNTA(Dynamic_Indices),_xlfn.XMATCH(INFLATION_Index,Dynamic_Indices))),
IF(SETUP_Frequency="Calendar Year",
IFERROR(INDEX(Dynamic_Table_CAL,_xlfn.XMATCH($H809,Dynamic_Period_CAL),_xlfn.XMATCH(INFLATION_Index,Dynamic_Indices)),
INDEX(Dynamic_Table_CAL,COUNTA(Dynamic_Table_CAL)/COUNTA(Dynamic_Indices),_xlfn.XMATCH(INFLATION_Index,Dynamic_Indices))),
IF(SETUP_Frequency="Quarterly",
IFERROR(INDEX(Dynamic_Table_QTR,_xlfn.XMATCH($H809,Dynamic_Period_QTR),_xlfn.XMATCH(INFLATION_Index,Dynamic_Indices)),
INDEX(Dynamic_Table_QTR,COUNTA(Dynamic_Table_QTR)/COUNTA(Dynamic_Indices),_xlfn.XMATCH(INFLATION_Index,Dynamic_Indices))),"err")))))
/100</f>
        <v>#N/A</v>
      </c>
      <c r="P809" s="37" t="e">
        <f t="shared" ca="1" si="62"/>
        <v>#N/A</v>
      </c>
      <c r="Q809" s="37" t="e">
        <f ca="1">IF(ISERROR($H809),NA(),
$P809/_xlfn.XLOOKUP(0,Tool!$27:$27,Tool!$33:$33)
)</f>
        <v>#N/A</v>
      </c>
      <c r="R809" s="2"/>
      <c r="S809" s="36" t="e" cm="1">
        <f t="array" ref="S809">IF(OR(ISERROR($H809),$H809=FALSE),NA(),
IF(SETUP_Frequency="Financial Year",
IFERROR(INDEX(Dynamic_Table_FY,_xlfn.XMATCH($H809,Dynamic_Period_FY),_xlfn.XMATCH("GDP Deflator",Dynamic_Indices)),
INDEX(Dynamic_Table_FY,COUNTA(Dynamic_Table_FY)/COUNTA(Dynamic_Indices),_xlfn.XMATCH("GDP Deflator",Dynamic_Indices))),
IF(SETUP_Frequency="Calendar Year",
IFERROR(INDEX(Dynamic_Table_CAL,_xlfn.XMATCH($H809,Dynamic_Period_CAL),_xlfn.XMATCH("GDP Deflator",Dynamic_Indices)),
INDEX(Dynamic_Table_CAL,COUNTA(Dynamic_Table_CAL)/COUNTA(Dynamic_Indices),_xlfn.XMATCH("GDP Deflator",Dynamic_Indices))),
IF(SETUP_Frequency="Quarterly",
IFERROR(INDEX(Dynamic_Table_QTR,_xlfn.XMATCH($H809,Dynamic_Period_QTR),_xlfn.XMATCH("GDP Deflator",Dynamic_Indices)),
INDEX(Dynamic_Table_QTR,COUNTA(Dynamic_Table_QTR)/COUNTA(Dynamic_Indices),_xlfn.XMATCH("GDP Deflator",Dynamic_Indices))),"err"))))
/100</f>
        <v>#N/A</v>
      </c>
      <c r="T809" s="37" t="e">
        <f t="shared" ca="1" si="63"/>
        <v>#N/A</v>
      </c>
      <c r="U809" s="2" t="e">
        <f ca="1">IF(ISERROR($H809),NA(),
_xlfn.XLOOKUP(0,Tool!$28:$28,Tool!$40:$40)/$T809
)</f>
        <v>#N/A</v>
      </c>
    </row>
    <row r="810" spans="8:21" x14ac:dyDescent="0.35">
      <c r="H810" s="33" t="b">
        <f>IF(SETUP_Frequency="Calendar Year",IF(COUNTA(H$3:H809)&lt;=SETUP_Period_Final-SETUP_Period_First,H809+1),
IF(SETUP_Frequency="Financial Year", IF(COUNTA(H$3:H809)&lt;=LEFT(SETUP_Period_Final,4)-LEFT(SETUP_Period_First,4),((LEFT(H809,2)&amp;MID(H809,3,2))+1)&amp;"/"&amp;TEXT(RIGHT(TEXT(RIGHT(H809,2)+1,"00"),2),"00"),NA()),
IF(SETUP_Frequency="Quarterly",IF(COUNTA(H$3:H809)&lt;=((LEFT(SETUP_Period_Final,4)-LEFT(SETUP_Period_First,4))*4)+RIGHT(SETUP_Period_Final,1)-RIGHT(SETUP_Period_First,1),IF(_xlfn.NUMBERVALUE(RIGHT(H809,1))=4,(LEFT(H809,4)+1)&amp;"Q1",(LEFT(H809,4)&amp;"Q"&amp;(RIGHT(H809,1)+1))),NA()),NA())))</f>
        <v>0</v>
      </c>
      <c r="J810" s="43">
        <f ca="1">OFFSET(Tool!$C$13,0,ROW($H810)-3)</f>
        <v>0</v>
      </c>
      <c r="K810" s="78" t="e">
        <f t="shared" ca="1" si="61"/>
        <v>#N/A</v>
      </c>
      <c r="L810" s="78" t="e">
        <f t="shared" ca="1" si="64"/>
        <v>#N/A</v>
      </c>
      <c r="M810" s="78" t="e">
        <f t="shared" ca="1" si="65"/>
        <v>#N/A</v>
      </c>
      <c r="N810" s="38"/>
      <c r="O810" s="36" t="e" cm="1">
        <f t="array" ref="O810">IF(OR(ISERROR($H810),$H810=FALSE),NA(),
IF(INFLATION_Index="Custom",_xlfn.XLOOKUP($H810,Tool!$12:$12,Tool!$14:$14)*100,
IF(SETUP_Frequency="Financial Year",
IFERROR(INDEX(Dynamic_Table_FY,_xlfn.XMATCH($H810,Dynamic_Period_FY),_xlfn.XMATCH(INFLATION_Index,Dynamic_Indices)),
INDEX(Dynamic_Table_FY,COUNTA(Dynamic_Table_FY)/COUNTA(Dynamic_Indices),_xlfn.XMATCH(INFLATION_Index,Dynamic_Indices))),
IF(SETUP_Frequency="Calendar Year",
IFERROR(INDEX(Dynamic_Table_CAL,_xlfn.XMATCH($H810,Dynamic_Period_CAL),_xlfn.XMATCH(INFLATION_Index,Dynamic_Indices)),
INDEX(Dynamic_Table_CAL,COUNTA(Dynamic_Table_CAL)/COUNTA(Dynamic_Indices),_xlfn.XMATCH(INFLATION_Index,Dynamic_Indices))),
IF(SETUP_Frequency="Quarterly",
IFERROR(INDEX(Dynamic_Table_QTR,_xlfn.XMATCH($H810,Dynamic_Period_QTR),_xlfn.XMATCH(INFLATION_Index,Dynamic_Indices)),
INDEX(Dynamic_Table_QTR,COUNTA(Dynamic_Table_QTR)/COUNTA(Dynamic_Indices),_xlfn.XMATCH(INFLATION_Index,Dynamic_Indices))),"err")))))
/100</f>
        <v>#N/A</v>
      </c>
      <c r="P810" s="37" t="e">
        <f t="shared" ca="1" si="62"/>
        <v>#N/A</v>
      </c>
      <c r="Q810" s="37" t="e">
        <f ca="1">IF(ISERROR($H810),NA(),
$P810/_xlfn.XLOOKUP(0,Tool!$27:$27,Tool!$33:$33)
)</f>
        <v>#N/A</v>
      </c>
      <c r="R810" s="2"/>
      <c r="S810" s="36" t="e" cm="1">
        <f t="array" ref="S810">IF(OR(ISERROR($H810),$H810=FALSE),NA(),
IF(SETUP_Frequency="Financial Year",
IFERROR(INDEX(Dynamic_Table_FY,_xlfn.XMATCH($H810,Dynamic_Period_FY),_xlfn.XMATCH("GDP Deflator",Dynamic_Indices)),
INDEX(Dynamic_Table_FY,COUNTA(Dynamic_Table_FY)/COUNTA(Dynamic_Indices),_xlfn.XMATCH("GDP Deflator",Dynamic_Indices))),
IF(SETUP_Frequency="Calendar Year",
IFERROR(INDEX(Dynamic_Table_CAL,_xlfn.XMATCH($H810,Dynamic_Period_CAL),_xlfn.XMATCH("GDP Deflator",Dynamic_Indices)),
INDEX(Dynamic_Table_CAL,COUNTA(Dynamic_Table_CAL)/COUNTA(Dynamic_Indices),_xlfn.XMATCH("GDP Deflator",Dynamic_Indices))),
IF(SETUP_Frequency="Quarterly",
IFERROR(INDEX(Dynamic_Table_QTR,_xlfn.XMATCH($H810,Dynamic_Period_QTR),_xlfn.XMATCH("GDP Deflator",Dynamic_Indices)),
INDEX(Dynamic_Table_QTR,COUNTA(Dynamic_Table_QTR)/COUNTA(Dynamic_Indices),_xlfn.XMATCH("GDP Deflator",Dynamic_Indices))),"err"))))
/100</f>
        <v>#N/A</v>
      </c>
      <c r="T810" s="37" t="e">
        <f t="shared" ca="1" si="63"/>
        <v>#N/A</v>
      </c>
      <c r="U810" s="2" t="e">
        <f ca="1">IF(ISERROR($H810),NA(),
_xlfn.XLOOKUP(0,Tool!$28:$28,Tool!$40:$40)/$T810
)</f>
        <v>#N/A</v>
      </c>
    </row>
    <row r="811" spans="8:21" x14ac:dyDescent="0.35">
      <c r="H811" s="33" t="b">
        <f>IF(SETUP_Frequency="Calendar Year",IF(COUNTA(H$3:H810)&lt;=SETUP_Period_Final-SETUP_Period_First,H810+1),
IF(SETUP_Frequency="Financial Year", IF(COUNTA(H$3:H810)&lt;=LEFT(SETUP_Period_Final,4)-LEFT(SETUP_Period_First,4),((LEFT(H810,2)&amp;MID(H810,3,2))+1)&amp;"/"&amp;TEXT(RIGHT(TEXT(RIGHT(H810,2)+1,"00"),2),"00"),NA()),
IF(SETUP_Frequency="Quarterly",IF(COUNTA(H$3:H810)&lt;=((LEFT(SETUP_Period_Final,4)-LEFT(SETUP_Period_First,4))*4)+RIGHT(SETUP_Period_Final,1)-RIGHT(SETUP_Period_First,1),IF(_xlfn.NUMBERVALUE(RIGHT(H810,1))=4,(LEFT(H810,4)+1)&amp;"Q1",(LEFT(H810,4)&amp;"Q"&amp;(RIGHT(H810,1)+1))),NA()),NA())))</f>
        <v>0</v>
      </c>
      <c r="J811" s="43">
        <f ca="1">OFFSET(Tool!$C$13,0,ROW($H811)-3)</f>
        <v>0</v>
      </c>
      <c r="K811" s="78" t="e">
        <f t="shared" ca="1" si="61"/>
        <v>#N/A</v>
      </c>
      <c r="L811" s="78" t="e">
        <f t="shared" ca="1" si="64"/>
        <v>#N/A</v>
      </c>
      <c r="M811" s="78" t="e">
        <f t="shared" ca="1" si="65"/>
        <v>#N/A</v>
      </c>
      <c r="N811" s="38"/>
      <c r="O811" s="36" t="e" cm="1">
        <f t="array" ref="O811">IF(OR(ISERROR($H811),$H811=FALSE),NA(),
IF(INFLATION_Index="Custom",_xlfn.XLOOKUP($H811,Tool!$12:$12,Tool!$14:$14)*100,
IF(SETUP_Frequency="Financial Year",
IFERROR(INDEX(Dynamic_Table_FY,_xlfn.XMATCH($H811,Dynamic_Period_FY),_xlfn.XMATCH(INFLATION_Index,Dynamic_Indices)),
INDEX(Dynamic_Table_FY,COUNTA(Dynamic_Table_FY)/COUNTA(Dynamic_Indices),_xlfn.XMATCH(INFLATION_Index,Dynamic_Indices))),
IF(SETUP_Frequency="Calendar Year",
IFERROR(INDEX(Dynamic_Table_CAL,_xlfn.XMATCH($H811,Dynamic_Period_CAL),_xlfn.XMATCH(INFLATION_Index,Dynamic_Indices)),
INDEX(Dynamic_Table_CAL,COUNTA(Dynamic_Table_CAL)/COUNTA(Dynamic_Indices),_xlfn.XMATCH(INFLATION_Index,Dynamic_Indices))),
IF(SETUP_Frequency="Quarterly",
IFERROR(INDEX(Dynamic_Table_QTR,_xlfn.XMATCH($H811,Dynamic_Period_QTR),_xlfn.XMATCH(INFLATION_Index,Dynamic_Indices)),
INDEX(Dynamic_Table_QTR,COUNTA(Dynamic_Table_QTR)/COUNTA(Dynamic_Indices),_xlfn.XMATCH(INFLATION_Index,Dynamic_Indices))),"err")))))
/100</f>
        <v>#N/A</v>
      </c>
      <c r="P811" s="37" t="e">
        <f t="shared" ca="1" si="62"/>
        <v>#N/A</v>
      </c>
      <c r="Q811" s="37" t="e">
        <f ca="1">IF(ISERROR($H811),NA(),
$P811/_xlfn.XLOOKUP(0,Tool!$27:$27,Tool!$33:$33)
)</f>
        <v>#N/A</v>
      </c>
      <c r="R811" s="2"/>
      <c r="S811" s="36" t="e" cm="1">
        <f t="array" ref="S811">IF(OR(ISERROR($H811),$H811=FALSE),NA(),
IF(SETUP_Frequency="Financial Year",
IFERROR(INDEX(Dynamic_Table_FY,_xlfn.XMATCH($H811,Dynamic_Period_FY),_xlfn.XMATCH("GDP Deflator",Dynamic_Indices)),
INDEX(Dynamic_Table_FY,COUNTA(Dynamic_Table_FY)/COUNTA(Dynamic_Indices),_xlfn.XMATCH("GDP Deflator",Dynamic_Indices))),
IF(SETUP_Frequency="Calendar Year",
IFERROR(INDEX(Dynamic_Table_CAL,_xlfn.XMATCH($H811,Dynamic_Period_CAL),_xlfn.XMATCH("GDP Deflator",Dynamic_Indices)),
INDEX(Dynamic_Table_CAL,COUNTA(Dynamic_Table_CAL)/COUNTA(Dynamic_Indices),_xlfn.XMATCH("GDP Deflator",Dynamic_Indices))),
IF(SETUP_Frequency="Quarterly",
IFERROR(INDEX(Dynamic_Table_QTR,_xlfn.XMATCH($H811,Dynamic_Period_QTR),_xlfn.XMATCH("GDP Deflator",Dynamic_Indices)),
INDEX(Dynamic_Table_QTR,COUNTA(Dynamic_Table_QTR)/COUNTA(Dynamic_Indices),_xlfn.XMATCH("GDP Deflator",Dynamic_Indices))),"err"))))
/100</f>
        <v>#N/A</v>
      </c>
      <c r="T811" s="37" t="e">
        <f t="shared" ca="1" si="63"/>
        <v>#N/A</v>
      </c>
      <c r="U811" s="2" t="e">
        <f ca="1">IF(ISERROR($H811),NA(),
_xlfn.XLOOKUP(0,Tool!$28:$28,Tool!$40:$40)/$T811
)</f>
        <v>#N/A</v>
      </c>
    </row>
    <row r="812" spans="8:21" x14ac:dyDescent="0.35">
      <c r="H812" s="33" t="b">
        <f>IF(SETUP_Frequency="Calendar Year",IF(COUNTA(H$3:H811)&lt;=SETUP_Period_Final-SETUP_Period_First,H811+1),
IF(SETUP_Frequency="Financial Year", IF(COUNTA(H$3:H811)&lt;=LEFT(SETUP_Period_Final,4)-LEFT(SETUP_Period_First,4),((LEFT(H811,2)&amp;MID(H811,3,2))+1)&amp;"/"&amp;TEXT(RIGHT(TEXT(RIGHT(H811,2)+1,"00"),2),"00"),NA()),
IF(SETUP_Frequency="Quarterly",IF(COUNTA(H$3:H811)&lt;=((LEFT(SETUP_Period_Final,4)-LEFT(SETUP_Period_First,4))*4)+RIGHT(SETUP_Period_Final,1)-RIGHT(SETUP_Period_First,1),IF(_xlfn.NUMBERVALUE(RIGHT(H811,1))=4,(LEFT(H811,4)+1)&amp;"Q1",(LEFT(H811,4)&amp;"Q"&amp;(RIGHT(H811,1)+1))),NA()),NA())))</f>
        <v>0</v>
      </c>
      <c r="J812" s="43">
        <f ca="1">OFFSET(Tool!$C$13,0,ROW($H812)-3)</f>
        <v>0</v>
      </c>
      <c r="K812" s="78" t="e">
        <f t="shared" ca="1" si="61"/>
        <v>#N/A</v>
      </c>
      <c r="L812" s="78" t="e">
        <f t="shared" ca="1" si="64"/>
        <v>#N/A</v>
      </c>
      <c r="M812" s="78" t="e">
        <f t="shared" ca="1" si="65"/>
        <v>#N/A</v>
      </c>
      <c r="N812" s="38"/>
      <c r="O812" s="36" t="e" cm="1">
        <f t="array" ref="O812">IF(OR(ISERROR($H812),$H812=FALSE),NA(),
IF(INFLATION_Index="Custom",_xlfn.XLOOKUP($H812,Tool!$12:$12,Tool!$14:$14)*100,
IF(SETUP_Frequency="Financial Year",
IFERROR(INDEX(Dynamic_Table_FY,_xlfn.XMATCH($H812,Dynamic_Period_FY),_xlfn.XMATCH(INFLATION_Index,Dynamic_Indices)),
INDEX(Dynamic_Table_FY,COUNTA(Dynamic_Table_FY)/COUNTA(Dynamic_Indices),_xlfn.XMATCH(INFLATION_Index,Dynamic_Indices))),
IF(SETUP_Frequency="Calendar Year",
IFERROR(INDEX(Dynamic_Table_CAL,_xlfn.XMATCH($H812,Dynamic_Period_CAL),_xlfn.XMATCH(INFLATION_Index,Dynamic_Indices)),
INDEX(Dynamic_Table_CAL,COUNTA(Dynamic_Table_CAL)/COUNTA(Dynamic_Indices),_xlfn.XMATCH(INFLATION_Index,Dynamic_Indices))),
IF(SETUP_Frequency="Quarterly",
IFERROR(INDEX(Dynamic_Table_QTR,_xlfn.XMATCH($H812,Dynamic_Period_QTR),_xlfn.XMATCH(INFLATION_Index,Dynamic_Indices)),
INDEX(Dynamic_Table_QTR,COUNTA(Dynamic_Table_QTR)/COUNTA(Dynamic_Indices),_xlfn.XMATCH(INFLATION_Index,Dynamic_Indices))),"err")))))
/100</f>
        <v>#N/A</v>
      </c>
      <c r="P812" s="37" t="e">
        <f t="shared" ca="1" si="62"/>
        <v>#N/A</v>
      </c>
      <c r="Q812" s="37" t="e">
        <f ca="1">IF(ISERROR($H812),NA(),
$P812/_xlfn.XLOOKUP(0,Tool!$27:$27,Tool!$33:$33)
)</f>
        <v>#N/A</v>
      </c>
      <c r="R812" s="2"/>
      <c r="S812" s="36" t="e" cm="1">
        <f t="array" ref="S812">IF(OR(ISERROR($H812),$H812=FALSE),NA(),
IF(SETUP_Frequency="Financial Year",
IFERROR(INDEX(Dynamic_Table_FY,_xlfn.XMATCH($H812,Dynamic_Period_FY),_xlfn.XMATCH("GDP Deflator",Dynamic_Indices)),
INDEX(Dynamic_Table_FY,COUNTA(Dynamic_Table_FY)/COUNTA(Dynamic_Indices),_xlfn.XMATCH("GDP Deflator",Dynamic_Indices))),
IF(SETUP_Frequency="Calendar Year",
IFERROR(INDEX(Dynamic_Table_CAL,_xlfn.XMATCH($H812,Dynamic_Period_CAL),_xlfn.XMATCH("GDP Deflator",Dynamic_Indices)),
INDEX(Dynamic_Table_CAL,COUNTA(Dynamic_Table_CAL)/COUNTA(Dynamic_Indices),_xlfn.XMATCH("GDP Deflator",Dynamic_Indices))),
IF(SETUP_Frequency="Quarterly",
IFERROR(INDEX(Dynamic_Table_QTR,_xlfn.XMATCH($H812,Dynamic_Period_QTR),_xlfn.XMATCH("GDP Deflator",Dynamic_Indices)),
INDEX(Dynamic_Table_QTR,COUNTA(Dynamic_Table_QTR)/COUNTA(Dynamic_Indices),_xlfn.XMATCH("GDP Deflator",Dynamic_Indices))),"err"))))
/100</f>
        <v>#N/A</v>
      </c>
      <c r="T812" s="37" t="e">
        <f t="shared" ca="1" si="63"/>
        <v>#N/A</v>
      </c>
      <c r="U812" s="2" t="e">
        <f ca="1">IF(ISERROR($H812),NA(),
_xlfn.XLOOKUP(0,Tool!$28:$28,Tool!$40:$40)/$T812
)</f>
        <v>#N/A</v>
      </c>
    </row>
    <row r="813" spans="8:21" x14ac:dyDescent="0.35">
      <c r="H813" s="33" t="b">
        <f>IF(SETUP_Frequency="Calendar Year",IF(COUNTA(H$3:H812)&lt;=SETUP_Period_Final-SETUP_Period_First,H812+1),
IF(SETUP_Frequency="Financial Year", IF(COUNTA(H$3:H812)&lt;=LEFT(SETUP_Period_Final,4)-LEFT(SETUP_Period_First,4),((LEFT(H812,2)&amp;MID(H812,3,2))+1)&amp;"/"&amp;TEXT(RIGHT(TEXT(RIGHT(H812,2)+1,"00"),2),"00"),NA()),
IF(SETUP_Frequency="Quarterly",IF(COUNTA(H$3:H812)&lt;=((LEFT(SETUP_Period_Final,4)-LEFT(SETUP_Period_First,4))*4)+RIGHT(SETUP_Period_Final,1)-RIGHT(SETUP_Period_First,1),IF(_xlfn.NUMBERVALUE(RIGHT(H812,1))=4,(LEFT(H812,4)+1)&amp;"Q1",(LEFT(H812,4)&amp;"Q"&amp;(RIGHT(H812,1)+1))),NA()),NA())))</f>
        <v>0</v>
      </c>
      <c r="J813" s="43">
        <f ca="1">OFFSET(Tool!$C$13,0,ROW($H813)-3)</f>
        <v>0</v>
      </c>
      <c r="K813" s="78" t="e">
        <f t="shared" ca="1" si="61"/>
        <v>#N/A</v>
      </c>
      <c r="L813" s="78" t="e">
        <f t="shared" ca="1" si="64"/>
        <v>#N/A</v>
      </c>
      <c r="M813" s="78" t="e">
        <f t="shared" ca="1" si="65"/>
        <v>#N/A</v>
      </c>
      <c r="N813" s="38"/>
      <c r="O813" s="36" t="e" cm="1">
        <f t="array" ref="O813">IF(OR(ISERROR($H813),$H813=FALSE),NA(),
IF(INFLATION_Index="Custom",_xlfn.XLOOKUP($H813,Tool!$12:$12,Tool!$14:$14)*100,
IF(SETUP_Frequency="Financial Year",
IFERROR(INDEX(Dynamic_Table_FY,_xlfn.XMATCH($H813,Dynamic_Period_FY),_xlfn.XMATCH(INFLATION_Index,Dynamic_Indices)),
INDEX(Dynamic_Table_FY,COUNTA(Dynamic_Table_FY)/COUNTA(Dynamic_Indices),_xlfn.XMATCH(INFLATION_Index,Dynamic_Indices))),
IF(SETUP_Frequency="Calendar Year",
IFERROR(INDEX(Dynamic_Table_CAL,_xlfn.XMATCH($H813,Dynamic_Period_CAL),_xlfn.XMATCH(INFLATION_Index,Dynamic_Indices)),
INDEX(Dynamic_Table_CAL,COUNTA(Dynamic_Table_CAL)/COUNTA(Dynamic_Indices),_xlfn.XMATCH(INFLATION_Index,Dynamic_Indices))),
IF(SETUP_Frequency="Quarterly",
IFERROR(INDEX(Dynamic_Table_QTR,_xlfn.XMATCH($H813,Dynamic_Period_QTR),_xlfn.XMATCH(INFLATION_Index,Dynamic_Indices)),
INDEX(Dynamic_Table_QTR,COUNTA(Dynamic_Table_QTR)/COUNTA(Dynamic_Indices),_xlfn.XMATCH(INFLATION_Index,Dynamic_Indices))),"err")))))
/100</f>
        <v>#N/A</v>
      </c>
      <c r="P813" s="37" t="e">
        <f t="shared" ca="1" si="62"/>
        <v>#N/A</v>
      </c>
      <c r="Q813" s="37" t="e">
        <f ca="1">IF(ISERROR($H813),NA(),
$P813/_xlfn.XLOOKUP(0,Tool!$27:$27,Tool!$33:$33)
)</f>
        <v>#N/A</v>
      </c>
      <c r="R813" s="2"/>
      <c r="S813" s="36" t="e" cm="1">
        <f t="array" ref="S813">IF(OR(ISERROR($H813),$H813=FALSE),NA(),
IF(SETUP_Frequency="Financial Year",
IFERROR(INDEX(Dynamic_Table_FY,_xlfn.XMATCH($H813,Dynamic_Period_FY),_xlfn.XMATCH("GDP Deflator",Dynamic_Indices)),
INDEX(Dynamic_Table_FY,COUNTA(Dynamic_Table_FY)/COUNTA(Dynamic_Indices),_xlfn.XMATCH("GDP Deflator",Dynamic_Indices))),
IF(SETUP_Frequency="Calendar Year",
IFERROR(INDEX(Dynamic_Table_CAL,_xlfn.XMATCH($H813,Dynamic_Period_CAL),_xlfn.XMATCH("GDP Deflator",Dynamic_Indices)),
INDEX(Dynamic_Table_CAL,COUNTA(Dynamic_Table_CAL)/COUNTA(Dynamic_Indices),_xlfn.XMATCH("GDP Deflator",Dynamic_Indices))),
IF(SETUP_Frequency="Quarterly",
IFERROR(INDEX(Dynamic_Table_QTR,_xlfn.XMATCH($H813,Dynamic_Period_QTR),_xlfn.XMATCH("GDP Deflator",Dynamic_Indices)),
INDEX(Dynamic_Table_QTR,COUNTA(Dynamic_Table_QTR)/COUNTA(Dynamic_Indices),_xlfn.XMATCH("GDP Deflator",Dynamic_Indices))),"err"))))
/100</f>
        <v>#N/A</v>
      </c>
      <c r="T813" s="37" t="e">
        <f t="shared" ca="1" si="63"/>
        <v>#N/A</v>
      </c>
      <c r="U813" s="2" t="e">
        <f ca="1">IF(ISERROR($H813),NA(),
_xlfn.XLOOKUP(0,Tool!$28:$28,Tool!$40:$40)/$T813
)</f>
        <v>#N/A</v>
      </c>
    </row>
    <row r="814" spans="8:21" x14ac:dyDescent="0.35">
      <c r="H814" s="33" t="b">
        <f>IF(SETUP_Frequency="Calendar Year",IF(COUNTA(H$3:H813)&lt;=SETUP_Period_Final-SETUP_Period_First,H813+1),
IF(SETUP_Frequency="Financial Year", IF(COUNTA(H$3:H813)&lt;=LEFT(SETUP_Period_Final,4)-LEFT(SETUP_Period_First,4),((LEFT(H813,2)&amp;MID(H813,3,2))+1)&amp;"/"&amp;TEXT(RIGHT(TEXT(RIGHT(H813,2)+1,"00"),2),"00"),NA()),
IF(SETUP_Frequency="Quarterly",IF(COUNTA(H$3:H813)&lt;=((LEFT(SETUP_Period_Final,4)-LEFT(SETUP_Period_First,4))*4)+RIGHT(SETUP_Period_Final,1)-RIGHT(SETUP_Period_First,1),IF(_xlfn.NUMBERVALUE(RIGHT(H813,1))=4,(LEFT(H813,4)+1)&amp;"Q1",(LEFT(H813,4)&amp;"Q"&amp;(RIGHT(H813,1)+1))),NA()),NA())))</f>
        <v>0</v>
      </c>
      <c r="J814" s="43">
        <f ca="1">OFFSET(Tool!$C$13,0,ROW($H814)-3)</f>
        <v>0</v>
      </c>
      <c r="K814" s="78" t="e">
        <f t="shared" ca="1" si="61"/>
        <v>#N/A</v>
      </c>
      <c r="L814" s="78" t="e">
        <f t="shared" ca="1" si="64"/>
        <v>#N/A</v>
      </c>
      <c r="M814" s="78" t="e">
        <f t="shared" ca="1" si="65"/>
        <v>#N/A</v>
      </c>
      <c r="N814" s="38"/>
      <c r="O814" s="36" t="e" cm="1">
        <f t="array" ref="O814">IF(OR(ISERROR($H814),$H814=FALSE),NA(),
IF(INFLATION_Index="Custom",_xlfn.XLOOKUP($H814,Tool!$12:$12,Tool!$14:$14)*100,
IF(SETUP_Frequency="Financial Year",
IFERROR(INDEX(Dynamic_Table_FY,_xlfn.XMATCH($H814,Dynamic_Period_FY),_xlfn.XMATCH(INFLATION_Index,Dynamic_Indices)),
INDEX(Dynamic_Table_FY,COUNTA(Dynamic_Table_FY)/COUNTA(Dynamic_Indices),_xlfn.XMATCH(INFLATION_Index,Dynamic_Indices))),
IF(SETUP_Frequency="Calendar Year",
IFERROR(INDEX(Dynamic_Table_CAL,_xlfn.XMATCH($H814,Dynamic_Period_CAL),_xlfn.XMATCH(INFLATION_Index,Dynamic_Indices)),
INDEX(Dynamic_Table_CAL,COUNTA(Dynamic_Table_CAL)/COUNTA(Dynamic_Indices),_xlfn.XMATCH(INFLATION_Index,Dynamic_Indices))),
IF(SETUP_Frequency="Quarterly",
IFERROR(INDEX(Dynamic_Table_QTR,_xlfn.XMATCH($H814,Dynamic_Period_QTR),_xlfn.XMATCH(INFLATION_Index,Dynamic_Indices)),
INDEX(Dynamic_Table_QTR,COUNTA(Dynamic_Table_QTR)/COUNTA(Dynamic_Indices),_xlfn.XMATCH(INFLATION_Index,Dynamic_Indices))),"err")))))
/100</f>
        <v>#N/A</v>
      </c>
      <c r="P814" s="37" t="e">
        <f t="shared" ca="1" si="62"/>
        <v>#N/A</v>
      </c>
      <c r="Q814" s="37" t="e">
        <f ca="1">IF(ISERROR($H814),NA(),
$P814/_xlfn.XLOOKUP(0,Tool!$27:$27,Tool!$33:$33)
)</f>
        <v>#N/A</v>
      </c>
      <c r="R814" s="2"/>
      <c r="S814" s="36" t="e" cm="1">
        <f t="array" ref="S814">IF(OR(ISERROR($H814),$H814=FALSE),NA(),
IF(SETUP_Frequency="Financial Year",
IFERROR(INDEX(Dynamic_Table_FY,_xlfn.XMATCH($H814,Dynamic_Period_FY),_xlfn.XMATCH("GDP Deflator",Dynamic_Indices)),
INDEX(Dynamic_Table_FY,COUNTA(Dynamic_Table_FY)/COUNTA(Dynamic_Indices),_xlfn.XMATCH("GDP Deflator",Dynamic_Indices))),
IF(SETUP_Frequency="Calendar Year",
IFERROR(INDEX(Dynamic_Table_CAL,_xlfn.XMATCH($H814,Dynamic_Period_CAL),_xlfn.XMATCH("GDP Deflator",Dynamic_Indices)),
INDEX(Dynamic_Table_CAL,COUNTA(Dynamic_Table_CAL)/COUNTA(Dynamic_Indices),_xlfn.XMATCH("GDP Deflator",Dynamic_Indices))),
IF(SETUP_Frequency="Quarterly",
IFERROR(INDEX(Dynamic_Table_QTR,_xlfn.XMATCH($H814,Dynamic_Period_QTR),_xlfn.XMATCH("GDP Deflator",Dynamic_Indices)),
INDEX(Dynamic_Table_QTR,COUNTA(Dynamic_Table_QTR)/COUNTA(Dynamic_Indices),_xlfn.XMATCH("GDP Deflator",Dynamic_Indices))),"err"))))
/100</f>
        <v>#N/A</v>
      </c>
      <c r="T814" s="37" t="e">
        <f t="shared" ca="1" si="63"/>
        <v>#N/A</v>
      </c>
      <c r="U814" s="2" t="e">
        <f ca="1">IF(ISERROR($H814),NA(),
_xlfn.XLOOKUP(0,Tool!$28:$28,Tool!$40:$40)/$T814
)</f>
        <v>#N/A</v>
      </c>
    </row>
    <row r="815" spans="8:21" x14ac:dyDescent="0.35">
      <c r="H815" s="33" t="b">
        <f>IF(SETUP_Frequency="Calendar Year",IF(COUNTA(H$3:H814)&lt;=SETUP_Period_Final-SETUP_Period_First,H814+1),
IF(SETUP_Frequency="Financial Year", IF(COUNTA(H$3:H814)&lt;=LEFT(SETUP_Period_Final,4)-LEFT(SETUP_Period_First,4),((LEFT(H814,2)&amp;MID(H814,3,2))+1)&amp;"/"&amp;TEXT(RIGHT(TEXT(RIGHT(H814,2)+1,"00"),2),"00"),NA()),
IF(SETUP_Frequency="Quarterly",IF(COUNTA(H$3:H814)&lt;=((LEFT(SETUP_Period_Final,4)-LEFT(SETUP_Period_First,4))*4)+RIGHT(SETUP_Period_Final,1)-RIGHT(SETUP_Period_First,1),IF(_xlfn.NUMBERVALUE(RIGHT(H814,1))=4,(LEFT(H814,4)+1)&amp;"Q1",(LEFT(H814,4)&amp;"Q"&amp;(RIGHT(H814,1)+1))),NA()),NA())))</f>
        <v>0</v>
      </c>
      <c r="J815" s="43">
        <f ca="1">OFFSET(Tool!$C$13,0,ROW($H815)-3)</f>
        <v>0</v>
      </c>
      <c r="K815" s="78" t="e">
        <f t="shared" ca="1" si="61"/>
        <v>#N/A</v>
      </c>
      <c r="L815" s="78" t="e">
        <f t="shared" ca="1" si="64"/>
        <v>#N/A</v>
      </c>
      <c r="M815" s="78" t="e">
        <f t="shared" ca="1" si="65"/>
        <v>#N/A</v>
      </c>
      <c r="N815" s="38"/>
      <c r="O815" s="36" t="e" cm="1">
        <f t="array" ref="O815">IF(OR(ISERROR($H815),$H815=FALSE),NA(),
IF(INFLATION_Index="Custom",_xlfn.XLOOKUP($H815,Tool!$12:$12,Tool!$14:$14)*100,
IF(SETUP_Frequency="Financial Year",
IFERROR(INDEX(Dynamic_Table_FY,_xlfn.XMATCH($H815,Dynamic_Period_FY),_xlfn.XMATCH(INFLATION_Index,Dynamic_Indices)),
INDEX(Dynamic_Table_FY,COUNTA(Dynamic_Table_FY)/COUNTA(Dynamic_Indices),_xlfn.XMATCH(INFLATION_Index,Dynamic_Indices))),
IF(SETUP_Frequency="Calendar Year",
IFERROR(INDEX(Dynamic_Table_CAL,_xlfn.XMATCH($H815,Dynamic_Period_CAL),_xlfn.XMATCH(INFLATION_Index,Dynamic_Indices)),
INDEX(Dynamic_Table_CAL,COUNTA(Dynamic_Table_CAL)/COUNTA(Dynamic_Indices),_xlfn.XMATCH(INFLATION_Index,Dynamic_Indices))),
IF(SETUP_Frequency="Quarterly",
IFERROR(INDEX(Dynamic_Table_QTR,_xlfn.XMATCH($H815,Dynamic_Period_QTR),_xlfn.XMATCH(INFLATION_Index,Dynamic_Indices)),
INDEX(Dynamic_Table_QTR,COUNTA(Dynamic_Table_QTR)/COUNTA(Dynamic_Indices),_xlfn.XMATCH(INFLATION_Index,Dynamic_Indices))),"err")))))
/100</f>
        <v>#N/A</v>
      </c>
      <c r="P815" s="37" t="e">
        <f t="shared" ca="1" si="62"/>
        <v>#N/A</v>
      </c>
      <c r="Q815" s="37" t="e">
        <f ca="1">IF(ISERROR($H815),NA(),
$P815/_xlfn.XLOOKUP(0,Tool!$27:$27,Tool!$33:$33)
)</f>
        <v>#N/A</v>
      </c>
      <c r="R815" s="2"/>
      <c r="S815" s="36" t="e" cm="1">
        <f t="array" ref="S815">IF(OR(ISERROR($H815),$H815=FALSE),NA(),
IF(SETUP_Frequency="Financial Year",
IFERROR(INDEX(Dynamic_Table_FY,_xlfn.XMATCH($H815,Dynamic_Period_FY),_xlfn.XMATCH("GDP Deflator",Dynamic_Indices)),
INDEX(Dynamic_Table_FY,COUNTA(Dynamic_Table_FY)/COUNTA(Dynamic_Indices),_xlfn.XMATCH("GDP Deflator",Dynamic_Indices))),
IF(SETUP_Frequency="Calendar Year",
IFERROR(INDEX(Dynamic_Table_CAL,_xlfn.XMATCH($H815,Dynamic_Period_CAL),_xlfn.XMATCH("GDP Deflator",Dynamic_Indices)),
INDEX(Dynamic_Table_CAL,COUNTA(Dynamic_Table_CAL)/COUNTA(Dynamic_Indices),_xlfn.XMATCH("GDP Deflator",Dynamic_Indices))),
IF(SETUP_Frequency="Quarterly",
IFERROR(INDEX(Dynamic_Table_QTR,_xlfn.XMATCH($H815,Dynamic_Period_QTR),_xlfn.XMATCH("GDP Deflator",Dynamic_Indices)),
INDEX(Dynamic_Table_QTR,COUNTA(Dynamic_Table_QTR)/COUNTA(Dynamic_Indices),_xlfn.XMATCH("GDP Deflator",Dynamic_Indices))),"err"))))
/100</f>
        <v>#N/A</v>
      </c>
      <c r="T815" s="37" t="e">
        <f t="shared" ca="1" si="63"/>
        <v>#N/A</v>
      </c>
      <c r="U815" s="2" t="e">
        <f ca="1">IF(ISERROR($H815),NA(),
_xlfn.XLOOKUP(0,Tool!$28:$28,Tool!$40:$40)/$T815
)</f>
        <v>#N/A</v>
      </c>
    </row>
    <row r="816" spans="8:21" x14ac:dyDescent="0.35">
      <c r="H816" s="33" t="b">
        <f>IF(SETUP_Frequency="Calendar Year",IF(COUNTA(H$3:H815)&lt;=SETUP_Period_Final-SETUP_Period_First,H815+1),
IF(SETUP_Frequency="Financial Year", IF(COUNTA(H$3:H815)&lt;=LEFT(SETUP_Period_Final,4)-LEFT(SETUP_Period_First,4),((LEFT(H815,2)&amp;MID(H815,3,2))+1)&amp;"/"&amp;TEXT(RIGHT(TEXT(RIGHT(H815,2)+1,"00"),2),"00"),NA()),
IF(SETUP_Frequency="Quarterly",IF(COUNTA(H$3:H815)&lt;=((LEFT(SETUP_Period_Final,4)-LEFT(SETUP_Period_First,4))*4)+RIGHT(SETUP_Period_Final,1)-RIGHT(SETUP_Period_First,1),IF(_xlfn.NUMBERVALUE(RIGHT(H815,1))=4,(LEFT(H815,4)+1)&amp;"Q1",(LEFT(H815,4)&amp;"Q"&amp;(RIGHT(H815,1)+1))),NA()),NA())))</f>
        <v>0</v>
      </c>
      <c r="J816" s="43">
        <f ca="1">OFFSET(Tool!$C$13,0,ROW($H816)-3)</f>
        <v>0</v>
      </c>
      <c r="K816" s="78" t="e">
        <f t="shared" ca="1" si="61"/>
        <v>#N/A</v>
      </c>
      <c r="L816" s="78" t="e">
        <f t="shared" ca="1" si="64"/>
        <v>#N/A</v>
      </c>
      <c r="M816" s="78" t="e">
        <f t="shared" ca="1" si="65"/>
        <v>#N/A</v>
      </c>
      <c r="N816" s="38"/>
      <c r="O816" s="36" t="e" cm="1">
        <f t="array" ref="O816">IF(OR(ISERROR($H816),$H816=FALSE),NA(),
IF(INFLATION_Index="Custom",_xlfn.XLOOKUP($H816,Tool!$12:$12,Tool!$14:$14)*100,
IF(SETUP_Frequency="Financial Year",
IFERROR(INDEX(Dynamic_Table_FY,_xlfn.XMATCH($H816,Dynamic_Period_FY),_xlfn.XMATCH(INFLATION_Index,Dynamic_Indices)),
INDEX(Dynamic_Table_FY,COUNTA(Dynamic_Table_FY)/COUNTA(Dynamic_Indices),_xlfn.XMATCH(INFLATION_Index,Dynamic_Indices))),
IF(SETUP_Frequency="Calendar Year",
IFERROR(INDEX(Dynamic_Table_CAL,_xlfn.XMATCH($H816,Dynamic_Period_CAL),_xlfn.XMATCH(INFLATION_Index,Dynamic_Indices)),
INDEX(Dynamic_Table_CAL,COUNTA(Dynamic_Table_CAL)/COUNTA(Dynamic_Indices),_xlfn.XMATCH(INFLATION_Index,Dynamic_Indices))),
IF(SETUP_Frequency="Quarterly",
IFERROR(INDEX(Dynamic_Table_QTR,_xlfn.XMATCH($H816,Dynamic_Period_QTR),_xlfn.XMATCH(INFLATION_Index,Dynamic_Indices)),
INDEX(Dynamic_Table_QTR,COUNTA(Dynamic_Table_QTR)/COUNTA(Dynamic_Indices),_xlfn.XMATCH(INFLATION_Index,Dynamic_Indices))),"err")))))
/100</f>
        <v>#N/A</v>
      </c>
      <c r="P816" s="37" t="e">
        <f t="shared" ca="1" si="62"/>
        <v>#N/A</v>
      </c>
      <c r="Q816" s="37" t="e">
        <f ca="1">IF(ISERROR($H816),NA(),
$P816/_xlfn.XLOOKUP(0,Tool!$27:$27,Tool!$33:$33)
)</f>
        <v>#N/A</v>
      </c>
      <c r="R816" s="2"/>
      <c r="S816" s="36" t="e" cm="1">
        <f t="array" ref="S816">IF(OR(ISERROR($H816),$H816=FALSE),NA(),
IF(SETUP_Frequency="Financial Year",
IFERROR(INDEX(Dynamic_Table_FY,_xlfn.XMATCH($H816,Dynamic_Period_FY),_xlfn.XMATCH("GDP Deflator",Dynamic_Indices)),
INDEX(Dynamic_Table_FY,COUNTA(Dynamic_Table_FY)/COUNTA(Dynamic_Indices),_xlfn.XMATCH("GDP Deflator",Dynamic_Indices))),
IF(SETUP_Frequency="Calendar Year",
IFERROR(INDEX(Dynamic_Table_CAL,_xlfn.XMATCH($H816,Dynamic_Period_CAL),_xlfn.XMATCH("GDP Deflator",Dynamic_Indices)),
INDEX(Dynamic_Table_CAL,COUNTA(Dynamic_Table_CAL)/COUNTA(Dynamic_Indices),_xlfn.XMATCH("GDP Deflator",Dynamic_Indices))),
IF(SETUP_Frequency="Quarterly",
IFERROR(INDEX(Dynamic_Table_QTR,_xlfn.XMATCH($H816,Dynamic_Period_QTR),_xlfn.XMATCH("GDP Deflator",Dynamic_Indices)),
INDEX(Dynamic_Table_QTR,COUNTA(Dynamic_Table_QTR)/COUNTA(Dynamic_Indices),_xlfn.XMATCH("GDP Deflator",Dynamic_Indices))),"err"))))
/100</f>
        <v>#N/A</v>
      </c>
      <c r="T816" s="37" t="e">
        <f t="shared" ca="1" si="63"/>
        <v>#N/A</v>
      </c>
      <c r="U816" s="2" t="e">
        <f ca="1">IF(ISERROR($H816),NA(),
_xlfn.XLOOKUP(0,Tool!$28:$28,Tool!$40:$40)/$T816
)</f>
        <v>#N/A</v>
      </c>
    </row>
    <row r="817" spans="8:21" x14ac:dyDescent="0.35">
      <c r="H817" s="33" t="b">
        <f>IF(SETUP_Frequency="Calendar Year",IF(COUNTA(H$3:H816)&lt;=SETUP_Period_Final-SETUP_Period_First,H816+1),
IF(SETUP_Frequency="Financial Year", IF(COUNTA(H$3:H816)&lt;=LEFT(SETUP_Period_Final,4)-LEFT(SETUP_Period_First,4),((LEFT(H816,2)&amp;MID(H816,3,2))+1)&amp;"/"&amp;TEXT(RIGHT(TEXT(RIGHT(H816,2)+1,"00"),2),"00"),NA()),
IF(SETUP_Frequency="Quarterly",IF(COUNTA(H$3:H816)&lt;=((LEFT(SETUP_Period_Final,4)-LEFT(SETUP_Period_First,4))*4)+RIGHT(SETUP_Period_Final,1)-RIGHT(SETUP_Period_First,1),IF(_xlfn.NUMBERVALUE(RIGHT(H816,1))=4,(LEFT(H816,4)+1)&amp;"Q1",(LEFT(H816,4)&amp;"Q"&amp;(RIGHT(H816,1)+1))),NA()),NA())))</f>
        <v>0</v>
      </c>
      <c r="J817" s="43">
        <f ca="1">OFFSET(Tool!$C$13,0,ROW($H817)-3)</f>
        <v>0</v>
      </c>
      <c r="K817" s="78" t="e">
        <f t="shared" ca="1" si="61"/>
        <v>#N/A</v>
      </c>
      <c r="L817" s="78" t="e">
        <f t="shared" ca="1" si="64"/>
        <v>#N/A</v>
      </c>
      <c r="M817" s="78" t="e">
        <f t="shared" ca="1" si="65"/>
        <v>#N/A</v>
      </c>
      <c r="N817" s="38"/>
      <c r="O817" s="36" t="e" cm="1">
        <f t="array" ref="O817">IF(OR(ISERROR($H817),$H817=FALSE),NA(),
IF(INFLATION_Index="Custom",_xlfn.XLOOKUP($H817,Tool!$12:$12,Tool!$14:$14)*100,
IF(SETUP_Frequency="Financial Year",
IFERROR(INDEX(Dynamic_Table_FY,_xlfn.XMATCH($H817,Dynamic_Period_FY),_xlfn.XMATCH(INFLATION_Index,Dynamic_Indices)),
INDEX(Dynamic_Table_FY,COUNTA(Dynamic_Table_FY)/COUNTA(Dynamic_Indices),_xlfn.XMATCH(INFLATION_Index,Dynamic_Indices))),
IF(SETUP_Frequency="Calendar Year",
IFERROR(INDEX(Dynamic_Table_CAL,_xlfn.XMATCH($H817,Dynamic_Period_CAL),_xlfn.XMATCH(INFLATION_Index,Dynamic_Indices)),
INDEX(Dynamic_Table_CAL,COUNTA(Dynamic_Table_CAL)/COUNTA(Dynamic_Indices),_xlfn.XMATCH(INFLATION_Index,Dynamic_Indices))),
IF(SETUP_Frequency="Quarterly",
IFERROR(INDEX(Dynamic_Table_QTR,_xlfn.XMATCH($H817,Dynamic_Period_QTR),_xlfn.XMATCH(INFLATION_Index,Dynamic_Indices)),
INDEX(Dynamic_Table_QTR,COUNTA(Dynamic_Table_QTR)/COUNTA(Dynamic_Indices),_xlfn.XMATCH(INFLATION_Index,Dynamic_Indices))),"err")))))
/100</f>
        <v>#N/A</v>
      </c>
      <c r="P817" s="37" t="e">
        <f t="shared" ca="1" si="62"/>
        <v>#N/A</v>
      </c>
      <c r="Q817" s="37" t="e">
        <f ca="1">IF(ISERROR($H817),NA(),
$P817/_xlfn.XLOOKUP(0,Tool!$27:$27,Tool!$33:$33)
)</f>
        <v>#N/A</v>
      </c>
      <c r="R817" s="2"/>
      <c r="S817" s="36" t="e" cm="1">
        <f t="array" ref="S817">IF(OR(ISERROR($H817),$H817=FALSE),NA(),
IF(SETUP_Frequency="Financial Year",
IFERROR(INDEX(Dynamic_Table_FY,_xlfn.XMATCH($H817,Dynamic_Period_FY),_xlfn.XMATCH("GDP Deflator",Dynamic_Indices)),
INDEX(Dynamic_Table_FY,COUNTA(Dynamic_Table_FY)/COUNTA(Dynamic_Indices),_xlfn.XMATCH("GDP Deflator",Dynamic_Indices))),
IF(SETUP_Frequency="Calendar Year",
IFERROR(INDEX(Dynamic_Table_CAL,_xlfn.XMATCH($H817,Dynamic_Period_CAL),_xlfn.XMATCH("GDP Deflator",Dynamic_Indices)),
INDEX(Dynamic_Table_CAL,COUNTA(Dynamic_Table_CAL)/COUNTA(Dynamic_Indices),_xlfn.XMATCH("GDP Deflator",Dynamic_Indices))),
IF(SETUP_Frequency="Quarterly",
IFERROR(INDEX(Dynamic_Table_QTR,_xlfn.XMATCH($H817,Dynamic_Period_QTR),_xlfn.XMATCH("GDP Deflator",Dynamic_Indices)),
INDEX(Dynamic_Table_QTR,COUNTA(Dynamic_Table_QTR)/COUNTA(Dynamic_Indices),_xlfn.XMATCH("GDP Deflator",Dynamic_Indices))),"err"))))
/100</f>
        <v>#N/A</v>
      </c>
      <c r="T817" s="37" t="e">
        <f t="shared" ca="1" si="63"/>
        <v>#N/A</v>
      </c>
      <c r="U817" s="2" t="e">
        <f ca="1">IF(ISERROR($H817),NA(),
_xlfn.XLOOKUP(0,Tool!$28:$28,Tool!$40:$40)/$T817
)</f>
        <v>#N/A</v>
      </c>
    </row>
    <row r="818" spans="8:21" x14ac:dyDescent="0.35">
      <c r="H818" s="33" t="b">
        <f>IF(SETUP_Frequency="Calendar Year",IF(COUNTA(H$3:H817)&lt;=SETUP_Period_Final-SETUP_Period_First,H817+1),
IF(SETUP_Frequency="Financial Year", IF(COUNTA(H$3:H817)&lt;=LEFT(SETUP_Period_Final,4)-LEFT(SETUP_Period_First,4),((LEFT(H817,2)&amp;MID(H817,3,2))+1)&amp;"/"&amp;TEXT(RIGHT(TEXT(RIGHT(H817,2)+1,"00"),2),"00"),NA()),
IF(SETUP_Frequency="Quarterly",IF(COUNTA(H$3:H817)&lt;=((LEFT(SETUP_Period_Final,4)-LEFT(SETUP_Period_First,4))*4)+RIGHT(SETUP_Period_Final,1)-RIGHT(SETUP_Period_First,1),IF(_xlfn.NUMBERVALUE(RIGHT(H817,1))=4,(LEFT(H817,4)+1)&amp;"Q1",(LEFT(H817,4)&amp;"Q"&amp;(RIGHT(H817,1)+1))),NA()),NA())))</f>
        <v>0</v>
      </c>
      <c r="J818" s="43">
        <f ca="1">OFFSET(Tool!$C$13,0,ROW($H818)-3)</f>
        <v>0</v>
      </c>
      <c r="K818" s="78" t="e">
        <f t="shared" ca="1" si="61"/>
        <v>#N/A</v>
      </c>
      <c r="L818" s="78" t="e">
        <f t="shared" ca="1" si="64"/>
        <v>#N/A</v>
      </c>
      <c r="M818" s="78" t="e">
        <f t="shared" ca="1" si="65"/>
        <v>#N/A</v>
      </c>
      <c r="N818" s="38"/>
      <c r="O818" s="36" t="e" cm="1">
        <f t="array" ref="O818">IF(OR(ISERROR($H818),$H818=FALSE),NA(),
IF(INFLATION_Index="Custom",_xlfn.XLOOKUP($H818,Tool!$12:$12,Tool!$14:$14)*100,
IF(SETUP_Frequency="Financial Year",
IFERROR(INDEX(Dynamic_Table_FY,_xlfn.XMATCH($H818,Dynamic_Period_FY),_xlfn.XMATCH(INFLATION_Index,Dynamic_Indices)),
INDEX(Dynamic_Table_FY,COUNTA(Dynamic_Table_FY)/COUNTA(Dynamic_Indices),_xlfn.XMATCH(INFLATION_Index,Dynamic_Indices))),
IF(SETUP_Frequency="Calendar Year",
IFERROR(INDEX(Dynamic_Table_CAL,_xlfn.XMATCH($H818,Dynamic_Period_CAL),_xlfn.XMATCH(INFLATION_Index,Dynamic_Indices)),
INDEX(Dynamic_Table_CAL,COUNTA(Dynamic_Table_CAL)/COUNTA(Dynamic_Indices),_xlfn.XMATCH(INFLATION_Index,Dynamic_Indices))),
IF(SETUP_Frequency="Quarterly",
IFERROR(INDEX(Dynamic_Table_QTR,_xlfn.XMATCH($H818,Dynamic_Period_QTR),_xlfn.XMATCH(INFLATION_Index,Dynamic_Indices)),
INDEX(Dynamic_Table_QTR,COUNTA(Dynamic_Table_QTR)/COUNTA(Dynamic_Indices),_xlfn.XMATCH(INFLATION_Index,Dynamic_Indices))),"err")))))
/100</f>
        <v>#N/A</v>
      </c>
      <c r="P818" s="37" t="e">
        <f t="shared" ca="1" si="62"/>
        <v>#N/A</v>
      </c>
      <c r="Q818" s="37" t="e">
        <f ca="1">IF(ISERROR($H818),NA(),
$P818/_xlfn.XLOOKUP(0,Tool!$27:$27,Tool!$33:$33)
)</f>
        <v>#N/A</v>
      </c>
      <c r="R818" s="2"/>
      <c r="S818" s="36" t="e" cm="1">
        <f t="array" ref="S818">IF(OR(ISERROR($H818),$H818=FALSE),NA(),
IF(SETUP_Frequency="Financial Year",
IFERROR(INDEX(Dynamic_Table_FY,_xlfn.XMATCH($H818,Dynamic_Period_FY),_xlfn.XMATCH("GDP Deflator",Dynamic_Indices)),
INDEX(Dynamic_Table_FY,COUNTA(Dynamic_Table_FY)/COUNTA(Dynamic_Indices),_xlfn.XMATCH("GDP Deflator",Dynamic_Indices))),
IF(SETUP_Frequency="Calendar Year",
IFERROR(INDEX(Dynamic_Table_CAL,_xlfn.XMATCH($H818,Dynamic_Period_CAL),_xlfn.XMATCH("GDP Deflator",Dynamic_Indices)),
INDEX(Dynamic_Table_CAL,COUNTA(Dynamic_Table_CAL)/COUNTA(Dynamic_Indices),_xlfn.XMATCH("GDP Deflator",Dynamic_Indices))),
IF(SETUP_Frequency="Quarterly",
IFERROR(INDEX(Dynamic_Table_QTR,_xlfn.XMATCH($H818,Dynamic_Period_QTR),_xlfn.XMATCH("GDP Deflator",Dynamic_Indices)),
INDEX(Dynamic_Table_QTR,COUNTA(Dynamic_Table_QTR)/COUNTA(Dynamic_Indices),_xlfn.XMATCH("GDP Deflator",Dynamic_Indices))),"err"))))
/100</f>
        <v>#N/A</v>
      </c>
      <c r="T818" s="37" t="e">
        <f t="shared" ca="1" si="63"/>
        <v>#N/A</v>
      </c>
      <c r="U818" s="2" t="e">
        <f ca="1">IF(ISERROR($H818),NA(),
_xlfn.XLOOKUP(0,Tool!$28:$28,Tool!$40:$40)/$T818
)</f>
        <v>#N/A</v>
      </c>
    </row>
    <row r="819" spans="8:21" x14ac:dyDescent="0.35">
      <c r="H819" s="33" t="b">
        <f>IF(SETUP_Frequency="Calendar Year",IF(COUNTA(H$3:H818)&lt;=SETUP_Period_Final-SETUP_Period_First,H818+1),
IF(SETUP_Frequency="Financial Year", IF(COUNTA(H$3:H818)&lt;=LEFT(SETUP_Period_Final,4)-LEFT(SETUP_Period_First,4),((LEFT(H818,2)&amp;MID(H818,3,2))+1)&amp;"/"&amp;TEXT(RIGHT(TEXT(RIGHT(H818,2)+1,"00"),2),"00"),NA()),
IF(SETUP_Frequency="Quarterly",IF(COUNTA(H$3:H818)&lt;=((LEFT(SETUP_Period_Final,4)-LEFT(SETUP_Period_First,4))*4)+RIGHT(SETUP_Period_Final,1)-RIGHT(SETUP_Period_First,1),IF(_xlfn.NUMBERVALUE(RIGHT(H818,1))=4,(LEFT(H818,4)+1)&amp;"Q1",(LEFT(H818,4)&amp;"Q"&amp;(RIGHT(H818,1)+1))),NA()),NA())))</f>
        <v>0</v>
      </c>
      <c r="J819" s="43">
        <f ca="1">OFFSET(Tool!$C$13,0,ROW($H819)-3)</f>
        <v>0</v>
      </c>
      <c r="K819" s="78" t="e">
        <f t="shared" ca="1" si="61"/>
        <v>#N/A</v>
      </c>
      <c r="L819" s="78" t="e">
        <f t="shared" ca="1" si="64"/>
        <v>#N/A</v>
      </c>
      <c r="M819" s="78" t="e">
        <f t="shared" ca="1" si="65"/>
        <v>#N/A</v>
      </c>
      <c r="N819" s="38"/>
      <c r="O819" s="36" t="e" cm="1">
        <f t="array" ref="O819">IF(OR(ISERROR($H819),$H819=FALSE),NA(),
IF(INFLATION_Index="Custom",_xlfn.XLOOKUP($H819,Tool!$12:$12,Tool!$14:$14)*100,
IF(SETUP_Frequency="Financial Year",
IFERROR(INDEX(Dynamic_Table_FY,_xlfn.XMATCH($H819,Dynamic_Period_FY),_xlfn.XMATCH(INFLATION_Index,Dynamic_Indices)),
INDEX(Dynamic_Table_FY,COUNTA(Dynamic_Table_FY)/COUNTA(Dynamic_Indices),_xlfn.XMATCH(INFLATION_Index,Dynamic_Indices))),
IF(SETUP_Frequency="Calendar Year",
IFERROR(INDEX(Dynamic_Table_CAL,_xlfn.XMATCH($H819,Dynamic_Period_CAL),_xlfn.XMATCH(INFLATION_Index,Dynamic_Indices)),
INDEX(Dynamic_Table_CAL,COUNTA(Dynamic_Table_CAL)/COUNTA(Dynamic_Indices),_xlfn.XMATCH(INFLATION_Index,Dynamic_Indices))),
IF(SETUP_Frequency="Quarterly",
IFERROR(INDEX(Dynamic_Table_QTR,_xlfn.XMATCH($H819,Dynamic_Period_QTR),_xlfn.XMATCH(INFLATION_Index,Dynamic_Indices)),
INDEX(Dynamic_Table_QTR,COUNTA(Dynamic_Table_QTR)/COUNTA(Dynamic_Indices),_xlfn.XMATCH(INFLATION_Index,Dynamic_Indices))),"err")))))
/100</f>
        <v>#N/A</v>
      </c>
      <c r="P819" s="37" t="e">
        <f t="shared" ca="1" si="62"/>
        <v>#N/A</v>
      </c>
      <c r="Q819" s="37" t="e">
        <f ca="1">IF(ISERROR($H819),NA(),
$P819/_xlfn.XLOOKUP(0,Tool!$27:$27,Tool!$33:$33)
)</f>
        <v>#N/A</v>
      </c>
      <c r="R819" s="2"/>
      <c r="S819" s="36" t="e" cm="1">
        <f t="array" ref="S819">IF(OR(ISERROR($H819),$H819=FALSE),NA(),
IF(SETUP_Frequency="Financial Year",
IFERROR(INDEX(Dynamic_Table_FY,_xlfn.XMATCH($H819,Dynamic_Period_FY),_xlfn.XMATCH("GDP Deflator",Dynamic_Indices)),
INDEX(Dynamic_Table_FY,COUNTA(Dynamic_Table_FY)/COUNTA(Dynamic_Indices),_xlfn.XMATCH("GDP Deflator",Dynamic_Indices))),
IF(SETUP_Frequency="Calendar Year",
IFERROR(INDEX(Dynamic_Table_CAL,_xlfn.XMATCH($H819,Dynamic_Period_CAL),_xlfn.XMATCH("GDP Deflator",Dynamic_Indices)),
INDEX(Dynamic_Table_CAL,COUNTA(Dynamic_Table_CAL)/COUNTA(Dynamic_Indices),_xlfn.XMATCH("GDP Deflator",Dynamic_Indices))),
IF(SETUP_Frequency="Quarterly",
IFERROR(INDEX(Dynamic_Table_QTR,_xlfn.XMATCH($H819,Dynamic_Period_QTR),_xlfn.XMATCH("GDP Deflator",Dynamic_Indices)),
INDEX(Dynamic_Table_QTR,COUNTA(Dynamic_Table_QTR)/COUNTA(Dynamic_Indices),_xlfn.XMATCH("GDP Deflator",Dynamic_Indices))),"err"))))
/100</f>
        <v>#N/A</v>
      </c>
      <c r="T819" s="37" t="e">
        <f t="shared" ca="1" si="63"/>
        <v>#N/A</v>
      </c>
      <c r="U819" s="2" t="e">
        <f ca="1">IF(ISERROR($H819),NA(),
_xlfn.XLOOKUP(0,Tool!$28:$28,Tool!$40:$40)/$T819
)</f>
        <v>#N/A</v>
      </c>
    </row>
    <row r="820" spans="8:21" x14ac:dyDescent="0.35">
      <c r="H820" s="33" t="b">
        <f>IF(SETUP_Frequency="Calendar Year",IF(COUNTA(H$3:H819)&lt;=SETUP_Period_Final-SETUP_Period_First,H819+1),
IF(SETUP_Frequency="Financial Year", IF(COUNTA(H$3:H819)&lt;=LEFT(SETUP_Period_Final,4)-LEFT(SETUP_Period_First,4),((LEFT(H819,2)&amp;MID(H819,3,2))+1)&amp;"/"&amp;TEXT(RIGHT(TEXT(RIGHT(H819,2)+1,"00"),2),"00"),NA()),
IF(SETUP_Frequency="Quarterly",IF(COUNTA(H$3:H819)&lt;=((LEFT(SETUP_Period_Final,4)-LEFT(SETUP_Period_First,4))*4)+RIGHT(SETUP_Period_Final,1)-RIGHT(SETUP_Period_First,1),IF(_xlfn.NUMBERVALUE(RIGHT(H819,1))=4,(LEFT(H819,4)+1)&amp;"Q1",(LEFT(H819,4)&amp;"Q"&amp;(RIGHT(H819,1)+1))),NA()),NA())))</f>
        <v>0</v>
      </c>
      <c r="J820" s="43">
        <f ca="1">OFFSET(Tool!$C$13,0,ROW($H820)-3)</f>
        <v>0</v>
      </c>
      <c r="K820" s="78" t="e">
        <f t="shared" ca="1" si="61"/>
        <v>#N/A</v>
      </c>
      <c r="L820" s="78" t="e">
        <f t="shared" ca="1" si="64"/>
        <v>#N/A</v>
      </c>
      <c r="M820" s="78" t="e">
        <f t="shared" ca="1" si="65"/>
        <v>#N/A</v>
      </c>
      <c r="N820" s="38"/>
      <c r="O820" s="36" t="e" cm="1">
        <f t="array" ref="O820">IF(OR(ISERROR($H820),$H820=FALSE),NA(),
IF(INFLATION_Index="Custom",_xlfn.XLOOKUP($H820,Tool!$12:$12,Tool!$14:$14)*100,
IF(SETUP_Frequency="Financial Year",
IFERROR(INDEX(Dynamic_Table_FY,_xlfn.XMATCH($H820,Dynamic_Period_FY),_xlfn.XMATCH(INFLATION_Index,Dynamic_Indices)),
INDEX(Dynamic_Table_FY,COUNTA(Dynamic_Table_FY)/COUNTA(Dynamic_Indices),_xlfn.XMATCH(INFLATION_Index,Dynamic_Indices))),
IF(SETUP_Frequency="Calendar Year",
IFERROR(INDEX(Dynamic_Table_CAL,_xlfn.XMATCH($H820,Dynamic_Period_CAL),_xlfn.XMATCH(INFLATION_Index,Dynamic_Indices)),
INDEX(Dynamic_Table_CAL,COUNTA(Dynamic_Table_CAL)/COUNTA(Dynamic_Indices),_xlfn.XMATCH(INFLATION_Index,Dynamic_Indices))),
IF(SETUP_Frequency="Quarterly",
IFERROR(INDEX(Dynamic_Table_QTR,_xlfn.XMATCH($H820,Dynamic_Period_QTR),_xlfn.XMATCH(INFLATION_Index,Dynamic_Indices)),
INDEX(Dynamic_Table_QTR,COUNTA(Dynamic_Table_QTR)/COUNTA(Dynamic_Indices),_xlfn.XMATCH(INFLATION_Index,Dynamic_Indices))),"err")))))
/100</f>
        <v>#N/A</v>
      </c>
      <c r="P820" s="37" t="e">
        <f t="shared" ca="1" si="62"/>
        <v>#N/A</v>
      </c>
      <c r="Q820" s="37" t="e">
        <f ca="1">IF(ISERROR($H820),NA(),
$P820/_xlfn.XLOOKUP(0,Tool!$27:$27,Tool!$33:$33)
)</f>
        <v>#N/A</v>
      </c>
      <c r="R820" s="2"/>
      <c r="S820" s="36" t="e" cm="1">
        <f t="array" ref="S820">IF(OR(ISERROR($H820),$H820=FALSE),NA(),
IF(SETUP_Frequency="Financial Year",
IFERROR(INDEX(Dynamic_Table_FY,_xlfn.XMATCH($H820,Dynamic_Period_FY),_xlfn.XMATCH("GDP Deflator",Dynamic_Indices)),
INDEX(Dynamic_Table_FY,COUNTA(Dynamic_Table_FY)/COUNTA(Dynamic_Indices),_xlfn.XMATCH("GDP Deflator",Dynamic_Indices))),
IF(SETUP_Frequency="Calendar Year",
IFERROR(INDEX(Dynamic_Table_CAL,_xlfn.XMATCH($H820,Dynamic_Period_CAL),_xlfn.XMATCH("GDP Deflator",Dynamic_Indices)),
INDEX(Dynamic_Table_CAL,COUNTA(Dynamic_Table_CAL)/COUNTA(Dynamic_Indices),_xlfn.XMATCH("GDP Deflator",Dynamic_Indices))),
IF(SETUP_Frequency="Quarterly",
IFERROR(INDEX(Dynamic_Table_QTR,_xlfn.XMATCH($H820,Dynamic_Period_QTR),_xlfn.XMATCH("GDP Deflator",Dynamic_Indices)),
INDEX(Dynamic_Table_QTR,COUNTA(Dynamic_Table_QTR)/COUNTA(Dynamic_Indices),_xlfn.XMATCH("GDP Deflator",Dynamic_Indices))),"err"))))
/100</f>
        <v>#N/A</v>
      </c>
      <c r="T820" s="37" t="e">
        <f t="shared" ca="1" si="63"/>
        <v>#N/A</v>
      </c>
      <c r="U820" s="2" t="e">
        <f ca="1">IF(ISERROR($H820),NA(),
_xlfn.XLOOKUP(0,Tool!$28:$28,Tool!$40:$40)/$T820
)</f>
        <v>#N/A</v>
      </c>
    </row>
    <row r="821" spans="8:21" x14ac:dyDescent="0.35">
      <c r="H821" s="33" t="b">
        <f>IF(SETUP_Frequency="Calendar Year",IF(COUNTA(H$3:H820)&lt;=SETUP_Period_Final-SETUP_Period_First,H820+1),
IF(SETUP_Frequency="Financial Year", IF(COUNTA(H$3:H820)&lt;=LEFT(SETUP_Period_Final,4)-LEFT(SETUP_Period_First,4),((LEFT(H820,2)&amp;MID(H820,3,2))+1)&amp;"/"&amp;TEXT(RIGHT(TEXT(RIGHT(H820,2)+1,"00"),2),"00"),NA()),
IF(SETUP_Frequency="Quarterly",IF(COUNTA(H$3:H820)&lt;=((LEFT(SETUP_Period_Final,4)-LEFT(SETUP_Period_First,4))*4)+RIGHT(SETUP_Period_Final,1)-RIGHT(SETUP_Period_First,1),IF(_xlfn.NUMBERVALUE(RIGHT(H820,1))=4,(LEFT(H820,4)+1)&amp;"Q1",(LEFT(H820,4)&amp;"Q"&amp;(RIGHT(H820,1)+1))),NA()),NA())))</f>
        <v>0</v>
      </c>
      <c r="J821" s="43">
        <f ca="1">OFFSET(Tool!$C$13,0,ROW($H821)-3)</f>
        <v>0</v>
      </c>
      <c r="K821" s="78" t="e">
        <f t="shared" ca="1" si="61"/>
        <v>#N/A</v>
      </c>
      <c r="L821" s="78" t="e">
        <f t="shared" ca="1" si="64"/>
        <v>#N/A</v>
      </c>
      <c r="M821" s="78" t="e">
        <f t="shared" ca="1" si="65"/>
        <v>#N/A</v>
      </c>
      <c r="N821" s="38"/>
      <c r="O821" s="36" t="e" cm="1">
        <f t="array" ref="O821">IF(OR(ISERROR($H821),$H821=FALSE),NA(),
IF(INFLATION_Index="Custom",_xlfn.XLOOKUP($H821,Tool!$12:$12,Tool!$14:$14)*100,
IF(SETUP_Frequency="Financial Year",
IFERROR(INDEX(Dynamic_Table_FY,_xlfn.XMATCH($H821,Dynamic_Period_FY),_xlfn.XMATCH(INFLATION_Index,Dynamic_Indices)),
INDEX(Dynamic_Table_FY,COUNTA(Dynamic_Table_FY)/COUNTA(Dynamic_Indices),_xlfn.XMATCH(INFLATION_Index,Dynamic_Indices))),
IF(SETUP_Frequency="Calendar Year",
IFERROR(INDEX(Dynamic_Table_CAL,_xlfn.XMATCH($H821,Dynamic_Period_CAL),_xlfn.XMATCH(INFLATION_Index,Dynamic_Indices)),
INDEX(Dynamic_Table_CAL,COUNTA(Dynamic_Table_CAL)/COUNTA(Dynamic_Indices),_xlfn.XMATCH(INFLATION_Index,Dynamic_Indices))),
IF(SETUP_Frequency="Quarterly",
IFERROR(INDEX(Dynamic_Table_QTR,_xlfn.XMATCH($H821,Dynamic_Period_QTR),_xlfn.XMATCH(INFLATION_Index,Dynamic_Indices)),
INDEX(Dynamic_Table_QTR,COUNTA(Dynamic_Table_QTR)/COUNTA(Dynamic_Indices),_xlfn.XMATCH(INFLATION_Index,Dynamic_Indices))),"err")))))
/100</f>
        <v>#N/A</v>
      </c>
      <c r="P821" s="37" t="e">
        <f t="shared" ca="1" si="62"/>
        <v>#N/A</v>
      </c>
      <c r="Q821" s="37" t="e">
        <f ca="1">IF(ISERROR($H821),NA(),
$P821/_xlfn.XLOOKUP(0,Tool!$27:$27,Tool!$33:$33)
)</f>
        <v>#N/A</v>
      </c>
      <c r="R821" s="2"/>
      <c r="S821" s="36" t="e" cm="1">
        <f t="array" ref="S821">IF(OR(ISERROR($H821),$H821=FALSE),NA(),
IF(SETUP_Frequency="Financial Year",
IFERROR(INDEX(Dynamic_Table_FY,_xlfn.XMATCH($H821,Dynamic_Period_FY),_xlfn.XMATCH("GDP Deflator",Dynamic_Indices)),
INDEX(Dynamic_Table_FY,COUNTA(Dynamic_Table_FY)/COUNTA(Dynamic_Indices),_xlfn.XMATCH("GDP Deflator",Dynamic_Indices))),
IF(SETUP_Frequency="Calendar Year",
IFERROR(INDEX(Dynamic_Table_CAL,_xlfn.XMATCH($H821,Dynamic_Period_CAL),_xlfn.XMATCH("GDP Deflator",Dynamic_Indices)),
INDEX(Dynamic_Table_CAL,COUNTA(Dynamic_Table_CAL)/COUNTA(Dynamic_Indices),_xlfn.XMATCH("GDP Deflator",Dynamic_Indices))),
IF(SETUP_Frequency="Quarterly",
IFERROR(INDEX(Dynamic_Table_QTR,_xlfn.XMATCH($H821,Dynamic_Period_QTR),_xlfn.XMATCH("GDP Deflator",Dynamic_Indices)),
INDEX(Dynamic_Table_QTR,COUNTA(Dynamic_Table_QTR)/COUNTA(Dynamic_Indices),_xlfn.XMATCH("GDP Deflator",Dynamic_Indices))),"err"))))
/100</f>
        <v>#N/A</v>
      </c>
      <c r="T821" s="37" t="e">
        <f t="shared" ca="1" si="63"/>
        <v>#N/A</v>
      </c>
      <c r="U821" s="2" t="e">
        <f ca="1">IF(ISERROR($H821),NA(),
_xlfn.XLOOKUP(0,Tool!$28:$28,Tool!$40:$40)/$T821
)</f>
        <v>#N/A</v>
      </c>
    </row>
    <row r="822" spans="8:21" x14ac:dyDescent="0.35">
      <c r="H822" s="33" t="b">
        <f>IF(SETUP_Frequency="Calendar Year",IF(COUNTA(H$3:H821)&lt;=SETUP_Period_Final-SETUP_Period_First,H821+1),
IF(SETUP_Frequency="Financial Year", IF(COUNTA(H$3:H821)&lt;=LEFT(SETUP_Period_Final,4)-LEFT(SETUP_Period_First,4),((LEFT(H821,2)&amp;MID(H821,3,2))+1)&amp;"/"&amp;TEXT(RIGHT(TEXT(RIGHT(H821,2)+1,"00"),2),"00"),NA()),
IF(SETUP_Frequency="Quarterly",IF(COUNTA(H$3:H821)&lt;=((LEFT(SETUP_Period_Final,4)-LEFT(SETUP_Period_First,4))*4)+RIGHT(SETUP_Period_Final,1)-RIGHT(SETUP_Period_First,1),IF(_xlfn.NUMBERVALUE(RIGHT(H821,1))=4,(LEFT(H821,4)+1)&amp;"Q1",(LEFT(H821,4)&amp;"Q"&amp;(RIGHT(H821,1)+1))),NA()),NA())))</f>
        <v>0</v>
      </c>
      <c r="J822" s="43">
        <f ca="1">OFFSET(Tool!$C$13,0,ROW($H822)-3)</f>
        <v>0</v>
      </c>
      <c r="K822" s="78" t="e">
        <f t="shared" ca="1" si="61"/>
        <v>#N/A</v>
      </c>
      <c r="L822" s="78" t="e">
        <f t="shared" ca="1" si="64"/>
        <v>#N/A</v>
      </c>
      <c r="M822" s="78" t="e">
        <f t="shared" ca="1" si="65"/>
        <v>#N/A</v>
      </c>
      <c r="N822" s="38"/>
      <c r="O822" s="36" t="e" cm="1">
        <f t="array" ref="O822">IF(OR(ISERROR($H822),$H822=FALSE),NA(),
IF(INFLATION_Index="Custom",_xlfn.XLOOKUP($H822,Tool!$12:$12,Tool!$14:$14)*100,
IF(SETUP_Frequency="Financial Year",
IFERROR(INDEX(Dynamic_Table_FY,_xlfn.XMATCH($H822,Dynamic_Period_FY),_xlfn.XMATCH(INFLATION_Index,Dynamic_Indices)),
INDEX(Dynamic_Table_FY,COUNTA(Dynamic_Table_FY)/COUNTA(Dynamic_Indices),_xlfn.XMATCH(INFLATION_Index,Dynamic_Indices))),
IF(SETUP_Frequency="Calendar Year",
IFERROR(INDEX(Dynamic_Table_CAL,_xlfn.XMATCH($H822,Dynamic_Period_CAL),_xlfn.XMATCH(INFLATION_Index,Dynamic_Indices)),
INDEX(Dynamic_Table_CAL,COUNTA(Dynamic_Table_CAL)/COUNTA(Dynamic_Indices),_xlfn.XMATCH(INFLATION_Index,Dynamic_Indices))),
IF(SETUP_Frequency="Quarterly",
IFERROR(INDEX(Dynamic_Table_QTR,_xlfn.XMATCH($H822,Dynamic_Period_QTR),_xlfn.XMATCH(INFLATION_Index,Dynamic_Indices)),
INDEX(Dynamic_Table_QTR,COUNTA(Dynamic_Table_QTR)/COUNTA(Dynamic_Indices),_xlfn.XMATCH(INFLATION_Index,Dynamic_Indices))),"err")))))
/100</f>
        <v>#N/A</v>
      </c>
      <c r="P822" s="37" t="e">
        <f t="shared" ca="1" si="62"/>
        <v>#N/A</v>
      </c>
      <c r="Q822" s="37" t="e">
        <f ca="1">IF(ISERROR($H822),NA(),
$P822/_xlfn.XLOOKUP(0,Tool!$27:$27,Tool!$33:$33)
)</f>
        <v>#N/A</v>
      </c>
      <c r="R822" s="2"/>
      <c r="S822" s="36" t="e" cm="1">
        <f t="array" ref="S822">IF(OR(ISERROR($H822),$H822=FALSE),NA(),
IF(SETUP_Frequency="Financial Year",
IFERROR(INDEX(Dynamic_Table_FY,_xlfn.XMATCH($H822,Dynamic_Period_FY),_xlfn.XMATCH("GDP Deflator",Dynamic_Indices)),
INDEX(Dynamic_Table_FY,COUNTA(Dynamic_Table_FY)/COUNTA(Dynamic_Indices),_xlfn.XMATCH("GDP Deflator",Dynamic_Indices))),
IF(SETUP_Frequency="Calendar Year",
IFERROR(INDEX(Dynamic_Table_CAL,_xlfn.XMATCH($H822,Dynamic_Period_CAL),_xlfn.XMATCH("GDP Deflator",Dynamic_Indices)),
INDEX(Dynamic_Table_CAL,COUNTA(Dynamic_Table_CAL)/COUNTA(Dynamic_Indices),_xlfn.XMATCH("GDP Deflator",Dynamic_Indices))),
IF(SETUP_Frequency="Quarterly",
IFERROR(INDEX(Dynamic_Table_QTR,_xlfn.XMATCH($H822,Dynamic_Period_QTR),_xlfn.XMATCH("GDP Deflator",Dynamic_Indices)),
INDEX(Dynamic_Table_QTR,COUNTA(Dynamic_Table_QTR)/COUNTA(Dynamic_Indices),_xlfn.XMATCH("GDP Deflator",Dynamic_Indices))),"err"))))
/100</f>
        <v>#N/A</v>
      </c>
      <c r="T822" s="37" t="e">
        <f t="shared" ca="1" si="63"/>
        <v>#N/A</v>
      </c>
      <c r="U822" s="2" t="e">
        <f ca="1">IF(ISERROR($H822),NA(),
_xlfn.XLOOKUP(0,Tool!$28:$28,Tool!$40:$40)/$T822
)</f>
        <v>#N/A</v>
      </c>
    </row>
    <row r="823" spans="8:21" x14ac:dyDescent="0.35">
      <c r="H823" s="33" t="b">
        <f>IF(SETUP_Frequency="Calendar Year",IF(COUNTA(H$3:H822)&lt;=SETUP_Period_Final-SETUP_Period_First,H822+1),
IF(SETUP_Frequency="Financial Year", IF(COUNTA(H$3:H822)&lt;=LEFT(SETUP_Period_Final,4)-LEFT(SETUP_Period_First,4),((LEFT(H822,2)&amp;MID(H822,3,2))+1)&amp;"/"&amp;TEXT(RIGHT(TEXT(RIGHT(H822,2)+1,"00"),2),"00"),NA()),
IF(SETUP_Frequency="Quarterly",IF(COUNTA(H$3:H822)&lt;=((LEFT(SETUP_Period_Final,4)-LEFT(SETUP_Period_First,4))*4)+RIGHT(SETUP_Period_Final,1)-RIGHT(SETUP_Period_First,1),IF(_xlfn.NUMBERVALUE(RIGHT(H822,1))=4,(LEFT(H822,4)+1)&amp;"Q1",(LEFT(H822,4)&amp;"Q"&amp;(RIGHT(H822,1)+1))),NA()),NA())))</f>
        <v>0</v>
      </c>
      <c r="J823" s="43">
        <f ca="1">OFFSET(Tool!$C$13,0,ROW($H823)-3)</f>
        <v>0</v>
      </c>
      <c r="K823" s="78" t="e">
        <f t="shared" ca="1" si="61"/>
        <v>#N/A</v>
      </c>
      <c r="L823" s="78" t="e">
        <f t="shared" ca="1" si="64"/>
        <v>#N/A</v>
      </c>
      <c r="M823" s="78" t="e">
        <f t="shared" ca="1" si="65"/>
        <v>#N/A</v>
      </c>
      <c r="N823" s="38"/>
      <c r="O823" s="36" t="e" cm="1">
        <f t="array" ref="O823">IF(OR(ISERROR($H823),$H823=FALSE),NA(),
IF(INFLATION_Index="Custom",_xlfn.XLOOKUP($H823,Tool!$12:$12,Tool!$14:$14)*100,
IF(SETUP_Frequency="Financial Year",
IFERROR(INDEX(Dynamic_Table_FY,_xlfn.XMATCH($H823,Dynamic_Period_FY),_xlfn.XMATCH(INFLATION_Index,Dynamic_Indices)),
INDEX(Dynamic_Table_FY,COUNTA(Dynamic_Table_FY)/COUNTA(Dynamic_Indices),_xlfn.XMATCH(INFLATION_Index,Dynamic_Indices))),
IF(SETUP_Frequency="Calendar Year",
IFERROR(INDEX(Dynamic_Table_CAL,_xlfn.XMATCH($H823,Dynamic_Period_CAL),_xlfn.XMATCH(INFLATION_Index,Dynamic_Indices)),
INDEX(Dynamic_Table_CAL,COUNTA(Dynamic_Table_CAL)/COUNTA(Dynamic_Indices),_xlfn.XMATCH(INFLATION_Index,Dynamic_Indices))),
IF(SETUP_Frequency="Quarterly",
IFERROR(INDEX(Dynamic_Table_QTR,_xlfn.XMATCH($H823,Dynamic_Period_QTR),_xlfn.XMATCH(INFLATION_Index,Dynamic_Indices)),
INDEX(Dynamic_Table_QTR,COUNTA(Dynamic_Table_QTR)/COUNTA(Dynamic_Indices),_xlfn.XMATCH(INFLATION_Index,Dynamic_Indices))),"err")))))
/100</f>
        <v>#N/A</v>
      </c>
      <c r="P823" s="37" t="e">
        <f t="shared" ca="1" si="62"/>
        <v>#N/A</v>
      </c>
      <c r="Q823" s="37" t="e">
        <f ca="1">IF(ISERROR($H823),NA(),
$P823/_xlfn.XLOOKUP(0,Tool!$27:$27,Tool!$33:$33)
)</f>
        <v>#N/A</v>
      </c>
      <c r="R823" s="2"/>
      <c r="S823" s="36" t="e" cm="1">
        <f t="array" ref="S823">IF(OR(ISERROR($H823),$H823=FALSE),NA(),
IF(SETUP_Frequency="Financial Year",
IFERROR(INDEX(Dynamic_Table_FY,_xlfn.XMATCH($H823,Dynamic_Period_FY),_xlfn.XMATCH("GDP Deflator",Dynamic_Indices)),
INDEX(Dynamic_Table_FY,COUNTA(Dynamic_Table_FY)/COUNTA(Dynamic_Indices),_xlfn.XMATCH("GDP Deflator",Dynamic_Indices))),
IF(SETUP_Frequency="Calendar Year",
IFERROR(INDEX(Dynamic_Table_CAL,_xlfn.XMATCH($H823,Dynamic_Period_CAL),_xlfn.XMATCH("GDP Deflator",Dynamic_Indices)),
INDEX(Dynamic_Table_CAL,COUNTA(Dynamic_Table_CAL)/COUNTA(Dynamic_Indices),_xlfn.XMATCH("GDP Deflator",Dynamic_Indices))),
IF(SETUP_Frequency="Quarterly",
IFERROR(INDEX(Dynamic_Table_QTR,_xlfn.XMATCH($H823,Dynamic_Period_QTR),_xlfn.XMATCH("GDP Deflator",Dynamic_Indices)),
INDEX(Dynamic_Table_QTR,COUNTA(Dynamic_Table_QTR)/COUNTA(Dynamic_Indices),_xlfn.XMATCH("GDP Deflator",Dynamic_Indices))),"err"))))
/100</f>
        <v>#N/A</v>
      </c>
      <c r="T823" s="37" t="e">
        <f t="shared" ca="1" si="63"/>
        <v>#N/A</v>
      </c>
      <c r="U823" s="2" t="e">
        <f ca="1">IF(ISERROR($H823),NA(),
_xlfn.XLOOKUP(0,Tool!$28:$28,Tool!$40:$40)/$T823
)</f>
        <v>#N/A</v>
      </c>
    </row>
    <row r="824" spans="8:21" x14ac:dyDescent="0.35">
      <c r="H824" s="33" t="b">
        <f>IF(SETUP_Frequency="Calendar Year",IF(COUNTA(H$3:H823)&lt;=SETUP_Period_Final-SETUP_Period_First,H823+1),
IF(SETUP_Frequency="Financial Year", IF(COUNTA(H$3:H823)&lt;=LEFT(SETUP_Period_Final,4)-LEFT(SETUP_Period_First,4),((LEFT(H823,2)&amp;MID(H823,3,2))+1)&amp;"/"&amp;TEXT(RIGHT(TEXT(RIGHT(H823,2)+1,"00"),2),"00"),NA()),
IF(SETUP_Frequency="Quarterly",IF(COUNTA(H$3:H823)&lt;=((LEFT(SETUP_Period_Final,4)-LEFT(SETUP_Period_First,4))*4)+RIGHT(SETUP_Period_Final,1)-RIGHT(SETUP_Period_First,1),IF(_xlfn.NUMBERVALUE(RIGHT(H823,1))=4,(LEFT(H823,4)+1)&amp;"Q1",(LEFT(H823,4)&amp;"Q"&amp;(RIGHT(H823,1)+1))),NA()),NA())))</f>
        <v>0</v>
      </c>
      <c r="J824" s="43">
        <f ca="1">OFFSET(Tool!$C$13,0,ROW($H824)-3)</f>
        <v>0</v>
      </c>
      <c r="K824" s="78" t="e">
        <f t="shared" ca="1" si="61"/>
        <v>#N/A</v>
      </c>
      <c r="L824" s="78" t="e">
        <f t="shared" ca="1" si="64"/>
        <v>#N/A</v>
      </c>
      <c r="M824" s="78" t="e">
        <f t="shared" ca="1" si="65"/>
        <v>#N/A</v>
      </c>
      <c r="N824" s="38"/>
      <c r="O824" s="36" t="e" cm="1">
        <f t="array" ref="O824">IF(OR(ISERROR($H824),$H824=FALSE),NA(),
IF(INFLATION_Index="Custom",_xlfn.XLOOKUP($H824,Tool!$12:$12,Tool!$14:$14)*100,
IF(SETUP_Frequency="Financial Year",
IFERROR(INDEX(Dynamic_Table_FY,_xlfn.XMATCH($H824,Dynamic_Period_FY),_xlfn.XMATCH(INFLATION_Index,Dynamic_Indices)),
INDEX(Dynamic_Table_FY,COUNTA(Dynamic_Table_FY)/COUNTA(Dynamic_Indices),_xlfn.XMATCH(INFLATION_Index,Dynamic_Indices))),
IF(SETUP_Frequency="Calendar Year",
IFERROR(INDEX(Dynamic_Table_CAL,_xlfn.XMATCH($H824,Dynamic_Period_CAL),_xlfn.XMATCH(INFLATION_Index,Dynamic_Indices)),
INDEX(Dynamic_Table_CAL,COUNTA(Dynamic_Table_CAL)/COUNTA(Dynamic_Indices),_xlfn.XMATCH(INFLATION_Index,Dynamic_Indices))),
IF(SETUP_Frequency="Quarterly",
IFERROR(INDEX(Dynamic_Table_QTR,_xlfn.XMATCH($H824,Dynamic_Period_QTR),_xlfn.XMATCH(INFLATION_Index,Dynamic_Indices)),
INDEX(Dynamic_Table_QTR,COUNTA(Dynamic_Table_QTR)/COUNTA(Dynamic_Indices),_xlfn.XMATCH(INFLATION_Index,Dynamic_Indices))),"err")))))
/100</f>
        <v>#N/A</v>
      </c>
      <c r="P824" s="37" t="e">
        <f t="shared" ca="1" si="62"/>
        <v>#N/A</v>
      </c>
      <c r="Q824" s="37" t="e">
        <f ca="1">IF(ISERROR($H824),NA(),
$P824/_xlfn.XLOOKUP(0,Tool!$27:$27,Tool!$33:$33)
)</f>
        <v>#N/A</v>
      </c>
      <c r="R824" s="2"/>
      <c r="S824" s="36" t="e" cm="1">
        <f t="array" ref="S824">IF(OR(ISERROR($H824),$H824=FALSE),NA(),
IF(SETUP_Frequency="Financial Year",
IFERROR(INDEX(Dynamic_Table_FY,_xlfn.XMATCH($H824,Dynamic_Period_FY),_xlfn.XMATCH("GDP Deflator",Dynamic_Indices)),
INDEX(Dynamic_Table_FY,COUNTA(Dynamic_Table_FY)/COUNTA(Dynamic_Indices),_xlfn.XMATCH("GDP Deflator",Dynamic_Indices))),
IF(SETUP_Frequency="Calendar Year",
IFERROR(INDEX(Dynamic_Table_CAL,_xlfn.XMATCH($H824,Dynamic_Period_CAL),_xlfn.XMATCH("GDP Deflator",Dynamic_Indices)),
INDEX(Dynamic_Table_CAL,COUNTA(Dynamic_Table_CAL)/COUNTA(Dynamic_Indices),_xlfn.XMATCH("GDP Deflator",Dynamic_Indices))),
IF(SETUP_Frequency="Quarterly",
IFERROR(INDEX(Dynamic_Table_QTR,_xlfn.XMATCH($H824,Dynamic_Period_QTR),_xlfn.XMATCH("GDP Deflator",Dynamic_Indices)),
INDEX(Dynamic_Table_QTR,COUNTA(Dynamic_Table_QTR)/COUNTA(Dynamic_Indices),_xlfn.XMATCH("GDP Deflator",Dynamic_Indices))),"err"))))
/100</f>
        <v>#N/A</v>
      </c>
      <c r="T824" s="37" t="e">
        <f t="shared" ca="1" si="63"/>
        <v>#N/A</v>
      </c>
      <c r="U824" s="2" t="e">
        <f ca="1">IF(ISERROR($H824),NA(),
_xlfn.XLOOKUP(0,Tool!$28:$28,Tool!$40:$40)/$T824
)</f>
        <v>#N/A</v>
      </c>
    </row>
    <row r="825" spans="8:21" x14ac:dyDescent="0.35">
      <c r="H825" s="33" t="b">
        <f>IF(SETUP_Frequency="Calendar Year",IF(COUNTA(H$3:H824)&lt;=SETUP_Period_Final-SETUP_Period_First,H824+1),
IF(SETUP_Frequency="Financial Year", IF(COUNTA(H$3:H824)&lt;=LEFT(SETUP_Period_Final,4)-LEFT(SETUP_Period_First,4),((LEFT(H824,2)&amp;MID(H824,3,2))+1)&amp;"/"&amp;TEXT(RIGHT(TEXT(RIGHT(H824,2)+1,"00"),2),"00"),NA()),
IF(SETUP_Frequency="Quarterly",IF(COUNTA(H$3:H824)&lt;=((LEFT(SETUP_Period_Final,4)-LEFT(SETUP_Period_First,4))*4)+RIGHT(SETUP_Period_Final,1)-RIGHT(SETUP_Period_First,1),IF(_xlfn.NUMBERVALUE(RIGHT(H824,1))=4,(LEFT(H824,4)+1)&amp;"Q1",(LEFT(H824,4)&amp;"Q"&amp;(RIGHT(H824,1)+1))),NA()),NA())))</f>
        <v>0</v>
      </c>
      <c r="J825" s="43">
        <f ca="1">OFFSET(Tool!$C$13,0,ROW($H825)-3)</f>
        <v>0</v>
      </c>
      <c r="K825" s="78" t="e">
        <f t="shared" ca="1" si="61"/>
        <v>#N/A</v>
      </c>
      <c r="L825" s="78" t="e">
        <f t="shared" ca="1" si="64"/>
        <v>#N/A</v>
      </c>
      <c r="M825" s="78" t="e">
        <f t="shared" ca="1" si="65"/>
        <v>#N/A</v>
      </c>
      <c r="N825" s="38"/>
      <c r="O825" s="36" t="e" cm="1">
        <f t="array" ref="O825">IF(OR(ISERROR($H825),$H825=FALSE),NA(),
IF(INFLATION_Index="Custom",_xlfn.XLOOKUP($H825,Tool!$12:$12,Tool!$14:$14)*100,
IF(SETUP_Frequency="Financial Year",
IFERROR(INDEX(Dynamic_Table_FY,_xlfn.XMATCH($H825,Dynamic_Period_FY),_xlfn.XMATCH(INFLATION_Index,Dynamic_Indices)),
INDEX(Dynamic_Table_FY,COUNTA(Dynamic_Table_FY)/COUNTA(Dynamic_Indices),_xlfn.XMATCH(INFLATION_Index,Dynamic_Indices))),
IF(SETUP_Frequency="Calendar Year",
IFERROR(INDEX(Dynamic_Table_CAL,_xlfn.XMATCH($H825,Dynamic_Period_CAL),_xlfn.XMATCH(INFLATION_Index,Dynamic_Indices)),
INDEX(Dynamic_Table_CAL,COUNTA(Dynamic_Table_CAL)/COUNTA(Dynamic_Indices),_xlfn.XMATCH(INFLATION_Index,Dynamic_Indices))),
IF(SETUP_Frequency="Quarterly",
IFERROR(INDEX(Dynamic_Table_QTR,_xlfn.XMATCH($H825,Dynamic_Period_QTR),_xlfn.XMATCH(INFLATION_Index,Dynamic_Indices)),
INDEX(Dynamic_Table_QTR,COUNTA(Dynamic_Table_QTR)/COUNTA(Dynamic_Indices),_xlfn.XMATCH(INFLATION_Index,Dynamic_Indices))),"err")))))
/100</f>
        <v>#N/A</v>
      </c>
      <c r="P825" s="37" t="e">
        <f t="shared" ca="1" si="62"/>
        <v>#N/A</v>
      </c>
      <c r="Q825" s="37" t="e">
        <f ca="1">IF(ISERROR($H825),NA(),
$P825/_xlfn.XLOOKUP(0,Tool!$27:$27,Tool!$33:$33)
)</f>
        <v>#N/A</v>
      </c>
      <c r="R825" s="2"/>
      <c r="S825" s="36" t="e" cm="1">
        <f t="array" ref="S825">IF(OR(ISERROR($H825),$H825=FALSE),NA(),
IF(SETUP_Frequency="Financial Year",
IFERROR(INDEX(Dynamic_Table_FY,_xlfn.XMATCH($H825,Dynamic_Period_FY),_xlfn.XMATCH("GDP Deflator",Dynamic_Indices)),
INDEX(Dynamic_Table_FY,COUNTA(Dynamic_Table_FY)/COUNTA(Dynamic_Indices),_xlfn.XMATCH("GDP Deflator",Dynamic_Indices))),
IF(SETUP_Frequency="Calendar Year",
IFERROR(INDEX(Dynamic_Table_CAL,_xlfn.XMATCH($H825,Dynamic_Period_CAL),_xlfn.XMATCH("GDP Deflator",Dynamic_Indices)),
INDEX(Dynamic_Table_CAL,COUNTA(Dynamic_Table_CAL)/COUNTA(Dynamic_Indices),_xlfn.XMATCH("GDP Deflator",Dynamic_Indices))),
IF(SETUP_Frequency="Quarterly",
IFERROR(INDEX(Dynamic_Table_QTR,_xlfn.XMATCH($H825,Dynamic_Period_QTR),_xlfn.XMATCH("GDP Deflator",Dynamic_Indices)),
INDEX(Dynamic_Table_QTR,COUNTA(Dynamic_Table_QTR)/COUNTA(Dynamic_Indices),_xlfn.XMATCH("GDP Deflator",Dynamic_Indices))),"err"))))
/100</f>
        <v>#N/A</v>
      </c>
      <c r="T825" s="37" t="e">
        <f t="shared" ca="1" si="63"/>
        <v>#N/A</v>
      </c>
      <c r="U825" s="2" t="e">
        <f ca="1">IF(ISERROR($H825),NA(),
_xlfn.XLOOKUP(0,Tool!$28:$28,Tool!$40:$40)/$T825
)</f>
        <v>#N/A</v>
      </c>
    </row>
    <row r="826" spans="8:21" x14ac:dyDescent="0.35">
      <c r="H826" s="33" t="b">
        <f>IF(SETUP_Frequency="Calendar Year",IF(COUNTA(H$3:H825)&lt;=SETUP_Period_Final-SETUP_Period_First,H825+1),
IF(SETUP_Frequency="Financial Year", IF(COUNTA(H$3:H825)&lt;=LEFT(SETUP_Period_Final,4)-LEFT(SETUP_Period_First,4),((LEFT(H825,2)&amp;MID(H825,3,2))+1)&amp;"/"&amp;TEXT(RIGHT(TEXT(RIGHT(H825,2)+1,"00"),2),"00"),NA()),
IF(SETUP_Frequency="Quarterly",IF(COUNTA(H$3:H825)&lt;=((LEFT(SETUP_Period_Final,4)-LEFT(SETUP_Period_First,4))*4)+RIGHT(SETUP_Period_Final,1)-RIGHT(SETUP_Period_First,1),IF(_xlfn.NUMBERVALUE(RIGHT(H825,1))=4,(LEFT(H825,4)+1)&amp;"Q1",(LEFT(H825,4)&amp;"Q"&amp;(RIGHT(H825,1)+1))),NA()),NA())))</f>
        <v>0</v>
      </c>
      <c r="J826" s="43">
        <f ca="1">OFFSET(Tool!$C$13,0,ROW($H826)-3)</f>
        <v>0</v>
      </c>
      <c r="K826" s="78" t="e">
        <f t="shared" ca="1" si="61"/>
        <v>#N/A</v>
      </c>
      <c r="L826" s="78" t="e">
        <f t="shared" ca="1" si="64"/>
        <v>#N/A</v>
      </c>
      <c r="M826" s="78" t="e">
        <f t="shared" ca="1" si="65"/>
        <v>#N/A</v>
      </c>
      <c r="N826" s="38"/>
      <c r="O826" s="36" t="e" cm="1">
        <f t="array" ref="O826">IF(OR(ISERROR($H826),$H826=FALSE),NA(),
IF(INFLATION_Index="Custom",_xlfn.XLOOKUP($H826,Tool!$12:$12,Tool!$14:$14)*100,
IF(SETUP_Frequency="Financial Year",
IFERROR(INDEX(Dynamic_Table_FY,_xlfn.XMATCH($H826,Dynamic_Period_FY),_xlfn.XMATCH(INFLATION_Index,Dynamic_Indices)),
INDEX(Dynamic_Table_FY,COUNTA(Dynamic_Table_FY)/COUNTA(Dynamic_Indices),_xlfn.XMATCH(INFLATION_Index,Dynamic_Indices))),
IF(SETUP_Frequency="Calendar Year",
IFERROR(INDEX(Dynamic_Table_CAL,_xlfn.XMATCH($H826,Dynamic_Period_CAL),_xlfn.XMATCH(INFLATION_Index,Dynamic_Indices)),
INDEX(Dynamic_Table_CAL,COUNTA(Dynamic_Table_CAL)/COUNTA(Dynamic_Indices),_xlfn.XMATCH(INFLATION_Index,Dynamic_Indices))),
IF(SETUP_Frequency="Quarterly",
IFERROR(INDEX(Dynamic_Table_QTR,_xlfn.XMATCH($H826,Dynamic_Period_QTR),_xlfn.XMATCH(INFLATION_Index,Dynamic_Indices)),
INDEX(Dynamic_Table_QTR,COUNTA(Dynamic_Table_QTR)/COUNTA(Dynamic_Indices),_xlfn.XMATCH(INFLATION_Index,Dynamic_Indices))),"err")))))
/100</f>
        <v>#N/A</v>
      </c>
      <c r="P826" s="37" t="e">
        <f t="shared" ca="1" si="62"/>
        <v>#N/A</v>
      </c>
      <c r="Q826" s="37" t="e">
        <f ca="1">IF(ISERROR($H826),NA(),
$P826/_xlfn.XLOOKUP(0,Tool!$27:$27,Tool!$33:$33)
)</f>
        <v>#N/A</v>
      </c>
      <c r="R826" s="2"/>
      <c r="S826" s="36" t="e" cm="1">
        <f t="array" ref="S826">IF(OR(ISERROR($H826),$H826=FALSE),NA(),
IF(SETUP_Frequency="Financial Year",
IFERROR(INDEX(Dynamic_Table_FY,_xlfn.XMATCH($H826,Dynamic_Period_FY),_xlfn.XMATCH("GDP Deflator",Dynamic_Indices)),
INDEX(Dynamic_Table_FY,COUNTA(Dynamic_Table_FY)/COUNTA(Dynamic_Indices),_xlfn.XMATCH("GDP Deflator",Dynamic_Indices))),
IF(SETUP_Frequency="Calendar Year",
IFERROR(INDEX(Dynamic_Table_CAL,_xlfn.XMATCH($H826,Dynamic_Period_CAL),_xlfn.XMATCH("GDP Deflator",Dynamic_Indices)),
INDEX(Dynamic_Table_CAL,COUNTA(Dynamic_Table_CAL)/COUNTA(Dynamic_Indices),_xlfn.XMATCH("GDP Deflator",Dynamic_Indices))),
IF(SETUP_Frequency="Quarterly",
IFERROR(INDEX(Dynamic_Table_QTR,_xlfn.XMATCH($H826,Dynamic_Period_QTR),_xlfn.XMATCH("GDP Deflator",Dynamic_Indices)),
INDEX(Dynamic_Table_QTR,COUNTA(Dynamic_Table_QTR)/COUNTA(Dynamic_Indices),_xlfn.XMATCH("GDP Deflator",Dynamic_Indices))),"err"))))
/100</f>
        <v>#N/A</v>
      </c>
      <c r="T826" s="37" t="e">
        <f t="shared" ca="1" si="63"/>
        <v>#N/A</v>
      </c>
      <c r="U826" s="2" t="e">
        <f ca="1">IF(ISERROR($H826),NA(),
_xlfn.XLOOKUP(0,Tool!$28:$28,Tool!$40:$40)/$T826
)</f>
        <v>#N/A</v>
      </c>
    </row>
    <row r="827" spans="8:21" x14ac:dyDescent="0.35">
      <c r="H827" s="33" t="b">
        <f>IF(SETUP_Frequency="Calendar Year",IF(COUNTA(H$3:H826)&lt;=SETUP_Period_Final-SETUP_Period_First,H826+1),
IF(SETUP_Frequency="Financial Year", IF(COUNTA(H$3:H826)&lt;=LEFT(SETUP_Period_Final,4)-LEFT(SETUP_Period_First,4),((LEFT(H826,2)&amp;MID(H826,3,2))+1)&amp;"/"&amp;TEXT(RIGHT(TEXT(RIGHT(H826,2)+1,"00"),2),"00"),NA()),
IF(SETUP_Frequency="Quarterly",IF(COUNTA(H$3:H826)&lt;=((LEFT(SETUP_Period_Final,4)-LEFT(SETUP_Period_First,4))*4)+RIGHT(SETUP_Period_Final,1)-RIGHT(SETUP_Period_First,1),IF(_xlfn.NUMBERVALUE(RIGHT(H826,1))=4,(LEFT(H826,4)+1)&amp;"Q1",(LEFT(H826,4)&amp;"Q"&amp;(RIGHT(H826,1)+1))),NA()),NA())))</f>
        <v>0</v>
      </c>
      <c r="J827" s="43">
        <f ca="1">OFFSET(Tool!$C$13,0,ROW($H827)-3)</f>
        <v>0</v>
      </c>
      <c r="K827" s="78" t="e">
        <f t="shared" ca="1" si="61"/>
        <v>#N/A</v>
      </c>
      <c r="L827" s="78" t="e">
        <f t="shared" ca="1" si="64"/>
        <v>#N/A</v>
      </c>
      <c r="M827" s="78" t="e">
        <f t="shared" ca="1" si="65"/>
        <v>#N/A</v>
      </c>
      <c r="N827" s="38"/>
      <c r="O827" s="36" t="e" cm="1">
        <f t="array" ref="O827">IF(OR(ISERROR($H827),$H827=FALSE),NA(),
IF(INFLATION_Index="Custom",_xlfn.XLOOKUP($H827,Tool!$12:$12,Tool!$14:$14)*100,
IF(SETUP_Frequency="Financial Year",
IFERROR(INDEX(Dynamic_Table_FY,_xlfn.XMATCH($H827,Dynamic_Period_FY),_xlfn.XMATCH(INFLATION_Index,Dynamic_Indices)),
INDEX(Dynamic_Table_FY,COUNTA(Dynamic_Table_FY)/COUNTA(Dynamic_Indices),_xlfn.XMATCH(INFLATION_Index,Dynamic_Indices))),
IF(SETUP_Frequency="Calendar Year",
IFERROR(INDEX(Dynamic_Table_CAL,_xlfn.XMATCH($H827,Dynamic_Period_CAL),_xlfn.XMATCH(INFLATION_Index,Dynamic_Indices)),
INDEX(Dynamic_Table_CAL,COUNTA(Dynamic_Table_CAL)/COUNTA(Dynamic_Indices),_xlfn.XMATCH(INFLATION_Index,Dynamic_Indices))),
IF(SETUP_Frequency="Quarterly",
IFERROR(INDEX(Dynamic_Table_QTR,_xlfn.XMATCH($H827,Dynamic_Period_QTR),_xlfn.XMATCH(INFLATION_Index,Dynamic_Indices)),
INDEX(Dynamic_Table_QTR,COUNTA(Dynamic_Table_QTR)/COUNTA(Dynamic_Indices),_xlfn.XMATCH(INFLATION_Index,Dynamic_Indices))),"err")))))
/100</f>
        <v>#N/A</v>
      </c>
      <c r="P827" s="37" t="e">
        <f t="shared" ca="1" si="62"/>
        <v>#N/A</v>
      </c>
      <c r="Q827" s="37" t="e">
        <f ca="1">IF(ISERROR($H827),NA(),
$P827/_xlfn.XLOOKUP(0,Tool!$27:$27,Tool!$33:$33)
)</f>
        <v>#N/A</v>
      </c>
      <c r="R827" s="2"/>
      <c r="S827" s="36" t="e" cm="1">
        <f t="array" ref="S827">IF(OR(ISERROR($H827),$H827=FALSE),NA(),
IF(SETUP_Frequency="Financial Year",
IFERROR(INDEX(Dynamic_Table_FY,_xlfn.XMATCH($H827,Dynamic_Period_FY),_xlfn.XMATCH("GDP Deflator",Dynamic_Indices)),
INDEX(Dynamic_Table_FY,COUNTA(Dynamic_Table_FY)/COUNTA(Dynamic_Indices),_xlfn.XMATCH("GDP Deflator",Dynamic_Indices))),
IF(SETUP_Frequency="Calendar Year",
IFERROR(INDEX(Dynamic_Table_CAL,_xlfn.XMATCH($H827,Dynamic_Period_CAL),_xlfn.XMATCH("GDP Deflator",Dynamic_Indices)),
INDEX(Dynamic_Table_CAL,COUNTA(Dynamic_Table_CAL)/COUNTA(Dynamic_Indices),_xlfn.XMATCH("GDP Deflator",Dynamic_Indices))),
IF(SETUP_Frequency="Quarterly",
IFERROR(INDEX(Dynamic_Table_QTR,_xlfn.XMATCH($H827,Dynamic_Period_QTR),_xlfn.XMATCH("GDP Deflator",Dynamic_Indices)),
INDEX(Dynamic_Table_QTR,COUNTA(Dynamic_Table_QTR)/COUNTA(Dynamic_Indices),_xlfn.XMATCH("GDP Deflator",Dynamic_Indices))),"err"))))
/100</f>
        <v>#N/A</v>
      </c>
      <c r="T827" s="37" t="e">
        <f t="shared" ca="1" si="63"/>
        <v>#N/A</v>
      </c>
      <c r="U827" s="2" t="e">
        <f ca="1">IF(ISERROR($H827),NA(),
_xlfn.XLOOKUP(0,Tool!$28:$28,Tool!$40:$40)/$T827
)</f>
        <v>#N/A</v>
      </c>
    </row>
    <row r="828" spans="8:21" x14ac:dyDescent="0.35">
      <c r="H828" s="33" t="b">
        <f>IF(SETUP_Frequency="Calendar Year",IF(COUNTA(H$3:H827)&lt;=SETUP_Period_Final-SETUP_Period_First,H827+1),
IF(SETUP_Frequency="Financial Year", IF(COUNTA(H$3:H827)&lt;=LEFT(SETUP_Period_Final,4)-LEFT(SETUP_Period_First,4),((LEFT(H827,2)&amp;MID(H827,3,2))+1)&amp;"/"&amp;TEXT(RIGHT(TEXT(RIGHT(H827,2)+1,"00"),2),"00"),NA()),
IF(SETUP_Frequency="Quarterly",IF(COUNTA(H$3:H827)&lt;=((LEFT(SETUP_Period_Final,4)-LEFT(SETUP_Period_First,4))*4)+RIGHT(SETUP_Period_Final,1)-RIGHT(SETUP_Period_First,1),IF(_xlfn.NUMBERVALUE(RIGHT(H827,1))=4,(LEFT(H827,4)+1)&amp;"Q1",(LEFT(H827,4)&amp;"Q"&amp;(RIGHT(H827,1)+1))),NA()),NA())))</f>
        <v>0</v>
      </c>
      <c r="J828" s="43">
        <f ca="1">OFFSET(Tool!$C$13,0,ROW($H828)-3)</f>
        <v>0</v>
      </c>
      <c r="K828" s="78" t="e">
        <f t="shared" ca="1" si="61"/>
        <v>#N/A</v>
      </c>
      <c r="L828" s="78" t="e">
        <f t="shared" ca="1" si="64"/>
        <v>#N/A</v>
      </c>
      <c r="M828" s="78" t="e">
        <f t="shared" ca="1" si="65"/>
        <v>#N/A</v>
      </c>
      <c r="N828" s="38"/>
      <c r="O828" s="36" t="e" cm="1">
        <f t="array" ref="O828">IF(OR(ISERROR($H828),$H828=FALSE),NA(),
IF(INFLATION_Index="Custom",_xlfn.XLOOKUP($H828,Tool!$12:$12,Tool!$14:$14)*100,
IF(SETUP_Frequency="Financial Year",
IFERROR(INDEX(Dynamic_Table_FY,_xlfn.XMATCH($H828,Dynamic_Period_FY),_xlfn.XMATCH(INFLATION_Index,Dynamic_Indices)),
INDEX(Dynamic_Table_FY,COUNTA(Dynamic_Table_FY)/COUNTA(Dynamic_Indices),_xlfn.XMATCH(INFLATION_Index,Dynamic_Indices))),
IF(SETUP_Frequency="Calendar Year",
IFERROR(INDEX(Dynamic_Table_CAL,_xlfn.XMATCH($H828,Dynamic_Period_CAL),_xlfn.XMATCH(INFLATION_Index,Dynamic_Indices)),
INDEX(Dynamic_Table_CAL,COUNTA(Dynamic_Table_CAL)/COUNTA(Dynamic_Indices),_xlfn.XMATCH(INFLATION_Index,Dynamic_Indices))),
IF(SETUP_Frequency="Quarterly",
IFERROR(INDEX(Dynamic_Table_QTR,_xlfn.XMATCH($H828,Dynamic_Period_QTR),_xlfn.XMATCH(INFLATION_Index,Dynamic_Indices)),
INDEX(Dynamic_Table_QTR,COUNTA(Dynamic_Table_QTR)/COUNTA(Dynamic_Indices),_xlfn.XMATCH(INFLATION_Index,Dynamic_Indices))),"err")))))
/100</f>
        <v>#N/A</v>
      </c>
      <c r="P828" s="37" t="e">
        <f t="shared" ca="1" si="62"/>
        <v>#N/A</v>
      </c>
      <c r="Q828" s="37" t="e">
        <f ca="1">IF(ISERROR($H828),NA(),
$P828/_xlfn.XLOOKUP(0,Tool!$27:$27,Tool!$33:$33)
)</f>
        <v>#N/A</v>
      </c>
      <c r="R828" s="2"/>
      <c r="S828" s="36" t="e" cm="1">
        <f t="array" ref="S828">IF(OR(ISERROR($H828),$H828=FALSE),NA(),
IF(SETUP_Frequency="Financial Year",
IFERROR(INDEX(Dynamic_Table_FY,_xlfn.XMATCH($H828,Dynamic_Period_FY),_xlfn.XMATCH("GDP Deflator",Dynamic_Indices)),
INDEX(Dynamic_Table_FY,COUNTA(Dynamic_Table_FY)/COUNTA(Dynamic_Indices),_xlfn.XMATCH("GDP Deflator",Dynamic_Indices))),
IF(SETUP_Frequency="Calendar Year",
IFERROR(INDEX(Dynamic_Table_CAL,_xlfn.XMATCH($H828,Dynamic_Period_CAL),_xlfn.XMATCH("GDP Deflator",Dynamic_Indices)),
INDEX(Dynamic_Table_CAL,COUNTA(Dynamic_Table_CAL)/COUNTA(Dynamic_Indices),_xlfn.XMATCH("GDP Deflator",Dynamic_Indices))),
IF(SETUP_Frequency="Quarterly",
IFERROR(INDEX(Dynamic_Table_QTR,_xlfn.XMATCH($H828,Dynamic_Period_QTR),_xlfn.XMATCH("GDP Deflator",Dynamic_Indices)),
INDEX(Dynamic_Table_QTR,COUNTA(Dynamic_Table_QTR)/COUNTA(Dynamic_Indices),_xlfn.XMATCH("GDP Deflator",Dynamic_Indices))),"err"))))
/100</f>
        <v>#N/A</v>
      </c>
      <c r="T828" s="37" t="e">
        <f t="shared" ca="1" si="63"/>
        <v>#N/A</v>
      </c>
      <c r="U828" s="2" t="e">
        <f ca="1">IF(ISERROR($H828),NA(),
_xlfn.XLOOKUP(0,Tool!$28:$28,Tool!$40:$40)/$T828
)</f>
        <v>#N/A</v>
      </c>
    </row>
    <row r="829" spans="8:21" x14ac:dyDescent="0.35">
      <c r="H829" s="33" t="b">
        <f>IF(SETUP_Frequency="Calendar Year",IF(COUNTA(H$3:H828)&lt;=SETUP_Period_Final-SETUP_Period_First,H828+1),
IF(SETUP_Frequency="Financial Year", IF(COUNTA(H$3:H828)&lt;=LEFT(SETUP_Period_Final,4)-LEFT(SETUP_Period_First,4),((LEFT(H828,2)&amp;MID(H828,3,2))+1)&amp;"/"&amp;TEXT(RIGHT(TEXT(RIGHT(H828,2)+1,"00"),2),"00"),NA()),
IF(SETUP_Frequency="Quarterly",IF(COUNTA(H$3:H828)&lt;=((LEFT(SETUP_Period_Final,4)-LEFT(SETUP_Period_First,4))*4)+RIGHT(SETUP_Period_Final,1)-RIGHT(SETUP_Period_First,1),IF(_xlfn.NUMBERVALUE(RIGHT(H828,1))=4,(LEFT(H828,4)+1)&amp;"Q1",(LEFT(H828,4)&amp;"Q"&amp;(RIGHT(H828,1)+1))),NA()),NA())))</f>
        <v>0</v>
      </c>
      <c r="J829" s="43">
        <f ca="1">OFFSET(Tool!$C$13,0,ROW($H829)-3)</f>
        <v>0</v>
      </c>
      <c r="K829" s="78" t="e">
        <f t="shared" ca="1" si="61"/>
        <v>#N/A</v>
      </c>
      <c r="L829" s="78" t="e">
        <f t="shared" ca="1" si="64"/>
        <v>#N/A</v>
      </c>
      <c r="M829" s="78" t="e">
        <f t="shared" ca="1" si="65"/>
        <v>#N/A</v>
      </c>
      <c r="N829" s="38"/>
      <c r="O829" s="36" t="e" cm="1">
        <f t="array" ref="O829">IF(OR(ISERROR($H829),$H829=FALSE),NA(),
IF(INFLATION_Index="Custom",_xlfn.XLOOKUP($H829,Tool!$12:$12,Tool!$14:$14)*100,
IF(SETUP_Frequency="Financial Year",
IFERROR(INDEX(Dynamic_Table_FY,_xlfn.XMATCH($H829,Dynamic_Period_FY),_xlfn.XMATCH(INFLATION_Index,Dynamic_Indices)),
INDEX(Dynamic_Table_FY,COUNTA(Dynamic_Table_FY)/COUNTA(Dynamic_Indices),_xlfn.XMATCH(INFLATION_Index,Dynamic_Indices))),
IF(SETUP_Frequency="Calendar Year",
IFERROR(INDEX(Dynamic_Table_CAL,_xlfn.XMATCH($H829,Dynamic_Period_CAL),_xlfn.XMATCH(INFLATION_Index,Dynamic_Indices)),
INDEX(Dynamic_Table_CAL,COUNTA(Dynamic_Table_CAL)/COUNTA(Dynamic_Indices),_xlfn.XMATCH(INFLATION_Index,Dynamic_Indices))),
IF(SETUP_Frequency="Quarterly",
IFERROR(INDEX(Dynamic_Table_QTR,_xlfn.XMATCH($H829,Dynamic_Period_QTR),_xlfn.XMATCH(INFLATION_Index,Dynamic_Indices)),
INDEX(Dynamic_Table_QTR,COUNTA(Dynamic_Table_QTR)/COUNTA(Dynamic_Indices),_xlfn.XMATCH(INFLATION_Index,Dynamic_Indices))),"err")))))
/100</f>
        <v>#N/A</v>
      </c>
      <c r="P829" s="37" t="e">
        <f t="shared" ca="1" si="62"/>
        <v>#N/A</v>
      </c>
      <c r="Q829" s="37" t="e">
        <f ca="1">IF(ISERROR($H829),NA(),
$P829/_xlfn.XLOOKUP(0,Tool!$27:$27,Tool!$33:$33)
)</f>
        <v>#N/A</v>
      </c>
      <c r="R829" s="2"/>
      <c r="S829" s="36" t="e" cm="1">
        <f t="array" ref="S829">IF(OR(ISERROR($H829),$H829=FALSE),NA(),
IF(SETUP_Frequency="Financial Year",
IFERROR(INDEX(Dynamic_Table_FY,_xlfn.XMATCH($H829,Dynamic_Period_FY),_xlfn.XMATCH("GDP Deflator",Dynamic_Indices)),
INDEX(Dynamic_Table_FY,COUNTA(Dynamic_Table_FY)/COUNTA(Dynamic_Indices),_xlfn.XMATCH("GDP Deflator",Dynamic_Indices))),
IF(SETUP_Frequency="Calendar Year",
IFERROR(INDEX(Dynamic_Table_CAL,_xlfn.XMATCH($H829,Dynamic_Period_CAL),_xlfn.XMATCH("GDP Deflator",Dynamic_Indices)),
INDEX(Dynamic_Table_CAL,COUNTA(Dynamic_Table_CAL)/COUNTA(Dynamic_Indices),_xlfn.XMATCH("GDP Deflator",Dynamic_Indices))),
IF(SETUP_Frequency="Quarterly",
IFERROR(INDEX(Dynamic_Table_QTR,_xlfn.XMATCH($H829,Dynamic_Period_QTR),_xlfn.XMATCH("GDP Deflator",Dynamic_Indices)),
INDEX(Dynamic_Table_QTR,COUNTA(Dynamic_Table_QTR)/COUNTA(Dynamic_Indices),_xlfn.XMATCH("GDP Deflator",Dynamic_Indices))),"err"))))
/100</f>
        <v>#N/A</v>
      </c>
      <c r="T829" s="37" t="e">
        <f t="shared" ca="1" si="63"/>
        <v>#N/A</v>
      </c>
      <c r="U829" s="2" t="e">
        <f ca="1">IF(ISERROR($H829),NA(),
_xlfn.XLOOKUP(0,Tool!$28:$28,Tool!$40:$40)/$T829
)</f>
        <v>#N/A</v>
      </c>
    </row>
    <row r="830" spans="8:21" x14ac:dyDescent="0.35">
      <c r="H830" s="33" t="b">
        <f>IF(SETUP_Frequency="Calendar Year",IF(COUNTA(H$3:H829)&lt;=SETUP_Period_Final-SETUP_Period_First,H829+1),
IF(SETUP_Frequency="Financial Year", IF(COUNTA(H$3:H829)&lt;=LEFT(SETUP_Period_Final,4)-LEFT(SETUP_Period_First,4),((LEFT(H829,2)&amp;MID(H829,3,2))+1)&amp;"/"&amp;TEXT(RIGHT(TEXT(RIGHT(H829,2)+1,"00"),2),"00"),NA()),
IF(SETUP_Frequency="Quarterly",IF(COUNTA(H$3:H829)&lt;=((LEFT(SETUP_Period_Final,4)-LEFT(SETUP_Period_First,4))*4)+RIGHT(SETUP_Period_Final,1)-RIGHT(SETUP_Period_First,1),IF(_xlfn.NUMBERVALUE(RIGHT(H829,1))=4,(LEFT(H829,4)+1)&amp;"Q1",(LEFT(H829,4)&amp;"Q"&amp;(RIGHT(H829,1)+1))),NA()),NA())))</f>
        <v>0</v>
      </c>
      <c r="J830" s="43">
        <f ca="1">OFFSET(Tool!$C$13,0,ROW($H830)-3)</f>
        <v>0</v>
      </c>
      <c r="K830" s="78" t="e">
        <f t="shared" ca="1" si="61"/>
        <v>#N/A</v>
      </c>
      <c r="L830" s="78" t="e">
        <f t="shared" ca="1" si="64"/>
        <v>#N/A</v>
      </c>
      <c r="M830" s="78" t="e">
        <f t="shared" ca="1" si="65"/>
        <v>#N/A</v>
      </c>
      <c r="N830" s="38"/>
      <c r="O830" s="36" t="e" cm="1">
        <f t="array" ref="O830">IF(OR(ISERROR($H830),$H830=FALSE),NA(),
IF(INFLATION_Index="Custom",_xlfn.XLOOKUP($H830,Tool!$12:$12,Tool!$14:$14)*100,
IF(SETUP_Frequency="Financial Year",
IFERROR(INDEX(Dynamic_Table_FY,_xlfn.XMATCH($H830,Dynamic_Period_FY),_xlfn.XMATCH(INFLATION_Index,Dynamic_Indices)),
INDEX(Dynamic_Table_FY,COUNTA(Dynamic_Table_FY)/COUNTA(Dynamic_Indices),_xlfn.XMATCH(INFLATION_Index,Dynamic_Indices))),
IF(SETUP_Frequency="Calendar Year",
IFERROR(INDEX(Dynamic_Table_CAL,_xlfn.XMATCH($H830,Dynamic_Period_CAL),_xlfn.XMATCH(INFLATION_Index,Dynamic_Indices)),
INDEX(Dynamic_Table_CAL,COUNTA(Dynamic_Table_CAL)/COUNTA(Dynamic_Indices),_xlfn.XMATCH(INFLATION_Index,Dynamic_Indices))),
IF(SETUP_Frequency="Quarterly",
IFERROR(INDEX(Dynamic_Table_QTR,_xlfn.XMATCH($H830,Dynamic_Period_QTR),_xlfn.XMATCH(INFLATION_Index,Dynamic_Indices)),
INDEX(Dynamic_Table_QTR,COUNTA(Dynamic_Table_QTR)/COUNTA(Dynamic_Indices),_xlfn.XMATCH(INFLATION_Index,Dynamic_Indices))),"err")))))
/100</f>
        <v>#N/A</v>
      </c>
      <c r="P830" s="37" t="e">
        <f t="shared" ca="1" si="62"/>
        <v>#N/A</v>
      </c>
      <c r="Q830" s="37" t="e">
        <f ca="1">IF(ISERROR($H830),NA(),
$P830/_xlfn.XLOOKUP(0,Tool!$27:$27,Tool!$33:$33)
)</f>
        <v>#N/A</v>
      </c>
      <c r="R830" s="2"/>
      <c r="S830" s="36" t="e" cm="1">
        <f t="array" ref="S830">IF(OR(ISERROR($H830),$H830=FALSE),NA(),
IF(SETUP_Frequency="Financial Year",
IFERROR(INDEX(Dynamic_Table_FY,_xlfn.XMATCH($H830,Dynamic_Period_FY),_xlfn.XMATCH("GDP Deflator",Dynamic_Indices)),
INDEX(Dynamic_Table_FY,COUNTA(Dynamic_Table_FY)/COUNTA(Dynamic_Indices),_xlfn.XMATCH("GDP Deflator",Dynamic_Indices))),
IF(SETUP_Frequency="Calendar Year",
IFERROR(INDEX(Dynamic_Table_CAL,_xlfn.XMATCH($H830,Dynamic_Period_CAL),_xlfn.XMATCH("GDP Deflator",Dynamic_Indices)),
INDEX(Dynamic_Table_CAL,COUNTA(Dynamic_Table_CAL)/COUNTA(Dynamic_Indices),_xlfn.XMATCH("GDP Deflator",Dynamic_Indices))),
IF(SETUP_Frequency="Quarterly",
IFERROR(INDEX(Dynamic_Table_QTR,_xlfn.XMATCH($H830,Dynamic_Period_QTR),_xlfn.XMATCH("GDP Deflator",Dynamic_Indices)),
INDEX(Dynamic_Table_QTR,COUNTA(Dynamic_Table_QTR)/COUNTA(Dynamic_Indices),_xlfn.XMATCH("GDP Deflator",Dynamic_Indices))),"err"))))
/100</f>
        <v>#N/A</v>
      </c>
      <c r="T830" s="37" t="e">
        <f t="shared" ca="1" si="63"/>
        <v>#N/A</v>
      </c>
      <c r="U830" s="2" t="e">
        <f ca="1">IF(ISERROR($H830),NA(),
_xlfn.XLOOKUP(0,Tool!$28:$28,Tool!$40:$40)/$T830
)</f>
        <v>#N/A</v>
      </c>
    </row>
    <row r="831" spans="8:21" x14ac:dyDescent="0.35">
      <c r="H831" s="33" t="b">
        <f>IF(SETUP_Frequency="Calendar Year",IF(COUNTA(H$3:H830)&lt;=SETUP_Period_Final-SETUP_Period_First,H830+1),
IF(SETUP_Frequency="Financial Year", IF(COUNTA(H$3:H830)&lt;=LEFT(SETUP_Period_Final,4)-LEFT(SETUP_Period_First,4),((LEFT(H830,2)&amp;MID(H830,3,2))+1)&amp;"/"&amp;TEXT(RIGHT(TEXT(RIGHT(H830,2)+1,"00"),2),"00"),NA()),
IF(SETUP_Frequency="Quarterly",IF(COUNTA(H$3:H830)&lt;=((LEFT(SETUP_Period_Final,4)-LEFT(SETUP_Period_First,4))*4)+RIGHT(SETUP_Period_Final,1)-RIGHT(SETUP_Period_First,1),IF(_xlfn.NUMBERVALUE(RIGHT(H830,1))=4,(LEFT(H830,4)+1)&amp;"Q1",(LEFT(H830,4)&amp;"Q"&amp;(RIGHT(H830,1)+1))),NA()),NA())))</f>
        <v>0</v>
      </c>
      <c r="J831" s="43">
        <f ca="1">OFFSET(Tool!$C$13,0,ROW($H831)-3)</f>
        <v>0</v>
      </c>
      <c r="K831" s="78" t="e">
        <f t="shared" ca="1" si="61"/>
        <v>#N/A</v>
      </c>
      <c r="L831" s="78" t="e">
        <f t="shared" ca="1" si="64"/>
        <v>#N/A</v>
      </c>
      <c r="M831" s="78" t="e">
        <f t="shared" ca="1" si="65"/>
        <v>#N/A</v>
      </c>
      <c r="N831" s="38"/>
      <c r="O831" s="36" t="e" cm="1">
        <f t="array" ref="O831">IF(OR(ISERROR($H831),$H831=FALSE),NA(),
IF(INFLATION_Index="Custom",_xlfn.XLOOKUP($H831,Tool!$12:$12,Tool!$14:$14)*100,
IF(SETUP_Frequency="Financial Year",
IFERROR(INDEX(Dynamic_Table_FY,_xlfn.XMATCH($H831,Dynamic_Period_FY),_xlfn.XMATCH(INFLATION_Index,Dynamic_Indices)),
INDEX(Dynamic_Table_FY,COUNTA(Dynamic_Table_FY)/COUNTA(Dynamic_Indices),_xlfn.XMATCH(INFLATION_Index,Dynamic_Indices))),
IF(SETUP_Frequency="Calendar Year",
IFERROR(INDEX(Dynamic_Table_CAL,_xlfn.XMATCH($H831,Dynamic_Period_CAL),_xlfn.XMATCH(INFLATION_Index,Dynamic_Indices)),
INDEX(Dynamic_Table_CAL,COUNTA(Dynamic_Table_CAL)/COUNTA(Dynamic_Indices),_xlfn.XMATCH(INFLATION_Index,Dynamic_Indices))),
IF(SETUP_Frequency="Quarterly",
IFERROR(INDEX(Dynamic_Table_QTR,_xlfn.XMATCH($H831,Dynamic_Period_QTR),_xlfn.XMATCH(INFLATION_Index,Dynamic_Indices)),
INDEX(Dynamic_Table_QTR,COUNTA(Dynamic_Table_QTR)/COUNTA(Dynamic_Indices),_xlfn.XMATCH(INFLATION_Index,Dynamic_Indices))),"err")))))
/100</f>
        <v>#N/A</v>
      </c>
      <c r="P831" s="37" t="e">
        <f t="shared" ca="1" si="62"/>
        <v>#N/A</v>
      </c>
      <c r="Q831" s="37" t="e">
        <f ca="1">IF(ISERROR($H831),NA(),
$P831/_xlfn.XLOOKUP(0,Tool!$27:$27,Tool!$33:$33)
)</f>
        <v>#N/A</v>
      </c>
      <c r="R831" s="2"/>
      <c r="S831" s="36" t="e" cm="1">
        <f t="array" ref="S831">IF(OR(ISERROR($H831),$H831=FALSE),NA(),
IF(SETUP_Frequency="Financial Year",
IFERROR(INDEX(Dynamic_Table_FY,_xlfn.XMATCH($H831,Dynamic_Period_FY),_xlfn.XMATCH("GDP Deflator",Dynamic_Indices)),
INDEX(Dynamic_Table_FY,COUNTA(Dynamic_Table_FY)/COUNTA(Dynamic_Indices),_xlfn.XMATCH("GDP Deflator",Dynamic_Indices))),
IF(SETUP_Frequency="Calendar Year",
IFERROR(INDEX(Dynamic_Table_CAL,_xlfn.XMATCH($H831,Dynamic_Period_CAL),_xlfn.XMATCH("GDP Deflator",Dynamic_Indices)),
INDEX(Dynamic_Table_CAL,COUNTA(Dynamic_Table_CAL)/COUNTA(Dynamic_Indices),_xlfn.XMATCH("GDP Deflator",Dynamic_Indices))),
IF(SETUP_Frequency="Quarterly",
IFERROR(INDEX(Dynamic_Table_QTR,_xlfn.XMATCH($H831,Dynamic_Period_QTR),_xlfn.XMATCH("GDP Deflator",Dynamic_Indices)),
INDEX(Dynamic_Table_QTR,COUNTA(Dynamic_Table_QTR)/COUNTA(Dynamic_Indices),_xlfn.XMATCH("GDP Deflator",Dynamic_Indices))),"err"))))
/100</f>
        <v>#N/A</v>
      </c>
      <c r="T831" s="37" t="e">
        <f t="shared" ca="1" si="63"/>
        <v>#N/A</v>
      </c>
      <c r="U831" s="2" t="e">
        <f ca="1">IF(ISERROR($H831),NA(),
_xlfn.XLOOKUP(0,Tool!$28:$28,Tool!$40:$40)/$T831
)</f>
        <v>#N/A</v>
      </c>
    </row>
    <row r="832" spans="8:21" x14ac:dyDescent="0.35">
      <c r="H832" s="33" t="b">
        <f>IF(SETUP_Frequency="Calendar Year",IF(COUNTA(H$3:H831)&lt;=SETUP_Period_Final-SETUP_Period_First,H831+1),
IF(SETUP_Frequency="Financial Year", IF(COUNTA(H$3:H831)&lt;=LEFT(SETUP_Period_Final,4)-LEFT(SETUP_Period_First,4),((LEFT(H831,2)&amp;MID(H831,3,2))+1)&amp;"/"&amp;TEXT(RIGHT(TEXT(RIGHT(H831,2)+1,"00"),2),"00"),NA()),
IF(SETUP_Frequency="Quarterly",IF(COUNTA(H$3:H831)&lt;=((LEFT(SETUP_Period_Final,4)-LEFT(SETUP_Period_First,4))*4)+RIGHT(SETUP_Period_Final,1)-RIGHT(SETUP_Period_First,1),IF(_xlfn.NUMBERVALUE(RIGHT(H831,1))=4,(LEFT(H831,4)+1)&amp;"Q1",(LEFT(H831,4)&amp;"Q"&amp;(RIGHT(H831,1)+1))),NA()),NA())))</f>
        <v>0</v>
      </c>
      <c r="J832" s="43">
        <f ca="1">OFFSET(Tool!$C$13,0,ROW($H832)-3)</f>
        <v>0</v>
      </c>
      <c r="K832" s="78" t="e">
        <f t="shared" ca="1" si="61"/>
        <v>#N/A</v>
      </c>
      <c r="L832" s="78" t="e">
        <f t="shared" ca="1" si="64"/>
        <v>#N/A</v>
      </c>
      <c r="M832" s="78" t="e">
        <f t="shared" ca="1" si="65"/>
        <v>#N/A</v>
      </c>
      <c r="N832" s="38"/>
      <c r="O832" s="36" t="e" cm="1">
        <f t="array" ref="O832">IF(OR(ISERROR($H832),$H832=FALSE),NA(),
IF(INFLATION_Index="Custom",_xlfn.XLOOKUP($H832,Tool!$12:$12,Tool!$14:$14)*100,
IF(SETUP_Frequency="Financial Year",
IFERROR(INDEX(Dynamic_Table_FY,_xlfn.XMATCH($H832,Dynamic_Period_FY),_xlfn.XMATCH(INFLATION_Index,Dynamic_Indices)),
INDEX(Dynamic_Table_FY,COUNTA(Dynamic_Table_FY)/COUNTA(Dynamic_Indices),_xlfn.XMATCH(INFLATION_Index,Dynamic_Indices))),
IF(SETUP_Frequency="Calendar Year",
IFERROR(INDEX(Dynamic_Table_CAL,_xlfn.XMATCH($H832,Dynamic_Period_CAL),_xlfn.XMATCH(INFLATION_Index,Dynamic_Indices)),
INDEX(Dynamic_Table_CAL,COUNTA(Dynamic_Table_CAL)/COUNTA(Dynamic_Indices),_xlfn.XMATCH(INFLATION_Index,Dynamic_Indices))),
IF(SETUP_Frequency="Quarterly",
IFERROR(INDEX(Dynamic_Table_QTR,_xlfn.XMATCH($H832,Dynamic_Period_QTR),_xlfn.XMATCH(INFLATION_Index,Dynamic_Indices)),
INDEX(Dynamic_Table_QTR,COUNTA(Dynamic_Table_QTR)/COUNTA(Dynamic_Indices),_xlfn.XMATCH(INFLATION_Index,Dynamic_Indices))),"err")))))
/100</f>
        <v>#N/A</v>
      </c>
      <c r="P832" s="37" t="e">
        <f t="shared" ca="1" si="62"/>
        <v>#N/A</v>
      </c>
      <c r="Q832" s="37" t="e">
        <f ca="1">IF(ISERROR($H832),NA(),
$P832/_xlfn.XLOOKUP(0,Tool!$27:$27,Tool!$33:$33)
)</f>
        <v>#N/A</v>
      </c>
      <c r="R832" s="2"/>
      <c r="S832" s="36" t="e" cm="1">
        <f t="array" ref="S832">IF(OR(ISERROR($H832),$H832=FALSE),NA(),
IF(SETUP_Frequency="Financial Year",
IFERROR(INDEX(Dynamic_Table_FY,_xlfn.XMATCH($H832,Dynamic_Period_FY),_xlfn.XMATCH("GDP Deflator",Dynamic_Indices)),
INDEX(Dynamic_Table_FY,COUNTA(Dynamic_Table_FY)/COUNTA(Dynamic_Indices),_xlfn.XMATCH("GDP Deflator",Dynamic_Indices))),
IF(SETUP_Frequency="Calendar Year",
IFERROR(INDEX(Dynamic_Table_CAL,_xlfn.XMATCH($H832,Dynamic_Period_CAL),_xlfn.XMATCH("GDP Deflator",Dynamic_Indices)),
INDEX(Dynamic_Table_CAL,COUNTA(Dynamic_Table_CAL)/COUNTA(Dynamic_Indices),_xlfn.XMATCH("GDP Deflator",Dynamic_Indices))),
IF(SETUP_Frequency="Quarterly",
IFERROR(INDEX(Dynamic_Table_QTR,_xlfn.XMATCH($H832,Dynamic_Period_QTR),_xlfn.XMATCH("GDP Deflator",Dynamic_Indices)),
INDEX(Dynamic_Table_QTR,COUNTA(Dynamic_Table_QTR)/COUNTA(Dynamic_Indices),_xlfn.XMATCH("GDP Deflator",Dynamic_Indices))),"err"))))
/100</f>
        <v>#N/A</v>
      </c>
      <c r="T832" s="37" t="e">
        <f t="shared" ca="1" si="63"/>
        <v>#N/A</v>
      </c>
      <c r="U832" s="2" t="e">
        <f ca="1">IF(ISERROR($H832),NA(),
_xlfn.XLOOKUP(0,Tool!$28:$28,Tool!$40:$40)/$T832
)</f>
        <v>#N/A</v>
      </c>
    </row>
    <row r="833" spans="8:21" x14ac:dyDescent="0.35">
      <c r="H833" s="33" t="b">
        <f>IF(SETUP_Frequency="Calendar Year",IF(COUNTA(H$3:H832)&lt;=SETUP_Period_Final-SETUP_Period_First,H832+1),
IF(SETUP_Frequency="Financial Year", IF(COUNTA(H$3:H832)&lt;=LEFT(SETUP_Period_Final,4)-LEFT(SETUP_Period_First,4),((LEFT(H832,2)&amp;MID(H832,3,2))+1)&amp;"/"&amp;TEXT(RIGHT(TEXT(RIGHT(H832,2)+1,"00"),2),"00"),NA()),
IF(SETUP_Frequency="Quarterly",IF(COUNTA(H$3:H832)&lt;=((LEFT(SETUP_Period_Final,4)-LEFT(SETUP_Period_First,4))*4)+RIGHT(SETUP_Period_Final,1)-RIGHT(SETUP_Period_First,1),IF(_xlfn.NUMBERVALUE(RIGHT(H832,1))=4,(LEFT(H832,4)+1)&amp;"Q1",(LEFT(H832,4)&amp;"Q"&amp;(RIGHT(H832,1)+1))),NA()),NA())))</f>
        <v>0</v>
      </c>
      <c r="J833" s="43">
        <f ca="1">OFFSET(Tool!$C$13,0,ROW($H833)-3)</f>
        <v>0</v>
      </c>
      <c r="K833" s="78" t="e">
        <f t="shared" ca="1" si="61"/>
        <v>#N/A</v>
      </c>
      <c r="L833" s="78" t="e">
        <f t="shared" ca="1" si="64"/>
        <v>#N/A</v>
      </c>
      <c r="M833" s="78" t="e">
        <f t="shared" ca="1" si="65"/>
        <v>#N/A</v>
      </c>
      <c r="N833" s="38"/>
      <c r="O833" s="36" t="e" cm="1">
        <f t="array" ref="O833">IF(OR(ISERROR($H833),$H833=FALSE),NA(),
IF(INFLATION_Index="Custom",_xlfn.XLOOKUP($H833,Tool!$12:$12,Tool!$14:$14)*100,
IF(SETUP_Frequency="Financial Year",
IFERROR(INDEX(Dynamic_Table_FY,_xlfn.XMATCH($H833,Dynamic_Period_FY),_xlfn.XMATCH(INFLATION_Index,Dynamic_Indices)),
INDEX(Dynamic_Table_FY,COUNTA(Dynamic_Table_FY)/COUNTA(Dynamic_Indices),_xlfn.XMATCH(INFLATION_Index,Dynamic_Indices))),
IF(SETUP_Frequency="Calendar Year",
IFERROR(INDEX(Dynamic_Table_CAL,_xlfn.XMATCH($H833,Dynamic_Period_CAL),_xlfn.XMATCH(INFLATION_Index,Dynamic_Indices)),
INDEX(Dynamic_Table_CAL,COUNTA(Dynamic_Table_CAL)/COUNTA(Dynamic_Indices),_xlfn.XMATCH(INFLATION_Index,Dynamic_Indices))),
IF(SETUP_Frequency="Quarterly",
IFERROR(INDEX(Dynamic_Table_QTR,_xlfn.XMATCH($H833,Dynamic_Period_QTR),_xlfn.XMATCH(INFLATION_Index,Dynamic_Indices)),
INDEX(Dynamic_Table_QTR,COUNTA(Dynamic_Table_QTR)/COUNTA(Dynamic_Indices),_xlfn.XMATCH(INFLATION_Index,Dynamic_Indices))),"err")))))
/100</f>
        <v>#N/A</v>
      </c>
      <c r="P833" s="37" t="e">
        <f t="shared" ca="1" si="62"/>
        <v>#N/A</v>
      </c>
      <c r="Q833" s="37" t="e">
        <f ca="1">IF(ISERROR($H833),NA(),
$P833/_xlfn.XLOOKUP(0,Tool!$27:$27,Tool!$33:$33)
)</f>
        <v>#N/A</v>
      </c>
      <c r="R833" s="2"/>
      <c r="S833" s="36" t="e" cm="1">
        <f t="array" ref="S833">IF(OR(ISERROR($H833),$H833=FALSE),NA(),
IF(SETUP_Frequency="Financial Year",
IFERROR(INDEX(Dynamic_Table_FY,_xlfn.XMATCH($H833,Dynamic_Period_FY),_xlfn.XMATCH("GDP Deflator",Dynamic_Indices)),
INDEX(Dynamic_Table_FY,COUNTA(Dynamic_Table_FY)/COUNTA(Dynamic_Indices),_xlfn.XMATCH("GDP Deflator",Dynamic_Indices))),
IF(SETUP_Frequency="Calendar Year",
IFERROR(INDEX(Dynamic_Table_CAL,_xlfn.XMATCH($H833,Dynamic_Period_CAL),_xlfn.XMATCH("GDP Deflator",Dynamic_Indices)),
INDEX(Dynamic_Table_CAL,COUNTA(Dynamic_Table_CAL)/COUNTA(Dynamic_Indices),_xlfn.XMATCH("GDP Deflator",Dynamic_Indices))),
IF(SETUP_Frequency="Quarterly",
IFERROR(INDEX(Dynamic_Table_QTR,_xlfn.XMATCH($H833,Dynamic_Period_QTR),_xlfn.XMATCH("GDP Deflator",Dynamic_Indices)),
INDEX(Dynamic_Table_QTR,COUNTA(Dynamic_Table_QTR)/COUNTA(Dynamic_Indices),_xlfn.XMATCH("GDP Deflator",Dynamic_Indices))),"err"))))
/100</f>
        <v>#N/A</v>
      </c>
      <c r="T833" s="37" t="e">
        <f t="shared" ca="1" si="63"/>
        <v>#N/A</v>
      </c>
      <c r="U833" s="2" t="e">
        <f ca="1">IF(ISERROR($H833),NA(),
_xlfn.XLOOKUP(0,Tool!$28:$28,Tool!$40:$40)/$T833
)</f>
        <v>#N/A</v>
      </c>
    </row>
    <row r="834" spans="8:21" x14ac:dyDescent="0.35">
      <c r="H834" s="33" t="b">
        <f>IF(SETUP_Frequency="Calendar Year",IF(COUNTA(H$3:H833)&lt;=SETUP_Period_Final-SETUP_Period_First,H833+1),
IF(SETUP_Frequency="Financial Year", IF(COUNTA(H$3:H833)&lt;=LEFT(SETUP_Period_Final,4)-LEFT(SETUP_Period_First,4),((LEFT(H833,2)&amp;MID(H833,3,2))+1)&amp;"/"&amp;TEXT(RIGHT(TEXT(RIGHT(H833,2)+1,"00"),2),"00"),NA()),
IF(SETUP_Frequency="Quarterly",IF(COUNTA(H$3:H833)&lt;=((LEFT(SETUP_Period_Final,4)-LEFT(SETUP_Period_First,4))*4)+RIGHT(SETUP_Period_Final,1)-RIGHT(SETUP_Period_First,1),IF(_xlfn.NUMBERVALUE(RIGHT(H833,1))=4,(LEFT(H833,4)+1)&amp;"Q1",(LEFT(H833,4)&amp;"Q"&amp;(RIGHT(H833,1)+1))),NA()),NA())))</f>
        <v>0</v>
      </c>
      <c r="J834" s="43">
        <f ca="1">OFFSET(Tool!$C$13,0,ROW($H834)-3)</f>
        <v>0</v>
      </c>
      <c r="K834" s="78" t="e">
        <f t="shared" ca="1" si="61"/>
        <v>#N/A</v>
      </c>
      <c r="L834" s="78" t="e">
        <f t="shared" ca="1" si="64"/>
        <v>#N/A</v>
      </c>
      <c r="M834" s="78" t="e">
        <f t="shared" ca="1" si="65"/>
        <v>#N/A</v>
      </c>
      <c r="N834" s="38"/>
      <c r="O834" s="36" t="e" cm="1">
        <f t="array" ref="O834">IF(OR(ISERROR($H834),$H834=FALSE),NA(),
IF(INFLATION_Index="Custom",_xlfn.XLOOKUP($H834,Tool!$12:$12,Tool!$14:$14)*100,
IF(SETUP_Frequency="Financial Year",
IFERROR(INDEX(Dynamic_Table_FY,_xlfn.XMATCH($H834,Dynamic_Period_FY),_xlfn.XMATCH(INFLATION_Index,Dynamic_Indices)),
INDEX(Dynamic_Table_FY,COUNTA(Dynamic_Table_FY)/COUNTA(Dynamic_Indices),_xlfn.XMATCH(INFLATION_Index,Dynamic_Indices))),
IF(SETUP_Frequency="Calendar Year",
IFERROR(INDEX(Dynamic_Table_CAL,_xlfn.XMATCH($H834,Dynamic_Period_CAL),_xlfn.XMATCH(INFLATION_Index,Dynamic_Indices)),
INDEX(Dynamic_Table_CAL,COUNTA(Dynamic_Table_CAL)/COUNTA(Dynamic_Indices),_xlfn.XMATCH(INFLATION_Index,Dynamic_Indices))),
IF(SETUP_Frequency="Quarterly",
IFERROR(INDEX(Dynamic_Table_QTR,_xlfn.XMATCH($H834,Dynamic_Period_QTR),_xlfn.XMATCH(INFLATION_Index,Dynamic_Indices)),
INDEX(Dynamic_Table_QTR,COUNTA(Dynamic_Table_QTR)/COUNTA(Dynamic_Indices),_xlfn.XMATCH(INFLATION_Index,Dynamic_Indices))),"err")))))
/100</f>
        <v>#N/A</v>
      </c>
      <c r="P834" s="37" t="e">
        <f t="shared" ca="1" si="62"/>
        <v>#N/A</v>
      </c>
      <c r="Q834" s="37" t="e">
        <f ca="1">IF(ISERROR($H834),NA(),
$P834/_xlfn.XLOOKUP(0,Tool!$27:$27,Tool!$33:$33)
)</f>
        <v>#N/A</v>
      </c>
      <c r="R834" s="2"/>
      <c r="S834" s="36" t="e" cm="1">
        <f t="array" ref="S834">IF(OR(ISERROR($H834),$H834=FALSE),NA(),
IF(SETUP_Frequency="Financial Year",
IFERROR(INDEX(Dynamic_Table_FY,_xlfn.XMATCH($H834,Dynamic_Period_FY),_xlfn.XMATCH("GDP Deflator",Dynamic_Indices)),
INDEX(Dynamic_Table_FY,COUNTA(Dynamic_Table_FY)/COUNTA(Dynamic_Indices),_xlfn.XMATCH("GDP Deflator",Dynamic_Indices))),
IF(SETUP_Frequency="Calendar Year",
IFERROR(INDEX(Dynamic_Table_CAL,_xlfn.XMATCH($H834,Dynamic_Period_CAL),_xlfn.XMATCH("GDP Deflator",Dynamic_Indices)),
INDEX(Dynamic_Table_CAL,COUNTA(Dynamic_Table_CAL)/COUNTA(Dynamic_Indices),_xlfn.XMATCH("GDP Deflator",Dynamic_Indices))),
IF(SETUP_Frequency="Quarterly",
IFERROR(INDEX(Dynamic_Table_QTR,_xlfn.XMATCH($H834,Dynamic_Period_QTR),_xlfn.XMATCH("GDP Deflator",Dynamic_Indices)),
INDEX(Dynamic_Table_QTR,COUNTA(Dynamic_Table_QTR)/COUNTA(Dynamic_Indices),_xlfn.XMATCH("GDP Deflator",Dynamic_Indices))),"err"))))
/100</f>
        <v>#N/A</v>
      </c>
      <c r="T834" s="37" t="e">
        <f t="shared" ca="1" si="63"/>
        <v>#N/A</v>
      </c>
      <c r="U834" s="2" t="e">
        <f ca="1">IF(ISERROR($H834),NA(),
_xlfn.XLOOKUP(0,Tool!$28:$28,Tool!$40:$40)/$T834
)</f>
        <v>#N/A</v>
      </c>
    </row>
    <row r="835" spans="8:21" x14ac:dyDescent="0.35">
      <c r="H835" s="33" t="b">
        <f>IF(SETUP_Frequency="Calendar Year",IF(COUNTA(H$3:H834)&lt;=SETUP_Period_Final-SETUP_Period_First,H834+1),
IF(SETUP_Frequency="Financial Year", IF(COUNTA(H$3:H834)&lt;=LEFT(SETUP_Period_Final,4)-LEFT(SETUP_Period_First,4),((LEFT(H834,2)&amp;MID(H834,3,2))+1)&amp;"/"&amp;TEXT(RIGHT(TEXT(RIGHT(H834,2)+1,"00"),2),"00"),NA()),
IF(SETUP_Frequency="Quarterly",IF(COUNTA(H$3:H834)&lt;=((LEFT(SETUP_Period_Final,4)-LEFT(SETUP_Period_First,4))*4)+RIGHT(SETUP_Period_Final,1)-RIGHT(SETUP_Period_First,1),IF(_xlfn.NUMBERVALUE(RIGHT(H834,1))=4,(LEFT(H834,4)+1)&amp;"Q1",(LEFT(H834,4)&amp;"Q"&amp;(RIGHT(H834,1)+1))),NA()),NA())))</f>
        <v>0</v>
      </c>
      <c r="J835" s="43">
        <f ca="1">OFFSET(Tool!$C$13,0,ROW($H835)-3)</f>
        <v>0</v>
      </c>
      <c r="K835" s="78" t="e">
        <f t="shared" ref="K835:K898" ca="1" si="66">J835*Q835</f>
        <v>#N/A</v>
      </c>
      <c r="L835" s="78" t="e">
        <f t="shared" ca="1" si="64"/>
        <v>#N/A</v>
      </c>
      <c r="M835" s="78" t="e">
        <f t="shared" ca="1" si="65"/>
        <v>#N/A</v>
      </c>
      <c r="N835" s="38"/>
      <c r="O835" s="36" t="e" cm="1">
        <f t="array" ref="O835">IF(OR(ISERROR($H835),$H835=FALSE),NA(),
IF(INFLATION_Index="Custom",_xlfn.XLOOKUP($H835,Tool!$12:$12,Tool!$14:$14)*100,
IF(SETUP_Frequency="Financial Year",
IFERROR(INDEX(Dynamic_Table_FY,_xlfn.XMATCH($H835,Dynamic_Period_FY),_xlfn.XMATCH(INFLATION_Index,Dynamic_Indices)),
INDEX(Dynamic_Table_FY,COUNTA(Dynamic_Table_FY)/COUNTA(Dynamic_Indices),_xlfn.XMATCH(INFLATION_Index,Dynamic_Indices))),
IF(SETUP_Frequency="Calendar Year",
IFERROR(INDEX(Dynamic_Table_CAL,_xlfn.XMATCH($H835,Dynamic_Period_CAL),_xlfn.XMATCH(INFLATION_Index,Dynamic_Indices)),
INDEX(Dynamic_Table_CAL,COUNTA(Dynamic_Table_CAL)/COUNTA(Dynamic_Indices),_xlfn.XMATCH(INFLATION_Index,Dynamic_Indices))),
IF(SETUP_Frequency="Quarterly",
IFERROR(INDEX(Dynamic_Table_QTR,_xlfn.XMATCH($H835,Dynamic_Period_QTR),_xlfn.XMATCH(INFLATION_Index,Dynamic_Indices)),
INDEX(Dynamic_Table_QTR,COUNTA(Dynamic_Table_QTR)/COUNTA(Dynamic_Indices),_xlfn.XMATCH(INFLATION_Index,Dynamic_Indices))),"err")))))
/100</f>
        <v>#N/A</v>
      </c>
      <c r="P835" s="37" t="e">
        <f t="shared" ref="P835:P898" ca="1" si="67">IF(INFLATION_YN="No",1,
IF(ISERROR($H835),NA(),
IF(ISTEXT($O834),1,
P834*(1+$O835)
)))</f>
        <v>#N/A</v>
      </c>
      <c r="Q835" s="37" t="e">
        <f ca="1">IF(ISERROR($H835),NA(),
$P835/_xlfn.XLOOKUP(0,Tool!$27:$27,Tool!$33:$33)
)</f>
        <v>#N/A</v>
      </c>
      <c r="R835" s="2"/>
      <c r="S835" s="36" t="e" cm="1">
        <f t="array" ref="S835">IF(OR(ISERROR($H835),$H835=FALSE),NA(),
IF(SETUP_Frequency="Financial Year",
IFERROR(INDEX(Dynamic_Table_FY,_xlfn.XMATCH($H835,Dynamic_Period_FY),_xlfn.XMATCH("GDP Deflator",Dynamic_Indices)),
INDEX(Dynamic_Table_FY,COUNTA(Dynamic_Table_FY)/COUNTA(Dynamic_Indices),_xlfn.XMATCH("GDP Deflator",Dynamic_Indices))),
IF(SETUP_Frequency="Calendar Year",
IFERROR(INDEX(Dynamic_Table_CAL,_xlfn.XMATCH($H835,Dynamic_Period_CAL),_xlfn.XMATCH("GDP Deflator",Dynamic_Indices)),
INDEX(Dynamic_Table_CAL,COUNTA(Dynamic_Table_CAL)/COUNTA(Dynamic_Indices),_xlfn.XMATCH("GDP Deflator",Dynamic_Indices))),
IF(SETUP_Frequency="Quarterly",
IFERROR(INDEX(Dynamic_Table_QTR,_xlfn.XMATCH($H835,Dynamic_Period_QTR),_xlfn.XMATCH("GDP Deflator",Dynamic_Indices)),
INDEX(Dynamic_Table_QTR,COUNTA(Dynamic_Table_QTR)/COUNTA(Dynamic_Indices),_xlfn.XMATCH("GDP Deflator",Dynamic_Indices))),"err"))))
/100</f>
        <v>#N/A</v>
      </c>
      <c r="T835" s="37" t="e">
        <f t="shared" ref="T835:T898" ca="1" si="68">IF(DEFLATOR_YN="No",1,
IF(ISERROR($H835),NA(),
IF(ISTEXT($S834),1,
T834*(1+$S835)
)))</f>
        <v>#N/A</v>
      </c>
      <c r="U835" s="2" t="e">
        <f ca="1">IF(ISERROR($H835),NA(),
_xlfn.XLOOKUP(0,Tool!$28:$28,Tool!$40:$40)/$T835
)</f>
        <v>#N/A</v>
      </c>
    </row>
    <row r="836" spans="8:21" x14ac:dyDescent="0.35">
      <c r="H836" s="33" t="b">
        <f>IF(SETUP_Frequency="Calendar Year",IF(COUNTA(H$3:H835)&lt;=SETUP_Period_Final-SETUP_Period_First,H835+1),
IF(SETUP_Frequency="Financial Year", IF(COUNTA(H$3:H835)&lt;=LEFT(SETUP_Period_Final,4)-LEFT(SETUP_Period_First,4),((LEFT(H835,2)&amp;MID(H835,3,2))+1)&amp;"/"&amp;TEXT(RIGHT(TEXT(RIGHT(H835,2)+1,"00"),2),"00"),NA()),
IF(SETUP_Frequency="Quarterly",IF(COUNTA(H$3:H835)&lt;=((LEFT(SETUP_Period_Final,4)-LEFT(SETUP_Period_First,4))*4)+RIGHT(SETUP_Period_Final,1)-RIGHT(SETUP_Period_First,1),IF(_xlfn.NUMBERVALUE(RIGHT(H835,1))=4,(LEFT(H835,4)+1)&amp;"Q1",(LEFT(H835,4)&amp;"Q"&amp;(RIGHT(H835,1)+1))),NA()),NA())))</f>
        <v>0</v>
      </c>
      <c r="J836" s="43">
        <f ca="1">OFFSET(Tool!$C$13,0,ROW($H836)-3)</f>
        <v>0</v>
      </c>
      <c r="K836" s="78" t="e">
        <f t="shared" ca="1" si="66"/>
        <v>#N/A</v>
      </c>
      <c r="L836" s="78" t="e">
        <f t="shared" ref="L836:L899" ca="1" si="69">K836*U836</f>
        <v>#N/A</v>
      </c>
      <c r="M836" s="78" t="e">
        <f t="shared" ref="M836:M899" ca="1" si="70">L836*Y836</f>
        <v>#N/A</v>
      </c>
      <c r="N836" s="38"/>
      <c r="O836" s="36" t="e" cm="1">
        <f t="array" ref="O836">IF(OR(ISERROR($H836),$H836=FALSE),NA(),
IF(INFLATION_Index="Custom",_xlfn.XLOOKUP($H836,Tool!$12:$12,Tool!$14:$14)*100,
IF(SETUP_Frequency="Financial Year",
IFERROR(INDEX(Dynamic_Table_FY,_xlfn.XMATCH($H836,Dynamic_Period_FY),_xlfn.XMATCH(INFLATION_Index,Dynamic_Indices)),
INDEX(Dynamic_Table_FY,COUNTA(Dynamic_Table_FY)/COUNTA(Dynamic_Indices),_xlfn.XMATCH(INFLATION_Index,Dynamic_Indices))),
IF(SETUP_Frequency="Calendar Year",
IFERROR(INDEX(Dynamic_Table_CAL,_xlfn.XMATCH($H836,Dynamic_Period_CAL),_xlfn.XMATCH(INFLATION_Index,Dynamic_Indices)),
INDEX(Dynamic_Table_CAL,COUNTA(Dynamic_Table_CAL)/COUNTA(Dynamic_Indices),_xlfn.XMATCH(INFLATION_Index,Dynamic_Indices))),
IF(SETUP_Frequency="Quarterly",
IFERROR(INDEX(Dynamic_Table_QTR,_xlfn.XMATCH($H836,Dynamic_Period_QTR),_xlfn.XMATCH(INFLATION_Index,Dynamic_Indices)),
INDEX(Dynamic_Table_QTR,COUNTA(Dynamic_Table_QTR)/COUNTA(Dynamic_Indices),_xlfn.XMATCH(INFLATION_Index,Dynamic_Indices))),"err")))))
/100</f>
        <v>#N/A</v>
      </c>
      <c r="P836" s="37" t="e">
        <f t="shared" ca="1" si="67"/>
        <v>#N/A</v>
      </c>
      <c r="Q836" s="37" t="e">
        <f ca="1">IF(ISERROR($H836),NA(),
$P836/_xlfn.XLOOKUP(0,Tool!$27:$27,Tool!$33:$33)
)</f>
        <v>#N/A</v>
      </c>
      <c r="R836" s="2"/>
      <c r="S836" s="36" t="e" cm="1">
        <f t="array" ref="S836">IF(OR(ISERROR($H836),$H836=FALSE),NA(),
IF(SETUP_Frequency="Financial Year",
IFERROR(INDEX(Dynamic_Table_FY,_xlfn.XMATCH($H836,Dynamic_Period_FY),_xlfn.XMATCH("GDP Deflator",Dynamic_Indices)),
INDEX(Dynamic_Table_FY,COUNTA(Dynamic_Table_FY)/COUNTA(Dynamic_Indices),_xlfn.XMATCH("GDP Deflator",Dynamic_Indices))),
IF(SETUP_Frequency="Calendar Year",
IFERROR(INDEX(Dynamic_Table_CAL,_xlfn.XMATCH($H836,Dynamic_Period_CAL),_xlfn.XMATCH("GDP Deflator",Dynamic_Indices)),
INDEX(Dynamic_Table_CAL,COUNTA(Dynamic_Table_CAL)/COUNTA(Dynamic_Indices),_xlfn.XMATCH("GDP Deflator",Dynamic_Indices))),
IF(SETUP_Frequency="Quarterly",
IFERROR(INDEX(Dynamic_Table_QTR,_xlfn.XMATCH($H836,Dynamic_Period_QTR),_xlfn.XMATCH("GDP Deflator",Dynamic_Indices)),
INDEX(Dynamic_Table_QTR,COUNTA(Dynamic_Table_QTR)/COUNTA(Dynamic_Indices),_xlfn.XMATCH("GDP Deflator",Dynamic_Indices))),"err"))))
/100</f>
        <v>#N/A</v>
      </c>
      <c r="T836" s="37" t="e">
        <f t="shared" ca="1" si="68"/>
        <v>#N/A</v>
      </c>
      <c r="U836" s="2" t="e">
        <f ca="1">IF(ISERROR($H836),NA(),
_xlfn.XLOOKUP(0,Tool!$28:$28,Tool!$40:$40)/$T836
)</f>
        <v>#N/A</v>
      </c>
    </row>
    <row r="837" spans="8:21" x14ac:dyDescent="0.35">
      <c r="H837" s="33" t="b">
        <f>IF(SETUP_Frequency="Calendar Year",IF(COUNTA(H$3:H836)&lt;=SETUP_Period_Final-SETUP_Period_First,H836+1),
IF(SETUP_Frequency="Financial Year", IF(COUNTA(H$3:H836)&lt;=LEFT(SETUP_Period_Final,4)-LEFT(SETUP_Period_First,4),((LEFT(H836,2)&amp;MID(H836,3,2))+1)&amp;"/"&amp;TEXT(RIGHT(TEXT(RIGHT(H836,2)+1,"00"),2),"00"),NA()),
IF(SETUP_Frequency="Quarterly",IF(COUNTA(H$3:H836)&lt;=((LEFT(SETUP_Period_Final,4)-LEFT(SETUP_Period_First,4))*4)+RIGHT(SETUP_Period_Final,1)-RIGHT(SETUP_Period_First,1),IF(_xlfn.NUMBERVALUE(RIGHT(H836,1))=4,(LEFT(H836,4)+1)&amp;"Q1",(LEFT(H836,4)&amp;"Q"&amp;(RIGHT(H836,1)+1))),NA()),NA())))</f>
        <v>0</v>
      </c>
      <c r="J837" s="43">
        <f ca="1">OFFSET(Tool!$C$13,0,ROW($H837)-3)</f>
        <v>0</v>
      </c>
      <c r="K837" s="78" t="e">
        <f t="shared" ca="1" si="66"/>
        <v>#N/A</v>
      </c>
      <c r="L837" s="78" t="e">
        <f t="shared" ca="1" si="69"/>
        <v>#N/A</v>
      </c>
      <c r="M837" s="78" t="e">
        <f t="shared" ca="1" si="70"/>
        <v>#N/A</v>
      </c>
      <c r="N837" s="38"/>
      <c r="O837" s="36" t="e" cm="1">
        <f t="array" ref="O837">IF(OR(ISERROR($H837),$H837=FALSE),NA(),
IF(INFLATION_Index="Custom",_xlfn.XLOOKUP($H837,Tool!$12:$12,Tool!$14:$14)*100,
IF(SETUP_Frequency="Financial Year",
IFERROR(INDEX(Dynamic_Table_FY,_xlfn.XMATCH($H837,Dynamic_Period_FY),_xlfn.XMATCH(INFLATION_Index,Dynamic_Indices)),
INDEX(Dynamic_Table_FY,COUNTA(Dynamic_Table_FY)/COUNTA(Dynamic_Indices),_xlfn.XMATCH(INFLATION_Index,Dynamic_Indices))),
IF(SETUP_Frequency="Calendar Year",
IFERROR(INDEX(Dynamic_Table_CAL,_xlfn.XMATCH($H837,Dynamic_Period_CAL),_xlfn.XMATCH(INFLATION_Index,Dynamic_Indices)),
INDEX(Dynamic_Table_CAL,COUNTA(Dynamic_Table_CAL)/COUNTA(Dynamic_Indices),_xlfn.XMATCH(INFLATION_Index,Dynamic_Indices))),
IF(SETUP_Frequency="Quarterly",
IFERROR(INDEX(Dynamic_Table_QTR,_xlfn.XMATCH($H837,Dynamic_Period_QTR),_xlfn.XMATCH(INFLATION_Index,Dynamic_Indices)),
INDEX(Dynamic_Table_QTR,COUNTA(Dynamic_Table_QTR)/COUNTA(Dynamic_Indices),_xlfn.XMATCH(INFLATION_Index,Dynamic_Indices))),"err")))))
/100</f>
        <v>#N/A</v>
      </c>
      <c r="P837" s="37" t="e">
        <f t="shared" ca="1" si="67"/>
        <v>#N/A</v>
      </c>
      <c r="Q837" s="37" t="e">
        <f ca="1">IF(ISERROR($H837),NA(),
$P837/_xlfn.XLOOKUP(0,Tool!$27:$27,Tool!$33:$33)
)</f>
        <v>#N/A</v>
      </c>
      <c r="R837" s="2"/>
      <c r="S837" s="36" t="e" cm="1">
        <f t="array" ref="S837">IF(OR(ISERROR($H837),$H837=FALSE),NA(),
IF(SETUP_Frequency="Financial Year",
IFERROR(INDEX(Dynamic_Table_FY,_xlfn.XMATCH($H837,Dynamic_Period_FY),_xlfn.XMATCH("GDP Deflator",Dynamic_Indices)),
INDEX(Dynamic_Table_FY,COUNTA(Dynamic_Table_FY)/COUNTA(Dynamic_Indices),_xlfn.XMATCH("GDP Deflator",Dynamic_Indices))),
IF(SETUP_Frequency="Calendar Year",
IFERROR(INDEX(Dynamic_Table_CAL,_xlfn.XMATCH($H837,Dynamic_Period_CAL),_xlfn.XMATCH("GDP Deflator",Dynamic_Indices)),
INDEX(Dynamic_Table_CAL,COUNTA(Dynamic_Table_CAL)/COUNTA(Dynamic_Indices),_xlfn.XMATCH("GDP Deflator",Dynamic_Indices))),
IF(SETUP_Frequency="Quarterly",
IFERROR(INDEX(Dynamic_Table_QTR,_xlfn.XMATCH($H837,Dynamic_Period_QTR),_xlfn.XMATCH("GDP Deflator",Dynamic_Indices)),
INDEX(Dynamic_Table_QTR,COUNTA(Dynamic_Table_QTR)/COUNTA(Dynamic_Indices),_xlfn.XMATCH("GDP Deflator",Dynamic_Indices))),"err"))))
/100</f>
        <v>#N/A</v>
      </c>
      <c r="T837" s="37" t="e">
        <f t="shared" ca="1" si="68"/>
        <v>#N/A</v>
      </c>
      <c r="U837" s="2" t="e">
        <f ca="1">IF(ISERROR($H837),NA(),
_xlfn.XLOOKUP(0,Tool!$28:$28,Tool!$40:$40)/$T837
)</f>
        <v>#N/A</v>
      </c>
    </row>
    <row r="838" spans="8:21" x14ac:dyDescent="0.35">
      <c r="H838" s="33" t="b">
        <f>IF(SETUP_Frequency="Calendar Year",IF(COUNTA(H$3:H837)&lt;=SETUP_Period_Final-SETUP_Period_First,H837+1),
IF(SETUP_Frequency="Financial Year", IF(COUNTA(H$3:H837)&lt;=LEFT(SETUP_Period_Final,4)-LEFT(SETUP_Period_First,4),((LEFT(H837,2)&amp;MID(H837,3,2))+1)&amp;"/"&amp;TEXT(RIGHT(TEXT(RIGHT(H837,2)+1,"00"),2),"00"),NA()),
IF(SETUP_Frequency="Quarterly",IF(COUNTA(H$3:H837)&lt;=((LEFT(SETUP_Period_Final,4)-LEFT(SETUP_Period_First,4))*4)+RIGHT(SETUP_Period_Final,1)-RIGHT(SETUP_Period_First,1),IF(_xlfn.NUMBERVALUE(RIGHT(H837,1))=4,(LEFT(H837,4)+1)&amp;"Q1",(LEFT(H837,4)&amp;"Q"&amp;(RIGHT(H837,1)+1))),NA()),NA())))</f>
        <v>0</v>
      </c>
      <c r="J838" s="43">
        <f ca="1">OFFSET(Tool!$C$13,0,ROW($H838)-3)</f>
        <v>0</v>
      </c>
      <c r="K838" s="78" t="e">
        <f t="shared" ca="1" si="66"/>
        <v>#N/A</v>
      </c>
      <c r="L838" s="78" t="e">
        <f t="shared" ca="1" si="69"/>
        <v>#N/A</v>
      </c>
      <c r="M838" s="78" t="e">
        <f t="shared" ca="1" si="70"/>
        <v>#N/A</v>
      </c>
      <c r="N838" s="38"/>
      <c r="O838" s="36" t="e" cm="1">
        <f t="array" ref="O838">IF(OR(ISERROR($H838),$H838=FALSE),NA(),
IF(INFLATION_Index="Custom",_xlfn.XLOOKUP($H838,Tool!$12:$12,Tool!$14:$14)*100,
IF(SETUP_Frequency="Financial Year",
IFERROR(INDEX(Dynamic_Table_FY,_xlfn.XMATCH($H838,Dynamic_Period_FY),_xlfn.XMATCH(INFLATION_Index,Dynamic_Indices)),
INDEX(Dynamic_Table_FY,COUNTA(Dynamic_Table_FY)/COUNTA(Dynamic_Indices),_xlfn.XMATCH(INFLATION_Index,Dynamic_Indices))),
IF(SETUP_Frequency="Calendar Year",
IFERROR(INDEX(Dynamic_Table_CAL,_xlfn.XMATCH($H838,Dynamic_Period_CAL),_xlfn.XMATCH(INFLATION_Index,Dynamic_Indices)),
INDEX(Dynamic_Table_CAL,COUNTA(Dynamic_Table_CAL)/COUNTA(Dynamic_Indices),_xlfn.XMATCH(INFLATION_Index,Dynamic_Indices))),
IF(SETUP_Frequency="Quarterly",
IFERROR(INDEX(Dynamic_Table_QTR,_xlfn.XMATCH($H838,Dynamic_Period_QTR),_xlfn.XMATCH(INFLATION_Index,Dynamic_Indices)),
INDEX(Dynamic_Table_QTR,COUNTA(Dynamic_Table_QTR)/COUNTA(Dynamic_Indices),_xlfn.XMATCH(INFLATION_Index,Dynamic_Indices))),"err")))))
/100</f>
        <v>#N/A</v>
      </c>
      <c r="P838" s="37" t="e">
        <f t="shared" ca="1" si="67"/>
        <v>#N/A</v>
      </c>
      <c r="Q838" s="37" t="e">
        <f ca="1">IF(ISERROR($H838),NA(),
$P838/_xlfn.XLOOKUP(0,Tool!$27:$27,Tool!$33:$33)
)</f>
        <v>#N/A</v>
      </c>
      <c r="R838" s="2"/>
      <c r="S838" s="36" t="e" cm="1">
        <f t="array" ref="S838">IF(OR(ISERROR($H838),$H838=FALSE),NA(),
IF(SETUP_Frequency="Financial Year",
IFERROR(INDEX(Dynamic_Table_FY,_xlfn.XMATCH($H838,Dynamic_Period_FY),_xlfn.XMATCH("GDP Deflator",Dynamic_Indices)),
INDEX(Dynamic_Table_FY,COUNTA(Dynamic_Table_FY)/COUNTA(Dynamic_Indices),_xlfn.XMATCH("GDP Deflator",Dynamic_Indices))),
IF(SETUP_Frequency="Calendar Year",
IFERROR(INDEX(Dynamic_Table_CAL,_xlfn.XMATCH($H838,Dynamic_Period_CAL),_xlfn.XMATCH("GDP Deflator",Dynamic_Indices)),
INDEX(Dynamic_Table_CAL,COUNTA(Dynamic_Table_CAL)/COUNTA(Dynamic_Indices),_xlfn.XMATCH("GDP Deflator",Dynamic_Indices))),
IF(SETUP_Frequency="Quarterly",
IFERROR(INDEX(Dynamic_Table_QTR,_xlfn.XMATCH($H838,Dynamic_Period_QTR),_xlfn.XMATCH("GDP Deflator",Dynamic_Indices)),
INDEX(Dynamic_Table_QTR,COUNTA(Dynamic_Table_QTR)/COUNTA(Dynamic_Indices),_xlfn.XMATCH("GDP Deflator",Dynamic_Indices))),"err"))))
/100</f>
        <v>#N/A</v>
      </c>
      <c r="T838" s="37" t="e">
        <f t="shared" ca="1" si="68"/>
        <v>#N/A</v>
      </c>
      <c r="U838" s="2" t="e">
        <f ca="1">IF(ISERROR($H838),NA(),
_xlfn.XLOOKUP(0,Tool!$28:$28,Tool!$40:$40)/$T838
)</f>
        <v>#N/A</v>
      </c>
    </row>
    <row r="839" spans="8:21" x14ac:dyDescent="0.35">
      <c r="H839" s="33" t="b">
        <f>IF(SETUP_Frequency="Calendar Year",IF(COUNTA(H$3:H838)&lt;=SETUP_Period_Final-SETUP_Period_First,H838+1),
IF(SETUP_Frequency="Financial Year", IF(COUNTA(H$3:H838)&lt;=LEFT(SETUP_Period_Final,4)-LEFT(SETUP_Period_First,4),((LEFT(H838,2)&amp;MID(H838,3,2))+1)&amp;"/"&amp;TEXT(RIGHT(TEXT(RIGHT(H838,2)+1,"00"),2),"00"),NA()),
IF(SETUP_Frequency="Quarterly",IF(COUNTA(H$3:H838)&lt;=((LEFT(SETUP_Period_Final,4)-LEFT(SETUP_Period_First,4))*4)+RIGHT(SETUP_Period_Final,1)-RIGHT(SETUP_Period_First,1),IF(_xlfn.NUMBERVALUE(RIGHT(H838,1))=4,(LEFT(H838,4)+1)&amp;"Q1",(LEFT(H838,4)&amp;"Q"&amp;(RIGHT(H838,1)+1))),NA()),NA())))</f>
        <v>0</v>
      </c>
      <c r="J839" s="43">
        <f ca="1">OFFSET(Tool!$C$13,0,ROW($H839)-3)</f>
        <v>0</v>
      </c>
      <c r="K839" s="78" t="e">
        <f t="shared" ca="1" si="66"/>
        <v>#N/A</v>
      </c>
      <c r="L839" s="78" t="e">
        <f t="shared" ca="1" si="69"/>
        <v>#N/A</v>
      </c>
      <c r="M839" s="78" t="e">
        <f t="shared" ca="1" si="70"/>
        <v>#N/A</v>
      </c>
      <c r="N839" s="38"/>
      <c r="O839" s="36" t="e" cm="1">
        <f t="array" ref="O839">IF(OR(ISERROR($H839),$H839=FALSE),NA(),
IF(INFLATION_Index="Custom",_xlfn.XLOOKUP($H839,Tool!$12:$12,Tool!$14:$14)*100,
IF(SETUP_Frequency="Financial Year",
IFERROR(INDEX(Dynamic_Table_FY,_xlfn.XMATCH($H839,Dynamic_Period_FY),_xlfn.XMATCH(INFLATION_Index,Dynamic_Indices)),
INDEX(Dynamic_Table_FY,COUNTA(Dynamic_Table_FY)/COUNTA(Dynamic_Indices),_xlfn.XMATCH(INFLATION_Index,Dynamic_Indices))),
IF(SETUP_Frequency="Calendar Year",
IFERROR(INDEX(Dynamic_Table_CAL,_xlfn.XMATCH($H839,Dynamic_Period_CAL),_xlfn.XMATCH(INFLATION_Index,Dynamic_Indices)),
INDEX(Dynamic_Table_CAL,COUNTA(Dynamic_Table_CAL)/COUNTA(Dynamic_Indices),_xlfn.XMATCH(INFLATION_Index,Dynamic_Indices))),
IF(SETUP_Frequency="Quarterly",
IFERROR(INDEX(Dynamic_Table_QTR,_xlfn.XMATCH($H839,Dynamic_Period_QTR),_xlfn.XMATCH(INFLATION_Index,Dynamic_Indices)),
INDEX(Dynamic_Table_QTR,COUNTA(Dynamic_Table_QTR)/COUNTA(Dynamic_Indices),_xlfn.XMATCH(INFLATION_Index,Dynamic_Indices))),"err")))))
/100</f>
        <v>#N/A</v>
      </c>
      <c r="P839" s="37" t="e">
        <f t="shared" ca="1" si="67"/>
        <v>#N/A</v>
      </c>
      <c r="Q839" s="37" t="e">
        <f ca="1">IF(ISERROR($H839),NA(),
$P839/_xlfn.XLOOKUP(0,Tool!$27:$27,Tool!$33:$33)
)</f>
        <v>#N/A</v>
      </c>
      <c r="R839" s="2"/>
      <c r="S839" s="36" t="e" cm="1">
        <f t="array" ref="S839">IF(OR(ISERROR($H839),$H839=FALSE),NA(),
IF(SETUP_Frequency="Financial Year",
IFERROR(INDEX(Dynamic_Table_FY,_xlfn.XMATCH($H839,Dynamic_Period_FY),_xlfn.XMATCH("GDP Deflator",Dynamic_Indices)),
INDEX(Dynamic_Table_FY,COUNTA(Dynamic_Table_FY)/COUNTA(Dynamic_Indices),_xlfn.XMATCH("GDP Deflator",Dynamic_Indices))),
IF(SETUP_Frequency="Calendar Year",
IFERROR(INDEX(Dynamic_Table_CAL,_xlfn.XMATCH($H839,Dynamic_Period_CAL),_xlfn.XMATCH("GDP Deflator",Dynamic_Indices)),
INDEX(Dynamic_Table_CAL,COUNTA(Dynamic_Table_CAL)/COUNTA(Dynamic_Indices),_xlfn.XMATCH("GDP Deflator",Dynamic_Indices))),
IF(SETUP_Frequency="Quarterly",
IFERROR(INDEX(Dynamic_Table_QTR,_xlfn.XMATCH($H839,Dynamic_Period_QTR),_xlfn.XMATCH("GDP Deflator",Dynamic_Indices)),
INDEX(Dynamic_Table_QTR,COUNTA(Dynamic_Table_QTR)/COUNTA(Dynamic_Indices),_xlfn.XMATCH("GDP Deflator",Dynamic_Indices))),"err"))))
/100</f>
        <v>#N/A</v>
      </c>
      <c r="T839" s="37" t="e">
        <f t="shared" ca="1" si="68"/>
        <v>#N/A</v>
      </c>
      <c r="U839" s="2" t="e">
        <f ca="1">IF(ISERROR($H839),NA(),
_xlfn.XLOOKUP(0,Tool!$28:$28,Tool!$40:$40)/$T839
)</f>
        <v>#N/A</v>
      </c>
    </row>
    <row r="840" spans="8:21" x14ac:dyDescent="0.35">
      <c r="H840" s="33" t="b">
        <f>IF(SETUP_Frequency="Calendar Year",IF(COUNTA(H$3:H839)&lt;=SETUP_Period_Final-SETUP_Period_First,H839+1),
IF(SETUP_Frequency="Financial Year", IF(COUNTA(H$3:H839)&lt;=LEFT(SETUP_Period_Final,4)-LEFT(SETUP_Period_First,4),((LEFT(H839,2)&amp;MID(H839,3,2))+1)&amp;"/"&amp;TEXT(RIGHT(TEXT(RIGHT(H839,2)+1,"00"),2),"00"),NA()),
IF(SETUP_Frequency="Quarterly",IF(COUNTA(H$3:H839)&lt;=((LEFT(SETUP_Period_Final,4)-LEFT(SETUP_Period_First,4))*4)+RIGHT(SETUP_Period_Final,1)-RIGHT(SETUP_Period_First,1),IF(_xlfn.NUMBERVALUE(RIGHT(H839,1))=4,(LEFT(H839,4)+1)&amp;"Q1",(LEFT(H839,4)&amp;"Q"&amp;(RIGHT(H839,1)+1))),NA()),NA())))</f>
        <v>0</v>
      </c>
      <c r="J840" s="43">
        <f ca="1">OFFSET(Tool!$C$13,0,ROW($H840)-3)</f>
        <v>0</v>
      </c>
      <c r="K840" s="78" t="e">
        <f t="shared" ca="1" si="66"/>
        <v>#N/A</v>
      </c>
      <c r="L840" s="78" t="e">
        <f t="shared" ca="1" si="69"/>
        <v>#N/A</v>
      </c>
      <c r="M840" s="78" t="e">
        <f t="shared" ca="1" si="70"/>
        <v>#N/A</v>
      </c>
      <c r="N840" s="38"/>
      <c r="O840" s="36" t="e" cm="1">
        <f t="array" ref="O840">IF(OR(ISERROR($H840),$H840=FALSE),NA(),
IF(INFLATION_Index="Custom",_xlfn.XLOOKUP($H840,Tool!$12:$12,Tool!$14:$14)*100,
IF(SETUP_Frequency="Financial Year",
IFERROR(INDEX(Dynamic_Table_FY,_xlfn.XMATCH($H840,Dynamic_Period_FY),_xlfn.XMATCH(INFLATION_Index,Dynamic_Indices)),
INDEX(Dynamic_Table_FY,COUNTA(Dynamic_Table_FY)/COUNTA(Dynamic_Indices),_xlfn.XMATCH(INFLATION_Index,Dynamic_Indices))),
IF(SETUP_Frequency="Calendar Year",
IFERROR(INDEX(Dynamic_Table_CAL,_xlfn.XMATCH($H840,Dynamic_Period_CAL),_xlfn.XMATCH(INFLATION_Index,Dynamic_Indices)),
INDEX(Dynamic_Table_CAL,COUNTA(Dynamic_Table_CAL)/COUNTA(Dynamic_Indices),_xlfn.XMATCH(INFLATION_Index,Dynamic_Indices))),
IF(SETUP_Frequency="Quarterly",
IFERROR(INDEX(Dynamic_Table_QTR,_xlfn.XMATCH($H840,Dynamic_Period_QTR),_xlfn.XMATCH(INFLATION_Index,Dynamic_Indices)),
INDEX(Dynamic_Table_QTR,COUNTA(Dynamic_Table_QTR)/COUNTA(Dynamic_Indices),_xlfn.XMATCH(INFLATION_Index,Dynamic_Indices))),"err")))))
/100</f>
        <v>#N/A</v>
      </c>
      <c r="P840" s="37" t="e">
        <f t="shared" ca="1" si="67"/>
        <v>#N/A</v>
      </c>
      <c r="Q840" s="37" t="e">
        <f ca="1">IF(ISERROR($H840),NA(),
$P840/_xlfn.XLOOKUP(0,Tool!$27:$27,Tool!$33:$33)
)</f>
        <v>#N/A</v>
      </c>
      <c r="R840" s="2"/>
      <c r="S840" s="36" t="e" cm="1">
        <f t="array" ref="S840">IF(OR(ISERROR($H840),$H840=FALSE),NA(),
IF(SETUP_Frequency="Financial Year",
IFERROR(INDEX(Dynamic_Table_FY,_xlfn.XMATCH($H840,Dynamic_Period_FY),_xlfn.XMATCH("GDP Deflator",Dynamic_Indices)),
INDEX(Dynamic_Table_FY,COUNTA(Dynamic_Table_FY)/COUNTA(Dynamic_Indices),_xlfn.XMATCH("GDP Deflator",Dynamic_Indices))),
IF(SETUP_Frequency="Calendar Year",
IFERROR(INDEX(Dynamic_Table_CAL,_xlfn.XMATCH($H840,Dynamic_Period_CAL),_xlfn.XMATCH("GDP Deflator",Dynamic_Indices)),
INDEX(Dynamic_Table_CAL,COUNTA(Dynamic_Table_CAL)/COUNTA(Dynamic_Indices),_xlfn.XMATCH("GDP Deflator",Dynamic_Indices))),
IF(SETUP_Frequency="Quarterly",
IFERROR(INDEX(Dynamic_Table_QTR,_xlfn.XMATCH($H840,Dynamic_Period_QTR),_xlfn.XMATCH("GDP Deflator",Dynamic_Indices)),
INDEX(Dynamic_Table_QTR,COUNTA(Dynamic_Table_QTR)/COUNTA(Dynamic_Indices),_xlfn.XMATCH("GDP Deflator",Dynamic_Indices))),"err"))))
/100</f>
        <v>#N/A</v>
      </c>
      <c r="T840" s="37" t="e">
        <f t="shared" ca="1" si="68"/>
        <v>#N/A</v>
      </c>
      <c r="U840" s="2" t="e">
        <f ca="1">IF(ISERROR($H840),NA(),
_xlfn.XLOOKUP(0,Tool!$28:$28,Tool!$40:$40)/$T840
)</f>
        <v>#N/A</v>
      </c>
    </row>
    <row r="841" spans="8:21" x14ac:dyDescent="0.35">
      <c r="H841" s="33" t="b">
        <f>IF(SETUP_Frequency="Calendar Year",IF(COUNTA(H$3:H840)&lt;=SETUP_Period_Final-SETUP_Period_First,H840+1),
IF(SETUP_Frequency="Financial Year", IF(COUNTA(H$3:H840)&lt;=LEFT(SETUP_Period_Final,4)-LEFT(SETUP_Period_First,4),((LEFT(H840,2)&amp;MID(H840,3,2))+1)&amp;"/"&amp;TEXT(RIGHT(TEXT(RIGHT(H840,2)+1,"00"),2),"00"),NA()),
IF(SETUP_Frequency="Quarterly",IF(COUNTA(H$3:H840)&lt;=((LEFT(SETUP_Period_Final,4)-LEFT(SETUP_Period_First,4))*4)+RIGHT(SETUP_Period_Final,1)-RIGHT(SETUP_Period_First,1),IF(_xlfn.NUMBERVALUE(RIGHT(H840,1))=4,(LEFT(H840,4)+1)&amp;"Q1",(LEFT(H840,4)&amp;"Q"&amp;(RIGHT(H840,1)+1))),NA()),NA())))</f>
        <v>0</v>
      </c>
      <c r="J841" s="43">
        <f ca="1">OFFSET(Tool!$C$13,0,ROW($H841)-3)</f>
        <v>0</v>
      </c>
      <c r="K841" s="78" t="e">
        <f t="shared" ca="1" si="66"/>
        <v>#N/A</v>
      </c>
      <c r="L841" s="78" t="e">
        <f t="shared" ca="1" si="69"/>
        <v>#N/A</v>
      </c>
      <c r="M841" s="78" t="e">
        <f t="shared" ca="1" si="70"/>
        <v>#N/A</v>
      </c>
      <c r="N841" s="38"/>
      <c r="O841" s="36" t="e" cm="1">
        <f t="array" ref="O841">IF(OR(ISERROR($H841),$H841=FALSE),NA(),
IF(INFLATION_Index="Custom",_xlfn.XLOOKUP($H841,Tool!$12:$12,Tool!$14:$14)*100,
IF(SETUP_Frequency="Financial Year",
IFERROR(INDEX(Dynamic_Table_FY,_xlfn.XMATCH($H841,Dynamic_Period_FY),_xlfn.XMATCH(INFLATION_Index,Dynamic_Indices)),
INDEX(Dynamic_Table_FY,COUNTA(Dynamic_Table_FY)/COUNTA(Dynamic_Indices),_xlfn.XMATCH(INFLATION_Index,Dynamic_Indices))),
IF(SETUP_Frequency="Calendar Year",
IFERROR(INDEX(Dynamic_Table_CAL,_xlfn.XMATCH($H841,Dynamic_Period_CAL),_xlfn.XMATCH(INFLATION_Index,Dynamic_Indices)),
INDEX(Dynamic_Table_CAL,COUNTA(Dynamic_Table_CAL)/COUNTA(Dynamic_Indices),_xlfn.XMATCH(INFLATION_Index,Dynamic_Indices))),
IF(SETUP_Frequency="Quarterly",
IFERROR(INDEX(Dynamic_Table_QTR,_xlfn.XMATCH($H841,Dynamic_Period_QTR),_xlfn.XMATCH(INFLATION_Index,Dynamic_Indices)),
INDEX(Dynamic_Table_QTR,COUNTA(Dynamic_Table_QTR)/COUNTA(Dynamic_Indices),_xlfn.XMATCH(INFLATION_Index,Dynamic_Indices))),"err")))))
/100</f>
        <v>#N/A</v>
      </c>
      <c r="P841" s="37" t="e">
        <f t="shared" ca="1" si="67"/>
        <v>#N/A</v>
      </c>
      <c r="Q841" s="37" t="e">
        <f ca="1">IF(ISERROR($H841),NA(),
$P841/_xlfn.XLOOKUP(0,Tool!$27:$27,Tool!$33:$33)
)</f>
        <v>#N/A</v>
      </c>
      <c r="R841" s="2"/>
      <c r="S841" s="36" t="e" cm="1">
        <f t="array" ref="S841">IF(OR(ISERROR($H841),$H841=FALSE),NA(),
IF(SETUP_Frequency="Financial Year",
IFERROR(INDEX(Dynamic_Table_FY,_xlfn.XMATCH($H841,Dynamic_Period_FY),_xlfn.XMATCH("GDP Deflator",Dynamic_Indices)),
INDEX(Dynamic_Table_FY,COUNTA(Dynamic_Table_FY)/COUNTA(Dynamic_Indices),_xlfn.XMATCH("GDP Deflator",Dynamic_Indices))),
IF(SETUP_Frequency="Calendar Year",
IFERROR(INDEX(Dynamic_Table_CAL,_xlfn.XMATCH($H841,Dynamic_Period_CAL),_xlfn.XMATCH("GDP Deflator",Dynamic_Indices)),
INDEX(Dynamic_Table_CAL,COUNTA(Dynamic_Table_CAL)/COUNTA(Dynamic_Indices),_xlfn.XMATCH("GDP Deflator",Dynamic_Indices))),
IF(SETUP_Frequency="Quarterly",
IFERROR(INDEX(Dynamic_Table_QTR,_xlfn.XMATCH($H841,Dynamic_Period_QTR),_xlfn.XMATCH("GDP Deflator",Dynamic_Indices)),
INDEX(Dynamic_Table_QTR,COUNTA(Dynamic_Table_QTR)/COUNTA(Dynamic_Indices),_xlfn.XMATCH("GDP Deflator",Dynamic_Indices))),"err"))))
/100</f>
        <v>#N/A</v>
      </c>
      <c r="T841" s="37" t="e">
        <f t="shared" ca="1" si="68"/>
        <v>#N/A</v>
      </c>
      <c r="U841" s="2" t="e">
        <f ca="1">IF(ISERROR($H841),NA(),
_xlfn.XLOOKUP(0,Tool!$28:$28,Tool!$40:$40)/$T841
)</f>
        <v>#N/A</v>
      </c>
    </row>
    <row r="842" spans="8:21" x14ac:dyDescent="0.35">
      <c r="H842" s="33" t="b">
        <f>IF(SETUP_Frequency="Calendar Year",IF(COUNTA(H$3:H841)&lt;=SETUP_Period_Final-SETUP_Period_First,H841+1),
IF(SETUP_Frequency="Financial Year", IF(COUNTA(H$3:H841)&lt;=LEFT(SETUP_Period_Final,4)-LEFT(SETUP_Period_First,4),((LEFT(H841,2)&amp;MID(H841,3,2))+1)&amp;"/"&amp;TEXT(RIGHT(TEXT(RIGHT(H841,2)+1,"00"),2),"00"),NA()),
IF(SETUP_Frequency="Quarterly",IF(COUNTA(H$3:H841)&lt;=((LEFT(SETUP_Period_Final,4)-LEFT(SETUP_Period_First,4))*4)+RIGHT(SETUP_Period_Final,1)-RIGHT(SETUP_Period_First,1),IF(_xlfn.NUMBERVALUE(RIGHT(H841,1))=4,(LEFT(H841,4)+1)&amp;"Q1",(LEFT(H841,4)&amp;"Q"&amp;(RIGHT(H841,1)+1))),NA()),NA())))</f>
        <v>0</v>
      </c>
      <c r="J842" s="43">
        <f ca="1">OFFSET(Tool!$C$13,0,ROW($H842)-3)</f>
        <v>0</v>
      </c>
      <c r="K842" s="78" t="e">
        <f t="shared" ca="1" si="66"/>
        <v>#N/A</v>
      </c>
      <c r="L842" s="78" t="e">
        <f t="shared" ca="1" si="69"/>
        <v>#N/A</v>
      </c>
      <c r="M842" s="78" t="e">
        <f t="shared" ca="1" si="70"/>
        <v>#N/A</v>
      </c>
      <c r="N842" s="38"/>
      <c r="O842" s="36" t="e" cm="1">
        <f t="array" ref="O842">IF(OR(ISERROR($H842),$H842=FALSE),NA(),
IF(INFLATION_Index="Custom",_xlfn.XLOOKUP($H842,Tool!$12:$12,Tool!$14:$14)*100,
IF(SETUP_Frequency="Financial Year",
IFERROR(INDEX(Dynamic_Table_FY,_xlfn.XMATCH($H842,Dynamic_Period_FY),_xlfn.XMATCH(INFLATION_Index,Dynamic_Indices)),
INDEX(Dynamic_Table_FY,COUNTA(Dynamic_Table_FY)/COUNTA(Dynamic_Indices),_xlfn.XMATCH(INFLATION_Index,Dynamic_Indices))),
IF(SETUP_Frequency="Calendar Year",
IFERROR(INDEX(Dynamic_Table_CAL,_xlfn.XMATCH($H842,Dynamic_Period_CAL),_xlfn.XMATCH(INFLATION_Index,Dynamic_Indices)),
INDEX(Dynamic_Table_CAL,COUNTA(Dynamic_Table_CAL)/COUNTA(Dynamic_Indices),_xlfn.XMATCH(INFLATION_Index,Dynamic_Indices))),
IF(SETUP_Frequency="Quarterly",
IFERROR(INDEX(Dynamic_Table_QTR,_xlfn.XMATCH($H842,Dynamic_Period_QTR),_xlfn.XMATCH(INFLATION_Index,Dynamic_Indices)),
INDEX(Dynamic_Table_QTR,COUNTA(Dynamic_Table_QTR)/COUNTA(Dynamic_Indices),_xlfn.XMATCH(INFLATION_Index,Dynamic_Indices))),"err")))))
/100</f>
        <v>#N/A</v>
      </c>
      <c r="P842" s="37" t="e">
        <f t="shared" ca="1" si="67"/>
        <v>#N/A</v>
      </c>
      <c r="Q842" s="37" t="e">
        <f ca="1">IF(ISERROR($H842),NA(),
$P842/_xlfn.XLOOKUP(0,Tool!$27:$27,Tool!$33:$33)
)</f>
        <v>#N/A</v>
      </c>
      <c r="R842" s="2"/>
      <c r="S842" s="36" t="e" cm="1">
        <f t="array" ref="S842">IF(OR(ISERROR($H842),$H842=FALSE),NA(),
IF(SETUP_Frequency="Financial Year",
IFERROR(INDEX(Dynamic_Table_FY,_xlfn.XMATCH($H842,Dynamic_Period_FY),_xlfn.XMATCH("GDP Deflator",Dynamic_Indices)),
INDEX(Dynamic_Table_FY,COUNTA(Dynamic_Table_FY)/COUNTA(Dynamic_Indices),_xlfn.XMATCH("GDP Deflator",Dynamic_Indices))),
IF(SETUP_Frequency="Calendar Year",
IFERROR(INDEX(Dynamic_Table_CAL,_xlfn.XMATCH($H842,Dynamic_Period_CAL),_xlfn.XMATCH("GDP Deflator",Dynamic_Indices)),
INDEX(Dynamic_Table_CAL,COUNTA(Dynamic_Table_CAL)/COUNTA(Dynamic_Indices),_xlfn.XMATCH("GDP Deflator",Dynamic_Indices))),
IF(SETUP_Frequency="Quarterly",
IFERROR(INDEX(Dynamic_Table_QTR,_xlfn.XMATCH($H842,Dynamic_Period_QTR),_xlfn.XMATCH("GDP Deflator",Dynamic_Indices)),
INDEX(Dynamic_Table_QTR,COUNTA(Dynamic_Table_QTR)/COUNTA(Dynamic_Indices),_xlfn.XMATCH("GDP Deflator",Dynamic_Indices))),"err"))))
/100</f>
        <v>#N/A</v>
      </c>
      <c r="T842" s="37" t="e">
        <f t="shared" ca="1" si="68"/>
        <v>#N/A</v>
      </c>
      <c r="U842" s="2" t="e">
        <f ca="1">IF(ISERROR($H842),NA(),
_xlfn.XLOOKUP(0,Tool!$28:$28,Tool!$40:$40)/$T842
)</f>
        <v>#N/A</v>
      </c>
    </row>
    <row r="843" spans="8:21" x14ac:dyDescent="0.35">
      <c r="H843" s="33" t="b">
        <f>IF(SETUP_Frequency="Calendar Year",IF(COUNTA(H$3:H842)&lt;=SETUP_Period_Final-SETUP_Period_First,H842+1),
IF(SETUP_Frequency="Financial Year", IF(COUNTA(H$3:H842)&lt;=LEFT(SETUP_Period_Final,4)-LEFT(SETUP_Period_First,4),((LEFT(H842,2)&amp;MID(H842,3,2))+1)&amp;"/"&amp;TEXT(RIGHT(TEXT(RIGHT(H842,2)+1,"00"),2),"00"),NA()),
IF(SETUP_Frequency="Quarterly",IF(COUNTA(H$3:H842)&lt;=((LEFT(SETUP_Period_Final,4)-LEFT(SETUP_Period_First,4))*4)+RIGHT(SETUP_Period_Final,1)-RIGHT(SETUP_Period_First,1),IF(_xlfn.NUMBERVALUE(RIGHT(H842,1))=4,(LEFT(H842,4)+1)&amp;"Q1",(LEFT(H842,4)&amp;"Q"&amp;(RIGHT(H842,1)+1))),NA()),NA())))</f>
        <v>0</v>
      </c>
      <c r="J843" s="43">
        <f ca="1">OFFSET(Tool!$C$13,0,ROW($H843)-3)</f>
        <v>0</v>
      </c>
      <c r="K843" s="78" t="e">
        <f t="shared" ca="1" si="66"/>
        <v>#N/A</v>
      </c>
      <c r="L843" s="78" t="e">
        <f t="shared" ca="1" si="69"/>
        <v>#N/A</v>
      </c>
      <c r="M843" s="78" t="e">
        <f t="shared" ca="1" si="70"/>
        <v>#N/A</v>
      </c>
      <c r="N843" s="38"/>
      <c r="O843" s="36" t="e" cm="1">
        <f t="array" ref="O843">IF(OR(ISERROR($H843),$H843=FALSE),NA(),
IF(INFLATION_Index="Custom",_xlfn.XLOOKUP($H843,Tool!$12:$12,Tool!$14:$14)*100,
IF(SETUP_Frequency="Financial Year",
IFERROR(INDEX(Dynamic_Table_FY,_xlfn.XMATCH($H843,Dynamic_Period_FY),_xlfn.XMATCH(INFLATION_Index,Dynamic_Indices)),
INDEX(Dynamic_Table_FY,COUNTA(Dynamic_Table_FY)/COUNTA(Dynamic_Indices),_xlfn.XMATCH(INFLATION_Index,Dynamic_Indices))),
IF(SETUP_Frequency="Calendar Year",
IFERROR(INDEX(Dynamic_Table_CAL,_xlfn.XMATCH($H843,Dynamic_Period_CAL),_xlfn.XMATCH(INFLATION_Index,Dynamic_Indices)),
INDEX(Dynamic_Table_CAL,COUNTA(Dynamic_Table_CAL)/COUNTA(Dynamic_Indices),_xlfn.XMATCH(INFLATION_Index,Dynamic_Indices))),
IF(SETUP_Frequency="Quarterly",
IFERROR(INDEX(Dynamic_Table_QTR,_xlfn.XMATCH($H843,Dynamic_Period_QTR),_xlfn.XMATCH(INFLATION_Index,Dynamic_Indices)),
INDEX(Dynamic_Table_QTR,COUNTA(Dynamic_Table_QTR)/COUNTA(Dynamic_Indices),_xlfn.XMATCH(INFLATION_Index,Dynamic_Indices))),"err")))))
/100</f>
        <v>#N/A</v>
      </c>
      <c r="P843" s="37" t="e">
        <f t="shared" ca="1" si="67"/>
        <v>#N/A</v>
      </c>
      <c r="Q843" s="37" t="e">
        <f ca="1">IF(ISERROR($H843),NA(),
$P843/_xlfn.XLOOKUP(0,Tool!$27:$27,Tool!$33:$33)
)</f>
        <v>#N/A</v>
      </c>
      <c r="R843" s="2"/>
      <c r="S843" s="36" t="e" cm="1">
        <f t="array" ref="S843">IF(OR(ISERROR($H843),$H843=FALSE),NA(),
IF(SETUP_Frequency="Financial Year",
IFERROR(INDEX(Dynamic_Table_FY,_xlfn.XMATCH($H843,Dynamic_Period_FY),_xlfn.XMATCH("GDP Deflator",Dynamic_Indices)),
INDEX(Dynamic_Table_FY,COUNTA(Dynamic_Table_FY)/COUNTA(Dynamic_Indices),_xlfn.XMATCH("GDP Deflator",Dynamic_Indices))),
IF(SETUP_Frequency="Calendar Year",
IFERROR(INDEX(Dynamic_Table_CAL,_xlfn.XMATCH($H843,Dynamic_Period_CAL),_xlfn.XMATCH("GDP Deflator",Dynamic_Indices)),
INDEX(Dynamic_Table_CAL,COUNTA(Dynamic_Table_CAL)/COUNTA(Dynamic_Indices),_xlfn.XMATCH("GDP Deflator",Dynamic_Indices))),
IF(SETUP_Frequency="Quarterly",
IFERROR(INDEX(Dynamic_Table_QTR,_xlfn.XMATCH($H843,Dynamic_Period_QTR),_xlfn.XMATCH("GDP Deflator",Dynamic_Indices)),
INDEX(Dynamic_Table_QTR,COUNTA(Dynamic_Table_QTR)/COUNTA(Dynamic_Indices),_xlfn.XMATCH("GDP Deflator",Dynamic_Indices))),"err"))))
/100</f>
        <v>#N/A</v>
      </c>
      <c r="T843" s="37" t="e">
        <f t="shared" ca="1" si="68"/>
        <v>#N/A</v>
      </c>
      <c r="U843" s="2" t="e">
        <f ca="1">IF(ISERROR($H843),NA(),
_xlfn.XLOOKUP(0,Tool!$28:$28,Tool!$40:$40)/$T843
)</f>
        <v>#N/A</v>
      </c>
    </row>
    <row r="844" spans="8:21" x14ac:dyDescent="0.35">
      <c r="H844" s="33" t="b">
        <f>IF(SETUP_Frequency="Calendar Year",IF(COUNTA(H$3:H843)&lt;=SETUP_Period_Final-SETUP_Period_First,H843+1),
IF(SETUP_Frequency="Financial Year", IF(COUNTA(H$3:H843)&lt;=LEFT(SETUP_Period_Final,4)-LEFT(SETUP_Period_First,4),((LEFT(H843,2)&amp;MID(H843,3,2))+1)&amp;"/"&amp;TEXT(RIGHT(TEXT(RIGHT(H843,2)+1,"00"),2),"00"),NA()),
IF(SETUP_Frequency="Quarterly",IF(COUNTA(H$3:H843)&lt;=((LEFT(SETUP_Period_Final,4)-LEFT(SETUP_Period_First,4))*4)+RIGHT(SETUP_Period_Final,1)-RIGHT(SETUP_Period_First,1),IF(_xlfn.NUMBERVALUE(RIGHT(H843,1))=4,(LEFT(H843,4)+1)&amp;"Q1",(LEFT(H843,4)&amp;"Q"&amp;(RIGHT(H843,1)+1))),NA()),NA())))</f>
        <v>0</v>
      </c>
      <c r="J844" s="43">
        <f ca="1">OFFSET(Tool!$C$13,0,ROW($H844)-3)</f>
        <v>0</v>
      </c>
      <c r="K844" s="78" t="e">
        <f t="shared" ca="1" si="66"/>
        <v>#N/A</v>
      </c>
      <c r="L844" s="78" t="e">
        <f t="shared" ca="1" si="69"/>
        <v>#N/A</v>
      </c>
      <c r="M844" s="78" t="e">
        <f t="shared" ca="1" si="70"/>
        <v>#N/A</v>
      </c>
      <c r="N844" s="38"/>
      <c r="O844" s="36" t="e" cm="1">
        <f t="array" ref="O844">IF(OR(ISERROR($H844),$H844=FALSE),NA(),
IF(INFLATION_Index="Custom",_xlfn.XLOOKUP($H844,Tool!$12:$12,Tool!$14:$14)*100,
IF(SETUP_Frequency="Financial Year",
IFERROR(INDEX(Dynamic_Table_FY,_xlfn.XMATCH($H844,Dynamic_Period_FY),_xlfn.XMATCH(INFLATION_Index,Dynamic_Indices)),
INDEX(Dynamic_Table_FY,COUNTA(Dynamic_Table_FY)/COUNTA(Dynamic_Indices),_xlfn.XMATCH(INFLATION_Index,Dynamic_Indices))),
IF(SETUP_Frequency="Calendar Year",
IFERROR(INDEX(Dynamic_Table_CAL,_xlfn.XMATCH($H844,Dynamic_Period_CAL),_xlfn.XMATCH(INFLATION_Index,Dynamic_Indices)),
INDEX(Dynamic_Table_CAL,COUNTA(Dynamic_Table_CAL)/COUNTA(Dynamic_Indices),_xlfn.XMATCH(INFLATION_Index,Dynamic_Indices))),
IF(SETUP_Frequency="Quarterly",
IFERROR(INDEX(Dynamic_Table_QTR,_xlfn.XMATCH($H844,Dynamic_Period_QTR),_xlfn.XMATCH(INFLATION_Index,Dynamic_Indices)),
INDEX(Dynamic_Table_QTR,COUNTA(Dynamic_Table_QTR)/COUNTA(Dynamic_Indices),_xlfn.XMATCH(INFLATION_Index,Dynamic_Indices))),"err")))))
/100</f>
        <v>#N/A</v>
      </c>
      <c r="P844" s="37" t="e">
        <f t="shared" ca="1" si="67"/>
        <v>#N/A</v>
      </c>
      <c r="Q844" s="37" t="e">
        <f ca="1">IF(ISERROR($H844),NA(),
$P844/_xlfn.XLOOKUP(0,Tool!$27:$27,Tool!$33:$33)
)</f>
        <v>#N/A</v>
      </c>
      <c r="R844" s="2"/>
      <c r="S844" s="36" t="e" cm="1">
        <f t="array" ref="S844">IF(OR(ISERROR($H844),$H844=FALSE),NA(),
IF(SETUP_Frequency="Financial Year",
IFERROR(INDEX(Dynamic_Table_FY,_xlfn.XMATCH($H844,Dynamic_Period_FY),_xlfn.XMATCH("GDP Deflator",Dynamic_Indices)),
INDEX(Dynamic_Table_FY,COUNTA(Dynamic_Table_FY)/COUNTA(Dynamic_Indices),_xlfn.XMATCH("GDP Deflator",Dynamic_Indices))),
IF(SETUP_Frequency="Calendar Year",
IFERROR(INDEX(Dynamic_Table_CAL,_xlfn.XMATCH($H844,Dynamic_Period_CAL),_xlfn.XMATCH("GDP Deflator",Dynamic_Indices)),
INDEX(Dynamic_Table_CAL,COUNTA(Dynamic_Table_CAL)/COUNTA(Dynamic_Indices),_xlfn.XMATCH("GDP Deflator",Dynamic_Indices))),
IF(SETUP_Frequency="Quarterly",
IFERROR(INDEX(Dynamic_Table_QTR,_xlfn.XMATCH($H844,Dynamic_Period_QTR),_xlfn.XMATCH("GDP Deflator",Dynamic_Indices)),
INDEX(Dynamic_Table_QTR,COUNTA(Dynamic_Table_QTR)/COUNTA(Dynamic_Indices),_xlfn.XMATCH("GDP Deflator",Dynamic_Indices))),"err"))))
/100</f>
        <v>#N/A</v>
      </c>
      <c r="T844" s="37" t="e">
        <f t="shared" ca="1" si="68"/>
        <v>#N/A</v>
      </c>
      <c r="U844" s="2" t="e">
        <f ca="1">IF(ISERROR($H844),NA(),
_xlfn.XLOOKUP(0,Tool!$28:$28,Tool!$40:$40)/$T844
)</f>
        <v>#N/A</v>
      </c>
    </row>
    <row r="845" spans="8:21" x14ac:dyDescent="0.35">
      <c r="H845" s="33" t="b">
        <f>IF(SETUP_Frequency="Calendar Year",IF(COUNTA(H$3:H844)&lt;=SETUP_Period_Final-SETUP_Period_First,H844+1),
IF(SETUP_Frequency="Financial Year", IF(COUNTA(H$3:H844)&lt;=LEFT(SETUP_Period_Final,4)-LEFT(SETUP_Period_First,4),((LEFT(H844,2)&amp;MID(H844,3,2))+1)&amp;"/"&amp;TEXT(RIGHT(TEXT(RIGHT(H844,2)+1,"00"),2),"00"),NA()),
IF(SETUP_Frequency="Quarterly",IF(COUNTA(H$3:H844)&lt;=((LEFT(SETUP_Period_Final,4)-LEFT(SETUP_Period_First,4))*4)+RIGHT(SETUP_Period_Final,1)-RIGHT(SETUP_Period_First,1),IF(_xlfn.NUMBERVALUE(RIGHT(H844,1))=4,(LEFT(H844,4)+1)&amp;"Q1",(LEFT(H844,4)&amp;"Q"&amp;(RIGHT(H844,1)+1))),NA()),NA())))</f>
        <v>0</v>
      </c>
      <c r="J845" s="43">
        <f ca="1">OFFSET(Tool!$C$13,0,ROW($H845)-3)</f>
        <v>0</v>
      </c>
      <c r="K845" s="78" t="e">
        <f t="shared" ca="1" si="66"/>
        <v>#N/A</v>
      </c>
      <c r="L845" s="78" t="e">
        <f t="shared" ca="1" si="69"/>
        <v>#N/A</v>
      </c>
      <c r="M845" s="78" t="e">
        <f t="shared" ca="1" si="70"/>
        <v>#N/A</v>
      </c>
      <c r="N845" s="38"/>
      <c r="O845" s="36" t="e" cm="1">
        <f t="array" ref="O845">IF(OR(ISERROR($H845),$H845=FALSE),NA(),
IF(INFLATION_Index="Custom",_xlfn.XLOOKUP($H845,Tool!$12:$12,Tool!$14:$14)*100,
IF(SETUP_Frequency="Financial Year",
IFERROR(INDEX(Dynamic_Table_FY,_xlfn.XMATCH($H845,Dynamic_Period_FY),_xlfn.XMATCH(INFLATION_Index,Dynamic_Indices)),
INDEX(Dynamic_Table_FY,COUNTA(Dynamic_Table_FY)/COUNTA(Dynamic_Indices),_xlfn.XMATCH(INFLATION_Index,Dynamic_Indices))),
IF(SETUP_Frequency="Calendar Year",
IFERROR(INDEX(Dynamic_Table_CAL,_xlfn.XMATCH($H845,Dynamic_Period_CAL),_xlfn.XMATCH(INFLATION_Index,Dynamic_Indices)),
INDEX(Dynamic_Table_CAL,COUNTA(Dynamic_Table_CAL)/COUNTA(Dynamic_Indices),_xlfn.XMATCH(INFLATION_Index,Dynamic_Indices))),
IF(SETUP_Frequency="Quarterly",
IFERROR(INDEX(Dynamic_Table_QTR,_xlfn.XMATCH($H845,Dynamic_Period_QTR),_xlfn.XMATCH(INFLATION_Index,Dynamic_Indices)),
INDEX(Dynamic_Table_QTR,COUNTA(Dynamic_Table_QTR)/COUNTA(Dynamic_Indices),_xlfn.XMATCH(INFLATION_Index,Dynamic_Indices))),"err")))))
/100</f>
        <v>#N/A</v>
      </c>
      <c r="P845" s="37" t="e">
        <f t="shared" ca="1" si="67"/>
        <v>#N/A</v>
      </c>
      <c r="Q845" s="37" t="e">
        <f ca="1">IF(ISERROR($H845),NA(),
$P845/_xlfn.XLOOKUP(0,Tool!$27:$27,Tool!$33:$33)
)</f>
        <v>#N/A</v>
      </c>
      <c r="R845" s="2"/>
      <c r="S845" s="36" t="e" cm="1">
        <f t="array" ref="S845">IF(OR(ISERROR($H845),$H845=FALSE),NA(),
IF(SETUP_Frequency="Financial Year",
IFERROR(INDEX(Dynamic_Table_FY,_xlfn.XMATCH($H845,Dynamic_Period_FY),_xlfn.XMATCH("GDP Deflator",Dynamic_Indices)),
INDEX(Dynamic_Table_FY,COUNTA(Dynamic_Table_FY)/COUNTA(Dynamic_Indices),_xlfn.XMATCH("GDP Deflator",Dynamic_Indices))),
IF(SETUP_Frequency="Calendar Year",
IFERROR(INDEX(Dynamic_Table_CAL,_xlfn.XMATCH($H845,Dynamic_Period_CAL),_xlfn.XMATCH("GDP Deflator",Dynamic_Indices)),
INDEX(Dynamic_Table_CAL,COUNTA(Dynamic_Table_CAL)/COUNTA(Dynamic_Indices),_xlfn.XMATCH("GDP Deflator",Dynamic_Indices))),
IF(SETUP_Frequency="Quarterly",
IFERROR(INDEX(Dynamic_Table_QTR,_xlfn.XMATCH($H845,Dynamic_Period_QTR),_xlfn.XMATCH("GDP Deflator",Dynamic_Indices)),
INDEX(Dynamic_Table_QTR,COUNTA(Dynamic_Table_QTR)/COUNTA(Dynamic_Indices),_xlfn.XMATCH("GDP Deflator",Dynamic_Indices))),"err"))))
/100</f>
        <v>#N/A</v>
      </c>
      <c r="T845" s="37" t="e">
        <f t="shared" ca="1" si="68"/>
        <v>#N/A</v>
      </c>
      <c r="U845" s="2" t="e">
        <f ca="1">IF(ISERROR($H845),NA(),
_xlfn.XLOOKUP(0,Tool!$28:$28,Tool!$40:$40)/$T845
)</f>
        <v>#N/A</v>
      </c>
    </row>
    <row r="846" spans="8:21" x14ac:dyDescent="0.35">
      <c r="H846" s="33" t="b">
        <f>IF(SETUP_Frequency="Calendar Year",IF(COUNTA(H$3:H845)&lt;=SETUP_Period_Final-SETUP_Period_First,H845+1),
IF(SETUP_Frequency="Financial Year", IF(COUNTA(H$3:H845)&lt;=LEFT(SETUP_Period_Final,4)-LEFT(SETUP_Period_First,4),((LEFT(H845,2)&amp;MID(H845,3,2))+1)&amp;"/"&amp;TEXT(RIGHT(TEXT(RIGHT(H845,2)+1,"00"),2),"00"),NA()),
IF(SETUP_Frequency="Quarterly",IF(COUNTA(H$3:H845)&lt;=((LEFT(SETUP_Period_Final,4)-LEFT(SETUP_Period_First,4))*4)+RIGHT(SETUP_Period_Final,1)-RIGHT(SETUP_Period_First,1),IF(_xlfn.NUMBERVALUE(RIGHT(H845,1))=4,(LEFT(H845,4)+1)&amp;"Q1",(LEFT(H845,4)&amp;"Q"&amp;(RIGHT(H845,1)+1))),NA()),NA())))</f>
        <v>0</v>
      </c>
      <c r="J846" s="43">
        <f ca="1">OFFSET(Tool!$C$13,0,ROW($H846)-3)</f>
        <v>0</v>
      </c>
      <c r="K846" s="78" t="e">
        <f t="shared" ca="1" si="66"/>
        <v>#N/A</v>
      </c>
      <c r="L846" s="78" t="e">
        <f t="shared" ca="1" si="69"/>
        <v>#N/A</v>
      </c>
      <c r="M846" s="78" t="e">
        <f t="shared" ca="1" si="70"/>
        <v>#N/A</v>
      </c>
      <c r="N846" s="38"/>
      <c r="O846" s="36" t="e" cm="1">
        <f t="array" ref="O846">IF(OR(ISERROR($H846),$H846=FALSE),NA(),
IF(INFLATION_Index="Custom",_xlfn.XLOOKUP($H846,Tool!$12:$12,Tool!$14:$14)*100,
IF(SETUP_Frequency="Financial Year",
IFERROR(INDEX(Dynamic_Table_FY,_xlfn.XMATCH($H846,Dynamic_Period_FY),_xlfn.XMATCH(INFLATION_Index,Dynamic_Indices)),
INDEX(Dynamic_Table_FY,COUNTA(Dynamic_Table_FY)/COUNTA(Dynamic_Indices),_xlfn.XMATCH(INFLATION_Index,Dynamic_Indices))),
IF(SETUP_Frequency="Calendar Year",
IFERROR(INDEX(Dynamic_Table_CAL,_xlfn.XMATCH($H846,Dynamic_Period_CAL),_xlfn.XMATCH(INFLATION_Index,Dynamic_Indices)),
INDEX(Dynamic_Table_CAL,COUNTA(Dynamic_Table_CAL)/COUNTA(Dynamic_Indices),_xlfn.XMATCH(INFLATION_Index,Dynamic_Indices))),
IF(SETUP_Frequency="Quarterly",
IFERROR(INDEX(Dynamic_Table_QTR,_xlfn.XMATCH($H846,Dynamic_Period_QTR),_xlfn.XMATCH(INFLATION_Index,Dynamic_Indices)),
INDEX(Dynamic_Table_QTR,COUNTA(Dynamic_Table_QTR)/COUNTA(Dynamic_Indices),_xlfn.XMATCH(INFLATION_Index,Dynamic_Indices))),"err")))))
/100</f>
        <v>#N/A</v>
      </c>
      <c r="P846" s="37" t="e">
        <f t="shared" ca="1" si="67"/>
        <v>#N/A</v>
      </c>
      <c r="Q846" s="37" t="e">
        <f ca="1">IF(ISERROR($H846),NA(),
$P846/_xlfn.XLOOKUP(0,Tool!$27:$27,Tool!$33:$33)
)</f>
        <v>#N/A</v>
      </c>
      <c r="R846" s="2"/>
      <c r="S846" s="36" t="e" cm="1">
        <f t="array" ref="S846">IF(OR(ISERROR($H846),$H846=FALSE),NA(),
IF(SETUP_Frequency="Financial Year",
IFERROR(INDEX(Dynamic_Table_FY,_xlfn.XMATCH($H846,Dynamic_Period_FY),_xlfn.XMATCH("GDP Deflator",Dynamic_Indices)),
INDEX(Dynamic_Table_FY,COUNTA(Dynamic_Table_FY)/COUNTA(Dynamic_Indices),_xlfn.XMATCH("GDP Deflator",Dynamic_Indices))),
IF(SETUP_Frequency="Calendar Year",
IFERROR(INDEX(Dynamic_Table_CAL,_xlfn.XMATCH($H846,Dynamic_Period_CAL),_xlfn.XMATCH("GDP Deflator",Dynamic_Indices)),
INDEX(Dynamic_Table_CAL,COUNTA(Dynamic_Table_CAL)/COUNTA(Dynamic_Indices),_xlfn.XMATCH("GDP Deflator",Dynamic_Indices))),
IF(SETUP_Frequency="Quarterly",
IFERROR(INDEX(Dynamic_Table_QTR,_xlfn.XMATCH($H846,Dynamic_Period_QTR),_xlfn.XMATCH("GDP Deflator",Dynamic_Indices)),
INDEX(Dynamic_Table_QTR,COUNTA(Dynamic_Table_QTR)/COUNTA(Dynamic_Indices),_xlfn.XMATCH("GDP Deflator",Dynamic_Indices))),"err"))))
/100</f>
        <v>#N/A</v>
      </c>
      <c r="T846" s="37" t="e">
        <f t="shared" ca="1" si="68"/>
        <v>#N/A</v>
      </c>
      <c r="U846" s="2" t="e">
        <f ca="1">IF(ISERROR($H846),NA(),
_xlfn.XLOOKUP(0,Tool!$28:$28,Tool!$40:$40)/$T846
)</f>
        <v>#N/A</v>
      </c>
    </row>
    <row r="847" spans="8:21" x14ac:dyDescent="0.35">
      <c r="H847" s="33" t="b">
        <f>IF(SETUP_Frequency="Calendar Year",IF(COUNTA(H$3:H846)&lt;=SETUP_Period_Final-SETUP_Period_First,H846+1),
IF(SETUP_Frequency="Financial Year", IF(COUNTA(H$3:H846)&lt;=LEFT(SETUP_Period_Final,4)-LEFT(SETUP_Period_First,4),((LEFT(H846,2)&amp;MID(H846,3,2))+1)&amp;"/"&amp;TEXT(RIGHT(TEXT(RIGHT(H846,2)+1,"00"),2),"00"),NA()),
IF(SETUP_Frequency="Quarterly",IF(COUNTA(H$3:H846)&lt;=((LEFT(SETUP_Period_Final,4)-LEFT(SETUP_Period_First,4))*4)+RIGHT(SETUP_Period_Final,1)-RIGHT(SETUP_Period_First,1),IF(_xlfn.NUMBERVALUE(RIGHT(H846,1))=4,(LEFT(H846,4)+1)&amp;"Q1",(LEFT(H846,4)&amp;"Q"&amp;(RIGHT(H846,1)+1))),NA()),NA())))</f>
        <v>0</v>
      </c>
      <c r="J847" s="43">
        <f ca="1">OFFSET(Tool!$C$13,0,ROW($H847)-3)</f>
        <v>0</v>
      </c>
      <c r="K847" s="78" t="e">
        <f t="shared" ca="1" si="66"/>
        <v>#N/A</v>
      </c>
      <c r="L847" s="78" t="e">
        <f t="shared" ca="1" si="69"/>
        <v>#N/A</v>
      </c>
      <c r="M847" s="78" t="e">
        <f t="shared" ca="1" si="70"/>
        <v>#N/A</v>
      </c>
      <c r="N847" s="38"/>
      <c r="O847" s="36" t="e" cm="1">
        <f t="array" ref="O847">IF(OR(ISERROR($H847),$H847=FALSE),NA(),
IF(INFLATION_Index="Custom",_xlfn.XLOOKUP($H847,Tool!$12:$12,Tool!$14:$14)*100,
IF(SETUP_Frequency="Financial Year",
IFERROR(INDEX(Dynamic_Table_FY,_xlfn.XMATCH($H847,Dynamic_Period_FY),_xlfn.XMATCH(INFLATION_Index,Dynamic_Indices)),
INDEX(Dynamic_Table_FY,COUNTA(Dynamic_Table_FY)/COUNTA(Dynamic_Indices),_xlfn.XMATCH(INFLATION_Index,Dynamic_Indices))),
IF(SETUP_Frequency="Calendar Year",
IFERROR(INDEX(Dynamic_Table_CAL,_xlfn.XMATCH($H847,Dynamic_Period_CAL),_xlfn.XMATCH(INFLATION_Index,Dynamic_Indices)),
INDEX(Dynamic_Table_CAL,COUNTA(Dynamic_Table_CAL)/COUNTA(Dynamic_Indices),_xlfn.XMATCH(INFLATION_Index,Dynamic_Indices))),
IF(SETUP_Frequency="Quarterly",
IFERROR(INDEX(Dynamic_Table_QTR,_xlfn.XMATCH($H847,Dynamic_Period_QTR),_xlfn.XMATCH(INFLATION_Index,Dynamic_Indices)),
INDEX(Dynamic_Table_QTR,COUNTA(Dynamic_Table_QTR)/COUNTA(Dynamic_Indices),_xlfn.XMATCH(INFLATION_Index,Dynamic_Indices))),"err")))))
/100</f>
        <v>#N/A</v>
      </c>
      <c r="P847" s="37" t="e">
        <f t="shared" ca="1" si="67"/>
        <v>#N/A</v>
      </c>
      <c r="Q847" s="37" t="e">
        <f ca="1">IF(ISERROR($H847),NA(),
$P847/_xlfn.XLOOKUP(0,Tool!$27:$27,Tool!$33:$33)
)</f>
        <v>#N/A</v>
      </c>
      <c r="R847" s="2"/>
      <c r="S847" s="36" t="e" cm="1">
        <f t="array" ref="S847">IF(OR(ISERROR($H847),$H847=FALSE),NA(),
IF(SETUP_Frequency="Financial Year",
IFERROR(INDEX(Dynamic_Table_FY,_xlfn.XMATCH($H847,Dynamic_Period_FY),_xlfn.XMATCH("GDP Deflator",Dynamic_Indices)),
INDEX(Dynamic_Table_FY,COUNTA(Dynamic_Table_FY)/COUNTA(Dynamic_Indices),_xlfn.XMATCH("GDP Deflator",Dynamic_Indices))),
IF(SETUP_Frequency="Calendar Year",
IFERROR(INDEX(Dynamic_Table_CAL,_xlfn.XMATCH($H847,Dynamic_Period_CAL),_xlfn.XMATCH("GDP Deflator",Dynamic_Indices)),
INDEX(Dynamic_Table_CAL,COUNTA(Dynamic_Table_CAL)/COUNTA(Dynamic_Indices),_xlfn.XMATCH("GDP Deflator",Dynamic_Indices))),
IF(SETUP_Frequency="Quarterly",
IFERROR(INDEX(Dynamic_Table_QTR,_xlfn.XMATCH($H847,Dynamic_Period_QTR),_xlfn.XMATCH("GDP Deflator",Dynamic_Indices)),
INDEX(Dynamic_Table_QTR,COUNTA(Dynamic_Table_QTR)/COUNTA(Dynamic_Indices),_xlfn.XMATCH("GDP Deflator",Dynamic_Indices))),"err"))))
/100</f>
        <v>#N/A</v>
      </c>
      <c r="T847" s="37" t="e">
        <f t="shared" ca="1" si="68"/>
        <v>#N/A</v>
      </c>
      <c r="U847" s="2" t="e">
        <f ca="1">IF(ISERROR($H847),NA(),
_xlfn.XLOOKUP(0,Tool!$28:$28,Tool!$40:$40)/$T847
)</f>
        <v>#N/A</v>
      </c>
    </row>
    <row r="848" spans="8:21" x14ac:dyDescent="0.35">
      <c r="H848" s="33" t="b">
        <f>IF(SETUP_Frequency="Calendar Year",IF(COUNTA(H$3:H847)&lt;=SETUP_Period_Final-SETUP_Period_First,H847+1),
IF(SETUP_Frequency="Financial Year", IF(COUNTA(H$3:H847)&lt;=LEFT(SETUP_Period_Final,4)-LEFT(SETUP_Period_First,4),((LEFT(H847,2)&amp;MID(H847,3,2))+1)&amp;"/"&amp;TEXT(RIGHT(TEXT(RIGHT(H847,2)+1,"00"),2),"00"),NA()),
IF(SETUP_Frequency="Quarterly",IF(COUNTA(H$3:H847)&lt;=((LEFT(SETUP_Period_Final,4)-LEFT(SETUP_Period_First,4))*4)+RIGHT(SETUP_Period_Final,1)-RIGHT(SETUP_Period_First,1),IF(_xlfn.NUMBERVALUE(RIGHT(H847,1))=4,(LEFT(H847,4)+1)&amp;"Q1",(LEFT(H847,4)&amp;"Q"&amp;(RIGHT(H847,1)+1))),NA()),NA())))</f>
        <v>0</v>
      </c>
      <c r="J848" s="43">
        <f ca="1">OFFSET(Tool!$C$13,0,ROW($H848)-3)</f>
        <v>0</v>
      </c>
      <c r="K848" s="78" t="e">
        <f t="shared" ca="1" si="66"/>
        <v>#N/A</v>
      </c>
      <c r="L848" s="78" t="e">
        <f t="shared" ca="1" si="69"/>
        <v>#N/A</v>
      </c>
      <c r="M848" s="78" t="e">
        <f t="shared" ca="1" si="70"/>
        <v>#N/A</v>
      </c>
      <c r="N848" s="38"/>
      <c r="O848" s="36" t="e" cm="1">
        <f t="array" ref="O848">IF(OR(ISERROR($H848),$H848=FALSE),NA(),
IF(INFLATION_Index="Custom",_xlfn.XLOOKUP($H848,Tool!$12:$12,Tool!$14:$14)*100,
IF(SETUP_Frequency="Financial Year",
IFERROR(INDEX(Dynamic_Table_FY,_xlfn.XMATCH($H848,Dynamic_Period_FY),_xlfn.XMATCH(INFLATION_Index,Dynamic_Indices)),
INDEX(Dynamic_Table_FY,COUNTA(Dynamic_Table_FY)/COUNTA(Dynamic_Indices),_xlfn.XMATCH(INFLATION_Index,Dynamic_Indices))),
IF(SETUP_Frequency="Calendar Year",
IFERROR(INDEX(Dynamic_Table_CAL,_xlfn.XMATCH($H848,Dynamic_Period_CAL),_xlfn.XMATCH(INFLATION_Index,Dynamic_Indices)),
INDEX(Dynamic_Table_CAL,COUNTA(Dynamic_Table_CAL)/COUNTA(Dynamic_Indices),_xlfn.XMATCH(INFLATION_Index,Dynamic_Indices))),
IF(SETUP_Frequency="Quarterly",
IFERROR(INDEX(Dynamic_Table_QTR,_xlfn.XMATCH($H848,Dynamic_Period_QTR),_xlfn.XMATCH(INFLATION_Index,Dynamic_Indices)),
INDEX(Dynamic_Table_QTR,COUNTA(Dynamic_Table_QTR)/COUNTA(Dynamic_Indices),_xlfn.XMATCH(INFLATION_Index,Dynamic_Indices))),"err")))))
/100</f>
        <v>#N/A</v>
      </c>
      <c r="P848" s="37" t="e">
        <f t="shared" ca="1" si="67"/>
        <v>#N/A</v>
      </c>
      <c r="Q848" s="37" t="e">
        <f ca="1">IF(ISERROR($H848),NA(),
$P848/_xlfn.XLOOKUP(0,Tool!$27:$27,Tool!$33:$33)
)</f>
        <v>#N/A</v>
      </c>
      <c r="R848" s="2"/>
      <c r="S848" s="36" t="e" cm="1">
        <f t="array" ref="S848">IF(OR(ISERROR($H848),$H848=FALSE),NA(),
IF(SETUP_Frequency="Financial Year",
IFERROR(INDEX(Dynamic_Table_FY,_xlfn.XMATCH($H848,Dynamic_Period_FY),_xlfn.XMATCH("GDP Deflator",Dynamic_Indices)),
INDEX(Dynamic_Table_FY,COUNTA(Dynamic_Table_FY)/COUNTA(Dynamic_Indices),_xlfn.XMATCH("GDP Deflator",Dynamic_Indices))),
IF(SETUP_Frequency="Calendar Year",
IFERROR(INDEX(Dynamic_Table_CAL,_xlfn.XMATCH($H848,Dynamic_Period_CAL),_xlfn.XMATCH("GDP Deflator",Dynamic_Indices)),
INDEX(Dynamic_Table_CAL,COUNTA(Dynamic_Table_CAL)/COUNTA(Dynamic_Indices),_xlfn.XMATCH("GDP Deflator",Dynamic_Indices))),
IF(SETUP_Frequency="Quarterly",
IFERROR(INDEX(Dynamic_Table_QTR,_xlfn.XMATCH($H848,Dynamic_Period_QTR),_xlfn.XMATCH("GDP Deflator",Dynamic_Indices)),
INDEX(Dynamic_Table_QTR,COUNTA(Dynamic_Table_QTR)/COUNTA(Dynamic_Indices),_xlfn.XMATCH("GDP Deflator",Dynamic_Indices))),"err"))))
/100</f>
        <v>#N/A</v>
      </c>
      <c r="T848" s="37" t="e">
        <f t="shared" ca="1" si="68"/>
        <v>#N/A</v>
      </c>
      <c r="U848" s="2" t="e">
        <f ca="1">IF(ISERROR($H848),NA(),
_xlfn.XLOOKUP(0,Tool!$28:$28,Tool!$40:$40)/$T848
)</f>
        <v>#N/A</v>
      </c>
    </row>
    <row r="849" spans="8:21" x14ac:dyDescent="0.35">
      <c r="H849" s="33" t="b">
        <f>IF(SETUP_Frequency="Calendar Year",IF(COUNTA(H$3:H848)&lt;=SETUP_Period_Final-SETUP_Period_First,H848+1),
IF(SETUP_Frequency="Financial Year", IF(COUNTA(H$3:H848)&lt;=LEFT(SETUP_Period_Final,4)-LEFT(SETUP_Period_First,4),((LEFT(H848,2)&amp;MID(H848,3,2))+1)&amp;"/"&amp;TEXT(RIGHT(TEXT(RIGHT(H848,2)+1,"00"),2),"00"),NA()),
IF(SETUP_Frequency="Quarterly",IF(COUNTA(H$3:H848)&lt;=((LEFT(SETUP_Period_Final,4)-LEFT(SETUP_Period_First,4))*4)+RIGHT(SETUP_Period_Final,1)-RIGHT(SETUP_Period_First,1),IF(_xlfn.NUMBERVALUE(RIGHT(H848,1))=4,(LEFT(H848,4)+1)&amp;"Q1",(LEFT(H848,4)&amp;"Q"&amp;(RIGHT(H848,1)+1))),NA()),NA())))</f>
        <v>0</v>
      </c>
      <c r="J849" s="43">
        <f ca="1">OFFSET(Tool!$C$13,0,ROW($H849)-3)</f>
        <v>0</v>
      </c>
      <c r="K849" s="78" t="e">
        <f t="shared" ca="1" si="66"/>
        <v>#N/A</v>
      </c>
      <c r="L849" s="78" t="e">
        <f t="shared" ca="1" si="69"/>
        <v>#N/A</v>
      </c>
      <c r="M849" s="78" t="e">
        <f t="shared" ca="1" si="70"/>
        <v>#N/A</v>
      </c>
      <c r="N849" s="38"/>
      <c r="O849" s="36" t="e" cm="1">
        <f t="array" ref="O849">IF(OR(ISERROR($H849),$H849=FALSE),NA(),
IF(INFLATION_Index="Custom",_xlfn.XLOOKUP($H849,Tool!$12:$12,Tool!$14:$14)*100,
IF(SETUP_Frequency="Financial Year",
IFERROR(INDEX(Dynamic_Table_FY,_xlfn.XMATCH($H849,Dynamic_Period_FY),_xlfn.XMATCH(INFLATION_Index,Dynamic_Indices)),
INDEX(Dynamic_Table_FY,COUNTA(Dynamic_Table_FY)/COUNTA(Dynamic_Indices),_xlfn.XMATCH(INFLATION_Index,Dynamic_Indices))),
IF(SETUP_Frequency="Calendar Year",
IFERROR(INDEX(Dynamic_Table_CAL,_xlfn.XMATCH($H849,Dynamic_Period_CAL),_xlfn.XMATCH(INFLATION_Index,Dynamic_Indices)),
INDEX(Dynamic_Table_CAL,COUNTA(Dynamic_Table_CAL)/COUNTA(Dynamic_Indices),_xlfn.XMATCH(INFLATION_Index,Dynamic_Indices))),
IF(SETUP_Frequency="Quarterly",
IFERROR(INDEX(Dynamic_Table_QTR,_xlfn.XMATCH($H849,Dynamic_Period_QTR),_xlfn.XMATCH(INFLATION_Index,Dynamic_Indices)),
INDEX(Dynamic_Table_QTR,COUNTA(Dynamic_Table_QTR)/COUNTA(Dynamic_Indices),_xlfn.XMATCH(INFLATION_Index,Dynamic_Indices))),"err")))))
/100</f>
        <v>#N/A</v>
      </c>
      <c r="P849" s="37" t="e">
        <f t="shared" ca="1" si="67"/>
        <v>#N/A</v>
      </c>
      <c r="Q849" s="37" t="e">
        <f ca="1">IF(ISERROR($H849),NA(),
$P849/_xlfn.XLOOKUP(0,Tool!$27:$27,Tool!$33:$33)
)</f>
        <v>#N/A</v>
      </c>
      <c r="R849" s="2"/>
      <c r="S849" s="36" t="e" cm="1">
        <f t="array" ref="S849">IF(OR(ISERROR($H849),$H849=FALSE),NA(),
IF(SETUP_Frequency="Financial Year",
IFERROR(INDEX(Dynamic_Table_FY,_xlfn.XMATCH($H849,Dynamic_Period_FY),_xlfn.XMATCH("GDP Deflator",Dynamic_Indices)),
INDEX(Dynamic_Table_FY,COUNTA(Dynamic_Table_FY)/COUNTA(Dynamic_Indices),_xlfn.XMATCH("GDP Deflator",Dynamic_Indices))),
IF(SETUP_Frequency="Calendar Year",
IFERROR(INDEX(Dynamic_Table_CAL,_xlfn.XMATCH($H849,Dynamic_Period_CAL),_xlfn.XMATCH("GDP Deflator",Dynamic_Indices)),
INDEX(Dynamic_Table_CAL,COUNTA(Dynamic_Table_CAL)/COUNTA(Dynamic_Indices),_xlfn.XMATCH("GDP Deflator",Dynamic_Indices))),
IF(SETUP_Frequency="Quarterly",
IFERROR(INDEX(Dynamic_Table_QTR,_xlfn.XMATCH($H849,Dynamic_Period_QTR),_xlfn.XMATCH("GDP Deflator",Dynamic_Indices)),
INDEX(Dynamic_Table_QTR,COUNTA(Dynamic_Table_QTR)/COUNTA(Dynamic_Indices),_xlfn.XMATCH("GDP Deflator",Dynamic_Indices))),"err"))))
/100</f>
        <v>#N/A</v>
      </c>
      <c r="T849" s="37" t="e">
        <f t="shared" ca="1" si="68"/>
        <v>#N/A</v>
      </c>
      <c r="U849" s="2" t="e">
        <f ca="1">IF(ISERROR($H849),NA(),
_xlfn.XLOOKUP(0,Tool!$28:$28,Tool!$40:$40)/$T849
)</f>
        <v>#N/A</v>
      </c>
    </row>
    <row r="850" spans="8:21" x14ac:dyDescent="0.35">
      <c r="H850" s="33" t="b">
        <f>IF(SETUP_Frequency="Calendar Year",IF(COUNTA(H$3:H849)&lt;=SETUP_Period_Final-SETUP_Period_First,H849+1),
IF(SETUP_Frequency="Financial Year", IF(COUNTA(H$3:H849)&lt;=LEFT(SETUP_Period_Final,4)-LEFT(SETUP_Period_First,4),((LEFT(H849,2)&amp;MID(H849,3,2))+1)&amp;"/"&amp;TEXT(RIGHT(TEXT(RIGHT(H849,2)+1,"00"),2),"00"),NA()),
IF(SETUP_Frequency="Quarterly",IF(COUNTA(H$3:H849)&lt;=((LEFT(SETUP_Period_Final,4)-LEFT(SETUP_Period_First,4))*4)+RIGHT(SETUP_Period_Final,1)-RIGHT(SETUP_Period_First,1),IF(_xlfn.NUMBERVALUE(RIGHT(H849,1))=4,(LEFT(H849,4)+1)&amp;"Q1",(LEFT(H849,4)&amp;"Q"&amp;(RIGHT(H849,1)+1))),NA()),NA())))</f>
        <v>0</v>
      </c>
      <c r="J850" s="43">
        <f ca="1">OFFSET(Tool!$C$13,0,ROW($H850)-3)</f>
        <v>0</v>
      </c>
      <c r="K850" s="78" t="e">
        <f t="shared" ca="1" si="66"/>
        <v>#N/A</v>
      </c>
      <c r="L850" s="78" t="e">
        <f t="shared" ca="1" si="69"/>
        <v>#N/A</v>
      </c>
      <c r="M850" s="78" t="e">
        <f t="shared" ca="1" si="70"/>
        <v>#N/A</v>
      </c>
      <c r="N850" s="38"/>
      <c r="O850" s="36" t="e" cm="1">
        <f t="array" ref="O850">IF(OR(ISERROR($H850),$H850=FALSE),NA(),
IF(INFLATION_Index="Custom",_xlfn.XLOOKUP($H850,Tool!$12:$12,Tool!$14:$14)*100,
IF(SETUP_Frequency="Financial Year",
IFERROR(INDEX(Dynamic_Table_FY,_xlfn.XMATCH($H850,Dynamic_Period_FY),_xlfn.XMATCH(INFLATION_Index,Dynamic_Indices)),
INDEX(Dynamic_Table_FY,COUNTA(Dynamic_Table_FY)/COUNTA(Dynamic_Indices),_xlfn.XMATCH(INFLATION_Index,Dynamic_Indices))),
IF(SETUP_Frequency="Calendar Year",
IFERROR(INDEX(Dynamic_Table_CAL,_xlfn.XMATCH($H850,Dynamic_Period_CAL),_xlfn.XMATCH(INFLATION_Index,Dynamic_Indices)),
INDEX(Dynamic_Table_CAL,COUNTA(Dynamic_Table_CAL)/COUNTA(Dynamic_Indices),_xlfn.XMATCH(INFLATION_Index,Dynamic_Indices))),
IF(SETUP_Frequency="Quarterly",
IFERROR(INDEX(Dynamic_Table_QTR,_xlfn.XMATCH($H850,Dynamic_Period_QTR),_xlfn.XMATCH(INFLATION_Index,Dynamic_Indices)),
INDEX(Dynamic_Table_QTR,COUNTA(Dynamic_Table_QTR)/COUNTA(Dynamic_Indices),_xlfn.XMATCH(INFLATION_Index,Dynamic_Indices))),"err")))))
/100</f>
        <v>#N/A</v>
      </c>
      <c r="P850" s="37" t="e">
        <f t="shared" ca="1" si="67"/>
        <v>#N/A</v>
      </c>
      <c r="Q850" s="37" t="e">
        <f ca="1">IF(ISERROR($H850),NA(),
$P850/_xlfn.XLOOKUP(0,Tool!$27:$27,Tool!$33:$33)
)</f>
        <v>#N/A</v>
      </c>
      <c r="R850" s="2"/>
      <c r="S850" s="36" t="e" cm="1">
        <f t="array" ref="S850">IF(OR(ISERROR($H850),$H850=FALSE),NA(),
IF(SETUP_Frequency="Financial Year",
IFERROR(INDEX(Dynamic_Table_FY,_xlfn.XMATCH($H850,Dynamic_Period_FY),_xlfn.XMATCH("GDP Deflator",Dynamic_Indices)),
INDEX(Dynamic_Table_FY,COUNTA(Dynamic_Table_FY)/COUNTA(Dynamic_Indices),_xlfn.XMATCH("GDP Deflator",Dynamic_Indices))),
IF(SETUP_Frequency="Calendar Year",
IFERROR(INDEX(Dynamic_Table_CAL,_xlfn.XMATCH($H850,Dynamic_Period_CAL),_xlfn.XMATCH("GDP Deflator",Dynamic_Indices)),
INDEX(Dynamic_Table_CAL,COUNTA(Dynamic_Table_CAL)/COUNTA(Dynamic_Indices),_xlfn.XMATCH("GDP Deflator",Dynamic_Indices))),
IF(SETUP_Frequency="Quarterly",
IFERROR(INDEX(Dynamic_Table_QTR,_xlfn.XMATCH($H850,Dynamic_Period_QTR),_xlfn.XMATCH("GDP Deflator",Dynamic_Indices)),
INDEX(Dynamic_Table_QTR,COUNTA(Dynamic_Table_QTR)/COUNTA(Dynamic_Indices),_xlfn.XMATCH("GDP Deflator",Dynamic_Indices))),"err"))))
/100</f>
        <v>#N/A</v>
      </c>
      <c r="T850" s="37" t="e">
        <f t="shared" ca="1" si="68"/>
        <v>#N/A</v>
      </c>
      <c r="U850" s="2" t="e">
        <f ca="1">IF(ISERROR($H850),NA(),
_xlfn.XLOOKUP(0,Tool!$28:$28,Tool!$40:$40)/$T850
)</f>
        <v>#N/A</v>
      </c>
    </row>
    <row r="851" spans="8:21" x14ac:dyDescent="0.35">
      <c r="H851" s="33" t="b">
        <f>IF(SETUP_Frequency="Calendar Year",IF(COUNTA(H$3:H850)&lt;=SETUP_Period_Final-SETUP_Period_First,H850+1),
IF(SETUP_Frequency="Financial Year", IF(COUNTA(H$3:H850)&lt;=LEFT(SETUP_Period_Final,4)-LEFT(SETUP_Period_First,4),((LEFT(H850,2)&amp;MID(H850,3,2))+1)&amp;"/"&amp;TEXT(RIGHT(TEXT(RIGHT(H850,2)+1,"00"),2),"00"),NA()),
IF(SETUP_Frequency="Quarterly",IF(COUNTA(H$3:H850)&lt;=((LEFT(SETUP_Period_Final,4)-LEFT(SETUP_Period_First,4))*4)+RIGHT(SETUP_Period_Final,1)-RIGHT(SETUP_Period_First,1),IF(_xlfn.NUMBERVALUE(RIGHT(H850,1))=4,(LEFT(H850,4)+1)&amp;"Q1",(LEFT(H850,4)&amp;"Q"&amp;(RIGHT(H850,1)+1))),NA()),NA())))</f>
        <v>0</v>
      </c>
      <c r="J851" s="43">
        <f ca="1">OFFSET(Tool!$C$13,0,ROW($H851)-3)</f>
        <v>0</v>
      </c>
      <c r="K851" s="78" t="e">
        <f t="shared" ca="1" si="66"/>
        <v>#N/A</v>
      </c>
      <c r="L851" s="78" t="e">
        <f t="shared" ca="1" si="69"/>
        <v>#N/A</v>
      </c>
      <c r="M851" s="78" t="e">
        <f t="shared" ca="1" si="70"/>
        <v>#N/A</v>
      </c>
      <c r="N851" s="38"/>
      <c r="O851" s="36" t="e" cm="1">
        <f t="array" ref="O851">IF(OR(ISERROR($H851),$H851=FALSE),NA(),
IF(INFLATION_Index="Custom",_xlfn.XLOOKUP($H851,Tool!$12:$12,Tool!$14:$14)*100,
IF(SETUP_Frequency="Financial Year",
IFERROR(INDEX(Dynamic_Table_FY,_xlfn.XMATCH($H851,Dynamic_Period_FY),_xlfn.XMATCH(INFLATION_Index,Dynamic_Indices)),
INDEX(Dynamic_Table_FY,COUNTA(Dynamic_Table_FY)/COUNTA(Dynamic_Indices),_xlfn.XMATCH(INFLATION_Index,Dynamic_Indices))),
IF(SETUP_Frequency="Calendar Year",
IFERROR(INDEX(Dynamic_Table_CAL,_xlfn.XMATCH($H851,Dynamic_Period_CAL),_xlfn.XMATCH(INFLATION_Index,Dynamic_Indices)),
INDEX(Dynamic_Table_CAL,COUNTA(Dynamic_Table_CAL)/COUNTA(Dynamic_Indices),_xlfn.XMATCH(INFLATION_Index,Dynamic_Indices))),
IF(SETUP_Frequency="Quarterly",
IFERROR(INDEX(Dynamic_Table_QTR,_xlfn.XMATCH($H851,Dynamic_Period_QTR),_xlfn.XMATCH(INFLATION_Index,Dynamic_Indices)),
INDEX(Dynamic_Table_QTR,COUNTA(Dynamic_Table_QTR)/COUNTA(Dynamic_Indices),_xlfn.XMATCH(INFLATION_Index,Dynamic_Indices))),"err")))))
/100</f>
        <v>#N/A</v>
      </c>
      <c r="P851" s="37" t="e">
        <f t="shared" ca="1" si="67"/>
        <v>#N/A</v>
      </c>
      <c r="Q851" s="37" t="e">
        <f ca="1">IF(ISERROR($H851),NA(),
$P851/_xlfn.XLOOKUP(0,Tool!$27:$27,Tool!$33:$33)
)</f>
        <v>#N/A</v>
      </c>
      <c r="R851" s="2"/>
      <c r="S851" s="36" t="e" cm="1">
        <f t="array" ref="S851">IF(OR(ISERROR($H851),$H851=FALSE),NA(),
IF(SETUP_Frequency="Financial Year",
IFERROR(INDEX(Dynamic_Table_FY,_xlfn.XMATCH($H851,Dynamic_Period_FY),_xlfn.XMATCH("GDP Deflator",Dynamic_Indices)),
INDEX(Dynamic_Table_FY,COUNTA(Dynamic_Table_FY)/COUNTA(Dynamic_Indices),_xlfn.XMATCH("GDP Deflator",Dynamic_Indices))),
IF(SETUP_Frequency="Calendar Year",
IFERROR(INDEX(Dynamic_Table_CAL,_xlfn.XMATCH($H851,Dynamic_Period_CAL),_xlfn.XMATCH("GDP Deflator",Dynamic_Indices)),
INDEX(Dynamic_Table_CAL,COUNTA(Dynamic_Table_CAL)/COUNTA(Dynamic_Indices),_xlfn.XMATCH("GDP Deflator",Dynamic_Indices))),
IF(SETUP_Frequency="Quarterly",
IFERROR(INDEX(Dynamic_Table_QTR,_xlfn.XMATCH($H851,Dynamic_Period_QTR),_xlfn.XMATCH("GDP Deflator",Dynamic_Indices)),
INDEX(Dynamic_Table_QTR,COUNTA(Dynamic_Table_QTR)/COUNTA(Dynamic_Indices),_xlfn.XMATCH("GDP Deflator",Dynamic_Indices))),"err"))))
/100</f>
        <v>#N/A</v>
      </c>
      <c r="T851" s="37" t="e">
        <f t="shared" ca="1" si="68"/>
        <v>#N/A</v>
      </c>
      <c r="U851" s="2" t="e">
        <f ca="1">IF(ISERROR($H851),NA(),
_xlfn.XLOOKUP(0,Tool!$28:$28,Tool!$40:$40)/$T851
)</f>
        <v>#N/A</v>
      </c>
    </row>
    <row r="852" spans="8:21" x14ac:dyDescent="0.35">
      <c r="H852" s="33" t="b">
        <f>IF(SETUP_Frequency="Calendar Year",IF(COUNTA(H$3:H851)&lt;=SETUP_Period_Final-SETUP_Period_First,H851+1),
IF(SETUP_Frequency="Financial Year", IF(COUNTA(H$3:H851)&lt;=LEFT(SETUP_Period_Final,4)-LEFT(SETUP_Period_First,4),((LEFT(H851,2)&amp;MID(H851,3,2))+1)&amp;"/"&amp;TEXT(RIGHT(TEXT(RIGHT(H851,2)+1,"00"),2),"00"),NA()),
IF(SETUP_Frequency="Quarterly",IF(COUNTA(H$3:H851)&lt;=((LEFT(SETUP_Period_Final,4)-LEFT(SETUP_Period_First,4))*4)+RIGHT(SETUP_Period_Final,1)-RIGHT(SETUP_Period_First,1),IF(_xlfn.NUMBERVALUE(RIGHT(H851,1))=4,(LEFT(H851,4)+1)&amp;"Q1",(LEFT(H851,4)&amp;"Q"&amp;(RIGHT(H851,1)+1))),NA()),NA())))</f>
        <v>0</v>
      </c>
      <c r="J852" s="43">
        <f ca="1">OFFSET(Tool!$C$13,0,ROW($H852)-3)</f>
        <v>0</v>
      </c>
      <c r="K852" s="78" t="e">
        <f t="shared" ca="1" si="66"/>
        <v>#N/A</v>
      </c>
      <c r="L852" s="78" t="e">
        <f t="shared" ca="1" si="69"/>
        <v>#N/A</v>
      </c>
      <c r="M852" s="78" t="e">
        <f t="shared" ca="1" si="70"/>
        <v>#N/A</v>
      </c>
      <c r="N852" s="38"/>
      <c r="O852" s="36" t="e" cm="1">
        <f t="array" ref="O852">IF(OR(ISERROR($H852),$H852=FALSE),NA(),
IF(INFLATION_Index="Custom",_xlfn.XLOOKUP($H852,Tool!$12:$12,Tool!$14:$14)*100,
IF(SETUP_Frequency="Financial Year",
IFERROR(INDEX(Dynamic_Table_FY,_xlfn.XMATCH($H852,Dynamic_Period_FY),_xlfn.XMATCH(INFLATION_Index,Dynamic_Indices)),
INDEX(Dynamic_Table_FY,COUNTA(Dynamic_Table_FY)/COUNTA(Dynamic_Indices),_xlfn.XMATCH(INFLATION_Index,Dynamic_Indices))),
IF(SETUP_Frequency="Calendar Year",
IFERROR(INDEX(Dynamic_Table_CAL,_xlfn.XMATCH($H852,Dynamic_Period_CAL),_xlfn.XMATCH(INFLATION_Index,Dynamic_Indices)),
INDEX(Dynamic_Table_CAL,COUNTA(Dynamic_Table_CAL)/COUNTA(Dynamic_Indices),_xlfn.XMATCH(INFLATION_Index,Dynamic_Indices))),
IF(SETUP_Frequency="Quarterly",
IFERROR(INDEX(Dynamic_Table_QTR,_xlfn.XMATCH($H852,Dynamic_Period_QTR),_xlfn.XMATCH(INFLATION_Index,Dynamic_Indices)),
INDEX(Dynamic_Table_QTR,COUNTA(Dynamic_Table_QTR)/COUNTA(Dynamic_Indices),_xlfn.XMATCH(INFLATION_Index,Dynamic_Indices))),"err")))))
/100</f>
        <v>#N/A</v>
      </c>
      <c r="P852" s="37" t="e">
        <f t="shared" ca="1" si="67"/>
        <v>#N/A</v>
      </c>
      <c r="Q852" s="37" t="e">
        <f ca="1">IF(ISERROR($H852),NA(),
$P852/_xlfn.XLOOKUP(0,Tool!$27:$27,Tool!$33:$33)
)</f>
        <v>#N/A</v>
      </c>
      <c r="R852" s="2"/>
      <c r="S852" s="36" t="e" cm="1">
        <f t="array" ref="S852">IF(OR(ISERROR($H852),$H852=FALSE),NA(),
IF(SETUP_Frequency="Financial Year",
IFERROR(INDEX(Dynamic_Table_FY,_xlfn.XMATCH($H852,Dynamic_Period_FY),_xlfn.XMATCH("GDP Deflator",Dynamic_Indices)),
INDEX(Dynamic_Table_FY,COUNTA(Dynamic_Table_FY)/COUNTA(Dynamic_Indices),_xlfn.XMATCH("GDP Deflator",Dynamic_Indices))),
IF(SETUP_Frequency="Calendar Year",
IFERROR(INDEX(Dynamic_Table_CAL,_xlfn.XMATCH($H852,Dynamic_Period_CAL),_xlfn.XMATCH("GDP Deflator",Dynamic_Indices)),
INDEX(Dynamic_Table_CAL,COUNTA(Dynamic_Table_CAL)/COUNTA(Dynamic_Indices),_xlfn.XMATCH("GDP Deflator",Dynamic_Indices))),
IF(SETUP_Frequency="Quarterly",
IFERROR(INDEX(Dynamic_Table_QTR,_xlfn.XMATCH($H852,Dynamic_Period_QTR),_xlfn.XMATCH("GDP Deflator",Dynamic_Indices)),
INDEX(Dynamic_Table_QTR,COUNTA(Dynamic_Table_QTR)/COUNTA(Dynamic_Indices),_xlfn.XMATCH("GDP Deflator",Dynamic_Indices))),"err"))))
/100</f>
        <v>#N/A</v>
      </c>
      <c r="T852" s="37" t="e">
        <f t="shared" ca="1" si="68"/>
        <v>#N/A</v>
      </c>
      <c r="U852" s="2" t="e">
        <f ca="1">IF(ISERROR($H852),NA(),
_xlfn.XLOOKUP(0,Tool!$28:$28,Tool!$40:$40)/$T852
)</f>
        <v>#N/A</v>
      </c>
    </row>
    <row r="853" spans="8:21" x14ac:dyDescent="0.35">
      <c r="H853" s="33" t="b">
        <f>IF(SETUP_Frequency="Calendar Year",IF(COUNTA(H$3:H852)&lt;=SETUP_Period_Final-SETUP_Period_First,H852+1),
IF(SETUP_Frequency="Financial Year", IF(COUNTA(H$3:H852)&lt;=LEFT(SETUP_Period_Final,4)-LEFT(SETUP_Period_First,4),((LEFT(H852,2)&amp;MID(H852,3,2))+1)&amp;"/"&amp;TEXT(RIGHT(TEXT(RIGHT(H852,2)+1,"00"),2),"00"),NA()),
IF(SETUP_Frequency="Quarterly",IF(COUNTA(H$3:H852)&lt;=((LEFT(SETUP_Period_Final,4)-LEFT(SETUP_Period_First,4))*4)+RIGHT(SETUP_Period_Final,1)-RIGHT(SETUP_Period_First,1),IF(_xlfn.NUMBERVALUE(RIGHT(H852,1))=4,(LEFT(H852,4)+1)&amp;"Q1",(LEFT(H852,4)&amp;"Q"&amp;(RIGHT(H852,1)+1))),NA()),NA())))</f>
        <v>0</v>
      </c>
      <c r="J853" s="43">
        <f ca="1">OFFSET(Tool!$C$13,0,ROW($H853)-3)</f>
        <v>0</v>
      </c>
      <c r="K853" s="78" t="e">
        <f t="shared" ca="1" si="66"/>
        <v>#N/A</v>
      </c>
      <c r="L853" s="78" t="e">
        <f t="shared" ca="1" si="69"/>
        <v>#N/A</v>
      </c>
      <c r="M853" s="78" t="e">
        <f t="shared" ca="1" si="70"/>
        <v>#N/A</v>
      </c>
      <c r="N853" s="38"/>
      <c r="O853" s="36" t="e" cm="1">
        <f t="array" ref="O853">IF(OR(ISERROR($H853),$H853=FALSE),NA(),
IF(INFLATION_Index="Custom",_xlfn.XLOOKUP($H853,Tool!$12:$12,Tool!$14:$14)*100,
IF(SETUP_Frequency="Financial Year",
IFERROR(INDEX(Dynamic_Table_FY,_xlfn.XMATCH($H853,Dynamic_Period_FY),_xlfn.XMATCH(INFLATION_Index,Dynamic_Indices)),
INDEX(Dynamic_Table_FY,COUNTA(Dynamic_Table_FY)/COUNTA(Dynamic_Indices),_xlfn.XMATCH(INFLATION_Index,Dynamic_Indices))),
IF(SETUP_Frequency="Calendar Year",
IFERROR(INDEX(Dynamic_Table_CAL,_xlfn.XMATCH($H853,Dynamic_Period_CAL),_xlfn.XMATCH(INFLATION_Index,Dynamic_Indices)),
INDEX(Dynamic_Table_CAL,COUNTA(Dynamic_Table_CAL)/COUNTA(Dynamic_Indices),_xlfn.XMATCH(INFLATION_Index,Dynamic_Indices))),
IF(SETUP_Frequency="Quarterly",
IFERROR(INDEX(Dynamic_Table_QTR,_xlfn.XMATCH($H853,Dynamic_Period_QTR),_xlfn.XMATCH(INFLATION_Index,Dynamic_Indices)),
INDEX(Dynamic_Table_QTR,COUNTA(Dynamic_Table_QTR)/COUNTA(Dynamic_Indices),_xlfn.XMATCH(INFLATION_Index,Dynamic_Indices))),"err")))))
/100</f>
        <v>#N/A</v>
      </c>
      <c r="P853" s="37" t="e">
        <f t="shared" ca="1" si="67"/>
        <v>#N/A</v>
      </c>
      <c r="Q853" s="37" t="e">
        <f ca="1">IF(ISERROR($H853),NA(),
$P853/_xlfn.XLOOKUP(0,Tool!$27:$27,Tool!$33:$33)
)</f>
        <v>#N/A</v>
      </c>
      <c r="R853" s="2"/>
      <c r="S853" s="36" t="e" cm="1">
        <f t="array" ref="S853">IF(OR(ISERROR($H853),$H853=FALSE),NA(),
IF(SETUP_Frequency="Financial Year",
IFERROR(INDEX(Dynamic_Table_FY,_xlfn.XMATCH($H853,Dynamic_Period_FY),_xlfn.XMATCH("GDP Deflator",Dynamic_Indices)),
INDEX(Dynamic_Table_FY,COUNTA(Dynamic_Table_FY)/COUNTA(Dynamic_Indices),_xlfn.XMATCH("GDP Deflator",Dynamic_Indices))),
IF(SETUP_Frequency="Calendar Year",
IFERROR(INDEX(Dynamic_Table_CAL,_xlfn.XMATCH($H853,Dynamic_Period_CAL),_xlfn.XMATCH("GDP Deflator",Dynamic_Indices)),
INDEX(Dynamic_Table_CAL,COUNTA(Dynamic_Table_CAL)/COUNTA(Dynamic_Indices),_xlfn.XMATCH("GDP Deflator",Dynamic_Indices))),
IF(SETUP_Frequency="Quarterly",
IFERROR(INDEX(Dynamic_Table_QTR,_xlfn.XMATCH($H853,Dynamic_Period_QTR),_xlfn.XMATCH("GDP Deflator",Dynamic_Indices)),
INDEX(Dynamic_Table_QTR,COUNTA(Dynamic_Table_QTR)/COUNTA(Dynamic_Indices),_xlfn.XMATCH("GDP Deflator",Dynamic_Indices))),"err"))))
/100</f>
        <v>#N/A</v>
      </c>
      <c r="T853" s="37" t="e">
        <f t="shared" ca="1" si="68"/>
        <v>#N/A</v>
      </c>
      <c r="U853" s="2" t="e">
        <f ca="1">IF(ISERROR($H853),NA(),
_xlfn.XLOOKUP(0,Tool!$28:$28,Tool!$40:$40)/$T853
)</f>
        <v>#N/A</v>
      </c>
    </row>
    <row r="854" spans="8:21" x14ac:dyDescent="0.35">
      <c r="H854" s="33" t="b">
        <f>IF(SETUP_Frequency="Calendar Year",IF(COUNTA(H$3:H853)&lt;=SETUP_Period_Final-SETUP_Period_First,H853+1),
IF(SETUP_Frequency="Financial Year", IF(COUNTA(H$3:H853)&lt;=LEFT(SETUP_Period_Final,4)-LEFT(SETUP_Period_First,4),((LEFT(H853,2)&amp;MID(H853,3,2))+1)&amp;"/"&amp;TEXT(RIGHT(TEXT(RIGHT(H853,2)+1,"00"),2),"00"),NA()),
IF(SETUP_Frequency="Quarterly",IF(COUNTA(H$3:H853)&lt;=((LEFT(SETUP_Period_Final,4)-LEFT(SETUP_Period_First,4))*4)+RIGHT(SETUP_Period_Final,1)-RIGHT(SETUP_Period_First,1),IF(_xlfn.NUMBERVALUE(RIGHT(H853,1))=4,(LEFT(H853,4)+1)&amp;"Q1",(LEFT(H853,4)&amp;"Q"&amp;(RIGHT(H853,1)+1))),NA()),NA())))</f>
        <v>0</v>
      </c>
      <c r="J854" s="43">
        <f ca="1">OFFSET(Tool!$C$13,0,ROW($H854)-3)</f>
        <v>0</v>
      </c>
      <c r="K854" s="78" t="e">
        <f t="shared" ca="1" si="66"/>
        <v>#N/A</v>
      </c>
      <c r="L854" s="78" t="e">
        <f t="shared" ca="1" si="69"/>
        <v>#N/A</v>
      </c>
      <c r="M854" s="78" t="e">
        <f t="shared" ca="1" si="70"/>
        <v>#N/A</v>
      </c>
      <c r="N854" s="38"/>
      <c r="O854" s="36" t="e" cm="1">
        <f t="array" ref="O854">IF(OR(ISERROR($H854),$H854=FALSE),NA(),
IF(INFLATION_Index="Custom",_xlfn.XLOOKUP($H854,Tool!$12:$12,Tool!$14:$14)*100,
IF(SETUP_Frequency="Financial Year",
IFERROR(INDEX(Dynamic_Table_FY,_xlfn.XMATCH($H854,Dynamic_Period_FY),_xlfn.XMATCH(INFLATION_Index,Dynamic_Indices)),
INDEX(Dynamic_Table_FY,COUNTA(Dynamic_Table_FY)/COUNTA(Dynamic_Indices),_xlfn.XMATCH(INFLATION_Index,Dynamic_Indices))),
IF(SETUP_Frequency="Calendar Year",
IFERROR(INDEX(Dynamic_Table_CAL,_xlfn.XMATCH($H854,Dynamic_Period_CAL),_xlfn.XMATCH(INFLATION_Index,Dynamic_Indices)),
INDEX(Dynamic_Table_CAL,COUNTA(Dynamic_Table_CAL)/COUNTA(Dynamic_Indices),_xlfn.XMATCH(INFLATION_Index,Dynamic_Indices))),
IF(SETUP_Frequency="Quarterly",
IFERROR(INDEX(Dynamic_Table_QTR,_xlfn.XMATCH($H854,Dynamic_Period_QTR),_xlfn.XMATCH(INFLATION_Index,Dynamic_Indices)),
INDEX(Dynamic_Table_QTR,COUNTA(Dynamic_Table_QTR)/COUNTA(Dynamic_Indices),_xlfn.XMATCH(INFLATION_Index,Dynamic_Indices))),"err")))))
/100</f>
        <v>#N/A</v>
      </c>
      <c r="P854" s="37" t="e">
        <f t="shared" ca="1" si="67"/>
        <v>#N/A</v>
      </c>
      <c r="Q854" s="37" t="e">
        <f ca="1">IF(ISERROR($H854),NA(),
$P854/_xlfn.XLOOKUP(0,Tool!$27:$27,Tool!$33:$33)
)</f>
        <v>#N/A</v>
      </c>
      <c r="R854" s="2"/>
      <c r="S854" s="36" t="e" cm="1">
        <f t="array" ref="S854">IF(OR(ISERROR($H854),$H854=FALSE),NA(),
IF(SETUP_Frequency="Financial Year",
IFERROR(INDEX(Dynamic_Table_FY,_xlfn.XMATCH($H854,Dynamic_Period_FY),_xlfn.XMATCH("GDP Deflator",Dynamic_Indices)),
INDEX(Dynamic_Table_FY,COUNTA(Dynamic_Table_FY)/COUNTA(Dynamic_Indices),_xlfn.XMATCH("GDP Deflator",Dynamic_Indices))),
IF(SETUP_Frequency="Calendar Year",
IFERROR(INDEX(Dynamic_Table_CAL,_xlfn.XMATCH($H854,Dynamic_Period_CAL),_xlfn.XMATCH("GDP Deflator",Dynamic_Indices)),
INDEX(Dynamic_Table_CAL,COUNTA(Dynamic_Table_CAL)/COUNTA(Dynamic_Indices),_xlfn.XMATCH("GDP Deflator",Dynamic_Indices))),
IF(SETUP_Frequency="Quarterly",
IFERROR(INDEX(Dynamic_Table_QTR,_xlfn.XMATCH($H854,Dynamic_Period_QTR),_xlfn.XMATCH("GDP Deflator",Dynamic_Indices)),
INDEX(Dynamic_Table_QTR,COUNTA(Dynamic_Table_QTR)/COUNTA(Dynamic_Indices),_xlfn.XMATCH("GDP Deflator",Dynamic_Indices))),"err"))))
/100</f>
        <v>#N/A</v>
      </c>
      <c r="T854" s="37" t="e">
        <f t="shared" ca="1" si="68"/>
        <v>#N/A</v>
      </c>
      <c r="U854" s="2" t="e">
        <f ca="1">IF(ISERROR($H854),NA(),
_xlfn.XLOOKUP(0,Tool!$28:$28,Tool!$40:$40)/$T854
)</f>
        <v>#N/A</v>
      </c>
    </row>
    <row r="855" spans="8:21" x14ac:dyDescent="0.35">
      <c r="H855" s="33" t="b">
        <f>IF(SETUP_Frequency="Calendar Year",IF(COUNTA(H$3:H854)&lt;=SETUP_Period_Final-SETUP_Period_First,H854+1),
IF(SETUP_Frequency="Financial Year", IF(COUNTA(H$3:H854)&lt;=LEFT(SETUP_Period_Final,4)-LEFT(SETUP_Period_First,4),((LEFT(H854,2)&amp;MID(H854,3,2))+1)&amp;"/"&amp;TEXT(RIGHT(TEXT(RIGHT(H854,2)+1,"00"),2),"00"),NA()),
IF(SETUP_Frequency="Quarterly",IF(COUNTA(H$3:H854)&lt;=((LEFT(SETUP_Period_Final,4)-LEFT(SETUP_Period_First,4))*4)+RIGHT(SETUP_Period_Final,1)-RIGHT(SETUP_Period_First,1),IF(_xlfn.NUMBERVALUE(RIGHT(H854,1))=4,(LEFT(H854,4)+1)&amp;"Q1",(LEFT(H854,4)&amp;"Q"&amp;(RIGHT(H854,1)+1))),NA()),NA())))</f>
        <v>0</v>
      </c>
      <c r="J855" s="43">
        <f ca="1">OFFSET(Tool!$C$13,0,ROW($H855)-3)</f>
        <v>0</v>
      </c>
      <c r="K855" s="78" t="e">
        <f t="shared" ca="1" si="66"/>
        <v>#N/A</v>
      </c>
      <c r="L855" s="78" t="e">
        <f t="shared" ca="1" si="69"/>
        <v>#N/A</v>
      </c>
      <c r="M855" s="78" t="e">
        <f t="shared" ca="1" si="70"/>
        <v>#N/A</v>
      </c>
      <c r="N855" s="38"/>
      <c r="O855" s="36" t="e" cm="1">
        <f t="array" ref="O855">IF(OR(ISERROR($H855),$H855=FALSE),NA(),
IF(INFLATION_Index="Custom",_xlfn.XLOOKUP($H855,Tool!$12:$12,Tool!$14:$14)*100,
IF(SETUP_Frequency="Financial Year",
IFERROR(INDEX(Dynamic_Table_FY,_xlfn.XMATCH($H855,Dynamic_Period_FY),_xlfn.XMATCH(INFLATION_Index,Dynamic_Indices)),
INDEX(Dynamic_Table_FY,COUNTA(Dynamic_Table_FY)/COUNTA(Dynamic_Indices),_xlfn.XMATCH(INFLATION_Index,Dynamic_Indices))),
IF(SETUP_Frequency="Calendar Year",
IFERROR(INDEX(Dynamic_Table_CAL,_xlfn.XMATCH($H855,Dynamic_Period_CAL),_xlfn.XMATCH(INFLATION_Index,Dynamic_Indices)),
INDEX(Dynamic_Table_CAL,COUNTA(Dynamic_Table_CAL)/COUNTA(Dynamic_Indices),_xlfn.XMATCH(INFLATION_Index,Dynamic_Indices))),
IF(SETUP_Frequency="Quarterly",
IFERROR(INDEX(Dynamic_Table_QTR,_xlfn.XMATCH($H855,Dynamic_Period_QTR),_xlfn.XMATCH(INFLATION_Index,Dynamic_Indices)),
INDEX(Dynamic_Table_QTR,COUNTA(Dynamic_Table_QTR)/COUNTA(Dynamic_Indices),_xlfn.XMATCH(INFLATION_Index,Dynamic_Indices))),"err")))))
/100</f>
        <v>#N/A</v>
      </c>
      <c r="P855" s="37" t="e">
        <f t="shared" ca="1" si="67"/>
        <v>#N/A</v>
      </c>
      <c r="Q855" s="37" t="e">
        <f ca="1">IF(ISERROR($H855),NA(),
$P855/_xlfn.XLOOKUP(0,Tool!$27:$27,Tool!$33:$33)
)</f>
        <v>#N/A</v>
      </c>
      <c r="R855" s="2"/>
      <c r="S855" s="36" t="e" cm="1">
        <f t="array" ref="S855">IF(OR(ISERROR($H855),$H855=FALSE),NA(),
IF(SETUP_Frequency="Financial Year",
IFERROR(INDEX(Dynamic_Table_FY,_xlfn.XMATCH($H855,Dynamic_Period_FY),_xlfn.XMATCH("GDP Deflator",Dynamic_Indices)),
INDEX(Dynamic_Table_FY,COUNTA(Dynamic_Table_FY)/COUNTA(Dynamic_Indices),_xlfn.XMATCH("GDP Deflator",Dynamic_Indices))),
IF(SETUP_Frequency="Calendar Year",
IFERROR(INDEX(Dynamic_Table_CAL,_xlfn.XMATCH($H855,Dynamic_Period_CAL),_xlfn.XMATCH("GDP Deflator",Dynamic_Indices)),
INDEX(Dynamic_Table_CAL,COUNTA(Dynamic_Table_CAL)/COUNTA(Dynamic_Indices),_xlfn.XMATCH("GDP Deflator",Dynamic_Indices))),
IF(SETUP_Frequency="Quarterly",
IFERROR(INDEX(Dynamic_Table_QTR,_xlfn.XMATCH($H855,Dynamic_Period_QTR),_xlfn.XMATCH("GDP Deflator",Dynamic_Indices)),
INDEX(Dynamic_Table_QTR,COUNTA(Dynamic_Table_QTR)/COUNTA(Dynamic_Indices),_xlfn.XMATCH("GDP Deflator",Dynamic_Indices))),"err"))))
/100</f>
        <v>#N/A</v>
      </c>
      <c r="T855" s="37" t="e">
        <f t="shared" ca="1" si="68"/>
        <v>#N/A</v>
      </c>
      <c r="U855" s="2" t="e">
        <f ca="1">IF(ISERROR($H855),NA(),
_xlfn.XLOOKUP(0,Tool!$28:$28,Tool!$40:$40)/$T855
)</f>
        <v>#N/A</v>
      </c>
    </row>
    <row r="856" spans="8:21" x14ac:dyDescent="0.35">
      <c r="H856" s="33" t="b">
        <f>IF(SETUP_Frequency="Calendar Year",IF(COUNTA(H$3:H855)&lt;=SETUP_Period_Final-SETUP_Period_First,H855+1),
IF(SETUP_Frequency="Financial Year", IF(COUNTA(H$3:H855)&lt;=LEFT(SETUP_Period_Final,4)-LEFT(SETUP_Period_First,4),((LEFT(H855,2)&amp;MID(H855,3,2))+1)&amp;"/"&amp;TEXT(RIGHT(TEXT(RIGHT(H855,2)+1,"00"),2),"00"),NA()),
IF(SETUP_Frequency="Quarterly",IF(COUNTA(H$3:H855)&lt;=((LEFT(SETUP_Period_Final,4)-LEFT(SETUP_Period_First,4))*4)+RIGHT(SETUP_Period_Final,1)-RIGHT(SETUP_Period_First,1),IF(_xlfn.NUMBERVALUE(RIGHT(H855,1))=4,(LEFT(H855,4)+1)&amp;"Q1",(LEFT(H855,4)&amp;"Q"&amp;(RIGHT(H855,1)+1))),NA()),NA())))</f>
        <v>0</v>
      </c>
      <c r="J856" s="43">
        <f ca="1">OFFSET(Tool!$C$13,0,ROW($H856)-3)</f>
        <v>0</v>
      </c>
      <c r="K856" s="78" t="e">
        <f t="shared" ca="1" si="66"/>
        <v>#N/A</v>
      </c>
      <c r="L856" s="78" t="e">
        <f t="shared" ca="1" si="69"/>
        <v>#N/A</v>
      </c>
      <c r="M856" s="78" t="e">
        <f t="shared" ca="1" si="70"/>
        <v>#N/A</v>
      </c>
      <c r="N856" s="38"/>
      <c r="O856" s="36" t="e" cm="1">
        <f t="array" ref="O856">IF(OR(ISERROR($H856),$H856=FALSE),NA(),
IF(INFLATION_Index="Custom",_xlfn.XLOOKUP($H856,Tool!$12:$12,Tool!$14:$14)*100,
IF(SETUP_Frequency="Financial Year",
IFERROR(INDEX(Dynamic_Table_FY,_xlfn.XMATCH($H856,Dynamic_Period_FY),_xlfn.XMATCH(INFLATION_Index,Dynamic_Indices)),
INDEX(Dynamic_Table_FY,COUNTA(Dynamic_Table_FY)/COUNTA(Dynamic_Indices),_xlfn.XMATCH(INFLATION_Index,Dynamic_Indices))),
IF(SETUP_Frequency="Calendar Year",
IFERROR(INDEX(Dynamic_Table_CAL,_xlfn.XMATCH($H856,Dynamic_Period_CAL),_xlfn.XMATCH(INFLATION_Index,Dynamic_Indices)),
INDEX(Dynamic_Table_CAL,COUNTA(Dynamic_Table_CAL)/COUNTA(Dynamic_Indices),_xlfn.XMATCH(INFLATION_Index,Dynamic_Indices))),
IF(SETUP_Frequency="Quarterly",
IFERROR(INDEX(Dynamic_Table_QTR,_xlfn.XMATCH($H856,Dynamic_Period_QTR),_xlfn.XMATCH(INFLATION_Index,Dynamic_Indices)),
INDEX(Dynamic_Table_QTR,COUNTA(Dynamic_Table_QTR)/COUNTA(Dynamic_Indices),_xlfn.XMATCH(INFLATION_Index,Dynamic_Indices))),"err")))))
/100</f>
        <v>#N/A</v>
      </c>
      <c r="P856" s="37" t="e">
        <f t="shared" ca="1" si="67"/>
        <v>#N/A</v>
      </c>
      <c r="Q856" s="37" t="e">
        <f ca="1">IF(ISERROR($H856),NA(),
$P856/_xlfn.XLOOKUP(0,Tool!$27:$27,Tool!$33:$33)
)</f>
        <v>#N/A</v>
      </c>
      <c r="R856" s="2"/>
      <c r="S856" s="36" t="e" cm="1">
        <f t="array" ref="S856">IF(OR(ISERROR($H856),$H856=FALSE),NA(),
IF(SETUP_Frequency="Financial Year",
IFERROR(INDEX(Dynamic_Table_FY,_xlfn.XMATCH($H856,Dynamic_Period_FY),_xlfn.XMATCH("GDP Deflator",Dynamic_Indices)),
INDEX(Dynamic_Table_FY,COUNTA(Dynamic_Table_FY)/COUNTA(Dynamic_Indices),_xlfn.XMATCH("GDP Deflator",Dynamic_Indices))),
IF(SETUP_Frequency="Calendar Year",
IFERROR(INDEX(Dynamic_Table_CAL,_xlfn.XMATCH($H856,Dynamic_Period_CAL),_xlfn.XMATCH("GDP Deflator",Dynamic_Indices)),
INDEX(Dynamic_Table_CAL,COUNTA(Dynamic_Table_CAL)/COUNTA(Dynamic_Indices),_xlfn.XMATCH("GDP Deflator",Dynamic_Indices))),
IF(SETUP_Frequency="Quarterly",
IFERROR(INDEX(Dynamic_Table_QTR,_xlfn.XMATCH($H856,Dynamic_Period_QTR),_xlfn.XMATCH("GDP Deflator",Dynamic_Indices)),
INDEX(Dynamic_Table_QTR,COUNTA(Dynamic_Table_QTR)/COUNTA(Dynamic_Indices),_xlfn.XMATCH("GDP Deflator",Dynamic_Indices))),"err"))))
/100</f>
        <v>#N/A</v>
      </c>
      <c r="T856" s="37" t="e">
        <f t="shared" ca="1" si="68"/>
        <v>#N/A</v>
      </c>
      <c r="U856" s="2" t="e">
        <f ca="1">IF(ISERROR($H856),NA(),
_xlfn.XLOOKUP(0,Tool!$28:$28,Tool!$40:$40)/$T856
)</f>
        <v>#N/A</v>
      </c>
    </row>
    <row r="857" spans="8:21" x14ac:dyDescent="0.35">
      <c r="H857" s="33" t="b">
        <f>IF(SETUP_Frequency="Calendar Year",IF(COUNTA(H$3:H856)&lt;=SETUP_Period_Final-SETUP_Period_First,H856+1),
IF(SETUP_Frequency="Financial Year", IF(COUNTA(H$3:H856)&lt;=LEFT(SETUP_Period_Final,4)-LEFT(SETUP_Period_First,4),((LEFT(H856,2)&amp;MID(H856,3,2))+1)&amp;"/"&amp;TEXT(RIGHT(TEXT(RIGHT(H856,2)+1,"00"),2),"00"),NA()),
IF(SETUP_Frequency="Quarterly",IF(COUNTA(H$3:H856)&lt;=((LEFT(SETUP_Period_Final,4)-LEFT(SETUP_Period_First,4))*4)+RIGHT(SETUP_Period_Final,1)-RIGHT(SETUP_Period_First,1),IF(_xlfn.NUMBERVALUE(RIGHT(H856,1))=4,(LEFT(H856,4)+1)&amp;"Q1",(LEFT(H856,4)&amp;"Q"&amp;(RIGHT(H856,1)+1))),NA()),NA())))</f>
        <v>0</v>
      </c>
      <c r="J857" s="43">
        <f ca="1">OFFSET(Tool!$C$13,0,ROW($H857)-3)</f>
        <v>0</v>
      </c>
      <c r="K857" s="78" t="e">
        <f t="shared" ca="1" si="66"/>
        <v>#N/A</v>
      </c>
      <c r="L857" s="78" t="e">
        <f t="shared" ca="1" si="69"/>
        <v>#N/A</v>
      </c>
      <c r="M857" s="78" t="e">
        <f t="shared" ca="1" si="70"/>
        <v>#N/A</v>
      </c>
      <c r="N857" s="38"/>
      <c r="O857" s="36" t="e" cm="1">
        <f t="array" ref="O857">IF(OR(ISERROR($H857),$H857=FALSE),NA(),
IF(INFLATION_Index="Custom",_xlfn.XLOOKUP($H857,Tool!$12:$12,Tool!$14:$14)*100,
IF(SETUP_Frequency="Financial Year",
IFERROR(INDEX(Dynamic_Table_FY,_xlfn.XMATCH($H857,Dynamic_Period_FY),_xlfn.XMATCH(INFLATION_Index,Dynamic_Indices)),
INDEX(Dynamic_Table_FY,COUNTA(Dynamic_Table_FY)/COUNTA(Dynamic_Indices),_xlfn.XMATCH(INFLATION_Index,Dynamic_Indices))),
IF(SETUP_Frequency="Calendar Year",
IFERROR(INDEX(Dynamic_Table_CAL,_xlfn.XMATCH($H857,Dynamic_Period_CAL),_xlfn.XMATCH(INFLATION_Index,Dynamic_Indices)),
INDEX(Dynamic_Table_CAL,COUNTA(Dynamic_Table_CAL)/COUNTA(Dynamic_Indices),_xlfn.XMATCH(INFLATION_Index,Dynamic_Indices))),
IF(SETUP_Frequency="Quarterly",
IFERROR(INDEX(Dynamic_Table_QTR,_xlfn.XMATCH($H857,Dynamic_Period_QTR),_xlfn.XMATCH(INFLATION_Index,Dynamic_Indices)),
INDEX(Dynamic_Table_QTR,COUNTA(Dynamic_Table_QTR)/COUNTA(Dynamic_Indices),_xlfn.XMATCH(INFLATION_Index,Dynamic_Indices))),"err")))))
/100</f>
        <v>#N/A</v>
      </c>
      <c r="P857" s="37" t="e">
        <f t="shared" ca="1" si="67"/>
        <v>#N/A</v>
      </c>
      <c r="Q857" s="37" t="e">
        <f ca="1">IF(ISERROR($H857),NA(),
$P857/_xlfn.XLOOKUP(0,Tool!$27:$27,Tool!$33:$33)
)</f>
        <v>#N/A</v>
      </c>
      <c r="R857" s="2"/>
      <c r="S857" s="36" t="e" cm="1">
        <f t="array" ref="S857">IF(OR(ISERROR($H857),$H857=FALSE),NA(),
IF(SETUP_Frequency="Financial Year",
IFERROR(INDEX(Dynamic_Table_FY,_xlfn.XMATCH($H857,Dynamic_Period_FY),_xlfn.XMATCH("GDP Deflator",Dynamic_Indices)),
INDEX(Dynamic_Table_FY,COUNTA(Dynamic_Table_FY)/COUNTA(Dynamic_Indices),_xlfn.XMATCH("GDP Deflator",Dynamic_Indices))),
IF(SETUP_Frequency="Calendar Year",
IFERROR(INDEX(Dynamic_Table_CAL,_xlfn.XMATCH($H857,Dynamic_Period_CAL),_xlfn.XMATCH("GDP Deflator",Dynamic_Indices)),
INDEX(Dynamic_Table_CAL,COUNTA(Dynamic_Table_CAL)/COUNTA(Dynamic_Indices),_xlfn.XMATCH("GDP Deflator",Dynamic_Indices))),
IF(SETUP_Frequency="Quarterly",
IFERROR(INDEX(Dynamic_Table_QTR,_xlfn.XMATCH($H857,Dynamic_Period_QTR),_xlfn.XMATCH("GDP Deflator",Dynamic_Indices)),
INDEX(Dynamic_Table_QTR,COUNTA(Dynamic_Table_QTR)/COUNTA(Dynamic_Indices),_xlfn.XMATCH("GDP Deflator",Dynamic_Indices))),"err"))))
/100</f>
        <v>#N/A</v>
      </c>
      <c r="T857" s="37" t="e">
        <f t="shared" ca="1" si="68"/>
        <v>#N/A</v>
      </c>
      <c r="U857" s="2" t="e">
        <f ca="1">IF(ISERROR($H857),NA(),
_xlfn.XLOOKUP(0,Tool!$28:$28,Tool!$40:$40)/$T857
)</f>
        <v>#N/A</v>
      </c>
    </row>
    <row r="858" spans="8:21" x14ac:dyDescent="0.35">
      <c r="H858" s="33" t="b">
        <f>IF(SETUP_Frequency="Calendar Year",IF(COUNTA(H$3:H857)&lt;=SETUP_Period_Final-SETUP_Period_First,H857+1),
IF(SETUP_Frequency="Financial Year", IF(COUNTA(H$3:H857)&lt;=LEFT(SETUP_Period_Final,4)-LEFT(SETUP_Period_First,4),((LEFT(H857,2)&amp;MID(H857,3,2))+1)&amp;"/"&amp;TEXT(RIGHT(TEXT(RIGHT(H857,2)+1,"00"),2),"00"),NA()),
IF(SETUP_Frequency="Quarterly",IF(COUNTA(H$3:H857)&lt;=((LEFT(SETUP_Period_Final,4)-LEFT(SETUP_Period_First,4))*4)+RIGHT(SETUP_Period_Final,1)-RIGHT(SETUP_Period_First,1),IF(_xlfn.NUMBERVALUE(RIGHT(H857,1))=4,(LEFT(H857,4)+1)&amp;"Q1",(LEFT(H857,4)&amp;"Q"&amp;(RIGHT(H857,1)+1))),NA()),NA())))</f>
        <v>0</v>
      </c>
      <c r="J858" s="43">
        <f ca="1">OFFSET(Tool!$C$13,0,ROW($H858)-3)</f>
        <v>0</v>
      </c>
      <c r="K858" s="78" t="e">
        <f t="shared" ca="1" si="66"/>
        <v>#N/A</v>
      </c>
      <c r="L858" s="78" t="e">
        <f t="shared" ca="1" si="69"/>
        <v>#N/A</v>
      </c>
      <c r="M858" s="78" t="e">
        <f t="shared" ca="1" si="70"/>
        <v>#N/A</v>
      </c>
      <c r="N858" s="38"/>
      <c r="O858" s="36" t="e" cm="1">
        <f t="array" ref="O858">IF(OR(ISERROR($H858),$H858=FALSE),NA(),
IF(INFLATION_Index="Custom",_xlfn.XLOOKUP($H858,Tool!$12:$12,Tool!$14:$14)*100,
IF(SETUP_Frequency="Financial Year",
IFERROR(INDEX(Dynamic_Table_FY,_xlfn.XMATCH($H858,Dynamic_Period_FY),_xlfn.XMATCH(INFLATION_Index,Dynamic_Indices)),
INDEX(Dynamic_Table_FY,COUNTA(Dynamic_Table_FY)/COUNTA(Dynamic_Indices),_xlfn.XMATCH(INFLATION_Index,Dynamic_Indices))),
IF(SETUP_Frequency="Calendar Year",
IFERROR(INDEX(Dynamic_Table_CAL,_xlfn.XMATCH($H858,Dynamic_Period_CAL),_xlfn.XMATCH(INFLATION_Index,Dynamic_Indices)),
INDEX(Dynamic_Table_CAL,COUNTA(Dynamic_Table_CAL)/COUNTA(Dynamic_Indices),_xlfn.XMATCH(INFLATION_Index,Dynamic_Indices))),
IF(SETUP_Frequency="Quarterly",
IFERROR(INDEX(Dynamic_Table_QTR,_xlfn.XMATCH($H858,Dynamic_Period_QTR),_xlfn.XMATCH(INFLATION_Index,Dynamic_Indices)),
INDEX(Dynamic_Table_QTR,COUNTA(Dynamic_Table_QTR)/COUNTA(Dynamic_Indices),_xlfn.XMATCH(INFLATION_Index,Dynamic_Indices))),"err")))))
/100</f>
        <v>#N/A</v>
      </c>
      <c r="P858" s="37" t="e">
        <f t="shared" ca="1" si="67"/>
        <v>#N/A</v>
      </c>
      <c r="Q858" s="37" t="e">
        <f ca="1">IF(ISERROR($H858),NA(),
$P858/_xlfn.XLOOKUP(0,Tool!$27:$27,Tool!$33:$33)
)</f>
        <v>#N/A</v>
      </c>
      <c r="R858" s="2"/>
      <c r="S858" s="36" t="e" cm="1">
        <f t="array" ref="S858">IF(OR(ISERROR($H858),$H858=FALSE),NA(),
IF(SETUP_Frequency="Financial Year",
IFERROR(INDEX(Dynamic_Table_FY,_xlfn.XMATCH($H858,Dynamic_Period_FY),_xlfn.XMATCH("GDP Deflator",Dynamic_Indices)),
INDEX(Dynamic_Table_FY,COUNTA(Dynamic_Table_FY)/COUNTA(Dynamic_Indices),_xlfn.XMATCH("GDP Deflator",Dynamic_Indices))),
IF(SETUP_Frequency="Calendar Year",
IFERROR(INDEX(Dynamic_Table_CAL,_xlfn.XMATCH($H858,Dynamic_Period_CAL),_xlfn.XMATCH("GDP Deflator",Dynamic_Indices)),
INDEX(Dynamic_Table_CAL,COUNTA(Dynamic_Table_CAL)/COUNTA(Dynamic_Indices),_xlfn.XMATCH("GDP Deflator",Dynamic_Indices))),
IF(SETUP_Frequency="Quarterly",
IFERROR(INDEX(Dynamic_Table_QTR,_xlfn.XMATCH($H858,Dynamic_Period_QTR),_xlfn.XMATCH("GDP Deflator",Dynamic_Indices)),
INDEX(Dynamic_Table_QTR,COUNTA(Dynamic_Table_QTR)/COUNTA(Dynamic_Indices),_xlfn.XMATCH("GDP Deflator",Dynamic_Indices))),"err"))))
/100</f>
        <v>#N/A</v>
      </c>
      <c r="T858" s="37" t="e">
        <f t="shared" ca="1" si="68"/>
        <v>#N/A</v>
      </c>
      <c r="U858" s="2" t="e">
        <f ca="1">IF(ISERROR($H858),NA(),
_xlfn.XLOOKUP(0,Tool!$28:$28,Tool!$40:$40)/$T858
)</f>
        <v>#N/A</v>
      </c>
    </row>
    <row r="859" spans="8:21" x14ac:dyDescent="0.35">
      <c r="H859" s="33" t="b">
        <f>IF(SETUP_Frequency="Calendar Year",IF(COUNTA(H$3:H858)&lt;=SETUP_Period_Final-SETUP_Period_First,H858+1),
IF(SETUP_Frequency="Financial Year", IF(COUNTA(H$3:H858)&lt;=LEFT(SETUP_Period_Final,4)-LEFT(SETUP_Period_First,4),((LEFT(H858,2)&amp;MID(H858,3,2))+1)&amp;"/"&amp;TEXT(RIGHT(TEXT(RIGHT(H858,2)+1,"00"),2),"00"),NA()),
IF(SETUP_Frequency="Quarterly",IF(COUNTA(H$3:H858)&lt;=((LEFT(SETUP_Period_Final,4)-LEFT(SETUP_Period_First,4))*4)+RIGHT(SETUP_Period_Final,1)-RIGHT(SETUP_Period_First,1),IF(_xlfn.NUMBERVALUE(RIGHT(H858,1))=4,(LEFT(H858,4)+1)&amp;"Q1",(LEFT(H858,4)&amp;"Q"&amp;(RIGHT(H858,1)+1))),NA()),NA())))</f>
        <v>0</v>
      </c>
      <c r="J859" s="43">
        <f ca="1">OFFSET(Tool!$C$13,0,ROW($H859)-3)</f>
        <v>0</v>
      </c>
      <c r="K859" s="78" t="e">
        <f t="shared" ca="1" si="66"/>
        <v>#N/A</v>
      </c>
      <c r="L859" s="78" t="e">
        <f t="shared" ca="1" si="69"/>
        <v>#N/A</v>
      </c>
      <c r="M859" s="78" t="e">
        <f t="shared" ca="1" si="70"/>
        <v>#N/A</v>
      </c>
      <c r="N859" s="38"/>
      <c r="O859" s="36" t="e" cm="1">
        <f t="array" ref="O859">IF(OR(ISERROR($H859),$H859=FALSE),NA(),
IF(INFLATION_Index="Custom",_xlfn.XLOOKUP($H859,Tool!$12:$12,Tool!$14:$14)*100,
IF(SETUP_Frequency="Financial Year",
IFERROR(INDEX(Dynamic_Table_FY,_xlfn.XMATCH($H859,Dynamic_Period_FY),_xlfn.XMATCH(INFLATION_Index,Dynamic_Indices)),
INDEX(Dynamic_Table_FY,COUNTA(Dynamic_Table_FY)/COUNTA(Dynamic_Indices),_xlfn.XMATCH(INFLATION_Index,Dynamic_Indices))),
IF(SETUP_Frequency="Calendar Year",
IFERROR(INDEX(Dynamic_Table_CAL,_xlfn.XMATCH($H859,Dynamic_Period_CAL),_xlfn.XMATCH(INFLATION_Index,Dynamic_Indices)),
INDEX(Dynamic_Table_CAL,COUNTA(Dynamic_Table_CAL)/COUNTA(Dynamic_Indices),_xlfn.XMATCH(INFLATION_Index,Dynamic_Indices))),
IF(SETUP_Frequency="Quarterly",
IFERROR(INDEX(Dynamic_Table_QTR,_xlfn.XMATCH($H859,Dynamic_Period_QTR),_xlfn.XMATCH(INFLATION_Index,Dynamic_Indices)),
INDEX(Dynamic_Table_QTR,COUNTA(Dynamic_Table_QTR)/COUNTA(Dynamic_Indices),_xlfn.XMATCH(INFLATION_Index,Dynamic_Indices))),"err")))))
/100</f>
        <v>#N/A</v>
      </c>
      <c r="P859" s="37" t="e">
        <f t="shared" ca="1" si="67"/>
        <v>#N/A</v>
      </c>
      <c r="Q859" s="37" t="e">
        <f ca="1">IF(ISERROR($H859),NA(),
$P859/_xlfn.XLOOKUP(0,Tool!$27:$27,Tool!$33:$33)
)</f>
        <v>#N/A</v>
      </c>
      <c r="R859" s="2"/>
      <c r="S859" s="36" t="e" cm="1">
        <f t="array" ref="S859">IF(OR(ISERROR($H859),$H859=FALSE),NA(),
IF(SETUP_Frequency="Financial Year",
IFERROR(INDEX(Dynamic_Table_FY,_xlfn.XMATCH($H859,Dynamic_Period_FY),_xlfn.XMATCH("GDP Deflator",Dynamic_Indices)),
INDEX(Dynamic_Table_FY,COUNTA(Dynamic_Table_FY)/COUNTA(Dynamic_Indices),_xlfn.XMATCH("GDP Deflator",Dynamic_Indices))),
IF(SETUP_Frequency="Calendar Year",
IFERROR(INDEX(Dynamic_Table_CAL,_xlfn.XMATCH($H859,Dynamic_Period_CAL),_xlfn.XMATCH("GDP Deflator",Dynamic_Indices)),
INDEX(Dynamic_Table_CAL,COUNTA(Dynamic_Table_CAL)/COUNTA(Dynamic_Indices),_xlfn.XMATCH("GDP Deflator",Dynamic_Indices))),
IF(SETUP_Frequency="Quarterly",
IFERROR(INDEX(Dynamic_Table_QTR,_xlfn.XMATCH($H859,Dynamic_Period_QTR),_xlfn.XMATCH("GDP Deflator",Dynamic_Indices)),
INDEX(Dynamic_Table_QTR,COUNTA(Dynamic_Table_QTR)/COUNTA(Dynamic_Indices),_xlfn.XMATCH("GDP Deflator",Dynamic_Indices))),"err"))))
/100</f>
        <v>#N/A</v>
      </c>
      <c r="T859" s="37" t="e">
        <f t="shared" ca="1" si="68"/>
        <v>#N/A</v>
      </c>
      <c r="U859" s="2" t="e">
        <f ca="1">IF(ISERROR($H859),NA(),
_xlfn.XLOOKUP(0,Tool!$28:$28,Tool!$40:$40)/$T859
)</f>
        <v>#N/A</v>
      </c>
    </row>
    <row r="860" spans="8:21" x14ac:dyDescent="0.35">
      <c r="H860" s="33" t="b">
        <f>IF(SETUP_Frequency="Calendar Year",IF(COUNTA(H$3:H859)&lt;=SETUP_Period_Final-SETUP_Period_First,H859+1),
IF(SETUP_Frequency="Financial Year", IF(COUNTA(H$3:H859)&lt;=LEFT(SETUP_Period_Final,4)-LEFT(SETUP_Period_First,4),((LEFT(H859,2)&amp;MID(H859,3,2))+1)&amp;"/"&amp;TEXT(RIGHT(TEXT(RIGHT(H859,2)+1,"00"),2),"00"),NA()),
IF(SETUP_Frequency="Quarterly",IF(COUNTA(H$3:H859)&lt;=((LEFT(SETUP_Period_Final,4)-LEFT(SETUP_Period_First,4))*4)+RIGHT(SETUP_Period_Final,1)-RIGHT(SETUP_Period_First,1),IF(_xlfn.NUMBERVALUE(RIGHT(H859,1))=4,(LEFT(H859,4)+1)&amp;"Q1",(LEFT(H859,4)&amp;"Q"&amp;(RIGHT(H859,1)+1))),NA()),NA())))</f>
        <v>0</v>
      </c>
      <c r="J860" s="43">
        <f ca="1">OFFSET(Tool!$C$13,0,ROW($H860)-3)</f>
        <v>0</v>
      </c>
      <c r="K860" s="78" t="e">
        <f t="shared" ca="1" si="66"/>
        <v>#N/A</v>
      </c>
      <c r="L860" s="78" t="e">
        <f t="shared" ca="1" si="69"/>
        <v>#N/A</v>
      </c>
      <c r="M860" s="78" t="e">
        <f t="shared" ca="1" si="70"/>
        <v>#N/A</v>
      </c>
      <c r="N860" s="38"/>
      <c r="O860" s="36" t="e" cm="1">
        <f t="array" ref="O860">IF(OR(ISERROR($H860),$H860=FALSE),NA(),
IF(INFLATION_Index="Custom",_xlfn.XLOOKUP($H860,Tool!$12:$12,Tool!$14:$14)*100,
IF(SETUP_Frequency="Financial Year",
IFERROR(INDEX(Dynamic_Table_FY,_xlfn.XMATCH($H860,Dynamic_Period_FY),_xlfn.XMATCH(INFLATION_Index,Dynamic_Indices)),
INDEX(Dynamic_Table_FY,COUNTA(Dynamic_Table_FY)/COUNTA(Dynamic_Indices),_xlfn.XMATCH(INFLATION_Index,Dynamic_Indices))),
IF(SETUP_Frequency="Calendar Year",
IFERROR(INDEX(Dynamic_Table_CAL,_xlfn.XMATCH($H860,Dynamic_Period_CAL),_xlfn.XMATCH(INFLATION_Index,Dynamic_Indices)),
INDEX(Dynamic_Table_CAL,COUNTA(Dynamic_Table_CAL)/COUNTA(Dynamic_Indices),_xlfn.XMATCH(INFLATION_Index,Dynamic_Indices))),
IF(SETUP_Frequency="Quarterly",
IFERROR(INDEX(Dynamic_Table_QTR,_xlfn.XMATCH($H860,Dynamic_Period_QTR),_xlfn.XMATCH(INFLATION_Index,Dynamic_Indices)),
INDEX(Dynamic_Table_QTR,COUNTA(Dynamic_Table_QTR)/COUNTA(Dynamic_Indices),_xlfn.XMATCH(INFLATION_Index,Dynamic_Indices))),"err")))))
/100</f>
        <v>#N/A</v>
      </c>
      <c r="P860" s="37" t="e">
        <f t="shared" ca="1" si="67"/>
        <v>#N/A</v>
      </c>
      <c r="Q860" s="37" t="e">
        <f ca="1">IF(ISERROR($H860),NA(),
$P860/_xlfn.XLOOKUP(0,Tool!$27:$27,Tool!$33:$33)
)</f>
        <v>#N/A</v>
      </c>
      <c r="R860" s="2"/>
      <c r="S860" s="36" t="e" cm="1">
        <f t="array" ref="S860">IF(OR(ISERROR($H860),$H860=FALSE),NA(),
IF(SETUP_Frequency="Financial Year",
IFERROR(INDEX(Dynamic_Table_FY,_xlfn.XMATCH($H860,Dynamic_Period_FY),_xlfn.XMATCH("GDP Deflator",Dynamic_Indices)),
INDEX(Dynamic_Table_FY,COUNTA(Dynamic_Table_FY)/COUNTA(Dynamic_Indices),_xlfn.XMATCH("GDP Deflator",Dynamic_Indices))),
IF(SETUP_Frequency="Calendar Year",
IFERROR(INDEX(Dynamic_Table_CAL,_xlfn.XMATCH($H860,Dynamic_Period_CAL),_xlfn.XMATCH("GDP Deflator",Dynamic_Indices)),
INDEX(Dynamic_Table_CAL,COUNTA(Dynamic_Table_CAL)/COUNTA(Dynamic_Indices),_xlfn.XMATCH("GDP Deflator",Dynamic_Indices))),
IF(SETUP_Frequency="Quarterly",
IFERROR(INDEX(Dynamic_Table_QTR,_xlfn.XMATCH($H860,Dynamic_Period_QTR),_xlfn.XMATCH("GDP Deflator",Dynamic_Indices)),
INDEX(Dynamic_Table_QTR,COUNTA(Dynamic_Table_QTR)/COUNTA(Dynamic_Indices),_xlfn.XMATCH("GDP Deflator",Dynamic_Indices))),"err"))))
/100</f>
        <v>#N/A</v>
      </c>
      <c r="T860" s="37" t="e">
        <f t="shared" ca="1" si="68"/>
        <v>#N/A</v>
      </c>
      <c r="U860" s="2" t="e">
        <f ca="1">IF(ISERROR($H860),NA(),
_xlfn.XLOOKUP(0,Tool!$28:$28,Tool!$40:$40)/$T860
)</f>
        <v>#N/A</v>
      </c>
    </row>
    <row r="861" spans="8:21" x14ac:dyDescent="0.35">
      <c r="H861" s="33" t="b">
        <f>IF(SETUP_Frequency="Calendar Year",IF(COUNTA(H$3:H860)&lt;=SETUP_Period_Final-SETUP_Period_First,H860+1),
IF(SETUP_Frequency="Financial Year", IF(COUNTA(H$3:H860)&lt;=LEFT(SETUP_Period_Final,4)-LEFT(SETUP_Period_First,4),((LEFT(H860,2)&amp;MID(H860,3,2))+1)&amp;"/"&amp;TEXT(RIGHT(TEXT(RIGHT(H860,2)+1,"00"),2),"00"),NA()),
IF(SETUP_Frequency="Quarterly",IF(COUNTA(H$3:H860)&lt;=((LEFT(SETUP_Period_Final,4)-LEFT(SETUP_Period_First,4))*4)+RIGHT(SETUP_Period_Final,1)-RIGHT(SETUP_Period_First,1),IF(_xlfn.NUMBERVALUE(RIGHT(H860,1))=4,(LEFT(H860,4)+1)&amp;"Q1",(LEFT(H860,4)&amp;"Q"&amp;(RIGHT(H860,1)+1))),NA()),NA())))</f>
        <v>0</v>
      </c>
      <c r="J861" s="43">
        <f ca="1">OFFSET(Tool!$C$13,0,ROW($H861)-3)</f>
        <v>0</v>
      </c>
      <c r="K861" s="78" t="e">
        <f t="shared" ca="1" si="66"/>
        <v>#N/A</v>
      </c>
      <c r="L861" s="78" t="e">
        <f t="shared" ca="1" si="69"/>
        <v>#N/A</v>
      </c>
      <c r="M861" s="78" t="e">
        <f t="shared" ca="1" si="70"/>
        <v>#N/A</v>
      </c>
      <c r="N861" s="38"/>
      <c r="O861" s="36" t="e" cm="1">
        <f t="array" ref="O861">IF(OR(ISERROR($H861),$H861=FALSE),NA(),
IF(INFLATION_Index="Custom",_xlfn.XLOOKUP($H861,Tool!$12:$12,Tool!$14:$14)*100,
IF(SETUP_Frequency="Financial Year",
IFERROR(INDEX(Dynamic_Table_FY,_xlfn.XMATCH($H861,Dynamic_Period_FY),_xlfn.XMATCH(INFLATION_Index,Dynamic_Indices)),
INDEX(Dynamic_Table_FY,COUNTA(Dynamic_Table_FY)/COUNTA(Dynamic_Indices),_xlfn.XMATCH(INFLATION_Index,Dynamic_Indices))),
IF(SETUP_Frequency="Calendar Year",
IFERROR(INDEX(Dynamic_Table_CAL,_xlfn.XMATCH($H861,Dynamic_Period_CAL),_xlfn.XMATCH(INFLATION_Index,Dynamic_Indices)),
INDEX(Dynamic_Table_CAL,COUNTA(Dynamic_Table_CAL)/COUNTA(Dynamic_Indices),_xlfn.XMATCH(INFLATION_Index,Dynamic_Indices))),
IF(SETUP_Frequency="Quarterly",
IFERROR(INDEX(Dynamic_Table_QTR,_xlfn.XMATCH($H861,Dynamic_Period_QTR),_xlfn.XMATCH(INFLATION_Index,Dynamic_Indices)),
INDEX(Dynamic_Table_QTR,COUNTA(Dynamic_Table_QTR)/COUNTA(Dynamic_Indices),_xlfn.XMATCH(INFLATION_Index,Dynamic_Indices))),"err")))))
/100</f>
        <v>#N/A</v>
      </c>
      <c r="P861" s="37" t="e">
        <f t="shared" ca="1" si="67"/>
        <v>#N/A</v>
      </c>
      <c r="Q861" s="37" t="e">
        <f ca="1">IF(ISERROR($H861),NA(),
$P861/_xlfn.XLOOKUP(0,Tool!$27:$27,Tool!$33:$33)
)</f>
        <v>#N/A</v>
      </c>
      <c r="R861" s="2"/>
      <c r="S861" s="36" t="e" cm="1">
        <f t="array" ref="S861">IF(OR(ISERROR($H861),$H861=FALSE),NA(),
IF(SETUP_Frequency="Financial Year",
IFERROR(INDEX(Dynamic_Table_FY,_xlfn.XMATCH($H861,Dynamic_Period_FY),_xlfn.XMATCH("GDP Deflator",Dynamic_Indices)),
INDEX(Dynamic_Table_FY,COUNTA(Dynamic_Table_FY)/COUNTA(Dynamic_Indices),_xlfn.XMATCH("GDP Deflator",Dynamic_Indices))),
IF(SETUP_Frequency="Calendar Year",
IFERROR(INDEX(Dynamic_Table_CAL,_xlfn.XMATCH($H861,Dynamic_Period_CAL),_xlfn.XMATCH("GDP Deflator",Dynamic_Indices)),
INDEX(Dynamic_Table_CAL,COUNTA(Dynamic_Table_CAL)/COUNTA(Dynamic_Indices),_xlfn.XMATCH("GDP Deflator",Dynamic_Indices))),
IF(SETUP_Frequency="Quarterly",
IFERROR(INDEX(Dynamic_Table_QTR,_xlfn.XMATCH($H861,Dynamic_Period_QTR),_xlfn.XMATCH("GDP Deflator",Dynamic_Indices)),
INDEX(Dynamic_Table_QTR,COUNTA(Dynamic_Table_QTR)/COUNTA(Dynamic_Indices),_xlfn.XMATCH("GDP Deflator",Dynamic_Indices))),"err"))))
/100</f>
        <v>#N/A</v>
      </c>
      <c r="T861" s="37" t="e">
        <f t="shared" ca="1" si="68"/>
        <v>#N/A</v>
      </c>
      <c r="U861" s="2" t="e">
        <f ca="1">IF(ISERROR($H861),NA(),
_xlfn.XLOOKUP(0,Tool!$28:$28,Tool!$40:$40)/$T861
)</f>
        <v>#N/A</v>
      </c>
    </row>
    <row r="862" spans="8:21" x14ac:dyDescent="0.35">
      <c r="H862" s="33" t="b">
        <f>IF(SETUP_Frequency="Calendar Year",IF(COUNTA(H$3:H861)&lt;=SETUP_Period_Final-SETUP_Period_First,H861+1),
IF(SETUP_Frequency="Financial Year", IF(COUNTA(H$3:H861)&lt;=LEFT(SETUP_Period_Final,4)-LEFT(SETUP_Period_First,4),((LEFT(H861,2)&amp;MID(H861,3,2))+1)&amp;"/"&amp;TEXT(RIGHT(TEXT(RIGHT(H861,2)+1,"00"),2),"00"),NA()),
IF(SETUP_Frequency="Quarterly",IF(COUNTA(H$3:H861)&lt;=((LEFT(SETUP_Period_Final,4)-LEFT(SETUP_Period_First,4))*4)+RIGHT(SETUP_Period_Final,1)-RIGHT(SETUP_Period_First,1),IF(_xlfn.NUMBERVALUE(RIGHT(H861,1))=4,(LEFT(H861,4)+1)&amp;"Q1",(LEFT(H861,4)&amp;"Q"&amp;(RIGHT(H861,1)+1))),NA()),NA())))</f>
        <v>0</v>
      </c>
      <c r="J862" s="43">
        <f ca="1">OFFSET(Tool!$C$13,0,ROW($H862)-3)</f>
        <v>0</v>
      </c>
      <c r="K862" s="78" t="e">
        <f t="shared" ca="1" si="66"/>
        <v>#N/A</v>
      </c>
      <c r="L862" s="78" t="e">
        <f t="shared" ca="1" si="69"/>
        <v>#N/A</v>
      </c>
      <c r="M862" s="78" t="e">
        <f t="shared" ca="1" si="70"/>
        <v>#N/A</v>
      </c>
      <c r="N862" s="38"/>
      <c r="O862" s="36" t="e" cm="1">
        <f t="array" ref="O862">IF(OR(ISERROR($H862),$H862=FALSE),NA(),
IF(INFLATION_Index="Custom",_xlfn.XLOOKUP($H862,Tool!$12:$12,Tool!$14:$14)*100,
IF(SETUP_Frequency="Financial Year",
IFERROR(INDEX(Dynamic_Table_FY,_xlfn.XMATCH($H862,Dynamic_Period_FY),_xlfn.XMATCH(INFLATION_Index,Dynamic_Indices)),
INDEX(Dynamic_Table_FY,COUNTA(Dynamic_Table_FY)/COUNTA(Dynamic_Indices),_xlfn.XMATCH(INFLATION_Index,Dynamic_Indices))),
IF(SETUP_Frequency="Calendar Year",
IFERROR(INDEX(Dynamic_Table_CAL,_xlfn.XMATCH($H862,Dynamic_Period_CAL),_xlfn.XMATCH(INFLATION_Index,Dynamic_Indices)),
INDEX(Dynamic_Table_CAL,COUNTA(Dynamic_Table_CAL)/COUNTA(Dynamic_Indices),_xlfn.XMATCH(INFLATION_Index,Dynamic_Indices))),
IF(SETUP_Frequency="Quarterly",
IFERROR(INDEX(Dynamic_Table_QTR,_xlfn.XMATCH($H862,Dynamic_Period_QTR),_xlfn.XMATCH(INFLATION_Index,Dynamic_Indices)),
INDEX(Dynamic_Table_QTR,COUNTA(Dynamic_Table_QTR)/COUNTA(Dynamic_Indices),_xlfn.XMATCH(INFLATION_Index,Dynamic_Indices))),"err")))))
/100</f>
        <v>#N/A</v>
      </c>
      <c r="P862" s="37" t="e">
        <f t="shared" ca="1" si="67"/>
        <v>#N/A</v>
      </c>
      <c r="Q862" s="37" t="e">
        <f ca="1">IF(ISERROR($H862),NA(),
$P862/_xlfn.XLOOKUP(0,Tool!$27:$27,Tool!$33:$33)
)</f>
        <v>#N/A</v>
      </c>
      <c r="R862" s="2"/>
      <c r="S862" s="36" t="e" cm="1">
        <f t="array" ref="S862">IF(OR(ISERROR($H862),$H862=FALSE),NA(),
IF(SETUP_Frequency="Financial Year",
IFERROR(INDEX(Dynamic_Table_FY,_xlfn.XMATCH($H862,Dynamic_Period_FY),_xlfn.XMATCH("GDP Deflator",Dynamic_Indices)),
INDEX(Dynamic_Table_FY,COUNTA(Dynamic_Table_FY)/COUNTA(Dynamic_Indices),_xlfn.XMATCH("GDP Deflator",Dynamic_Indices))),
IF(SETUP_Frequency="Calendar Year",
IFERROR(INDEX(Dynamic_Table_CAL,_xlfn.XMATCH($H862,Dynamic_Period_CAL),_xlfn.XMATCH("GDP Deflator",Dynamic_Indices)),
INDEX(Dynamic_Table_CAL,COUNTA(Dynamic_Table_CAL)/COUNTA(Dynamic_Indices),_xlfn.XMATCH("GDP Deflator",Dynamic_Indices))),
IF(SETUP_Frequency="Quarterly",
IFERROR(INDEX(Dynamic_Table_QTR,_xlfn.XMATCH($H862,Dynamic_Period_QTR),_xlfn.XMATCH("GDP Deflator",Dynamic_Indices)),
INDEX(Dynamic_Table_QTR,COUNTA(Dynamic_Table_QTR)/COUNTA(Dynamic_Indices),_xlfn.XMATCH("GDP Deflator",Dynamic_Indices))),"err"))))
/100</f>
        <v>#N/A</v>
      </c>
      <c r="T862" s="37" t="e">
        <f t="shared" ca="1" si="68"/>
        <v>#N/A</v>
      </c>
      <c r="U862" s="2" t="e">
        <f ca="1">IF(ISERROR($H862),NA(),
_xlfn.XLOOKUP(0,Tool!$28:$28,Tool!$40:$40)/$T862
)</f>
        <v>#N/A</v>
      </c>
    </row>
    <row r="863" spans="8:21" x14ac:dyDescent="0.35">
      <c r="H863" s="33" t="b">
        <f>IF(SETUP_Frequency="Calendar Year",IF(COUNTA(H$3:H862)&lt;=SETUP_Period_Final-SETUP_Period_First,H862+1),
IF(SETUP_Frequency="Financial Year", IF(COUNTA(H$3:H862)&lt;=LEFT(SETUP_Period_Final,4)-LEFT(SETUP_Period_First,4),((LEFT(H862,2)&amp;MID(H862,3,2))+1)&amp;"/"&amp;TEXT(RIGHT(TEXT(RIGHT(H862,2)+1,"00"),2),"00"),NA()),
IF(SETUP_Frequency="Quarterly",IF(COUNTA(H$3:H862)&lt;=((LEFT(SETUP_Period_Final,4)-LEFT(SETUP_Period_First,4))*4)+RIGHT(SETUP_Period_Final,1)-RIGHT(SETUP_Period_First,1),IF(_xlfn.NUMBERVALUE(RIGHT(H862,1))=4,(LEFT(H862,4)+1)&amp;"Q1",(LEFT(H862,4)&amp;"Q"&amp;(RIGHT(H862,1)+1))),NA()),NA())))</f>
        <v>0</v>
      </c>
      <c r="J863" s="43">
        <f ca="1">OFFSET(Tool!$C$13,0,ROW($H863)-3)</f>
        <v>0</v>
      </c>
      <c r="K863" s="78" t="e">
        <f t="shared" ca="1" si="66"/>
        <v>#N/A</v>
      </c>
      <c r="L863" s="78" t="e">
        <f t="shared" ca="1" si="69"/>
        <v>#N/A</v>
      </c>
      <c r="M863" s="78" t="e">
        <f t="shared" ca="1" si="70"/>
        <v>#N/A</v>
      </c>
      <c r="N863" s="38"/>
      <c r="O863" s="36" t="e" cm="1">
        <f t="array" ref="O863">IF(OR(ISERROR($H863),$H863=FALSE),NA(),
IF(INFLATION_Index="Custom",_xlfn.XLOOKUP($H863,Tool!$12:$12,Tool!$14:$14)*100,
IF(SETUP_Frequency="Financial Year",
IFERROR(INDEX(Dynamic_Table_FY,_xlfn.XMATCH($H863,Dynamic_Period_FY),_xlfn.XMATCH(INFLATION_Index,Dynamic_Indices)),
INDEX(Dynamic_Table_FY,COUNTA(Dynamic_Table_FY)/COUNTA(Dynamic_Indices),_xlfn.XMATCH(INFLATION_Index,Dynamic_Indices))),
IF(SETUP_Frequency="Calendar Year",
IFERROR(INDEX(Dynamic_Table_CAL,_xlfn.XMATCH($H863,Dynamic_Period_CAL),_xlfn.XMATCH(INFLATION_Index,Dynamic_Indices)),
INDEX(Dynamic_Table_CAL,COUNTA(Dynamic_Table_CAL)/COUNTA(Dynamic_Indices),_xlfn.XMATCH(INFLATION_Index,Dynamic_Indices))),
IF(SETUP_Frequency="Quarterly",
IFERROR(INDEX(Dynamic_Table_QTR,_xlfn.XMATCH($H863,Dynamic_Period_QTR),_xlfn.XMATCH(INFLATION_Index,Dynamic_Indices)),
INDEX(Dynamic_Table_QTR,COUNTA(Dynamic_Table_QTR)/COUNTA(Dynamic_Indices),_xlfn.XMATCH(INFLATION_Index,Dynamic_Indices))),"err")))))
/100</f>
        <v>#N/A</v>
      </c>
      <c r="P863" s="37" t="e">
        <f t="shared" ca="1" si="67"/>
        <v>#N/A</v>
      </c>
      <c r="Q863" s="37" t="e">
        <f ca="1">IF(ISERROR($H863),NA(),
$P863/_xlfn.XLOOKUP(0,Tool!$27:$27,Tool!$33:$33)
)</f>
        <v>#N/A</v>
      </c>
      <c r="R863" s="2"/>
      <c r="S863" s="36" t="e" cm="1">
        <f t="array" ref="S863">IF(OR(ISERROR($H863),$H863=FALSE),NA(),
IF(SETUP_Frequency="Financial Year",
IFERROR(INDEX(Dynamic_Table_FY,_xlfn.XMATCH($H863,Dynamic_Period_FY),_xlfn.XMATCH("GDP Deflator",Dynamic_Indices)),
INDEX(Dynamic_Table_FY,COUNTA(Dynamic_Table_FY)/COUNTA(Dynamic_Indices),_xlfn.XMATCH("GDP Deflator",Dynamic_Indices))),
IF(SETUP_Frequency="Calendar Year",
IFERROR(INDEX(Dynamic_Table_CAL,_xlfn.XMATCH($H863,Dynamic_Period_CAL),_xlfn.XMATCH("GDP Deflator",Dynamic_Indices)),
INDEX(Dynamic_Table_CAL,COUNTA(Dynamic_Table_CAL)/COUNTA(Dynamic_Indices),_xlfn.XMATCH("GDP Deflator",Dynamic_Indices))),
IF(SETUP_Frequency="Quarterly",
IFERROR(INDEX(Dynamic_Table_QTR,_xlfn.XMATCH($H863,Dynamic_Period_QTR),_xlfn.XMATCH("GDP Deflator",Dynamic_Indices)),
INDEX(Dynamic_Table_QTR,COUNTA(Dynamic_Table_QTR)/COUNTA(Dynamic_Indices),_xlfn.XMATCH("GDP Deflator",Dynamic_Indices))),"err"))))
/100</f>
        <v>#N/A</v>
      </c>
      <c r="T863" s="37" t="e">
        <f t="shared" ca="1" si="68"/>
        <v>#N/A</v>
      </c>
      <c r="U863" s="2" t="e">
        <f ca="1">IF(ISERROR($H863),NA(),
_xlfn.XLOOKUP(0,Tool!$28:$28,Tool!$40:$40)/$T863
)</f>
        <v>#N/A</v>
      </c>
    </row>
    <row r="864" spans="8:21" x14ac:dyDescent="0.35">
      <c r="H864" s="33" t="b">
        <f>IF(SETUP_Frequency="Calendar Year",IF(COUNTA(H$3:H863)&lt;=SETUP_Period_Final-SETUP_Period_First,H863+1),
IF(SETUP_Frequency="Financial Year", IF(COUNTA(H$3:H863)&lt;=LEFT(SETUP_Period_Final,4)-LEFT(SETUP_Period_First,4),((LEFT(H863,2)&amp;MID(H863,3,2))+1)&amp;"/"&amp;TEXT(RIGHT(TEXT(RIGHT(H863,2)+1,"00"),2),"00"),NA()),
IF(SETUP_Frequency="Quarterly",IF(COUNTA(H$3:H863)&lt;=((LEFT(SETUP_Period_Final,4)-LEFT(SETUP_Period_First,4))*4)+RIGHT(SETUP_Period_Final,1)-RIGHT(SETUP_Period_First,1),IF(_xlfn.NUMBERVALUE(RIGHT(H863,1))=4,(LEFT(H863,4)+1)&amp;"Q1",(LEFT(H863,4)&amp;"Q"&amp;(RIGHT(H863,1)+1))),NA()),NA())))</f>
        <v>0</v>
      </c>
      <c r="J864" s="43">
        <f ca="1">OFFSET(Tool!$C$13,0,ROW($H864)-3)</f>
        <v>0</v>
      </c>
      <c r="K864" s="78" t="e">
        <f t="shared" ca="1" si="66"/>
        <v>#N/A</v>
      </c>
      <c r="L864" s="78" t="e">
        <f t="shared" ca="1" si="69"/>
        <v>#N/A</v>
      </c>
      <c r="M864" s="78" t="e">
        <f t="shared" ca="1" si="70"/>
        <v>#N/A</v>
      </c>
      <c r="N864" s="38"/>
      <c r="O864" s="36" t="e" cm="1">
        <f t="array" ref="O864">IF(OR(ISERROR($H864),$H864=FALSE),NA(),
IF(INFLATION_Index="Custom",_xlfn.XLOOKUP($H864,Tool!$12:$12,Tool!$14:$14)*100,
IF(SETUP_Frequency="Financial Year",
IFERROR(INDEX(Dynamic_Table_FY,_xlfn.XMATCH($H864,Dynamic_Period_FY),_xlfn.XMATCH(INFLATION_Index,Dynamic_Indices)),
INDEX(Dynamic_Table_FY,COUNTA(Dynamic_Table_FY)/COUNTA(Dynamic_Indices),_xlfn.XMATCH(INFLATION_Index,Dynamic_Indices))),
IF(SETUP_Frequency="Calendar Year",
IFERROR(INDEX(Dynamic_Table_CAL,_xlfn.XMATCH($H864,Dynamic_Period_CAL),_xlfn.XMATCH(INFLATION_Index,Dynamic_Indices)),
INDEX(Dynamic_Table_CAL,COUNTA(Dynamic_Table_CAL)/COUNTA(Dynamic_Indices),_xlfn.XMATCH(INFLATION_Index,Dynamic_Indices))),
IF(SETUP_Frequency="Quarterly",
IFERROR(INDEX(Dynamic_Table_QTR,_xlfn.XMATCH($H864,Dynamic_Period_QTR),_xlfn.XMATCH(INFLATION_Index,Dynamic_Indices)),
INDEX(Dynamic_Table_QTR,COUNTA(Dynamic_Table_QTR)/COUNTA(Dynamic_Indices),_xlfn.XMATCH(INFLATION_Index,Dynamic_Indices))),"err")))))
/100</f>
        <v>#N/A</v>
      </c>
      <c r="P864" s="37" t="e">
        <f t="shared" ca="1" si="67"/>
        <v>#N/A</v>
      </c>
      <c r="Q864" s="37" t="e">
        <f ca="1">IF(ISERROR($H864),NA(),
$P864/_xlfn.XLOOKUP(0,Tool!$27:$27,Tool!$33:$33)
)</f>
        <v>#N/A</v>
      </c>
      <c r="R864" s="2"/>
      <c r="S864" s="36" t="e" cm="1">
        <f t="array" ref="S864">IF(OR(ISERROR($H864),$H864=FALSE),NA(),
IF(SETUP_Frequency="Financial Year",
IFERROR(INDEX(Dynamic_Table_FY,_xlfn.XMATCH($H864,Dynamic_Period_FY),_xlfn.XMATCH("GDP Deflator",Dynamic_Indices)),
INDEX(Dynamic_Table_FY,COUNTA(Dynamic_Table_FY)/COUNTA(Dynamic_Indices),_xlfn.XMATCH("GDP Deflator",Dynamic_Indices))),
IF(SETUP_Frequency="Calendar Year",
IFERROR(INDEX(Dynamic_Table_CAL,_xlfn.XMATCH($H864,Dynamic_Period_CAL),_xlfn.XMATCH("GDP Deflator",Dynamic_Indices)),
INDEX(Dynamic_Table_CAL,COUNTA(Dynamic_Table_CAL)/COUNTA(Dynamic_Indices),_xlfn.XMATCH("GDP Deflator",Dynamic_Indices))),
IF(SETUP_Frequency="Quarterly",
IFERROR(INDEX(Dynamic_Table_QTR,_xlfn.XMATCH($H864,Dynamic_Period_QTR),_xlfn.XMATCH("GDP Deflator",Dynamic_Indices)),
INDEX(Dynamic_Table_QTR,COUNTA(Dynamic_Table_QTR)/COUNTA(Dynamic_Indices),_xlfn.XMATCH("GDP Deflator",Dynamic_Indices))),"err"))))
/100</f>
        <v>#N/A</v>
      </c>
      <c r="T864" s="37" t="e">
        <f t="shared" ca="1" si="68"/>
        <v>#N/A</v>
      </c>
      <c r="U864" s="2" t="e">
        <f ca="1">IF(ISERROR($H864),NA(),
_xlfn.XLOOKUP(0,Tool!$28:$28,Tool!$40:$40)/$T864
)</f>
        <v>#N/A</v>
      </c>
    </row>
    <row r="865" spans="8:21" x14ac:dyDescent="0.35">
      <c r="H865" s="33" t="b">
        <f>IF(SETUP_Frequency="Calendar Year",IF(COUNTA(H$3:H864)&lt;=SETUP_Period_Final-SETUP_Period_First,H864+1),
IF(SETUP_Frequency="Financial Year", IF(COUNTA(H$3:H864)&lt;=LEFT(SETUP_Period_Final,4)-LEFT(SETUP_Period_First,4),((LEFT(H864,2)&amp;MID(H864,3,2))+1)&amp;"/"&amp;TEXT(RIGHT(TEXT(RIGHT(H864,2)+1,"00"),2),"00"),NA()),
IF(SETUP_Frequency="Quarterly",IF(COUNTA(H$3:H864)&lt;=((LEFT(SETUP_Period_Final,4)-LEFT(SETUP_Period_First,4))*4)+RIGHT(SETUP_Period_Final,1)-RIGHT(SETUP_Period_First,1),IF(_xlfn.NUMBERVALUE(RIGHT(H864,1))=4,(LEFT(H864,4)+1)&amp;"Q1",(LEFT(H864,4)&amp;"Q"&amp;(RIGHT(H864,1)+1))),NA()),NA())))</f>
        <v>0</v>
      </c>
      <c r="J865" s="43">
        <f ca="1">OFFSET(Tool!$C$13,0,ROW($H865)-3)</f>
        <v>0</v>
      </c>
      <c r="K865" s="78" t="e">
        <f t="shared" ca="1" si="66"/>
        <v>#N/A</v>
      </c>
      <c r="L865" s="78" t="e">
        <f t="shared" ca="1" si="69"/>
        <v>#N/A</v>
      </c>
      <c r="M865" s="78" t="e">
        <f t="shared" ca="1" si="70"/>
        <v>#N/A</v>
      </c>
      <c r="N865" s="38"/>
      <c r="O865" s="36" t="e" cm="1">
        <f t="array" ref="O865">IF(OR(ISERROR($H865),$H865=FALSE),NA(),
IF(INFLATION_Index="Custom",_xlfn.XLOOKUP($H865,Tool!$12:$12,Tool!$14:$14)*100,
IF(SETUP_Frequency="Financial Year",
IFERROR(INDEX(Dynamic_Table_FY,_xlfn.XMATCH($H865,Dynamic_Period_FY),_xlfn.XMATCH(INFLATION_Index,Dynamic_Indices)),
INDEX(Dynamic_Table_FY,COUNTA(Dynamic_Table_FY)/COUNTA(Dynamic_Indices),_xlfn.XMATCH(INFLATION_Index,Dynamic_Indices))),
IF(SETUP_Frequency="Calendar Year",
IFERROR(INDEX(Dynamic_Table_CAL,_xlfn.XMATCH($H865,Dynamic_Period_CAL),_xlfn.XMATCH(INFLATION_Index,Dynamic_Indices)),
INDEX(Dynamic_Table_CAL,COUNTA(Dynamic_Table_CAL)/COUNTA(Dynamic_Indices),_xlfn.XMATCH(INFLATION_Index,Dynamic_Indices))),
IF(SETUP_Frequency="Quarterly",
IFERROR(INDEX(Dynamic_Table_QTR,_xlfn.XMATCH($H865,Dynamic_Period_QTR),_xlfn.XMATCH(INFLATION_Index,Dynamic_Indices)),
INDEX(Dynamic_Table_QTR,COUNTA(Dynamic_Table_QTR)/COUNTA(Dynamic_Indices),_xlfn.XMATCH(INFLATION_Index,Dynamic_Indices))),"err")))))
/100</f>
        <v>#N/A</v>
      </c>
      <c r="P865" s="37" t="e">
        <f t="shared" ca="1" si="67"/>
        <v>#N/A</v>
      </c>
      <c r="Q865" s="37" t="e">
        <f ca="1">IF(ISERROR($H865),NA(),
$P865/_xlfn.XLOOKUP(0,Tool!$27:$27,Tool!$33:$33)
)</f>
        <v>#N/A</v>
      </c>
      <c r="R865" s="2"/>
      <c r="S865" s="36" t="e" cm="1">
        <f t="array" ref="S865">IF(OR(ISERROR($H865),$H865=FALSE),NA(),
IF(SETUP_Frequency="Financial Year",
IFERROR(INDEX(Dynamic_Table_FY,_xlfn.XMATCH($H865,Dynamic_Period_FY),_xlfn.XMATCH("GDP Deflator",Dynamic_Indices)),
INDEX(Dynamic_Table_FY,COUNTA(Dynamic_Table_FY)/COUNTA(Dynamic_Indices),_xlfn.XMATCH("GDP Deflator",Dynamic_Indices))),
IF(SETUP_Frequency="Calendar Year",
IFERROR(INDEX(Dynamic_Table_CAL,_xlfn.XMATCH($H865,Dynamic_Period_CAL),_xlfn.XMATCH("GDP Deflator",Dynamic_Indices)),
INDEX(Dynamic_Table_CAL,COUNTA(Dynamic_Table_CAL)/COUNTA(Dynamic_Indices),_xlfn.XMATCH("GDP Deflator",Dynamic_Indices))),
IF(SETUP_Frequency="Quarterly",
IFERROR(INDEX(Dynamic_Table_QTR,_xlfn.XMATCH($H865,Dynamic_Period_QTR),_xlfn.XMATCH("GDP Deflator",Dynamic_Indices)),
INDEX(Dynamic_Table_QTR,COUNTA(Dynamic_Table_QTR)/COUNTA(Dynamic_Indices),_xlfn.XMATCH("GDP Deflator",Dynamic_Indices))),"err"))))
/100</f>
        <v>#N/A</v>
      </c>
      <c r="T865" s="37" t="e">
        <f t="shared" ca="1" si="68"/>
        <v>#N/A</v>
      </c>
      <c r="U865" s="2" t="e">
        <f ca="1">IF(ISERROR($H865),NA(),
_xlfn.XLOOKUP(0,Tool!$28:$28,Tool!$40:$40)/$T865
)</f>
        <v>#N/A</v>
      </c>
    </row>
    <row r="866" spans="8:21" x14ac:dyDescent="0.35">
      <c r="H866" s="33" t="b">
        <f>IF(SETUP_Frequency="Calendar Year",IF(COUNTA(H$3:H865)&lt;=SETUP_Period_Final-SETUP_Period_First,H865+1),
IF(SETUP_Frequency="Financial Year", IF(COUNTA(H$3:H865)&lt;=LEFT(SETUP_Period_Final,4)-LEFT(SETUP_Period_First,4),((LEFT(H865,2)&amp;MID(H865,3,2))+1)&amp;"/"&amp;TEXT(RIGHT(TEXT(RIGHT(H865,2)+1,"00"),2),"00"),NA()),
IF(SETUP_Frequency="Quarterly",IF(COUNTA(H$3:H865)&lt;=((LEFT(SETUP_Period_Final,4)-LEFT(SETUP_Period_First,4))*4)+RIGHT(SETUP_Period_Final,1)-RIGHT(SETUP_Period_First,1),IF(_xlfn.NUMBERVALUE(RIGHT(H865,1))=4,(LEFT(H865,4)+1)&amp;"Q1",(LEFT(H865,4)&amp;"Q"&amp;(RIGHT(H865,1)+1))),NA()),NA())))</f>
        <v>0</v>
      </c>
      <c r="J866" s="43">
        <f ca="1">OFFSET(Tool!$C$13,0,ROW($H866)-3)</f>
        <v>0</v>
      </c>
      <c r="K866" s="78" t="e">
        <f t="shared" ca="1" si="66"/>
        <v>#N/A</v>
      </c>
      <c r="L866" s="78" t="e">
        <f t="shared" ca="1" si="69"/>
        <v>#N/A</v>
      </c>
      <c r="M866" s="78" t="e">
        <f t="shared" ca="1" si="70"/>
        <v>#N/A</v>
      </c>
      <c r="N866" s="38"/>
      <c r="O866" s="36" t="e" cm="1">
        <f t="array" ref="O866">IF(OR(ISERROR($H866),$H866=FALSE),NA(),
IF(INFLATION_Index="Custom",_xlfn.XLOOKUP($H866,Tool!$12:$12,Tool!$14:$14)*100,
IF(SETUP_Frequency="Financial Year",
IFERROR(INDEX(Dynamic_Table_FY,_xlfn.XMATCH($H866,Dynamic_Period_FY),_xlfn.XMATCH(INFLATION_Index,Dynamic_Indices)),
INDEX(Dynamic_Table_FY,COUNTA(Dynamic_Table_FY)/COUNTA(Dynamic_Indices),_xlfn.XMATCH(INFLATION_Index,Dynamic_Indices))),
IF(SETUP_Frequency="Calendar Year",
IFERROR(INDEX(Dynamic_Table_CAL,_xlfn.XMATCH($H866,Dynamic_Period_CAL),_xlfn.XMATCH(INFLATION_Index,Dynamic_Indices)),
INDEX(Dynamic_Table_CAL,COUNTA(Dynamic_Table_CAL)/COUNTA(Dynamic_Indices),_xlfn.XMATCH(INFLATION_Index,Dynamic_Indices))),
IF(SETUP_Frequency="Quarterly",
IFERROR(INDEX(Dynamic_Table_QTR,_xlfn.XMATCH($H866,Dynamic_Period_QTR),_xlfn.XMATCH(INFLATION_Index,Dynamic_Indices)),
INDEX(Dynamic_Table_QTR,COUNTA(Dynamic_Table_QTR)/COUNTA(Dynamic_Indices),_xlfn.XMATCH(INFLATION_Index,Dynamic_Indices))),"err")))))
/100</f>
        <v>#N/A</v>
      </c>
      <c r="P866" s="37" t="e">
        <f t="shared" ca="1" si="67"/>
        <v>#N/A</v>
      </c>
      <c r="Q866" s="37" t="e">
        <f ca="1">IF(ISERROR($H866),NA(),
$P866/_xlfn.XLOOKUP(0,Tool!$27:$27,Tool!$33:$33)
)</f>
        <v>#N/A</v>
      </c>
      <c r="R866" s="2"/>
      <c r="S866" s="36" t="e" cm="1">
        <f t="array" ref="S866">IF(OR(ISERROR($H866),$H866=FALSE),NA(),
IF(SETUP_Frequency="Financial Year",
IFERROR(INDEX(Dynamic_Table_FY,_xlfn.XMATCH($H866,Dynamic_Period_FY),_xlfn.XMATCH("GDP Deflator",Dynamic_Indices)),
INDEX(Dynamic_Table_FY,COUNTA(Dynamic_Table_FY)/COUNTA(Dynamic_Indices),_xlfn.XMATCH("GDP Deflator",Dynamic_Indices))),
IF(SETUP_Frequency="Calendar Year",
IFERROR(INDEX(Dynamic_Table_CAL,_xlfn.XMATCH($H866,Dynamic_Period_CAL),_xlfn.XMATCH("GDP Deflator",Dynamic_Indices)),
INDEX(Dynamic_Table_CAL,COUNTA(Dynamic_Table_CAL)/COUNTA(Dynamic_Indices),_xlfn.XMATCH("GDP Deflator",Dynamic_Indices))),
IF(SETUP_Frequency="Quarterly",
IFERROR(INDEX(Dynamic_Table_QTR,_xlfn.XMATCH($H866,Dynamic_Period_QTR),_xlfn.XMATCH("GDP Deflator",Dynamic_Indices)),
INDEX(Dynamic_Table_QTR,COUNTA(Dynamic_Table_QTR)/COUNTA(Dynamic_Indices),_xlfn.XMATCH("GDP Deflator",Dynamic_Indices))),"err"))))
/100</f>
        <v>#N/A</v>
      </c>
      <c r="T866" s="37" t="e">
        <f t="shared" ca="1" si="68"/>
        <v>#N/A</v>
      </c>
      <c r="U866" s="2" t="e">
        <f ca="1">IF(ISERROR($H866),NA(),
_xlfn.XLOOKUP(0,Tool!$28:$28,Tool!$40:$40)/$T866
)</f>
        <v>#N/A</v>
      </c>
    </row>
    <row r="867" spans="8:21" x14ac:dyDescent="0.35">
      <c r="H867" s="33" t="b">
        <f>IF(SETUP_Frequency="Calendar Year",IF(COUNTA(H$3:H866)&lt;=SETUP_Period_Final-SETUP_Period_First,H866+1),
IF(SETUP_Frequency="Financial Year", IF(COUNTA(H$3:H866)&lt;=LEFT(SETUP_Period_Final,4)-LEFT(SETUP_Period_First,4),((LEFT(H866,2)&amp;MID(H866,3,2))+1)&amp;"/"&amp;TEXT(RIGHT(TEXT(RIGHT(H866,2)+1,"00"),2),"00"),NA()),
IF(SETUP_Frequency="Quarterly",IF(COUNTA(H$3:H866)&lt;=((LEFT(SETUP_Period_Final,4)-LEFT(SETUP_Period_First,4))*4)+RIGHT(SETUP_Period_Final,1)-RIGHT(SETUP_Period_First,1),IF(_xlfn.NUMBERVALUE(RIGHT(H866,1))=4,(LEFT(H866,4)+1)&amp;"Q1",(LEFT(H866,4)&amp;"Q"&amp;(RIGHT(H866,1)+1))),NA()),NA())))</f>
        <v>0</v>
      </c>
      <c r="J867" s="43">
        <f ca="1">OFFSET(Tool!$C$13,0,ROW($H867)-3)</f>
        <v>0</v>
      </c>
      <c r="K867" s="78" t="e">
        <f t="shared" ca="1" si="66"/>
        <v>#N/A</v>
      </c>
      <c r="L867" s="78" t="e">
        <f t="shared" ca="1" si="69"/>
        <v>#N/A</v>
      </c>
      <c r="M867" s="78" t="e">
        <f t="shared" ca="1" si="70"/>
        <v>#N/A</v>
      </c>
      <c r="N867" s="38"/>
      <c r="O867" s="36" t="e" cm="1">
        <f t="array" ref="O867">IF(OR(ISERROR($H867),$H867=FALSE),NA(),
IF(INFLATION_Index="Custom",_xlfn.XLOOKUP($H867,Tool!$12:$12,Tool!$14:$14)*100,
IF(SETUP_Frequency="Financial Year",
IFERROR(INDEX(Dynamic_Table_FY,_xlfn.XMATCH($H867,Dynamic_Period_FY),_xlfn.XMATCH(INFLATION_Index,Dynamic_Indices)),
INDEX(Dynamic_Table_FY,COUNTA(Dynamic_Table_FY)/COUNTA(Dynamic_Indices),_xlfn.XMATCH(INFLATION_Index,Dynamic_Indices))),
IF(SETUP_Frequency="Calendar Year",
IFERROR(INDEX(Dynamic_Table_CAL,_xlfn.XMATCH($H867,Dynamic_Period_CAL),_xlfn.XMATCH(INFLATION_Index,Dynamic_Indices)),
INDEX(Dynamic_Table_CAL,COUNTA(Dynamic_Table_CAL)/COUNTA(Dynamic_Indices),_xlfn.XMATCH(INFLATION_Index,Dynamic_Indices))),
IF(SETUP_Frequency="Quarterly",
IFERROR(INDEX(Dynamic_Table_QTR,_xlfn.XMATCH($H867,Dynamic_Period_QTR),_xlfn.XMATCH(INFLATION_Index,Dynamic_Indices)),
INDEX(Dynamic_Table_QTR,COUNTA(Dynamic_Table_QTR)/COUNTA(Dynamic_Indices),_xlfn.XMATCH(INFLATION_Index,Dynamic_Indices))),"err")))))
/100</f>
        <v>#N/A</v>
      </c>
      <c r="P867" s="37" t="e">
        <f t="shared" ca="1" si="67"/>
        <v>#N/A</v>
      </c>
      <c r="Q867" s="37" t="e">
        <f ca="1">IF(ISERROR($H867),NA(),
$P867/_xlfn.XLOOKUP(0,Tool!$27:$27,Tool!$33:$33)
)</f>
        <v>#N/A</v>
      </c>
      <c r="R867" s="2"/>
      <c r="S867" s="36" t="e" cm="1">
        <f t="array" ref="S867">IF(OR(ISERROR($H867),$H867=FALSE),NA(),
IF(SETUP_Frequency="Financial Year",
IFERROR(INDEX(Dynamic_Table_FY,_xlfn.XMATCH($H867,Dynamic_Period_FY),_xlfn.XMATCH("GDP Deflator",Dynamic_Indices)),
INDEX(Dynamic_Table_FY,COUNTA(Dynamic_Table_FY)/COUNTA(Dynamic_Indices),_xlfn.XMATCH("GDP Deflator",Dynamic_Indices))),
IF(SETUP_Frequency="Calendar Year",
IFERROR(INDEX(Dynamic_Table_CAL,_xlfn.XMATCH($H867,Dynamic_Period_CAL),_xlfn.XMATCH("GDP Deflator",Dynamic_Indices)),
INDEX(Dynamic_Table_CAL,COUNTA(Dynamic_Table_CAL)/COUNTA(Dynamic_Indices),_xlfn.XMATCH("GDP Deflator",Dynamic_Indices))),
IF(SETUP_Frequency="Quarterly",
IFERROR(INDEX(Dynamic_Table_QTR,_xlfn.XMATCH($H867,Dynamic_Period_QTR),_xlfn.XMATCH("GDP Deflator",Dynamic_Indices)),
INDEX(Dynamic_Table_QTR,COUNTA(Dynamic_Table_QTR)/COUNTA(Dynamic_Indices),_xlfn.XMATCH("GDP Deflator",Dynamic_Indices))),"err"))))
/100</f>
        <v>#N/A</v>
      </c>
      <c r="T867" s="37" t="e">
        <f t="shared" ca="1" si="68"/>
        <v>#N/A</v>
      </c>
      <c r="U867" s="2" t="e">
        <f ca="1">IF(ISERROR($H867),NA(),
_xlfn.XLOOKUP(0,Tool!$28:$28,Tool!$40:$40)/$T867
)</f>
        <v>#N/A</v>
      </c>
    </row>
    <row r="868" spans="8:21" x14ac:dyDescent="0.35">
      <c r="H868" s="33" t="b">
        <f>IF(SETUP_Frequency="Calendar Year",IF(COUNTA(H$3:H867)&lt;=SETUP_Period_Final-SETUP_Period_First,H867+1),
IF(SETUP_Frequency="Financial Year", IF(COUNTA(H$3:H867)&lt;=LEFT(SETUP_Period_Final,4)-LEFT(SETUP_Period_First,4),((LEFT(H867,2)&amp;MID(H867,3,2))+1)&amp;"/"&amp;TEXT(RIGHT(TEXT(RIGHT(H867,2)+1,"00"),2),"00"),NA()),
IF(SETUP_Frequency="Quarterly",IF(COUNTA(H$3:H867)&lt;=((LEFT(SETUP_Period_Final,4)-LEFT(SETUP_Period_First,4))*4)+RIGHT(SETUP_Period_Final,1)-RIGHT(SETUP_Period_First,1),IF(_xlfn.NUMBERVALUE(RIGHT(H867,1))=4,(LEFT(H867,4)+1)&amp;"Q1",(LEFT(H867,4)&amp;"Q"&amp;(RIGHT(H867,1)+1))),NA()),NA())))</f>
        <v>0</v>
      </c>
      <c r="J868" s="43">
        <f ca="1">OFFSET(Tool!$C$13,0,ROW($H868)-3)</f>
        <v>0</v>
      </c>
      <c r="K868" s="78" t="e">
        <f t="shared" ca="1" si="66"/>
        <v>#N/A</v>
      </c>
      <c r="L868" s="78" t="e">
        <f t="shared" ca="1" si="69"/>
        <v>#N/A</v>
      </c>
      <c r="M868" s="78" t="e">
        <f t="shared" ca="1" si="70"/>
        <v>#N/A</v>
      </c>
      <c r="N868" s="38"/>
      <c r="O868" s="36" t="e" cm="1">
        <f t="array" ref="O868">IF(OR(ISERROR($H868),$H868=FALSE),NA(),
IF(INFLATION_Index="Custom",_xlfn.XLOOKUP($H868,Tool!$12:$12,Tool!$14:$14)*100,
IF(SETUP_Frequency="Financial Year",
IFERROR(INDEX(Dynamic_Table_FY,_xlfn.XMATCH($H868,Dynamic_Period_FY),_xlfn.XMATCH(INFLATION_Index,Dynamic_Indices)),
INDEX(Dynamic_Table_FY,COUNTA(Dynamic_Table_FY)/COUNTA(Dynamic_Indices),_xlfn.XMATCH(INFLATION_Index,Dynamic_Indices))),
IF(SETUP_Frequency="Calendar Year",
IFERROR(INDEX(Dynamic_Table_CAL,_xlfn.XMATCH($H868,Dynamic_Period_CAL),_xlfn.XMATCH(INFLATION_Index,Dynamic_Indices)),
INDEX(Dynamic_Table_CAL,COUNTA(Dynamic_Table_CAL)/COUNTA(Dynamic_Indices),_xlfn.XMATCH(INFLATION_Index,Dynamic_Indices))),
IF(SETUP_Frequency="Quarterly",
IFERROR(INDEX(Dynamic_Table_QTR,_xlfn.XMATCH($H868,Dynamic_Period_QTR),_xlfn.XMATCH(INFLATION_Index,Dynamic_Indices)),
INDEX(Dynamic_Table_QTR,COUNTA(Dynamic_Table_QTR)/COUNTA(Dynamic_Indices),_xlfn.XMATCH(INFLATION_Index,Dynamic_Indices))),"err")))))
/100</f>
        <v>#N/A</v>
      </c>
      <c r="P868" s="37" t="e">
        <f t="shared" ca="1" si="67"/>
        <v>#N/A</v>
      </c>
      <c r="Q868" s="37" t="e">
        <f ca="1">IF(ISERROR($H868),NA(),
$P868/_xlfn.XLOOKUP(0,Tool!$27:$27,Tool!$33:$33)
)</f>
        <v>#N/A</v>
      </c>
      <c r="R868" s="2"/>
      <c r="S868" s="36" t="e" cm="1">
        <f t="array" ref="S868">IF(OR(ISERROR($H868),$H868=FALSE),NA(),
IF(SETUP_Frequency="Financial Year",
IFERROR(INDEX(Dynamic_Table_FY,_xlfn.XMATCH($H868,Dynamic_Period_FY),_xlfn.XMATCH("GDP Deflator",Dynamic_Indices)),
INDEX(Dynamic_Table_FY,COUNTA(Dynamic_Table_FY)/COUNTA(Dynamic_Indices),_xlfn.XMATCH("GDP Deflator",Dynamic_Indices))),
IF(SETUP_Frequency="Calendar Year",
IFERROR(INDEX(Dynamic_Table_CAL,_xlfn.XMATCH($H868,Dynamic_Period_CAL),_xlfn.XMATCH("GDP Deflator",Dynamic_Indices)),
INDEX(Dynamic_Table_CAL,COUNTA(Dynamic_Table_CAL)/COUNTA(Dynamic_Indices),_xlfn.XMATCH("GDP Deflator",Dynamic_Indices))),
IF(SETUP_Frequency="Quarterly",
IFERROR(INDEX(Dynamic_Table_QTR,_xlfn.XMATCH($H868,Dynamic_Period_QTR),_xlfn.XMATCH("GDP Deflator",Dynamic_Indices)),
INDEX(Dynamic_Table_QTR,COUNTA(Dynamic_Table_QTR)/COUNTA(Dynamic_Indices),_xlfn.XMATCH("GDP Deflator",Dynamic_Indices))),"err"))))
/100</f>
        <v>#N/A</v>
      </c>
      <c r="T868" s="37" t="e">
        <f t="shared" ca="1" si="68"/>
        <v>#N/A</v>
      </c>
      <c r="U868" s="2" t="e">
        <f ca="1">IF(ISERROR($H868),NA(),
_xlfn.XLOOKUP(0,Tool!$28:$28,Tool!$40:$40)/$T868
)</f>
        <v>#N/A</v>
      </c>
    </row>
    <row r="869" spans="8:21" x14ac:dyDescent="0.35">
      <c r="H869" s="33" t="b">
        <f>IF(SETUP_Frequency="Calendar Year",IF(COUNTA(H$3:H868)&lt;=SETUP_Period_Final-SETUP_Period_First,H868+1),
IF(SETUP_Frequency="Financial Year", IF(COUNTA(H$3:H868)&lt;=LEFT(SETUP_Period_Final,4)-LEFT(SETUP_Period_First,4),((LEFT(H868,2)&amp;MID(H868,3,2))+1)&amp;"/"&amp;TEXT(RIGHT(TEXT(RIGHT(H868,2)+1,"00"),2),"00"),NA()),
IF(SETUP_Frequency="Quarterly",IF(COUNTA(H$3:H868)&lt;=((LEFT(SETUP_Period_Final,4)-LEFT(SETUP_Period_First,4))*4)+RIGHT(SETUP_Period_Final,1)-RIGHT(SETUP_Period_First,1),IF(_xlfn.NUMBERVALUE(RIGHT(H868,1))=4,(LEFT(H868,4)+1)&amp;"Q1",(LEFT(H868,4)&amp;"Q"&amp;(RIGHT(H868,1)+1))),NA()),NA())))</f>
        <v>0</v>
      </c>
      <c r="J869" s="43">
        <f ca="1">OFFSET(Tool!$C$13,0,ROW($H869)-3)</f>
        <v>0</v>
      </c>
      <c r="K869" s="78" t="e">
        <f t="shared" ca="1" si="66"/>
        <v>#N/A</v>
      </c>
      <c r="L869" s="78" t="e">
        <f t="shared" ca="1" si="69"/>
        <v>#N/A</v>
      </c>
      <c r="M869" s="78" t="e">
        <f t="shared" ca="1" si="70"/>
        <v>#N/A</v>
      </c>
      <c r="N869" s="38"/>
      <c r="O869" s="36" t="e" cm="1">
        <f t="array" ref="O869">IF(OR(ISERROR($H869),$H869=FALSE),NA(),
IF(INFLATION_Index="Custom",_xlfn.XLOOKUP($H869,Tool!$12:$12,Tool!$14:$14)*100,
IF(SETUP_Frequency="Financial Year",
IFERROR(INDEX(Dynamic_Table_FY,_xlfn.XMATCH($H869,Dynamic_Period_FY),_xlfn.XMATCH(INFLATION_Index,Dynamic_Indices)),
INDEX(Dynamic_Table_FY,COUNTA(Dynamic_Table_FY)/COUNTA(Dynamic_Indices),_xlfn.XMATCH(INFLATION_Index,Dynamic_Indices))),
IF(SETUP_Frequency="Calendar Year",
IFERROR(INDEX(Dynamic_Table_CAL,_xlfn.XMATCH($H869,Dynamic_Period_CAL),_xlfn.XMATCH(INFLATION_Index,Dynamic_Indices)),
INDEX(Dynamic_Table_CAL,COUNTA(Dynamic_Table_CAL)/COUNTA(Dynamic_Indices),_xlfn.XMATCH(INFLATION_Index,Dynamic_Indices))),
IF(SETUP_Frequency="Quarterly",
IFERROR(INDEX(Dynamic_Table_QTR,_xlfn.XMATCH($H869,Dynamic_Period_QTR),_xlfn.XMATCH(INFLATION_Index,Dynamic_Indices)),
INDEX(Dynamic_Table_QTR,COUNTA(Dynamic_Table_QTR)/COUNTA(Dynamic_Indices),_xlfn.XMATCH(INFLATION_Index,Dynamic_Indices))),"err")))))
/100</f>
        <v>#N/A</v>
      </c>
      <c r="P869" s="37" t="e">
        <f t="shared" ca="1" si="67"/>
        <v>#N/A</v>
      </c>
      <c r="Q869" s="37" t="e">
        <f ca="1">IF(ISERROR($H869),NA(),
$P869/_xlfn.XLOOKUP(0,Tool!$27:$27,Tool!$33:$33)
)</f>
        <v>#N/A</v>
      </c>
      <c r="R869" s="2"/>
      <c r="S869" s="36" t="e" cm="1">
        <f t="array" ref="S869">IF(OR(ISERROR($H869),$H869=FALSE),NA(),
IF(SETUP_Frequency="Financial Year",
IFERROR(INDEX(Dynamic_Table_FY,_xlfn.XMATCH($H869,Dynamic_Period_FY),_xlfn.XMATCH("GDP Deflator",Dynamic_Indices)),
INDEX(Dynamic_Table_FY,COUNTA(Dynamic_Table_FY)/COUNTA(Dynamic_Indices),_xlfn.XMATCH("GDP Deflator",Dynamic_Indices))),
IF(SETUP_Frequency="Calendar Year",
IFERROR(INDEX(Dynamic_Table_CAL,_xlfn.XMATCH($H869,Dynamic_Period_CAL),_xlfn.XMATCH("GDP Deflator",Dynamic_Indices)),
INDEX(Dynamic_Table_CAL,COUNTA(Dynamic_Table_CAL)/COUNTA(Dynamic_Indices),_xlfn.XMATCH("GDP Deflator",Dynamic_Indices))),
IF(SETUP_Frequency="Quarterly",
IFERROR(INDEX(Dynamic_Table_QTR,_xlfn.XMATCH($H869,Dynamic_Period_QTR),_xlfn.XMATCH("GDP Deflator",Dynamic_Indices)),
INDEX(Dynamic_Table_QTR,COUNTA(Dynamic_Table_QTR)/COUNTA(Dynamic_Indices),_xlfn.XMATCH("GDP Deflator",Dynamic_Indices))),"err"))))
/100</f>
        <v>#N/A</v>
      </c>
      <c r="T869" s="37" t="e">
        <f t="shared" ca="1" si="68"/>
        <v>#N/A</v>
      </c>
      <c r="U869" s="2" t="e">
        <f ca="1">IF(ISERROR($H869),NA(),
_xlfn.XLOOKUP(0,Tool!$28:$28,Tool!$40:$40)/$T869
)</f>
        <v>#N/A</v>
      </c>
    </row>
    <row r="870" spans="8:21" x14ac:dyDescent="0.35">
      <c r="H870" s="33" t="b">
        <f>IF(SETUP_Frequency="Calendar Year",IF(COUNTA(H$3:H869)&lt;=SETUP_Period_Final-SETUP_Period_First,H869+1),
IF(SETUP_Frequency="Financial Year", IF(COUNTA(H$3:H869)&lt;=LEFT(SETUP_Period_Final,4)-LEFT(SETUP_Period_First,4),((LEFT(H869,2)&amp;MID(H869,3,2))+1)&amp;"/"&amp;TEXT(RIGHT(TEXT(RIGHT(H869,2)+1,"00"),2),"00"),NA()),
IF(SETUP_Frequency="Quarterly",IF(COUNTA(H$3:H869)&lt;=((LEFT(SETUP_Period_Final,4)-LEFT(SETUP_Period_First,4))*4)+RIGHT(SETUP_Period_Final,1)-RIGHT(SETUP_Period_First,1),IF(_xlfn.NUMBERVALUE(RIGHT(H869,1))=4,(LEFT(H869,4)+1)&amp;"Q1",(LEFT(H869,4)&amp;"Q"&amp;(RIGHT(H869,1)+1))),NA()),NA())))</f>
        <v>0</v>
      </c>
      <c r="J870" s="43">
        <f ca="1">OFFSET(Tool!$C$13,0,ROW($H870)-3)</f>
        <v>0</v>
      </c>
      <c r="K870" s="78" t="e">
        <f t="shared" ca="1" si="66"/>
        <v>#N/A</v>
      </c>
      <c r="L870" s="78" t="e">
        <f t="shared" ca="1" si="69"/>
        <v>#N/A</v>
      </c>
      <c r="M870" s="78" t="e">
        <f t="shared" ca="1" si="70"/>
        <v>#N/A</v>
      </c>
      <c r="N870" s="38"/>
      <c r="O870" s="36" t="e" cm="1">
        <f t="array" ref="O870">IF(OR(ISERROR($H870),$H870=FALSE),NA(),
IF(INFLATION_Index="Custom",_xlfn.XLOOKUP($H870,Tool!$12:$12,Tool!$14:$14)*100,
IF(SETUP_Frequency="Financial Year",
IFERROR(INDEX(Dynamic_Table_FY,_xlfn.XMATCH($H870,Dynamic_Period_FY),_xlfn.XMATCH(INFLATION_Index,Dynamic_Indices)),
INDEX(Dynamic_Table_FY,COUNTA(Dynamic_Table_FY)/COUNTA(Dynamic_Indices),_xlfn.XMATCH(INFLATION_Index,Dynamic_Indices))),
IF(SETUP_Frequency="Calendar Year",
IFERROR(INDEX(Dynamic_Table_CAL,_xlfn.XMATCH($H870,Dynamic_Period_CAL),_xlfn.XMATCH(INFLATION_Index,Dynamic_Indices)),
INDEX(Dynamic_Table_CAL,COUNTA(Dynamic_Table_CAL)/COUNTA(Dynamic_Indices),_xlfn.XMATCH(INFLATION_Index,Dynamic_Indices))),
IF(SETUP_Frequency="Quarterly",
IFERROR(INDEX(Dynamic_Table_QTR,_xlfn.XMATCH($H870,Dynamic_Period_QTR),_xlfn.XMATCH(INFLATION_Index,Dynamic_Indices)),
INDEX(Dynamic_Table_QTR,COUNTA(Dynamic_Table_QTR)/COUNTA(Dynamic_Indices),_xlfn.XMATCH(INFLATION_Index,Dynamic_Indices))),"err")))))
/100</f>
        <v>#N/A</v>
      </c>
      <c r="P870" s="37" t="e">
        <f t="shared" ca="1" si="67"/>
        <v>#N/A</v>
      </c>
      <c r="Q870" s="37" t="e">
        <f ca="1">IF(ISERROR($H870),NA(),
$P870/_xlfn.XLOOKUP(0,Tool!$27:$27,Tool!$33:$33)
)</f>
        <v>#N/A</v>
      </c>
      <c r="R870" s="2"/>
      <c r="S870" s="36" t="e" cm="1">
        <f t="array" ref="S870">IF(OR(ISERROR($H870),$H870=FALSE),NA(),
IF(SETUP_Frequency="Financial Year",
IFERROR(INDEX(Dynamic_Table_FY,_xlfn.XMATCH($H870,Dynamic_Period_FY),_xlfn.XMATCH("GDP Deflator",Dynamic_Indices)),
INDEX(Dynamic_Table_FY,COUNTA(Dynamic_Table_FY)/COUNTA(Dynamic_Indices),_xlfn.XMATCH("GDP Deflator",Dynamic_Indices))),
IF(SETUP_Frequency="Calendar Year",
IFERROR(INDEX(Dynamic_Table_CAL,_xlfn.XMATCH($H870,Dynamic_Period_CAL),_xlfn.XMATCH("GDP Deflator",Dynamic_Indices)),
INDEX(Dynamic_Table_CAL,COUNTA(Dynamic_Table_CAL)/COUNTA(Dynamic_Indices),_xlfn.XMATCH("GDP Deflator",Dynamic_Indices))),
IF(SETUP_Frequency="Quarterly",
IFERROR(INDEX(Dynamic_Table_QTR,_xlfn.XMATCH($H870,Dynamic_Period_QTR),_xlfn.XMATCH("GDP Deflator",Dynamic_Indices)),
INDEX(Dynamic_Table_QTR,COUNTA(Dynamic_Table_QTR)/COUNTA(Dynamic_Indices),_xlfn.XMATCH("GDP Deflator",Dynamic_Indices))),"err"))))
/100</f>
        <v>#N/A</v>
      </c>
      <c r="T870" s="37" t="e">
        <f t="shared" ca="1" si="68"/>
        <v>#N/A</v>
      </c>
      <c r="U870" s="2" t="e">
        <f ca="1">IF(ISERROR($H870),NA(),
_xlfn.XLOOKUP(0,Tool!$28:$28,Tool!$40:$40)/$T870
)</f>
        <v>#N/A</v>
      </c>
    </row>
    <row r="871" spans="8:21" x14ac:dyDescent="0.35">
      <c r="H871" s="33" t="b">
        <f>IF(SETUP_Frequency="Calendar Year",IF(COUNTA(H$3:H870)&lt;=SETUP_Period_Final-SETUP_Period_First,H870+1),
IF(SETUP_Frequency="Financial Year", IF(COUNTA(H$3:H870)&lt;=LEFT(SETUP_Period_Final,4)-LEFT(SETUP_Period_First,4),((LEFT(H870,2)&amp;MID(H870,3,2))+1)&amp;"/"&amp;TEXT(RIGHT(TEXT(RIGHT(H870,2)+1,"00"),2),"00"),NA()),
IF(SETUP_Frequency="Quarterly",IF(COUNTA(H$3:H870)&lt;=((LEFT(SETUP_Period_Final,4)-LEFT(SETUP_Period_First,4))*4)+RIGHT(SETUP_Period_Final,1)-RIGHT(SETUP_Period_First,1),IF(_xlfn.NUMBERVALUE(RIGHT(H870,1))=4,(LEFT(H870,4)+1)&amp;"Q1",(LEFT(H870,4)&amp;"Q"&amp;(RIGHT(H870,1)+1))),NA()),NA())))</f>
        <v>0</v>
      </c>
      <c r="J871" s="43">
        <f ca="1">OFFSET(Tool!$C$13,0,ROW($H871)-3)</f>
        <v>0</v>
      </c>
      <c r="K871" s="78" t="e">
        <f t="shared" ca="1" si="66"/>
        <v>#N/A</v>
      </c>
      <c r="L871" s="78" t="e">
        <f t="shared" ca="1" si="69"/>
        <v>#N/A</v>
      </c>
      <c r="M871" s="78" t="e">
        <f t="shared" ca="1" si="70"/>
        <v>#N/A</v>
      </c>
      <c r="N871" s="38"/>
      <c r="O871" s="36" t="e" cm="1">
        <f t="array" ref="O871">IF(OR(ISERROR($H871),$H871=FALSE),NA(),
IF(INFLATION_Index="Custom",_xlfn.XLOOKUP($H871,Tool!$12:$12,Tool!$14:$14)*100,
IF(SETUP_Frequency="Financial Year",
IFERROR(INDEX(Dynamic_Table_FY,_xlfn.XMATCH($H871,Dynamic_Period_FY),_xlfn.XMATCH(INFLATION_Index,Dynamic_Indices)),
INDEX(Dynamic_Table_FY,COUNTA(Dynamic_Table_FY)/COUNTA(Dynamic_Indices),_xlfn.XMATCH(INFLATION_Index,Dynamic_Indices))),
IF(SETUP_Frequency="Calendar Year",
IFERROR(INDEX(Dynamic_Table_CAL,_xlfn.XMATCH($H871,Dynamic_Period_CAL),_xlfn.XMATCH(INFLATION_Index,Dynamic_Indices)),
INDEX(Dynamic_Table_CAL,COUNTA(Dynamic_Table_CAL)/COUNTA(Dynamic_Indices),_xlfn.XMATCH(INFLATION_Index,Dynamic_Indices))),
IF(SETUP_Frequency="Quarterly",
IFERROR(INDEX(Dynamic_Table_QTR,_xlfn.XMATCH($H871,Dynamic_Period_QTR),_xlfn.XMATCH(INFLATION_Index,Dynamic_Indices)),
INDEX(Dynamic_Table_QTR,COUNTA(Dynamic_Table_QTR)/COUNTA(Dynamic_Indices),_xlfn.XMATCH(INFLATION_Index,Dynamic_Indices))),"err")))))
/100</f>
        <v>#N/A</v>
      </c>
      <c r="P871" s="37" t="e">
        <f t="shared" ca="1" si="67"/>
        <v>#N/A</v>
      </c>
      <c r="Q871" s="37" t="e">
        <f ca="1">IF(ISERROR($H871),NA(),
$P871/_xlfn.XLOOKUP(0,Tool!$27:$27,Tool!$33:$33)
)</f>
        <v>#N/A</v>
      </c>
      <c r="R871" s="2"/>
      <c r="S871" s="36" t="e" cm="1">
        <f t="array" ref="S871">IF(OR(ISERROR($H871),$H871=FALSE),NA(),
IF(SETUP_Frequency="Financial Year",
IFERROR(INDEX(Dynamic_Table_FY,_xlfn.XMATCH($H871,Dynamic_Period_FY),_xlfn.XMATCH("GDP Deflator",Dynamic_Indices)),
INDEX(Dynamic_Table_FY,COUNTA(Dynamic_Table_FY)/COUNTA(Dynamic_Indices),_xlfn.XMATCH("GDP Deflator",Dynamic_Indices))),
IF(SETUP_Frequency="Calendar Year",
IFERROR(INDEX(Dynamic_Table_CAL,_xlfn.XMATCH($H871,Dynamic_Period_CAL),_xlfn.XMATCH("GDP Deflator",Dynamic_Indices)),
INDEX(Dynamic_Table_CAL,COUNTA(Dynamic_Table_CAL)/COUNTA(Dynamic_Indices),_xlfn.XMATCH("GDP Deflator",Dynamic_Indices))),
IF(SETUP_Frequency="Quarterly",
IFERROR(INDEX(Dynamic_Table_QTR,_xlfn.XMATCH($H871,Dynamic_Period_QTR),_xlfn.XMATCH("GDP Deflator",Dynamic_Indices)),
INDEX(Dynamic_Table_QTR,COUNTA(Dynamic_Table_QTR)/COUNTA(Dynamic_Indices),_xlfn.XMATCH("GDP Deflator",Dynamic_Indices))),"err"))))
/100</f>
        <v>#N/A</v>
      </c>
      <c r="T871" s="37" t="e">
        <f t="shared" ca="1" si="68"/>
        <v>#N/A</v>
      </c>
      <c r="U871" s="2" t="e">
        <f ca="1">IF(ISERROR($H871),NA(),
_xlfn.XLOOKUP(0,Tool!$28:$28,Tool!$40:$40)/$T871
)</f>
        <v>#N/A</v>
      </c>
    </row>
    <row r="872" spans="8:21" x14ac:dyDescent="0.35">
      <c r="H872" s="33" t="b">
        <f>IF(SETUP_Frequency="Calendar Year",IF(COUNTA(H$3:H871)&lt;=SETUP_Period_Final-SETUP_Period_First,H871+1),
IF(SETUP_Frequency="Financial Year", IF(COUNTA(H$3:H871)&lt;=LEFT(SETUP_Period_Final,4)-LEFT(SETUP_Period_First,4),((LEFT(H871,2)&amp;MID(H871,3,2))+1)&amp;"/"&amp;TEXT(RIGHT(TEXT(RIGHT(H871,2)+1,"00"),2),"00"),NA()),
IF(SETUP_Frequency="Quarterly",IF(COUNTA(H$3:H871)&lt;=((LEFT(SETUP_Period_Final,4)-LEFT(SETUP_Period_First,4))*4)+RIGHT(SETUP_Period_Final,1)-RIGHT(SETUP_Period_First,1),IF(_xlfn.NUMBERVALUE(RIGHT(H871,1))=4,(LEFT(H871,4)+1)&amp;"Q1",(LEFT(H871,4)&amp;"Q"&amp;(RIGHT(H871,1)+1))),NA()),NA())))</f>
        <v>0</v>
      </c>
      <c r="J872" s="43">
        <f ca="1">OFFSET(Tool!$C$13,0,ROW($H872)-3)</f>
        <v>0</v>
      </c>
      <c r="K872" s="78" t="e">
        <f t="shared" ca="1" si="66"/>
        <v>#N/A</v>
      </c>
      <c r="L872" s="78" t="e">
        <f t="shared" ca="1" si="69"/>
        <v>#N/A</v>
      </c>
      <c r="M872" s="78" t="e">
        <f t="shared" ca="1" si="70"/>
        <v>#N/A</v>
      </c>
      <c r="N872" s="38"/>
      <c r="O872" s="36" t="e" cm="1">
        <f t="array" ref="O872">IF(OR(ISERROR($H872),$H872=FALSE),NA(),
IF(INFLATION_Index="Custom",_xlfn.XLOOKUP($H872,Tool!$12:$12,Tool!$14:$14)*100,
IF(SETUP_Frequency="Financial Year",
IFERROR(INDEX(Dynamic_Table_FY,_xlfn.XMATCH($H872,Dynamic_Period_FY),_xlfn.XMATCH(INFLATION_Index,Dynamic_Indices)),
INDEX(Dynamic_Table_FY,COUNTA(Dynamic_Table_FY)/COUNTA(Dynamic_Indices),_xlfn.XMATCH(INFLATION_Index,Dynamic_Indices))),
IF(SETUP_Frequency="Calendar Year",
IFERROR(INDEX(Dynamic_Table_CAL,_xlfn.XMATCH($H872,Dynamic_Period_CAL),_xlfn.XMATCH(INFLATION_Index,Dynamic_Indices)),
INDEX(Dynamic_Table_CAL,COUNTA(Dynamic_Table_CAL)/COUNTA(Dynamic_Indices),_xlfn.XMATCH(INFLATION_Index,Dynamic_Indices))),
IF(SETUP_Frequency="Quarterly",
IFERROR(INDEX(Dynamic_Table_QTR,_xlfn.XMATCH($H872,Dynamic_Period_QTR),_xlfn.XMATCH(INFLATION_Index,Dynamic_Indices)),
INDEX(Dynamic_Table_QTR,COUNTA(Dynamic_Table_QTR)/COUNTA(Dynamic_Indices),_xlfn.XMATCH(INFLATION_Index,Dynamic_Indices))),"err")))))
/100</f>
        <v>#N/A</v>
      </c>
      <c r="P872" s="37" t="e">
        <f t="shared" ca="1" si="67"/>
        <v>#N/A</v>
      </c>
      <c r="Q872" s="37" t="e">
        <f ca="1">IF(ISERROR($H872),NA(),
$P872/_xlfn.XLOOKUP(0,Tool!$27:$27,Tool!$33:$33)
)</f>
        <v>#N/A</v>
      </c>
      <c r="R872" s="2"/>
      <c r="S872" s="36" t="e" cm="1">
        <f t="array" ref="S872">IF(OR(ISERROR($H872),$H872=FALSE),NA(),
IF(SETUP_Frequency="Financial Year",
IFERROR(INDEX(Dynamic_Table_FY,_xlfn.XMATCH($H872,Dynamic_Period_FY),_xlfn.XMATCH("GDP Deflator",Dynamic_Indices)),
INDEX(Dynamic_Table_FY,COUNTA(Dynamic_Table_FY)/COUNTA(Dynamic_Indices),_xlfn.XMATCH("GDP Deflator",Dynamic_Indices))),
IF(SETUP_Frequency="Calendar Year",
IFERROR(INDEX(Dynamic_Table_CAL,_xlfn.XMATCH($H872,Dynamic_Period_CAL),_xlfn.XMATCH("GDP Deflator",Dynamic_Indices)),
INDEX(Dynamic_Table_CAL,COUNTA(Dynamic_Table_CAL)/COUNTA(Dynamic_Indices),_xlfn.XMATCH("GDP Deflator",Dynamic_Indices))),
IF(SETUP_Frequency="Quarterly",
IFERROR(INDEX(Dynamic_Table_QTR,_xlfn.XMATCH($H872,Dynamic_Period_QTR),_xlfn.XMATCH("GDP Deflator",Dynamic_Indices)),
INDEX(Dynamic_Table_QTR,COUNTA(Dynamic_Table_QTR)/COUNTA(Dynamic_Indices),_xlfn.XMATCH("GDP Deflator",Dynamic_Indices))),"err"))))
/100</f>
        <v>#N/A</v>
      </c>
      <c r="T872" s="37" t="e">
        <f t="shared" ca="1" si="68"/>
        <v>#N/A</v>
      </c>
      <c r="U872" s="2" t="e">
        <f ca="1">IF(ISERROR($H872),NA(),
_xlfn.XLOOKUP(0,Tool!$28:$28,Tool!$40:$40)/$T872
)</f>
        <v>#N/A</v>
      </c>
    </row>
    <row r="873" spans="8:21" x14ac:dyDescent="0.35">
      <c r="H873" s="33" t="b">
        <f>IF(SETUP_Frequency="Calendar Year",IF(COUNTA(H$3:H872)&lt;=SETUP_Period_Final-SETUP_Period_First,H872+1),
IF(SETUP_Frequency="Financial Year", IF(COUNTA(H$3:H872)&lt;=LEFT(SETUP_Period_Final,4)-LEFT(SETUP_Period_First,4),((LEFT(H872,2)&amp;MID(H872,3,2))+1)&amp;"/"&amp;TEXT(RIGHT(TEXT(RIGHT(H872,2)+1,"00"),2),"00"),NA()),
IF(SETUP_Frequency="Quarterly",IF(COUNTA(H$3:H872)&lt;=((LEFT(SETUP_Period_Final,4)-LEFT(SETUP_Period_First,4))*4)+RIGHT(SETUP_Period_Final,1)-RIGHT(SETUP_Period_First,1),IF(_xlfn.NUMBERVALUE(RIGHT(H872,1))=4,(LEFT(H872,4)+1)&amp;"Q1",(LEFT(H872,4)&amp;"Q"&amp;(RIGHT(H872,1)+1))),NA()),NA())))</f>
        <v>0</v>
      </c>
      <c r="J873" s="43">
        <f ca="1">OFFSET(Tool!$C$13,0,ROW($H873)-3)</f>
        <v>0</v>
      </c>
      <c r="K873" s="78" t="e">
        <f t="shared" ca="1" si="66"/>
        <v>#N/A</v>
      </c>
      <c r="L873" s="78" t="e">
        <f t="shared" ca="1" si="69"/>
        <v>#N/A</v>
      </c>
      <c r="M873" s="78" t="e">
        <f t="shared" ca="1" si="70"/>
        <v>#N/A</v>
      </c>
      <c r="N873" s="38"/>
      <c r="O873" s="36" t="e" cm="1">
        <f t="array" ref="O873">IF(OR(ISERROR($H873),$H873=FALSE),NA(),
IF(INFLATION_Index="Custom",_xlfn.XLOOKUP($H873,Tool!$12:$12,Tool!$14:$14)*100,
IF(SETUP_Frequency="Financial Year",
IFERROR(INDEX(Dynamic_Table_FY,_xlfn.XMATCH($H873,Dynamic_Period_FY),_xlfn.XMATCH(INFLATION_Index,Dynamic_Indices)),
INDEX(Dynamic_Table_FY,COUNTA(Dynamic_Table_FY)/COUNTA(Dynamic_Indices),_xlfn.XMATCH(INFLATION_Index,Dynamic_Indices))),
IF(SETUP_Frequency="Calendar Year",
IFERROR(INDEX(Dynamic_Table_CAL,_xlfn.XMATCH($H873,Dynamic_Period_CAL),_xlfn.XMATCH(INFLATION_Index,Dynamic_Indices)),
INDEX(Dynamic_Table_CAL,COUNTA(Dynamic_Table_CAL)/COUNTA(Dynamic_Indices),_xlfn.XMATCH(INFLATION_Index,Dynamic_Indices))),
IF(SETUP_Frequency="Quarterly",
IFERROR(INDEX(Dynamic_Table_QTR,_xlfn.XMATCH($H873,Dynamic_Period_QTR),_xlfn.XMATCH(INFLATION_Index,Dynamic_Indices)),
INDEX(Dynamic_Table_QTR,COUNTA(Dynamic_Table_QTR)/COUNTA(Dynamic_Indices),_xlfn.XMATCH(INFLATION_Index,Dynamic_Indices))),"err")))))
/100</f>
        <v>#N/A</v>
      </c>
      <c r="P873" s="37" t="e">
        <f t="shared" ca="1" si="67"/>
        <v>#N/A</v>
      </c>
      <c r="Q873" s="37" t="e">
        <f ca="1">IF(ISERROR($H873),NA(),
$P873/_xlfn.XLOOKUP(0,Tool!$27:$27,Tool!$33:$33)
)</f>
        <v>#N/A</v>
      </c>
      <c r="R873" s="2"/>
      <c r="S873" s="36" t="e" cm="1">
        <f t="array" ref="S873">IF(OR(ISERROR($H873),$H873=FALSE),NA(),
IF(SETUP_Frequency="Financial Year",
IFERROR(INDEX(Dynamic_Table_FY,_xlfn.XMATCH($H873,Dynamic_Period_FY),_xlfn.XMATCH("GDP Deflator",Dynamic_Indices)),
INDEX(Dynamic_Table_FY,COUNTA(Dynamic_Table_FY)/COUNTA(Dynamic_Indices),_xlfn.XMATCH("GDP Deflator",Dynamic_Indices))),
IF(SETUP_Frequency="Calendar Year",
IFERROR(INDEX(Dynamic_Table_CAL,_xlfn.XMATCH($H873,Dynamic_Period_CAL),_xlfn.XMATCH("GDP Deflator",Dynamic_Indices)),
INDEX(Dynamic_Table_CAL,COUNTA(Dynamic_Table_CAL)/COUNTA(Dynamic_Indices),_xlfn.XMATCH("GDP Deflator",Dynamic_Indices))),
IF(SETUP_Frequency="Quarterly",
IFERROR(INDEX(Dynamic_Table_QTR,_xlfn.XMATCH($H873,Dynamic_Period_QTR),_xlfn.XMATCH("GDP Deflator",Dynamic_Indices)),
INDEX(Dynamic_Table_QTR,COUNTA(Dynamic_Table_QTR)/COUNTA(Dynamic_Indices),_xlfn.XMATCH("GDP Deflator",Dynamic_Indices))),"err"))))
/100</f>
        <v>#N/A</v>
      </c>
      <c r="T873" s="37" t="e">
        <f t="shared" ca="1" si="68"/>
        <v>#N/A</v>
      </c>
      <c r="U873" s="2" t="e">
        <f ca="1">IF(ISERROR($H873),NA(),
_xlfn.XLOOKUP(0,Tool!$28:$28,Tool!$40:$40)/$T873
)</f>
        <v>#N/A</v>
      </c>
    </row>
    <row r="874" spans="8:21" x14ac:dyDescent="0.35">
      <c r="H874" s="33" t="b">
        <f>IF(SETUP_Frequency="Calendar Year",IF(COUNTA(H$3:H873)&lt;=SETUP_Period_Final-SETUP_Period_First,H873+1),
IF(SETUP_Frequency="Financial Year", IF(COUNTA(H$3:H873)&lt;=LEFT(SETUP_Period_Final,4)-LEFT(SETUP_Period_First,4),((LEFT(H873,2)&amp;MID(H873,3,2))+1)&amp;"/"&amp;TEXT(RIGHT(TEXT(RIGHT(H873,2)+1,"00"),2),"00"),NA()),
IF(SETUP_Frequency="Quarterly",IF(COUNTA(H$3:H873)&lt;=((LEFT(SETUP_Period_Final,4)-LEFT(SETUP_Period_First,4))*4)+RIGHT(SETUP_Period_Final,1)-RIGHT(SETUP_Period_First,1),IF(_xlfn.NUMBERVALUE(RIGHT(H873,1))=4,(LEFT(H873,4)+1)&amp;"Q1",(LEFT(H873,4)&amp;"Q"&amp;(RIGHT(H873,1)+1))),NA()),NA())))</f>
        <v>0</v>
      </c>
      <c r="J874" s="43">
        <f ca="1">OFFSET(Tool!$C$13,0,ROW($H874)-3)</f>
        <v>0</v>
      </c>
      <c r="K874" s="78" t="e">
        <f t="shared" ca="1" si="66"/>
        <v>#N/A</v>
      </c>
      <c r="L874" s="78" t="e">
        <f t="shared" ca="1" si="69"/>
        <v>#N/A</v>
      </c>
      <c r="M874" s="78" t="e">
        <f t="shared" ca="1" si="70"/>
        <v>#N/A</v>
      </c>
      <c r="N874" s="38"/>
      <c r="O874" s="36" t="e" cm="1">
        <f t="array" ref="O874">IF(OR(ISERROR($H874),$H874=FALSE),NA(),
IF(INFLATION_Index="Custom",_xlfn.XLOOKUP($H874,Tool!$12:$12,Tool!$14:$14)*100,
IF(SETUP_Frequency="Financial Year",
IFERROR(INDEX(Dynamic_Table_FY,_xlfn.XMATCH($H874,Dynamic_Period_FY),_xlfn.XMATCH(INFLATION_Index,Dynamic_Indices)),
INDEX(Dynamic_Table_FY,COUNTA(Dynamic_Table_FY)/COUNTA(Dynamic_Indices),_xlfn.XMATCH(INFLATION_Index,Dynamic_Indices))),
IF(SETUP_Frequency="Calendar Year",
IFERROR(INDEX(Dynamic_Table_CAL,_xlfn.XMATCH($H874,Dynamic_Period_CAL),_xlfn.XMATCH(INFLATION_Index,Dynamic_Indices)),
INDEX(Dynamic_Table_CAL,COUNTA(Dynamic_Table_CAL)/COUNTA(Dynamic_Indices),_xlfn.XMATCH(INFLATION_Index,Dynamic_Indices))),
IF(SETUP_Frequency="Quarterly",
IFERROR(INDEX(Dynamic_Table_QTR,_xlfn.XMATCH($H874,Dynamic_Period_QTR),_xlfn.XMATCH(INFLATION_Index,Dynamic_Indices)),
INDEX(Dynamic_Table_QTR,COUNTA(Dynamic_Table_QTR)/COUNTA(Dynamic_Indices),_xlfn.XMATCH(INFLATION_Index,Dynamic_Indices))),"err")))))
/100</f>
        <v>#N/A</v>
      </c>
      <c r="P874" s="37" t="e">
        <f t="shared" ca="1" si="67"/>
        <v>#N/A</v>
      </c>
      <c r="Q874" s="37" t="e">
        <f ca="1">IF(ISERROR($H874),NA(),
$P874/_xlfn.XLOOKUP(0,Tool!$27:$27,Tool!$33:$33)
)</f>
        <v>#N/A</v>
      </c>
      <c r="R874" s="2"/>
      <c r="S874" s="36" t="e" cm="1">
        <f t="array" ref="S874">IF(OR(ISERROR($H874),$H874=FALSE),NA(),
IF(SETUP_Frequency="Financial Year",
IFERROR(INDEX(Dynamic_Table_FY,_xlfn.XMATCH($H874,Dynamic_Period_FY),_xlfn.XMATCH("GDP Deflator",Dynamic_Indices)),
INDEX(Dynamic_Table_FY,COUNTA(Dynamic_Table_FY)/COUNTA(Dynamic_Indices),_xlfn.XMATCH("GDP Deflator",Dynamic_Indices))),
IF(SETUP_Frequency="Calendar Year",
IFERROR(INDEX(Dynamic_Table_CAL,_xlfn.XMATCH($H874,Dynamic_Period_CAL),_xlfn.XMATCH("GDP Deflator",Dynamic_Indices)),
INDEX(Dynamic_Table_CAL,COUNTA(Dynamic_Table_CAL)/COUNTA(Dynamic_Indices),_xlfn.XMATCH("GDP Deflator",Dynamic_Indices))),
IF(SETUP_Frequency="Quarterly",
IFERROR(INDEX(Dynamic_Table_QTR,_xlfn.XMATCH($H874,Dynamic_Period_QTR),_xlfn.XMATCH("GDP Deflator",Dynamic_Indices)),
INDEX(Dynamic_Table_QTR,COUNTA(Dynamic_Table_QTR)/COUNTA(Dynamic_Indices),_xlfn.XMATCH("GDP Deflator",Dynamic_Indices))),"err"))))
/100</f>
        <v>#N/A</v>
      </c>
      <c r="T874" s="37" t="e">
        <f t="shared" ca="1" si="68"/>
        <v>#N/A</v>
      </c>
      <c r="U874" s="2" t="e">
        <f ca="1">IF(ISERROR($H874),NA(),
_xlfn.XLOOKUP(0,Tool!$28:$28,Tool!$40:$40)/$T874
)</f>
        <v>#N/A</v>
      </c>
    </row>
    <row r="875" spans="8:21" x14ac:dyDescent="0.35">
      <c r="H875" s="33" t="b">
        <f>IF(SETUP_Frequency="Calendar Year",IF(COUNTA(H$3:H874)&lt;=SETUP_Period_Final-SETUP_Period_First,H874+1),
IF(SETUP_Frequency="Financial Year", IF(COUNTA(H$3:H874)&lt;=LEFT(SETUP_Period_Final,4)-LEFT(SETUP_Period_First,4),((LEFT(H874,2)&amp;MID(H874,3,2))+1)&amp;"/"&amp;TEXT(RIGHT(TEXT(RIGHT(H874,2)+1,"00"),2),"00"),NA()),
IF(SETUP_Frequency="Quarterly",IF(COUNTA(H$3:H874)&lt;=((LEFT(SETUP_Period_Final,4)-LEFT(SETUP_Period_First,4))*4)+RIGHT(SETUP_Period_Final,1)-RIGHT(SETUP_Period_First,1),IF(_xlfn.NUMBERVALUE(RIGHT(H874,1))=4,(LEFT(H874,4)+1)&amp;"Q1",(LEFT(H874,4)&amp;"Q"&amp;(RIGHT(H874,1)+1))),NA()),NA())))</f>
        <v>0</v>
      </c>
      <c r="J875" s="43">
        <f ca="1">OFFSET(Tool!$C$13,0,ROW($H875)-3)</f>
        <v>0</v>
      </c>
      <c r="K875" s="78" t="e">
        <f t="shared" ca="1" si="66"/>
        <v>#N/A</v>
      </c>
      <c r="L875" s="78" t="e">
        <f t="shared" ca="1" si="69"/>
        <v>#N/A</v>
      </c>
      <c r="M875" s="78" t="e">
        <f t="shared" ca="1" si="70"/>
        <v>#N/A</v>
      </c>
      <c r="N875" s="38"/>
      <c r="O875" s="36" t="e" cm="1">
        <f t="array" ref="O875">IF(OR(ISERROR($H875),$H875=FALSE),NA(),
IF(INFLATION_Index="Custom",_xlfn.XLOOKUP($H875,Tool!$12:$12,Tool!$14:$14)*100,
IF(SETUP_Frequency="Financial Year",
IFERROR(INDEX(Dynamic_Table_FY,_xlfn.XMATCH($H875,Dynamic_Period_FY),_xlfn.XMATCH(INFLATION_Index,Dynamic_Indices)),
INDEX(Dynamic_Table_FY,COUNTA(Dynamic_Table_FY)/COUNTA(Dynamic_Indices),_xlfn.XMATCH(INFLATION_Index,Dynamic_Indices))),
IF(SETUP_Frequency="Calendar Year",
IFERROR(INDEX(Dynamic_Table_CAL,_xlfn.XMATCH($H875,Dynamic_Period_CAL),_xlfn.XMATCH(INFLATION_Index,Dynamic_Indices)),
INDEX(Dynamic_Table_CAL,COUNTA(Dynamic_Table_CAL)/COUNTA(Dynamic_Indices),_xlfn.XMATCH(INFLATION_Index,Dynamic_Indices))),
IF(SETUP_Frequency="Quarterly",
IFERROR(INDEX(Dynamic_Table_QTR,_xlfn.XMATCH($H875,Dynamic_Period_QTR),_xlfn.XMATCH(INFLATION_Index,Dynamic_Indices)),
INDEX(Dynamic_Table_QTR,COUNTA(Dynamic_Table_QTR)/COUNTA(Dynamic_Indices),_xlfn.XMATCH(INFLATION_Index,Dynamic_Indices))),"err")))))
/100</f>
        <v>#N/A</v>
      </c>
      <c r="P875" s="37" t="e">
        <f t="shared" ca="1" si="67"/>
        <v>#N/A</v>
      </c>
      <c r="Q875" s="37" t="e">
        <f ca="1">IF(ISERROR($H875),NA(),
$P875/_xlfn.XLOOKUP(0,Tool!$27:$27,Tool!$33:$33)
)</f>
        <v>#N/A</v>
      </c>
      <c r="R875" s="2"/>
      <c r="S875" s="36" t="e" cm="1">
        <f t="array" ref="S875">IF(OR(ISERROR($H875),$H875=FALSE),NA(),
IF(SETUP_Frequency="Financial Year",
IFERROR(INDEX(Dynamic_Table_FY,_xlfn.XMATCH($H875,Dynamic_Period_FY),_xlfn.XMATCH("GDP Deflator",Dynamic_Indices)),
INDEX(Dynamic_Table_FY,COUNTA(Dynamic_Table_FY)/COUNTA(Dynamic_Indices),_xlfn.XMATCH("GDP Deflator",Dynamic_Indices))),
IF(SETUP_Frequency="Calendar Year",
IFERROR(INDEX(Dynamic_Table_CAL,_xlfn.XMATCH($H875,Dynamic_Period_CAL),_xlfn.XMATCH("GDP Deflator",Dynamic_Indices)),
INDEX(Dynamic_Table_CAL,COUNTA(Dynamic_Table_CAL)/COUNTA(Dynamic_Indices),_xlfn.XMATCH("GDP Deflator",Dynamic_Indices))),
IF(SETUP_Frequency="Quarterly",
IFERROR(INDEX(Dynamic_Table_QTR,_xlfn.XMATCH($H875,Dynamic_Period_QTR),_xlfn.XMATCH("GDP Deflator",Dynamic_Indices)),
INDEX(Dynamic_Table_QTR,COUNTA(Dynamic_Table_QTR)/COUNTA(Dynamic_Indices),_xlfn.XMATCH("GDP Deflator",Dynamic_Indices))),"err"))))
/100</f>
        <v>#N/A</v>
      </c>
      <c r="T875" s="37" t="e">
        <f t="shared" ca="1" si="68"/>
        <v>#N/A</v>
      </c>
      <c r="U875" s="2" t="e">
        <f ca="1">IF(ISERROR($H875),NA(),
_xlfn.XLOOKUP(0,Tool!$28:$28,Tool!$40:$40)/$T875
)</f>
        <v>#N/A</v>
      </c>
    </row>
    <row r="876" spans="8:21" x14ac:dyDescent="0.35">
      <c r="H876" s="33" t="b">
        <f>IF(SETUP_Frequency="Calendar Year",IF(COUNTA(H$3:H875)&lt;=SETUP_Period_Final-SETUP_Period_First,H875+1),
IF(SETUP_Frequency="Financial Year", IF(COUNTA(H$3:H875)&lt;=LEFT(SETUP_Period_Final,4)-LEFT(SETUP_Period_First,4),((LEFT(H875,2)&amp;MID(H875,3,2))+1)&amp;"/"&amp;TEXT(RIGHT(TEXT(RIGHT(H875,2)+1,"00"),2),"00"),NA()),
IF(SETUP_Frequency="Quarterly",IF(COUNTA(H$3:H875)&lt;=((LEFT(SETUP_Period_Final,4)-LEFT(SETUP_Period_First,4))*4)+RIGHT(SETUP_Period_Final,1)-RIGHT(SETUP_Period_First,1),IF(_xlfn.NUMBERVALUE(RIGHT(H875,1))=4,(LEFT(H875,4)+1)&amp;"Q1",(LEFT(H875,4)&amp;"Q"&amp;(RIGHT(H875,1)+1))),NA()),NA())))</f>
        <v>0</v>
      </c>
      <c r="J876" s="43">
        <f ca="1">OFFSET(Tool!$C$13,0,ROW($H876)-3)</f>
        <v>0</v>
      </c>
      <c r="K876" s="78" t="e">
        <f t="shared" ca="1" si="66"/>
        <v>#N/A</v>
      </c>
      <c r="L876" s="78" t="e">
        <f t="shared" ca="1" si="69"/>
        <v>#N/A</v>
      </c>
      <c r="M876" s="78" t="e">
        <f t="shared" ca="1" si="70"/>
        <v>#N/A</v>
      </c>
      <c r="N876" s="38"/>
      <c r="O876" s="36" t="e" cm="1">
        <f t="array" ref="O876">IF(OR(ISERROR($H876),$H876=FALSE),NA(),
IF(INFLATION_Index="Custom",_xlfn.XLOOKUP($H876,Tool!$12:$12,Tool!$14:$14)*100,
IF(SETUP_Frequency="Financial Year",
IFERROR(INDEX(Dynamic_Table_FY,_xlfn.XMATCH($H876,Dynamic_Period_FY),_xlfn.XMATCH(INFLATION_Index,Dynamic_Indices)),
INDEX(Dynamic_Table_FY,COUNTA(Dynamic_Table_FY)/COUNTA(Dynamic_Indices),_xlfn.XMATCH(INFLATION_Index,Dynamic_Indices))),
IF(SETUP_Frequency="Calendar Year",
IFERROR(INDEX(Dynamic_Table_CAL,_xlfn.XMATCH($H876,Dynamic_Period_CAL),_xlfn.XMATCH(INFLATION_Index,Dynamic_Indices)),
INDEX(Dynamic_Table_CAL,COUNTA(Dynamic_Table_CAL)/COUNTA(Dynamic_Indices),_xlfn.XMATCH(INFLATION_Index,Dynamic_Indices))),
IF(SETUP_Frequency="Quarterly",
IFERROR(INDEX(Dynamic_Table_QTR,_xlfn.XMATCH($H876,Dynamic_Period_QTR),_xlfn.XMATCH(INFLATION_Index,Dynamic_Indices)),
INDEX(Dynamic_Table_QTR,COUNTA(Dynamic_Table_QTR)/COUNTA(Dynamic_Indices),_xlfn.XMATCH(INFLATION_Index,Dynamic_Indices))),"err")))))
/100</f>
        <v>#N/A</v>
      </c>
      <c r="P876" s="37" t="e">
        <f t="shared" ca="1" si="67"/>
        <v>#N/A</v>
      </c>
      <c r="Q876" s="37" t="e">
        <f ca="1">IF(ISERROR($H876),NA(),
$P876/_xlfn.XLOOKUP(0,Tool!$27:$27,Tool!$33:$33)
)</f>
        <v>#N/A</v>
      </c>
      <c r="R876" s="2"/>
      <c r="S876" s="36" t="e" cm="1">
        <f t="array" ref="S876">IF(OR(ISERROR($H876),$H876=FALSE),NA(),
IF(SETUP_Frequency="Financial Year",
IFERROR(INDEX(Dynamic_Table_FY,_xlfn.XMATCH($H876,Dynamic_Period_FY),_xlfn.XMATCH("GDP Deflator",Dynamic_Indices)),
INDEX(Dynamic_Table_FY,COUNTA(Dynamic_Table_FY)/COUNTA(Dynamic_Indices),_xlfn.XMATCH("GDP Deflator",Dynamic_Indices))),
IF(SETUP_Frequency="Calendar Year",
IFERROR(INDEX(Dynamic_Table_CAL,_xlfn.XMATCH($H876,Dynamic_Period_CAL),_xlfn.XMATCH("GDP Deflator",Dynamic_Indices)),
INDEX(Dynamic_Table_CAL,COUNTA(Dynamic_Table_CAL)/COUNTA(Dynamic_Indices),_xlfn.XMATCH("GDP Deflator",Dynamic_Indices))),
IF(SETUP_Frequency="Quarterly",
IFERROR(INDEX(Dynamic_Table_QTR,_xlfn.XMATCH($H876,Dynamic_Period_QTR),_xlfn.XMATCH("GDP Deflator",Dynamic_Indices)),
INDEX(Dynamic_Table_QTR,COUNTA(Dynamic_Table_QTR)/COUNTA(Dynamic_Indices),_xlfn.XMATCH("GDP Deflator",Dynamic_Indices))),"err"))))
/100</f>
        <v>#N/A</v>
      </c>
      <c r="T876" s="37" t="e">
        <f t="shared" ca="1" si="68"/>
        <v>#N/A</v>
      </c>
      <c r="U876" s="2" t="e">
        <f ca="1">IF(ISERROR($H876),NA(),
_xlfn.XLOOKUP(0,Tool!$28:$28,Tool!$40:$40)/$T876
)</f>
        <v>#N/A</v>
      </c>
    </row>
    <row r="877" spans="8:21" x14ac:dyDescent="0.35">
      <c r="H877" s="33" t="b">
        <f>IF(SETUP_Frequency="Calendar Year",IF(COUNTA(H$3:H876)&lt;=SETUP_Period_Final-SETUP_Period_First,H876+1),
IF(SETUP_Frequency="Financial Year", IF(COUNTA(H$3:H876)&lt;=LEFT(SETUP_Period_Final,4)-LEFT(SETUP_Period_First,4),((LEFT(H876,2)&amp;MID(H876,3,2))+1)&amp;"/"&amp;TEXT(RIGHT(TEXT(RIGHT(H876,2)+1,"00"),2),"00"),NA()),
IF(SETUP_Frequency="Quarterly",IF(COUNTA(H$3:H876)&lt;=((LEFT(SETUP_Period_Final,4)-LEFT(SETUP_Period_First,4))*4)+RIGHT(SETUP_Period_Final,1)-RIGHT(SETUP_Period_First,1),IF(_xlfn.NUMBERVALUE(RIGHT(H876,1))=4,(LEFT(H876,4)+1)&amp;"Q1",(LEFT(H876,4)&amp;"Q"&amp;(RIGHT(H876,1)+1))),NA()),NA())))</f>
        <v>0</v>
      </c>
      <c r="J877" s="43">
        <f ca="1">OFFSET(Tool!$C$13,0,ROW($H877)-3)</f>
        <v>0</v>
      </c>
      <c r="K877" s="78" t="e">
        <f t="shared" ca="1" si="66"/>
        <v>#N/A</v>
      </c>
      <c r="L877" s="78" t="e">
        <f t="shared" ca="1" si="69"/>
        <v>#N/A</v>
      </c>
      <c r="M877" s="78" t="e">
        <f t="shared" ca="1" si="70"/>
        <v>#N/A</v>
      </c>
      <c r="N877" s="38"/>
      <c r="O877" s="36" t="e" cm="1">
        <f t="array" ref="O877">IF(OR(ISERROR($H877),$H877=FALSE),NA(),
IF(INFLATION_Index="Custom",_xlfn.XLOOKUP($H877,Tool!$12:$12,Tool!$14:$14)*100,
IF(SETUP_Frequency="Financial Year",
IFERROR(INDEX(Dynamic_Table_FY,_xlfn.XMATCH($H877,Dynamic_Period_FY),_xlfn.XMATCH(INFLATION_Index,Dynamic_Indices)),
INDEX(Dynamic_Table_FY,COUNTA(Dynamic_Table_FY)/COUNTA(Dynamic_Indices),_xlfn.XMATCH(INFLATION_Index,Dynamic_Indices))),
IF(SETUP_Frequency="Calendar Year",
IFERROR(INDEX(Dynamic_Table_CAL,_xlfn.XMATCH($H877,Dynamic_Period_CAL),_xlfn.XMATCH(INFLATION_Index,Dynamic_Indices)),
INDEX(Dynamic_Table_CAL,COUNTA(Dynamic_Table_CAL)/COUNTA(Dynamic_Indices),_xlfn.XMATCH(INFLATION_Index,Dynamic_Indices))),
IF(SETUP_Frequency="Quarterly",
IFERROR(INDEX(Dynamic_Table_QTR,_xlfn.XMATCH($H877,Dynamic_Period_QTR),_xlfn.XMATCH(INFLATION_Index,Dynamic_Indices)),
INDEX(Dynamic_Table_QTR,COUNTA(Dynamic_Table_QTR)/COUNTA(Dynamic_Indices),_xlfn.XMATCH(INFLATION_Index,Dynamic_Indices))),"err")))))
/100</f>
        <v>#N/A</v>
      </c>
      <c r="P877" s="37" t="e">
        <f t="shared" ca="1" si="67"/>
        <v>#N/A</v>
      </c>
      <c r="Q877" s="37" t="e">
        <f ca="1">IF(ISERROR($H877),NA(),
$P877/_xlfn.XLOOKUP(0,Tool!$27:$27,Tool!$33:$33)
)</f>
        <v>#N/A</v>
      </c>
      <c r="R877" s="2"/>
      <c r="S877" s="36" t="e" cm="1">
        <f t="array" ref="S877">IF(OR(ISERROR($H877),$H877=FALSE),NA(),
IF(SETUP_Frequency="Financial Year",
IFERROR(INDEX(Dynamic_Table_FY,_xlfn.XMATCH($H877,Dynamic_Period_FY),_xlfn.XMATCH("GDP Deflator",Dynamic_Indices)),
INDEX(Dynamic_Table_FY,COUNTA(Dynamic_Table_FY)/COUNTA(Dynamic_Indices),_xlfn.XMATCH("GDP Deflator",Dynamic_Indices))),
IF(SETUP_Frequency="Calendar Year",
IFERROR(INDEX(Dynamic_Table_CAL,_xlfn.XMATCH($H877,Dynamic_Period_CAL),_xlfn.XMATCH("GDP Deflator",Dynamic_Indices)),
INDEX(Dynamic_Table_CAL,COUNTA(Dynamic_Table_CAL)/COUNTA(Dynamic_Indices),_xlfn.XMATCH("GDP Deflator",Dynamic_Indices))),
IF(SETUP_Frequency="Quarterly",
IFERROR(INDEX(Dynamic_Table_QTR,_xlfn.XMATCH($H877,Dynamic_Period_QTR),_xlfn.XMATCH("GDP Deflator",Dynamic_Indices)),
INDEX(Dynamic_Table_QTR,COUNTA(Dynamic_Table_QTR)/COUNTA(Dynamic_Indices),_xlfn.XMATCH("GDP Deflator",Dynamic_Indices))),"err"))))
/100</f>
        <v>#N/A</v>
      </c>
      <c r="T877" s="37" t="e">
        <f t="shared" ca="1" si="68"/>
        <v>#N/A</v>
      </c>
      <c r="U877" s="2" t="e">
        <f ca="1">IF(ISERROR($H877),NA(),
_xlfn.XLOOKUP(0,Tool!$28:$28,Tool!$40:$40)/$T877
)</f>
        <v>#N/A</v>
      </c>
    </row>
    <row r="878" spans="8:21" x14ac:dyDescent="0.35">
      <c r="H878" s="33" t="b">
        <f>IF(SETUP_Frequency="Calendar Year",IF(COUNTA(H$3:H877)&lt;=SETUP_Period_Final-SETUP_Period_First,H877+1),
IF(SETUP_Frequency="Financial Year", IF(COUNTA(H$3:H877)&lt;=LEFT(SETUP_Period_Final,4)-LEFT(SETUP_Period_First,4),((LEFT(H877,2)&amp;MID(H877,3,2))+1)&amp;"/"&amp;TEXT(RIGHT(TEXT(RIGHT(H877,2)+1,"00"),2),"00"),NA()),
IF(SETUP_Frequency="Quarterly",IF(COUNTA(H$3:H877)&lt;=((LEFT(SETUP_Period_Final,4)-LEFT(SETUP_Period_First,4))*4)+RIGHT(SETUP_Period_Final,1)-RIGHT(SETUP_Period_First,1),IF(_xlfn.NUMBERVALUE(RIGHT(H877,1))=4,(LEFT(H877,4)+1)&amp;"Q1",(LEFT(H877,4)&amp;"Q"&amp;(RIGHT(H877,1)+1))),NA()),NA())))</f>
        <v>0</v>
      </c>
      <c r="J878" s="43">
        <f ca="1">OFFSET(Tool!$C$13,0,ROW($H878)-3)</f>
        <v>0</v>
      </c>
      <c r="K878" s="78" t="e">
        <f t="shared" ca="1" si="66"/>
        <v>#N/A</v>
      </c>
      <c r="L878" s="78" t="e">
        <f t="shared" ca="1" si="69"/>
        <v>#N/A</v>
      </c>
      <c r="M878" s="78" t="e">
        <f t="shared" ca="1" si="70"/>
        <v>#N/A</v>
      </c>
      <c r="N878" s="38"/>
      <c r="O878" s="36" t="e" cm="1">
        <f t="array" ref="O878">IF(OR(ISERROR($H878),$H878=FALSE),NA(),
IF(INFLATION_Index="Custom",_xlfn.XLOOKUP($H878,Tool!$12:$12,Tool!$14:$14)*100,
IF(SETUP_Frequency="Financial Year",
IFERROR(INDEX(Dynamic_Table_FY,_xlfn.XMATCH($H878,Dynamic_Period_FY),_xlfn.XMATCH(INFLATION_Index,Dynamic_Indices)),
INDEX(Dynamic_Table_FY,COUNTA(Dynamic_Table_FY)/COUNTA(Dynamic_Indices),_xlfn.XMATCH(INFLATION_Index,Dynamic_Indices))),
IF(SETUP_Frequency="Calendar Year",
IFERROR(INDEX(Dynamic_Table_CAL,_xlfn.XMATCH($H878,Dynamic_Period_CAL),_xlfn.XMATCH(INFLATION_Index,Dynamic_Indices)),
INDEX(Dynamic_Table_CAL,COUNTA(Dynamic_Table_CAL)/COUNTA(Dynamic_Indices),_xlfn.XMATCH(INFLATION_Index,Dynamic_Indices))),
IF(SETUP_Frequency="Quarterly",
IFERROR(INDEX(Dynamic_Table_QTR,_xlfn.XMATCH($H878,Dynamic_Period_QTR),_xlfn.XMATCH(INFLATION_Index,Dynamic_Indices)),
INDEX(Dynamic_Table_QTR,COUNTA(Dynamic_Table_QTR)/COUNTA(Dynamic_Indices),_xlfn.XMATCH(INFLATION_Index,Dynamic_Indices))),"err")))))
/100</f>
        <v>#N/A</v>
      </c>
      <c r="P878" s="37" t="e">
        <f t="shared" ca="1" si="67"/>
        <v>#N/A</v>
      </c>
      <c r="Q878" s="37" t="e">
        <f ca="1">IF(ISERROR($H878),NA(),
$P878/_xlfn.XLOOKUP(0,Tool!$27:$27,Tool!$33:$33)
)</f>
        <v>#N/A</v>
      </c>
      <c r="R878" s="2"/>
      <c r="S878" s="36" t="e" cm="1">
        <f t="array" ref="S878">IF(OR(ISERROR($H878),$H878=FALSE),NA(),
IF(SETUP_Frequency="Financial Year",
IFERROR(INDEX(Dynamic_Table_FY,_xlfn.XMATCH($H878,Dynamic_Period_FY),_xlfn.XMATCH("GDP Deflator",Dynamic_Indices)),
INDEX(Dynamic_Table_FY,COUNTA(Dynamic_Table_FY)/COUNTA(Dynamic_Indices),_xlfn.XMATCH("GDP Deflator",Dynamic_Indices))),
IF(SETUP_Frequency="Calendar Year",
IFERROR(INDEX(Dynamic_Table_CAL,_xlfn.XMATCH($H878,Dynamic_Period_CAL),_xlfn.XMATCH("GDP Deflator",Dynamic_Indices)),
INDEX(Dynamic_Table_CAL,COUNTA(Dynamic_Table_CAL)/COUNTA(Dynamic_Indices),_xlfn.XMATCH("GDP Deflator",Dynamic_Indices))),
IF(SETUP_Frequency="Quarterly",
IFERROR(INDEX(Dynamic_Table_QTR,_xlfn.XMATCH($H878,Dynamic_Period_QTR),_xlfn.XMATCH("GDP Deflator",Dynamic_Indices)),
INDEX(Dynamic_Table_QTR,COUNTA(Dynamic_Table_QTR)/COUNTA(Dynamic_Indices),_xlfn.XMATCH("GDP Deflator",Dynamic_Indices))),"err"))))
/100</f>
        <v>#N/A</v>
      </c>
      <c r="T878" s="37" t="e">
        <f t="shared" ca="1" si="68"/>
        <v>#N/A</v>
      </c>
      <c r="U878" s="2" t="e">
        <f ca="1">IF(ISERROR($H878),NA(),
_xlfn.XLOOKUP(0,Tool!$28:$28,Tool!$40:$40)/$T878
)</f>
        <v>#N/A</v>
      </c>
    </row>
    <row r="879" spans="8:21" x14ac:dyDescent="0.35">
      <c r="H879" s="33" t="b">
        <f>IF(SETUP_Frequency="Calendar Year",IF(COUNTA(H$3:H878)&lt;=SETUP_Period_Final-SETUP_Period_First,H878+1),
IF(SETUP_Frequency="Financial Year", IF(COUNTA(H$3:H878)&lt;=LEFT(SETUP_Period_Final,4)-LEFT(SETUP_Period_First,4),((LEFT(H878,2)&amp;MID(H878,3,2))+1)&amp;"/"&amp;TEXT(RIGHT(TEXT(RIGHT(H878,2)+1,"00"),2),"00"),NA()),
IF(SETUP_Frequency="Quarterly",IF(COUNTA(H$3:H878)&lt;=((LEFT(SETUP_Period_Final,4)-LEFT(SETUP_Period_First,4))*4)+RIGHT(SETUP_Period_Final,1)-RIGHT(SETUP_Period_First,1),IF(_xlfn.NUMBERVALUE(RIGHT(H878,1))=4,(LEFT(H878,4)+1)&amp;"Q1",(LEFT(H878,4)&amp;"Q"&amp;(RIGHT(H878,1)+1))),NA()),NA())))</f>
        <v>0</v>
      </c>
      <c r="J879" s="43">
        <f ca="1">OFFSET(Tool!$C$13,0,ROW($H879)-3)</f>
        <v>0</v>
      </c>
      <c r="K879" s="78" t="e">
        <f t="shared" ca="1" si="66"/>
        <v>#N/A</v>
      </c>
      <c r="L879" s="78" t="e">
        <f t="shared" ca="1" si="69"/>
        <v>#N/A</v>
      </c>
      <c r="M879" s="78" t="e">
        <f t="shared" ca="1" si="70"/>
        <v>#N/A</v>
      </c>
      <c r="N879" s="38"/>
      <c r="O879" s="36" t="e" cm="1">
        <f t="array" ref="O879">IF(OR(ISERROR($H879),$H879=FALSE),NA(),
IF(INFLATION_Index="Custom",_xlfn.XLOOKUP($H879,Tool!$12:$12,Tool!$14:$14)*100,
IF(SETUP_Frequency="Financial Year",
IFERROR(INDEX(Dynamic_Table_FY,_xlfn.XMATCH($H879,Dynamic_Period_FY),_xlfn.XMATCH(INFLATION_Index,Dynamic_Indices)),
INDEX(Dynamic_Table_FY,COUNTA(Dynamic_Table_FY)/COUNTA(Dynamic_Indices),_xlfn.XMATCH(INFLATION_Index,Dynamic_Indices))),
IF(SETUP_Frequency="Calendar Year",
IFERROR(INDEX(Dynamic_Table_CAL,_xlfn.XMATCH($H879,Dynamic_Period_CAL),_xlfn.XMATCH(INFLATION_Index,Dynamic_Indices)),
INDEX(Dynamic_Table_CAL,COUNTA(Dynamic_Table_CAL)/COUNTA(Dynamic_Indices),_xlfn.XMATCH(INFLATION_Index,Dynamic_Indices))),
IF(SETUP_Frequency="Quarterly",
IFERROR(INDEX(Dynamic_Table_QTR,_xlfn.XMATCH($H879,Dynamic_Period_QTR),_xlfn.XMATCH(INFLATION_Index,Dynamic_Indices)),
INDEX(Dynamic_Table_QTR,COUNTA(Dynamic_Table_QTR)/COUNTA(Dynamic_Indices),_xlfn.XMATCH(INFLATION_Index,Dynamic_Indices))),"err")))))
/100</f>
        <v>#N/A</v>
      </c>
      <c r="P879" s="37" t="e">
        <f t="shared" ca="1" si="67"/>
        <v>#N/A</v>
      </c>
      <c r="Q879" s="37" t="e">
        <f ca="1">IF(ISERROR($H879),NA(),
$P879/_xlfn.XLOOKUP(0,Tool!$27:$27,Tool!$33:$33)
)</f>
        <v>#N/A</v>
      </c>
      <c r="R879" s="2"/>
      <c r="S879" s="36" t="e" cm="1">
        <f t="array" ref="S879">IF(OR(ISERROR($H879),$H879=FALSE),NA(),
IF(SETUP_Frequency="Financial Year",
IFERROR(INDEX(Dynamic_Table_FY,_xlfn.XMATCH($H879,Dynamic_Period_FY),_xlfn.XMATCH("GDP Deflator",Dynamic_Indices)),
INDEX(Dynamic_Table_FY,COUNTA(Dynamic_Table_FY)/COUNTA(Dynamic_Indices),_xlfn.XMATCH("GDP Deflator",Dynamic_Indices))),
IF(SETUP_Frequency="Calendar Year",
IFERROR(INDEX(Dynamic_Table_CAL,_xlfn.XMATCH($H879,Dynamic_Period_CAL),_xlfn.XMATCH("GDP Deflator",Dynamic_Indices)),
INDEX(Dynamic_Table_CAL,COUNTA(Dynamic_Table_CAL)/COUNTA(Dynamic_Indices),_xlfn.XMATCH("GDP Deflator",Dynamic_Indices))),
IF(SETUP_Frequency="Quarterly",
IFERROR(INDEX(Dynamic_Table_QTR,_xlfn.XMATCH($H879,Dynamic_Period_QTR),_xlfn.XMATCH("GDP Deflator",Dynamic_Indices)),
INDEX(Dynamic_Table_QTR,COUNTA(Dynamic_Table_QTR)/COUNTA(Dynamic_Indices),_xlfn.XMATCH("GDP Deflator",Dynamic_Indices))),"err"))))
/100</f>
        <v>#N/A</v>
      </c>
      <c r="T879" s="37" t="e">
        <f t="shared" ca="1" si="68"/>
        <v>#N/A</v>
      </c>
      <c r="U879" s="2" t="e">
        <f ca="1">IF(ISERROR($H879),NA(),
_xlfn.XLOOKUP(0,Tool!$28:$28,Tool!$40:$40)/$T879
)</f>
        <v>#N/A</v>
      </c>
    </row>
    <row r="880" spans="8:21" x14ac:dyDescent="0.35">
      <c r="H880" s="33" t="b">
        <f>IF(SETUP_Frequency="Calendar Year",IF(COUNTA(H$3:H879)&lt;=SETUP_Period_Final-SETUP_Period_First,H879+1),
IF(SETUP_Frequency="Financial Year", IF(COUNTA(H$3:H879)&lt;=LEFT(SETUP_Period_Final,4)-LEFT(SETUP_Period_First,4),((LEFT(H879,2)&amp;MID(H879,3,2))+1)&amp;"/"&amp;TEXT(RIGHT(TEXT(RIGHT(H879,2)+1,"00"),2),"00"),NA()),
IF(SETUP_Frequency="Quarterly",IF(COUNTA(H$3:H879)&lt;=((LEFT(SETUP_Period_Final,4)-LEFT(SETUP_Period_First,4))*4)+RIGHT(SETUP_Period_Final,1)-RIGHT(SETUP_Period_First,1),IF(_xlfn.NUMBERVALUE(RIGHT(H879,1))=4,(LEFT(H879,4)+1)&amp;"Q1",(LEFT(H879,4)&amp;"Q"&amp;(RIGHT(H879,1)+1))),NA()),NA())))</f>
        <v>0</v>
      </c>
      <c r="J880" s="43">
        <f ca="1">OFFSET(Tool!$C$13,0,ROW($H880)-3)</f>
        <v>0</v>
      </c>
      <c r="K880" s="78" t="e">
        <f t="shared" ca="1" si="66"/>
        <v>#N/A</v>
      </c>
      <c r="L880" s="78" t="e">
        <f t="shared" ca="1" si="69"/>
        <v>#N/A</v>
      </c>
      <c r="M880" s="78" t="e">
        <f t="shared" ca="1" si="70"/>
        <v>#N/A</v>
      </c>
      <c r="N880" s="38"/>
      <c r="O880" s="36" t="e" cm="1">
        <f t="array" ref="O880">IF(OR(ISERROR($H880),$H880=FALSE),NA(),
IF(INFLATION_Index="Custom",_xlfn.XLOOKUP($H880,Tool!$12:$12,Tool!$14:$14)*100,
IF(SETUP_Frequency="Financial Year",
IFERROR(INDEX(Dynamic_Table_FY,_xlfn.XMATCH($H880,Dynamic_Period_FY),_xlfn.XMATCH(INFLATION_Index,Dynamic_Indices)),
INDEX(Dynamic_Table_FY,COUNTA(Dynamic_Table_FY)/COUNTA(Dynamic_Indices),_xlfn.XMATCH(INFLATION_Index,Dynamic_Indices))),
IF(SETUP_Frequency="Calendar Year",
IFERROR(INDEX(Dynamic_Table_CAL,_xlfn.XMATCH($H880,Dynamic_Period_CAL),_xlfn.XMATCH(INFLATION_Index,Dynamic_Indices)),
INDEX(Dynamic_Table_CAL,COUNTA(Dynamic_Table_CAL)/COUNTA(Dynamic_Indices),_xlfn.XMATCH(INFLATION_Index,Dynamic_Indices))),
IF(SETUP_Frequency="Quarterly",
IFERROR(INDEX(Dynamic_Table_QTR,_xlfn.XMATCH($H880,Dynamic_Period_QTR),_xlfn.XMATCH(INFLATION_Index,Dynamic_Indices)),
INDEX(Dynamic_Table_QTR,COUNTA(Dynamic_Table_QTR)/COUNTA(Dynamic_Indices),_xlfn.XMATCH(INFLATION_Index,Dynamic_Indices))),"err")))))
/100</f>
        <v>#N/A</v>
      </c>
      <c r="P880" s="37" t="e">
        <f t="shared" ca="1" si="67"/>
        <v>#N/A</v>
      </c>
      <c r="Q880" s="37" t="e">
        <f ca="1">IF(ISERROR($H880),NA(),
$P880/_xlfn.XLOOKUP(0,Tool!$27:$27,Tool!$33:$33)
)</f>
        <v>#N/A</v>
      </c>
      <c r="R880" s="2"/>
      <c r="S880" s="36" t="e" cm="1">
        <f t="array" ref="S880">IF(OR(ISERROR($H880),$H880=FALSE),NA(),
IF(SETUP_Frequency="Financial Year",
IFERROR(INDEX(Dynamic_Table_FY,_xlfn.XMATCH($H880,Dynamic_Period_FY),_xlfn.XMATCH("GDP Deflator",Dynamic_Indices)),
INDEX(Dynamic_Table_FY,COUNTA(Dynamic_Table_FY)/COUNTA(Dynamic_Indices),_xlfn.XMATCH("GDP Deflator",Dynamic_Indices))),
IF(SETUP_Frequency="Calendar Year",
IFERROR(INDEX(Dynamic_Table_CAL,_xlfn.XMATCH($H880,Dynamic_Period_CAL),_xlfn.XMATCH("GDP Deflator",Dynamic_Indices)),
INDEX(Dynamic_Table_CAL,COUNTA(Dynamic_Table_CAL)/COUNTA(Dynamic_Indices),_xlfn.XMATCH("GDP Deflator",Dynamic_Indices))),
IF(SETUP_Frequency="Quarterly",
IFERROR(INDEX(Dynamic_Table_QTR,_xlfn.XMATCH($H880,Dynamic_Period_QTR),_xlfn.XMATCH("GDP Deflator",Dynamic_Indices)),
INDEX(Dynamic_Table_QTR,COUNTA(Dynamic_Table_QTR)/COUNTA(Dynamic_Indices),_xlfn.XMATCH("GDP Deflator",Dynamic_Indices))),"err"))))
/100</f>
        <v>#N/A</v>
      </c>
      <c r="T880" s="37" t="e">
        <f t="shared" ca="1" si="68"/>
        <v>#N/A</v>
      </c>
      <c r="U880" s="2" t="e">
        <f ca="1">IF(ISERROR($H880),NA(),
_xlfn.XLOOKUP(0,Tool!$28:$28,Tool!$40:$40)/$T880
)</f>
        <v>#N/A</v>
      </c>
    </row>
    <row r="881" spans="8:21" x14ac:dyDescent="0.35">
      <c r="H881" s="33" t="b">
        <f>IF(SETUP_Frequency="Calendar Year",IF(COUNTA(H$3:H880)&lt;=SETUP_Period_Final-SETUP_Period_First,H880+1),
IF(SETUP_Frequency="Financial Year", IF(COUNTA(H$3:H880)&lt;=LEFT(SETUP_Period_Final,4)-LEFT(SETUP_Period_First,4),((LEFT(H880,2)&amp;MID(H880,3,2))+1)&amp;"/"&amp;TEXT(RIGHT(TEXT(RIGHT(H880,2)+1,"00"),2),"00"),NA()),
IF(SETUP_Frequency="Quarterly",IF(COUNTA(H$3:H880)&lt;=((LEFT(SETUP_Period_Final,4)-LEFT(SETUP_Period_First,4))*4)+RIGHT(SETUP_Period_Final,1)-RIGHT(SETUP_Period_First,1),IF(_xlfn.NUMBERVALUE(RIGHT(H880,1))=4,(LEFT(H880,4)+1)&amp;"Q1",(LEFT(H880,4)&amp;"Q"&amp;(RIGHT(H880,1)+1))),NA()),NA())))</f>
        <v>0</v>
      </c>
      <c r="J881" s="43">
        <f ca="1">OFFSET(Tool!$C$13,0,ROW($H881)-3)</f>
        <v>0</v>
      </c>
      <c r="K881" s="78" t="e">
        <f t="shared" ca="1" si="66"/>
        <v>#N/A</v>
      </c>
      <c r="L881" s="78" t="e">
        <f t="shared" ca="1" si="69"/>
        <v>#N/A</v>
      </c>
      <c r="M881" s="78" t="e">
        <f t="shared" ca="1" si="70"/>
        <v>#N/A</v>
      </c>
      <c r="N881" s="38"/>
      <c r="O881" s="36" t="e" cm="1">
        <f t="array" ref="O881">IF(OR(ISERROR($H881),$H881=FALSE),NA(),
IF(INFLATION_Index="Custom",_xlfn.XLOOKUP($H881,Tool!$12:$12,Tool!$14:$14)*100,
IF(SETUP_Frequency="Financial Year",
IFERROR(INDEX(Dynamic_Table_FY,_xlfn.XMATCH($H881,Dynamic_Period_FY),_xlfn.XMATCH(INFLATION_Index,Dynamic_Indices)),
INDEX(Dynamic_Table_FY,COUNTA(Dynamic_Table_FY)/COUNTA(Dynamic_Indices),_xlfn.XMATCH(INFLATION_Index,Dynamic_Indices))),
IF(SETUP_Frequency="Calendar Year",
IFERROR(INDEX(Dynamic_Table_CAL,_xlfn.XMATCH($H881,Dynamic_Period_CAL),_xlfn.XMATCH(INFLATION_Index,Dynamic_Indices)),
INDEX(Dynamic_Table_CAL,COUNTA(Dynamic_Table_CAL)/COUNTA(Dynamic_Indices),_xlfn.XMATCH(INFLATION_Index,Dynamic_Indices))),
IF(SETUP_Frequency="Quarterly",
IFERROR(INDEX(Dynamic_Table_QTR,_xlfn.XMATCH($H881,Dynamic_Period_QTR),_xlfn.XMATCH(INFLATION_Index,Dynamic_Indices)),
INDEX(Dynamic_Table_QTR,COUNTA(Dynamic_Table_QTR)/COUNTA(Dynamic_Indices),_xlfn.XMATCH(INFLATION_Index,Dynamic_Indices))),"err")))))
/100</f>
        <v>#N/A</v>
      </c>
      <c r="P881" s="37" t="e">
        <f t="shared" ca="1" si="67"/>
        <v>#N/A</v>
      </c>
      <c r="Q881" s="37" t="e">
        <f ca="1">IF(ISERROR($H881),NA(),
$P881/_xlfn.XLOOKUP(0,Tool!$27:$27,Tool!$33:$33)
)</f>
        <v>#N/A</v>
      </c>
      <c r="R881" s="2"/>
      <c r="S881" s="36" t="e" cm="1">
        <f t="array" ref="S881">IF(OR(ISERROR($H881),$H881=FALSE),NA(),
IF(SETUP_Frequency="Financial Year",
IFERROR(INDEX(Dynamic_Table_FY,_xlfn.XMATCH($H881,Dynamic_Period_FY),_xlfn.XMATCH("GDP Deflator",Dynamic_Indices)),
INDEX(Dynamic_Table_FY,COUNTA(Dynamic_Table_FY)/COUNTA(Dynamic_Indices),_xlfn.XMATCH("GDP Deflator",Dynamic_Indices))),
IF(SETUP_Frequency="Calendar Year",
IFERROR(INDEX(Dynamic_Table_CAL,_xlfn.XMATCH($H881,Dynamic_Period_CAL),_xlfn.XMATCH("GDP Deflator",Dynamic_Indices)),
INDEX(Dynamic_Table_CAL,COUNTA(Dynamic_Table_CAL)/COUNTA(Dynamic_Indices),_xlfn.XMATCH("GDP Deflator",Dynamic_Indices))),
IF(SETUP_Frequency="Quarterly",
IFERROR(INDEX(Dynamic_Table_QTR,_xlfn.XMATCH($H881,Dynamic_Period_QTR),_xlfn.XMATCH("GDP Deflator",Dynamic_Indices)),
INDEX(Dynamic_Table_QTR,COUNTA(Dynamic_Table_QTR)/COUNTA(Dynamic_Indices),_xlfn.XMATCH("GDP Deflator",Dynamic_Indices))),"err"))))
/100</f>
        <v>#N/A</v>
      </c>
      <c r="T881" s="37" t="e">
        <f t="shared" ca="1" si="68"/>
        <v>#N/A</v>
      </c>
      <c r="U881" s="2" t="e">
        <f ca="1">IF(ISERROR($H881),NA(),
_xlfn.XLOOKUP(0,Tool!$28:$28,Tool!$40:$40)/$T881
)</f>
        <v>#N/A</v>
      </c>
    </row>
    <row r="882" spans="8:21" x14ac:dyDescent="0.35">
      <c r="H882" s="33" t="b">
        <f>IF(SETUP_Frequency="Calendar Year",IF(COUNTA(H$3:H881)&lt;=SETUP_Period_Final-SETUP_Period_First,H881+1),
IF(SETUP_Frequency="Financial Year", IF(COUNTA(H$3:H881)&lt;=LEFT(SETUP_Period_Final,4)-LEFT(SETUP_Period_First,4),((LEFT(H881,2)&amp;MID(H881,3,2))+1)&amp;"/"&amp;TEXT(RIGHT(TEXT(RIGHT(H881,2)+1,"00"),2),"00"),NA()),
IF(SETUP_Frequency="Quarterly",IF(COUNTA(H$3:H881)&lt;=((LEFT(SETUP_Period_Final,4)-LEFT(SETUP_Period_First,4))*4)+RIGHT(SETUP_Period_Final,1)-RIGHT(SETUP_Period_First,1),IF(_xlfn.NUMBERVALUE(RIGHT(H881,1))=4,(LEFT(H881,4)+1)&amp;"Q1",(LEFT(H881,4)&amp;"Q"&amp;(RIGHT(H881,1)+1))),NA()),NA())))</f>
        <v>0</v>
      </c>
      <c r="J882" s="43">
        <f ca="1">OFFSET(Tool!$C$13,0,ROW($H882)-3)</f>
        <v>0</v>
      </c>
      <c r="K882" s="78" t="e">
        <f t="shared" ca="1" si="66"/>
        <v>#N/A</v>
      </c>
      <c r="L882" s="78" t="e">
        <f t="shared" ca="1" si="69"/>
        <v>#N/A</v>
      </c>
      <c r="M882" s="78" t="e">
        <f t="shared" ca="1" si="70"/>
        <v>#N/A</v>
      </c>
      <c r="N882" s="38"/>
      <c r="O882" s="36" t="e" cm="1">
        <f t="array" ref="O882">IF(OR(ISERROR($H882),$H882=FALSE),NA(),
IF(INFLATION_Index="Custom",_xlfn.XLOOKUP($H882,Tool!$12:$12,Tool!$14:$14)*100,
IF(SETUP_Frequency="Financial Year",
IFERROR(INDEX(Dynamic_Table_FY,_xlfn.XMATCH($H882,Dynamic_Period_FY),_xlfn.XMATCH(INFLATION_Index,Dynamic_Indices)),
INDEX(Dynamic_Table_FY,COUNTA(Dynamic_Table_FY)/COUNTA(Dynamic_Indices),_xlfn.XMATCH(INFLATION_Index,Dynamic_Indices))),
IF(SETUP_Frequency="Calendar Year",
IFERROR(INDEX(Dynamic_Table_CAL,_xlfn.XMATCH($H882,Dynamic_Period_CAL),_xlfn.XMATCH(INFLATION_Index,Dynamic_Indices)),
INDEX(Dynamic_Table_CAL,COUNTA(Dynamic_Table_CAL)/COUNTA(Dynamic_Indices),_xlfn.XMATCH(INFLATION_Index,Dynamic_Indices))),
IF(SETUP_Frequency="Quarterly",
IFERROR(INDEX(Dynamic_Table_QTR,_xlfn.XMATCH($H882,Dynamic_Period_QTR),_xlfn.XMATCH(INFLATION_Index,Dynamic_Indices)),
INDEX(Dynamic_Table_QTR,COUNTA(Dynamic_Table_QTR)/COUNTA(Dynamic_Indices),_xlfn.XMATCH(INFLATION_Index,Dynamic_Indices))),"err")))))
/100</f>
        <v>#N/A</v>
      </c>
      <c r="P882" s="37" t="e">
        <f t="shared" ca="1" si="67"/>
        <v>#N/A</v>
      </c>
      <c r="Q882" s="37" t="e">
        <f ca="1">IF(ISERROR($H882),NA(),
$P882/_xlfn.XLOOKUP(0,Tool!$27:$27,Tool!$33:$33)
)</f>
        <v>#N/A</v>
      </c>
      <c r="R882" s="2"/>
      <c r="S882" s="36" t="e" cm="1">
        <f t="array" ref="S882">IF(OR(ISERROR($H882),$H882=FALSE),NA(),
IF(SETUP_Frequency="Financial Year",
IFERROR(INDEX(Dynamic_Table_FY,_xlfn.XMATCH($H882,Dynamic_Period_FY),_xlfn.XMATCH("GDP Deflator",Dynamic_Indices)),
INDEX(Dynamic_Table_FY,COUNTA(Dynamic_Table_FY)/COUNTA(Dynamic_Indices),_xlfn.XMATCH("GDP Deflator",Dynamic_Indices))),
IF(SETUP_Frequency="Calendar Year",
IFERROR(INDEX(Dynamic_Table_CAL,_xlfn.XMATCH($H882,Dynamic_Period_CAL),_xlfn.XMATCH("GDP Deflator",Dynamic_Indices)),
INDEX(Dynamic_Table_CAL,COUNTA(Dynamic_Table_CAL)/COUNTA(Dynamic_Indices),_xlfn.XMATCH("GDP Deflator",Dynamic_Indices))),
IF(SETUP_Frequency="Quarterly",
IFERROR(INDEX(Dynamic_Table_QTR,_xlfn.XMATCH($H882,Dynamic_Period_QTR),_xlfn.XMATCH("GDP Deflator",Dynamic_Indices)),
INDEX(Dynamic_Table_QTR,COUNTA(Dynamic_Table_QTR)/COUNTA(Dynamic_Indices),_xlfn.XMATCH("GDP Deflator",Dynamic_Indices))),"err"))))
/100</f>
        <v>#N/A</v>
      </c>
      <c r="T882" s="37" t="e">
        <f t="shared" ca="1" si="68"/>
        <v>#N/A</v>
      </c>
      <c r="U882" s="2" t="e">
        <f ca="1">IF(ISERROR($H882),NA(),
_xlfn.XLOOKUP(0,Tool!$28:$28,Tool!$40:$40)/$T882
)</f>
        <v>#N/A</v>
      </c>
    </row>
    <row r="883" spans="8:21" x14ac:dyDescent="0.35">
      <c r="H883" s="33" t="b">
        <f>IF(SETUP_Frequency="Calendar Year",IF(COUNTA(H$3:H882)&lt;=SETUP_Period_Final-SETUP_Period_First,H882+1),
IF(SETUP_Frequency="Financial Year", IF(COUNTA(H$3:H882)&lt;=LEFT(SETUP_Period_Final,4)-LEFT(SETUP_Period_First,4),((LEFT(H882,2)&amp;MID(H882,3,2))+1)&amp;"/"&amp;TEXT(RIGHT(TEXT(RIGHT(H882,2)+1,"00"),2),"00"),NA()),
IF(SETUP_Frequency="Quarterly",IF(COUNTA(H$3:H882)&lt;=((LEFT(SETUP_Period_Final,4)-LEFT(SETUP_Period_First,4))*4)+RIGHT(SETUP_Period_Final,1)-RIGHT(SETUP_Period_First,1),IF(_xlfn.NUMBERVALUE(RIGHT(H882,1))=4,(LEFT(H882,4)+1)&amp;"Q1",(LEFT(H882,4)&amp;"Q"&amp;(RIGHT(H882,1)+1))),NA()),NA())))</f>
        <v>0</v>
      </c>
      <c r="J883" s="43">
        <f ca="1">OFFSET(Tool!$C$13,0,ROW($H883)-3)</f>
        <v>0</v>
      </c>
      <c r="K883" s="78" t="e">
        <f t="shared" ca="1" si="66"/>
        <v>#N/A</v>
      </c>
      <c r="L883" s="78" t="e">
        <f t="shared" ca="1" si="69"/>
        <v>#N/A</v>
      </c>
      <c r="M883" s="78" t="e">
        <f t="shared" ca="1" si="70"/>
        <v>#N/A</v>
      </c>
      <c r="N883" s="38"/>
      <c r="O883" s="36" t="e" cm="1">
        <f t="array" ref="O883">IF(OR(ISERROR($H883),$H883=FALSE),NA(),
IF(INFLATION_Index="Custom",_xlfn.XLOOKUP($H883,Tool!$12:$12,Tool!$14:$14)*100,
IF(SETUP_Frequency="Financial Year",
IFERROR(INDEX(Dynamic_Table_FY,_xlfn.XMATCH($H883,Dynamic_Period_FY),_xlfn.XMATCH(INFLATION_Index,Dynamic_Indices)),
INDEX(Dynamic_Table_FY,COUNTA(Dynamic_Table_FY)/COUNTA(Dynamic_Indices),_xlfn.XMATCH(INFLATION_Index,Dynamic_Indices))),
IF(SETUP_Frequency="Calendar Year",
IFERROR(INDEX(Dynamic_Table_CAL,_xlfn.XMATCH($H883,Dynamic_Period_CAL),_xlfn.XMATCH(INFLATION_Index,Dynamic_Indices)),
INDEX(Dynamic_Table_CAL,COUNTA(Dynamic_Table_CAL)/COUNTA(Dynamic_Indices),_xlfn.XMATCH(INFLATION_Index,Dynamic_Indices))),
IF(SETUP_Frequency="Quarterly",
IFERROR(INDEX(Dynamic_Table_QTR,_xlfn.XMATCH($H883,Dynamic_Period_QTR),_xlfn.XMATCH(INFLATION_Index,Dynamic_Indices)),
INDEX(Dynamic_Table_QTR,COUNTA(Dynamic_Table_QTR)/COUNTA(Dynamic_Indices),_xlfn.XMATCH(INFLATION_Index,Dynamic_Indices))),"err")))))
/100</f>
        <v>#N/A</v>
      </c>
      <c r="P883" s="37" t="e">
        <f t="shared" ca="1" si="67"/>
        <v>#N/A</v>
      </c>
      <c r="Q883" s="37" t="e">
        <f ca="1">IF(ISERROR($H883),NA(),
$P883/_xlfn.XLOOKUP(0,Tool!$27:$27,Tool!$33:$33)
)</f>
        <v>#N/A</v>
      </c>
      <c r="R883" s="2"/>
      <c r="S883" s="36" t="e" cm="1">
        <f t="array" ref="S883">IF(OR(ISERROR($H883),$H883=FALSE),NA(),
IF(SETUP_Frequency="Financial Year",
IFERROR(INDEX(Dynamic_Table_FY,_xlfn.XMATCH($H883,Dynamic_Period_FY),_xlfn.XMATCH("GDP Deflator",Dynamic_Indices)),
INDEX(Dynamic_Table_FY,COUNTA(Dynamic_Table_FY)/COUNTA(Dynamic_Indices),_xlfn.XMATCH("GDP Deflator",Dynamic_Indices))),
IF(SETUP_Frequency="Calendar Year",
IFERROR(INDEX(Dynamic_Table_CAL,_xlfn.XMATCH($H883,Dynamic_Period_CAL),_xlfn.XMATCH("GDP Deflator",Dynamic_Indices)),
INDEX(Dynamic_Table_CAL,COUNTA(Dynamic_Table_CAL)/COUNTA(Dynamic_Indices),_xlfn.XMATCH("GDP Deflator",Dynamic_Indices))),
IF(SETUP_Frequency="Quarterly",
IFERROR(INDEX(Dynamic_Table_QTR,_xlfn.XMATCH($H883,Dynamic_Period_QTR),_xlfn.XMATCH("GDP Deflator",Dynamic_Indices)),
INDEX(Dynamic_Table_QTR,COUNTA(Dynamic_Table_QTR)/COUNTA(Dynamic_Indices),_xlfn.XMATCH("GDP Deflator",Dynamic_Indices))),"err"))))
/100</f>
        <v>#N/A</v>
      </c>
      <c r="T883" s="37" t="e">
        <f t="shared" ca="1" si="68"/>
        <v>#N/A</v>
      </c>
      <c r="U883" s="2" t="e">
        <f ca="1">IF(ISERROR($H883),NA(),
_xlfn.XLOOKUP(0,Tool!$28:$28,Tool!$40:$40)/$T883
)</f>
        <v>#N/A</v>
      </c>
    </row>
    <row r="884" spans="8:21" x14ac:dyDescent="0.35">
      <c r="H884" s="33" t="b">
        <f>IF(SETUP_Frequency="Calendar Year",IF(COUNTA(H$3:H883)&lt;=SETUP_Period_Final-SETUP_Period_First,H883+1),
IF(SETUP_Frequency="Financial Year", IF(COUNTA(H$3:H883)&lt;=LEFT(SETUP_Period_Final,4)-LEFT(SETUP_Period_First,4),((LEFT(H883,2)&amp;MID(H883,3,2))+1)&amp;"/"&amp;TEXT(RIGHT(TEXT(RIGHT(H883,2)+1,"00"),2),"00"),NA()),
IF(SETUP_Frequency="Quarterly",IF(COUNTA(H$3:H883)&lt;=((LEFT(SETUP_Period_Final,4)-LEFT(SETUP_Period_First,4))*4)+RIGHT(SETUP_Period_Final,1)-RIGHT(SETUP_Period_First,1),IF(_xlfn.NUMBERVALUE(RIGHT(H883,1))=4,(LEFT(H883,4)+1)&amp;"Q1",(LEFT(H883,4)&amp;"Q"&amp;(RIGHT(H883,1)+1))),NA()),NA())))</f>
        <v>0</v>
      </c>
      <c r="J884" s="43">
        <f ca="1">OFFSET(Tool!$C$13,0,ROW($H884)-3)</f>
        <v>0</v>
      </c>
      <c r="K884" s="78" t="e">
        <f t="shared" ca="1" si="66"/>
        <v>#N/A</v>
      </c>
      <c r="L884" s="78" t="e">
        <f t="shared" ca="1" si="69"/>
        <v>#N/A</v>
      </c>
      <c r="M884" s="78" t="e">
        <f t="shared" ca="1" si="70"/>
        <v>#N/A</v>
      </c>
      <c r="N884" s="38"/>
      <c r="O884" s="36" t="e" cm="1">
        <f t="array" ref="O884">IF(OR(ISERROR($H884),$H884=FALSE),NA(),
IF(INFLATION_Index="Custom",_xlfn.XLOOKUP($H884,Tool!$12:$12,Tool!$14:$14)*100,
IF(SETUP_Frequency="Financial Year",
IFERROR(INDEX(Dynamic_Table_FY,_xlfn.XMATCH($H884,Dynamic_Period_FY),_xlfn.XMATCH(INFLATION_Index,Dynamic_Indices)),
INDEX(Dynamic_Table_FY,COUNTA(Dynamic_Table_FY)/COUNTA(Dynamic_Indices),_xlfn.XMATCH(INFLATION_Index,Dynamic_Indices))),
IF(SETUP_Frequency="Calendar Year",
IFERROR(INDEX(Dynamic_Table_CAL,_xlfn.XMATCH($H884,Dynamic_Period_CAL),_xlfn.XMATCH(INFLATION_Index,Dynamic_Indices)),
INDEX(Dynamic_Table_CAL,COUNTA(Dynamic_Table_CAL)/COUNTA(Dynamic_Indices),_xlfn.XMATCH(INFLATION_Index,Dynamic_Indices))),
IF(SETUP_Frequency="Quarterly",
IFERROR(INDEX(Dynamic_Table_QTR,_xlfn.XMATCH($H884,Dynamic_Period_QTR),_xlfn.XMATCH(INFLATION_Index,Dynamic_Indices)),
INDEX(Dynamic_Table_QTR,COUNTA(Dynamic_Table_QTR)/COUNTA(Dynamic_Indices),_xlfn.XMATCH(INFLATION_Index,Dynamic_Indices))),"err")))))
/100</f>
        <v>#N/A</v>
      </c>
      <c r="P884" s="37" t="e">
        <f t="shared" ca="1" si="67"/>
        <v>#N/A</v>
      </c>
      <c r="Q884" s="37" t="e">
        <f ca="1">IF(ISERROR($H884),NA(),
$P884/_xlfn.XLOOKUP(0,Tool!$27:$27,Tool!$33:$33)
)</f>
        <v>#N/A</v>
      </c>
      <c r="R884" s="2"/>
      <c r="S884" s="36" t="e" cm="1">
        <f t="array" ref="S884">IF(OR(ISERROR($H884),$H884=FALSE),NA(),
IF(SETUP_Frequency="Financial Year",
IFERROR(INDEX(Dynamic_Table_FY,_xlfn.XMATCH($H884,Dynamic_Period_FY),_xlfn.XMATCH("GDP Deflator",Dynamic_Indices)),
INDEX(Dynamic_Table_FY,COUNTA(Dynamic_Table_FY)/COUNTA(Dynamic_Indices),_xlfn.XMATCH("GDP Deflator",Dynamic_Indices))),
IF(SETUP_Frequency="Calendar Year",
IFERROR(INDEX(Dynamic_Table_CAL,_xlfn.XMATCH($H884,Dynamic_Period_CAL),_xlfn.XMATCH("GDP Deflator",Dynamic_Indices)),
INDEX(Dynamic_Table_CAL,COUNTA(Dynamic_Table_CAL)/COUNTA(Dynamic_Indices),_xlfn.XMATCH("GDP Deflator",Dynamic_Indices))),
IF(SETUP_Frequency="Quarterly",
IFERROR(INDEX(Dynamic_Table_QTR,_xlfn.XMATCH($H884,Dynamic_Period_QTR),_xlfn.XMATCH("GDP Deflator",Dynamic_Indices)),
INDEX(Dynamic_Table_QTR,COUNTA(Dynamic_Table_QTR)/COUNTA(Dynamic_Indices),_xlfn.XMATCH("GDP Deflator",Dynamic_Indices))),"err"))))
/100</f>
        <v>#N/A</v>
      </c>
      <c r="T884" s="37" t="e">
        <f t="shared" ca="1" si="68"/>
        <v>#N/A</v>
      </c>
      <c r="U884" s="2" t="e">
        <f ca="1">IF(ISERROR($H884),NA(),
_xlfn.XLOOKUP(0,Tool!$28:$28,Tool!$40:$40)/$T884
)</f>
        <v>#N/A</v>
      </c>
    </row>
    <row r="885" spans="8:21" x14ac:dyDescent="0.35">
      <c r="H885" s="33" t="b">
        <f>IF(SETUP_Frequency="Calendar Year",IF(COUNTA(H$3:H884)&lt;=SETUP_Period_Final-SETUP_Period_First,H884+1),
IF(SETUP_Frequency="Financial Year", IF(COUNTA(H$3:H884)&lt;=LEFT(SETUP_Period_Final,4)-LEFT(SETUP_Period_First,4),((LEFT(H884,2)&amp;MID(H884,3,2))+1)&amp;"/"&amp;TEXT(RIGHT(TEXT(RIGHT(H884,2)+1,"00"),2),"00"),NA()),
IF(SETUP_Frequency="Quarterly",IF(COUNTA(H$3:H884)&lt;=((LEFT(SETUP_Period_Final,4)-LEFT(SETUP_Period_First,4))*4)+RIGHT(SETUP_Period_Final,1)-RIGHT(SETUP_Period_First,1),IF(_xlfn.NUMBERVALUE(RIGHT(H884,1))=4,(LEFT(H884,4)+1)&amp;"Q1",(LEFT(H884,4)&amp;"Q"&amp;(RIGHT(H884,1)+1))),NA()),NA())))</f>
        <v>0</v>
      </c>
      <c r="J885" s="43">
        <f ca="1">OFFSET(Tool!$C$13,0,ROW($H885)-3)</f>
        <v>0</v>
      </c>
      <c r="K885" s="78" t="e">
        <f t="shared" ca="1" si="66"/>
        <v>#N/A</v>
      </c>
      <c r="L885" s="78" t="e">
        <f t="shared" ca="1" si="69"/>
        <v>#N/A</v>
      </c>
      <c r="M885" s="78" t="e">
        <f t="shared" ca="1" si="70"/>
        <v>#N/A</v>
      </c>
      <c r="N885" s="38"/>
      <c r="O885" s="36" t="e" cm="1">
        <f t="array" ref="O885">IF(OR(ISERROR($H885),$H885=FALSE),NA(),
IF(INFLATION_Index="Custom",_xlfn.XLOOKUP($H885,Tool!$12:$12,Tool!$14:$14)*100,
IF(SETUP_Frequency="Financial Year",
IFERROR(INDEX(Dynamic_Table_FY,_xlfn.XMATCH($H885,Dynamic_Period_FY),_xlfn.XMATCH(INFLATION_Index,Dynamic_Indices)),
INDEX(Dynamic_Table_FY,COUNTA(Dynamic_Table_FY)/COUNTA(Dynamic_Indices),_xlfn.XMATCH(INFLATION_Index,Dynamic_Indices))),
IF(SETUP_Frequency="Calendar Year",
IFERROR(INDEX(Dynamic_Table_CAL,_xlfn.XMATCH($H885,Dynamic_Period_CAL),_xlfn.XMATCH(INFLATION_Index,Dynamic_Indices)),
INDEX(Dynamic_Table_CAL,COUNTA(Dynamic_Table_CAL)/COUNTA(Dynamic_Indices),_xlfn.XMATCH(INFLATION_Index,Dynamic_Indices))),
IF(SETUP_Frequency="Quarterly",
IFERROR(INDEX(Dynamic_Table_QTR,_xlfn.XMATCH($H885,Dynamic_Period_QTR),_xlfn.XMATCH(INFLATION_Index,Dynamic_Indices)),
INDEX(Dynamic_Table_QTR,COUNTA(Dynamic_Table_QTR)/COUNTA(Dynamic_Indices),_xlfn.XMATCH(INFLATION_Index,Dynamic_Indices))),"err")))))
/100</f>
        <v>#N/A</v>
      </c>
      <c r="P885" s="37" t="e">
        <f t="shared" ca="1" si="67"/>
        <v>#N/A</v>
      </c>
      <c r="Q885" s="37" t="e">
        <f ca="1">IF(ISERROR($H885),NA(),
$P885/_xlfn.XLOOKUP(0,Tool!$27:$27,Tool!$33:$33)
)</f>
        <v>#N/A</v>
      </c>
      <c r="R885" s="2"/>
      <c r="S885" s="36" t="e" cm="1">
        <f t="array" ref="S885">IF(OR(ISERROR($H885),$H885=FALSE),NA(),
IF(SETUP_Frequency="Financial Year",
IFERROR(INDEX(Dynamic_Table_FY,_xlfn.XMATCH($H885,Dynamic_Period_FY),_xlfn.XMATCH("GDP Deflator",Dynamic_Indices)),
INDEX(Dynamic_Table_FY,COUNTA(Dynamic_Table_FY)/COUNTA(Dynamic_Indices),_xlfn.XMATCH("GDP Deflator",Dynamic_Indices))),
IF(SETUP_Frequency="Calendar Year",
IFERROR(INDEX(Dynamic_Table_CAL,_xlfn.XMATCH($H885,Dynamic_Period_CAL),_xlfn.XMATCH("GDP Deflator",Dynamic_Indices)),
INDEX(Dynamic_Table_CAL,COUNTA(Dynamic_Table_CAL)/COUNTA(Dynamic_Indices),_xlfn.XMATCH("GDP Deflator",Dynamic_Indices))),
IF(SETUP_Frequency="Quarterly",
IFERROR(INDEX(Dynamic_Table_QTR,_xlfn.XMATCH($H885,Dynamic_Period_QTR),_xlfn.XMATCH("GDP Deflator",Dynamic_Indices)),
INDEX(Dynamic_Table_QTR,COUNTA(Dynamic_Table_QTR)/COUNTA(Dynamic_Indices),_xlfn.XMATCH("GDP Deflator",Dynamic_Indices))),"err"))))
/100</f>
        <v>#N/A</v>
      </c>
      <c r="T885" s="37" t="e">
        <f t="shared" ca="1" si="68"/>
        <v>#N/A</v>
      </c>
      <c r="U885" s="2" t="e">
        <f ca="1">IF(ISERROR($H885),NA(),
_xlfn.XLOOKUP(0,Tool!$28:$28,Tool!$40:$40)/$T885
)</f>
        <v>#N/A</v>
      </c>
    </row>
    <row r="886" spans="8:21" x14ac:dyDescent="0.35">
      <c r="H886" s="33" t="b">
        <f>IF(SETUP_Frequency="Calendar Year",IF(COUNTA(H$3:H885)&lt;=SETUP_Period_Final-SETUP_Period_First,H885+1),
IF(SETUP_Frequency="Financial Year", IF(COUNTA(H$3:H885)&lt;=LEFT(SETUP_Period_Final,4)-LEFT(SETUP_Period_First,4),((LEFT(H885,2)&amp;MID(H885,3,2))+1)&amp;"/"&amp;TEXT(RIGHT(TEXT(RIGHT(H885,2)+1,"00"),2),"00"),NA()),
IF(SETUP_Frequency="Quarterly",IF(COUNTA(H$3:H885)&lt;=((LEFT(SETUP_Period_Final,4)-LEFT(SETUP_Period_First,4))*4)+RIGHT(SETUP_Period_Final,1)-RIGHT(SETUP_Period_First,1),IF(_xlfn.NUMBERVALUE(RIGHT(H885,1))=4,(LEFT(H885,4)+1)&amp;"Q1",(LEFT(H885,4)&amp;"Q"&amp;(RIGHT(H885,1)+1))),NA()),NA())))</f>
        <v>0</v>
      </c>
      <c r="J886" s="43">
        <f ca="1">OFFSET(Tool!$C$13,0,ROW($H886)-3)</f>
        <v>0</v>
      </c>
      <c r="K886" s="78" t="e">
        <f t="shared" ca="1" si="66"/>
        <v>#N/A</v>
      </c>
      <c r="L886" s="78" t="e">
        <f t="shared" ca="1" si="69"/>
        <v>#N/A</v>
      </c>
      <c r="M886" s="78" t="e">
        <f t="shared" ca="1" si="70"/>
        <v>#N/A</v>
      </c>
      <c r="N886" s="38"/>
      <c r="O886" s="36" t="e" cm="1">
        <f t="array" ref="O886">IF(OR(ISERROR($H886),$H886=FALSE),NA(),
IF(INFLATION_Index="Custom",_xlfn.XLOOKUP($H886,Tool!$12:$12,Tool!$14:$14)*100,
IF(SETUP_Frequency="Financial Year",
IFERROR(INDEX(Dynamic_Table_FY,_xlfn.XMATCH($H886,Dynamic_Period_FY),_xlfn.XMATCH(INFLATION_Index,Dynamic_Indices)),
INDEX(Dynamic_Table_FY,COUNTA(Dynamic_Table_FY)/COUNTA(Dynamic_Indices),_xlfn.XMATCH(INFLATION_Index,Dynamic_Indices))),
IF(SETUP_Frequency="Calendar Year",
IFERROR(INDEX(Dynamic_Table_CAL,_xlfn.XMATCH($H886,Dynamic_Period_CAL),_xlfn.XMATCH(INFLATION_Index,Dynamic_Indices)),
INDEX(Dynamic_Table_CAL,COUNTA(Dynamic_Table_CAL)/COUNTA(Dynamic_Indices),_xlfn.XMATCH(INFLATION_Index,Dynamic_Indices))),
IF(SETUP_Frequency="Quarterly",
IFERROR(INDEX(Dynamic_Table_QTR,_xlfn.XMATCH($H886,Dynamic_Period_QTR),_xlfn.XMATCH(INFLATION_Index,Dynamic_Indices)),
INDEX(Dynamic_Table_QTR,COUNTA(Dynamic_Table_QTR)/COUNTA(Dynamic_Indices),_xlfn.XMATCH(INFLATION_Index,Dynamic_Indices))),"err")))))
/100</f>
        <v>#N/A</v>
      </c>
      <c r="P886" s="37" t="e">
        <f t="shared" ca="1" si="67"/>
        <v>#N/A</v>
      </c>
      <c r="Q886" s="37" t="e">
        <f ca="1">IF(ISERROR($H886),NA(),
$P886/_xlfn.XLOOKUP(0,Tool!$27:$27,Tool!$33:$33)
)</f>
        <v>#N/A</v>
      </c>
      <c r="R886" s="2"/>
      <c r="S886" s="36" t="e" cm="1">
        <f t="array" ref="S886">IF(OR(ISERROR($H886),$H886=FALSE),NA(),
IF(SETUP_Frequency="Financial Year",
IFERROR(INDEX(Dynamic_Table_FY,_xlfn.XMATCH($H886,Dynamic_Period_FY),_xlfn.XMATCH("GDP Deflator",Dynamic_Indices)),
INDEX(Dynamic_Table_FY,COUNTA(Dynamic_Table_FY)/COUNTA(Dynamic_Indices),_xlfn.XMATCH("GDP Deflator",Dynamic_Indices))),
IF(SETUP_Frequency="Calendar Year",
IFERROR(INDEX(Dynamic_Table_CAL,_xlfn.XMATCH($H886,Dynamic_Period_CAL),_xlfn.XMATCH("GDP Deflator",Dynamic_Indices)),
INDEX(Dynamic_Table_CAL,COUNTA(Dynamic_Table_CAL)/COUNTA(Dynamic_Indices),_xlfn.XMATCH("GDP Deflator",Dynamic_Indices))),
IF(SETUP_Frequency="Quarterly",
IFERROR(INDEX(Dynamic_Table_QTR,_xlfn.XMATCH($H886,Dynamic_Period_QTR),_xlfn.XMATCH("GDP Deflator",Dynamic_Indices)),
INDEX(Dynamic_Table_QTR,COUNTA(Dynamic_Table_QTR)/COUNTA(Dynamic_Indices),_xlfn.XMATCH("GDP Deflator",Dynamic_Indices))),"err"))))
/100</f>
        <v>#N/A</v>
      </c>
      <c r="T886" s="37" t="e">
        <f t="shared" ca="1" si="68"/>
        <v>#N/A</v>
      </c>
      <c r="U886" s="2" t="e">
        <f ca="1">IF(ISERROR($H886),NA(),
_xlfn.XLOOKUP(0,Tool!$28:$28,Tool!$40:$40)/$T886
)</f>
        <v>#N/A</v>
      </c>
    </row>
    <row r="887" spans="8:21" x14ac:dyDescent="0.35">
      <c r="H887" s="33" t="b">
        <f>IF(SETUP_Frequency="Calendar Year",IF(COUNTA(H$3:H886)&lt;=SETUP_Period_Final-SETUP_Period_First,H886+1),
IF(SETUP_Frequency="Financial Year", IF(COUNTA(H$3:H886)&lt;=LEFT(SETUP_Period_Final,4)-LEFT(SETUP_Period_First,4),((LEFT(H886,2)&amp;MID(H886,3,2))+1)&amp;"/"&amp;TEXT(RIGHT(TEXT(RIGHT(H886,2)+1,"00"),2),"00"),NA()),
IF(SETUP_Frequency="Quarterly",IF(COUNTA(H$3:H886)&lt;=((LEFT(SETUP_Period_Final,4)-LEFT(SETUP_Period_First,4))*4)+RIGHT(SETUP_Period_Final,1)-RIGHT(SETUP_Period_First,1),IF(_xlfn.NUMBERVALUE(RIGHT(H886,1))=4,(LEFT(H886,4)+1)&amp;"Q1",(LEFT(H886,4)&amp;"Q"&amp;(RIGHT(H886,1)+1))),NA()),NA())))</f>
        <v>0</v>
      </c>
      <c r="J887" s="43">
        <f ca="1">OFFSET(Tool!$C$13,0,ROW($H887)-3)</f>
        <v>0</v>
      </c>
      <c r="K887" s="78" t="e">
        <f t="shared" ca="1" si="66"/>
        <v>#N/A</v>
      </c>
      <c r="L887" s="78" t="e">
        <f t="shared" ca="1" si="69"/>
        <v>#N/A</v>
      </c>
      <c r="M887" s="78" t="e">
        <f t="shared" ca="1" si="70"/>
        <v>#N/A</v>
      </c>
      <c r="N887" s="38"/>
      <c r="O887" s="36" t="e" cm="1">
        <f t="array" ref="O887">IF(OR(ISERROR($H887),$H887=FALSE),NA(),
IF(INFLATION_Index="Custom",_xlfn.XLOOKUP($H887,Tool!$12:$12,Tool!$14:$14)*100,
IF(SETUP_Frequency="Financial Year",
IFERROR(INDEX(Dynamic_Table_FY,_xlfn.XMATCH($H887,Dynamic_Period_FY),_xlfn.XMATCH(INFLATION_Index,Dynamic_Indices)),
INDEX(Dynamic_Table_FY,COUNTA(Dynamic_Table_FY)/COUNTA(Dynamic_Indices),_xlfn.XMATCH(INFLATION_Index,Dynamic_Indices))),
IF(SETUP_Frequency="Calendar Year",
IFERROR(INDEX(Dynamic_Table_CAL,_xlfn.XMATCH($H887,Dynamic_Period_CAL),_xlfn.XMATCH(INFLATION_Index,Dynamic_Indices)),
INDEX(Dynamic_Table_CAL,COUNTA(Dynamic_Table_CAL)/COUNTA(Dynamic_Indices),_xlfn.XMATCH(INFLATION_Index,Dynamic_Indices))),
IF(SETUP_Frequency="Quarterly",
IFERROR(INDEX(Dynamic_Table_QTR,_xlfn.XMATCH($H887,Dynamic_Period_QTR),_xlfn.XMATCH(INFLATION_Index,Dynamic_Indices)),
INDEX(Dynamic_Table_QTR,COUNTA(Dynamic_Table_QTR)/COUNTA(Dynamic_Indices),_xlfn.XMATCH(INFLATION_Index,Dynamic_Indices))),"err")))))
/100</f>
        <v>#N/A</v>
      </c>
      <c r="P887" s="37" t="e">
        <f t="shared" ca="1" si="67"/>
        <v>#N/A</v>
      </c>
      <c r="Q887" s="37" t="e">
        <f ca="1">IF(ISERROR($H887),NA(),
$P887/_xlfn.XLOOKUP(0,Tool!$27:$27,Tool!$33:$33)
)</f>
        <v>#N/A</v>
      </c>
      <c r="R887" s="2"/>
      <c r="S887" s="36" t="e" cm="1">
        <f t="array" ref="S887">IF(OR(ISERROR($H887),$H887=FALSE),NA(),
IF(SETUP_Frequency="Financial Year",
IFERROR(INDEX(Dynamic_Table_FY,_xlfn.XMATCH($H887,Dynamic_Period_FY),_xlfn.XMATCH("GDP Deflator",Dynamic_Indices)),
INDEX(Dynamic_Table_FY,COUNTA(Dynamic_Table_FY)/COUNTA(Dynamic_Indices),_xlfn.XMATCH("GDP Deflator",Dynamic_Indices))),
IF(SETUP_Frequency="Calendar Year",
IFERROR(INDEX(Dynamic_Table_CAL,_xlfn.XMATCH($H887,Dynamic_Period_CAL),_xlfn.XMATCH("GDP Deflator",Dynamic_Indices)),
INDEX(Dynamic_Table_CAL,COUNTA(Dynamic_Table_CAL)/COUNTA(Dynamic_Indices),_xlfn.XMATCH("GDP Deflator",Dynamic_Indices))),
IF(SETUP_Frequency="Quarterly",
IFERROR(INDEX(Dynamic_Table_QTR,_xlfn.XMATCH($H887,Dynamic_Period_QTR),_xlfn.XMATCH("GDP Deflator",Dynamic_Indices)),
INDEX(Dynamic_Table_QTR,COUNTA(Dynamic_Table_QTR)/COUNTA(Dynamic_Indices),_xlfn.XMATCH("GDP Deflator",Dynamic_Indices))),"err"))))
/100</f>
        <v>#N/A</v>
      </c>
      <c r="T887" s="37" t="e">
        <f t="shared" ca="1" si="68"/>
        <v>#N/A</v>
      </c>
      <c r="U887" s="2" t="e">
        <f ca="1">IF(ISERROR($H887),NA(),
_xlfn.XLOOKUP(0,Tool!$28:$28,Tool!$40:$40)/$T887
)</f>
        <v>#N/A</v>
      </c>
    </row>
    <row r="888" spans="8:21" x14ac:dyDescent="0.35">
      <c r="H888" s="33" t="b">
        <f>IF(SETUP_Frequency="Calendar Year",IF(COUNTA(H$3:H887)&lt;=SETUP_Period_Final-SETUP_Period_First,H887+1),
IF(SETUP_Frequency="Financial Year", IF(COUNTA(H$3:H887)&lt;=LEFT(SETUP_Period_Final,4)-LEFT(SETUP_Period_First,4),((LEFT(H887,2)&amp;MID(H887,3,2))+1)&amp;"/"&amp;TEXT(RIGHT(TEXT(RIGHT(H887,2)+1,"00"),2),"00"),NA()),
IF(SETUP_Frequency="Quarterly",IF(COUNTA(H$3:H887)&lt;=((LEFT(SETUP_Period_Final,4)-LEFT(SETUP_Period_First,4))*4)+RIGHT(SETUP_Period_Final,1)-RIGHT(SETUP_Period_First,1),IF(_xlfn.NUMBERVALUE(RIGHT(H887,1))=4,(LEFT(H887,4)+1)&amp;"Q1",(LEFT(H887,4)&amp;"Q"&amp;(RIGHT(H887,1)+1))),NA()),NA())))</f>
        <v>0</v>
      </c>
      <c r="J888" s="43">
        <f ca="1">OFFSET(Tool!$C$13,0,ROW($H888)-3)</f>
        <v>0</v>
      </c>
      <c r="K888" s="78" t="e">
        <f t="shared" ca="1" si="66"/>
        <v>#N/A</v>
      </c>
      <c r="L888" s="78" t="e">
        <f t="shared" ca="1" si="69"/>
        <v>#N/A</v>
      </c>
      <c r="M888" s="78" t="e">
        <f t="shared" ca="1" si="70"/>
        <v>#N/A</v>
      </c>
      <c r="N888" s="38"/>
      <c r="O888" s="36" t="e" cm="1">
        <f t="array" ref="O888">IF(OR(ISERROR($H888),$H888=FALSE),NA(),
IF(INFLATION_Index="Custom",_xlfn.XLOOKUP($H888,Tool!$12:$12,Tool!$14:$14)*100,
IF(SETUP_Frequency="Financial Year",
IFERROR(INDEX(Dynamic_Table_FY,_xlfn.XMATCH($H888,Dynamic_Period_FY),_xlfn.XMATCH(INFLATION_Index,Dynamic_Indices)),
INDEX(Dynamic_Table_FY,COUNTA(Dynamic_Table_FY)/COUNTA(Dynamic_Indices),_xlfn.XMATCH(INFLATION_Index,Dynamic_Indices))),
IF(SETUP_Frequency="Calendar Year",
IFERROR(INDEX(Dynamic_Table_CAL,_xlfn.XMATCH($H888,Dynamic_Period_CAL),_xlfn.XMATCH(INFLATION_Index,Dynamic_Indices)),
INDEX(Dynamic_Table_CAL,COUNTA(Dynamic_Table_CAL)/COUNTA(Dynamic_Indices),_xlfn.XMATCH(INFLATION_Index,Dynamic_Indices))),
IF(SETUP_Frequency="Quarterly",
IFERROR(INDEX(Dynamic_Table_QTR,_xlfn.XMATCH($H888,Dynamic_Period_QTR),_xlfn.XMATCH(INFLATION_Index,Dynamic_Indices)),
INDEX(Dynamic_Table_QTR,COUNTA(Dynamic_Table_QTR)/COUNTA(Dynamic_Indices),_xlfn.XMATCH(INFLATION_Index,Dynamic_Indices))),"err")))))
/100</f>
        <v>#N/A</v>
      </c>
      <c r="P888" s="37" t="e">
        <f t="shared" ca="1" si="67"/>
        <v>#N/A</v>
      </c>
      <c r="Q888" s="37" t="e">
        <f ca="1">IF(ISERROR($H888),NA(),
$P888/_xlfn.XLOOKUP(0,Tool!$27:$27,Tool!$33:$33)
)</f>
        <v>#N/A</v>
      </c>
      <c r="R888" s="2"/>
      <c r="S888" s="36" t="e" cm="1">
        <f t="array" ref="S888">IF(OR(ISERROR($H888),$H888=FALSE),NA(),
IF(SETUP_Frequency="Financial Year",
IFERROR(INDEX(Dynamic_Table_FY,_xlfn.XMATCH($H888,Dynamic_Period_FY),_xlfn.XMATCH("GDP Deflator",Dynamic_Indices)),
INDEX(Dynamic_Table_FY,COUNTA(Dynamic_Table_FY)/COUNTA(Dynamic_Indices),_xlfn.XMATCH("GDP Deflator",Dynamic_Indices))),
IF(SETUP_Frequency="Calendar Year",
IFERROR(INDEX(Dynamic_Table_CAL,_xlfn.XMATCH($H888,Dynamic_Period_CAL),_xlfn.XMATCH("GDP Deflator",Dynamic_Indices)),
INDEX(Dynamic_Table_CAL,COUNTA(Dynamic_Table_CAL)/COUNTA(Dynamic_Indices),_xlfn.XMATCH("GDP Deflator",Dynamic_Indices))),
IF(SETUP_Frequency="Quarterly",
IFERROR(INDEX(Dynamic_Table_QTR,_xlfn.XMATCH($H888,Dynamic_Period_QTR),_xlfn.XMATCH("GDP Deflator",Dynamic_Indices)),
INDEX(Dynamic_Table_QTR,COUNTA(Dynamic_Table_QTR)/COUNTA(Dynamic_Indices),_xlfn.XMATCH("GDP Deflator",Dynamic_Indices))),"err"))))
/100</f>
        <v>#N/A</v>
      </c>
      <c r="T888" s="37" t="e">
        <f t="shared" ca="1" si="68"/>
        <v>#N/A</v>
      </c>
      <c r="U888" s="2" t="e">
        <f ca="1">IF(ISERROR($H888),NA(),
_xlfn.XLOOKUP(0,Tool!$28:$28,Tool!$40:$40)/$T888
)</f>
        <v>#N/A</v>
      </c>
    </row>
    <row r="889" spans="8:21" x14ac:dyDescent="0.35">
      <c r="H889" s="33" t="b">
        <f>IF(SETUP_Frequency="Calendar Year",IF(COUNTA(H$3:H888)&lt;=SETUP_Period_Final-SETUP_Period_First,H888+1),
IF(SETUP_Frequency="Financial Year", IF(COUNTA(H$3:H888)&lt;=LEFT(SETUP_Period_Final,4)-LEFT(SETUP_Period_First,4),((LEFT(H888,2)&amp;MID(H888,3,2))+1)&amp;"/"&amp;TEXT(RIGHT(TEXT(RIGHT(H888,2)+1,"00"),2),"00"),NA()),
IF(SETUP_Frequency="Quarterly",IF(COUNTA(H$3:H888)&lt;=((LEFT(SETUP_Period_Final,4)-LEFT(SETUP_Period_First,4))*4)+RIGHT(SETUP_Period_Final,1)-RIGHT(SETUP_Period_First,1),IF(_xlfn.NUMBERVALUE(RIGHT(H888,1))=4,(LEFT(H888,4)+1)&amp;"Q1",(LEFT(H888,4)&amp;"Q"&amp;(RIGHT(H888,1)+1))),NA()),NA())))</f>
        <v>0</v>
      </c>
      <c r="J889" s="43">
        <f ca="1">OFFSET(Tool!$C$13,0,ROW($H889)-3)</f>
        <v>0</v>
      </c>
      <c r="K889" s="78" t="e">
        <f t="shared" ca="1" si="66"/>
        <v>#N/A</v>
      </c>
      <c r="L889" s="78" t="e">
        <f t="shared" ca="1" si="69"/>
        <v>#N/A</v>
      </c>
      <c r="M889" s="78" t="e">
        <f t="shared" ca="1" si="70"/>
        <v>#N/A</v>
      </c>
      <c r="N889" s="38"/>
      <c r="O889" s="36" t="e" cm="1">
        <f t="array" ref="O889">IF(OR(ISERROR($H889),$H889=FALSE),NA(),
IF(INFLATION_Index="Custom",_xlfn.XLOOKUP($H889,Tool!$12:$12,Tool!$14:$14)*100,
IF(SETUP_Frequency="Financial Year",
IFERROR(INDEX(Dynamic_Table_FY,_xlfn.XMATCH($H889,Dynamic_Period_FY),_xlfn.XMATCH(INFLATION_Index,Dynamic_Indices)),
INDEX(Dynamic_Table_FY,COUNTA(Dynamic_Table_FY)/COUNTA(Dynamic_Indices),_xlfn.XMATCH(INFLATION_Index,Dynamic_Indices))),
IF(SETUP_Frequency="Calendar Year",
IFERROR(INDEX(Dynamic_Table_CAL,_xlfn.XMATCH($H889,Dynamic_Period_CAL),_xlfn.XMATCH(INFLATION_Index,Dynamic_Indices)),
INDEX(Dynamic_Table_CAL,COUNTA(Dynamic_Table_CAL)/COUNTA(Dynamic_Indices),_xlfn.XMATCH(INFLATION_Index,Dynamic_Indices))),
IF(SETUP_Frequency="Quarterly",
IFERROR(INDEX(Dynamic_Table_QTR,_xlfn.XMATCH($H889,Dynamic_Period_QTR),_xlfn.XMATCH(INFLATION_Index,Dynamic_Indices)),
INDEX(Dynamic_Table_QTR,COUNTA(Dynamic_Table_QTR)/COUNTA(Dynamic_Indices),_xlfn.XMATCH(INFLATION_Index,Dynamic_Indices))),"err")))))
/100</f>
        <v>#N/A</v>
      </c>
      <c r="P889" s="37" t="e">
        <f t="shared" ca="1" si="67"/>
        <v>#N/A</v>
      </c>
      <c r="Q889" s="37" t="e">
        <f ca="1">IF(ISERROR($H889),NA(),
$P889/_xlfn.XLOOKUP(0,Tool!$27:$27,Tool!$33:$33)
)</f>
        <v>#N/A</v>
      </c>
      <c r="R889" s="2"/>
      <c r="S889" s="36" t="e" cm="1">
        <f t="array" ref="S889">IF(OR(ISERROR($H889),$H889=FALSE),NA(),
IF(SETUP_Frequency="Financial Year",
IFERROR(INDEX(Dynamic_Table_FY,_xlfn.XMATCH($H889,Dynamic_Period_FY),_xlfn.XMATCH("GDP Deflator",Dynamic_Indices)),
INDEX(Dynamic_Table_FY,COUNTA(Dynamic_Table_FY)/COUNTA(Dynamic_Indices),_xlfn.XMATCH("GDP Deflator",Dynamic_Indices))),
IF(SETUP_Frequency="Calendar Year",
IFERROR(INDEX(Dynamic_Table_CAL,_xlfn.XMATCH($H889,Dynamic_Period_CAL),_xlfn.XMATCH("GDP Deflator",Dynamic_Indices)),
INDEX(Dynamic_Table_CAL,COUNTA(Dynamic_Table_CAL)/COUNTA(Dynamic_Indices),_xlfn.XMATCH("GDP Deflator",Dynamic_Indices))),
IF(SETUP_Frequency="Quarterly",
IFERROR(INDEX(Dynamic_Table_QTR,_xlfn.XMATCH($H889,Dynamic_Period_QTR),_xlfn.XMATCH("GDP Deflator",Dynamic_Indices)),
INDEX(Dynamic_Table_QTR,COUNTA(Dynamic_Table_QTR)/COUNTA(Dynamic_Indices),_xlfn.XMATCH("GDP Deflator",Dynamic_Indices))),"err"))))
/100</f>
        <v>#N/A</v>
      </c>
      <c r="T889" s="37" t="e">
        <f t="shared" ca="1" si="68"/>
        <v>#N/A</v>
      </c>
      <c r="U889" s="2" t="e">
        <f ca="1">IF(ISERROR($H889),NA(),
_xlfn.XLOOKUP(0,Tool!$28:$28,Tool!$40:$40)/$T889
)</f>
        <v>#N/A</v>
      </c>
    </row>
    <row r="890" spans="8:21" x14ac:dyDescent="0.35">
      <c r="H890" s="33" t="b">
        <f>IF(SETUP_Frequency="Calendar Year",IF(COUNTA(H$3:H889)&lt;=SETUP_Period_Final-SETUP_Period_First,H889+1),
IF(SETUP_Frequency="Financial Year", IF(COUNTA(H$3:H889)&lt;=LEFT(SETUP_Period_Final,4)-LEFT(SETUP_Period_First,4),((LEFT(H889,2)&amp;MID(H889,3,2))+1)&amp;"/"&amp;TEXT(RIGHT(TEXT(RIGHT(H889,2)+1,"00"),2),"00"),NA()),
IF(SETUP_Frequency="Quarterly",IF(COUNTA(H$3:H889)&lt;=((LEFT(SETUP_Period_Final,4)-LEFT(SETUP_Period_First,4))*4)+RIGHT(SETUP_Period_Final,1)-RIGHT(SETUP_Period_First,1),IF(_xlfn.NUMBERVALUE(RIGHT(H889,1))=4,(LEFT(H889,4)+1)&amp;"Q1",(LEFT(H889,4)&amp;"Q"&amp;(RIGHT(H889,1)+1))),NA()),NA())))</f>
        <v>0</v>
      </c>
      <c r="J890" s="43">
        <f ca="1">OFFSET(Tool!$C$13,0,ROW($H890)-3)</f>
        <v>0</v>
      </c>
      <c r="K890" s="78" t="e">
        <f t="shared" ca="1" si="66"/>
        <v>#N/A</v>
      </c>
      <c r="L890" s="78" t="e">
        <f t="shared" ca="1" si="69"/>
        <v>#N/A</v>
      </c>
      <c r="M890" s="78" t="e">
        <f t="shared" ca="1" si="70"/>
        <v>#N/A</v>
      </c>
      <c r="N890" s="38"/>
      <c r="O890" s="36" t="e" cm="1">
        <f t="array" ref="O890">IF(OR(ISERROR($H890),$H890=FALSE),NA(),
IF(INFLATION_Index="Custom",_xlfn.XLOOKUP($H890,Tool!$12:$12,Tool!$14:$14)*100,
IF(SETUP_Frequency="Financial Year",
IFERROR(INDEX(Dynamic_Table_FY,_xlfn.XMATCH($H890,Dynamic_Period_FY),_xlfn.XMATCH(INFLATION_Index,Dynamic_Indices)),
INDEX(Dynamic_Table_FY,COUNTA(Dynamic_Table_FY)/COUNTA(Dynamic_Indices),_xlfn.XMATCH(INFLATION_Index,Dynamic_Indices))),
IF(SETUP_Frequency="Calendar Year",
IFERROR(INDEX(Dynamic_Table_CAL,_xlfn.XMATCH($H890,Dynamic_Period_CAL),_xlfn.XMATCH(INFLATION_Index,Dynamic_Indices)),
INDEX(Dynamic_Table_CAL,COUNTA(Dynamic_Table_CAL)/COUNTA(Dynamic_Indices),_xlfn.XMATCH(INFLATION_Index,Dynamic_Indices))),
IF(SETUP_Frequency="Quarterly",
IFERROR(INDEX(Dynamic_Table_QTR,_xlfn.XMATCH($H890,Dynamic_Period_QTR),_xlfn.XMATCH(INFLATION_Index,Dynamic_Indices)),
INDEX(Dynamic_Table_QTR,COUNTA(Dynamic_Table_QTR)/COUNTA(Dynamic_Indices),_xlfn.XMATCH(INFLATION_Index,Dynamic_Indices))),"err")))))
/100</f>
        <v>#N/A</v>
      </c>
      <c r="P890" s="37" t="e">
        <f t="shared" ca="1" si="67"/>
        <v>#N/A</v>
      </c>
      <c r="Q890" s="37" t="e">
        <f ca="1">IF(ISERROR($H890),NA(),
$P890/_xlfn.XLOOKUP(0,Tool!$27:$27,Tool!$33:$33)
)</f>
        <v>#N/A</v>
      </c>
      <c r="R890" s="2"/>
      <c r="S890" s="36" t="e" cm="1">
        <f t="array" ref="S890">IF(OR(ISERROR($H890),$H890=FALSE),NA(),
IF(SETUP_Frequency="Financial Year",
IFERROR(INDEX(Dynamic_Table_FY,_xlfn.XMATCH($H890,Dynamic_Period_FY),_xlfn.XMATCH("GDP Deflator",Dynamic_Indices)),
INDEX(Dynamic_Table_FY,COUNTA(Dynamic_Table_FY)/COUNTA(Dynamic_Indices),_xlfn.XMATCH("GDP Deflator",Dynamic_Indices))),
IF(SETUP_Frequency="Calendar Year",
IFERROR(INDEX(Dynamic_Table_CAL,_xlfn.XMATCH($H890,Dynamic_Period_CAL),_xlfn.XMATCH("GDP Deflator",Dynamic_Indices)),
INDEX(Dynamic_Table_CAL,COUNTA(Dynamic_Table_CAL)/COUNTA(Dynamic_Indices),_xlfn.XMATCH("GDP Deflator",Dynamic_Indices))),
IF(SETUP_Frequency="Quarterly",
IFERROR(INDEX(Dynamic_Table_QTR,_xlfn.XMATCH($H890,Dynamic_Period_QTR),_xlfn.XMATCH("GDP Deflator",Dynamic_Indices)),
INDEX(Dynamic_Table_QTR,COUNTA(Dynamic_Table_QTR)/COUNTA(Dynamic_Indices),_xlfn.XMATCH("GDP Deflator",Dynamic_Indices))),"err"))))
/100</f>
        <v>#N/A</v>
      </c>
      <c r="T890" s="37" t="e">
        <f t="shared" ca="1" si="68"/>
        <v>#N/A</v>
      </c>
      <c r="U890" s="2" t="e">
        <f ca="1">IF(ISERROR($H890),NA(),
_xlfn.XLOOKUP(0,Tool!$28:$28,Tool!$40:$40)/$T890
)</f>
        <v>#N/A</v>
      </c>
    </row>
    <row r="891" spans="8:21" x14ac:dyDescent="0.35">
      <c r="H891" s="33" t="b">
        <f>IF(SETUP_Frequency="Calendar Year",IF(COUNTA(H$3:H890)&lt;=SETUP_Period_Final-SETUP_Period_First,H890+1),
IF(SETUP_Frequency="Financial Year", IF(COUNTA(H$3:H890)&lt;=LEFT(SETUP_Period_Final,4)-LEFT(SETUP_Period_First,4),((LEFT(H890,2)&amp;MID(H890,3,2))+1)&amp;"/"&amp;TEXT(RIGHT(TEXT(RIGHT(H890,2)+1,"00"),2),"00"),NA()),
IF(SETUP_Frequency="Quarterly",IF(COUNTA(H$3:H890)&lt;=((LEFT(SETUP_Period_Final,4)-LEFT(SETUP_Period_First,4))*4)+RIGHT(SETUP_Period_Final,1)-RIGHT(SETUP_Period_First,1),IF(_xlfn.NUMBERVALUE(RIGHT(H890,1))=4,(LEFT(H890,4)+1)&amp;"Q1",(LEFT(H890,4)&amp;"Q"&amp;(RIGHT(H890,1)+1))),NA()),NA())))</f>
        <v>0</v>
      </c>
      <c r="J891" s="43">
        <f ca="1">OFFSET(Tool!$C$13,0,ROW($H891)-3)</f>
        <v>0</v>
      </c>
      <c r="K891" s="78" t="e">
        <f t="shared" ca="1" si="66"/>
        <v>#N/A</v>
      </c>
      <c r="L891" s="78" t="e">
        <f t="shared" ca="1" si="69"/>
        <v>#N/A</v>
      </c>
      <c r="M891" s="78" t="e">
        <f t="shared" ca="1" si="70"/>
        <v>#N/A</v>
      </c>
      <c r="N891" s="38"/>
      <c r="O891" s="36" t="e" cm="1">
        <f t="array" ref="O891">IF(OR(ISERROR($H891),$H891=FALSE),NA(),
IF(INFLATION_Index="Custom",_xlfn.XLOOKUP($H891,Tool!$12:$12,Tool!$14:$14)*100,
IF(SETUP_Frequency="Financial Year",
IFERROR(INDEX(Dynamic_Table_FY,_xlfn.XMATCH($H891,Dynamic_Period_FY),_xlfn.XMATCH(INFLATION_Index,Dynamic_Indices)),
INDEX(Dynamic_Table_FY,COUNTA(Dynamic_Table_FY)/COUNTA(Dynamic_Indices),_xlfn.XMATCH(INFLATION_Index,Dynamic_Indices))),
IF(SETUP_Frequency="Calendar Year",
IFERROR(INDEX(Dynamic_Table_CAL,_xlfn.XMATCH($H891,Dynamic_Period_CAL),_xlfn.XMATCH(INFLATION_Index,Dynamic_Indices)),
INDEX(Dynamic_Table_CAL,COUNTA(Dynamic_Table_CAL)/COUNTA(Dynamic_Indices),_xlfn.XMATCH(INFLATION_Index,Dynamic_Indices))),
IF(SETUP_Frequency="Quarterly",
IFERROR(INDEX(Dynamic_Table_QTR,_xlfn.XMATCH($H891,Dynamic_Period_QTR),_xlfn.XMATCH(INFLATION_Index,Dynamic_Indices)),
INDEX(Dynamic_Table_QTR,COUNTA(Dynamic_Table_QTR)/COUNTA(Dynamic_Indices),_xlfn.XMATCH(INFLATION_Index,Dynamic_Indices))),"err")))))
/100</f>
        <v>#N/A</v>
      </c>
      <c r="P891" s="37" t="e">
        <f t="shared" ca="1" si="67"/>
        <v>#N/A</v>
      </c>
      <c r="Q891" s="37" t="e">
        <f ca="1">IF(ISERROR($H891),NA(),
$P891/_xlfn.XLOOKUP(0,Tool!$27:$27,Tool!$33:$33)
)</f>
        <v>#N/A</v>
      </c>
      <c r="R891" s="2"/>
      <c r="S891" s="36" t="e" cm="1">
        <f t="array" ref="S891">IF(OR(ISERROR($H891),$H891=FALSE),NA(),
IF(SETUP_Frequency="Financial Year",
IFERROR(INDEX(Dynamic_Table_FY,_xlfn.XMATCH($H891,Dynamic_Period_FY),_xlfn.XMATCH("GDP Deflator",Dynamic_Indices)),
INDEX(Dynamic_Table_FY,COUNTA(Dynamic_Table_FY)/COUNTA(Dynamic_Indices),_xlfn.XMATCH("GDP Deflator",Dynamic_Indices))),
IF(SETUP_Frequency="Calendar Year",
IFERROR(INDEX(Dynamic_Table_CAL,_xlfn.XMATCH($H891,Dynamic_Period_CAL),_xlfn.XMATCH("GDP Deflator",Dynamic_Indices)),
INDEX(Dynamic_Table_CAL,COUNTA(Dynamic_Table_CAL)/COUNTA(Dynamic_Indices),_xlfn.XMATCH("GDP Deflator",Dynamic_Indices))),
IF(SETUP_Frequency="Quarterly",
IFERROR(INDEX(Dynamic_Table_QTR,_xlfn.XMATCH($H891,Dynamic_Period_QTR),_xlfn.XMATCH("GDP Deflator",Dynamic_Indices)),
INDEX(Dynamic_Table_QTR,COUNTA(Dynamic_Table_QTR)/COUNTA(Dynamic_Indices),_xlfn.XMATCH("GDP Deflator",Dynamic_Indices))),"err"))))
/100</f>
        <v>#N/A</v>
      </c>
      <c r="T891" s="37" t="e">
        <f t="shared" ca="1" si="68"/>
        <v>#N/A</v>
      </c>
      <c r="U891" s="2" t="e">
        <f ca="1">IF(ISERROR($H891),NA(),
_xlfn.XLOOKUP(0,Tool!$28:$28,Tool!$40:$40)/$T891
)</f>
        <v>#N/A</v>
      </c>
    </row>
    <row r="892" spans="8:21" x14ac:dyDescent="0.35">
      <c r="H892" s="33" t="b">
        <f>IF(SETUP_Frequency="Calendar Year",IF(COUNTA(H$3:H891)&lt;=SETUP_Period_Final-SETUP_Period_First,H891+1),
IF(SETUP_Frequency="Financial Year", IF(COUNTA(H$3:H891)&lt;=LEFT(SETUP_Period_Final,4)-LEFT(SETUP_Period_First,4),((LEFT(H891,2)&amp;MID(H891,3,2))+1)&amp;"/"&amp;TEXT(RIGHT(TEXT(RIGHT(H891,2)+1,"00"),2),"00"),NA()),
IF(SETUP_Frequency="Quarterly",IF(COUNTA(H$3:H891)&lt;=((LEFT(SETUP_Period_Final,4)-LEFT(SETUP_Period_First,4))*4)+RIGHT(SETUP_Period_Final,1)-RIGHT(SETUP_Period_First,1),IF(_xlfn.NUMBERVALUE(RIGHT(H891,1))=4,(LEFT(H891,4)+1)&amp;"Q1",(LEFT(H891,4)&amp;"Q"&amp;(RIGHT(H891,1)+1))),NA()),NA())))</f>
        <v>0</v>
      </c>
      <c r="J892" s="43">
        <f ca="1">OFFSET(Tool!$C$13,0,ROW($H892)-3)</f>
        <v>0</v>
      </c>
      <c r="K892" s="78" t="e">
        <f t="shared" ca="1" si="66"/>
        <v>#N/A</v>
      </c>
      <c r="L892" s="78" t="e">
        <f t="shared" ca="1" si="69"/>
        <v>#N/A</v>
      </c>
      <c r="M892" s="78" t="e">
        <f t="shared" ca="1" si="70"/>
        <v>#N/A</v>
      </c>
      <c r="N892" s="38"/>
      <c r="O892" s="36" t="e" cm="1">
        <f t="array" ref="O892">IF(OR(ISERROR($H892),$H892=FALSE),NA(),
IF(INFLATION_Index="Custom",_xlfn.XLOOKUP($H892,Tool!$12:$12,Tool!$14:$14)*100,
IF(SETUP_Frequency="Financial Year",
IFERROR(INDEX(Dynamic_Table_FY,_xlfn.XMATCH($H892,Dynamic_Period_FY),_xlfn.XMATCH(INFLATION_Index,Dynamic_Indices)),
INDEX(Dynamic_Table_FY,COUNTA(Dynamic_Table_FY)/COUNTA(Dynamic_Indices),_xlfn.XMATCH(INFLATION_Index,Dynamic_Indices))),
IF(SETUP_Frequency="Calendar Year",
IFERROR(INDEX(Dynamic_Table_CAL,_xlfn.XMATCH($H892,Dynamic_Period_CAL),_xlfn.XMATCH(INFLATION_Index,Dynamic_Indices)),
INDEX(Dynamic_Table_CAL,COUNTA(Dynamic_Table_CAL)/COUNTA(Dynamic_Indices),_xlfn.XMATCH(INFLATION_Index,Dynamic_Indices))),
IF(SETUP_Frequency="Quarterly",
IFERROR(INDEX(Dynamic_Table_QTR,_xlfn.XMATCH($H892,Dynamic_Period_QTR),_xlfn.XMATCH(INFLATION_Index,Dynamic_Indices)),
INDEX(Dynamic_Table_QTR,COUNTA(Dynamic_Table_QTR)/COUNTA(Dynamic_Indices),_xlfn.XMATCH(INFLATION_Index,Dynamic_Indices))),"err")))))
/100</f>
        <v>#N/A</v>
      </c>
      <c r="P892" s="37" t="e">
        <f t="shared" ca="1" si="67"/>
        <v>#N/A</v>
      </c>
      <c r="Q892" s="37" t="e">
        <f ca="1">IF(ISERROR($H892),NA(),
$P892/_xlfn.XLOOKUP(0,Tool!$27:$27,Tool!$33:$33)
)</f>
        <v>#N/A</v>
      </c>
      <c r="R892" s="2"/>
      <c r="S892" s="36" t="e" cm="1">
        <f t="array" ref="S892">IF(OR(ISERROR($H892),$H892=FALSE),NA(),
IF(SETUP_Frequency="Financial Year",
IFERROR(INDEX(Dynamic_Table_FY,_xlfn.XMATCH($H892,Dynamic_Period_FY),_xlfn.XMATCH("GDP Deflator",Dynamic_Indices)),
INDEX(Dynamic_Table_FY,COUNTA(Dynamic_Table_FY)/COUNTA(Dynamic_Indices),_xlfn.XMATCH("GDP Deflator",Dynamic_Indices))),
IF(SETUP_Frequency="Calendar Year",
IFERROR(INDEX(Dynamic_Table_CAL,_xlfn.XMATCH($H892,Dynamic_Period_CAL),_xlfn.XMATCH("GDP Deflator",Dynamic_Indices)),
INDEX(Dynamic_Table_CAL,COUNTA(Dynamic_Table_CAL)/COUNTA(Dynamic_Indices),_xlfn.XMATCH("GDP Deflator",Dynamic_Indices))),
IF(SETUP_Frequency="Quarterly",
IFERROR(INDEX(Dynamic_Table_QTR,_xlfn.XMATCH($H892,Dynamic_Period_QTR),_xlfn.XMATCH("GDP Deflator",Dynamic_Indices)),
INDEX(Dynamic_Table_QTR,COUNTA(Dynamic_Table_QTR)/COUNTA(Dynamic_Indices),_xlfn.XMATCH("GDP Deflator",Dynamic_Indices))),"err"))))
/100</f>
        <v>#N/A</v>
      </c>
      <c r="T892" s="37" t="e">
        <f t="shared" ca="1" si="68"/>
        <v>#N/A</v>
      </c>
      <c r="U892" s="2" t="e">
        <f ca="1">IF(ISERROR($H892),NA(),
_xlfn.XLOOKUP(0,Tool!$28:$28,Tool!$40:$40)/$T892
)</f>
        <v>#N/A</v>
      </c>
    </row>
    <row r="893" spans="8:21" x14ac:dyDescent="0.35">
      <c r="H893" s="33" t="b">
        <f>IF(SETUP_Frequency="Calendar Year",IF(COUNTA(H$3:H892)&lt;=SETUP_Period_Final-SETUP_Period_First,H892+1),
IF(SETUP_Frequency="Financial Year", IF(COUNTA(H$3:H892)&lt;=LEFT(SETUP_Period_Final,4)-LEFT(SETUP_Period_First,4),((LEFT(H892,2)&amp;MID(H892,3,2))+1)&amp;"/"&amp;TEXT(RIGHT(TEXT(RIGHT(H892,2)+1,"00"),2),"00"),NA()),
IF(SETUP_Frequency="Quarterly",IF(COUNTA(H$3:H892)&lt;=((LEFT(SETUP_Period_Final,4)-LEFT(SETUP_Period_First,4))*4)+RIGHT(SETUP_Period_Final,1)-RIGHT(SETUP_Period_First,1),IF(_xlfn.NUMBERVALUE(RIGHT(H892,1))=4,(LEFT(H892,4)+1)&amp;"Q1",(LEFT(H892,4)&amp;"Q"&amp;(RIGHT(H892,1)+1))),NA()),NA())))</f>
        <v>0</v>
      </c>
      <c r="J893" s="43">
        <f ca="1">OFFSET(Tool!$C$13,0,ROW($H893)-3)</f>
        <v>0</v>
      </c>
      <c r="K893" s="78" t="e">
        <f t="shared" ca="1" si="66"/>
        <v>#N/A</v>
      </c>
      <c r="L893" s="78" t="e">
        <f t="shared" ca="1" si="69"/>
        <v>#N/A</v>
      </c>
      <c r="M893" s="78" t="e">
        <f t="shared" ca="1" si="70"/>
        <v>#N/A</v>
      </c>
      <c r="N893" s="38"/>
      <c r="O893" s="36" t="e" cm="1">
        <f t="array" ref="O893">IF(OR(ISERROR($H893),$H893=FALSE),NA(),
IF(INFLATION_Index="Custom",_xlfn.XLOOKUP($H893,Tool!$12:$12,Tool!$14:$14)*100,
IF(SETUP_Frequency="Financial Year",
IFERROR(INDEX(Dynamic_Table_FY,_xlfn.XMATCH($H893,Dynamic_Period_FY),_xlfn.XMATCH(INFLATION_Index,Dynamic_Indices)),
INDEX(Dynamic_Table_FY,COUNTA(Dynamic_Table_FY)/COUNTA(Dynamic_Indices),_xlfn.XMATCH(INFLATION_Index,Dynamic_Indices))),
IF(SETUP_Frequency="Calendar Year",
IFERROR(INDEX(Dynamic_Table_CAL,_xlfn.XMATCH($H893,Dynamic_Period_CAL),_xlfn.XMATCH(INFLATION_Index,Dynamic_Indices)),
INDEX(Dynamic_Table_CAL,COUNTA(Dynamic_Table_CAL)/COUNTA(Dynamic_Indices),_xlfn.XMATCH(INFLATION_Index,Dynamic_Indices))),
IF(SETUP_Frequency="Quarterly",
IFERROR(INDEX(Dynamic_Table_QTR,_xlfn.XMATCH($H893,Dynamic_Period_QTR),_xlfn.XMATCH(INFLATION_Index,Dynamic_Indices)),
INDEX(Dynamic_Table_QTR,COUNTA(Dynamic_Table_QTR)/COUNTA(Dynamic_Indices),_xlfn.XMATCH(INFLATION_Index,Dynamic_Indices))),"err")))))
/100</f>
        <v>#N/A</v>
      </c>
      <c r="P893" s="37" t="e">
        <f t="shared" ca="1" si="67"/>
        <v>#N/A</v>
      </c>
      <c r="Q893" s="37" t="e">
        <f ca="1">IF(ISERROR($H893),NA(),
$P893/_xlfn.XLOOKUP(0,Tool!$27:$27,Tool!$33:$33)
)</f>
        <v>#N/A</v>
      </c>
      <c r="R893" s="2"/>
      <c r="S893" s="36" t="e" cm="1">
        <f t="array" ref="S893">IF(OR(ISERROR($H893),$H893=FALSE),NA(),
IF(SETUP_Frequency="Financial Year",
IFERROR(INDEX(Dynamic_Table_FY,_xlfn.XMATCH($H893,Dynamic_Period_FY),_xlfn.XMATCH("GDP Deflator",Dynamic_Indices)),
INDEX(Dynamic_Table_FY,COUNTA(Dynamic_Table_FY)/COUNTA(Dynamic_Indices),_xlfn.XMATCH("GDP Deflator",Dynamic_Indices))),
IF(SETUP_Frequency="Calendar Year",
IFERROR(INDEX(Dynamic_Table_CAL,_xlfn.XMATCH($H893,Dynamic_Period_CAL),_xlfn.XMATCH("GDP Deflator",Dynamic_Indices)),
INDEX(Dynamic_Table_CAL,COUNTA(Dynamic_Table_CAL)/COUNTA(Dynamic_Indices),_xlfn.XMATCH("GDP Deflator",Dynamic_Indices))),
IF(SETUP_Frequency="Quarterly",
IFERROR(INDEX(Dynamic_Table_QTR,_xlfn.XMATCH($H893,Dynamic_Period_QTR),_xlfn.XMATCH("GDP Deflator",Dynamic_Indices)),
INDEX(Dynamic_Table_QTR,COUNTA(Dynamic_Table_QTR)/COUNTA(Dynamic_Indices),_xlfn.XMATCH("GDP Deflator",Dynamic_Indices))),"err"))))
/100</f>
        <v>#N/A</v>
      </c>
      <c r="T893" s="37" t="e">
        <f t="shared" ca="1" si="68"/>
        <v>#N/A</v>
      </c>
      <c r="U893" s="2" t="e">
        <f ca="1">IF(ISERROR($H893),NA(),
_xlfn.XLOOKUP(0,Tool!$28:$28,Tool!$40:$40)/$T893
)</f>
        <v>#N/A</v>
      </c>
    </row>
    <row r="894" spans="8:21" x14ac:dyDescent="0.35">
      <c r="H894" s="33" t="b">
        <f>IF(SETUP_Frequency="Calendar Year",IF(COUNTA(H$3:H893)&lt;=SETUP_Period_Final-SETUP_Period_First,H893+1),
IF(SETUP_Frequency="Financial Year", IF(COUNTA(H$3:H893)&lt;=LEFT(SETUP_Period_Final,4)-LEFT(SETUP_Period_First,4),((LEFT(H893,2)&amp;MID(H893,3,2))+1)&amp;"/"&amp;TEXT(RIGHT(TEXT(RIGHT(H893,2)+1,"00"),2),"00"),NA()),
IF(SETUP_Frequency="Quarterly",IF(COUNTA(H$3:H893)&lt;=((LEFT(SETUP_Period_Final,4)-LEFT(SETUP_Period_First,4))*4)+RIGHT(SETUP_Period_Final,1)-RIGHT(SETUP_Period_First,1),IF(_xlfn.NUMBERVALUE(RIGHT(H893,1))=4,(LEFT(H893,4)+1)&amp;"Q1",(LEFT(H893,4)&amp;"Q"&amp;(RIGHT(H893,1)+1))),NA()),NA())))</f>
        <v>0</v>
      </c>
      <c r="J894" s="43">
        <f ca="1">OFFSET(Tool!$C$13,0,ROW($H894)-3)</f>
        <v>0</v>
      </c>
      <c r="K894" s="78" t="e">
        <f t="shared" ca="1" si="66"/>
        <v>#N/A</v>
      </c>
      <c r="L894" s="78" t="e">
        <f t="shared" ca="1" si="69"/>
        <v>#N/A</v>
      </c>
      <c r="M894" s="78" t="e">
        <f t="shared" ca="1" si="70"/>
        <v>#N/A</v>
      </c>
      <c r="N894" s="38"/>
      <c r="O894" s="36" t="e" cm="1">
        <f t="array" ref="O894">IF(OR(ISERROR($H894),$H894=FALSE),NA(),
IF(INFLATION_Index="Custom",_xlfn.XLOOKUP($H894,Tool!$12:$12,Tool!$14:$14)*100,
IF(SETUP_Frequency="Financial Year",
IFERROR(INDEX(Dynamic_Table_FY,_xlfn.XMATCH($H894,Dynamic_Period_FY),_xlfn.XMATCH(INFLATION_Index,Dynamic_Indices)),
INDEX(Dynamic_Table_FY,COUNTA(Dynamic_Table_FY)/COUNTA(Dynamic_Indices),_xlfn.XMATCH(INFLATION_Index,Dynamic_Indices))),
IF(SETUP_Frequency="Calendar Year",
IFERROR(INDEX(Dynamic_Table_CAL,_xlfn.XMATCH($H894,Dynamic_Period_CAL),_xlfn.XMATCH(INFLATION_Index,Dynamic_Indices)),
INDEX(Dynamic_Table_CAL,COUNTA(Dynamic_Table_CAL)/COUNTA(Dynamic_Indices),_xlfn.XMATCH(INFLATION_Index,Dynamic_Indices))),
IF(SETUP_Frequency="Quarterly",
IFERROR(INDEX(Dynamic_Table_QTR,_xlfn.XMATCH($H894,Dynamic_Period_QTR),_xlfn.XMATCH(INFLATION_Index,Dynamic_Indices)),
INDEX(Dynamic_Table_QTR,COUNTA(Dynamic_Table_QTR)/COUNTA(Dynamic_Indices),_xlfn.XMATCH(INFLATION_Index,Dynamic_Indices))),"err")))))
/100</f>
        <v>#N/A</v>
      </c>
      <c r="P894" s="37" t="e">
        <f t="shared" ca="1" si="67"/>
        <v>#N/A</v>
      </c>
      <c r="Q894" s="37" t="e">
        <f ca="1">IF(ISERROR($H894),NA(),
$P894/_xlfn.XLOOKUP(0,Tool!$27:$27,Tool!$33:$33)
)</f>
        <v>#N/A</v>
      </c>
      <c r="R894" s="2"/>
      <c r="S894" s="36" t="e" cm="1">
        <f t="array" ref="S894">IF(OR(ISERROR($H894),$H894=FALSE),NA(),
IF(SETUP_Frequency="Financial Year",
IFERROR(INDEX(Dynamic_Table_FY,_xlfn.XMATCH($H894,Dynamic_Period_FY),_xlfn.XMATCH("GDP Deflator",Dynamic_Indices)),
INDEX(Dynamic_Table_FY,COUNTA(Dynamic_Table_FY)/COUNTA(Dynamic_Indices),_xlfn.XMATCH("GDP Deflator",Dynamic_Indices))),
IF(SETUP_Frequency="Calendar Year",
IFERROR(INDEX(Dynamic_Table_CAL,_xlfn.XMATCH($H894,Dynamic_Period_CAL),_xlfn.XMATCH("GDP Deflator",Dynamic_Indices)),
INDEX(Dynamic_Table_CAL,COUNTA(Dynamic_Table_CAL)/COUNTA(Dynamic_Indices),_xlfn.XMATCH("GDP Deflator",Dynamic_Indices))),
IF(SETUP_Frequency="Quarterly",
IFERROR(INDEX(Dynamic_Table_QTR,_xlfn.XMATCH($H894,Dynamic_Period_QTR),_xlfn.XMATCH("GDP Deflator",Dynamic_Indices)),
INDEX(Dynamic_Table_QTR,COUNTA(Dynamic_Table_QTR)/COUNTA(Dynamic_Indices),_xlfn.XMATCH("GDP Deflator",Dynamic_Indices))),"err"))))
/100</f>
        <v>#N/A</v>
      </c>
      <c r="T894" s="37" t="e">
        <f t="shared" ca="1" si="68"/>
        <v>#N/A</v>
      </c>
      <c r="U894" s="2" t="e">
        <f ca="1">IF(ISERROR($H894),NA(),
_xlfn.XLOOKUP(0,Tool!$28:$28,Tool!$40:$40)/$T894
)</f>
        <v>#N/A</v>
      </c>
    </row>
    <row r="895" spans="8:21" x14ac:dyDescent="0.35">
      <c r="H895" s="33" t="b">
        <f>IF(SETUP_Frequency="Calendar Year",IF(COUNTA(H$3:H894)&lt;=SETUP_Period_Final-SETUP_Period_First,H894+1),
IF(SETUP_Frequency="Financial Year", IF(COUNTA(H$3:H894)&lt;=LEFT(SETUP_Period_Final,4)-LEFT(SETUP_Period_First,4),((LEFT(H894,2)&amp;MID(H894,3,2))+1)&amp;"/"&amp;TEXT(RIGHT(TEXT(RIGHT(H894,2)+1,"00"),2),"00"),NA()),
IF(SETUP_Frequency="Quarterly",IF(COUNTA(H$3:H894)&lt;=((LEFT(SETUP_Period_Final,4)-LEFT(SETUP_Period_First,4))*4)+RIGHT(SETUP_Period_Final,1)-RIGHT(SETUP_Period_First,1),IF(_xlfn.NUMBERVALUE(RIGHT(H894,1))=4,(LEFT(H894,4)+1)&amp;"Q1",(LEFT(H894,4)&amp;"Q"&amp;(RIGHT(H894,1)+1))),NA()),NA())))</f>
        <v>0</v>
      </c>
      <c r="J895" s="43">
        <f ca="1">OFFSET(Tool!$C$13,0,ROW($H895)-3)</f>
        <v>0</v>
      </c>
      <c r="K895" s="78" t="e">
        <f t="shared" ca="1" si="66"/>
        <v>#N/A</v>
      </c>
      <c r="L895" s="78" t="e">
        <f t="shared" ca="1" si="69"/>
        <v>#N/A</v>
      </c>
      <c r="M895" s="78" t="e">
        <f t="shared" ca="1" si="70"/>
        <v>#N/A</v>
      </c>
      <c r="N895" s="38"/>
      <c r="O895" s="36" t="e" cm="1">
        <f t="array" ref="O895">IF(OR(ISERROR($H895),$H895=FALSE),NA(),
IF(INFLATION_Index="Custom",_xlfn.XLOOKUP($H895,Tool!$12:$12,Tool!$14:$14)*100,
IF(SETUP_Frequency="Financial Year",
IFERROR(INDEX(Dynamic_Table_FY,_xlfn.XMATCH($H895,Dynamic_Period_FY),_xlfn.XMATCH(INFLATION_Index,Dynamic_Indices)),
INDEX(Dynamic_Table_FY,COUNTA(Dynamic_Table_FY)/COUNTA(Dynamic_Indices),_xlfn.XMATCH(INFLATION_Index,Dynamic_Indices))),
IF(SETUP_Frequency="Calendar Year",
IFERROR(INDEX(Dynamic_Table_CAL,_xlfn.XMATCH($H895,Dynamic_Period_CAL),_xlfn.XMATCH(INFLATION_Index,Dynamic_Indices)),
INDEX(Dynamic_Table_CAL,COUNTA(Dynamic_Table_CAL)/COUNTA(Dynamic_Indices),_xlfn.XMATCH(INFLATION_Index,Dynamic_Indices))),
IF(SETUP_Frequency="Quarterly",
IFERROR(INDEX(Dynamic_Table_QTR,_xlfn.XMATCH($H895,Dynamic_Period_QTR),_xlfn.XMATCH(INFLATION_Index,Dynamic_Indices)),
INDEX(Dynamic_Table_QTR,COUNTA(Dynamic_Table_QTR)/COUNTA(Dynamic_Indices),_xlfn.XMATCH(INFLATION_Index,Dynamic_Indices))),"err")))))
/100</f>
        <v>#N/A</v>
      </c>
      <c r="P895" s="37" t="e">
        <f t="shared" ca="1" si="67"/>
        <v>#N/A</v>
      </c>
      <c r="Q895" s="37" t="e">
        <f ca="1">IF(ISERROR($H895),NA(),
$P895/_xlfn.XLOOKUP(0,Tool!$27:$27,Tool!$33:$33)
)</f>
        <v>#N/A</v>
      </c>
      <c r="R895" s="2"/>
      <c r="S895" s="36" t="e" cm="1">
        <f t="array" ref="S895">IF(OR(ISERROR($H895),$H895=FALSE),NA(),
IF(SETUP_Frequency="Financial Year",
IFERROR(INDEX(Dynamic_Table_FY,_xlfn.XMATCH($H895,Dynamic_Period_FY),_xlfn.XMATCH("GDP Deflator",Dynamic_Indices)),
INDEX(Dynamic_Table_FY,COUNTA(Dynamic_Table_FY)/COUNTA(Dynamic_Indices),_xlfn.XMATCH("GDP Deflator",Dynamic_Indices))),
IF(SETUP_Frequency="Calendar Year",
IFERROR(INDEX(Dynamic_Table_CAL,_xlfn.XMATCH($H895,Dynamic_Period_CAL),_xlfn.XMATCH("GDP Deflator",Dynamic_Indices)),
INDEX(Dynamic_Table_CAL,COUNTA(Dynamic_Table_CAL)/COUNTA(Dynamic_Indices),_xlfn.XMATCH("GDP Deflator",Dynamic_Indices))),
IF(SETUP_Frequency="Quarterly",
IFERROR(INDEX(Dynamic_Table_QTR,_xlfn.XMATCH($H895,Dynamic_Period_QTR),_xlfn.XMATCH("GDP Deflator",Dynamic_Indices)),
INDEX(Dynamic_Table_QTR,COUNTA(Dynamic_Table_QTR)/COUNTA(Dynamic_Indices),_xlfn.XMATCH("GDP Deflator",Dynamic_Indices))),"err"))))
/100</f>
        <v>#N/A</v>
      </c>
      <c r="T895" s="37" t="e">
        <f t="shared" ca="1" si="68"/>
        <v>#N/A</v>
      </c>
      <c r="U895" s="2" t="e">
        <f ca="1">IF(ISERROR($H895),NA(),
_xlfn.XLOOKUP(0,Tool!$28:$28,Tool!$40:$40)/$T895
)</f>
        <v>#N/A</v>
      </c>
    </row>
    <row r="896" spans="8:21" x14ac:dyDescent="0.35">
      <c r="H896" s="33" t="b">
        <f>IF(SETUP_Frequency="Calendar Year",IF(COUNTA(H$3:H895)&lt;=SETUP_Period_Final-SETUP_Period_First,H895+1),
IF(SETUP_Frequency="Financial Year", IF(COUNTA(H$3:H895)&lt;=LEFT(SETUP_Period_Final,4)-LEFT(SETUP_Period_First,4),((LEFT(H895,2)&amp;MID(H895,3,2))+1)&amp;"/"&amp;TEXT(RIGHT(TEXT(RIGHT(H895,2)+1,"00"),2),"00"),NA()),
IF(SETUP_Frequency="Quarterly",IF(COUNTA(H$3:H895)&lt;=((LEFT(SETUP_Period_Final,4)-LEFT(SETUP_Period_First,4))*4)+RIGHT(SETUP_Period_Final,1)-RIGHT(SETUP_Period_First,1),IF(_xlfn.NUMBERVALUE(RIGHT(H895,1))=4,(LEFT(H895,4)+1)&amp;"Q1",(LEFT(H895,4)&amp;"Q"&amp;(RIGHT(H895,1)+1))),NA()),NA())))</f>
        <v>0</v>
      </c>
      <c r="J896" s="43">
        <f ca="1">OFFSET(Tool!$C$13,0,ROW($H896)-3)</f>
        <v>0</v>
      </c>
      <c r="K896" s="78" t="e">
        <f t="shared" ca="1" si="66"/>
        <v>#N/A</v>
      </c>
      <c r="L896" s="78" t="e">
        <f t="shared" ca="1" si="69"/>
        <v>#N/A</v>
      </c>
      <c r="M896" s="78" t="e">
        <f t="shared" ca="1" si="70"/>
        <v>#N/A</v>
      </c>
      <c r="N896" s="38"/>
      <c r="O896" s="36" t="e" cm="1">
        <f t="array" ref="O896">IF(OR(ISERROR($H896),$H896=FALSE),NA(),
IF(INFLATION_Index="Custom",_xlfn.XLOOKUP($H896,Tool!$12:$12,Tool!$14:$14)*100,
IF(SETUP_Frequency="Financial Year",
IFERROR(INDEX(Dynamic_Table_FY,_xlfn.XMATCH($H896,Dynamic_Period_FY),_xlfn.XMATCH(INFLATION_Index,Dynamic_Indices)),
INDEX(Dynamic_Table_FY,COUNTA(Dynamic_Table_FY)/COUNTA(Dynamic_Indices),_xlfn.XMATCH(INFLATION_Index,Dynamic_Indices))),
IF(SETUP_Frequency="Calendar Year",
IFERROR(INDEX(Dynamic_Table_CAL,_xlfn.XMATCH($H896,Dynamic_Period_CAL),_xlfn.XMATCH(INFLATION_Index,Dynamic_Indices)),
INDEX(Dynamic_Table_CAL,COUNTA(Dynamic_Table_CAL)/COUNTA(Dynamic_Indices),_xlfn.XMATCH(INFLATION_Index,Dynamic_Indices))),
IF(SETUP_Frequency="Quarterly",
IFERROR(INDEX(Dynamic_Table_QTR,_xlfn.XMATCH($H896,Dynamic_Period_QTR),_xlfn.XMATCH(INFLATION_Index,Dynamic_Indices)),
INDEX(Dynamic_Table_QTR,COUNTA(Dynamic_Table_QTR)/COUNTA(Dynamic_Indices),_xlfn.XMATCH(INFLATION_Index,Dynamic_Indices))),"err")))))
/100</f>
        <v>#N/A</v>
      </c>
      <c r="P896" s="37" t="e">
        <f t="shared" ca="1" si="67"/>
        <v>#N/A</v>
      </c>
      <c r="Q896" s="37" t="e">
        <f ca="1">IF(ISERROR($H896),NA(),
$P896/_xlfn.XLOOKUP(0,Tool!$27:$27,Tool!$33:$33)
)</f>
        <v>#N/A</v>
      </c>
      <c r="R896" s="2"/>
      <c r="S896" s="36" t="e" cm="1">
        <f t="array" ref="S896">IF(OR(ISERROR($H896),$H896=FALSE),NA(),
IF(SETUP_Frequency="Financial Year",
IFERROR(INDEX(Dynamic_Table_FY,_xlfn.XMATCH($H896,Dynamic_Period_FY),_xlfn.XMATCH("GDP Deflator",Dynamic_Indices)),
INDEX(Dynamic_Table_FY,COUNTA(Dynamic_Table_FY)/COUNTA(Dynamic_Indices),_xlfn.XMATCH("GDP Deflator",Dynamic_Indices))),
IF(SETUP_Frequency="Calendar Year",
IFERROR(INDEX(Dynamic_Table_CAL,_xlfn.XMATCH($H896,Dynamic_Period_CAL),_xlfn.XMATCH("GDP Deflator",Dynamic_Indices)),
INDEX(Dynamic_Table_CAL,COUNTA(Dynamic_Table_CAL)/COUNTA(Dynamic_Indices),_xlfn.XMATCH("GDP Deflator",Dynamic_Indices))),
IF(SETUP_Frequency="Quarterly",
IFERROR(INDEX(Dynamic_Table_QTR,_xlfn.XMATCH($H896,Dynamic_Period_QTR),_xlfn.XMATCH("GDP Deflator",Dynamic_Indices)),
INDEX(Dynamic_Table_QTR,COUNTA(Dynamic_Table_QTR)/COUNTA(Dynamic_Indices),_xlfn.XMATCH("GDP Deflator",Dynamic_Indices))),"err"))))
/100</f>
        <v>#N/A</v>
      </c>
      <c r="T896" s="37" t="e">
        <f t="shared" ca="1" si="68"/>
        <v>#N/A</v>
      </c>
      <c r="U896" s="2" t="e">
        <f ca="1">IF(ISERROR($H896),NA(),
_xlfn.XLOOKUP(0,Tool!$28:$28,Tool!$40:$40)/$T896
)</f>
        <v>#N/A</v>
      </c>
    </row>
    <row r="897" spans="8:21" x14ac:dyDescent="0.35">
      <c r="H897" s="33" t="b">
        <f>IF(SETUP_Frequency="Calendar Year",IF(COUNTA(H$3:H896)&lt;=SETUP_Period_Final-SETUP_Period_First,H896+1),
IF(SETUP_Frequency="Financial Year", IF(COUNTA(H$3:H896)&lt;=LEFT(SETUP_Period_Final,4)-LEFT(SETUP_Period_First,4),((LEFT(H896,2)&amp;MID(H896,3,2))+1)&amp;"/"&amp;TEXT(RIGHT(TEXT(RIGHT(H896,2)+1,"00"),2),"00"),NA()),
IF(SETUP_Frequency="Quarterly",IF(COUNTA(H$3:H896)&lt;=((LEFT(SETUP_Period_Final,4)-LEFT(SETUP_Period_First,4))*4)+RIGHT(SETUP_Period_Final,1)-RIGHT(SETUP_Period_First,1),IF(_xlfn.NUMBERVALUE(RIGHT(H896,1))=4,(LEFT(H896,4)+1)&amp;"Q1",(LEFT(H896,4)&amp;"Q"&amp;(RIGHT(H896,1)+1))),NA()),NA())))</f>
        <v>0</v>
      </c>
      <c r="J897" s="43">
        <f ca="1">OFFSET(Tool!$C$13,0,ROW($H897)-3)</f>
        <v>0</v>
      </c>
      <c r="K897" s="78" t="e">
        <f t="shared" ca="1" si="66"/>
        <v>#N/A</v>
      </c>
      <c r="L897" s="78" t="e">
        <f t="shared" ca="1" si="69"/>
        <v>#N/A</v>
      </c>
      <c r="M897" s="78" t="e">
        <f t="shared" ca="1" si="70"/>
        <v>#N/A</v>
      </c>
      <c r="N897" s="38"/>
      <c r="O897" s="36" t="e" cm="1">
        <f t="array" ref="O897">IF(OR(ISERROR($H897),$H897=FALSE),NA(),
IF(INFLATION_Index="Custom",_xlfn.XLOOKUP($H897,Tool!$12:$12,Tool!$14:$14)*100,
IF(SETUP_Frequency="Financial Year",
IFERROR(INDEX(Dynamic_Table_FY,_xlfn.XMATCH($H897,Dynamic_Period_FY),_xlfn.XMATCH(INFLATION_Index,Dynamic_Indices)),
INDEX(Dynamic_Table_FY,COUNTA(Dynamic_Table_FY)/COUNTA(Dynamic_Indices),_xlfn.XMATCH(INFLATION_Index,Dynamic_Indices))),
IF(SETUP_Frequency="Calendar Year",
IFERROR(INDEX(Dynamic_Table_CAL,_xlfn.XMATCH($H897,Dynamic_Period_CAL),_xlfn.XMATCH(INFLATION_Index,Dynamic_Indices)),
INDEX(Dynamic_Table_CAL,COUNTA(Dynamic_Table_CAL)/COUNTA(Dynamic_Indices),_xlfn.XMATCH(INFLATION_Index,Dynamic_Indices))),
IF(SETUP_Frequency="Quarterly",
IFERROR(INDEX(Dynamic_Table_QTR,_xlfn.XMATCH($H897,Dynamic_Period_QTR),_xlfn.XMATCH(INFLATION_Index,Dynamic_Indices)),
INDEX(Dynamic_Table_QTR,COUNTA(Dynamic_Table_QTR)/COUNTA(Dynamic_Indices),_xlfn.XMATCH(INFLATION_Index,Dynamic_Indices))),"err")))))
/100</f>
        <v>#N/A</v>
      </c>
      <c r="P897" s="37" t="e">
        <f t="shared" ca="1" si="67"/>
        <v>#N/A</v>
      </c>
      <c r="Q897" s="37" t="e">
        <f ca="1">IF(ISERROR($H897),NA(),
$P897/_xlfn.XLOOKUP(0,Tool!$27:$27,Tool!$33:$33)
)</f>
        <v>#N/A</v>
      </c>
      <c r="R897" s="2"/>
      <c r="S897" s="36" t="e" cm="1">
        <f t="array" ref="S897">IF(OR(ISERROR($H897),$H897=FALSE),NA(),
IF(SETUP_Frequency="Financial Year",
IFERROR(INDEX(Dynamic_Table_FY,_xlfn.XMATCH($H897,Dynamic_Period_FY),_xlfn.XMATCH("GDP Deflator",Dynamic_Indices)),
INDEX(Dynamic_Table_FY,COUNTA(Dynamic_Table_FY)/COUNTA(Dynamic_Indices),_xlfn.XMATCH("GDP Deflator",Dynamic_Indices))),
IF(SETUP_Frequency="Calendar Year",
IFERROR(INDEX(Dynamic_Table_CAL,_xlfn.XMATCH($H897,Dynamic_Period_CAL),_xlfn.XMATCH("GDP Deflator",Dynamic_Indices)),
INDEX(Dynamic_Table_CAL,COUNTA(Dynamic_Table_CAL)/COUNTA(Dynamic_Indices),_xlfn.XMATCH("GDP Deflator",Dynamic_Indices))),
IF(SETUP_Frequency="Quarterly",
IFERROR(INDEX(Dynamic_Table_QTR,_xlfn.XMATCH($H897,Dynamic_Period_QTR),_xlfn.XMATCH("GDP Deflator",Dynamic_Indices)),
INDEX(Dynamic_Table_QTR,COUNTA(Dynamic_Table_QTR)/COUNTA(Dynamic_Indices),_xlfn.XMATCH("GDP Deflator",Dynamic_Indices))),"err"))))
/100</f>
        <v>#N/A</v>
      </c>
      <c r="T897" s="37" t="e">
        <f t="shared" ca="1" si="68"/>
        <v>#N/A</v>
      </c>
      <c r="U897" s="2" t="e">
        <f ca="1">IF(ISERROR($H897),NA(),
_xlfn.XLOOKUP(0,Tool!$28:$28,Tool!$40:$40)/$T897
)</f>
        <v>#N/A</v>
      </c>
    </row>
    <row r="898" spans="8:21" x14ac:dyDescent="0.35">
      <c r="H898" s="33" t="b">
        <f>IF(SETUP_Frequency="Calendar Year",IF(COUNTA(H$3:H897)&lt;=SETUP_Period_Final-SETUP_Period_First,H897+1),
IF(SETUP_Frequency="Financial Year", IF(COUNTA(H$3:H897)&lt;=LEFT(SETUP_Period_Final,4)-LEFT(SETUP_Period_First,4),((LEFT(H897,2)&amp;MID(H897,3,2))+1)&amp;"/"&amp;TEXT(RIGHT(TEXT(RIGHT(H897,2)+1,"00"),2),"00"),NA()),
IF(SETUP_Frequency="Quarterly",IF(COUNTA(H$3:H897)&lt;=((LEFT(SETUP_Period_Final,4)-LEFT(SETUP_Period_First,4))*4)+RIGHT(SETUP_Period_Final,1)-RIGHT(SETUP_Period_First,1),IF(_xlfn.NUMBERVALUE(RIGHT(H897,1))=4,(LEFT(H897,4)+1)&amp;"Q1",(LEFT(H897,4)&amp;"Q"&amp;(RIGHT(H897,1)+1))),NA()),NA())))</f>
        <v>0</v>
      </c>
      <c r="J898" s="43">
        <f ca="1">OFFSET(Tool!$C$13,0,ROW($H898)-3)</f>
        <v>0</v>
      </c>
      <c r="K898" s="78" t="e">
        <f t="shared" ca="1" si="66"/>
        <v>#N/A</v>
      </c>
      <c r="L898" s="78" t="e">
        <f t="shared" ca="1" si="69"/>
        <v>#N/A</v>
      </c>
      <c r="M898" s="78" t="e">
        <f t="shared" ca="1" si="70"/>
        <v>#N/A</v>
      </c>
      <c r="N898" s="38"/>
      <c r="O898" s="36" t="e" cm="1">
        <f t="array" ref="O898">IF(OR(ISERROR($H898),$H898=FALSE),NA(),
IF(INFLATION_Index="Custom",_xlfn.XLOOKUP($H898,Tool!$12:$12,Tool!$14:$14)*100,
IF(SETUP_Frequency="Financial Year",
IFERROR(INDEX(Dynamic_Table_FY,_xlfn.XMATCH($H898,Dynamic_Period_FY),_xlfn.XMATCH(INFLATION_Index,Dynamic_Indices)),
INDEX(Dynamic_Table_FY,COUNTA(Dynamic_Table_FY)/COUNTA(Dynamic_Indices),_xlfn.XMATCH(INFLATION_Index,Dynamic_Indices))),
IF(SETUP_Frequency="Calendar Year",
IFERROR(INDEX(Dynamic_Table_CAL,_xlfn.XMATCH($H898,Dynamic_Period_CAL),_xlfn.XMATCH(INFLATION_Index,Dynamic_Indices)),
INDEX(Dynamic_Table_CAL,COUNTA(Dynamic_Table_CAL)/COUNTA(Dynamic_Indices),_xlfn.XMATCH(INFLATION_Index,Dynamic_Indices))),
IF(SETUP_Frequency="Quarterly",
IFERROR(INDEX(Dynamic_Table_QTR,_xlfn.XMATCH($H898,Dynamic_Period_QTR),_xlfn.XMATCH(INFLATION_Index,Dynamic_Indices)),
INDEX(Dynamic_Table_QTR,COUNTA(Dynamic_Table_QTR)/COUNTA(Dynamic_Indices),_xlfn.XMATCH(INFLATION_Index,Dynamic_Indices))),"err")))))
/100</f>
        <v>#N/A</v>
      </c>
      <c r="P898" s="37" t="e">
        <f t="shared" ca="1" si="67"/>
        <v>#N/A</v>
      </c>
      <c r="Q898" s="37" t="e">
        <f ca="1">IF(ISERROR($H898),NA(),
$P898/_xlfn.XLOOKUP(0,Tool!$27:$27,Tool!$33:$33)
)</f>
        <v>#N/A</v>
      </c>
      <c r="R898" s="2"/>
      <c r="S898" s="36" t="e" cm="1">
        <f t="array" ref="S898">IF(OR(ISERROR($H898),$H898=FALSE),NA(),
IF(SETUP_Frequency="Financial Year",
IFERROR(INDEX(Dynamic_Table_FY,_xlfn.XMATCH($H898,Dynamic_Period_FY),_xlfn.XMATCH("GDP Deflator",Dynamic_Indices)),
INDEX(Dynamic_Table_FY,COUNTA(Dynamic_Table_FY)/COUNTA(Dynamic_Indices),_xlfn.XMATCH("GDP Deflator",Dynamic_Indices))),
IF(SETUP_Frequency="Calendar Year",
IFERROR(INDEX(Dynamic_Table_CAL,_xlfn.XMATCH($H898,Dynamic_Period_CAL),_xlfn.XMATCH("GDP Deflator",Dynamic_Indices)),
INDEX(Dynamic_Table_CAL,COUNTA(Dynamic_Table_CAL)/COUNTA(Dynamic_Indices),_xlfn.XMATCH("GDP Deflator",Dynamic_Indices))),
IF(SETUP_Frequency="Quarterly",
IFERROR(INDEX(Dynamic_Table_QTR,_xlfn.XMATCH($H898,Dynamic_Period_QTR),_xlfn.XMATCH("GDP Deflator",Dynamic_Indices)),
INDEX(Dynamic_Table_QTR,COUNTA(Dynamic_Table_QTR)/COUNTA(Dynamic_Indices),_xlfn.XMATCH("GDP Deflator",Dynamic_Indices))),"err"))))
/100</f>
        <v>#N/A</v>
      </c>
      <c r="T898" s="37" t="e">
        <f t="shared" ca="1" si="68"/>
        <v>#N/A</v>
      </c>
      <c r="U898" s="2" t="e">
        <f ca="1">IF(ISERROR($H898),NA(),
_xlfn.XLOOKUP(0,Tool!$28:$28,Tool!$40:$40)/$T898
)</f>
        <v>#N/A</v>
      </c>
    </row>
    <row r="899" spans="8:21" x14ac:dyDescent="0.35">
      <c r="H899" s="33" t="b">
        <f>IF(SETUP_Frequency="Calendar Year",IF(COUNTA(H$3:H898)&lt;=SETUP_Period_Final-SETUP_Period_First,H898+1),
IF(SETUP_Frequency="Financial Year", IF(COUNTA(H$3:H898)&lt;=LEFT(SETUP_Period_Final,4)-LEFT(SETUP_Period_First,4),((LEFT(H898,2)&amp;MID(H898,3,2))+1)&amp;"/"&amp;TEXT(RIGHT(TEXT(RIGHT(H898,2)+1,"00"),2),"00"),NA()),
IF(SETUP_Frequency="Quarterly",IF(COUNTA(H$3:H898)&lt;=((LEFT(SETUP_Period_Final,4)-LEFT(SETUP_Period_First,4))*4)+RIGHT(SETUP_Period_Final,1)-RIGHT(SETUP_Period_First,1),IF(_xlfn.NUMBERVALUE(RIGHT(H898,1))=4,(LEFT(H898,4)+1)&amp;"Q1",(LEFT(H898,4)&amp;"Q"&amp;(RIGHT(H898,1)+1))),NA()),NA())))</f>
        <v>0</v>
      </c>
      <c r="J899" s="43">
        <f ca="1">OFFSET(Tool!$C$13,0,ROW($H899)-3)</f>
        <v>0</v>
      </c>
      <c r="K899" s="78" t="e">
        <f t="shared" ref="K899:K962" ca="1" si="71">J899*Q899</f>
        <v>#N/A</v>
      </c>
      <c r="L899" s="78" t="e">
        <f t="shared" ca="1" si="69"/>
        <v>#N/A</v>
      </c>
      <c r="M899" s="78" t="e">
        <f t="shared" ca="1" si="70"/>
        <v>#N/A</v>
      </c>
      <c r="N899" s="38"/>
      <c r="O899" s="36" t="e" cm="1">
        <f t="array" ref="O899">IF(OR(ISERROR($H899),$H899=FALSE),NA(),
IF(INFLATION_Index="Custom",_xlfn.XLOOKUP($H899,Tool!$12:$12,Tool!$14:$14)*100,
IF(SETUP_Frequency="Financial Year",
IFERROR(INDEX(Dynamic_Table_FY,_xlfn.XMATCH($H899,Dynamic_Period_FY),_xlfn.XMATCH(INFLATION_Index,Dynamic_Indices)),
INDEX(Dynamic_Table_FY,COUNTA(Dynamic_Table_FY)/COUNTA(Dynamic_Indices),_xlfn.XMATCH(INFLATION_Index,Dynamic_Indices))),
IF(SETUP_Frequency="Calendar Year",
IFERROR(INDEX(Dynamic_Table_CAL,_xlfn.XMATCH($H899,Dynamic_Period_CAL),_xlfn.XMATCH(INFLATION_Index,Dynamic_Indices)),
INDEX(Dynamic_Table_CAL,COUNTA(Dynamic_Table_CAL)/COUNTA(Dynamic_Indices),_xlfn.XMATCH(INFLATION_Index,Dynamic_Indices))),
IF(SETUP_Frequency="Quarterly",
IFERROR(INDEX(Dynamic_Table_QTR,_xlfn.XMATCH($H899,Dynamic_Period_QTR),_xlfn.XMATCH(INFLATION_Index,Dynamic_Indices)),
INDEX(Dynamic_Table_QTR,COUNTA(Dynamic_Table_QTR)/COUNTA(Dynamic_Indices),_xlfn.XMATCH(INFLATION_Index,Dynamic_Indices))),"err")))))
/100</f>
        <v>#N/A</v>
      </c>
      <c r="P899" s="37" t="e">
        <f t="shared" ref="P899:P962" ca="1" si="72">IF(INFLATION_YN="No",1,
IF(ISERROR($H899),NA(),
IF(ISTEXT($O898),1,
P898*(1+$O899)
)))</f>
        <v>#N/A</v>
      </c>
      <c r="Q899" s="37" t="e">
        <f ca="1">IF(ISERROR($H899),NA(),
$P899/_xlfn.XLOOKUP(0,Tool!$27:$27,Tool!$33:$33)
)</f>
        <v>#N/A</v>
      </c>
      <c r="R899" s="2"/>
      <c r="S899" s="36" t="e" cm="1">
        <f t="array" ref="S899">IF(OR(ISERROR($H899),$H899=FALSE),NA(),
IF(SETUP_Frequency="Financial Year",
IFERROR(INDEX(Dynamic_Table_FY,_xlfn.XMATCH($H899,Dynamic_Period_FY),_xlfn.XMATCH("GDP Deflator",Dynamic_Indices)),
INDEX(Dynamic_Table_FY,COUNTA(Dynamic_Table_FY)/COUNTA(Dynamic_Indices),_xlfn.XMATCH("GDP Deflator",Dynamic_Indices))),
IF(SETUP_Frequency="Calendar Year",
IFERROR(INDEX(Dynamic_Table_CAL,_xlfn.XMATCH($H899,Dynamic_Period_CAL),_xlfn.XMATCH("GDP Deflator",Dynamic_Indices)),
INDEX(Dynamic_Table_CAL,COUNTA(Dynamic_Table_CAL)/COUNTA(Dynamic_Indices),_xlfn.XMATCH("GDP Deflator",Dynamic_Indices))),
IF(SETUP_Frequency="Quarterly",
IFERROR(INDEX(Dynamic_Table_QTR,_xlfn.XMATCH($H899,Dynamic_Period_QTR),_xlfn.XMATCH("GDP Deflator",Dynamic_Indices)),
INDEX(Dynamic_Table_QTR,COUNTA(Dynamic_Table_QTR)/COUNTA(Dynamic_Indices),_xlfn.XMATCH("GDP Deflator",Dynamic_Indices))),"err"))))
/100</f>
        <v>#N/A</v>
      </c>
      <c r="T899" s="37" t="e">
        <f t="shared" ref="T899:T962" ca="1" si="73">IF(DEFLATOR_YN="No",1,
IF(ISERROR($H899),NA(),
IF(ISTEXT($S898),1,
T898*(1+$S899)
)))</f>
        <v>#N/A</v>
      </c>
      <c r="U899" s="2" t="e">
        <f ca="1">IF(ISERROR($H899),NA(),
_xlfn.XLOOKUP(0,Tool!$28:$28,Tool!$40:$40)/$T899
)</f>
        <v>#N/A</v>
      </c>
    </row>
    <row r="900" spans="8:21" x14ac:dyDescent="0.35">
      <c r="H900" s="33" t="b">
        <f>IF(SETUP_Frequency="Calendar Year",IF(COUNTA(H$3:H899)&lt;=SETUP_Period_Final-SETUP_Period_First,H899+1),
IF(SETUP_Frequency="Financial Year", IF(COUNTA(H$3:H899)&lt;=LEFT(SETUP_Period_Final,4)-LEFT(SETUP_Period_First,4),((LEFT(H899,2)&amp;MID(H899,3,2))+1)&amp;"/"&amp;TEXT(RIGHT(TEXT(RIGHT(H899,2)+1,"00"),2),"00"),NA()),
IF(SETUP_Frequency="Quarterly",IF(COUNTA(H$3:H899)&lt;=((LEFT(SETUP_Period_Final,4)-LEFT(SETUP_Period_First,4))*4)+RIGHT(SETUP_Period_Final,1)-RIGHT(SETUP_Period_First,1),IF(_xlfn.NUMBERVALUE(RIGHT(H899,1))=4,(LEFT(H899,4)+1)&amp;"Q1",(LEFT(H899,4)&amp;"Q"&amp;(RIGHT(H899,1)+1))),NA()),NA())))</f>
        <v>0</v>
      </c>
      <c r="J900" s="43">
        <f ca="1">OFFSET(Tool!$C$13,0,ROW($H900)-3)</f>
        <v>0</v>
      </c>
      <c r="K900" s="78" t="e">
        <f t="shared" ca="1" si="71"/>
        <v>#N/A</v>
      </c>
      <c r="L900" s="78" t="e">
        <f t="shared" ref="L900:L963" ca="1" si="74">K900*U900</f>
        <v>#N/A</v>
      </c>
      <c r="M900" s="78" t="e">
        <f t="shared" ref="M900:M963" ca="1" si="75">L900*Y900</f>
        <v>#N/A</v>
      </c>
      <c r="N900" s="38"/>
      <c r="O900" s="36" t="e" cm="1">
        <f t="array" ref="O900">IF(OR(ISERROR($H900),$H900=FALSE),NA(),
IF(INFLATION_Index="Custom",_xlfn.XLOOKUP($H900,Tool!$12:$12,Tool!$14:$14)*100,
IF(SETUP_Frequency="Financial Year",
IFERROR(INDEX(Dynamic_Table_FY,_xlfn.XMATCH($H900,Dynamic_Period_FY),_xlfn.XMATCH(INFLATION_Index,Dynamic_Indices)),
INDEX(Dynamic_Table_FY,COUNTA(Dynamic_Table_FY)/COUNTA(Dynamic_Indices),_xlfn.XMATCH(INFLATION_Index,Dynamic_Indices))),
IF(SETUP_Frequency="Calendar Year",
IFERROR(INDEX(Dynamic_Table_CAL,_xlfn.XMATCH($H900,Dynamic_Period_CAL),_xlfn.XMATCH(INFLATION_Index,Dynamic_Indices)),
INDEX(Dynamic_Table_CAL,COUNTA(Dynamic_Table_CAL)/COUNTA(Dynamic_Indices),_xlfn.XMATCH(INFLATION_Index,Dynamic_Indices))),
IF(SETUP_Frequency="Quarterly",
IFERROR(INDEX(Dynamic_Table_QTR,_xlfn.XMATCH($H900,Dynamic_Period_QTR),_xlfn.XMATCH(INFLATION_Index,Dynamic_Indices)),
INDEX(Dynamic_Table_QTR,COUNTA(Dynamic_Table_QTR)/COUNTA(Dynamic_Indices),_xlfn.XMATCH(INFLATION_Index,Dynamic_Indices))),"err")))))
/100</f>
        <v>#N/A</v>
      </c>
      <c r="P900" s="37" t="e">
        <f t="shared" ca="1" si="72"/>
        <v>#N/A</v>
      </c>
      <c r="Q900" s="37" t="e">
        <f ca="1">IF(ISERROR($H900),NA(),
$P900/_xlfn.XLOOKUP(0,Tool!$27:$27,Tool!$33:$33)
)</f>
        <v>#N/A</v>
      </c>
      <c r="R900" s="2"/>
      <c r="S900" s="36" t="e" cm="1">
        <f t="array" ref="S900">IF(OR(ISERROR($H900),$H900=FALSE),NA(),
IF(SETUP_Frequency="Financial Year",
IFERROR(INDEX(Dynamic_Table_FY,_xlfn.XMATCH($H900,Dynamic_Period_FY),_xlfn.XMATCH("GDP Deflator",Dynamic_Indices)),
INDEX(Dynamic_Table_FY,COUNTA(Dynamic_Table_FY)/COUNTA(Dynamic_Indices),_xlfn.XMATCH("GDP Deflator",Dynamic_Indices))),
IF(SETUP_Frequency="Calendar Year",
IFERROR(INDEX(Dynamic_Table_CAL,_xlfn.XMATCH($H900,Dynamic_Period_CAL),_xlfn.XMATCH("GDP Deflator",Dynamic_Indices)),
INDEX(Dynamic_Table_CAL,COUNTA(Dynamic_Table_CAL)/COUNTA(Dynamic_Indices),_xlfn.XMATCH("GDP Deflator",Dynamic_Indices))),
IF(SETUP_Frequency="Quarterly",
IFERROR(INDEX(Dynamic_Table_QTR,_xlfn.XMATCH($H900,Dynamic_Period_QTR),_xlfn.XMATCH("GDP Deflator",Dynamic_Indices)),
INDEX(Dynamic_Table_QTR,COUNTA(Dynamic_Table_QTR)/COUNTA(Dynamic_Indices),_xlfn.XMATCH("GDP Deflator",Dynamic_Indices))),"err"))))
/100</f>
        <v>#N/A</v>
      </c>
      <c r="T900" s="37" t="e">
        <f t="shared" ca="1" si="73"/>
        <v>#N/A</v>
      </c>
      <c r="U900" s="2" t="e">
        <f ca="1">IF(ISERROR($H900),NA(),
_xlfn.XLOOKUP(0,Tool!$28:$28,Tool!$40:$40)/$T900
)</f>
        <v>#N/A</v>
      </c>
    </row>
    <row r="901" spans="8:21" x14ac:dyDescent="0.35">
      <c r="H901" s="33" t="b">
        <f>IF(SETUP_Frequency="Calendar Year",IF(COUNTA(H$3:H900)&lt;=SETUP_Period_Final-SETUP_Period_First,H900+1),
IF(SETUP_Frequency="Financial Year", IF(COUNTA(H$3:H900)&lt;=LEFT(SETUP_Period_Final,4)-LEFT(SETUP_Period_First,4),((LEFT(H900,2)&amp;MID(H900,3,2))+1)&amp;"/"&amp;TEXT(RIGHT(TEXT(RIGHT(H900,2)+1,"00"),2),"00"),NA()),
IF(SETUP_Frequency="Quarterly",IF(COUNTA(H$3:H900)&lt;=((LEFT(SETUP_Period_Final,4)-LEFT(SETUP_Period_First,4))*4)+RIGHT(SETUP_Period_Final,1)-RIGHT(SETUP_Period_First,1),IF(_xlfn.NUMBERVALUE(RIGHT(H900,1))=4,(LEFT(H900,4)+1)&amp;"Q1",(LEFT(H900,4)&amp;"Q"&amp;(RIGHT(H900,1)+1))),NA()),NA())))</f>
        <v>0</v>
      </c>
      <c r="J901" s="43">
        <f ca="1">OFFSET(Tool!$C$13,0,ROW($H901)-3)</f>
        <v>0</v>
      </c>
      <c r="K901" s="78" t="e">
        <f t="shared" ca="1" si="71"/>
        <v>#N/A</v>
      </c>
      <c r="L901" s="78" t="e">
        <f t="shared" ca="1" si="74"/>
        <v>#N/A</v>
      </c>
      <c r="M901" s="78" t="e">
        <f t="shared" ca="1" si="75"/>
        <v>#N/A</v>
      </c>
      <c r="N901" s="38"/>
      <c r="O901" s="36" t="e" cm="1">
        <f t="array" ref="O901">IF(OR(ISERROR($H901),$H901=FALSE),NA(),
IF(INFLATION_Index="Custom",_xlfn.XLOOKUP($H901,Tool!$12:$12,Tool!$14:$14)*100,
IF(SETUP_Frequency="Financial Year",
IFERROR(INDEX(Dynamic_Table_FY,_xlfn.XMATCH($H901,Dynamic_Period_FY),_xlfn.XMATCH(INFLATION_Index,Dynamic_Indices)),
INDEX(Dynamic_Table_FY,COUNTA(Dynamic_Table_FY)/COUNTA(Dynamic_Indices),_xlfn.XMATCH(INFLATION_Index,Dynamic_Indices))),
IF(SETUP_Frequency="Calendar Year",
IFERROR(INDEX(Dynamic_Table_CAL,_xlfn.XMATCH($H901,Dynamic_Period_CAL),_xlfn.XMATCH(INFLATION_Index,Dynamic_Indices)),
INDEX(Dynamic_Table_CAL,COUNTA(Dynamic_Table_CAL)/COUNTA(Dynamic_Indices),_xlfn.XMATCH(INFLATION_Index,Dynamic_Indices))),
IF(SETUP_Frequency="Quarterly",
IFERROR(INDEX(Dynamic_Table_QTR,_xlfn.XMATCH($H901,Dynamic_Period_QTR),_xlfn.XMATCH(INFLATION_Index,Dynamic_Indices)),
INDEX(Dynamic_Table_QTR,COUNTA(Dynamic_Table_QTR)/COUNTA(Dynamic_Indices),_xlfn.XMATCH(INFLATION_Index,Dynamic_Indices))),"err")))))
/100</f>
        <v>#N/A</v>
      </c>
      <c r="P901" s="37" t="e">
        <f t="shared" ca="1" si="72"/>
        <v>#N/A</v>
      </c>
      <c r="Q901" s="37" t="e">
        <f ca="1">IF(ISERROR($H901),NA(),
$P901/_xlfn.XLOOKUP(0,Tool!$27:$27,Tool!$33:$33)
)</f>
        <v>#N/A</v>
      </c>
      <c r="R901" s="2"/>
      <c r="S901" s="36" t="e" cm="1">
        <f t="array" ref="S901">IF(OR(ISERROR($H901),$H901=FALSE),NA(),
IF(SETUP_Frequency="Financial Year",
IFERROR(INDEX(Dynamic_Table_FY,_xlfn.XMATCH($H901,Dynamic_Period_FY),_xlfn.XMATCH("GDP Deflator",Dynamic_Indices)),
INDEX(Dynamic_Table_FY,COUNTA(Dynamic_Table_FY)/COUNTA(Dynamic_Indices),_xlfn.XMATCH("GDP Deflator",Dynamic_Indices))),
IF(SETUP_Frequency="Calendar Year",
IFERROR(INDEX(Dynamic_Table_CAL,_xlfn.XMATCH($H901,Dynamic_Period_CAL),_xlfn.XMATCH("GDP Deflator",Dynamic_Indices)),
INDEX(Dynamic_Table_CAL,COUNTA(Dynamic_Table_CAL)/COUNTA(Dynamic_Indices),_xlfn.XMATCH("GDP Deflator",Dynamic_Indices))),
IF(SETUP_Frequency="Quarterly",
IFERROR(INDEX(Dynamic_Table_QTR,_xlfn.XMATCH($H901,Dynamic_Period_QTR),_xlfn.XMATCH("GDP Deflator",Dynamic_Indices)),
INDEX(Dynamic_Table_QTR,COUNTA(Dynamic_Table_QTR)/COUNTA(Dynamic_Indices),_xlfn.XMATCH("GDP Deflator",Dynamic_Indices))),"err"))))
/100</f>
        <v>#N/A</v>
      </c>
      <c r="T901" s="37" t="e">
        <f t="shared" ca="1" si="73"/>
        <v>#N/A</v>
      </c>
      <c r="U901" s="2" t="e">
        <f ca="1">IF(ISERROR($H901),NA(),
_xlfn.XLOOKUP(0,Tool!$28:$28,Tool!$40:$40)/$T901
)</f>
        <v>#N/A</v>
      </c>
    </row>
    <row r="902" spans="8:21" x14ac:dyDescent="0.35">
      <c r="H902" s="33" t="b">
        <f>IF(SETUP_Frequency="Calendar Year",IF(COUNTA(H$3:H901)&lt;=SETUP_Period_Final-SETUP_Period_First,H901+1),
IF(SETUP_Frequency="Financial Year", IF(COUNTA(H$3:H901)&lt;=LEFT(SETUP_Period_Final,4)-LEFT(SETUP_Period_First,4),((LEFT(H901,2)&amp;MID(H901,3,2))+1)&amp;"/"&amp;TEXT(RIGHT(TEXT(RIGHT(H901,2)+1,"00"),2),"00"),NA()),
IF(SETUP_Frequency="Quarterly",IF(COUNTA(H$3:H901)&lt;=((LEFT(SETUP_Period_Final,4)-LEFT(SETUP_Period_First,4))*4)+RIGHT(SETUP_Period_Final,1)-RIGHT(SETUP_Period_First,1),IF(_xlfn.NUMBERVALUE(RIGHT(H901,1))=4,(LEFT(H901,4)+1)&amp;"Q1",(LEFT(H901,4)&amp;"Q"&amp;(RIGHT(H901,1)+1))),NA()),NA())))</f>
        <v>0</v>
      </c>
      <c r="J902" s="43">
        <f ca="1">OFFSET(Tool!$C$13,0,ROW($H902)-3)</f>
        <v>0</v>
      </c>
      <c r="K902" s="78" t="e">
        <f t="shared" ca="1" si="71"/>
        <v>#N/A</v>
      </c>
      <c r="L902" s="78" t="e">
        <f t="shared" ca="1" si="74"/>
        <v>#N/A</v>
      </c>
      <c r="M902" s="78" t="e">
        <f t="shared" ca="1" si="75"/>
        <v>#N/A</v>
      </c>
      <c r="N902" s="38"/>
      <c r="O902" s="36" t="e" cm="1">
        <f t="array" ref="O902">IF(OR(ISERROR($H902),$H902=FALSE),NA(),
IF(INFLATION_Index="Custom",_xlfn.XLOOKUP($H902,Tool!$12:$12,Tool!$14:$14)*100,
IF(SETUP_Frequency="Financial Year",
IFERROR(INDEX(Dynamic_Table_FY,_xlfn.XMATCH($H902,Dynamic_Period_FY),_xlfn.XMATCH(INFLATION_Index,Dynamic_Indices)),
INDEX(Dynamic_Table_FY,COUNTA(Dynamic_Table_FY)/COUNTA(Dynamic_Indices),_xlfn.XMATCH(INFLATION_Index,Dynamic_Indices))),
IF(SETUP_Frequency="Calendar Year",
IFERROR(INDEX(Dynamic_Table_CAL,_xlfn.XMATCH($H902,Dynamic_Period_CAL),_xlfn.XMATCH(INFLATION_Index,Dynamic_Indices)),
INDEX(Dynamic_Table_CAL,COUNTA(Dynamic_Table_CAL)/COUNTA(Dynamic_Indices),_xlfn.XMATCH(INFLATION_Index,Dynamic_Indices))),
IF(SETUP_Frequency="Quarterly",
IFERROR(INDEX(Dynamic_Table_QTR,_xlfn.XMATCH($H902,Dynamic_Period_QTR),_xlfn.XMATCH(INFLATION_Index,Dynamic_Indices)),
INDEX(Dynamic_Table_QTR,COUNTA(Dynamic_Table_QTR)/COUNTA(Dynamic_Indices),_xlfn.XMATCH(INFLATION_Index,Dynamic_Indices))),"err")))))
/100</f>
        <v>#N/A</v>
      </c>
      <c r="P902" s="37" t="e">
        <f t="shared" ca="1" si="72"/>
        <v>#N/A</v>
      </c>
      <c r="Q902" s="37" t="e">
        <f ca="1">IF(ISERROR($H902),NA(),
$P902/_xlfn.XLOOKUP(0,Tool!$27:$27,Tool!$33:$33)
)</f>
        <v>#N/A</v>
      </c>
      <c r="R902" s="2"/>
      <c r="S902" s="36" t="e" cm="1">
        <f t="array" ref="S902">IF(OR(ISERROR($H902),$H902=FALSE),NA(),
IF(SETUP_Frequency="Financial Year",
IFERROR(INDEX(Dynamic_Table_FY,_xlfn.XMATCH($H902,Dynamic_Period_FY),_xlfn.XMATCH("GDP Deflator",Dynamic_Indices)),
INDEX(Dynamic_Table_FY,COUNTA(Dynamic_Table_FY)/COUNTA(Dynamic_Indices),_xlfn.XMATCH("GDP Deflator",Dynamic_Indices))),
IF(SETUP_Frequency="Calendar Year",
IFERROR(INDEX(Dynamic_Table_CAL,_xlfn.XMATCH($H902,Dynamic_Period_CAL),_xlfn.XMATCH("GDP Deflator",Dynamic_Indices)),
INDEX(Dynamic_Table_CAL,COUNTA(Dynamic_Table_CAL)/COUNTA(Dynamic_Indices),_xlfn.XMATCH("GDP Deflator",Dynamic_Indices))),
IF(SETUP_Frequency="Quarterly",
IFERROR(INDEX(Dynamic_Table_QTR,_xlfn.XMATCH($H902,Dynamic_Period_QTR),_xlfn.XMATCH("GDP Deflator",Dynamic_Indices)),
INDEX(Dynamic_Table_QTR,COUNTA(Dynamic_Table_QTR)/COUNTA(Dynamic_Indices),_xlfn.XMATCH("GDP Deflator",Dynamic_Indices))),"err"))))
/100</f>
        <v>#N/A</v>
      </c>
      <c r="T902" s="37" t="e">
        <f t="shared" ca="1" si="73"/>
        <v>#N/A</v>
      </c>
      <c r="U902" s="2" t="e">
        <f ca="1">IF(ISERROR($H902),NA(),
_xlfn.XLOOKUP(0,Tool!$28:$28,Tool!$40:$40)/$T902
)</f>
        <v>#N/A</v>
      </c>
    </row>
    <row r="903" spans="8:21" x14ac:dyDescent="0.35">
      <c r="H903" s="33" t="b">
        <f>IF(SETUP_Frequency="Calendar Year",IF(COUNTA(H$3:H902)&lt;=SETUP_Period_Final-SETUP_Period_First,H902+1),
IF(SETUP_Frequency="Financial Year", IF(COUNTA(H$3:H902)&lt;=LEFT(SETUP_Period_Final,4)-LEFT(SETUP_Period_First,4),((LEFT(H902,2)&amp;MID(H902,3,2))+1)&amp;"/"&amp;TEXT(RIGHT(TEXT(RIGHT(H902,2)+1,"00"),2),"00"),NA()),
IF(SETUP_Frequency="Quarterly",IF(COUNTA(H$3:H902)&lt;=((LEFT(SETUP_Period_Final,4)-LEFT(SETUP_Period_First,4))*4)+RIGHT(SETUP_Period_Final,1)-RIGHT(SETUP_Period_First,1),IF(_xlfn.NUMBERVALUE(RIGHT(H902,1))=4,(LEFT(H902,4)+1)&amp;"Q1",(LEFT(H902,4)&amp;"Q"&amp;(RIGHT(H902,1)+1))),NA()),NA())))</f>
        <v>0</v>
      </c>
      <c r="J903" s="43">
        <f ca="1">OFFSET(Tool!$C$13,0,ROW($H903)-3)</f>
        <v>0</v>
      </c>
      <c r="K903" s="78" t="e">
        <f t="shared" ca="1" si="71"/>
        <v>#N/A</v>
      </c>
      <c r="L903" s="78" t="e">
        <f t="shared" ca="1" si="74"/>
        <v>#N/A</v>
      </c>
      <c r="M903" s="78" t="e">
        <f t="shared" ca="1" si="75"/>
        <v>#N/A</v>
      </c>
      <c r="N903" s="38"/>
      <c r="O903" s="36" t="e" cm="1">
        <f t="array" ref="O903">IF(OR(ISERROR($H903),$H903=FALSE),NA(),
IF(INFLATION_Index="Custom",_xlfn.XLOOKUP($H903,Tool!$12:$12,Tool!$14:$14)*100,
IF(SETUP_Frequency="Financial Year",
IFERROR(INDEX(Dynamic_Table_FY,_xlfn.XMATCH($H903,Dynamic_Period_FY),_xlfn.XMATCH(INFLATION_Index,Dynamic_Indices)),
INDEX(Dynamic_Table_FY,COUNTA(Dynamic_Table_FY)/COUNTA(Dynamic_Indices),_xlfn.XMATCH(INFLATION_Index,Dynamic_Indices))),
IF(SETUP_Frequency="Calendar Year",
IFERROR(INDEX(Dynamic_Table_CAL,_xlfn.XMATCH($H903,Dynamic_Period_CAL),_xlfn.XMATCH(INFLATION_Index,Dynamic_Indices)),
INDEX(Dynamic_Table_CAL,COUNTA(Dynamic_Table_CAL)/COUNTA(Dynamic_Indices),_xlfn.XMATCH(INFLATION_Index,Dynamic_Indices))),
IF(SETUP_Frequency="Quarterly",
IFERROR(INDEX(Dynamic_Table_QTR,_xlfn.XMATCH($H903,Dynamic_Period_QTR),_xlfn.XMATCH(INFLATION_Index,Dynamic_Indices)),
INDEX(Dynamic_Table_QTR,COUNTA(Dynamic_Table_QTR)/COUNTA(Dynamic_Indices),_xlfn.XMATCH(INFLATION_Index,Dynamic_Indices))),"err")))))
/100</f>
        <v>#N/A</v>
      </c>
      <c r="P903" s="37" t="e">
        <f t="shared" ca="1" si="72"/>
        <v>#N/A</v>
      </c>
      <c r="Q903" s="37" t="e">
        <f ca="1">IF(ISERROR($H903),NA(),
$P903/_xlfn.XLOOKUP(0,Tool!$27:$27,Tool!$33:$33)
)</f>
        <v>#N/A</v>
      </c>
      <c r="R903" s="2"/>
      <c r="S903" s="36" t="e" cm="1">
        <f t="array" ref="S903">IF(OR(ISERROR($H903),$H903=FALSE),NA(),
IF(SETUP_Frequency="Financial Year",
IFERROR(INDEX(Dynamic_Table_FY,_xlfn.XMATCH($H903,Dynamic_Period_FY),_xlfn.XMATCH("GDP Deflator",Dynamic_Indices)),
INDEX(Dynamic_Table_FY,COUNTA(Dynamic_Table_FY)/COUNTA(Dynamic_Indices),_xlfn.XMATCH("GDP Deflator",Dynamic_Indices))),
IF(SETUP_Frequency="Calendar Year",
IFERROR(INDEX(Dynamic_Table_CAL,_xlfn.XMATCH($H903,Dynamic_Period_CAL),_xlfn.XMATCH("GDP Deflator",Dynamic_Indices)),
INDEX(Dynamic_Table_CAL,COUNTA(Dynamic_Table_CAL)/COUNTA(Dynamic_Indices),_xlfn.XMATCH("GDP Deflator",Dynamic_Indices))),
IF(SETUP_Frequency="Quarterly",
IFERROR(INDEX(Dynamic_Table_QTR,_xlfn.XMATCH($H903,Dynamic_Period_QTR),_xlfn.XMATCH("GDP Deflator",Dynamic_Indices)),
INDEX(Dynamic_Table_QTR,COUNTA(Dynamic_Table_QTR)/COUNTA(Dynamic_Indices),_xlfn.XMATCH("GDP Deflator",Dynamic_Indices))),"err"))))
/100</f>
        <v>#N/A</v>
      </c>
      <c r="T903" s="37" t="e">
        <f t="shared" ca="1" si="73"/>
        <v>#N/A</v>
      </c>
      <c r="U903" s="2" t="e">
        <f ca="1">IF(ISERROR($H903),NA(),
_xlfn.XLOOKUP(0,Tool!$28:$28,Tool!$40:$40)/$T903
)</f>
        <v>#N/A</v>
      </c>
    </row>
    <row r="904" spans="8:21" x14ac:dyDescent="0.35">
      <c r="H904" s="33" t="b">
        <f>IF(SETUP_Frequency="Calendar Year",IF(COUNTA(H$3:H903)&lt;=SETUP_Period_Final-SETUP_Period_First,H903+1),
IF(SETUP_Frequency="Financial Year", IF(COUNTA(H$3:H903)&lt;=LEFT(SETUP_Period_Final,4)-LEFT(SETUP_Period_First,4),((LEFT(H903,2)&amp;MID(H903,3,2))+1)&amp;"/"&amp;TEXT(RIGHT(TEXT(RIGHT(H903,2)+1,"00"),2),"00"),NA()),
IF(SETUP_Frequency="Quarterly",IF(COUNTA(H$3:H903)&lt;=((LEFT(SETUP_Period_Final,4)-LEFT(SETUP_Period_First,4))*4)+RIGHT(SETUP_Period_Final,1)-RIGHT(SETUP_Period_First,1),IF(_xlfn.NUMBERVALUE(RIGHT(H903,1))=4,(LEFT(H903,4)+1)&amp;"Q1",(LEFT(H903,4)&amp;"Q"&amp;(RIGHT(H903,1)+1))),NA()),NA())))</f>
        <v>0</v>
      </c>
      <c r="J904" s="43">
        <f ca="1">OFFSET(Tool!$C$13,0,ROW($H904)-3)</f>
        <v>0</v>
      </c>
      <c r="K904" s="78" t="e">
        <f t="shared" ca="1" si="71"/>
        <v>#N/A</v>
      </c>
      <c r="L904" s="78" t="e">
        <f t="shared" ca="1" si="74"/>
        <v>#N/A</v>
      </c>
      <c r="M904" s="78" t="e">
        <f t="shared" ca="1" si="75"/>
        <v>#N/A</v>
      </c>
      <c r="N904" s="38"/>
      <c r="O904" s="36" t="e" cm="1">
        <f t="array" ref="O904">IF(OR(ISERROR($H904),$H904=FALSE),NA(),
IF(INFLATION_Index="Custom",_xlfn.XLOOKUP($H904,Tool!$12:$12,Tool!$14:$14)*100,
IF(SETUP_Frequency="Financial Year",
IFERROR(INDEX(Dynamic_Table_FY,_xlfn.XMATCH($H904,Dynamic_Period_FY),_xlfn.XMATCH(INFLATION_Index,Dynamic_Indices)),
INDEX(Dynamic_Table_FY,COUNTA(Dynamic_Table_FY)/COUNTA(Dynamic_Indices),_xlfn.XMATCH(INFLATION_Index,Dynamic_Indices))),
IF(SETUP_Frequency="Calendar Year",
IFERROR(INDEX(Dynamic_Table_CAL,_xlfn.XMATCH($H904,Dynamic_Period_CAL),_xlfn.XMATCH(INFLATION_Index,Dynamic_Indices)),
INDEX(Dynamic_Table_CAL,COUNTA(Dynamic_Table_CAL)/COUNTA(Dynamic_Indices),_xlfn.XMATCH(INFLATION_Index,Dynamic_Indices))),
IF(SETUP_Frequency="Quarterly",
IFERROR(INDEX(Dynamic_Table_QTR,_xlfn.XMATCH($H904,Dynamic_Period_QTR),_xlfn.XMATCH(INFLATION_Index,Dynamic_Indices)),
INDEX(Dynamic_Table_QTR,COUNTA(Dynamic_Table_QTR)/COUNTA(Dynamic_Indices),_xlfn.XMATCH(INFLATION_Index,Dynamic_Indices))),"err")))))
/100</f>
        <v>#N/A</v>
      </c>
      <c r="P904" s="37" t="e">
        <f t="shared" ca="1" si="72"/>
        <v>#N/A</v>
      </c>
      <c r="Q904" s="37" t="e">
        <f ca="1">IF(ISERROR($H904),NA(),
$P904/_xlfn.XLOOKUP(0,Tool!$27:$27,Tool!$33:$33)
)</f>
        <v>#N/A</v>
      </c>
      <c r="R904" s="2"/>
      <c r="S904" s="36" t="e" cm="1">
        <f t="array" ref="S904">IF(OR(ISERROR($H904),$H904=FALSE),NA(),
IF(SETUP_Frequency="Financial Year",
IFERROR(INDEX(Dynamic_Table_FY,_xlfn.XMATCH($H904,Dynamic_Period_FY),_xlfn.XMATCH("GDP Deflator",Dynamic_Indices)),
INDEX(Dynamic_Table_FY,COUNTA(Dynamic_Table_FY)/COUNTA(Dynamic_Indices),_xlfn.XMATCH("GDP Deflator",Dynamic_Indices))),
IF(SETUP_Frequency="Calendar Year",
IFERROR(INDEX(Dynamic_Table_CAL,_xlfn.XMATCH($H904,Dynamic_Period_CAL),_xlfn.XMATCH("GDP Deflator",Dynamic_Indices)),
INDEX(Dynamic_Table_CAL,COUNTA(Dynamic_Table_CAL)/COUNTA(Dynamic_Indices),_xlfn.XMATCH("GDP Deflator",Dynamic_Indices))),
IF(SETUP_Frequency="Quarterly",
IFERROR(INDEX(Dynamic_Table_QTR,_xlfn.XMATCH($H904,Dynamic_Period_QTR),_xlfn.XMATCH("GDP Deflator",Dynamic_Indices)),
INDEX(Dynamic_Table_QTR,COUNTA(Dynamic_Table_QTR)/COUNTA(Dynamic_Indices),_xlfn.XMATCH("GDP Deflator",Dynamic_Indices))),"err"))))
/100</f>
        <v>#N/A</v>
      </c>
      <c r="T904" s="37" t="e">
        <f t="shared" ca="1" si="73"/>
        <v>#N/A</v>
      </c>
      <c r="U904" s="2" t="e">
        <f ca="1">IF(ISERROR($H904),NA(),
_xlfn.XLOOKUP(0,Tool!$28:$28,Tool!$40:$40)/$T904
)</f>
        <v>#N/A</v>
      </c>
    </row>
    <row r="905" spans="8:21" x14ac:dyDescent="0.35">
      <c r="H905" s="33" t="b">
        <f>IF(SETUP_Frequency="Calendar Year",IF(COUNTA(H$3:H904)&lt;=SETUP_Period_Final-SETUP_Period_First,H904+1),
IF(SETUP_Frequency="Financial Year", IF(COUNTA(H$3:H904)&lt;=LEFT(SETUP_Period_Final,4)-LEFT(SETUP_Period_First,4),((LEFT(H904,2)&amp;MID(H904,3,2))+1)&amp;"/"&amp;TEXT(RIGHT(TEXT(RIGHT(H904,2)+1,"00"),2),"00"),NA()),
IF(SETUP_Frequency="Quarterly",IF(COUNTA(H$3:H904)&lt;=((LEFT(SETUP_Period_Final,4)-LEFT(SETUP_Period_First,4))*4)+RIGHT(SETUP_Period_Final,1)-RIGHT(SETUP_Period_First,1),IF(_xlfn.NUMBERVALUE(RIGHT(H904,1))=4,(LEFT(H904,4)+1)&amp;"Q1",(LEFT(H904,4)&amp;"Q"&amp;(RIGHT(H904,1)+1))),NA()),NA())))</f>
        <v>0</v>
      </c>
      <c r="J905" s="43">
        <f ca="1">OFFSET(Tool!$C$13,0,ROW($H905)-3)</f>
        <v>0</v>
      </c>
      <c r="K905" s="78" t="e">
        <f t="shared" ca="1" si="71"/>
        <v>#N/A</v>
      </c>
      <c r="L905" s="78" t="e">
        <f t="shared" ca="1" si="74"/>
        <v>#N/A</v>
      </c>
      <c r="M905" s="78" t="e">
        <f t="shared" ca="1" si="75"/>
        <v>#N/A</v>
      </c>
      <c r="N905" s="38"/>
      <c r="O905" s="36" t="e" cm="1">
        <f t="array" ref="O905">IF(OR(ISERROR($H905),$H905=FALSE),NA(),
IF(INFLATION_Index="Custom",_xlfn.XLOOKUP($H905,Tool!$12:$12,Tool!$14:$14)*100,
IF(SETUP_Frequency="Financial Year",
IFERROR(INDEX(Dynamic_Table_FY,_xlfn.XMATCH($H905,Dynamic_Period_FY),_xlfn.XMATCH(INFLATION_Index,Dynamic_Indices)),
INDEX(Dynamic_Table_FY,COUNTA(Dynamic_Table_FY)/COUNTA(Dynamic_Indices),_xlfn.XMATCH(INFLATION_Index,Dynamic_Indices))),
IF(SETUP_Frequency="Calendar Year",
IFERROR(INDEX(Dynamic_Table_CAL,_xlfn.XMATCH($H905,Dynamic_Period_CAL),_xlfn.XMATCH(INFLATION_Index,Dynamic_Indices)),
INDEX(Dynamic_Table_CAL,COUNTA(Dynamic_Table_CAL)/COUNTA(Dynamic_Indices),_xlfn.XMATCH(INFLATION_Index,Dynamic_Indices))),
IF(SETUP_Frequency="Quarterly",
IFERROR(INDEX(Dynamic_Table_QTR,_xlfn.XMATCH($H905,Dynamic_Period_QTR),_xlfn.XMATCH(INFLATION_Index,Dynamic_Indices)),
INDEX(Dynamic_Table_QTR,COUNTA(Dynamic_Table_QTR)/COUNTA(Dynamic_Indices),_xlfn.XMATCH(INFLATION_Index,Dynamic_Indices))),"err")))))
/100</f>
        <v>#N/A</v>
      </c>
      <c r="P905" s="37" t="e">
        <f t="shared" ca="1" si="72"/>
        <v>#N/A</v>
      </c>
      <c r="Q905" s="37" t="e">
        <f ca="1">IF(ISERROR($H905),NA(),
$P905/_xlfn.XLOOKUP(0,Tool!$27:$27,Tool!$33:$33)
)</f>
        <v>#N/A</v>
      </c>
      <c r="R905" s="2"/>
      <c r="S905" s="36" t="e" cm="1">
        <f t="array" ref="S905">IF(OR(ISERROR($H905),$H905=FALSE),NA(),
IF(SETUP_Frequency="Financial Year",
IFERROR(INDEX(Dynamic_Table_FY,_xlfn.XMATCH($H905,Dynamic_Period_FY),_xlfn.XMATCH("GDP Deflator",Dynamic_Indices)),
INDEX(Dynamic_Table_FY,COUNTA(Dynamic_Table_FY)/COUNTA(Dynamic_Indices),_xlfn.XMATCH("GDP Deflator",Dynamic_Indices))),
IF(SETUP_Frequency="Calendar Year",
IFERROR(INDEX(Dynamic_Table_CAL,_xlfn.XMATCH($H905,Dynamic_Period_CAL),_xlfn.XMATCH("GDP Deflator",Dynamic_Indices)),
INDEX(Dynamic_Table_CAL,COUNTA(Dynamic_Table_CAL)/COUNTA(Dynamic_Indices),_xlfn.XMATCH("GDP Deflator",Dynamic_Indices))),
IF(SETUP_Frequency="Quarterly",
IFERROR(INDEX(Dynamic_Table_QTR,_xlfn.XMATCH($H905,Dynamic_Period_QTR),_xlfn.XMATCH("GDP Deflator",Dynamic_Indices)),
INDEX(Dynamic_Table_QTR,COUNTA(Dynamic_Table_QTR)/COUNTA(Dynamic_Indices),_xlfn.XMATCH("GDP Deflator",Dynamic_Indices))),"err"))))
/100</f>
        <v>#N/A</v>
      </c>
      <c r="T905" s="37" t="e">
        <f t="shared" ca="1" si="73"/>
        <v>#N/A</v>
      </c>
      <c r="U905" s="2" t="e">
        <f ca="1">IF(ISERROR($H905),NA(),
_xlfn.XLOOKUP(0,Tool!$28:$28,Tool!$40:$40)/$T905
)</f>
        <v>#N/A</v>
      </c>
    </row>
    <row r="906" spans="8:21" x14ac:dyDescent="0.35">
      <c r="H906" s="33" t="b">
        <f>IF(SETUP_Frequency="Calendar Year",IF(COUNTA(H$3:H905)&lt;=SETUP_Period_Final-SETUP_Period_First,H905+1),
IF(SETUP_Frequency="Financial Year", IF(COUNTA(H$3:H905)&lt;=LEFT(SETUP_Period_Final,4)-LEFT(SETUP_Period_First,4),((LEFT(H905,2)&amp;MID(H905,3,2))+1)&amp;"/"&amp;TEXT(RIGHT(TEXT(RIGHT(H905,2)+1,"00"),2),"00"),NA()),
IF(SETUP_Frequency="Quarterly",IF(COUNTA(H$3:H905)&lt;=((LEFT(SETUP_Period_Final,4)-LEFT(SETUP_Period_First,4))*4)+RIGHT(SETUP_Period_Final,1)-RIGHT(SETUP_Period_First,1),IF(_xlfn.NUMBERVALUE(RIGHT(H905,1))=4,(LEFT(H905,4)+1)&amp;"Q1",(LEFT(H905,4)&amp;"Q"&amp;(RIGHT(H905,1)+1))),NA()),NA())))</f>
        <v>0</v>
      </c>
      <c r="J906" s="43">
        <f ca="1">OFFSET(Tool!$C$13,0,ROW($H906)-3)</f>
        <v>0</v>
      </c>
      <c r="K906" s="78" t="e">
        <f t="shared" ca="1" si="71"/>
        <v>#N/A</v>
      </c>
      <c r="L906" s="78" t="e">
        <f t="shared" ca="1" si="74"/>
        <v>#N/A</v>
      </c>
      <c r="M906" s="78" t="e">
        <f t="shared" ca="1" si="75"/>
        <v>#N/A</v>
      </c>
      <c r="N906" s="38"/>
      <c r="O906" s="36" t="e" cm="1">
        <f t="array" ref="O906">IF(OR(ISERROR($H906),$H906=FALSE),NA(),
IF(INFLATION_Index="Custom",_xlfn.XLOOKUP($H906,Tool!$12:$12,Tool!$14:$14)*100,
IF(SETUP_Frequency="Financial Year",
IFERROR(INDEX(Dynamic_Table_FY,_xlfn.XMATCH($H906,Dynamic_Period_FY),_xlfn.XMATCH(INFLATION_Index,Dynamic_Indices)),
INDEX(Dynamic_Table_FY,COUNTA(Dynamic_Table_FY)/COUNTA(Dynamic_Indices),_xlfn.XMATCH(INFLATION_Index,Dynamic_Indices))),
IF(SETUP_Frequency="Calendar Year",
IFERROR(INDEX(Dynamic_Table_CAL,_xlfn.XMATCH($H906,Dynamic_Period_CAL),_xlfn.XMATCH(INFLATION_Index,Dynamic_Indices)),
INDEX(Dynamic_Table_CAL,COUNTA(Dynamic_Table_CAL)/COUNTA(Dynamic_Indices),_xlfn.XMATCH(INFLATION_Index,Dynamic_Indices))),
IF(SETUP_Frequency="Quarterly",
IFERROR(INDEX(Dynamic_Table_QTR,_xlfn.XMATCH($H906,Dynamic_Period_QTR),_xlfn.XMATCH(INFLATION_Index,Dynamic_Indices)),
INDEX(Dynamic_Table_QTR,COUNTA(Dynamic_Table_QTR)/COUNTA(Dynamic_Indices),_xlfn.XMATCH(INFLATION_Index,Dynamic_Indices))),"err")))))
/100</f>
        <v>#N/A</v>
      </c>
      <c r="P906" s="37" t="e">
        <f t="shared" ca="1" si="72"/>
        <v>#N/A</v>
      </c>
      <c r="Q906" s="37" t="e">
        <f ca="1">IF(ISERROR($H906),NA(),
$P906/_xlfn.XLOOKUP(0,Tool!$27:$27,Tool!$33:$33)
)</f>
        <v>#N/A</v>
      </c>
      <c r="R906" s="2"/>
      <c r="S906" s="36" t="e" cm="1">
        <f t="array" ref="S906">IF(OR(ISERROR($H906),$H906=FALSE),NA(),
IF(SETUP_Frequency="Financial Year",
IFERROR(INDEX(Dynamic_Table_FY,_xlfn.XMATCH($H906,Dynamic_Period_FY),_xlfn.XMATCH("GDP Deflator",Dynamic_Indices)),
INDEX(Dynamic_Table_FY,COUNTA(Dynamic_Table_FY)/COUNTA(Dynamic_Indices),_xlfn.XMATCH("GDP Deflator",Dynamic_Indices))),
IF(SETUP_Frequency="Calendar Year",
IFERROR(INDEX(Dynamic_Table_CAL,_xlfn.XMATCH($H906,Dynamic_Period_CAL),_xlfn.XMATCH("GDP Deflator",Dynamic_Indices)),
INDEX(Dynamic_Table_CAL,COUNTA(Dynamic_Table_CAL)/COUNTA(Dynamic_Indices),_xlfn.XMATCH("GDP Deflator",Dynamic_Indices))),
IF(SETUP_Frequency="Quarterly",
IFERROR(INDEX(Dynamic_Table_QTR,_xlfn.XMATCH($H906,Dynamic_Period_QTR),_xlfn.XMATCH("GDP Deflator",Dynamic_Indices)),
INDEX(Dynamic_Table_QTR,COUNTA(Dynamic_Table_QTR)/COUNTA(Dynamic_Indices),_xlfn.XMATCH("GDP Deflator",Dynamic_Indices))),"err"))))
/100</f>
        <v>#N/A</v>
      </c>
      <c r="T906" s="37" t="e">
        <f t="shared" ca="1" si="73"/>
        <v>#N/A</v>
      </c>
      <c r="U906" s="2" t="e">
        <f ca="1">IF(ISERROR($H906),NA(),
_xlfn.XLOOKUP(0,Tool!$28:$28,Tool!$40:$40)/$T906
)</f>
        <v>#N/A</v>
      </c>
    </row>
    <row r="907" spans="8:21" x14ac:dyDescent="0.35">
      <c r="H907" s="33" t="b">
        <f>IF(SETUP_Frequency="Calendar Year",IF(COUNTA(H$3:H906)&lt;=SETUP_Period_Final-SETUP_Period_First,H906+1),
IF(SETUP_Frequency="Financial Year", IF(COUNTA(H$3:H906)&lt;=LEFT(SETUP_Period_Final,4)-LEFT(SETUP_Period_First,4),((LEFT(H906,2)&amp;MID(H906,3,2))+1)&amp;"/"&amp;TEXT(RIGHT(TEXT(RIGHT(H906,2)+1,"00"),2),"00"),NA()),
IF(SETUP_Frequency="Quarterly",IF(COUNTA(H$3:H906)&lt;=((LEFT(SETUP_Period_Final,4)-LEFT(SETUP_Period_First,4))*4)+RIGHT(SETUP_Period_Final,1)-RIGHT(SETUP_Period_First,1),IF(_xlfn.NUMBERVALUE(RIGHT(H906,1))=4,(LEFT(H906,4)+1)&amp;"Q1",(LEFT(H906,4)&amp;"Q"&amp;(RIGHT(H906,1)+1))),NA()),NA())))</f>
        <v>0</v>
      </c>
      <c r="J907" s="43">
        <f ca="1">OFFSET(Tool!$C$13,0,ROW($H907)-3)</f>
        <v>0</v>
      </c>
      <c r="K907" s="78" t="e">
        <f t="shared" ca="1" si="71"/>
        <v>#N/A</v>
      </c>
      <c r="L907" s="78" t="e">
        <f t="shared" ca="1" si="74"/>
        <v>#N/A</v>
      </c>
      <c r="M907" s="78" t="e">
        <f t="shared" ca="1" si="75"/>
        <v>#N/A</v>
      </c>
      <c r="N907" s="38"/>
      <c r="O907" s="36" t="e" cm="1">
        <f t="array" ref="O907">IF(OR(ISERROR($H907),$H907=FALSE),NA(),
IF(INFLATION_Index="Custom",_xlfn.XLOOKUP($H907,Tool!$12:$12,Tool!$14:$14)*100,
IF(SETUP_Frequency="Financial Year",
IFERROR(INDEX(Dynamic_Table_FY,_xlfn.XMATCH($H907,Dynamic_Period_FY),_xlfn.XMATCH(INFLATION_Index,Dynamic_Indices)),
INDEX(Dynamic_Table_FY,COUNTA(Dynamic_Table_FY)/COUNTA(Dynamic_Indices),_xlfn.XMATCH(INFLATION_Index,Dynamic_Indices))),
IF(SETUP_Frequency="Calendar Year",
IFERROR(INDEX(Dynamic_Table_CAL,_xlfn.XMATCH($H907,Dynamic_Period_CAL),_xlfn.XMATCH(INFLATION_Index,Dynamic_Indices)),
INDEX(Dynamic_Table_CAL,COUNTA(Dynamic_Table_CAL)/COUNTA(Dynamic_Indices),_xlfn.XMATCH(INFLATION_Index,Dynamic_Indices))),
IF(SETUP_Frequency="Quarterly",
IFERROR(INDEX(Dynamic_Table_QTR,_xlfn.XMATCH($H907,Dynamic_Period_QTR),_xlfn.XMATCH(INFLATION_Index,Dynamic_Indices)),
INDEX(Dynamic_Table_QTR,COUNTA(Dynamic_Table_QTR)/COUNTA(Dynamic_Indices),_xlfn.XMATCH(INFLATION_Index,Dynamic_Indices))),"err")))))
/100</f>
        <v>#N/A</v>
      </c>
      <c r="P907" s="37" t="e">
        <f t="shared" ca="1" si="72"/>
        <v>#N/A</v>
      </c>
      <c r="Q907" s="37" t="e">
        <f ca="1">IF(ISERROR($H907),NA(),
$P907/_xlfn.XLOOKUP(0,Tool!$27:$27,Tool!$33:$33)
)</f>
        <v>#N/A</v>
      </c>
      <c r="R907" s="2"/>
      <c r="S907" s="36" t="e" cm="1">
        <f t="array" ref="S907">IF(OR(ISERROR($H907),$H907=FALSE),NA(),
IF(SETUP_Frequency="Financial Year",
IFERROR(INDEX(Dynamic_Table_FY,_xlfn.XMATCH($H907,Dynamic_Period_FY),_xlfn.XMATCH("GDP Deflator",Dynamic_Indices)),
INDEX(Dynamic_Table_FY,COUNTA(Dynamic_Table_FY)/COUNTA(Dynamic_Indices),_xlfn.XMATCH("GDP Deflator",Dynamic_Indices))),
IF(SETUP_Frequency="Calendar Year",
IFERROR(INDEX(Dynamic_Table_CAL,_xlfn.XMATCH($H907,Dynamic_Period_CAL),_xlfn.XMATCH("GDP Deflator",Dynamic_Indices)),
INDEX(Dynamic_Table_CAL,COUNTA(Dynamic_Table_CAL)/COUNTA(Dynamic_Indices),_xlfn.XMATCH("GDP Deflator",Dynamic_Indices))),
IF(SETUP_Frequency="Quarterly",
IFERROR(INDEX(Dynamic_Table_QTR,_xlfn.XMATCH($H907,Dynamic_Period_QTR),_xlfn.XMATCH("GDP Deflator",Dynamic_Indices)),
INDEX(Dynamic_Table_QTR,COUNTA(Dynamic_Table_QTR)/COUNTA(Dynamic_Indices),_xlfn.XMATCH("GDP Deflator",Dynamic_Indices))),"err"))))
/100</f>
        <v>#N/A</v>
      </c>
      <c r="T907" s="37" t="e">
        <f t="shared" ca="1" si="73"/>
        <v>#N/A</v>
      </c>
      <c r="U907" s="2" t="e">
        <f ca="1">IF(ISERROR($H907),NA(),
_xlfn.XLOOKUP(0,Tool!$28:$28,Tool!$40:$40)/$T907
)</f>
        <v>#N/A</v>
      </c>
    </row>
    <row r="908" spans="8:21" x14ac:dyDescent="0.35">
      <c r="H908" s="33" t="b">
        <f>IF(SETUP_Frequency="Calendar Year",IF(COUNTA(H$3:H907)&lt;=SETUP_Period_Final-SETUP_Period_First,H907+1),
IF(SETUP_Frequency="Financial Year", IF(COUNTA(H$3:H907)&lt;=LEFT(SETUP_Period_Final,4)-LEFT(SETUP_Period_First,4),((LEFT(H907,2)&amp;MID(H907,3,2))+1)&amp;"/"&amp;TEXT(RIGHT(TEXT(RIGHT(H907,2)+1,"00"),2),"00"),NA()),
IF(SETUP_Frequency="Quarterly",IF(COUNTA(H$3:H907)&lt;=((LEFT(SETUP_Period_Final,4)-LEFT(SETUP_Period_First,4))*4)+RIGHT(SETUP_Period_Final,1)-RIGHT(SETUP_Period_First,1),IF(_xlfn.NUMBERVALUE(RIGHT(H907,1))=4,(LEFT(H907,4)+1)&amp;"Q1",(LEFT(H907,4)&amp;"Q"&amp;(RIGHT(H907,1)+1))),NA()),NA())))</f>
        <v>0</v>
      </c>
      <c r="J908" s="43">
        <f ca="1">OFFSET(Tool!$C$13,0,ROW($H908)-3)</f>
        <v>0</v>
      </c>
      <c r="K908" s="78" t="e">
        <f t="shared" ca="1" si="71"/>
        <v>#N/A</v>
      </c>
      <c r="L908" s="78" t="e">
        <f t="shared" ca="1" si="74"/>
        <v>#N/A</v>
      </c>
      <c r="M908" s="78" t="e">
        <f t="shared" ca="1" si="75"/>
        <v>#N/A</v>
      </c>
      <c r="N908" s="38"/>
      <c r="O908" s="36" t="e" cm="1">
        <f t="array" ref="O908">IF(OR(ISERROR($H908),$H908=FALSE),NA(),
IF(INFLATION_Index="Custom",_xlfn.XLOOKUP($H908,Tool!$12:$12,Tool!$14:$14)*100,
IF(SETUP_Frequency="Financial Year",
IFERROR(INDEX(Dynamic_Table_FY,_xlfn.XMATCH($H908,Dynamic_Period_FY),_xlfn.XMATCH(INFLATION_Index,Dynamic_Indices)),
INDEX(Dynamic_Table_FY,COUNTA(Dynamic_Table_FY)/COUNTA(Dynamic_Indices),_xlfn.XMATCH(INFLATION_Index,Dynamic_Indices))),
IF(SETUP_Frequency="Calendar Year",
IFERROR(INDEX(Dynamic_Table_CAL,_xlfn.XMATCH($H908,Dynamic_Period_CAL),_xlfn.XMATCH(INFLATION_Index,Dynamic_Indices)),
INDEX(Dynamic_Table_CAL,COUNTA(Dynamic_Table_CAL)/COUNTA(Dynamic_Indices),_xlfn.XMATCH(INFLATION_Index,Dynamic_Indices))),
IF(SETUP_Frequency="Quarterly",
IFERROR(INDEX(Dynamic_Table_QTR,_xlfn.XMATCH($H908,Dynamic_Period_QTR),_xlfn.XMATCH(INFLATION_Index,Dynamic_Indices)),
INDEX(Dynamic_Table_QTR,COUNTA(Dynamic_Table_QTR)/COUNTA(Dynamic_Indices),_xlfn.XMATCH(INFLATION_Index,Dynamic_Indices))),"err")))))
/100</f>
        <v>#N/A</v>
      </c>
      <c r="P908" s="37" t="e">
        <f t="shared" ca="1" si="72"/>
        <v>#N/A</v>
      </c>
      <c r="Q908" s="37" t="e">
        <f ca="1">IF(ISERROR($H908),NA(),
$P908/_xlfn.XLOOKUP(0,Tool!$27:$27,Tool!$33:$33)
)</f>
        <v>#N/A</v>
      </c>
      <c r="R908" s="2"/>
      <c r="S908" s="36" t="e" cm="1">
        <f t="array" ref="S908">IF(OR(ISERROR($H908),$H908=FALSE),NA(),
IF(SETUP_Frequency="Financial Year",
IFERROR(INDEX(Dynamic_Table_FY,_xlfn.XMATCH($H908,Dynamic_Period_FY),_xlfn.XMATCH("GDP Deflator",Dynamic_Indices)),
INDEX(Dynamic_Table_FY,COUNTA(Dynamic_Table_FY)/COUNTA(Dynamic_Indices),_xlfn.XMATCH("GDP Deflator",Dynamic_Indices))),
IF(SETUP_Frequency="Calendar Year",
IFERROR(INDEX(Dynamic_Table_CAL,_xlfn.XMATCH($H908,Dynamic_Period_CAL),_xlfn.XMATCH("GDP Deflator",Dynamic_Indices)),
INDEX(Dynamic_Table_CAL,COUNTA(Dynamic_Table_CAL)/COUNTA(Dynamic_Indices),_xlfn.XMATCH("GDP Deflator",Dynamic_Indices))),
IF(SETUP_Frequency="Quarterly",
IFERROR(INDEX(Dynamic_Table_QTR,_xlfn.XMATCH($H908,Dynamic_Period_QTR),_xlfn.XMATCH("GDP Deflator",Dynamic_Indices)),
INDEX(Dynamic_Table_QTR,COUNTA(Dynamic_Table_QTR)/COUNTA(Dynamic_Indices),_xlfn.XMATCH("GDP Deflator",Dynamic_Indices))),"err"))))
/100</f>
        <v>#N/A</v>
      </c>
      <c r="T908" s="37" t="e">
        <f t="shared" ca="1" si="73"/>
        <v>#N/A</v>
      </c>
      <c r="U908" s="2" t="e">
        <f ca="1">IF(ISERROR($H908),NA(),
_xlfn.XLOOKUP(0,Tool!$28:$28,Tool!$40:$40)/$T908
)</f>
        <v>#N/A</v>
      </c>
    </row>
    <row r="909" spans="8:21" x14ac:dyDescent="0.35">
      <c r="H909" s="33" t="b">
        <f>IF(SETUP_Frequency="Calendar Year",IF(COUNTA(H$3:H908)&lt;=SETUP_Period_Final-SETUP_Period_First,H908+1),
IF(SETUP_Frequency="Financial Year", IF(COUNTA(H$3:H908)&lt;=LEFT(SETUP_Period_Final,4)-LEFT(SETUP_Period_First,4),((LEFT(H908,2)&amp;MID(H908,3,2))+1)&amp;"/"&amp;TEXT(RIGHT(TEXT(RIGHT(H908,2)+1,"00"),2),"00"),NA()),
IF(SETUP_Frequency="Quarterly",IF(COUNTA(H$3:H908)&lt;=((LEFT(SETUP_Period_Final,4)-LEFT(SETUP_Period_First,4))*4)+RIGHT(SETUP_Period_Final,1)-RIGHT(SETUP_Period_First,1),IF(_xlfn.NUMBERVALUE(RIGHT(H908,1))=4,(LEFT(H908,4)+1)&amp;"Q1",(LEFT(H908,4)&amp;"Q"&amp;(RIGHT(H908,1)+1))),NA()),NA())))</f>
        <v>0</v>
      </c>
      <c r="J909" s="43">
        <f ca="1">OFFSET(Tool!$C$13,0,ROW($H909)-3)</f>
        <v>0</v>
      </c>
      <c r="K909" s="78" t="e">
        <f t="shared" ca="1" si="71"/>
        <v>#N/A</v>
      </c>
      <c r="L909" s="78" t="e">
        <f t="shared" ca="1" si="74"/>
        <v>#N/A</v>
      </c>
      <c r="M909" s="78" t="e">
        <f t="shared" ca="1" si="75"/>
        <v>#N/A</v>
      </c>
      <c r="N909" s="38"/>
      <c r="O909" s="36" t="e" cm="1">
        <f t="array" ref="O909">IF(OR(ISERROR($H909),$H909=FALSE),NA(),
IF(INFLATION_Index="Custom",_xlfn.XLOOKUP($H909,Tool!$12:$12,Tool!$14:$14)*100,
IF(SETUP_Frequency="Financial Year",
IFERROR(INDEX(Dynamic_Table_FY,_xlfn.XMATCH($H909,Dynamic_Period_FY),_xlfn.XMATCH(INFLATION_Index,Dynamic_Indices)),
INDEX(Dynamic_Table_FY,COUNTA(Dynamic_Table_FY)/COUNTA(Dynamic_Indices),_xlfn.XMATCH(INFLATION_Index,Dynamic_Indices))),
IF(SETUP_Frequency="Calendar Year",
IFERROR(INDEX(Dynamic_Table_CAL,_xlfn.XMATCH($H909,Dynamic_Period_CAL),_xlfn.XMATCH(INFLATION_Index,Dynamic_Indices)),
INDEX(Dynamic_Table_CAL,COUNTA(Dynamic_Table_CAL)/COUNTA(Dynamic_Indices),_xlfn.XMATCH(INFLATION_Index,Dynamic_Indices))),
IF(SETUP_Frequency="Quarterly",
IFERROR(INDEX(Dynamic_Table_QTR,_xlfn.XMATCH($H909,Dynamic_Period_QTR),_xlfn.XMATCH(INFLATION_Index,Dynamic_Indices)),
INDEX(Dynamic_Table_QTR,COUNTA(Dynamic_Table_QTR)/COUNTA(Dynamic_Indices),_xlfn.XMATCH(INFLATION_Index,Dynamic_Indices))),"err")))))
/100</f>
        <v>#N/A</v>
      </c>
      <c r="P909" s="37" t="e">
        <f t="shared" ca="1" si="72"/>
        <v>#N/A</v>
      </c>
      <c r="Q909" s="37" t="e">
        <f ca="1">IF(ISERROR($H909),NA(),
$P909/_xlfn.XLOOKUP(0,Tool!$27:$27,Tool!$33:$33)
)</f>
        <v>#N/A</v>
      </c>
      <c r="R909" s="2"/>
      <c r="S909" s="36" t="e" cm="1">
        <f t="array" ref="S909">IF(OR(ISERROR($H909),$H909=FALSE),NA(),
IF(SETUP_Frequency="Financial Year",
IFERROR(INDEX(Dynamic_Table_FY,_xlfn.XMATCH($H909,Dynamic_Period_FY),_xlfn.XMATCH("GDP Deflator",Dynamic_Indices)),
INDEX(Dynamic_Table_FY,COUNTA(Dynamic_Table_FY)/COUNTA(Dynamic_Indices),_xlfn.XMATCH("GDP Deflator",Dynamic_Indices))),
IF(SETUP_Frequency="Calendar Year",
IFERROR(INDEX(Dynamic_Table_CAL,_xlfn.XMATCH($H909,Dynamic_Period_CAL),_xlfn.XMATCH("GDP Deflator",Dynamic_Indices)),
INDEX(Dynamic_Table_CAL,COUNTA(Dynamic_Table_CAL)/COUNTA(Dynamic_Indices),_xlfn.XMATCH("GDP Deflator",Dynamic_Indices))),
IF(SETUP_Frequency="Quarterly",
IFERROR(INDEX(Dynamic_Table_QTR,_xlfn.XMATCH($H909,Dynamic_Period_QTR),_xlfn.XMATCH("GDP Deflator",Dynamic_Indices)),
INDEX(Dynamic_Table_QTR,COUNTA(Dynamic_Table_QTR)/COUNTA(Dynamic_Indices),_xlfn.XMATCH("GDP Deflator",Dynamic_Indices))),"err"))))
/100</f>
        <v>#N/A</v>
      </c>
      <c r="T909" s="37" t="e">
        <f t="shared" ca="1" si="73"/>
        <v>#N/A</v>
      </c>
      <c r="U909" s="2" t="e">
        <f ca="1">IF(ISERROR($H909),NA(),
_xlfn.XLOOKUP(0,Tool!$28:$28,Tool!$40:$40)/$T909
)</f>
        <v>#N/A</v>
      </c>
    </row>
    <row r="910" spans="8:21" x14ac:dyDescent="0.35">
      <c r="H910" s="33" t="b">
        <f>IF(SETUP_Frequency="Calendar Year",IF(COUNTA(H$3:H909)&lt;=SETUP_Period_Final-SETUP_Period_First,H909+1),
IF(SETUP_Frequency="Financial Year", IF(COUNTA(H$3:H909)&lt;=LEFT(SETUP_Period_Final,4)-LEFT(SETUP_Period_First,4),((LEFT(H909,2)&amp;MID(H909,3,2))+1)&amp;"/"&amp;TEXT(RIGHT(TEXT(RIGHT(H909,2)+1,"00"),2),"00"),NA()),
IF(SETUP_Frequency="Quarterly",IF(COUNTA(H$3:H909)&lt;=((LEFT(SETUP_Period_Final,4)-LEFT(SETUP_Period_First,4))*4)+RIGHT(SETUP_Period_Final,1)-RIGHT(SETUP_Period_First,1),IF(_xlfn.NUMBERVALUE(RIGHT(H909,1))=4,(LEFT(H909,4)+1)&amp;"Q1",(LEFT(H909,4)&amp;"Q"&amp;(RIGHT(H909,1)+1))),NA()),NA())))</f>
        <v>0</v>
      </c>
      <c r="J910" s="43">
        <f ca="1">OFFSET(Tool!$C$13,0,ROW($H910)-3)</f>
        <v>0</v>
      </c>
      <c r="K910" s="78" t="e">
        <f t="shared" ca="1" si="71"/>
        <v>#N/A</v>
      </c>
      <c r="L910" s="78" t="e">
        <f t="shared" ca="1" si="74"/>
        <v>#N/A</v>
      </c>
      <c r="M910" s="78" t="e">
        <f t="shared" ca="1" si="75"/>
        <v>#N/A</v>
      </c>
      <c r="N910" s="38"/>
      <c r="O910" s="36" t="e" cm="1">
        <f t="array" ref="O910">IF(OR(ISERROR($H910),$H910=FALSE),NA(),
IF(INFLATION_Index="Custom",_xlfn.XLOOKUP($H910,Tool!$12:$12,Tool!$14:$14)*100,
IF(SETUP_Frequency="Financial Year",
IFERROR(INDEX(Dynamic_Table_FY,_xlfn.XMATCH($H910,Dynamic_Period_FY),_xlfn.XMATCH(INFLATION_Index,Dynamic_Indices)),
INDEX(Dynamic_Table_FY,COUNTA(Dynamic_Table_FY)/COUNTA(Dynamic_Indices),_xlfn.XMATCH(INFLATION_Index,Dynamic_Indices))),
IF(SETUP_Frequency="Calendar Year",
IFERROR(INDEX(Dynamic_Table_CAL,_xlfn.XMATCH($H910,Dynamic_Period_CAL),_xlfn.XMATCH(INFLATION_Index,Dynamic_Indices)),
INDEX(Dynamic_Table_CAL,COUNTA(Dynamic_Table_CAL)/COUNTA(Dynamic_Indices),_xlfn.XMATCH(INFLATION_Index,Dynamic_Indices))),
IF(SETUP_Frequency="Quarterly",
IFERROR(INDEX(Dynamic_Table_QTR,_xlfn.XMATCH($H910,Dynamic_Period_QTR),_xlfn.XMATCH(INFLATION_Index,Dynamic_Indices)),
INDEX(Dynamic_Table_QTR,COUNTA(Dynamic_Table_QTR)/COUNTA(Dynamic_Indices),_xlfn.XMATCH(INFLATION_Index,Dynamic_Indices))),"err")))))
/100</f>
        <v>#N/A</v>
      </c>
      <c r="P910" s="37" t="e">
        <f t="shared" ca="1" si="72"/>
        <v>#N/A</v>
      </c>
      <c r="Q910" s="37" t="e">
        <f ca="1">IF(ISERROR($H910),NA(),
$P910/_xlfn.XLOOKUP(0,Tool!$27:$27,Tool!$33:$33)
)</f>
        <v>#N/A</v>
      </c>
      <c r="R910" s="2"/>
      <c r="S910" s="36" t="e" cm="1">
        <f t="array" ref="S910">IF(OR(ISERROR($H910),$H910=FALSE),NA(),
IF(SETUP_Frequency="Financial Year",
IFERROR(INDEX(Dynamic_Table_FY,_xlfn.XMATCH($H910,Dynamic_Period_FY),_xlfn.XMATCH("GDP Deflator",Dynamic_Indices)),
INDEX(Dynamic_Table_FY,COUNTA(Dynamic_Table_FY)/COUNTA(Dynamic_Indices),_xlfn.XMATCH("GDP Deflator",Dynamic_Indices))),
IF(SETUP_Frequency="Calendar Year",
IFERROR(INDEX(Dynamic_Table_CAL,_xlfn.XMATCH($H910,Dynamic_Period_CAL),_xlfn.XMATCH("GDP Deflator",Dynamic_Indices)),
INDEX(Dynamic_Table_CAL,COUNTA(Dynamic_Table_CAL)/COUNTA(Dynamic_Indices),_xlfn.XMATCH("GDP Deflator",Dynamic_Indices))),
IF(SETUP_Frequency="Quarterly",
IFERROR(INDEX(Dynamic_Table_QTR,_xlfn.XMATCH($H910,Dynamic_Period_QTR),_xlfn.XMATCH("GDP Deflator",Dynamic_Indices)),
INDEX(Dynamic_Table_QTR,COUNTA(Dynamic_Table_QTR)/COUNTA(Dynamic_Indices),_xlfn.XMATCH("GDP Deflator",Dynamic_Indices))),"err"))))
/100</f>
        <v>#N/A</v>
      </c>
      <c r="T910" s="37" t="e">
        <f t="shared" ca="1" si="73"/>
        <v>#N/A</v>
      </c>
      <c r="U910" s="2" t="e">
        <f ca="1">IF(ISERROR($H910),NA(),
_xlfn.XLOOKUP(0,Tool!$28:$28,Tool!$40:$40)/$T910
)</f>
        <v>#N/A</v>
      </c>
    </row>
    <row r="911" spans="8:21" x14ac:dyDescent="0.35">
      <c r="H911" s="33" t="b">
        <f>IF(SETUP_Frequency="Calendar Year",IF(COUNTA(H$3:H910)&lt;=SETUP_Period_Final-SETUP_Period_First,H910+1),
IF(SETUP_Frequency="Financial Year", IF(COUNTA(H$3:H910)&lt;=LEFT(SETUP_Period_Final,4)-LEFT(SETUP_Period_First,4),((LEFT(H910,2)&amp;MID(H910,3,2))+1)&amp;"/"&amp;TEXT(RIGHT(TEXT(RIGHT(H910,2)+1,"00"),2),"00"),NA()),
IF(SETUP_Frequency="Quarterly",IF(COUNTA(H$3:H910)&lt;=((LEFT(SETUP_Period_Final,4)-LEFT(SETUP_Period_First,4))*4)+RIGHT(SETUP_Period_Final,1)-RIGHT(SETUP_Period_First,1),IF(_xlfn.NUMBERVALUE(RIGHT(H910,1))=4,(LEFT(H910,4)+1)&amp;"Q1",(LEFT(H910,4)&amp;"Q"&amp;(RIGHT(H910,1)+1))),NA()),NA())))</f>
        <v>0</v>
      </c>
      <c r="J911" s="43">
        <f ca="1">OFFSET(Tool!$C$13,0,ROW($H911)-3)</f>
        <v>0</v>
      </c>
      <c r="K911" s="78" t="e">
        <f t="shared" ca="1" si="71"/>
        <v>#N/A</v>
      </c>
      <c r="L911" s="78" t="e">
        <f t="shared" ca="1" si="74"/>
        <v>#N/A</v>
      </c>
      <c r="M911" s="78" t="e">
        <f t="shared" ca="1" si="75"/>
        <v>#N/A</v>
      </c>
      <c r="N911" s="38"/>
      <c r="O911" s="36" t="e" cm="1">
        <f t="array" ref="O911">IF(OR(ISERROR($H911),$H911=FALSE),NA(),
IF(INFLATION_Index="Custom",_xlfn.XLOOKUP($H911,Tool!$12:$12,Tool!$14:$14)*100,
IF(SETUP_Frequency="Financial Year",
IFERROR(INDEX(Dynamic_Table_FY,_xlfn.XMATCH($H911,Dynamic_Period_FY),_xlfn.XMATCH(INFLATION_Index,Dynamic_Indices)),
INDEX(Dynamic_Table_FY,COUNTA(Dynamic_Table_FY)/COUNTA(Dynamic_Indices),_xlfn.XMATCH(INFLATION_Index,Dynamic_Indices))),
IF(SETUP_Frequency="Calendar Year",
IFERROR(INDEX(Dynamic_Table_CAL,_xlfn.XMATCH($H911,Dynamic_Period_CAL),_xlfn.XMATCH(INFLATION_Index,Dynamic_Indices)),
INDEX(Dynamic_Table_CAL,COUNTA(Dynamic_Table_CAL)/COUNTA(Dynamic_Indices),_xlfn.XMATCH(INFLATION_Index,Dynamic_Indices))),
IF(SETUP_Frequency="Quarterly",
IFERROR(INDEX(Dynamic_Table_QTR,_xlfn.XMATCH($H911,Dynamic_Period_QTR),_xlfn.XMATCH(INFLATION_Index,Dynamic_Indices)),
INDEX(Dynamic_Table_QTR,COUNTA(Dynamic_Table_QTR)/COUNTA(Dynamic_Indices),_xlfn.XMATCH(INFLATION_Index,Dynamic_Indices))),"err")))))
/100</f>
        <v>#N/A</v>
      </c>
      <c r="P911" s="37" t="e">
        <f t="shared" ca="1" si="72"/>
        <v>#N/A</v>
      </c>
      <c r="Q911" s="37" t="e">
        <f ca="1">IF(ISERROR($H911),NA(),
$P911/_xlfn.XLOOKUP(0,Tool!$27:$27,Tool!$33:$33)
)</f>
        <v>#N/A</v>
      </c>
      <c r="R911" s="2"/>
      <c r="S911" s="36" t="e" cm="1">
        <f t="array" ref="S911">IF(OR(ISERROR($H911),$H911=FALSE),NA(),
IF(SETUP_Frequency="Financial Year",
IFERROR(INDEX(Dynamic_Table_FY,_xlfn.XMATCH($H911,Dynamic_Period_FY),_xlfn.XMATCH("GDP Deflator",Dynamic_Indices)),
INDEX(Dynamic_Table_FY,COUNTA(Dynamic_Table_FY)/COUNTA(Dynamic_Indices),_xlfn.XMATCH("GDP Deflator",Dynamic_Indices))),
IF(SETUP_Frequency="Calendar Year",
IFERROR(INDEX(Dynamic_Table_CAL,_xlfn.XMATCH($H911,Dynamic_Period_CAL),_xlfn.XMATCH("GDP Deflator",Dynamic_Indices)),
INDEX(Dynamic_Table_CAL,COUNTA(Dynamic_Table_CAL)/COUNTA(Dynamic_Indices),_xlfn.XMATCH("GDP Deflator",Dynamic_Indices))),
IF(SETUP_Frequency="Quarterly",
IFERROR(INDEX(Dynamic_Table_QTR,_xlfn.XMATCH($H911,Dynamic_Period_QTR),_xlfn.XMATCH("GDP Deflator",Dynamic_Indices)),
INDEX(Dynamic_Table_QTR,COUNTA(Dynamic_Table_QTR)/COUNTA(Dynamic_Indices),_xlfn.XMATCH("GDP Deflator",Dynamic_Indices))),"err"))))
/100</f>
        <v>#N/A</v>
      </c>
      <c r="T911" s="37" t="e">
        <f t="shared" ca="1" si="73"/>
        <v>#N/A</v>
      </c>
      <c r="U911" s="2" t="e">
        <f ca="1">IF(ISERROR($H911),NA(),
_xlfn.XLOOKUP(0,Tool!$28:$28,Tool!$40:$40)/$T911
)</f>
        <v>#N/A</v>
      </c>
    </row>
    <row r="912" spans="8:21" x14ac:dyDescent="0.35">
      <c r="H912" s="33" t="b">
        <f>IF(SETUP_Frequency="Calendar Year",IF(COUNTA(H$3:H911)&lt;=SETUP_Period_Final-SETUP_Period_First,H911+1),
IF(SETUP_Frequency="Financial Year", IF(COUNTA(H$3:H911)&lt;=LEFT(SETUP_Period_Final,4)-LEFT(SETUP_Period_First,4),((LEFT(H911,2)&amp;MID(H911,3,2))+1)&amp;"/"&amp;TEXT(RIGHT(TEXT(RIGHT(H911,2)+1,"00"),2),"00"),NA()),
IF(SETUP_Frequency="Quarterly",IF(COUNTA(H$3:H911)&lt;=((LEFT(SETUP_Period_Final,4)-LEFT(SETUP_Period_First,4))*4)+RIGHT(SETUP_Period_Final,1)-RIGHT(SETUP_Period_First,1),IF(_xlfn.NUMBERVALUE(RIGHT(H911,1))=4,(LEFT(H911,4)+1)&amp;"Q1",(LEFT(H911,4)&amp;"Q"&amp;(RIGHT(H911,1)+1))),NA()),NA())))</f>
        <v>0</v>
      </c>
      <c r="J912" s="43">
        <f ca="1">OFFSET(Tool!$C$13,0,ROW($H912)-3)</f>
        <v>0</v>
      </c>
      <c r="K912" s="78" t="e">
        <f t="shared" ca="1" si="71"/>
        <v>#N/A</v>
      </c>
      <c r="L912" s="78" t="e">
        <f t="shared" ca="1" si="74"/>
        <v>#N/A</v>
      </c>
      <c r="M912" s="78" t="e">
        <f t="shared" ca="1" si="75"/>
        <v>#N/A</v>
      </c>
      <c r="N912" s="38"/>
      <c r="O912" s="36" t="e" cm="1">
        <f t="array" ref="O912">IF(OR(ISERROR($H912),$H912=FALSE),NA(),
IF(INFLATION_Index="Custom",_xlfn.XLOOKUP($H912,Tool!$12:$12,Tool!$14:$14)*100,
IF(SETUP_Frequency="Financial Year",
IFERROR(INDEX(Dynamic_Table_FY,_xlfn.XMATCH($H912,Dynamic_Period_FY),_xlfn.XMATCH(INFLATION_Index,Dynamic_Indices)),
INDEX(Dynamic_Table_FY,COUNTA(Dynamic_Table_FY)/COUNTA(Dynamic_Indices),_xlfn.XMATCH(INFLATION_Index,Dynamic_Indices))),
IF(SETUP_Frequency="Calendar Year",
IFERROR(INDEX(Dynamic_Table_CAL,_xlfn.XMATCH($H912,Dynamic_Period_CAL),_xlfn.XMATCH(INFLATION_Index,Dynamic_Indices)),
INDEX(Dynamic_Table_CAL,COUNTA(Dynamic_Table_CAL)/COUNTA(Dynamic_Indices),_xlfn.XMATCH(INFLATION_Index,Dynamic_Indices))),
IF(SETUP_Frequency="Quarterly",
IFERROR(INDEX(Dynamic_Table_QTR,_xlfn.XMATCH($H912,Dynamic_Period_QTR),_xlfn.XMATCH(INFLATION_Index,Dynamic_Indices)),
INDEX(Dynamic_Table_QTR,COUNTA(Dynamic_Table_QTR)/COUNTA(Dynamic_Indices),_xlfn.XMATCH(INFLATION_Index,Dynamic_Indices))),"err")))))
/100</f>
        <v>#N/A</v>
      </c>
      <c r="P912" s="37" t="e">
        <f t="shared" ca="1" si="72"/>
        <v>#N/A</v>
      </c>
      <c r="Q912" s="37" t="e">
        <f ca="1">IF(ISERROR($H912),NA(),
$P912/_xlfn.XLOOKUP(0,Tool!$27:$27,Tool!$33:$33)
)</f>
        <v>#N/A</v>
      </c>
      <c r="R912" s="2"/>
      <c r="S912" s="36" t="e" cm="1">
        <f t="array" ref="S912">IF(OR(ISERROR($H912),$H912=FALSE),NA(),
IF(SETUP_Frequency="Financial Year",
IFERROR(INDEX(Dynamic_Table_FY,_xlfn.XMATCH($H912,Dynamic_Period_FY),_xlfn.XMATCH("GDP Deflator",Dynamic_Indices)),
INDEX(Dynamic_Table_FY,COUNTA(Dynamic_Table_FY)/COUNTA(Dynamic_Indices),_xlfn.XMATCH("GDP Deflator",Dynamic_Indices))),
IF(SETUP_Frequency="Calendar Year",
IFERROR(INDEX(Dynamic_Table_CAL,_xlfn.XMATCH($H912,Dynamic_Period_CAL),_xlfn.XMATCH("GDP Deflator",Dynamic_Indices)),
INDEX(Dynamic_Table_CAL,COUNTA(Dynamic_Table_CAL)/COUNTA(Dynamic_Indices),_xlfn.XMATCH("GDP Deflator",Dynamic_Indices))),
IF(SETUP_Frequency="Quarterly",
IFERROR(INDEX(Dynamic_Table_QTR,_xlfn.XMATCH($H912,Dynamic_Period_QTR),_xlfn.XMATCH("GDP Deflator",Dynamic_Indices)),
INDEX(Dynamic_Table_QTR,COUNTA(Dynamic_Table_QTR)/COUNTA(Dynamic_Indices),_xlfn.XMATCH("GDP Deflator",Dynamic_Indices))),"err"))))
/100</f>
        <v>#N/A</v>
      </c>
      <c r="T912" s="37" t="e">
        <f t="shared" ca="1" si="73"/>
        <v>#N/A</v>
      </c>
      <c r="U912" s="2" t="e">
        <f ca="1">IF(ISERROR($H912),NA(),
_xlfn.XLOOKUP(0,Tool!$28:$28,Tool!$40:$40)/$T912
)</f>
        <v>#N/A</v>
      </c>
    </row>
    <row r="913" spans="8:21" x14ac:dyDescent="0.35">
      <c r="H913" s="33" t="b">
        <f>IF(SETUP_Frequency="Calendar Year",IF(COUNTA(H$3:H912)&lt;=SETUP_Period_Final-SETUP_Period_First,H912+1),
IF(SETUP_Frequency="Financial Year", IF(COUNTA(H$3:H912)&lt;=LEFT(SETUP_Period_Final,4)-LEFT(SETUP_Period_First,4),((LEFT(H912,2)&amp;MID(H912,3,2))+1)&amp;"/"&amp;TEXT(RIGHT(TEXT(RIGHT(H912,2)+1,"00"),2),"00"),NA()),
IF(SETUP_Frequency="Quarterly",IF(COUNTA(H$3:H912)&lt;=((LEFT(SETUP_Period_Final,4)-LEFT(SETUP_Period_First,4))*4)+RIGHT(SETUP_Period_Final,1)-RIGHT(SETUP_Period_First,1),IF(_xlfn.NUMBERVALUE(RIGHT(H912,1))=4,(LEFT(H912,4)+1)&amp;"Q1",(LEFT(H912,4)&amp;"Q"&amp;(RIGHT(H912,1)+1))),NA()),NA())))</f>
        <v>0</v>
      </c>
      <c r="J913" s="43">
        <f ca="1">OFFSET(Tool!$C$13,0,ROW($H913)-3)</f>
        <v>0</v>
      </c>
      <c r="K913" s="78" t="e">
        <f t="shared" ca="1" si="71"/>
        <v>#N/A</v>
      </c>
      <c r="L913" s="78" t="e">
        <f t="shared" ca="1" si="74"/>
        <v>#N/A</v>
      </c>
      <c r="M913" s="78" t="e">
        <f t="shared" ca="1" si="75"/>
        <v>#N/A</v>
      </c>
      <c r="N913" s="38"/>
      <c r="O913" s="36" t="e" cm="1">
        <f t="array" ref="O913">IF(OR(ISERROR($H913),$H913=FALSE),NA(),
IF(INFLATION_Index="Custom",_xlfn.XLOOKUP($H913,Tool!$12:$12,Tool!$14:$14)*100,
IF(SETUP_Frequency="Financial Year",
IFERROR(INDEX(Dynamic_Table_FY,_xlfn.XMATCH($H913,Dynamic_Period_FY),_xlfn.XMATCH(INFLATION_Index,Dynamic_Indices)),
INDEX(Dynamic_Table_FY,COUNTA(Dynamic_Table_FY)/COUNTA(Dynamic_Indices),_xlfn.XMATCH(INFLATION_Index,Dynamic_Indices))),
IF(SETUP_Frequency="Calendar Year",
IFERROR(INDEX(Dynamic_Table_CAL,_xlfn.XMATCH($H913,Dynamic_Period_CAL),_xlfn.XMATCH(INFLATION_Index,Dynamic_Indices)),
INDEX(Dynamic_Table_CAL,COUNTA(Dynamic_Table_CAL)/COUNTA(Dynamic_Indices),_xlfn.XMATCH(INFLATION_Index,Dynamic_Indices))),
IF(SETUP_Frequency="Quarterly",
IFERROR(INDEX(Dynamic_Table_QTR,_xlfn.XMATCH($H913,Dynamic_Period_QTR),_xlfn.XMATCH(INFLATION_Index,Dynamic_Indices)),
INDEX(Dynamic_Table_QTR,COUNTA(Dynamic_Table_QTR)/COUNTA(Dynamic_Indices),_xlfn.XMATCH(INFLATION_Index,Dynamic_Indices))),"err")))))
/100</f>
        <v>#N/A</v>
      </c>
      <c r="P913" s="37" t="e">
        <f t="shared" ca="1" si="72"/>
        <v>#N/A</v>
      </c>
      <c r="Q913" s="37" t="e">
        <f ca="1">IF(ISERROR($H913),NA(),
$P913/_xlfn.XLOOKUP(0,Tool!$27:$27,Tool!$33:$33)
)</f>
        <v>#N/A</v>
      </c>
      <c r="R913" s="2"/>
      <c r="S913" s="36" t="e" cm="1">
        <f t="array" ref="S913">IF(OR(ISERROR($H913),$H913=FALSE),NA(),
IF(SETUP_Frequency="Financial Year",
IFERROR(INDEX(Dynamic_Table_FY,_xlfn.XMATCH($H913,Dynamic_Period_FY),_xlfn.XMATCH("GDP Deflator",Dynamic_Indices)),
INDEX(Dynamic_Table_FY,COUNTA(Dynamic_Table_FY)/COUNTA(Dynamic_Indices),_xlfn.XMATCH("GDP Deflator",Dynamic_Indices))),
IF(SETUP_Frequency="Calendar Year",
IFERROR(INDEX(Dynamic_Table_CAL,_xlfn.XMATCH($H913,Dynamic_Period_CAL),_xlfn.XMATCH("GDP Deflator",Dynamic_Indices)),
INDEX(Dynamic_Table_CAL,COUNTA(Dynamic_Table_CAL)/COUNTA(Dynamic_Indices),_xlfn.XMATCH("GDP Deflator",Dynamic_Indices))),
IF(SETUP_Frequency="Quarterly",
IFERROR(INDEX(Dynamic_Table_QTR,_xlfn.XMATCH($H913,Dynamic_Period_QTR),_xlfn.XMATCH("GDP Deflator",Dynamic_Indices)),
INDEX(Dynamic_Table_QTR,COUNTA(Dynamic_Table_QTR)/COUNTA(Dynamic_Indices),_xlfn.XMATCH("GDP Deflator",Dynamic_Indices))),"err"))))
/100</f>
        <v>#N/A</v>
      </c>
      <c r="T913" s="37" t="e">
        <f t="shared" ca="1" si="73"/>
        <v>#N/A</v>
      </c>
      <c r="U913" s="2" t="e">
        <f ca="1">IF(ISERROR($H913),NA(),
_xlfn.XLOOKUP(0,Tool!$28:$28,Tool!$40:$40)/$T913
)</f>
        <v>#N/A</v>
      </c>
    </row>
    <row r="914" spans="8:21" x14ac:dyDescent="0.35">
      <c r="H914" s="33" t="b">
        <f>IF(SETUP_Frequency="Calendar Year",IF(COUNTA(H$3:H913)&lt;=SETUP_Period_Final-SETUP_Period_First,H913+1),
IF(SETUP_Frequency="Financial Year", IF(COUNTA(H$3:H913)&lt;=LEFT(SETUP_Period_Final,4)-LEFT(SETUP_Period_First,4),((LEFT(H913,2)&amp;MID(H913,3,2))+1)&amp;"/"&amp;TEXT(RIGHT(TEXT(RIGHT(H913,2)+1,"00"),2),"00"),NA()),
IF(SETUP_Frequency="Quarterly",IF(COUNTA(H$3:H913)&lt;=((LEFT(SETUP_Period_Final,4)-LEFT(SETUP_Period_First,4))*4)+RIGHT(SETUP_Period_Final,1)-RIGHT(SETUP_Period_First,1),IF(_xlfn.NUMBERVALUE(RIGHT(H913,1))=4,(LEFT(H913,4)+1)&amp;"Q1",(LEFT(H913,4)&amp;"Q"&amp;(RIGHT(H913,1)+1))),NA()),NA())))</f>
        <v>0</v>
      </c>
      <c r="J914" s="43">
        <f ca="1">OFFSET(Tool!$C$13,0,ROW($H914)-3)</f>
        <v>0</v>
      </c>
      <c r="K914" s="78" t="e">
        <f t="shared" ca="1" si="71"/>
        <v>#N/A</v>
      </c>
      <c r="L914" s="78" t="e">
        <f t="shared" ca="1" si="74"/>
        <v>#N/A</v>
      </c>
      <c r="M914" s="78" t="e">
        <f t="shared" ca="1" si="75"/>
        <v>#N/A</v>
      </c>
      <c r="N914" s="38"/>
      <c r="O914" s="36" t="e" cm="1">
        <f t="array" ref="O914">IF(OR(ISERROR($H914),$H914=FALSE),NA(),
IF(INFLATION_Index="Custom",_xlfn.XLOOKUP($H914,Tool!$12:$12,Tool!$14:$14)*100,
IF(SETUP_Frequency="Financial Year",
IFERROR(INDEX(Dynamic_Table_FY,_xlfn.XMATCH($H914,Dynamic_Period_FY),_xlfn.XMATCH(INFLATION_Index,Dynamic_Indices)),
INDEX(Dynamic_Table_FY,COUNTA(Dynamic_Table_FY)/COUNTA(Dynamic_Indices),_xlfn.XMATCH(INFLATION_Index,Dynamic_Indices))),
IF(SETUP_Frequency="Calendar Year",
IFERROR(INDEX(Dynamic_Table_CAL,_xlfn.XMATCH($H914,Dynamic_Period_CAL),_xlfn.XMATCH(INFLATION_Index,Dynamic_Indices)),
INDEX(Dynamic_Table_CAL,COUNTA(Dynamic_Table_CAL)/COUNTA(Dynamic_Indices),_xlfn.XMATCH(INFLATION_Index,Dynamic_Indices))),
IF(SETUP_Frequency="Quarterly",
IFERROR(INDEX(Dynamic_Table_QTR,_xlfn.XMATCH($H914,Dynamic_Period_QTR),_xlfn.XMATCH(INFLATION_Index,Dynamic_Indices)),
INDEX(Dynamic_Table_QTR,COUNTA(Dynamic_Table_QTR)/COUNTA(Dynamic_Indices),_xlfn.XMATCH(INFLATION_Index,Dynamic_Indices))),"err")))))
/100</f>
        <v>#N/A</v>
      </c>
      <c r="P914" s="37" t="e">
        <f t="shared" ca="1" si="72"/>
        <v>#N/A</v>
      </c>
      <c r="Q914" s="37" t="e">
        <f ca="1">IF(ISERROR($H914),NA(),
$P914/_xlfn.XLOOKUP(0,Tool!$27:$27,Tool!$33:$33)
)</f>
        <v>#N/A</v>
      </c>
      <c r="R914" s="2"/>
      <c r="S914" s="36" t="e" cm="1">
        <f t="array" ref="S914">IF(OR(ISERROR($H914),$H914=FALSE),NA(),
IF(SETUP_Frequency="Financial Year",
IFERROR(INDEX(Dynamic_Table_FY,_xlfn.XMATCH($H914,Dynamic_Period_FY),_xlfn.XMATCH("GDP Deflator",Dynamic_Indices)),
INDEX(Dynamic_Table_FY,COUNTA(Dynamic_Table_FY)/COUNTA(Dynamic_Indices),_xlfn.XMATCH("GDP Deflator",Dynamic_Indices))),
IF(SETUP_Frequency="Calendar Year",
IFERROR(INDEX(Dynamic_Table_CAL,_xlfn.XMATCH($H914,Dynamic_Period_CAL),_xlfn.XMATCH("GDP Deflator",Dynamic_Indices)),
INDEX(Dynamic_Table_CAL,COUNTA(Dynamic_Table_CAL)/COUNTA(Dynamic_Indices),_xlfn.XMATCH("GDP Deflator",Dynamic_Indices))),
IF(SETUP_Frequency="Quarterly",
IFERROR(INDEX(Dynamic_Table_QTR,_xlfn.XMATCH($H914,Dynamic_Period_QTR),_xlfn.XMATCH("GDP Deflator",Dynamic_Indices)),
INDEX(Dynamic_Table_QTR,COUNTA(Dynamic_Table_QTR)/COUNTA(Dynamic_Indices),_xlfn.XMATCH("GDP Deflator",Dynamic_Indices))),"err"))))
/100</f>
        <v>#N/A</v>
      </c>
      <c r="T914" s="37" t="e">
        <f t="shared" ca="1" si="73"/>
        <v>#N/A</v>
      </c>
      <c r="U914" s="2" t="e">
        <f ca="1">IF(ISERROR($H914),NA(),
_xlfn.XLOOKUP(0,Tool!$28:$28,Tool!$40:$40)/$T914
)</f>
        <v>#N/A</v>
      </c>
    </row>
    <row r="915" spans="8:21" x14ac:dyDescent="0.35">
      <c r="H915" s="33" t="b">
        <f>IF(SETUP_Frequency="Calendar Year",IF(COUNTA(H$3:H914)&lt;=SETUP_Period_Final-SETUP_Period_First,H914+1),
IF(SETUP_Frequency="Financial Year", IF(COUNTA(H$3:H914)&lt;=LEFT(SETUP_Period_Final,4)-LEFT(SETUP_Period_First,4),((LEFT(H914,2)&amp;MID(H914,3,2))+1)&amp;"/"&amp;TEXT(RIGHT(TEXT(RIGHT(H914,2)+1,"00"),2),"00"),NA()),
IF(SETUP_Frequency="Quarterly",IF(COUNTA(H$3:H914)&lt;=((LEFT(SETUP_Period_Final,4)-LEFT(SETUP_Period_First,4))*4)+RIGHT(SETUP_Period_Final,1)-RIGHT(SETUP_Period_First,1),IF(_xlfn.NUMBERVALUE(RIGHT(H914,1))=4,(LEFT(H914,4)+1)&amp;"Q1",(LEFT(H914,4)&amp;"Q"&amp;(RIGHT(H914,1)+1))),NA()),NA())))</f>
        <v>0</v>
      </c>
      <c r="J915" s="43">
        <f ca="1">OFFSET(Tool!$C$13,0,ROW($H915)-3)</f>
        <v>0</v>
      </c>
      <c r="K915" s="78" t="e">
        <f t="shared" ca="1" si="71"/>
        <v>#N/A</v>
      </c>
      <c r="L915" s="78" t="e">
        <f t="shared" ca="1" si="74"/>
        <v>#N/A</v>
      </c>
      <c r="M915" s="78" t="e">
        <f t="shared" ca="1" si="75"/>
        <v>#N/A</v>
      </c>
      <c r="N915" s="38"/>
      <c r="O915" s="36" t="e" cm="1">
        <f t="array" ref="O915">IF(OR(ISERROR($H915),$H915=FALSE),NA(),
IF(INFLATION_Index="Custom",_xlfn.XLOOKUP($H915,Tool!$12:$12,Tool!$14:$14)*100,
IF(SETUP_Frequency="Financial Year",
IFERROR(INDEX(Dynamic_Table_FY,_xlfn.XMATCH($H915,Dynamic_Period_FY),_xlfn.XMATCH(INFLATION_Index,Dynamic_Indices)),
INDEX(Dynamic_Table_FY,COUNTA(Dynamic_Table_FY)/COUNTA(Dynamic_Indices),_xlfn.XMATCH(INFLATION_Index,Dynamic_Indices))),
IF(SETUP_Frequency="Calendar Year",
IFERROR(INDEX(Dynamic_Table_CAL,_xlfn.XMATCH($H915,Dynamic_Period_CAL),_xlfn.XMATCH(INFLATION_Index,Dynamic_Indices)),
INDEX(Dynamic_Table_CAL,COUNTA(Dynamic_Table_CAL)/COUNTA(Dynamic_Indices),_xlfn.XMATCH(INFLATION_Index,Dynamic_Indices))),
IF(SETUP_Frequency="Quarterly",
IFERROR(INDEX(Dynamic_Table_QTR,_xlfn.XMATCH($H915,Dynamic_Period_QTR),_xlfn.XMATCH(INFLATION_Index,Dynamic_Indices)),
INDEX(Dynamic_Table_QTR,COUNTA(Dynamic_Table_QTR)/COUNTA(Dynamic_Indices),_xlfn.XMATCH(INFLATION_Index,Dynamic_Indices))),"err")))))
/100</f>
        <v>#N/A</v>
      </c>
      <c r="P915" s="37" t="e">
        <f t="shared" ca="1" si="72"/>
        <v>#N/A</v>
      </c>
      <c r="Q915" s="37" t="e">
        <f ca="1">IF(ISERROR($H915),NA(),
$P915/_xlfn.XLOOKUP(0,Tool!$27:$27,Tool!$33:$33)
)</f>
        <v>#N/A</v>
      </c>
      <c r="R915" s="2"/>
      <c r="S915" s="36" t="e" cm="1">
        <f t="array" ref="S915">IF(OR(ISERROR($H915),$H915=FALSE),NA(),
IF(SETUP_Frequency="Financial Year",
IFERROR(INDEX(Dynamic_Table_FY,_xlfn.XMATCH($H915,Dynamic_Period_FY),_xlfn.XMATCH("GDP Deflator",Dynamic_Indices)),
INDEX(Dynamic_Table_FY,COUNTA(Dynamic_Table_FY)/COUNTA(Dynamic_Indices),_xlfn.XMATCH("GDP Deflator",Dynamic_Indices))),
IF(SETUP_Frequency="Calendar Year",
IFERROR(INDEX(Dynamic_Table_CAL,_xlfn.XMATCH($H915,Dynamic_Period_CAL),_xlfn.XMATCH("GDP Deflator",Dynamic_Indices)),
INDEX(Dynamic_Table_CAL,COUNTA(Dynamic_Table_CAL)/COUNTA(Dynamic_Indices),_xlfn.XMATCH("GDP Deflator",Dynamic_Indices))),
IF(SETUP_Frequency="Quarterly",
IFERROR(INDEX(Dynamic_Table_QTR,_xlfn.XMATCH($H915,Dynamic_Period_QTR),_xlfn.XMATCH("GDP Deflator",Dynamic_Indices)),
INDEX(Dynamic_Table_QTR,COUNTA(Dynamic_Table_QTR)/COUNTA(Dynamic_Indices),_xlfn.XMATCH("GDP Deflator",Dynamic_Indices))),"err"))))
/100</f>
        <v>#N/A</v>
      </c>
      <c r="T915" s="37" t="e">
        <f t="shared" ca="1" si="73"/>
        <v>#N/A</v>
      </c>
      <c r="U915" s="2" t="e">
        <f ca="1">IF(ISERROR($H915),NA(),
_xlfn.XLOOKUP(0,Tool!$28:$28,Tool!$40:$40)/$T915
)</f>
        <v>#N/A</v>
      </c>
    </row>
    <row r="916" spans="8:21" x14ac:dyDescent="0.35">
      <c r="H916" s="33" t="b">
        <f>IF(SETUP_Frequency="Calendar Year",IF(COUNTA(H$3:H915)&lt;=SETUP_Period_Final-SETUP_Period_First,H915+1),
IF(SETUP_Frequency="Financial Year", IF(COUNTA(H$3:H915)&lt;=LEFT(SETUP_Period_Final,4)-LEFT(SETUP_Period_First,4),((LEFT(H915,2)&amp;MID(H915,3,2))+1)&amp;"/"&amp;TEXT(RIGHT(TEXT(RIGHT(H915,2)+1,"00"),2),"00"),NA()),
IF(SETUP_Frequency="Quarterly",IF(COUNTA(H$3:H915)&lt;=((LEFT(SETUP_Period_Final,4)-LEFT(SETUP_Period_First,4))*4)+RIGHT(SETUP_Period_Final,1)-RIGHT(SETUP_Period_First,1),IF(_xlfn.NUMBERVALUE(RIGHT(H915,1))=4,(LEFT(H915,4)+1)&amp;"Q1",(LEFT(H915,4)&amp;"Q"&amp;(RIGHT(H915,1)+1))),NA()),NA())))</f>
        <v>0</v>
      </c>
      <c r="J916" s="43">
        <f ca="1">OFFSET(Tool!$C$13,0,ROW($H916)-3)</f>
        <v>0</v>
      </c>
      <c r="K916" s="78" t="e">
        <f t="shared" ca="1" si="71"/>
        <v>#N/A</v>
      </c>
      <c r="L916" s="78" t="e">
        <f t="shared" ca="1" si="74"/>
        <v>#N/A</v>
      </c>
      <c r="M916" s="78" t="e">
        <f t="shared" ca="1" si="75"/>
        <v>#N/A</v>
      </c>
      <c r="N916" s="38"/>
      <c r="O916" s="36" t="e" cm="1">
        <f t="array" ref="O916">IF(OR(ISERROR($H916),$H916=FALSE),NA(),
IF(INFLATION_Index="Custom",_xlfn.XLOOKUP($H916,Tool!$12:$12,Tool!$14:$14)*100,
IF(SETUP_Frequency="Financial Year",
IFERROR(INDEX(Dynamic_Table_FY,_xlfn.XMATCH($H916,Dynamic_Period_FY),_xlfn.XMATCH(INFLATION_Index,Dynamic_Indices)),
INDEX(Dynamic_Table_FY,COUNTA(Dynamic_Table_FY)/COUNTA(Dynamic_Indices),_xlfn.XMATCH(INFLATION_Index,Dynamic_Indices))),
IF(SETUP_Frequency="Calendar Year",
IFERROR(INDEX(Dynamic_Table_CAL,_xlfn.XMATCH($H916,Dynamic_Period_CAL),_xlfn.XMATCH(INFLATION_Index,Dynamic_Indices)),
INDEX(Dynamic_Table_CAL,COUNTA(Dynamic_Table_CAL)/COUNTA(Dynamic_Indices),_xlfn.XMATCH(INFLATION_Index,Dynamic_Indices))),
IF(SETUP_Frequency="Quarterly",
IFERROR(INDEX(Dynamic_Table_QTR,_xlfn.XMATCH($H916,Dynamic_Period_QTR),_xlfn.XMATCH(INFLATION_Index,Dynamic_Indices)),
INDEX(Dynamic_Table_QTR,COUNTA(Dynamic_Table_QTR)/COUNTA(Dynamic_Indices),_xlfn.XMATCH(INFLATION_Index,Dynamic_Indices))),"err")))))
/100</f>
        <v>#N/A</v>
      </c>
      <c r="P916" s="37" t="e">
        <f t="shared" ca="1" si="72"/>
        <v>#N/A</v>
      </c>
      <c r="Q916" s="37" t="e">
        <f ca="1">IF(ISERROR($H916),NA(),
$P916/_xlfn.XLOOKUP(0,Tool!$27:$27,Tool!$33:$33)
)</f>
        <v>#N/A</v>
      </c>
      <c r="R916" s="2"/>
      <c r="S916" s="36" t="e" cm="1">
        <f t="array" ref="S916">IF(OR(ISERROR($H916),$H916=FALSE),NA(),
IF(SETUP_Frequency="Financial Year",
IFERROR(INDEX(Dynamic_Table_FY,_xlfn.XMATCH($H916,Dynamic_Period_FY),_xlfn.XMATCH("GDP Deflator",Dynamic_Indices)),
INDEX(Dynamic_Table_FY,COUNTA(Dynamic_Table_FY)/COUNTA(Dynamic_Indices),_xlfn.XMATCH("GDP Deflator",Dynamic_Indices))),
IF(SETUP_Frequency="Calendar Year",
IFERROR(INDEX(Dynamic_Table_CAL,_xlfn.XMATCH($H916,Dynamic_Period_CAL),_xlfn.XMATCH("GDP Deflator",Dynamic_Indices)),
INDEX(Dynamic_Table_CAL,COUNTA(Dynamic_Table_CAL)/COUNTA(Dynamic_Indices),_xlfn.XMATCH("GDP Deflator",Dynamic_Indices))),
IF(SETUP_Frequency="Quarterly",
IFERROR(INDEX(Dynamic_Table_QTR,_xlfn.XMATCH($H916,Dynamic_Period_QTR),_xlfn.XMATCH("GDP Deflator",Dynamic_Indices)),
INDEX(Dynamic_Table_QTR,COUNTA(Dynamic_Table_QTR)/COUNTA(Dynamic_Indices),_xlfn.XMATCH("GDP Deflator",Dynamic_Indices))),"err"))))
/100</f>
        <v>#N/A</v>
      </c>
      <c r="T916" s="37" t="e">
        <f t="shared" ca="1" si="73"/>
        <v>#N/A</v>
      </c>
      <c r="U916" s="2" t="e">
        <f ca="1">IF(ISERROR($H916),NA(),
_xlfn.XLOOKUP(0,Tool!$28:$28,Tool!$40:$40)/$T916
)</f>
        <v>#N/A</v>
      </c>
    </row>
    <row r="917" spans="8:21" x14ac:dyDescent="0.35">
      <c r="H917" s="33" t="b">
        <f>IF(SETUP_Frequency="Calendar Year",IF(COUNTA(H$3:H916)&lt;=SETUP_Period_Final-SETUP_Period_First,H916+1),
IF(SETUP_Frequency="Financial Year", IF(COUNTA(H$3:H916)&lt;=LEFT(SETUP_Period_Final,4)-LEFT(SETUP_Period_First,4),((LEFT(H916,2)&amp;MID(H916,3,2))+1)&amp;"/"&amp;TEXT(RIGHT(TEXT(RIGHT(H916,2)+1,"00"),2),"00"),NA()),
IF(SETUP_Frequency="Quarterly",IF(COUNTA(H$3:H916)&lt;=((LEFT(SETUP_Period_Final,4)-LEFT(SETUP_Period_First,4))*4)+RIGHT(SETUP_Period_Final,1)-RIGHT(SETUP_Period_First,1),IF(_xlfn.NUMBERVALUE(RIGHT(H916,1))=4,(LEFT(H916,4)+1)&amp;"Q1",(LEFT(H916,4)&amp;"Q"&amp;(RIGHT(H916,1)+1))),NA()),NA())))</f>
        <v>0</v>
      </c>
      <c r="J917" s="43">
        <f ca="1">OFFSET(Tool!$C$13,0,ROW($H917)-3)</f>
        <v>0</v>
      </c>
      <c r="K917" s="78" t="e">
        <f t="shared" ca="1" si="71"/>
        <v>#N/A</v>
      </c>
      <c r="L917" s="78" t="e">
        <f t="shared" ca="1" si="74"/>
        <v>#N/A</v>
      </c>
      <c r="M917" s="78" t="e">
        <f t="shared" ca="1" si="75"/>
        <v>#N/A</v>
      </c>
      <c r="N917" s="38"/>
      <c r="O917" s="36" t="e" cm="1">
        <f t="array" ref="O917">IF(OR(ISERROR($H917),$H917=FALSE),NA(),
IF(INFLATION_Index="Custom",_xlfn.XLOOKUP($H917,Tool!$12:$12,Tool!$14:$14)*100,
IF(SETUP_Frequency="Financial Year",
IFERROR(INDEX(Dynamic_Table_FY,_xlfn.XMATCH($H917,Dynamic_Period_FY),_xlfn.XMATCH(INFLATION_Index,Dynamic_Indices)),
INDEX(Dynamic_Table_FY,COUNTA(Dynamic_Table_FY)/COUNTA(Dynamic_Indices),_xlfn.XMATCH(INFLATION_Index,Dynamic_Indices))),
IF(SETUP_Frequency="Calendar Year",
IFERROR(INDEX(Dynamic_Table_CAL,_xlfn.XMATCH($H917,Dynamic_Period_CAL),_xlfn.XMATCH(INFLATION_Index,Dynamic_Indices)),
INDEX(Dynamic_Table_CAL,COUNTA(Dynamic_Table_CAL)/COUNTA(Dynamic_Indices),_xlfn.XMATCH(INFLATION_Index,Dynamic_Indices))),
IF(SETUP_Frequency="Quarterly",
IFERROR(INDEX(Dynamic_Table_QTR,_xlfn.XMATCH($H917,Dynamic_Period_QTR),_xlfn.XMATCH(INFLATION_Index,Dynamic_Indices)),
INDEX(Dynamic_Table_QTR,COUNTA(Dynamic_Table_QTR)/COUNTA(Dynamic_Indices),_xlfn.XMATCH(INFLATION_Index,Dynamic_Indices))),"err")))))
/100</f>
        <v>#N/A</v>
      </c>
      <c r="P917" s="37" t="e">
        <f t="shared" ca="1" si="72"/>
        <v>#N/A</v>
      </c>
      <c r="Q917" s="37" t="e">
        <f ca="1">IF(ISERROR($H917),NA(),
$P917/_xlfn.XLOOKUP(0,Tool!$27:$27,Tool!$33:$33)
)</f>
        <v>#N/A</v>
      </c>
      <c r="R917" s="2"/>
      <c r="S917" s="36" t="e" cm="1">
        <f t="array" ref="S917">IF(OR(ISERROR($H917),$H917=FALSE),NA(),
IF(SETUP_Frequency="Financial Year",
IFERROR(INDEX(Dynamic_Table_FY,_xlfn.XMATCH($H917,Dynamic_Period_FY),_xlfn.XMATCH("GDP Deflator",Dynamic_Indices)),
INDEX(Dynamic_Table_FY,COUNTA(Dynamic_Table_FY)/COUNTA(Dynamic_Indices),_xlfn.XMATCH("GDP Deflator",Dynamic_Indices))),
IF(SETUP_Frequency="Calendar Year",
IFERROR(INDEX(Dynamic_Table_CAL,_xlfn.XMATCH($H917,Dynamic_Period_CAL),_xlfn.XMATCH("GDP Deflator",Dynamic_Indices)),
INDEX(Dynamic_Table_CAL,COUNTA(Dynamic_Table_CAL)/COUNTA(Dynamic_Indices),_xlfn.XMATCH("GDP Deflator",Dynamic_Indices))),
IF(SETUP_Frequency="Quarterly",
IFERROR(INDEX(Dynamic_Table_QTR,_xlfn.XMATCH($H917,Dynamic_Period_QTR),_xlfn.XMATCH("GDP Deflator",Dynamic_Indices)),
INDEX(Dynamic_Table_QTR,COUNTA(Dynamic_Table_QTR)/COUNTA(Dynamic_Indices),_xlfn.XMATCH("GDP Deflator",Dynamic_Indices))),"err"))))
/100</f>
        <v>#N/A</v>
      </c>
      <c r="T917" s="37" t="e">
        <f t="shared" ca="1" si="73"/>
        <v>#N/A</v>
      </c>
      <c r="U917" s="2" t="e">
        <f ca="1">IF(ISERROR($H917),NA(),
_xlfn.XLOOKUP(0,Tool!$28:$28,Tool!$40:$40)/$T917
)</f>
        <v>#N/A</v>
      </c>
    </row>
    <row r="918" spans="8:21" x14ac:dyDescent="0.35">
      <c r="H918" s="33" t="b">
        <f>IF(SETUP_Frequency="Calendar Year",IF(COUNTA(H$3:H917)&lt;=SETUP_Period_Final-SETUP_Period_First,H917+1),
IF(SETUP_Frequency="Financial Year", IF(COUNTA(H$3:H917)&lt;=LEFT(SETUP_Period_Final,4)-LEFT(SETUP_Period_First,4),((LEFT(H917,2)&amp;MID(H917,3,2))+1)&amp;"/"&amp;TEXT(RIGHT(TEXT(RIGHT(H917,2)+1,"00"),2),"00"),NA()),
IF(SETUP_Frequency="Quarterly",IF(COUNTA(H$3:H917)&lt;=((LEFT(SETUP_Period_Final,4)-LEFT(SETUP_Period_First,4))*4)+RIGHT(SETUP_Period_Final,1)-RIGHT(SETUP_Period_First,1),IF(_xlfn.NUMBERVALUE(RIGHT(H917,1))=4,(LEFT(H917,4)+1)&amp;"Q1",(LEFT(H917,4)&amp;"Q"&amp;(RIGHT(H917,1)+1))),NA()),NA())))</f>
        <v>0</v>
      </c>
      <c r="J918" s="43">
        <f ca="1">OFFSET(Tool!$C$13,0,ROW($H918)-3)</f>
        <v>0</v>
      </c>
      <c r="K918" s="78" t="e">
        <f t="shared" ca="1" si="71"/>
        <v>#N/A</v>
      </c>
      <c r="L918" s="78" t="e">
        <f t="shared" ca="1" si="74"/>
        <v>#N/A</v>
      </c>
      <c r="M918" s="78" t="e">
        <f t="shared" ca="1" si="75"/>
        <v>#N/A</v>
      </c>
      <c r="N918" s="38"/>
      <c r="O918" s="36" t="e" cm="1">
        <f t="array" ref="O918">IF(OR(ISERROR($H918),$H918=FALSE),NA(),
IF(INFLATION_Index="Custom",_xlfn.XLOOKUP($H918,Tool!$12:$12,Tool!$14:$14)*100,
IF(SETUP_Frequency="Financial Year",
IFERROR(INDEX(Dynamic_Table_FY,_xlfn.XMATCH($H918,Dynamic_Period_FY),_xlfn.XMATCH(INFLATION_Index,Dynamic_Indices)),
INDEX(Dynamic_Table_FY,COUNTA(Dynamic_Table_FY)/COUNTA(Dynamic_Indices),_xlfn.XMATCH(INFLATION_Index,Dynamic_Indices))),
IF(SETUP_Frequency="Calendar Year",
IFERROR(INDEX(Dynamic_Table_CAL,_xlfn.XMATCH($H918,Dynamic_Period_CAL),_xlfn.XMATCH(INFLATION_Index,Dynamic_Indices)),
INDEX(Dynamic_Table_CAL,COUNTA(Dynamic_Table_CAL)/COUNTA(Dynamic_Indices),_xlfn.XMATCH(INFLATION_Index,Dynamic_Indices))),
IF(SETUP_Frequency="Quarterly",
IFERROR(INDEX(Dynamic_Table_QTR,_xlfn.XMATCH($H918,Dynamic_Period_QTR),_xlfn.XMATCH(INFLATION_Index,Dynamic_Indices)),
INDEX(Dynamic_Table_QTR,COUNTA(Dynamic_Table_QTR)/COUNTA(Dynamic_Indices),_xlfn.XMATCH(INFLATION_Index,Dynamic_Indices))),"err")))))
/100</f>
        <v>#N/A</v>
      </c>
      <c r="P918" s="37" t="e">
        <f t="shared" ca="1" si="72"/>
        <v>#N/A</v>
      </c>
      <c r="Q918" s="37" t="e">
        <f ca="1">IF(ISERROR($H918),NA(),
$P918/_xlfn.XLOOKUP(0,Tool!$27:$27,Tool!$33:$33)
)</f>
        <v>#N/A</v>
      </c>
      <c r="R918" s="2"/>
      <c r="S918" s="36" t="e" cm="1">
        <f t="array" ref="S918">IF(OR(ISERROR($H918),$H918=FALSE),NA(),
IF(SETUP_Frequency="Financial Year",
IFERROR(INDEX(Dynamic_Table_FY,_xlfn.XMATCH($H918,Dynamic_Period_FY),_xlfn.XMATCH("GDP Deflator",Dynamic_Indices)),
INDEX(Dynamic_Table_FY,COUNTA(Dynamic_Table_FY)/COUNTA(Dynamic_Indices),_xlfn.XMATCH("GDP Deflator",Dynamic_Indices))),
IF(SETUP_Frequency="Calendar Year",
IFERROR(INDEX(Dynamic_Table_CAL,_xlfn.XMATCH($H918,Dynamic_Period_CAL),_xlfn.XMATCH("GDP Deflator",Dynamic_Indices)),
INDEX(Dynamic_Table_CAL,COUNTA(Dynamic_Table_CAL)/COUNTA(Dynamic_Indices),_xlfn.XMATCH("GDP Deflator",Dynamic_Indices))),
IF(SETUP_Frequency="Quarterly",
IFERROR(INDEX(Dynamic_Table_QTR,_xlfn.XMATCH($H918,Dynamic_Period_QTR),_xlfn.XMATCH("GDP Deflator",Dynamic_Indices)),
INDEX(Dynamic_Table_QTR,COUNTA(Dynamic_Table_QTR)/COUNTA(Dynamic_Indices),_xlfn.XMATCH("GDP Deflator",Dynamic_Indices))),"err"))))
/100</f>
        <v>#N/A</v>
      </c>
      <c r="T918" s="37" t="e">
        <f t="shared" ca="1" si="73"/>
        <v>#N/A</v>
      </c>
      <c r="U918" s="2" t="e">
        <f ca="1">IF(ISERROR($H918),NA(),
_xlfn.XLOOKUP(0,Tool!$28:$28,Tool!$40:$40)/$T918
)</f>
        <v>#N/A</v>
      </c>
    </row>
    <row r="919" spans="8:21" x14ac:dyDescent="0.35">
      <c r="H919" s="33" t="b">
        <f>IF(SETUP_Frequency="Calendar Year",IF(COUNTA(H$3:H918)&lt;=SETUP_Period_Final-SETUP_Period_First,H918+1),
IF(SETUP_Frequency="Financial Year", IF(COUNTA(H$3:H918)&lt;=LEFT(SETUP_Period_Final,4)-LEFT(SETUP_Period_First,4),((LEFT(H918,2)&amp;MID(H918,3,2))+1)&amp;"/"&amp;TEXT(RIGHT(TEXT(RIGHT(H918,2)+1,"00"),2),"00"),NA()),
IF(SETUP_Frequency="Quarterly",IF(COUNTA(H$3:H918)&lt;=((LEFT(SETUP_Period_Final,4)-LEFT(SETUP_Period_First,4))*4)+RIGHT(SETUP_Period_Final,1)-RIGHT(SETUP_Period_First,1),IF(_xlfn.NUMBERVALUE(RIGHT(H918,1))=4,(LEFT(H918,4)+1)&amp;"Q1",(LEFT(H918,4)&amp;"Q"&amp;(RIGHT(H918,1)+1))),NA()),NA())))</f>
        <v>0</v>
      </c>
      <c r="J919" s="43">
        <f ca="1">OFFSET(Tool!$C$13,0,ROW($H919)-3)</f>
        <v>0</v>
      </c>
      <c r="K919" s="78" t="e">
        <f t="shared" ca="1" si="71"/>
        <v>#N/A</v>
      </c>
      <c r="L919" s="78" t="e">
        <f t="shared" ca="1" si="74"/>
        <v>#N/A</v>
      </c>
      <c r="M919" s="78" t="e">
        <f t="shared" ca="1" si="75"/>
        <v>#N/A</v>
      </c>
      <c r="N919" s="38"/>
      <c r="O919" s="36" t="e" cm="1">
        <f t="array" ref="O919">IF(OR(ISERROR($H919),$H919=FALSE),NA(),
IF(INFLATION_Index="Custom",_xlfn.XLOOKUP($H919,Tool!$12:$12,Tool!$14:$14)*100,
IF(SETUP_Frequency="Financial Year",
IFERROR(INDEX(Dynamic_Table_FY,_xlfn.XMATCH($H919,Dynamic_Period_FY),_xlfn.XMATCH(INFLATION_Index,Dynamic_Indices)),
INDEX(Dynamic_Table_FY,COUNTA(Dynamic_Table_FY)/COUNTA(Dynamic_Indices),_xlfn.XMATCH(INFLATION_Index,Dynamic_Indices))),
IF(SETUP_Frequency="Calendar Year",
IFERROR(INDEX(Dynamic_Table_CAL,_xlfn.XMATCH($H919,Dynamic_Period_CAL),_xlfn.XMATCH(INFLATION_Index,Dynamic_Indices)),
INDEX(Dynamic_Table_CAL,COUNTA(Dynamic_Table_CAL)/COUNTA(Dynamic_Indices),_xlfn.XMATCH(INFLATION_Index,Dynamic_Indices))),
IF(SETUP_Frequency="Quarterly",
IFERROR(INDEX(Dynamic_Table_QTR,_xlfn.XMATCH($H919,Dynamic_Period_QTR),_xlfn.XMATCH(INFLATION_Index,Dynamic_Indices)),
INDEX(Dynamic_Table_QTR,COUNTA(Dynamic_Table_QTR)/COUNTA(Dynamic_Indices),_xlfn.XMATCH(INFLATION_Index,Dynamic_Indices))),"err")))))
/100</f>
        <v>#N/A</v>
      </c>
      <c r="P919" s="37" t="e">
        <f t="shared" ca="1" si="72"/>
        <v>#N/A</v>
      </c>
      <c r="Q919" s="37" t="e">
        <f ca="1">IF(ISERROR($H919),NA(),
$P919/_xlfn.XLOOKUP(0,Tool!$27:$27,Tool!$33:$33)
)</f>
        <v>#N/A</v>
      </c>
      <c r="R919" s="2"/>
      <c r="S919" s="36" t="e" cm="1">
        <f t="array" ref="S919">IF(OR(ISERROR($H919),$H919=FALSE),NA(),
IF(SETUP_Frequency="Financial Year",
IFERROR(INDEX(Dynamic_Table_FY,_xlfn.XMATCH($H919,Dynamic_Period_FY),_xlfn.XMATCH("GDP Deflator",Dynamic_Indices)),
INDEX(Dynamic_Table_FY,COUNTA(Dynamic_Table_FY)/COUNTA(Dynamic_Indices),_xlfn.XMATCH("GDP Deflator",Dynamic_Indices))),
IF(SETUP_Frequency="Calendar Year",
IFERROR(INDEX(Dynamic_Table_CAL,_xlfn.XMATCH($H919,Dynamic_Period_CAL),_xlfn.XMATCH("GDP Deflator",Dynamic_Indices)),
INDEX(Dynamic_Table_CAL,COUNTA(Dynamic_Table_CAL)/COUNTA(Dynamic_Indices),_xlfn.XMATCH("GDP Deflator",Dynamic_Indices))),
IF(SETUP_Frequency="Quarterly",
IFERROR(INDEX(Dynamic_Table_QTR,_xlfn.XMATCH($H919,Dynamic_Period_QTR),_xlfn.XMATCH("GDP Deflator",Dynamic_Indices)),
INDEX(Dynamic_Table_QTR,COUNTA(Dynamic_Table_QTR)/COUNTA(Dynamic_Indices),_xlfn.XMATCH("GDP Deflator",Dynamic_Indices))),"err"))))
/100</f>
        <v>#N/A</v>
      </c>
      <c r="T919" s="37" t="e">
        <f t="shared" ca="1" si="73"/>
        <v>#N/A</v>
      </c>
      <c r="U919" s="2" t="e">
        <f ca="1">IF(ISERROR($H919),NA(),
_xlfn.XLOOKUP(0,Tool!$28:$28,Tool!$40:$40)/$T919
)</f>
        <v>#N/A</v>
      </c>
    </row>
    <row r="920" spans="8:21" x14ac:dyDescent="0.35">
      <c r="H920" s="33" t="b">
        <f>IF(SETUP_Frequency="Calendar Year",IF(COUNTA(H$3:H919)&lt;=SETUP_Period_Final-SETUP_Period_First,H919+1),
IF(SETUP_Frequency="Financial Year", IF(COUNTA(H$3:H919)&lt;=LEFT(SETUP_Period_Final,4)-LEFT(SETUP_Period_First,4),((LEFT(H919,2)&amp;MID(H919,3,2))+1)&amp;"/"&amp;TEXT(RIGHT(TEXT(RIGHT(H919,2)+1,"00"),2),"00"),NA()),
IF(SETUP_Frequency="Quarterly",IF(COUNTA(H$3:H919)&lt;=((LEFT(SETUP_Period_Final,4)-LEFT(SETUP_Period_First,4))*4)+RIGHT(SETUP_Period_Final,1)-RIGHT(SETUP_Period_First,1),IF(_xlfn.NUMBERVALUE(RIGHT(H919,1))=4,(LEFT(H919,4)+1)&amp;"Q1",(LEFT(H919,4)&amp;"Q"&amp;(RIGHT(H919,1)+1))),NA()),NA())))</f>
        <v>0</v>
      </c>
      <c r="J920" s="43">
        <f ca="1">OFFSET(Tool!$C$13,0,ROW($H920)-3)</f>
        <v>0</v>
      </c>
      <c r="K920" s="78" t="e">
        <f t="shared" ca="1" si="71"/>
        <v>#N/A</v>
      </c>
      <c r="L920" s="78" t="e">
        <f t="shared" ca="1" si="74"/>
        <v>#N/A</v>
      </c>
      <c r="M920" s="78" t="e">
        <f t="shared" ca="1" si="75"/>
        <v>#N/A</v>
      </c>
      <c r="N920" s="38"/>
      <c r="O920" s="36" t="e" cm="1">
        <f t="array" ref="O920">IF(OR(ISERROR($H920),$H920=FALSE),NA(),
IF(INFLATION_Index="Custom",_xlfn.XLOOKUP($H920,Tool!$12:$12,Tool!$14:$14)*100,
IF(SETUP_Frequency="Financial Year",
IFERROR(INDEX(Dynamic_Table_FY,_xlfn.XMATCH($H920,Dynamic_Period_FY),_xlfn.XMATCH(INFLATION_Index,Dynamic_Indices)),
INDEX(Dynamic_Table_FY,COUNTA(Dynamic_Table_FY)/COUNTA(Dynamic_Indices),_xlfn.XMATCH(INFLATION_Index,Dynamic_Indices))),
IF(SETUP_Frequency="Calendar Year",
IFERROR(INDEX(Dynamic_Table_CAL,_xlfn.XMATCH($H920,Dynamic_Period_CAL),_xlfn.XMATCH(INFLATION_Index,Dynamic_Indices)),
INDEX(Dynamic_Table_CAL,COUNTA(Dynamic_Table_CAL)/COUNTA(Dynamic_Indices),_xlfn.XMATCH(INFLATION_Index,Dynamic_Indices))),
IF(SETUP_Frequency="Quarterly",
IFERROR(INDEX(Dynamic_Table_QTR,_xlfn.XMATCH($H920,Dynamic_Period_QTR),_xlfn.XMATCH(INFLATION_Index,Dynamic_Indices)),
INDEX(Dynamic_Table_QTR,COUNTA(Dynamic_Table_QTR)/COUNTA(Dynamic_Indices),_xlfn.XMATCH(INFLATION_Index,Dynamic_Indices))),"err")))))
/100</f>
        <v>#N/A</v>
      </c>
      <c r="P920" s="37" t="e">
        <f t="shared" ca="1" si="72"/>
        <v>#N/A</v>
      </c>
      <c r="Q920" s="37" t="e">
        <f ca="1">IF(ISERROR($H920),NA(),
$P920/_xlfn.XLOOKUP(0,Tool!$27:$27,Tool!$33:$33)
)</f>
        <v>#N/A</v>
      </c>
      <c r="R920" s="2"/>
      <c r="S920" s="36" t="e" cm="1">
        <f t="array" ref="S920">IF(OR(ISERROR($H920),$H920=FALSE),NA(),
IF(SETUP_Frequency="Financial Year",
IFERROR(INDEX(Dynamic_Table_FY,_xlfn.XMATCH($H920,Dynamic_Period_FY),_xlfn.XMATCH("GDP Deflator",Dynamic_Indices)),
INDEX(Dynamic_Table_FY,COUNTA(Dynamic_Table_FY)/COUNTA(Dynamic_Indices),_xlfn.XMATCH("GDP Deflator",Dynamic_Indices))),
IF(SETUP_Frequency="Calendar Year",
IFERROR(INDEX(Dynamic_Table_CAL,_xlfn.XMATCH($H920,Dynamic_Period_CAL),_xlfn.XMATCH("GDP Deflator",Dynamic_Indices)),
INDEX(Dynamic_Table_CAL,COUNTA(Dynamic_Table_CAL)/COUNTA(Dynamic_Indices),_xlfn.XMATCH("GDP Deflator",Dynamic_Indices))),
IF(SETUP_Frequency="Quarterly",
IFERROR(INDEX(Dynamic_Table_QTR,_xlfn.XMATCH($H920,Dynamic_Period_QTR),_xlfn.XMATCH("GDP Deflator",Dynamic_Indices)),
INDEX(Dynamic_Table_QTR,COUNTA(Dynamic_Table_QTR)/COUNTA(Dynamic_Indices),_xlfn.XMATCH("GDP Deflator",Dynamic_Indices))),"err"))))
/100</f>
        <v>#N/A</v>
      </c>
      <c r="T920" s="37" t="e">
        <f t="shared" ca="1" si="73"/>
        <v>#N/A</v>
      </c>
      <c r="U920" s="2" t="e">
        <f ca="1">IF(ISERROR($H920),NA(),
_xlfn.XLOOKUP(0,Tool!$28:$28,Tool!$40:$40)/$T920
)</f>
        <v>#N/A</v>
      </c>
    </row>
    <row r="921" spans="8:21" x14ac:dyDescent="0.35">
      <c r="H921" s="33" t="b">
        <f>IF(SETUP_Frequency="Calendar Year",IF(COUNTA(H$3:H920)&lt;=SETUP_Period_Final-SETUP_Period_First,H920+1),
IF(SETUP_Frequency="Financial Year", IF(COUNTA(H$3:H920)&lt;=LEFT(SETUP_Period_Final,4)-LEFT(SETUP_Period_First,4),((LEFT(H920,2)&amp;MID(H920,3,2))+1)&amp;"/"&amp;TEXT(RIGHT(TEXT(RIGHT(H920,2)+1,"00"),2),"00"),NA()),
IF(SETUP_Frequency="Quarterly",IF(COUNTA(H$3:H920)&lt;=((LEFT(SETUP_Period_Final,4)-LEFT(SETUP_Period_First,4))*4)+RIGHT(SETUP_Period_Final,1)-RIGHT(SETUP_Period_First,1),IF(_xlfn.NUMBERVALUE(RIGHT(H920,1))=4,(LEFT(H920,4)+1)&amp;"Q1",(LEFT(H920,4)&amp;"Q"&amp;(RIGHT(H920,1)+1))),NA()),NA())))</f>
        <v>0</v>
      </c>
      <c r="J921" s="43">
        <f ca="1">OFFSET(Tool!$C$13,0,ROW($H921)-3)</f>
        <v>0</v>
      </c>
      <c r="K921" s="78" t="e">
        <f t="shared" ca="1" si="71"/>
        <v>#N/A</v>
      </c>
      <c r="L921" s="78" t="e">
        <f t="shared" ca="1" si="74"/>
        <v>#N/A</v>
      </c>
      <c r="M921" s="78" t="e">
        <f t="shared" ca="1" si="75"/>
        <v>#N/A</v>
      </c>
      <c r="N921" s="38"/>
      <c r="O921" s="36" t="e" cm="1">
        <f t="array" ref="O921">IF(OR(ISERROR($H921),$H921=FALSE),NA(),
IF(INFLATION_Index="Custom",_xlfn.XLOOKUP($H921,Tool!$12:$12,Tool!$14:$14)*100,
IF(SETUP_Frequency="Financial Year",
IFERROR(INDEX(Dynamic_Table_FY,_xlfn.XMATCH($H921,Dynamic_Period_FY),_xlfn.XMATCH(INFLATION_Index,Dynamic_Indices)),
INDEX(Dynamic_Table_FY,COUNTA(Dynamic_Table_FY)/COUNTA(Dynamic_Indices),_xlfn.XMATCH(INFLATION_Index,Dynamic_Indices))),
IF(SETUP_Frequency="Calendar Year",
IFERROR(INDEX(Dynamic_Table_CAL,_xlfn.XMATCH($H921,Dynamic_Period_CAL),_xlfn.XMATCH(INFLATION_Index,Dynamic_Indices)),
INDEX(Dynamic_Table_CAL,COUNTA(Dynamic_Table_CAL)/COUNTA(Dynamic_Indices),_xlfn.XMATCH(INFLATION_Index,Dynamic_Indices))),
IF(SETUP_Frequency="Quarterly",
IFERROR(INDEX(Dynamic_Table_QTR,_xlfn.XMATCH($H921,Dynamic_Period_QTR),_xlfn.XMATCH(INFLATION_Index,Dynamic_Indices)),
INDEX(Dynamic_Table_QTR,COUNTA(Dynamic_Table_QTR)/COUNTA(Dynamic_Indices),_xlfn.XMATCH(INFLATION_Index,Dynamic_Indices))),"err")))))
/100</f>
        <v>#N/A</v>
      </c>
      <c r="P921" s="37" t="e">
        <f t="shared" ca="1" si="72"/>
        <v>#N/A</v>
      </c>
      <c r="Q921" s="37" t="e">
        <f ca="1">IF(ISERROR($H921),NA(),
$P921/_xlfn.XLOOKUP(0,Tool!$27:$27,Tool!$33:$33)
)</f>
        <v>#N/A</v>
      </c>
      <c r="R921" s="2"/>
      <c r="S921" s="36" t="e" cm="1">
        <f t="array" ref="S921">IF(OR(ISERROR($H921),$H921=FALSE),NA(),
IF(SETUP_Frequency="Financial Year",
IFERROR(INDEX(Dynamic_Table_FY,_xlfn.XMATCH($H921,Dynamic_Period_FY),_xlfn.XMATCH("GDP Deflator",Dynamic_Indices)),
INDEX(Dynamic_Table_FY,COUNTA(Dynamic_Table_FY)/COUNTA(Dynamic_Indices),_xlfn.XMATCH("GDP Deflator",Dynamic_Indices))),
IF(SETUP_Frequency="Calendar Year",
IFERROR(INDEX(Dynamic_Table_CAL,_xlfn.XMATCH($H921,Dynamic_Period_CAL),_xlfn.XMATCH("GDP Deflator",Dynamic_Indices)),
INDEX(Dynamic_Table_CAL,COUNTA(Dynamic_Table_CAL)/COUNTA(Dynamic_Indices),_xlfn.XMATCH("GDP Deflator",Dynamic_Indices))),
IF(SETUP_Frequency="Quarterly",
IFERROR(INDEX(Dynamic_Table_QTR,_xlfn.XMATCH($H921,Dynamic_Period_QTR),_xlfn.XMATCH("GDP Deflator",Dynamic_Indices)),
INDEX(Dynamic_Table_QTR,COUNTA(Dynamic_Table_QTR)/COUNTA(Dynamic_Indices),_xlfn.XMATCH("GDP Deflator",Dynamic_Indices))),"err"))))
/100</f>
        <v>#N/A</v>
      </c>
      <c r="T921" s="37" t="e">
        <f t="shared" ca="1" si="73"/>
        <v>#N/A</v>
      </c>
      <c r="U921" s="2" t="e">
        <f ca="1">IF(ISERROR($H921),NA(),
_xlfn.XLOOKUP(0,Tool!$28:$28,Tool!$40:$40)/$T921
)</f>
        <v>#N/A</v>
      </c>
    </row>
    <row r="922" spans="8:21" x14ac:dyDescent="0.35">
      <c r="H922" s="33" t="b">
        <f>IF(SETUP_Frequency="Calendar Year",IF(COUNTA(H$3:H921)&lt;=SETUP_Period_Final-SETUP_Period_First,H921+1),
IF(SETUP_Frequency="Financial Year", IF(COUNTA(H$3:H921)&lt;=LEFT(SETUP_Period_Final,4)-LEFT(SETUP_Period_First,4),((LEFT(H921,2)&amp;MID(H921,3,2))+1)&amp;"/"&amp;TEXT(RIGHT(TEXT(RIGHT(H921,2)+1,"00"),2),"00"),NA()),
IF(SETUP_Frequency="Quarterly",IF(COUNTA(H$3:H921)&lt;=((LEFT(SETUP_Period_Final,4)-LEFT(SETUP_Period_First,4))*4)+RIGHT(SETUP_Period_Final,1)-RIGHT(SETUP_Period_First,1),IF(_xlfn.NUMBERVALUE(RIGHT(H921,1))=4,(LEFT(H921,4)+1)&amp;"Q1",(LEFT(H921,4)&amp;"Q"&amp;(RIGHT(H921,1)+1))),NA()),NA())))</f>
        <v>0</v>
      </c>
      <c r="J922" s="43">
        <f ca="1">OFFSET(Tool!$C$13,0,ROW($H922)-3)</f>
        <v>0</v>
      </c>
      <c r="K922" s="78" t="e">
        <f t="shared" ca="1" si="71"/>
        <v>#N/A</v>
      </c>
      <c r="L922" s="78" t="e">
        <f t="shared" ca="1" si="74"/>
        <v>#N/A</v>
      </c>
      <c r="M922" s="78" t="e">
        <f t="shared" ca="1" si="75"/>
        <v>#N/A</v>
      </c>
      <c r="N922" s="38"/>
      <c r="O922" s="36" t="e" cm="1">
        <f t="array" ref="O922">IF(OR(ISERROR($H922),$H922=FALSE),NA(),
IF(INFLATION_Index="Custom",_xlfn.XLOOKUP($H922,Tool!$12:$12,Tool!$14:$14)*100,
IF(SETUP_Frequency="Financial Year",
IFERROR(INDEX(Dynamic_Table_FY,_xlfn.XMATCH($H922,Dynamic_Period_FY),_xlfn.XMATCH(INFLATION_Index,Dynamic_Indices)),
INDEX(Dynamic_Table_FY,COUNTA(Dynamic_Table_FY)/COUNTA(Dynamic_Indices),_xlfn.XMATCH(INFLATION_Index,Dynamic_Indices))),
IF(SETUP_Frequency="Calendar Year",
IFERROR(INDEX(Dynamic_Table_CAL,_xlfn.XMATCH($H922,Dynamic_Period_CAL),_xlfn.XMATCH(INFLATION_Index,Dynamic_Indices)),
INDEX(Dynamic_Table_CAL,COUNTA(Dynamic_Table_CAL)/COUNTA(Dynamic_Indices),_xlfn.XMATCH(INFLATION_Index,Dynamic_Indices))),
IF(SETUP_Frequency="Quarterly",
IFERROR(INDEX(Dynamic_Table_QTR,_xlfn.XMATCH($H922,Dynamic_Period_QTR),_xlfn.XMATCH(INFLATION_Index,Dynamic_Indices)),
INDEX(Dynamic_Table_QTR,COUNTA(Dynamic_Table_QTR)/COUNTA(Dynamic_Indices),_xlfn.XMATCH(INFLATION_Index,Dynamic_Indices))),"err")))))
/100</f>
        <v>#N/A</v>
      </c>
      <c r="P922" s="37" t="e">
        <f t="shared" ca="1" si="72"/>
        <v>#N/A</v>
      </c>
      <c r="Q922" s="37" t="e">
        <f ca="1">IF(ISERROR($H922),NA(),
$P922/_xlfn.XLOOKUP(0,Tool!$27:$27,Tool!$33:$33)
)</f>
        <v>#N/A</v>
      </c>
      <c r="R922" s="2"/>
      <c r="S922" s="36" t="e" cm="1">
        <f t="array" ref="S922">IF(OR(ISERROR($H922),$H922=FALSE),NA(),
IF(SETUP_Frequency="Financial Year",
IFERROR(INDEX(Dynamic_Table_FY,_xlfn.XMATCH($H922,Dynamic_Period_FY),_xlfn.XMATCH("GDP Deflator",Dynamic_Indices)),
INDEX(Dynamic_Table_FY,COUNTA(Dynamic_Table_FY)/COUNTA(Dynamic_Indices),_xlfn.XMATCH("GDP Deflator",Dynamic_Indices))),
IF(SETUP_Frequency="Calendar Year",
IFERROR(INDEX(Dynamic_Table_CAL,_xlfn.XMATCH($H922,Dynamic_Period_CAL),_xlfn.XMATCH("GDP Deflator",Dynamic_Indices)),
INDEX(Dynamic_Table_CAL,COUNTA(Dynamic_Table_CAL)/COUNTA(Dynamic_Indices),_xlfn.XMATCH("GDP Deflator",Dynamic_Indices))),
IF(SETUP_Frequency="Quarterly",
IFERROR(INDEX(Dynamic_Table_QTR,_xlfn.XMATCH($H922,Dynamic_Period_QTR),_xlfn.XMATCH("GDP Deflator",Dynamic_Indices)),
INDEX(Dynamic_Table_QTR,COUNTA(Dynamic_Table_QTR)/COUNTA(Dynamic_Indices),_xlfn.XMATCH("GDP Deflator",Dynamic_Indices))),"err"))))
/100</f>
        <v>#N/A</v>
      </c>
      <c r="T922" s="37" t="e">
        <f t="shared" ca="1" si="73"/>
        <v>#N/A</v>
      </c>
      <c r="U922" s="2" t="e">
        <f ca="1">IF(ISERROR($H922),NA(),
_xlfn.XLOOKUP(0,Tool!$28:$28,Tool!$40:$40)/$T922
)</f>
        <v>#N/A</v>
      </c>
    </row>
    <row r="923" spans="8:21" x14ac:dyDescent="0.35">
      <c r="H923" s="33" t="b">
        <f>IF(SETUP_Frequency="Calendar Year",IF(COUNTA(H$3:H922)&lt;=SETUP_Period_Final-SETUP_Period_First,H922+1),
IF(SETUP_Frequency="Financial Year", IF(COUNTA(H$3:H922)&lt;=LEFT(SETUP_Period_Final,4)-LEFT(SETUP_Period_First,4),((LEFT(H922,2)&amp;MID(H922,3,2))+1)&amp;"/"&amp;TEXT(RIGHT(TEXT(RIGHT(H922,2)+1,"00"),2),"00"),NA()),
IF(SETUP_Frequency="Quarterly",IF(COUNTA(H$3:H922)&lt;=((LEFT(SETUP_Period_Final,4)-LEFT(SETUP_Period_First,4))*4)+RIGHT(SETUP_Period_Final,1)-RIGHT(SETUP_Period_First,1),IF(_xlfn.NUMBERVALUE(RIGHT(H922,1))=4,(LEFT(H922,4)+1)&amp;"Q1",(LEFT(H922,4)&amp;"Q"&amp;(RIGHT(H922,1)+1))),NA()),NA())))</f>
        <v>0</v>
      </c>
      <c r="J923" s="43">
        <f ca="1">OFFSET(Tool!$C$13,0,ROW($H923)-3)</f>
        <v>0</v>
      </c>
      <c r="K923" s="78" t="e">
        <f t="shared" ca="1" si="71"/>
        <v>#N/A</v>
      </c>
      <c r="L923" s="78" t="e">
        <f t="shared" ca="1" si="74"/>
        <v>#N/A</v>
      </c>
      <c r="M923" s="78" t="e">
        <f t="shared" ca="1" si="75"/>
        <v>#N/A</v>
      </c>
      <c r="N923" s="38"/>
      <c r="O923" s="36" t="e" cm="1">
        <f t="array" ref="O923">IF(OR(ISERROR($H923),$H923=FALSE),NA(),
IF(INFLATION_Index="Custom",_xlfn.XLOOKUP($H923,Tool!$12:$12,Tool!$14:$14)*100,
IF(SETUP_Frequency="Financial Year",
IFERROR(INDEX(Dynamic_Table_FY,_xlfn.XMATCH($H923,Dynamic_Period_FY),_xlfn.XMATCH(INFLATION_Index,Dynamic_Indices)),
INDEX(Dynamic_Table_FY,COUNTA(Dynamic_Table_FY)/COUNTA(Dynamic_Indices),_xlfn.XMATCH(INFLATION_Index,Dynamic_Indices))),
IF(SETUP_Frequency="Calendar Year",
IFERROR(INDEX(Dynamic_Table_CAL,_xlfn.XMATCH($H923,Dynamic_Period_CAL),_xlfn.XMATCH(INFLATION_Index,Dynamic_Indices)),
INDEX(Dynamic_Table_CAL,COUNTA(Dynamic_Table_CAL)/COUNTA(Dynamic_Indices),_xlfn.XMATCH(INFLATION_Index,Dynamic_Indices))),
IF(SETUP_Frequency="Quarterly",
IFERROR(INDEX(Dynamic_Table_QTR,_xlfn.XMATCH($H923,Dynamic_Period_QTR),_xlfn.XMATCH(INFLATION_Index,Dynamic_Indices)),
INDEX(Dynamic_Table_QTR,COUNTA(Dynamic_Table_QTR)/COUNTA(Dynamic_Indices),_xlfn.XMATCH(INFLATION_Index,Dynamic_Indices))),"err")))))
/100</f>
        <v>#N/A</v>
      </c>
      <c r="P923" s="37" t="e">
        <f t="shared" ca="1" si="72"/>
        <v>#N/A</v>
      </c>
      <c r="Q923" s="37" t="e">
        <f ca="1">IF(ISERROR($H923),NA(),
$P923/_xlfn.XLOOKUP(0,Tool!$27:$27,Tool!$33:$33)
)</f>
        <v>#N/A</v>
      </c>
      <c r="R923" s="2"/>
      <c r="S923" s="36" t="e" cm="1">
        <f t="array" ref="S923">IF(OR(ISERROR($H923),$H923=FALSE),NA(),
IF(SETUP_Frequency="Financial Year",
IFERROR(INDEX(Dynamic_Table_FY,_xlfn.XMATCH($H923,Dynamic_Period_FY),_xlfn.XMATCH("GDP Deflator",Dynamic_Indices)),
INDEX(Dynamic_Table_FY,COUNTA(Dynamic_Table_FY)/COUNTA(Dynamic_Indices),_xlfn.XMATCH("GDP Deflator",Dynamic_Indices))),
IF(SETUP_Frequency="Calendar Year",
IFERROR(INDEX(Dynamic_Table_CAL,_xlfn.XMATCH($H923,Dynamic_Period_CAL),_xlfn.XMATCH("GDP Deflator",Dynamic_Indices)),
INDEX(Dynamic_Table_CAL,COUNTA(Dynamic_Table_CAL)/COUNTA(Dynamic_Indices),_xlfn.XMATCH("GDP Deflator",Dynamic_Indices))),
IF(SETUP_Frequency="Quarterly",
IFERROR(INDEX(Dynamic_Table_QTR,_xlfn.XMATCH($H923,Dynamic_Period_QTR),_xlfn.XMATCH("GDP Deflator",Dynamic_Indices)),
INDEX(Dynamic_Table_QTR,COUNTA(Dynamic_Table_QTR)/COUNTA(Dynamic_Indices),_xlfn.XMATCH("GDP Deflator",Dynamic_Indices))),"err"))))
/100</f>
        <v>#N/A</v>
      </c>
      <c r="T923" s="37" t="e">
        <f t="shared" ca="1" si="73"/>
        <v>#N/A</v>
      </c>
      <c r="U923" s="2" t="e">
        <f ca="1">IF(ISERROR($H923),NA(),
_xlfn.XLOOKUP(0,Tool!$28:$28,Tool!$40:$40)/$T923
)</f>
        <v>#N/A</v>
      </c>
    </row>
    <row r="924" spans="8:21" x14ac:dyDescent="0.35">
      <c r="H924" s="33" t="b">
        <f>IF(SETUP_Frequency="Calendar Year",IF(COUNTA(H$3:H923)&lt;=SETUP_Period_Final-SETUP_Period_First,H923+1),
IF(SETUP_Frequency="Financial Year", IF(COUNTA(H$3:H923)&lt;=LEFT(SETUP_Period_Final,4)-LEFT(SETUP_Period_First,4),((LEFT(H923,2)&amp;MID(H923,3,2))+1)&amp;"/"&amp;TEXT(RIGHT(TEXT(RIGHT(H923,2)+1,"00"),2),"00"),NA()),
IF(SETUP_Frequency="Quarterly",IF(COUNTA(H$3:H923)&lt;=((LEFT(SETUP_Period_Final,4)-LEFT(SETUP_Period_First,4))*4)+RIGHT(SETUP_Period_Final,1)-RIGHT(SETUP_Period_First,1),IF(_xlfn.NUMBERVALUE(RIGHT(H923,1))=4,(LEFT(H923,4)+1)&amp;"Q1",(LEFT(H923,4)&amp;"Q"&amp;(RIGHT(H923,1)+1))),NA()),NA())))</f>
        <v>0</v>
      </c>
      <c r="J924" s="43">
        <f ca="1">OFFSET(Tool!$C$13,0,ROW($H924)-3)</f>
        <v>0</v>
      </c>
      <c r="K924" s="78" t="e">
        <f t="shared" ca="1" si="71"/>
        <v>#N/A</v>
      </c>
      <c r="L924" s="78" t="e">
        <f t="shared" ca="1" si="74"/>
        <v>#N/A</v>
      </c>
      <c r="M924" s="78" t="e">
        <f t="shared" ca="1" si="75"/>
        <v>#N/A</v>
      </c>
      <c r="N924" s="38"/>
      <c r="O924" s="36" t="e" cm="1">
        <f t="array" ref="O924">IF(OR(ISERROR($H924),$H924=FALSE),NA(),
IF(INFLATION_Index="Custom",_xlfn.XLOOKUP($H924,Tool!$12:$12,Tool!$14:$14)*100,
IF(SETUP_Frequency="Financial Year",
IFERROR(INDEX(Dynamic_Table_FY,_xlfn.XMATCH($H924,Dynamic_Period_FY),_xlfn.XMATCH(INFLATION_Index,Dynamic_Indices)),
INDEX(Dynamic_Table_FY,COUNTA(Dynamic_Table_FY)/COUNTA(Dynamic_Indices),_xlfn.XMATCH(INFLATION_Index,Dynamic_Indices))),
IF(SETUP_Frequency="Calendar Year",
IFERROR(INDEX(Dynamic_Table_CAL,_xlfn.XMATCH($H924,Dynamic_Period_CAL),_xlfn.XMATCH(INFLATION_Index,Dynamic_Indices)),
INDEX(Dynamic_Table_CAL,COUNTA(Dynamic_Table_CAL)/COUNTA(Dynamic_Indices),_xlfn.XMATCH(INFLATION_Index,Dynamic_Indices))),
IF(SETUP_Frequency="Quarterly",
IFERROR(INDEX(Dynamic_Table_QTR,_xlfn.XMATCH($H924,Dynamic_Period_QTR),_xlfn.XMATCH(INFLATION_Index,Dynamic_Indices)),
INDEX(Dynamic_Table_QTR,COUNTA(Dynamic_Table_QTR)/COUNTA(Dynamic_Indices),_xlfn.XMATCH(INFLATION_Index,Dynamic_Indices))),"err")))))
/100</f>
        <v>#N/A</v>
      </c>
      <c r="P924" s="37" t="e">
        <f t="shared" ca="1" si="72"/>
        <v>#N/A</v>
      </c>
      <c r="Q924" s="37" t="e">
        <f ca="1">IF(ISERROR($H924),NA(),
$P924/_xlfn.XLOOKUP(0,Tool!$27:$27,Tool!$33:$33)
)</f>
        <v>#N/A</v>
      </c>
      <c r="R924" s="2"/>
      <c r="S924" s="36" t="e" cm="1">
        <f t="array" ref="S924">IF(OR(ISERROR($H924),$H924=FALSE),NA(),
IF(SETUP_Frequency="Financial Year",
IFERROR(INDEX(Dynamic_Table_FY,_xlfn.XMATCH($H924,Dynamic_Period_FY),_xlfn.XMATCH("GDP Deflator",Dynamic_Indices)),
INDEX(Dynamic_Table_FY,COUNTA(Dynamic_Table_FY)/COUNTA(Dynamic_Indices),_xlfn.XMATCH("GDP Deflator",Dynamic_Indices))),
IF(SETUP_Frequency="Calendar Year",
IFERROR(INDEX(Dynamic_Table_CAL,_xlfn.XMATCH($H924,Dynamic_Period_CAL),_xlfn.XMATCH("GDP Deflator",Dynamic_Indices)),
INDEX(Dynamic_Table_CAL,COUNTA(Dynamic_Table_CAL)/COUNTA(Dynamic_Indices),_xlfn.XMATCH("GDP Deflator",Dynamic_Indices))),
IF(SETUP_Frequency="Quarterly",
IFERROR(INDEX(Dynamic_Table_QTR,_xlfn.XMATCH($H924,Dynamic_Period_QTR),_xlfn.XMATCH("GDP Deflator",Dynamic_Indices)),
INDEX(Dynamic_Table_QTR,COUNTA(Dynamic_Table_QTR)/COUNTA(Dynamic_Indices),_xlfn.XMATCH("GDP Deflator",Dynamic_Indices))),"err"))))
/100</f>
        <v>#N/A</v>
      </c>
      <c r="T924" s="37" t="e">
        <f t="shared" ca="1" si="73"/>
        <v>#N/A</v>
      </c>
      <c r="U924" s="2" t="e">
        <f ca="1">IF(ISERROR($H924),NA(),
_xlfn.XLOOKUP(0,Tool!$28:$28,Tool!$40:$40)/$T924
)</f>
        <v>#N/A</v>
      </c>
    </row>
    <row r="925" spans="8:21" x14ac:dyDescent="0.35">
      <c r="H925" s="33" t="b">
        <f>IF(SETUP_Frequency="Calendar Year",IF(COUNTA(H$3:H924)&lt;=SETUP_Period_Final-SETUP_Period_First,H924+1),
IF(SETUP_Frequency="Financial Year", IF(COUNTA(H$3:H924)&lt;=LEFT(SETUP_Period_Final,4)-LEFT(SETUP_Period_First,4),((LEFT(H924,2)&amp;MID(H924,3,2))+1)&amp;"/"&amp;TEXT(RIGHT(TEXT(RIGHT(H924,2)+1,"00"),2),"00"),NA()),
IF(SETUP_Frequency="Quarterly",IF(COUNTA(H$3:H924)&lt;=((LEFT(SETUP_Period_Final,4)-LEFT(SETUP_Period_First,4))*4)+RIGHT(SETUP_Period_Final,1)-RIGHT(SETUP_Period_First,1),IF(_xlfn.NUMBERVALUE(RIGHT(H924,1))=4,(LEFT(H924,4)+1)&amp;"Q1",(LEFT(H924,4)&amp;"Q"&amp;(RIGHT(H924,1)+1))),NA()),NA())))</f>
        <v>0</v>
      </c>
      <c r="J925" s="43">
        <f ca="1">OFFSET(Tool!$C$13,0,ROW($H925)-3)</f>
        <v>0</v>
      </c>
      <c r="K925" s="78" t="e">
        <f t="shared" ca="1" si="71"/>
        <v>#N/A</v>
      </c>
      <c r="L925" s="78" t="e">
        <f t="shared" ca="1" si="74"/>
        <v>#N/A</v>
      </c>
      <c r="M925" s="78" t="e">
        <f t="shared" ca="1" si="75"/>
        <v>#N/A</v>
      </c>
      <c r="N925" s="38"/>
      <c r="O925" s="36" t="e" cm="1">
        <f t="array" ref="O925">IF(OR(ISERROR($H925),$H925=FALSE),NA(),
IF(INFLATION_Index="Custom",_xlfn.XLOOKUP($H925,Tool!$12:$12,Tool!$14:$14)*100,
IF(SETUP_Frequency="Financial Year",
IFERROR(INDEX(Dynamic_Table_FY,_xlfn.XMATCH($H925,Dynamic_Period_FY),_xlfn.XMATCH(INFLATION_Index,Dynamic_Indices)),
INDEX(Dynamic_Table_FY,COUNTA(Dynamic_Table_FY)/COUNTA(Dynamic_Indices),_xlfn.XMATCH(INFLATION_Index,Dynamic_Indices))),
IF(SETUP_Frequency="Calendar Year",
IFERROR(INDEX(Dynamic_Table_CAL,_xlfn.XMATCH($H925,Dynamic_Period_CAL),_xlfn.XMATCH(INFLATION_Index,Dynamic_Indices)),
INDEX(Dynamic_Table_CAL,COUNTA(Dynamic_Table_CAL)/COUNTA(Dynamic_Indices),_xlfn.XMATCH(INFLATION_Index,Dynamic_Indices))),
IF(SETUP_Frequency="Quarterly",
IFERROR(INDEX(Dynamic_Table_QTR,_xlfn.XMATCH($H925,Dynamic_Period_QTR),_xlfn.XMATCH(INFLATION_Index,Dynamic_Indices)),
INDEX(Dynamic_Table_QTR,COUNTA(Dynamic_Table_QTR)/COUNTA(Dynamic_Indices),_xlfn.XMATCH(INFLATION_Index,Dynamic_Indices))),"err")))))
/100</f>
        <v>#N/A</v>
      </c>
      <c r="P925" s="37" t="e">
        <f t="shared" ca="1" si="72"/>
        <v>#N/A</v>
      </c>
      <c r="Q925" s="37" t="e">
        <f ca="1">IF(ISERROR($H925),NA(),
$P925/_xlfn.XLOOKUP(0,Tool!$27:$27,Tool!$33:$33)
)</f>
        <v>#N/A</v>
      </c>
      <c r="R925" s="2"/>
      <c r="S925" s="36" t="e" cm="1">
        <f t="array" ref="S925">IF(OR(ISERROR($H925),$H925=FALSE),NA(),
IF(SETUP_Frequency="Financial Year",
IFERROR(INDEX(Dynamic_Table_FY,_xlfn.XMATCH($H925,Dynamic_Period_FY),_xlfn.XMATCH("GDP Deflator",Dynamic_Indices)),
INDEX(Dynamic_Table_FY,COUNTA(Dynamic_Table_FY)/COUNTA(Dynamic_Indices),_xlfn.XMATCH("GDP Deflator",Dynamic_Indices))),
IF(SETUP_Frequency="Calendar Year",
IFERROR(INDEX(Dynamic_Table_CAL,_xlfn.XMATCH($H925,Dynamic_Period_CAL),_xlfn.XMATCH("GDP Deflator",Dynamic_Indices)),
INDEX(Dynamic_Table_CAL,COUNTA(Dynamic_Table_CAL)/COUNTA(Dynamic_Indices),_xlfn.XMATCH("GDP Deflator",Dynamic_Indices))),
IF(SETUP_Frequency="Quarterly",
IFERROR(INDEX(Dynamic_Table_QTR,_xlfn.XMATCH($H925,Dynamic_Period_QTR),_xlfn.XMATCH("GDP Deflator",Dynamic_Indices)),
INDEX(Dynamic_Table_QTR,COUNTA(Dynamic_Table_QTR)/COUNTA(Dynamic_Indices),_xlfn.XMATCH("GDP Deflator",Dynamic_Indices))),"err"))))
/100</f>
        <v>#N/A</v>
      </c>
      <c r="T925" s="37" t="e">
        <f t="shared" ca="1" si="73"/>
        <v>#N/A</v>
      </c>
      <c r="U925" s="2" t="e">
        <f ca="1">IF(ISERROR($H925),NA(),
_xlfn.XLOOKUP(0,Tool!$28:$28,Tool!$40:$40)/$T925
)</f>
        <v>#N/A</v>
      </c>
    </row>
    <row r="926" spans="8:21" x14ac:dyDescent="0.35">
      <c r="H926" s="33" t="b">
        <f>IF(SETUP_Frequency="Calendar Year",IF(COUNTA(H$3:H925)&lt;=SETUP_Period_Final-SETUP_Period_First,H925+1),
IF(SETUP_Frequency="Financial Year", IF(COUNTA(H$3:H925)&lt;=LEFT(SETUP_Period_Final,4)-LEFT(SETUP_Period_First,4),((LEFT(H925,2)&amp;MID(H925,3,2))+1)&amp;"/"&amp;TEXT(RIGHT(TEXT(RIGHT(H925,2)+1,"00"),2),"00"),NA()),
IF(SETUP_Frequency="Quarterly",IF(COUNTA(H$3:H925)&lt;=((LEFT(SETUP_Period_Final,4)-LEFT(SETUP_Period_First,4))*4)+RIGHT(SETUP_Period_Final,1)-RIGHT(SETUP_Period_First,1),IF(_xlfn.NUMBERVALUE(RIGHT(H925,1))=4,(LEFT(H925,4)+1)&amp;"Q1",(LEFT(H925,4)&amp;"Q"&amp;(RIGHT(H925,1)+1))),NA()),NA())))</f>
        <v>0</v>
      </c>
      <c r="J926" s="43">
        <f ca="1">OFFSET(Tool!$C$13,0,ROW($H926)-3)</f>
        <v>0</v>
      </c>
      <c r="K926" s="78" t="e">
        <f t="shared" ca="1" si="71"/>
        <v>#N/A</v>
      </c>
      <c r="L926" s="78" t="e">
        <f t="shared" ca="1" si="74"/>
        <v>#N/A</v>
      </c>
      <c r="M926" s="78" t="e">
        <f t="shared" ca="1" si="75"/>
        <v>#N/A</v>
      </c>
      <c r="N926" s="38"/>
      <c r="O926" s="36" t="e" cm="1">
        <f t="array" ref="O926">IF(OR(ISERROR($H926),$H926=FALSE),NA(),
IF(INFLATION_Index="Custom",_xlfn.XLOOKUP($H926,Tool!$12:$12,Tool!$14:$14)*100,
IF(SETUP_Frequency="Financial Year",
IFERROR(INDEX(Dynamic_Table_FY,_xlfn.XMATCH($H926,Dynamic_Period_FY),_xlfn.XMATCH(INFLATION_Index,Dynamic_Indices)),
INDEX(Dynamic_Table_FY,COUNTA(Dynamic_Table_FY)/COUNTA(Dynamic_Indices),_xlfn.XMATCH(INFLATION_Index,Dynamic_Indices))),
IF(SETUP_Frequency="Calendar Year",
IFERROR(INDEX(Dynamic_Table_CAL,_xlfn.XMATCH($H926,Dynamic_Period_CAL),_xlfn.XMATCH(INFLATION_Index,Dynamic_Indices)),
INDEX(Dynamic_Table_CAL,COUNTA(Dynamic_Table_CAL)/COUNTA(Dynamic_Indices),_xlfn.XMATCH(INFLATION_Index,Dynamic_Indices))),
IF(SETUP_Frequency="Quarterly",
IFERROR(INDEX(Dynamic_Table_QTR,_xlfn.XMATCH($H926,Dynamic_Period_QTR),_xlfn.XMATCH(INFLATION_Index,Dynamic_Indices)),
INDEX(Dynamic_Table_QTR,COUNTA(Dynamic_Table_QTR)/COUNTA(Dynamic_Indices),_xlfn.XMATCH(INFLATION_Index,Dynamic_Indices))),"err")))))
/100</f>
        <v>#N/A</v>
      </c>
      <c r="P926" s="37" t="e">
        <f t="shared" ca="1" si="72"/>
        <v>#N/A</v>
      </c>
      <c r="Q926" s="37" t="e">
        <f ca="1">IF(ISERROR($H926),NA(),
$P926/_xlfn.XLOOKUP(0,Tool!$27:$27,Tool!$33:$33)
)</f>
        <v>#N/A</v>
      </c>
      <c r="R926" s="2"/>
      <c r="S926" s="36" t="e" cm="1">
        <f t="array" ref="S926">IF(OR(ISERROR($H926),$H926=FALSE),NA(),
IF(SETUP_Frequency="Financial Year",
IFERROR(INDEX(Dynamic_Table_FY,_xlfn.XMATCH($H926,Dynamic_Period_FY),_xlfn.XMATCH("GDP Deflator",Dynamic_Indices)),
INDEX(Dynamic_Table_FY,COUNTA(Dynamic_Table_FY)/COUNTA(Dynamic_Indices),_xlfn.XMATCH("GDP Deflator",Dynamic_Indices))),
IF(SETUP_Frequency="Calendar Year",
IFERROR(INDEX(Dynamic_Table_CAL,_xlfn.XMATCH($H926,Dynamic_Period_CAL),_xlfn.XMATCH("GDP Deflator",Dynamic_Indices)),
INDEX(Dynamic_Table_CAL,COUNTA(Dynamic_Table_CAL)/COUNTA(Dynamic_Indices),_xlfn.XMATCH("GDP Deflator",Dynamic_Indices))),
IF(SETUP_Frequency="Quarterly",
IFERROR(INDEX(Dynamic_Table_QTR,_xlfn.XMATCH($H926,Dynamic_Period_QTR),_xlfn.XMATCH("GDP Deflator",Dynamic_Indices)),
INDEX(Dynamic_Table_QTR,COUNTA(Dynamic_Table_QTR)/COUNTA(Dynamic_Indices),_xlfn.XMATCH("GDP Deflator",Dynamic_Indices))),"err"))))
/100</f>
        <v>#N/A</v>
      </c>
      <c r="T926" s="37" t="e">
        <f t="shared" ca="1" si="73"/>
        <v>#N/A</v>
      </c>
      <c r="U926" s="2" t="e">
        <f ca="1">IF(ISERROR($H926),NA(),
_xlfn.XLOOKUP(0,Tool!$28:$28,Tool!$40:$40)/$T926
)</f>
        <v>#N/A</v>
      </c>
    </row>
    <row r="927" spans="8:21" x14ac:dyDescent="0.35">
      <c r="H927" s="33" t="b">
        <f>IF(SETUP_Frequency="Calendar Year",IF(COUNTA(H$3:H926)&lt;=SETUP_Period_Final-SETUP_Period_First,H926+1),
IF(SETUP_Frequency="Financial Year", IF(COUNTA(H$3:H926)&lt;=LEFT(SETUP_Period_Final,4)-LEFT(SETUP_Period_First,4),((LEFT(H926,2)&amp;MID(H926,3,2))+1)&amp;"/"&amp;TEXT(RIGHT(TEXT(RIGHT(H926,2)+1,"00"),2),"00"),NA()),
IF(SETUP_Frequency="Quarterly",IF(COUNTA(H$3:H926)&lt;=((LEFT(SETUP_Period_Final,4)-LEFT(SETUP_Period_First,4))*4)+RIGHT(SETUP_Period_Final,1)-RIGHT(SETUP_Period_First,1),IF(_xlfn.NUMBERVALUE(RIGHT(H926,1))=4,(LEFT(H926,4)+1)&amp;"Q1",(LEFT(H926,4)&amp;"Q"&amp;(RIGHT(H926,1)+1))),NA()),NA())))</f>
        <v>0</v>
      </c>
      <c r="J927" s="43">
        <f ca="1">OFFSET(Tool!$C$13,0,ROW($H927)-3)</f>
        <v>0</v>
      </c>
      <c r="K927" s="78" t="e">
        <f t="shared" ca="1" si="71"/>
        <v>#N/A</v>
      </c>
      <c r="L927" s="78" t="e">
        <f t="shared" ca="1" si="74"/>
        <v>#N/A</v>
      </c>
      <c r="M927" s="78" t="e">
        <f t="shared" ca="1" si="75"/>
        <v>#N/A</v>
      </c>
      <c r="N927" s="38"/>
      <c r="O927" s="36" t="e" cm="1">
        <f t="array" ref="O927">IF(OR(ISERROR($H927),$H927=FALSE),NA(),
IF(INFLATION_Index="Custom",_xlfn.XLOOKUP($H927,Tool!$12:$12,Tool!$14:$14)*100,
IF(SETUP_Frequency="Financial Year",
IFERROR(INDEX(Dynamic_Table_FY,_xlfn.XMATCH($H927,Dynamic_Period_FY),_xlfn.XMATCH(INFLATION_Index,Dynamic_Indices)),
INDEX(Dynamic_Table_FY,COUNTA(Dynamic_Table_FY)/COUNTA(Dynamic_Indices),_xlfn.XMATCH(INFLATION_Index,Dynamic_Indices))),
IF(SETUP_Frequency="Calendar Year",
IFERROR(INDEX(Dynamic_Table_CAL,_xlfn.XMATCH($H927,Dynamic_Period_CAL),_xlfn.XMATCH(INFLATION_Index,Dynamic_Indices)),
INDEX(Dynamic_Table_CAL,COUNTA(Dynamic_Table_CAL)/COUNTA(Dynamic_Indices),_xlfn.XMATCH(INFLATION_Index,Dynamic_Indices))),
IF(SETUP_Frequency="Quarterly",
IFERROR(INDEX(Dynamic_Table_QTR,_xlfn.XMATCH($H927,Dynamic_Period_QTR),_xlfn.XMATCH(INFLATION_Index,Dynamic_Indices)),
INDEX(Dynamic_Table_QTR,COUNTA(Dynamic_Table_QTR)/COUNTA(Dynamic_Indices),_xlfn.XMATCH(INFLATION_Index,Dynamic_Indices))),"err")))))
/100</f>
        <v>#N/A</v>
      </c>
      <c r="P927" s="37" t="e">
        <f t="shared" ca="1" si="72"/>
        <v>#N/A</v>
      </c>
      <c r="Q927" s="37" t="e">
        <f ca="1">IF(ISERROR($H927),NA(),
$P927/_xlfn.XLOOKUP(0,Tool!$27:$27,Tool!$33:$33)
)</f>
        <v>#N/A</v>
      </c>
      <c r="R927" s="2"/>
      <c r="S927" s="36" t="e" cm="1">
        <f t="array" ref="S927">IF(OR(ISERROR($H927),$H927=FALSE),NA(),
IF(SETUP_Frequency="Financial Year",
IFERROR(INDEX(Dynamic_Table_FY,_xlfn.XMATCH($H927,Dynamic_Period_FY),_xlfn.XMATCH("GDP Deflator",Dynamic_Indices)),
INDEX(Dynamic_Table_FY,COUNTA(Dynamic_Table_FY)/COUNTA(Dynamic_Indices),_xlfn.XMATCH("GDP Deflator",Dynamic_Indices))),
IF(SETUP_Frequency="Calendar Year",
IFERROR(INDEX(Dynamic_Table_CAL,_xlfn.XMATCH($H927,Dynamic_Period_CAL),_xlfn.XMATCH("GDP Deflator",Dynamic_Indices)),
INDEX(Dynamic_Table_CAL,COUNTA(Dynamic_Table_CAL)/COUNTA(Dynamic_Indices),_xlfn.XMATCH("GDP Deflator",Dynamic_Indices))),
IF(SETUP_Frequency="Quarterly",
IFERROR(INDEX(Dynamic_Table_QTR,_xlfn.XMATCH($H927,Dynamic_Period_QTR),_xlfn.XMATCH("GDP Deflator",Dynamic_Indices)),
INDEX(Dynamic_Table_QTR,COUNTA(Dynamic_Table_QTR)/COUNTA(Dynamic_Indices),_xlfn.XMATCH("GDP Deflator",Dynamic_Indices))),"err"))))
/100</f>
        <v>#N/A</v>
      </c>
      <c r="T927" s="37" t="e">
        <f t="shared" ca="1" si="73"/>
        <v>#N/A</v>
      </c>
      <c r="U927" s="2" t="e">
        <f ca="1">IF(ISERROR($H927),NA(),
_xlfn.XLOOKUP(0,Tool!$28:$28,Tool!$40:$40)/$T927
)</f>
        <v>#N/A</v>
      </c>
    </row>
    <row r="928" spans="8:21" x14ac:dyDescent="0.35">
      <c r="H928" s="33" t="b">
        <f>IF(SETUP_Frequency="Calendar Year",IF(COUNTA(H$3:H927)&lt;=SETUP_Period_Final-SETUP_Period_First,H927+1),
IF(SETUP_Frequency="Financial Year", IF(COUNTA(H$3:H927)&lt;=LEFT(SETUP_Period_Final,4)-LEFT(SETUP_Period_First,4),((LEFT(H927,2)&amp;MID(H927,3,2))+1)&amp;"/"&amp;TEXT(RIGHT(TEXT(RIGHT(H927,2)+1,"00"),2),"00"),NA()),
IF(SETUP_Frequency="Quarterly",IF(COUNTA(H$3:H927)&lt;=((LEFT(SETUP_Period_Final,4)-LEFT(SETUP_Period_First,4))*4)+RIGHT(SETUP_Period_Final,1)-RIGHT(SETUP_Period_First,1),IF(_xlfn.NUMBERVALUE(RIGHT(H927,1))=4,(LEFT(H927,4)+1)&amp;"Q1",(LEFT(H927,4)&amp;"Q"&amp;(RIGHT(H927,1)+1))),NA()),NA())))</f>
        <v>0</v>
      </c>
      <c r="J928" s="43">
        <f ca="1">OFFSET(Tool!$C$13,0,ROW($H928)-3)</f>
        <v>0</v>
      </c>
      <c r="K928" s="78" t="e">
        <f t="shared" ca="1" si="71"/>
        <v>#N/A</v>
      </c>
      <c r="L928" s="78" t="e">
        <f t="shared" ca="1" si="74"/>
        <v>#N/A</v>
      </c>
      <c r="M928" s="78" t="e">
        <f t="shared" ca="1" si="75"/>
        <v>#N/A</v>
      </c>
      <c r="N928" s="38"/>
      <c r="O928" s="36" t="e" cm="1">
        <f t="array" ref="O928">IF(OR(ISERROR($H928),$H928=FALSE),NA(),
IF(INFLATION_Index="Custom",_xlfn.XLOOKUP($H928,Tool!$12:$12,Tool!$14:$14)*100,
IF(SETUP_Frequency="Financial Year",
IFERROR(INDEX(Dynamic_Table_FY,_xlfn.XMATCH($H928,Dynamic_Period_FY),_xlfn.XMATCH(INFLATION_Index,Dynamic_Indices)),
INDEX(Dynamic_Table_FY,COUNTA(Dynamic_Table_FY)/COUNTA(Dynamic_Indices),_xlfn.XMATCH(INFLATION_Index,Dynamic_Indices))),
IF(SETUP_Frequency="Calendar Year",
IFERROR(INDEX(Dynamic_Table_CAL,_xlfn.XMATCH($H928,Dynamic_Period_CAL),_xlfn.XMATCH(INFLATION_Index,Dynamic_Indices)),
INDEX(Dynamic_Table_CAL,COUNTA(Dynamic_Table_CAL)/COUNTA(Dynamic_Indices),_xlfn.XMATCH(INFLATION_Index,Dynamic_Indices))),
IF(SETUP_Frequency="Quarterly",
IFERROR(INDEX(Dynamic_Table_QTR,_xlfn.XMATCH($H928,Dynamic_Period_QTR),_xlfn.XMATCH(INFLATION_Index,Dynamic_Indices)),
INDEX(Dynamic_Table_QTR,COUNTA(Dynamic_Table_QTR)/COUNTA(Dynamic_Indices),_xlfn.XMATCH(INFLATION_Index,Dynamic_Indices))),"err")))))
/100</f>
        <v>#N/A</v>
      </c>
      <c r="P928" s="37" t="e">
        <f t="shared" ca="1" si="72"/>
        <v>#N/A</v>
      </c>
      <c r="Q928" s="37" t="e">
        <f ca="1">IF(ISERROR($H928),NA(),
$P928/_xlfn.XLOOKUP(0,Tool!$27:$27,Tool!$33:$33)
)</f>
        <v>#N/A</v>
      </c>
      <c r="R928" s="2"/>
      <c r="S928" s="36" t="e" cm="1">
        <f t="array" ref="S928">IF(OR(ISERROR($H928),$H928=FALSE),NA(),
IF(SETUP_Frequency="Financial Year",
IFERROR(INDEX(Dynamic_Table_FY,_xlfn.XMATCH($H928,Dynamic_Period_FY),_xlfn.XMATCH("GDP Deflator",Dynamic_Indices)),
INDEX(Dynamic_Table_FY,COUNTA(Dynamic_Table_FY)/COUNTA(Dynamic_Indices),_xlfn.XMATCH("GDP Deflator",Dynamic_Indices))),
IF(SETUP_Frequency="Calendar Year",
IFERROR(INDEX(Dynamic_Table_CAL,_xlfn.XMATCH($H928,Dynamic_Period_CAL),_xlfn.XMATCH("GDP Deflator",Dynamic_Indices)),
INDEX(Dynamic_Table_CAL,COUNTA(Dynamic_Table_CAL)/COUNTA(Dynamic_Indices),_xlfn.XMATCH("GDP Deflator",Dynamic_Indices))),
IF(SETUP_Frequency="Quarterly",
IFERROR(INDEX(Dynamic_Table_QTR,_xlfn.XMATCH($H928,Dynamic_Period_QTR),_xlfn.XMATCH("GDP Deflator",Dynamic_Indices)),
INDEX(Dynamic_Table_QTR,COUNTA(Dynamic_Table_QTR)/COUNTA(Dynamic_Indices),_xlfn.XMATCH("GDP Deflator",Dynamic_Indices))),"err"))))
/100</f>
        <v>#N/A</v>
      </c>
      <c r="T928" s="37" t="e">
        <f t="shared" ca="1" si="73"/>
        <v>#N/A</v>
      </c>
      <c r="U928" s="2" t="e">
        <f ca="1">IF(ISERROR($H928),NA(),
_xlfn.XLOOKUP(0,Tool!$28:$28,Tool!$40:$40)/$T928
)</f>
        <v>#N/A</v>
      </c>
    </row>
    <row r="929" spans="8:21" x14ac:dyDescent="0.35">
      <c r="H929" s="33" t="b">
        <f>IF(SETUP_Frequency="Calendar Year",IF(COUNTA(H$3:H928)&lt;=SETUP_Period_Final-SETUP_Period_First,H928+1),
IF(SETUP_Frequency="Financial Year", IF(COUNTA(H$3:H928)&lt;=LEFT(SETUP_Period_Final,4)-LEFT(SETUP_Period_First,4),((LEFT(H928,2)&amp;MID(H928,3,2))+1)&amp;"/"&amp;TEXT(RIGHT(TEXT(RIGHT(H928,2)+1,"00"),2),"00"),NA()),
IF(SETUP_Frequency="Quarterly",IF(COUNTA(H$3:H928)&lt;=((LEFT(SETUP_Period_Final,4)-LEFT(SETUP_Period_First,4))*4)+RIGHT(SETUP_Period_Final,1)-RIGHT(SETUP_Period_First,1),IF(_xlfn.NUMBERVALUE(RIGHT(H928,1))=4,(LEFT(H928,4)+1)&amp;"Q1",(LEFT(H928,4)&amp;"Q"&amp;(RIGHT(H928,1)+1))),NA()),NA())))</f>
        <v>0</v>
      </c>
      <c r="J929" s="43">
        <f ca="1">OFFSET(Tool!$C$13,0,ROW($H929)-3)</f>
        <v>0</v>
      </c>
      <c r="K929" s="78" t="e">
        <f t="shared" ca="1" si="71"/>
        <v>#N/A</v>
      </c>
      <c r="L929" s="78" t="e">
        <f t="shared" ca="1" si="74"/>
        <v>#N/A</v>
      </c>
      <c r="M929" s="78" t="e">
        <f t="shared" ca="1" si="75"/>
        <v>#N/A</v>
      </c>
      <c r="N929" s="38"/>
      <c r="O929" s="36" t="e" cm="1">
        <f t="array" ref="O929">IF(OR(ISERROR($H929),$H929=FALSE),NA(),
IF(INFLATION_Index="Custom",_xlfn.XLOOKUP($H929,Tool!$12:$12,Tool!$14:$14)*100,
IF(SETUP_Frequency="Financial Year",
IFERROR(INDEX(Dynamic_Table_FY,_xlfn.XMATCH($H929,Dynamic_Period_FY),_xlfn.XMATCH(INFLATION_Index,Dynamic_Indices)),
INDEX(Dynamic_Table_FY,COUNTA(Dynamic_Table_FY)/COUNTA(Dynamic_Indices),_xlfn.XMATCH(INFLATION_Index,Dynamic_Indices))),
IF(SETUP_Frequency="Calendar Year",
IFERROR(INDEX(Dynamic_Table_CAL,_xlfn.XMATCH($H929,Dynamic_Period_CAL),_xlfn.XMATCH(INFLATION_Index,Dynamic_Indices)),
INDEX(Dynamic_Table_CAL,COUNTA(Dynamic_Table_CAL)/COUNTA(Dynamic_Indices),_xlfn.XMATCH(INFLATION_Index,Dynamic_Indices))),
IF(SETUP_Frequency="Quarterly",
IFERROR(INDEX(Dynamic_Table_QTR,_xlfn.XMATCH($H929,Dynamic_Period_QTR),_xlfn.XMATCH(INFLATION_Index,Dynamic_Indices)),
INDEX(Dynamic_Table_QTR,COUNTA(Dynamic_Table_QTR)/COUNTA(Dynamic_Indices),_xlfn.XMATCH(INFLATION_Index,Dynamic_Indices))),"err")))))
/100</f>
        <v>#N/A</v>
      </c>
      <c r="P929" s="37" t="e">
        <f t="shared" ca="1" si="72"/>
        <v>#N/A</v>
      </c>
      <c r="Q929" s="37" t="e">
        <f ca="1">IF(ISERROR($H929),NA(),
$P929/_xlfn.XLOOKUP(0,Tool!$27:$27,Tool!$33:$33)
)</f>
        <v>#N/A</v>
      </c>
      <c r="R929" s="2"/>
      <c r="S929" s="36" t="e" cm="1">
        <f t="array" ref="S929">IF(OR(ISERROR($H929),$H929=FALSE),NA(),
IF(SETUP_Frequency="Financial Year",
IFERROR(INDEX(Dynamic_Table_FY,_xlfn.XMATCH($H929,Dynamic_Period_FY),_xlfn.XMATCH("GDP Deflator",Dynamic_Indices)),
INDEX(Dynamic_Table_FY,COUNTA(Dynamic_Table_FY)/COUNTA(Dynamic_Indices),_xlfn.XMATCH("GDP Deflator",Dynamic_Indices))),
IF(SETUP_Frequency="Calendar Year",
IFERROR(INDEX(Dynamic_Table_CAL,_xlfn.XMATCH($H929,Dynamic_Period_CAL),_xlfn.XMATCH("GDP Deflator",Dynamic_Indices)),
INDEX(Dynamic_Table_CAL,COUNTA(Dynamic_Table_CAL)/COUNTA(Dynamic_Indices),_xlfn.XMATCH("GDP Deflator",Dynamic_Indices))),
IF(SETUP_Frequency="Quarterly",
IFERROR(INDEX(Dynamic_Table_QTR,_xlfn.XMATCH($H929,Dynamic_Period_QTR),_xlfn.XMATCH("GDP Deflator",Dynamic_Indices)),
INDEX(Dynamic_Table_QTR,COUNTA(Dynamic_Table_QTR)/COUNTA(Dynamic_Indices),_xlfn.XMATCH("GDP Deflator",Dynamic_Indices))),"err"))))
/100</f>
        <v>#N/A</v>
      </c>
      <c r="T929" s="37" t="e">
        <f t="shared" ca="1" si="73"/>
        <v>#N/A</v>
      </c>
      <c r="U929" s="2" t="e">
        <f ca="1">IF(ISERROR($H929),NA(),
_xlfn.XLOOKUP(0,Tool!$28:$28,Tool!$40:$40)/$T929
)</f>
        <v>#N/A</v>
      </c>
    </row>
    <row r="930" spans="8:21" x14ac:dyDescent="0.35">
      <c r="H930" s="33" t="b">
        <f>IF(SETUP_Frequency="Calendar Year",IF(COUNTA(H$3:H929)&lt;=SETUP_Period_Final-SETUP_Period_First,H929+1),
IF(SETUP_Frequency="Financial Year", IF(COUNTA(H$3:H929)&lt;=LEFT(SETUP_Period_Final,4)-LEFT(SETUP_Period_First,4),((LEFT(H929,2)&amp;MID(H929,3,2))+1)&amp;"/"&amp;TEXT(RIGHT(TEXT(RIGHT(H929,2)+1,"00"),2),"00"),NA()),
IF(SETUP_Frequency="Quarterly",IF(COUNTA(H$3:H929)&lt;=((LEFT(SETUP_Period_Final,4)-LEFT(SETUP_Period_First,4))*4)+RIGHT(SETUP_Period_Final,1)-RIGHT(SETUP_Period_First,1),IF(_xlfn.NUMBERVALUE(RIGHT(H929,1))=4,(LEFT(H929,4)+1)&amp;"Q1",(LEFT(H929,4)&amp;"Q"&amp;(RIGHT(H929,1)+1))),NA()),NA())))</f>
        <v>0</v>
      </c>
      <c r="J930" s="43">
        <f ca="1">OFFSET(Tool!$C$13,0,ROW($H930)-3)</f>
        <v>0</v>
      </c>
      <c r="K930" s="78" t="e">
        <f t="shared" ca="1" si="71"/>
        <v>#N/A</v>
      </c>
      <c r="L930" s="78" t="e">
        <f t="shared" ca="1" si="74"/>
        <v>#N/A</v>
      </c>
      <c r="M930" s="78" t="e">
        <f t="shared" ca="1" si="75"/>
        <v>#N/A</v>
      </c>
      <c r="N930" s="38"/>
      <c r="O930" s="36" t="e" cm="1">
        <f t="array" ref="O930">IF(OR(ISERROR($H930),$H930=FALSE),NA(),
IF(INFLATION_Index="Custom",_xlfn.XLOOKUP($H930,Tool!$12:$12,Tool!$14:$14)*100,
IF(SETUP_Frequency="Financial Year",
IFERROR(INDEX(Dynamic_Table_FY,_xlfn.XMATCH($H930,Dynamic_Period_FY),_xlfn.XMATCH(INFLATION_Index,Dynamic_Indices)),
INDEX(Dynamic_Table_FY,COUNTA(Dynamic_Table_FY)/COUNTA(Dynamic_Indices),_xlfn.XMATCH(INFLATION_Index,Dynamic_Indices))),
IF(SETUP_Frequency="Calendar Year",
IFERROR(INDEX(Dynamic_Table_CAL,_xlfn.XMATCH($H930,Dynamic_Period_CAL),_xlfn.XMATCH(INFLATION_Index,Dynamic_Indices)),
INDEX(Dynamic_Table_CAL,COUNTA(Dynamic_Table_CAL)/COUNTA(Dynamic_Indices),_xlfn.XMATCH(INFLATION_Index,Dynamic_Indices))),
IF(SETUP_Frequency="Quarterly",
IFERROR(INDEX(Dynamic_Table_QTR,_xlfn.XMATCH($H930,Dynamic_Period_QTR),_xlfn.XMATCH(INFLATION_Index,Dynamic_Indices)),
INDEX(Dynamic_Table_QTR,COUNTA(Dynamic_Table_QTR)/COUNTA(Dynamic_Indices),_xlfn.XMATCH(INFLATION_Index,Dynamic_Indices))),"err")))))
/100</f>
        <v>#N/A</v>
      </c>
      <c r="P930" s="37" t="e">
        <f t="shared" ca="1" si="72"/>
        <v>#N/A</v>
      </c>
      <c r="Q930" s="37" t="e">
        <f ca="1">IF(ISERROR($H930),NA(),
$P930/_xlfn.XLOOKUP(0,Tool!$27:$27,Tool!$33:$33)
)</f>
        <v>#N/A</v>
      </c>
      <c r="R930" s="2"/>
      <c r="S930" s="36" t="e" cm="1">
        <f t="array" ref="S930">IF(OR(ISERROR($H930),$H930=FALSE),NA(),
IF(SETUP_Frequency="Financial Year",
IFERROR(INDEX(Dynamic_Table_FY,_xlfn.XMATCH($H930,Dynamic_Period_FY),_xlfn.XMATCH("GDP Deflator",Dynamic_Indices)),
INDEX(Dynamic_Table_FY,COUNTA(Dynamic_Table_FY)/COUNTA(Dynamic_Indices),_xlfn.XMATCH("GDP Deflator",Dynamic_Indices))),
IF(SETUP_Frequency="Calendar Year",
IFERROR(INDEX(Dynamic_Table_CAL,_xlfn.XMATCH($H930,Dynamic_Period_CAL),_xlfn.XMATCH("GDP Deflator",Dynamic_Indices)),
INDEX(Dynamic_Table_CAL,COUNTA(Dynamic_Table_CAL)/COUNTA(Dynamic_Indices),_xlfn.XMATCH("GDP Deflator",Dynamic_Indices))),
IF(SETUP_Frequency="Quarterly",
IFERROR(INDEX(Dynamic_Table_QTR,_xlfn.XMATCH($H930,Dynamic_Period_QTR),_xlfn.XMATCH("GDP Deflator",Dynamic_Indices)),
INDEX(Dynamic_Table_QTR,COUNTA(Dynamic_Table_QTR)/COUNTA(Dynamic_Indices),_xlfn.XMATCH("GDP Deflator",Dynamic_Indices))),"err"))))
/100</f>
        <v>#N/A</v>
      </c>
      <c r="T930" s="37" t="e">
        <f t="shared" ca="1" si="73"/>
        <v>#N/A</v>
      </c>
      <c r="U930" s="2" t="e">
        <f ca="1">IF(ISERROR($H930),NA(),
_xlfn.XLOOKUP(0,Tool!$28:$28,Tool!$40:$40)/$T930
)</f>
        <v>#N/A</v>
      </c>
    </row>
    <row r="931" spans="8:21" x14ac:dyDescent="0.35">
      <c r="H931" s="33" t="b">
        <f>IF(SETUP_Frequency="Calendar Year",IF(COUNTA(H$3:H930)&lt;=SETUP_Period_Final-SETUP_Period_First,H930+1),
IF(SETUP_Frequency="Financial Year", IF(COUNTA(H$3:H930)&lt;=LEFT(SETUP_Period_Final,4)-LEFT(SETUP_Period_First,4),((LEFT(H930,2)&amp;MID(H930,3,2))+1)&amp;"/"&amp;TEXT(RIGHT(TEXT(RIGHT(H930,2)+1,"00"),2),"00"),NA()),
IF(SETUP_Frequency="Quarterly",IF(COUNTA(H$3:H930)&lt;=((LEFT(SETUP_Period_Final,4)-LEFT(SETUP_Period_First,4))*4)+RIGHT(SETUP_Period_Final,1)-RIGHT(SETUP_Period_First,1),IF(_xlfn.NUMBERVALUE(RIGHT(H930,1))=4,(LEFT(H930,4)+1)&amp;"Q1",(LEFT(H930,4)&amp;"Q"&amp;(RIGHT(H930,1)+1))),NA()),NA())))</f>
        <v>0</v>
      </c>
      <c r="J931" s="43">
        <f ca="1">OFFSET(Tool!$C$13,0,ROW($H931)-3)</f>
        <v>0</v>
      </c>
      <c r="K931" s="78" t="e">
        <f t="shared" ca="1" si="71"/>
        <v>#N/A</v>
      </c>
      <c r="L931" s="78" t="e">
        <f t="shared" ca="1" si="74"/>
        <v>#N/A</v>
      </c>
      <c r="M931" s="78" t="e">
        <f t="shared" ca="1" si="75"/>
        <v>#N/A</v>
      </c>
      <c r="N931" s="38"/>
      <c r="O931" s="36" t="e" cm="1">
        <f t="array" ref="O931">IF(OR(ISERROR($H931),$H931=FALSE),NA(),
IF(INFLATION_Index="Custom",_xlfn.XLOOKUP($H931,Tool!$12:$12,Tool!$14:$14)*100,
IF(SETUP_Frequency="Financial Year",
IFERROR(INDEX(Dynamic_Table_FY,_xlfn.XMATCH($H931,Dynamic_Period_FY),_xlfn.XMATCH(INFLATION_Index,Dynamic_Indices)),
INDEX(Dynamic_Table_FY,COUNTA(Dynamic_Table_FY)/COUNTA(Dynamic_Indices),_xlfn.XMATCH(INFLATION_Index,Dynamic_Indices))),
IF(SETUP_Frequency="Calendar Year",
IFERROR(INDEX(Dynamic_Table_CAL,_xlfn.XMATCH($H931,Dynamic_Period_CAL),_xlfn.XMATCH(INFLATION_Index,Dynamic_Indices)),
INDEX(Dynamic_Table_CAL,COUNTA(Dynamic_Table_CAL)/COUNTA(Dynamic_Indices),_xlfn.XMATCH(INFLATION_Index,Dynamic_Indices))),
IF(SETUP_Frequency="Quarterly",
IFERROR(INDEX(Dynamic_Table_QTR,_xlfn.XMATCH($H931,Dynamic_Period_QTR),_xlfn.XMATCH(INFLATION_Index,Dynamic_Indices)),
INDEX(Dynamic_Table_QTR,COUNTA(Dynamic_Table_QTR)/COUNTA(Dynamic_Indices),_xlfn.XMATCH(INFLATION_Index,Dynamic_Indices))),"err")))))
/100</f>
        <v>#N/A</v>
      </c>
      <c r="P931" s="37" t="e">
        <f t="shared" ca="1" si="72"/>
        <v>#N/A</v>
      </c>
      <c r="Q931" s="37" t="e">
        <f ca="1">IF(ISERROR($H931),NA(),
$P931/_xlfn.XLOOKUP(0,Tool!$27:$27,Tool!$33:$33)
)</f>
        <v>#N/A</v>
      </c>
      <c r="R931" s="2"/>
      <c r="S931" s="36" t="e" cm="1">
        <f t="array" ref="S931">IF(OR(ISERROR($H931),$H931=FALSE),NA(),
IF(SETUP_Frequency="Financial Year",
IFERROR(INDEX(Dynamic_Table_FY,_xlfn.XMATCH($H931,Dynamic_Period_FY),_xlfn.XMATCH("GDP Deflator",Dynamic_Indices)),
INDEX(Dynamic_Table_FY,COUNTA(Dynamic_Table_FY)/COUNTA(Dynamic_Indices),_xlfn.XMATCH("GDP Deflator",Dynamic_Indices))),
IF(SETUP_Frequency="Calendar Year",
IFERROR(INDEX(Dynamic_Table_CAL,_xlfn.XMATCH($H931,Dynamic_Period_CAL),_xlfn.XMATCH("GDP Deflator",Dynamic_Indices)),
INDEX(Dynamic_Table_CAL,COUNTA(Dynamic_Table_CAL)/COUNTA(Dynamic_Indices),_xlfn.XMATCH("GDP Deflator",Dynamic_Indices))),
IF(SETUP_Frequency="Quarterly",
IFERROR(INDEX(Dynamic_Table_QTR,_xlfn.XMATCH($H931,Dynamic_Period_QTR),_xlfn.XMATCH("GDP Deflator",Dynamic_Indices)),
INDEX(Dynamic_Table_QTR,COUNTA(Dynamic_Table_QTR)/COUNTA(Dynamic_Indices),_xlfn.XMATCH("GDP Deflator",Dynamic_Indices))),"err"))))
/100</f>
        <v>#N/A</v>
      </c>
      <c r="T931" s="37" t="e">
        <f t="shared" ca="1" si="73"/>
        <v>#N/A</v>
      </c>
      <c r="U931" s="2" t="e">
        <f ca="1">IF(ISERROR($H931),NA(),
_xlfn.XLOOKUP(0,Tool!$28:$28,Tool!$40:$40)/$T931
)</f>
        <v>#N/A</v>
      </c>
    </row>
    <row r="932" spans="8:21" x14ac:dyDescent="0.35">
      <c r="H932" s="33" t="b">
        <f>IF(SETUP_Frequency="Calendar Year",IF(COUNTA(H$3:H931)&lt;=SETUP_Period_Final-SETUP_Period_First,H931+1),
IF(SETUP_Frequency="Financial Year", IF(COUNTA(H$3:H931)&lt;=LEFT(SETUP_Period_Final,4)-LEFT(SETUP_Period_First,4),((LEFT(H931,2)&amp;MID(H931,3,2))+1)&amp;"/"&amp;TEXT(RIGHT(TEXT(RIGHT(H931,2)+1,"00"),2),"00"),NA()),
IF(SETUP_Frequency="Quarterly",IF(COUNTA(H$3:H931)&lt;=((LEFT(SETUP_Period_Final,4)-LEFT(SETUP_Period_First,4))*4)+RIGHT(SETUP_Period_Final,1)-RIGHT(SETUP_Period_First,1),IF(_xlfn.NUMBERVALUE(RIGHT(H931,1))=4,(LEFT(H931,4)+1)&amp;"Q1",(LEFT(H931,4)&amp;"Q"&amp;(RIGHT(H931,1)+1))),NA()),NA())))</f>
        <v>0</v>
      </c>
      <c r="J932" s="43">
        <f ca="1">OFFSET(Tool!$C$13,0,ROW($H932)-3)</f>
        <v>0</v>
      </c>
      <c r="K932" s="78" t="e">
        <f t="shared" ca="1" si="71"/>
        <v>#N/A</v>
      </c>
      <c r="L932" s="78" t="e">
        <f t="shared" ca="1" si="74"/>
        <v>#N/A</v>
      </c>
      <c r="M932" s="78" t="e">
        <f t="shared" ca="1" si="75"/>
        <v>#N/A</v>
      </c>
      <c r="N932" s="38"/>
      <c r="O932" s="36" t="e" cm="1">
        <f t="array" ref="O932">IF(OR(ISERROR($H932),$H932=FALSE),NA(),
IF(INFLATION_Index="Custom",_xlfn.XLOOKUP($H932,Tool!$12:$12,Tool!$14:$14)*100,
IF(SETUP_Frequency="Financial Year",
IFERROR(INDEX(Dynamic_Table_FY,_xlfn.XMATCH($H932,Dynamic_Period_FY),_xlfn.XMATCH(INFLATION_Index,Dynamic_Indices)),
INDEX(Dynamic_Table_FY,COUNTA(Dynamic_Table_FY)/COUNTA(Dynamic_Indices),_xlfn.XMATCH(INFLATION_Index,Dynamic_Indices))),
IF(SETUP_Frequency="Calendar Year",
IFERROR(INDEX(Dynamic_Table_CAL,_xlfn.XMATCH($H932,Dynamic_Period_CAL),_xlfn.XMATCH(INFLATION_Index,Dynamic_Indices)),
INDEX(Dynamic_Table_CAL,COUNTA(Dynamic_Table_CAL)/COUNTA(Dynamic_Indices),_xlfn.XMATCH(INFLATION_Index,Dynamic_Indices))),
IF(SETUP_Frequency="Quarterly",
IFERROR(INDEX(Dynamic_Table_QTR,_xlfn.XMATCH($H932,Dynamic_Period_QTR),_xlfn.XMATCH(INFLATION_Index,Dynamic_Indices)),
INDEX(Dynamic_Table_QTR,COUNTA(Dynamic_Table_QTR)/COUNTA(Dynamic_Indices),_xlfn.XMATCH(INFLATION_Index,Dynamic_Indices))),"err")))))
/100</f>
        <v>#N/A</v>
      </c>
      <c r="P932" s="37" t="e">
        <f t="shared" ca="1" si="72"/>
        <v>#N/A</v>
      </c>
      <c r="Q932" s="37" t="e">
        <f ca="1">IF(ISERROR($H932),NA(),
$P932/_xlfn.XLOOKUP(0,Tool!$27:$27,Tool!$33:$33)
)</f>
        <v>#N/A</v>
      </c>
      <c r="R932" s="2"/>
      <c r="S932" s="36" t="e" cm="1">
        <f t="array" ref="S932">IF(OR(ISERROR($H932),$H932=FALSE),NA(),
IF(SETUP_Frequency="Financial Year",
IFERROR(INDEX(Dynamic_Table_FY,_xlfn.XMATCH($H932,Dynamic_Period_FY),_xlfn.XMATCH("GDP Deflator",Dynamic_Indices)),
INDEX(Dynamic_Table_FY,COUNTA(Dynamic_Table_FY)/COUNTA(Dynamic_Indices),_xlfn.XMATCH("GDP Deflator",Dynamic_Indices))),
IF(SETUP_Frequency="Calendar Year",
IFERROR(INDEX(Dynamic_Table_CAL,_xlfn.XMATCH($H932,Dynamic_Period_CAL),_xlfn.XMATCH("GDP Deflator",Dynamic_Indices)),
INDEX(Dynamic_Table_CAL,COUNTA(Dynamic_Table_CAL)/COUNTA(Dynamic_Indices),_xlfn.XMATCH("GDP Deflator",Dynamic_Indices))),
IF(SETUP_Frequency="Quarterly",
IFERROR(INDEX(Dynamic_Table_QTR,_xlfn.XMATCH($H932,Dynamic_Period_QTR),_xlfn.XMATCH("GDP Deflator",Dynamic_Indices)),
INDEX(Dynamic_Table_QTR,COUNTA(Dynamic_Table_QTR)/COUNTA(Dynamic_Indices),_xlfn.XMATCH("GDP Deflator",Dynamic_Indices))),"err"))))
/100</f>
        <v>#N/A</v>
      </c>
      <c r="T932" s="37" t="e">
        <f t="shared" ca="1" si="73"/>
        <v>#N/A</v>
      </c>
      <c r="U932" s="2" t="e">
        <f ca="1">IF(ISERROR($H932),NA(),
_xlfn.XLOOKUP(0,Tool!$28:$28,Tool!$40:$40)/$T932
)</f>
        <v>#N/A</v>
      </c>
    </row>
    <row r="933" spans="8:21" x14ac:dyDescent="0.35">
      <c r="H933" s="33" t="b">
        <f>IF(SETUP_Frequency="Calendar Year",IF(COUNTA(H$3:H932)&lt;=SETUP_Period_Final-SETUP_Period_First,H932+1),
IF(SETUP_Frequency="Financial Year", IF(COUNTA(H$3:H932)&lt;=LEFT(SETUP_Period_Final,4)-LEFT(SETUP_Period_First,4),((LEFT(H932,2)&amp;MID(H932,3,2))+1)&amp;"/"&amp;TEXT(RIGHT(TEXT(RIGHT(H932,2)+1,"00"),2),"00"),NA()),
IF(SETUP_Frequency="Quarterly",IF(COUNTA(H$3:H932)&lt;=((LEFT(SETUP_Period_Final,4)-LEFT(SETUP_Period_First,4))*4)+RIGHT(SETUP_Period_Final,1)-RIGHT(SETUP_Period_First,1),IF(_xlfn.NUMBERVALUE(RIGHT(H932,1))=4,(LEFT(H932,4)+1)&amp;"Q1",(LEFT(H932,4)&amp;"Q"&amp;(RIGHT(H932,1)+1))),NA()),NA())))</f>
        <v>0</v>
      </c>
      <c r="J933" s="43">
        <f ca="1">OFFSET(Tool!$C$13,0,ROW($H933)-3)</f>
        <v>0</v>
      </c>
      <c r="K933" s="78" t="e">
        <f t="shared" ca="1" si="71"/>
        <v>#N/A</v>
      </c>
      <c r="L933" s="78" t="e">
        <f t="shared" ca="1" si="74"/>
        <v>#N/A</v>
      </c>
      <c r="M933" s="78" t="e">
        <f t="shared" ca="1" si="75"/>
        <v>#N/A</v>
      </c>
      <c r="N933" s="38"/>
      <c r="O933" s="36" t="e" cm="1">
        <f t="array" ref="O933">IF(OR(ISERROR($H933),$H933=FALSE),NA(),
IF(INFLATION_Index="Custom",_xlfn.XLOOKUP($H933,Tool!$12:$12,Tool!$14:$14)*100,
IF(SETUP_Frequency="Financial Year",
IFERROR(INDEX(Dynamic_Table_FY,_xlfn.XMATCH($H933,Dynamic_Period_FY),_xlfn.XMATCH(INFLATION_Index,Dynamic_Indices)),
INDEX(Dynamic_Table_FY,COUNTA(Dynamic_Table_FY)/COUNTA(Dynamic_Indices),_xlfn.XMATCH(INFLATION_Index,Dynamic_Indices))),
IF(SETUP_Frequency="Calendar Year",
IFERROR(INDEX(Dynamic_Table_CAL,_xlfn.XMATCH($H933,Dynamic_Period_CAL),_xlfn.XMATCH(INFLATION_Index,Dynamic_Indices)),
INDEX(Dynamic_Table_CAL,COUNTA(Dynamic_Table_CAL)/COUNTA(Dynamic_Indices),_xlfn.XMATCH(INFLATION_Index,Dynamic_Indices))),
IF(SETUP_Frequency="Quarterly",
IFERROR(INDEX(Dynamic_Table_QTR,_xlfn.XMATCH($H933,Dynamic_Period_QTR),_xlfn.XMATCH(INFLATION_Index,Dynamic_Indices)),
INDEX(Dynamic_Table_QTR,COUNTA(Dynamic_Table_QTR)/COUNTA(Dynamic_Indices),_xlfn.XMATCH(INFLATION_Index,Dynamic_Indices))),"err")))))
/100</f>
        <v>#N/A</v>
      </c>
      <c r="P933" s="37" t="e">
        <f t="shared" ca="1" si="72"/>
        <v>#N/A</v>
      </c>
      <c r="Q933" s="37" t="e">
        <f ca="1">IF(ISERROR($H933),NA(),
$P933/_xlfn.XLOOKUP(0,Tool!$27:$27,Tool!$33:$33)
)</f>
        <v>#N/A</v>
      </c>
      <c r="R933" s="2"/>
      <c r="S933" s="36" t="e" cm="1">
        <f t="array" ref="S933">IF(OR(ISERROR($H933),$H933=FALSE),NA(),
IF(SETUP_Frequency="Financial Year",
IFERROR(INDEX(Dynamic_Table_FY,_xlfn.XMATCH($H933,Dynamic_Period_FY),_xlfn.XMATCH("GDP Deflator",Dynamic_Indices)),
INDEX(Dynamic_Table_FY,COUNTA(Dynamic_Table_FY)/COUNTA(Dynamic_Indices),_xlfn.XMATCH("GDP Deflator",Dynamic_Indices))),
IF(SETUP_Frequency="Calendar Year",
IFERROR(INDEX(Dynamic_Table_CAL,_xlfn.XMATCH($H933,Dynamic_Period_CAL),_xlfn.XMATCH("GDP Deflator",Dynamic_Indices)),
INDEX(Dynamic_Table_CAL,COUNTA(Dynamic_Table_CAL)/COUNTA(Dynamic_Indices),_xlfn.XMATCH("GDP Deflator",Dynamic_Indices))),
IF(SETUP_Frequency="Quarterly",
IFERROR(INDEX(Dynamic_Table_QTR,_xlfn.XMATCH($H933,Dynamic_Period_QTR),_xlfn.XMATCH("GDP Deflator",Dynamic_Indices)),
INDEX(Dynamic_Table_QTR,COUNTA(Dynamic_Table_QTR)/COUNTA(Dynamic_Indices),_xlfn.XMATCH("GDP Deflator",Dynamic_Indices))),"err"))))
/100</f>
        <v>#N/A</v>
      </c>
      <c r="T933" s="37" t="e">
        <f t="shared" ca="1" si="73"/>
        <v>#N/A</v>
      </c>
      <c r="U933" s="2" t="e">
        <f ca="1">IF(ISERROR($H933),NA(),
_xlfn.XLOOKUP(0,Tool!$28:$28,Tool!$40:$40)/$T933
)</f>
        <v>#N/A</v>
      </c>
    </row>
    <row r="934" spans="8:21" x14ac:dyDescent="0.35">
      <c r="H934" s="33" t="b">
        <f>IF(SETUP_Frequency="Calendar Year",IF(COUNTA(H$3:H933)&lt;=SETUP_Period_Final-SETUP_Period_First,H933+1),
IF(SETUP_Frequency="Financial Year", IF(COUNTA(H$3:H933)&lt;=LEFT(SETUP_Period_Final,4)-LEFT(SETUP_Period_First,4),((LEFT(H933,2)&amp;MID(H933,3,2))+1)&amp;"/"&amp;TEXT(RIGHT(TEXT(RIGHT(H933,2)+1,"00"),2),"00"),NA()),
IF(SETUP_Frequency="Quarterly",IF(COUNTA(H$3:H933)&lt;=((LEFT(SETUP_Period_Final,4)-LEFT(SETUP_Period_First,4))*4)+RIGHT(SETUP_Period_Final,1)-RIGHT(SETUP_Period_First,1),IF(_xlfn.NUMBERVALUE(RIGHT(H933,1))=4,(LEFT(H933,4)+1)&amp;"Q1",(LEFT(H933,4)&amp;"Q"&amp;(RIGHT(H933,1)+1))),NA()),NA())))</f>
        <v>0</v>
      </c>
      <c r="J934" s="43">
        <f ca="1">OFFSET(Tool!$C$13,0,ROW($H934)-3)</f>
        <v>0</v>
      </c>
      <c r="K934" s="78" t="e">
        <f t="shared" ca="1" si="71"/>
        <v>#N/A</v>
      </c>
      <c r="L934" s="78" t="e">
        <f t="shared" ca="1" si="74"/>
        <v>#N/A</v>
      </c>
      <c r="M934" s="78" t="e">
        <f t="shared" ca="1" si="75"/>
        <v>#N/A</v>
      </c>
      <c r="N934" s="38"/>
      <c r="O934" s="36" t="e" cm="1">
        <f t="array" ref="O934">IF(OR(ISERROR($H934),$H934=FALSE),NA(),
IF(INFLATION_Index="Custom",_xlfn.XLOOKUP($H934,Tool!$12:$12,Tool!$14:$14)*100,
IF(SETUP_Frequency="Financial Year",
IFERROR(INDEX(Dynamic_Table_FY,_xlfn.XMATCH($H934,Dynamic_Period_FY),_xlfn.XMATCH(INFLATION_Index,Dynamic_Indices)),
INDEX(Dynamic_Table_FY,COUNTA(Dynamic_Table_FY)/COUNTA(Dynamic_Indices),_xlfn.XMATCH(INFLATION_Index,Dynamic_Indices))),
IF(SETUP_Frequency="Calendar Year",
IFERROR(INDEX(Dynamic_Table_CAL,_xlfn.XMATCH($H934,Dynamic_Period_CAL),_xlfn.XMATCH(INFLATION_Index,Dynamic_Indices)),
INDEX(Dynamic_Table_CAL,COUNTA(Dynamic_Table_CAL)/COUNTA(Dynamic_Indices),_xlfn.XMATCH(INFLATION_Index,Dynamic_Indices))),
IF(SETUP_Frequency="Quarterly",
IFERROR(INDEX(Dynamic_Table_QTR,_xlfn.XMATCH($H934,Dynamic_Period_QTR),_xlfn.XMATCH(INFLATION_Index,Dynamic_Indices)),
INDEX(Dynamic_Table_QTR,COUNTA(Dynamic_Table_QTR)/COUNTA(Dynamic_Indices),_xlfn.XMATCH(INFLATION_Index,Dynamic_Indices))),"err")))))
/100</f>
        <v>#N/A</v>
      </c>
      <c r="P934" s="37" t="e">
        <f t="shared" ca="1" si="72"/>
        <v>#N/A</v>
      </c>
      <c r="Q934" s="37" t="e">
        <f ca="1">IF(ISERROR($H934),NA(),
$P934/_xlfn.XLOOKUP(0,Tool!$27:$27,Tool!$33:$33)
)</f>
        <v>#N/A</v>
      </c>
      <c r="R934" s="2"/>
      <c r="S934" s="36" t="e" cm="1">
        <f t="array" ref="S934">IF(OR(ISERROR($H934),$H934=FALSE),NA(),
IF(SETUP_Frequency="Financial Year",
IFERROR(INDEX(Dynamic_Table_FY,_xlfn.XMATCH($H934,Dynamic_Period_FY),_xlfn.XMATCH("GDP Deflator",Dynamic_Indices)),
INDEX(Dynamic_Table_FY,COUNTA(Dynamic_Table_FY)/COUNTA(Dynamic_Indices),_xlfn.XMATCH("GDP Deflator",Dynamic_Indices))),
IF(SETUP_Frequency="Calendar Year",
IFERROR(INDEX(Dynamic_Table_CAL,_xlfn.XMATCH($H934,Dynamic_Period_CAL),_xlfn.XMATCH("GDP Deflator",Dynamic_Indices)),
INDEX(Dynamic_Table_CAL,COUNTA(Dynamic_Table_CAL)/COUNTA(Dynamic_Indices),_xlfn.XMATCH("GDP Deflator",Dynamic_Indices))),
IF(SETUP_Frequency="Quarterly",
IFERROR(INDEX(Dynamic_Table_QTR,_xlfn.XMATCH($H934,Dynamic_Period_QTR),_xlfn.XMATCH("GDP Deflator",Dynamic_Indices)),
INDEX(Dynamic_Table_QTR,COUNTA(Dynamic_Table_QTR)/COUNTA(Dynamic_Indices),_xlfn.XMATCH("GDP Deflator",Dynamic_Indices))),"err"))))
/100</f>
        <v>#N/A</v>
      </c>
      <c r="T934" s="37" t="e">
        <f t="shared" ca="1" si="73"/>
        <v>#N/A</v>
      </c>
      <c r="U934" s="2" t="e">
        <f ca="1">IF(ISERROR($H934),NA(),
_xlfn.XLOOKUP(0,Tool!$28:$28,Tool!$40:$40)/$T934
)</f>
        <v>#N/A</v>
      </c>
    </row>
    <row r="935" spans="8:21" x14ac:dyDescent="0.35">
      <c r="H935" s="33" t="b">
        <f>IF(SETUP_Frequency="Calendar Year",IF(COUNTA(H$3:H934)&lt;=SETUP_Period_Final-SETUP_Period_First,H934+1),
IF(SETUP_Frequency="Financial Year", IF(COUNTA(H$3:H934)&lt;=LEFT(SETUP_Period_Final,4)-LEFT(SETUP_Period_First,4),((LEFT(H934,2)&amp;MID(H934,3,2))+1)&amp;"/"&amp;TEXT(RIGHT(TEXT(RIGHT(H934,2)+1,"00"),2),"00"),NA()),
IF(SETUP_Frequency="Quarterly",IF(COUNTA(H$3:H934)&lt;=((LEFT(SETUP_Period_Final,4)-LEFT(SETUP_Period_First,4))*4)+RIGHT(SETUP_Period_Final,1)-RIGHT(SETUP_Period_First,1),IF(_xlfn.NUMBERVALUE(RIGHT(H934,1))=4,(LEFT(H934,4)+1)&amp;"Q1",(LEFT(H934,4)&amp;"Q"&amp;(RIGHT(H934,1)+1))),NA()),NA())))</f>
        <v>0</v>
      </c>
      <c r="J935" s="43">
        <f ca="1">OFFSET(Tool!$C$13,0,ROW($H935)-3)</f>
        <v>0</v>
      </c>
      <c r="K935" s="78" t="e">
        <f t="shared" ca="1" si="71"/>
        <v>#N/A</v>
      </c>
      <c r="L935" s="78" t="e">
        <f t="shared" ca="1" si="74"/>
        <v>#N/A</v>
      </c>
      <c r="M935" s="78" t="e">
        <f t="shared" ca="1" si="75"/>
        <v>#N/A</v>
      </c>
      <c r="N935" s="38"/>
      <c r="O935" s="36" t="e" cm="1">
        <f t="array" ref="O935">IF(OR(ISERROR($H935),$H935=FALSE),NA(),
IF(INFLATION_Index="Custom",_xlfn.XLOOKUP($H935,Tool!$12:$12,Tool!$14:$14)*100,
IF(SETUP_Frequency="Financial Year",
IFERROR(INDEX(Dynamic_Table_FY,_xlfn.XMATCH($H935,Dynamic_Period_FY),_xlfn.XMATCH(INFLATION_Index,Dynamic_Indices)),
INDEX(Dynamic_Table_FY,COUNTA(Dynamic_Table_FY)/COUNTA(Dynamic_Indices),_xlfn.XMATCH(INFLATION_Index,Dynamic_Indices))),
IF(SETUP_Frequency="Calendar Year",
IFERROR(INDEX(Dynamic_Table_CAL,_xlfn.XMATCH($H935,Dynamic_Period_CAL),_xlfn.XMATCH(INFLATION_Index,Dynamic_Indices)),
INDEX(Dynamic_Table_CAL,COUNTA(Dynamic_Table_CAL)/COUNTA(Dynamic_Indices),_xlfn.XMATCH(INFLATION_Index,Dynamic_Indices))),
IF(SETUP_Frequency="Quarterly",
IFERROR(INDEX(Dynamic_Table_QTR,_xlfn.XMATCH($H935,Dynamic_Period_QTR),_xlfn.XMATCH(INFLATION_Index,Dynamic_Indices)),
INDEX(Dynamic_Table_QTR,COUNTA(Dynamic_Table_QTR)/COUNTA(Dynamic_Indices),_xlfn.XMATCH(INFLATION_Index,Dynamic_Indices))),"err")))))
/100</f>
        <v>#N/A</v>
      </c>
      <c r="P935" s="37" t="e">
        <f t="shared" ca="1" si="72"/>
        <v>#N/A</v>
      </c>
      <c r="Q935" s="37" t="e">
        <f ca="1">IF(ISERROR($H935),NA(),
$P935/_xlfn.XLOOKUP(0,Tool!$27:$27,Tool!$33:$33)
)</f>
        <v>#N/A</v>
      </c>
      <c r="R935" s="2"/>
      <c r="S935" s="36" t="e" cm="1">
        <f t="array" ref="S935">IF(OR(ISERROR($H935),$H935=FALSE),NA(),
IF(SETUP_Frequency="Financial Year",
IFERROR(INDEX(Dynamic_Table_FY,_xlfn.XMATCH($H935,Dynamic_Period_FY),_xlfn.XMATCH("GDP Deflator",Dynamic_Indices)),
INDEX(Dynamic_Table_FY,COUNTA(Dynamic_Table_FY)/COUNTA(Dynamic_Indices),_xlfn.XMATCH("GDP Deflator",Dynamic_Indices))),
IF(SETUP_Frequency="Calendar Year",
IFERROR(INDEX(Dynamic_Table_CAL,_xlfn.XMATCH($H935,Dynamic_Period_CAL),_xlfn.XMATCH("GDP Deflator",Dynamic_Indices)),
INDEX(Dynamic_Table_CAL,COUNTA(Dynamic_Table_CAL)/COUNTA(Dynamic_Indices),_xlfn.XMATCH("GDP Deflator",Dynamic_Indices))),
IF(SETUP_Frequency="Quarterly",
IFERROR(INDEX(Dynamic_Table_QTR,_xlfn.XMATCH($H935,Dynamic_Period_QTR),_xlfn.XMATCH("GDP Deflator",Dynamic_Indices)),
INDEX(Dynamic_Table_QTR,COUNTA(Dynamic_Table_QTR)/COUNTA(Dynamic_Indices),_xlfn.XMATCH("GDP Deflator",Dynamic_Indices))),"err"))))
/100</f>
        <v>#N/A</v>
      </c>
      <c r="T935" s="37" t="e">
        <f t="shared" ca="1" si="73"/>
        <v>#N/A</v>
      </c>
      <c r="U935" s="2" t="e">
        <f ca="1">IF(ISERROR($H935),NA(),
_xlfn.XLOOKUP(0,Tool!$28:$28,Tool!$40:$40)/$T935
)</f>
        <v>#N/A</v>
      </c>
    </row>
    <row r="936" spans="8:21" x14ac:dyDescent="0.35">
      <c r="H936" s="33" t="b">
        <f>IF(SETUP_Frequency="Calendar Year",IF(COUNTA(H$3:H935)&lt;=SETUP_Period_Final-SETUP_Period_First,H935+1),
IF(SETUP_Frequency="Financial Year", IF(COUNTA(H$3:H935)&lt;=LEFT(SETUP_Period_Final,4)-LEFT(SETUP_Period_First,4),((LEFT(H935,2)&amp;MID(H935,3,2))+1)&amp;"/"&amp;TEXT(RIGHT(TEXT(RIGHT(H935,2)+1,"00"),2),"00"),NA()),
IF(SETUP_Frequency="Quarterly",IF(COUNTA(H$3:H935)&lt;=((LEFT(SETUP_Period_Final,4)-LEFT(SETUP_Period_First,4))*4)+RIGHT(SETUP_Period_Final,1)-RIGHT(SETUP_Period_First,1),IF(_xlfn.NUMBERVALUE(RIGHT(H935,1))=4,(LEFT(H935,4)+1)&amp;"Q1",(LEFT(H935,4)&amp;"Q"&amp;(RIGHT(H935,1)+1))),NA()),NA())))</f>
        <v>0</v>
      </c>
      <c r="J936" s="43">
        <f ca="1">OFFSET(Tool!$C$13,0,ROW($H936)-3)</f>
        <v>0</v>
      </c>
      <c r="K936" s="78" t="e">
        <f t="shared" ca="1" si="71"/>
        <v>#N/A</v>
      </c>
      <c r="L936" s="78" t="e">
        <f t="shared" ca="1" si="74"/>
        <v>#N/A</v>
      </c>
      <c r="M936" s="78" t="e">
        <f t="shared" ca="1" si="75"/>
        <v>#N/A</v>
      </c>
      <c r="N936" s="38"/>
      <c r="O936" s="36" t="e" cm="1">
        <f t="array" ref="O936">IF(OR(ISERROR($H936),$H936=FALSE),NA(),
IF(INFLATION_Index="Custom",_xlfn.XLOOKUP($H936,Tool!$12:$12,Tool!$14:$14)*100,
IF(SETUP_Frequency="Financial Year",
IFERROR(INDEX(Dynamic_Table_FY,_xlfn.XMATCH($H936,Dynamic_Period_FY),_xlfn.XMATCH(INFLATION_Index,Dynamic_Indices)),
INDEX(Dynamic_Table_FY,COUNTA(Dynamic_Table_FY)/COUNTA(Dynamic_Indices),_xlfn.XMATCH(INFLATION_Index,Dynamic_Indices))),
IF(SETUP_Frequency="Calendar Year",
IFERROR(INDEX(Dynamic_Table_CAL,_xlfn.XMATCH($H936,Dynamic_Period_CAL),_xlfn.XMATCH(INFLATION_Index,Dynamic_Indices)),
INDEX(Dynamic_Table_CAL,COUNTA(Dynamic_Table_CAL)/COUNTA(Dynamic_Indices),_xlfn.XMATCH(INFLATION_Index,Dynamic_Indices))),
IF(SETUP_Frequency="Quarterly",
IFERROR(INDEX(Dynamic_Table_QTR,_xlfn.XMATCH($H936,Dynamic_Period_QTR),_xlfn.XMATCH(INFLATION_Index,Dynamic_Indices)),
INDEX(Dynamic_Table_QTR,COUNTA(Dynamic_Table_QTR)/COUNTA(Dynamic_Indices),_xlfn.XMATCH(INFLATION_Index,Dynamic_Indices))),"err")))))
/100</f>
        <v>#N/A</v>
      </c>
      <c r="P936" s="37" t="e">
        <f t="shared" ca="1" si="72"/>
        <v>#N/A</v>
      </c>
      <c r="Q936" s="37" t="e">
        <f ca="1">IF(ISERROR($H936),NA(),
$P936/_xlfn.XLOOKUP(0,Tool!$27:$27,Tool!$33:$33)
)</f>
        <v>#N/A</v>
      </c>
      <c r="R936" s="2"/>
      <c r="S936" s="36" t="e" cm="1">
        <f t="array" ref="S936">IF(OR(ISERROR($H936),$H936=FALSE),NA(),
IF(SETUP_Frequency="Financial Year",
IFERROR(INDEX(Dynamic_Table_FY,_xlfn.XMATCH($H936,Dynamic_Period_FY),_xlfn.XMATCH("GDP Deflator",Dynamic_Indices)),
INDEX(Dynamic_Table_FY,COUNTA(Dynamic_Table_FY)/COUNTA(Dynamic_Indices),_xlfn.XMATCH("GDP Deflator",Dynamic_Indices))),
IF(SETUP_Frequency="Calendar Year",
IFERROR(INDEX(Dynamic_Table_CAL,_xlfn.XMATCH($H936,Dynamic_Period_CAL),_xlfn.XMATCH("GDP Deflator",Dynamic_Indices)),
INDEX(Dynamic_Table_CAL,COUNTA(Dynamic_Table_CAL)/COUNTA(Dynamic_Indices),_xlfn.XMATCH("GDP Deflator",Dynamic_Indices))),
IF(SETUP_Frequency="Quarterly",
IFERROR(INDEX(Dynamic_Table_QTR,_xlfn.XMATCH($H936,Dynamic_Period_QTR),_xlfn.XMATCH("GDP Deflator",Dynamic_Indices)),
INDEX(Dynamic_Table_QTR,COUNTA(Dynamic_Table_QTR)/COUNTA(Dynamic_Indices),_xlfn.XMATCH("GDP Deflator",Dynamic_Indices))),"err"))))
/100</f>
        <v>#N/A</v>
      </c>
      <c r="T936" s="37" t="e">
        <f t="shared" ca="1" si="73"/>
        <v>#N/A</v>
      </c>
      <c r="U936" s="2" t="e">
        <f ca="1">IF(ISERROR($H936),NA(),
_xlfn.XLOOKUP(0,Tool!$28:$28,Tool!$40:$40)/$T936
)</f>
        <v>#N/A</v>
      </c>
    </row>
    <row r="937" spans="8:21" x14ac:dyDescent="0.35">
      <c r="H937" s="33" t="b">
        <f>IF(SETUP_Frequency="Calendar Year",IF(COUNTA(H$3:H936)&lt;=SETUP_Period_Final-SETUP_Period_First,H936+1),
IF(SETUP_Frequency="Financial Year", IF(COUNTA(H$3:H936)&lt;=LEFT(SETUP_Period_Final,4)-LEFT(SETUP_Period_First,4),((LEFT(H936,2)&amp;MID(H936,3,2))+1)&amp;"/"&amp;TEXT(RIGHT(TEXT(RIGHT(H936,2)+1,"00"),2),"00"),NA()),
IF(SETUP_Frequency="Quarterly",IF(COUNTA(H$3:H936)&lt;=((LEFT(SETUP_Period_Final,4)-LEFT(SETUP_Period_First,4))*4)+RIGHT(SETUP_Period_Final,1)-RIGHT(SETUP_Period_First,1),IF(_xlfn.NUMBERVALUE(RIGHT(H936,1))=4,(LEFT(H936,4)+1)&amp;"Q1",(LEFT(H936,4)&amp;"Q"&amp;(RIGHT(H936,1)+1))),NA()),NA())))</f>
        <v>0</v>
      </c>
      <c r="J937" s="43">
        <f ca="1">OFFSET(Tool!$C$13,0,ROW($H937)-3)</f>
        <v>0</v>
      </c>
      <c r="K937" s="78" t="e">
        <f t="shared" ca="1" si="71"/>
        <v>#N/A</v>
      </c>
      <c r="L937" s="78" t="e">
        <f t="shared" ca="1" si="74"/>
        <v>#N/A</v>
      </c>
      <c r="M937" s="78" t="e">
        <f t="shared" ca="1" si="75"/>
        <v>#N/A</v>
      </c>
      <c r="N937" s="38"/>
      <c r="O937" s="36" t="e" cm="1">
        <f t="array" ref="O937">IF(OR(ISERROR($H937),$H937=FALSE),NA(),
IF(INFLATION_Index="Custom",_xlfn.XLOOKUP($H937,Tool!$12:$12,Tool!$14:$14)*100,
IF(SETUP_Frequency="Financial Year",
IFERROR(INDEX(Dynamic_Table_FY,_xlfn.XMATCH($H937,Dynamic_Period_FY),_xlfn.XMATCH(INFLATION_Index,Dynamic_Indices)),
INDEX(Dynamic_Table_FY,COUNTA(Dynamic_Table_FY)/COUNTA(Dynamic_Indices),_xlfn.XMATCH(INFLATION_Index,Dynamic_Indices))),
IF(SETUP_Frequency="Calendar Year",
IFERROR(INDEX(Dynamic_Table_CAL,_xlfn.XMATCH($H937,Dynamic_Period_CAL),_xlfn.XMATCH(INFLATION_Index,Dynamic_Indices)),
INDEX(Dynamic_Table_CAL,COUNTA(Dynamic_Table_CAL)/COUNTA(Dynamic_Indices),_xlfn.XMATCH(INFLATION_Index,Dynamic_Indices))),
IF(SETUP_Frequency="Quarterly",
IFERROR(INDEX(Dynamic_Table_QTR,_xlfn.XMATCH($H937,Dynamic_Period_QTR),_xlfn.XMATCH(INFLATION_Index,Dynamic_Indices)),
INDEX(Dynamic_Table_QTR,COUNTA(Dynamic_Table_QTR)/COUNTA(Dynamic_Indices),_xlfn.XMATCH(INFLATION_Index,Dynamic_Indices))),"err")))))
/100</f>
        <v>#N/A</v>
      </c>
      <c r="P937" s="37" t="e">
        <f t="shared" ca="1" si="72"/>
        <v>#N/A</v>
      </c>
      <c r="Q937" s="37" t="e">
        <f ca="1">IF(ISERROR($H937),NA(),
$P937/_xlfn.XLOOKUP(0,Tool!$27:$27,Tool!$33:$33)
)</f>
        <v>#N/A</v>
      </c>
      <c r="R937" s="2"/>
      <c r="S937" s="36" t="e" cm="1">
        <f t="array" ref="S937">IF(OR(ISERROR($H937),$H937=FALSE),NA(),
IF(SETUP_Frequency="Financial Year",
IFERROR(INDEX(Dynamic_Table_FY,_xlfn.XMATCH($H937,Dynamic_Period_FY),_xlfn.XMATCH("GDP Deflator",Dynamic_Indices)),
INDEX(Dynamic_Table_FY,COUNTA(Dynamic_Table_FY)/COUNTA(Dynamic_Indices),_xlfn.XMATCH("GDP Deflator",Dynamic_Indices))),
IF(SETUP_Frequency="Calendar Year",
IFERROR(INDEX(Dynamic_Table_CAL,_xlfn.XMATCH($H937,Dynamic_Period_CAL),_xlfn.XMATCH("GDP Deflator",Dynamic_Indices)),
INDEX(Dynamic_Table_CAL,COUNTA(Dynamic_Table_CAL)/COUNTA(Dynamic_Indices),_xlfn.XMATCH("GDP Deflator",Dynamic_Indices))),
IF(SETUP_Frequency="Quarterly",
IFERROR(INDEX(Dynamic_Table_QTR,_xlfn.XMATCH($H937,Dynamic_Period_QTR),_xlfn.XMATCH("GDP Deflator",Dynamic_Indices)),
INDEX(Dynamic_Table_QTR,COUNTA(Dynamic_Table_QTR)/COUNTA(Dynamic_Indices),_xlfn.XMATCH("GDP Deflator",Dynamic_Indices))),"err"))))
/100</f>
        <v>#N/A</v>
      </c>
      <c r="T937" s="37" t="e">
        <f t="shared" ca="1" si="73"/>
        <v>#N/A</v>
      </c>
      <c r="U937" s="2" t="e">
        <f ca="1">IF(ISERROR($H937),NA(),
_xlfn.XLOOKUP(0,Tool!$28:$28,Tool!$40:$40)/$T937
)</f>
        <v>#N/A</v>
      </c>
    </row>
    <row r="938" spans="8:21" x14ac:dyDescent="0.35">
      <c r="H938" s="33" t="b">
        <f>IF(SETUP_Frequency="Calendar Year",IF(COUNTA(H$3:H937)&lt;=SETUP_Period_Final-SETUP_Period_First,H937+1),
IF(SETUP_Frequency="Financial Year", IF(COUNTA(H$3:H937)&lt;=LEFT(SETUP_Period_Final,4)-LEFT(SETUP_Period_First,4),((LEFT(H937,2)&amp;MID(H937,3,2))+1)&amp;"/"&amp;TEXT(RIGHT(TEXT(RIGHT(H937,2)+1,"00"),2),"00"),NA()),
IF(SETUP_Frequency="Quarterly",IF(COUNTA(H$3:H937)&lt;=((LEFT(SETUP_Period_Final,4)-LEFT(SETUP_Period_First,4))*4)+RIGHT(SETUP_Period_Final,1)-RIGHT(SETUP_Period_First,1),IF(_xlfn.NUMBERVALUE(RIGHT(H937,1))=4,(LEFT(H937,4)+1)&amp;"Q1",(LEFT(H937,4)&amp;"Q"&amp;(RIGHT(H937,1)+1))),NA()),NA())))</f>
        <v>0</v>
      </c>
      <c r="J938" s="43">
        <f ca="1">OFFSET(Tool!$C$13,0,ROW($H938)-3)</f>
        <v>0</v>
      </c>
      <c r="K938" s="78" t="e">
        <f t="shared" ca="1" si="71"/>
        <v>#N/A</v>
      </c>
      <c r="L938" s="78" t="e">
        <f t="shared" ca="1" si="74"/>
        <v>#N/A</v>
      </c>
      <c r="M938" s="78" t="e">
        <f t="shared" ca="1" si="75"/>
        <v>#N/A</v>
      </c>
      <c r="N938" s="38"/>
      <c r="O938" s="36" t="e" cm="1">
        <f t="array" ref="O938">IF(OR(ISERROR($H938),$H938=FALSE),NA(),
IF(INFLATION_Index="Custom",_xlfn.XLOOKUP($H938,Tool!$12:$12,Tool!$14:$14)*100,
IF(SETUP_Frequency="Financial Year",
IFERROR(INDEX(Dynamic_Table_FY,_xlfn.XMATCH($H938,Dynamic_Period_FY),_xlfn.XMATCH(INFLATION_Index,Dynamic_Indices)),
INDEX(Dynamic_Table_FY,COUNTA(Dynamic_Table_FY)/COUNTA(Dynamic_Indices),_xlfn.XMATCH(INFLATION_Index,Dynamic_Indices))),
IF(SETUP_Frequency="Calendar Year",
IFERROR(INDEX(Dynamic_Table_CAL,_xlfn.XMATCH($H938,Dynamic_Period_CAL),_xlfn.XMATCH(INFLATION_Index,Dynamic_Indices)),
INDEX(Dynamic_Table_CAL,COUNTA(Dynamic_Table_CAL)/COUNTA(Dynamic_Indices),_xlfn.XMATCH(INFLATION_Index,Dynamic_Indices))),
IF(SETUP_Frequency="Quarterly",
IFERROR(INDEX(Dynamic_Table_QTR,_xlfn.XMATCH($H938,Dynamic_Period_QTR),_xlfn.XMATCH(INFLATION_Index,Dynamic_Indices)),
INDEX(Dynamic_Table_QTR,COUNTA(Dynamic_Table_QTR)/COUNTA(Dynamic_Indices),_xlfn.XMATCH(INFLATION_Index,Dynamic_Indices))),"err")))))
/100</f>
        <v>#N/A</v>
      </c>
      <c r="P938" s="37" t="e">
        <f t="shared" ca="1" si="72"/>
        <v>#N/A</v>
      </c>
      <c r="Q938" s="37" t="e">
        <f ca="1">IF(ISERROR($H938),NA(),
$P938/_xlfn.XLOOKUP(0,Tool!$27:$27,Tool!$33:$33)
)</f>
        <v>#N/A</v>
      </c>
      <c r="R938" s="2"/>
      <c r="S938" s="36" t="e" cm="1">
        <f t="array" ref="S938">IF(OR(ISERROR($H938),$H938=FALSE),NA(),
IF(SETUP_Frequency="Financial Year",
IFERROR(INDEX(Dynamic_Table_FY,_xlfn.XMATCH($H938,Dynamic_Period_FY),_xlfn.XMATCH("GDP Deflator",Dynamic_Indices)),
INDEX(Dynamic_Table_FY,COUNTA(Dynamic_Table_FY)/COUNTA(Dynamic_Indices),_xlfn.XMATCH("GDP Deflator",Dynamic_Indices))),
IF(SETUP_Frequency="Calendar Year",
IFERROR(INDEX(Dynamic_Table_CAL,_xlfn.XMATCH($H938,Dynamic_Period_CAL),_xlfn.XMATCH("GDP Deflator",Dynamic_Indices)),
INDEX(Dynamic_Table_CAL,COUNTA(Dynamic_Table_CAL)/COUNTA(Dynamic_Indices),_xlfn.XMATCH("GDP Deflator",Dynamic_Indices))),
IF(SETUP_Frequency="Quarterly",
IFERROR(INDEX(Dynamic_Table_QTR,_xlfn.XMATCH($H938,Dynamic_Period_QTR),_xlfn.XMATCH("GDP Deflator",Dynamic_Indices)),
INDEX(Dynamic_Table_QTR,COUNTA(Dynamic_Table_QTR)/COUNTA(Dynamic_Indices),_xlfn.XMATCH("GDP Deflator",Dynamic_Indices))),"err"))))
/100</f>
        <v>#N/A</v>
      </c>
      <c r="T938" s="37" t="e">
        <f t="shared" ca="1" si="73"/>
        <v>#N/A</v>
      </c>
      <c r="U938" s="2" t="e">
        <f ca="1">IF(ISERROR($H938),NA(),
_xlfn.XLOOKUP(0,Tool!$28:$28,Tool!$40:$40)/$T938
)</f>
        <v>#N/A</v>
      </c>
    </row>
    <row r="939" spans="8:21" x14ac:dyDescent="0.35">
      <c r="H939" s="33" t="b">
        <f>IF(SETUP_Frequency="Calendar Year",IF(COUNTA(H$3:H938)&lt;=SETUP_Period_Final-SETUP_Period_First,H938+1),
IF(SETUP_Frequency="Financial Year", IF(COUNTA(H$3:H938)&lt;=LEFT(SETUP_Period_Final,4)-LEFT(SETUP_Period_First,4),((LEFT(H938,2)&amp;MID(H938,3,2))+1)&amp;"/"&amp;TEXT(RIGHT(TEXT(RIGHT(H938,2)+1,"00"),2),"00"),NA()),
IF(SETUP_Frequency="Quarterly",IF(COUNTA(H$3:H938)&lt;=((LEFT(SETUP_Period_Final,4)-LEFT(SETUP_Period_First,4))*4)+RIGHT(SETUP_Period_Final,1)-RIGHT(SETUP_Period_First,1),IF(_xlfn.NUMBERVALUE(RIGHT(H938,1))=4,(LEFT(H938,4)+1)&amp;"Q1",(LEFT(H938,4)&amp;"Q"&amp;(RIGHT(H938,1)+1))),NA()),NA())))</f>
        <v>0</v>
      </c>
      <c r="J939" s="43">
        <f ca="1">OFFSET(Tool!$C$13,0,ROW($H939)-3)</f>
        <v>0</v>
      </c>
      <c r="K939" s="78" t="e">
        <f t="shared" ca="1" si="71"/>
        <v>#N/A</v>
      </c>
      <c r="L939" s="78" t="e">
        <f t="shared" ca="1" si="74"/>
        <v>#N/A</v>
      </c>
      <c r="M939" s="78" t="e">
        <f t="shared" ca="1" si="75"/>
        <v>#N/A</v>
      </c>
      <c r="N939" s="38"/>
      <c r="O939" s="36" t="e" cm="1">
        <f t="array" ref="O939">IF(OR(ISERROR($H939),$H939=FALSE),NA(),
IF(INFLATION_Index="Custom",_xlfn.XLOOKUP($H939,Tool!$12:$12,Tool!$14:$14)*100,
IF(SETUP_Frequency="Financial Year",
IFERROR(INDEX(Dynamic_Table_FY,_xlfn.XMATCH($H939,Dynamic_Period_FY),_xlfn.XMATCH(INFLATION_Index,Dynamic_Indices)),
INDEX(Dynamic_Table_FY,COUNTA(Dynamic_Table_FY)/COUNTA(Dynamic_Indices),_xlfn.XMATCH(INFLATION_Index,Dynamic_Indices))),
IF(SETUP_Frequency="Calendar Year",
IFERROR(INDEX(Dynamic_Table_CAL,_xlfn.XMATCH($H939,Dynamic_Period_CAL),_xlfn.XMATCH(INFLATION_Index,Dynamic_Indices)),
INDEX(Dynamic_Table_CAL,COUNTA(Dynamic_Table_CAL)/COUNTA(Dynamic_Indices),_xlfn.XMATCH(INFLATION_Index,Dynamic_Indices))),
IF(SETUP_Frequency="Quarterly",
IFERROR(INDEX(Dynamic_Table_QTR,_xlfn.XMATCH($H939,Dynamic_Period_QTR),_xlfn.XMATCH(INFLATION_Index,Dynamic_Indices)),
INDEX(Dynamic_Table_QTR,COUNTA(Dynamic_Table_QTR)/COUNTA(Dynamic_Indices),_xlfn.XMATCH(INFLATION_Index,Dynamic_Indices))),"err")))))
/100</f>
        <v>#N/A</v>
      </c>
      <c r="P939" s="37" t="e">
        <f t="shared" ca="1" si="72"/>
        <v>#N/A</v>
      </c>
      <c r="Q939" s="37" t="e">
        <f ca="1">IF(ISERROR($H939),NA(),
$P939/_xlfn.XLOOKUP(0,Tool!$27:$27,Tool!$33:$33)
)</f>
        <v>#N/A</v>
      </c>
      <c r="R939" s="2"/>
      <c r="S939" s="36" t="e" cm="1">
        <f t="array" ref="S939">IF(OR(ISERROR($H939),$H939=FALSE),NA(),
IF(SETUP_Frequency="Financial Year",
IFERROR(INDEX(Dynamic_Table_FY,_xlfn.XMATCH($H939,Dynamic_Period_FY),_xlfn.XMATCH("GDP Deflator",Dynamic_Indices)),
INDEX(Dynamic_Table_FY,COUNTA(Dynamic_Table_FY)/COUNTA(Dynamic_Indices),_xlfn.XMATCH("GDP Deflator",Dynamic_Indices))),
IF(SETUP_Frequency="Calendar Year",
IFERROR(INDEX(Dynamic_Table_CAL,_xlfn.XMATCH($H939,Dynamic_Period_CAL),_xlfn.XMATCH("GDP Deflator",Dynamic_Indices)),
INDEX(Dynamic_Table_CAL,COUNTA(Dynamic_Table_CAL)/COUNTA(Dynamic_Indices),_xlfn.XMATCH("GDP Deflator",Dynamic_Indices))),
IF(SETUP_Frequency="Quarterly",
IFERROR(INDEX(Dynamic_Table_QTR,_xlfn.XMATCH($H939,Dynamic_Period_QTR),_xlfn.XMATCH("GDP Deflator",Dynamic_Indices)),
INDEX(Dynamic_Table_QTR,COUNTA(Dynamic_Table_QTR)/COUNTA(Dynamic_Indices),_xlfn.XMATCH("GDP Deflator",Dynamic_Indices))),"err"))))
/100</f>
        <v>#N/A</v>
      </c>
      <c r="T939" s="37" t="e">
        <f t="shared" ca="1" si="73"/>
        <v>#N/A</v>
      </c>
      <c r="U939" s="2" t="e">
        <f ca="1">IF(ISERROR($H939),NA(),
_xlfn.XLOOKUP(0,Tool!$28:$28,Tool!$40:$40)/$T939
)</f>
        <v>#N/A</v>
      </c>
    </row>
    <row r="940" spans="8:21" x14ac:dyDescent="0.35">
      <c r="H940" s="33" t="b">
        <f>IF(SETUP_Frequency="Calendar Year",IF(COUNTA(H$3:H939)&lt;=SETUP_Period_Final-SETUP_Period_First,H939+1),
IF(SETUP_Frequency="Financial Year", IF(COUNTA(H$3:H939)&lt;=LEFT(SETUP_Period_Final,4)-LEFT(SETUP_Period_First,4),((LEFT(H939,2)&amp;MID(H939,3,2))+1)&amp;"/"&amp;TEXT(RIGHT(TEXT(RIGHT(H939,2)+1,"00"),2),"00"),NA()),
IF(SETUP_Frequency="Quarterly",IF(COUNTA(H$3:H939)&lt;=((LEFT(SETUP_Period_Final,4)-LEFT(SETUP_Period_First,4))*4)+RIGHT(SETUP_Period_Final,1)-RIGHT(SETUP_Period_First,1),IF(_xlfn.NUMBERVALUE(RIGHT(H939,1))=4,(LEFT(H939,4)+1)&amp;"Q1",(LEFT(H939,4)&amp;"Q"&amp;(RIGHT(H939,1)+1))),NA()),NA())))</f>
        <v>0</v>
      </c>
      <c r="J940" s="43">
        <f ca="1">OFFSET(Tool!$C$13,0,ROW($H940)-3)</f>
        <v>0</v>
      </c>
      <c r="K940" s="78" t="e">
        <f t="shared" ca="1" si="71"/>
        <v>#N/A</v>
      </c>
      <c r="L940" s="78" t="e">
        <f t="shared" ca="1" si="74"/>
        <v>#N/A</v>
      </c>
      <c r="M940" s="78" t="e">
        <f t="shared" ca="1" si="75"/>
        <v>#N/A</v>
      </c>
      <c r="N940" s="38"/>
      <c r="O940" s="36" t="e" cm="1">
        <f t="array" ref="O940">IF(OR(ISERROR($H940),$H940=FALSE),NA(),
IF(INFLATION_Index="Custom",_xlfn.XLOOKUP($H940,Tool!$12:$12,Tool!$14:$14)*100,
IF(SETUP_Frequency="Financial Year",
IFERROR(INDEX(Dynamic_Table_FY,_xlfn.XMATCH($H940,Dynamic_Period_FY),_xlfn.XMATCH(INFLATION_Index,Dynamic_Indices)),
INDEX(Dynamic_Table_FY,COUNTA(Dynamic_Table_FY)/COUNTA(Dynamic_Indices),_xlfn.XMATCH(INFLATION_Index,Dynamic_Indices))),
IF(SETUP_Frequency="Calendar Year",
IFERROR(INDEX(Dynamic_Table_CAL,_xlfn.XMATCH($H940,Dynamic_Period_CAL),_xlfn.XMATCH(INFLATION_Index,Dynamic_Indices)),
INDEX(Dynamic_Table_CAL,COUNTA(Dynamic_Table_CAL)/COUNTA(Dynamic_Indices),_xlfn.XMATCH(INFLATION_Index,Dynamic_Indices))),
IF(SETUP_Frequency="Quarterly",
IFERROR(INDEX(Dynamic_Table_QTR,_xlfn.XMATCH($H940,Dynamic_Period_QTR),_xlfn.XMATCH(INFLATION_Index,Dynamic_Indices)),
INDEX(Dynamic_Table_QTR,COUNTA(Dynamic_Table_QTR)/COUNTA(Dynamic_Indices),_xlfn.XMATCH(INFLATION_Index,Dynamic_Indices))),"err")))))
/100</f>
        <v>#N/A</v>
      </c>
      <c r="P940" s="37" t="e">
        <f t="shared" ca="1" si="72"/>
        <v>#N/A</v>
      </c>
      <c r="Q940" s="37" t="e">
        <f ca="1">IF(ISERROR($H940),NA(),
$P940/_xlfn.XLOOKUP(0,Tool!$27:$27,Tool!$33:$33)
)</f>
        <v>#N/A</v>
      </c>
      <c r="R940" s="2"/>
      <c r="S940" s="36" t="e" cm="1">
        <f t="array" ref="S940">IF(OR(ISERROR($H940),$H940=FALSE),NA(),
IF(SETUP_Frequency="Financial Year",
IFERROR(INDEX(Dynamic_Table_FY,_xlfn.XMATCH($H940,Dynamic_Period_FY),_xlfn.XMATCH("GDP Deflator",Dynamic_Indices)),
INDEX(Dynamic_Table_FY,COUNTA(Dynamic_Table_FY)/COUNTA(Dynamic_Indices),_xlfn.XMATCH("GDP Deflator",Dynamic_Indices))),
IF(SETUP_Frequency="Calendar Year",
IFERROR(INDEX(Dynamic_Table_CAL,_xlfn.XMATCH($H940,Dynamic_Period_CAL),_xlfn.XMATCH("GDP Deflator",Dynamic_Indices)),
INDEX(Dynamic_Table_CAL,COUNTA(Dynamic_Table_CAL)/COUNTA(Dynamic_Indices),_xlfn.XMATCH("GDP Deflator",Dynamic_Indices))),
IF(SETUP_Frequency="Quarterly",
IFERROR(INDEX(Dynamic_Table_QTR,_xlfn.XMATCH($H940,Dynamic_Period_QTR),_xlfn.XMATCH("GDP Deflator",Dynamic_Indices)),
INDEX(Dynamic_Table_QTR,COUNTA(Dynamic_Table_QTR)/COUNTA(Dynamic_Indices),_xlfn.XMATCH("GDP Deflator",Dynamic_Indices))),"err"))))
/100</f>
        <v>#N/A</v>
      </c>
      <c r="T940" s="37" t="e">
        <f t="shared" ca="1" si="73"/>
        <v>#N/A</v>
      </c>
      <c r="U940" s="2" t="e">
        <f ca="1">IF(ISERROR($H940),NA(),
_xlfn.XLOOKUP(0,Tool!$28:$28,Tool!$40:$40)/$T940
)</f>
        <v>#N/A</v>
      </c>
    </row>
    <row r="941" spans="8:21" x14ac:dyDescent="0.35">
      <c r="H941" s="33" t="b">
        <f>IF(SETUP_Frequency="Calendar Year",IF(COUNTA(H$3:H940)&lt;=SETUP_Period_Final-SETUP_Period_First,H940+1),
IF(SETUP_Frequency="Financial Year", IF(COUNTA(H$3:H940)&lt;=LEFT(SETUP_Period_Final,4)-LEFT(SETUP_Period_First,4),((LEFT(H940,2)&amp;MID(H940,3,2))+1)&amp;"/"&amp;TEXT(RIGHT(TEXT(RIGHT(H940,2)+1,"00"),2),"00"),NA()),
IF(SETUP_Frequency="Quarterly",IF(COUNTA(H$3:H940)&lt;=((LEFT(SETUP_Period_Final,4)-LEFT(SETUP_Period_First,4))*4)+RIGHT(SETUP_Period_Final,1)-RIGHT(SETUP_Period_First,1),IF(_xlfn.NUMBERVALUE(RIGHT(H940,1))=4,(LEFT(H940,4)+1)&amp;"Q1",(LEFT(H940,4)&amp;"Q"&amp;(RIGHT(H940,1)+1))),NA()),NA())))</f>
        <v>0</v>
      </c>
      <c r="J941" s="43">
        <f ca="1">OFFSET(Tool!$C$13,0,ROW($H941)-3)</f>
        <v>0</v>
      </c>
      <c r="K941" s="78" t="e">
        <f t="shared" ca="1" si="71"/>
        <v>#N/A</v>
      </c>
      <c r="L941" s="78" t="e">
        <f t="shared" ca="1" si="74"/>
        <v>#N/A</v>
      </c>
      <c r="M941" s="78" t="e">
        <f t="shared" ca="1" si="75"/>
        <v>#N/A</v>
      </c>
      <c r="N941" s="38"/>
      <c r="O941" s="36" t="e" cm="1">
        <f t="array" ref="O941">IF(OR(ISERROR($H941),$H941=FALSE),NA(),
IF(INFLATION_Index="Custom",_xlfn.XLOOKUP($H941,Tool!$12:$12,Tool!$14:$14)*100,
IF(SETUP_Frequency="Financial Year",
IFERROR(INDEX(Dynamic_Table_FY,_xlfn.XMATCH($H941,Dynamic_Period_FY),_xlfn.XMATCH(INFLATION_Index,Dynamic_Indices)),
INDEX(Dynamic_Table_FY,COUNTA(Dynamic_Table_FY)/COUNTA(Dynamic_Indices),_xlfn.XMATCH(INFLATION_Index,Dynamic_Indices))),
IF(SETUP_Frequency="Calendar Year",
IFERROR(INDEX(Dynamic_Table_CAL,_xlfn.XMATCH($H941,Dynamic_Period_CAL),_xlfn.XMATCH(INFLATION_Index,Dynamic_Indices)),
INDEX(Dynamic_Table_CAL,COUNTA(Dynamic_Table_CAL)/COUNTA(Dynamic_Indices),_xlfn.XMATCH(INFLATION_Index,Dynamic_Indices))),
IF(SETUP_Frequency="Quarterly",
IFERROR(INDEX(Dynamic_Table_QTR,_xlfn.XMATCH($H941,Dynamic_Period_QTR),_xlfn.XMATCH(INFLATION_Index,Dynamic_Indices)),
INDEX(Dynamic_Table_QTR,COUNTA(Dynamic_Table_QTR)/COUNTA(Dynamic_Indices),_xlfn.XMATCH(INFLATION_Index,Dynamic_Indices))),"err")))))
/100</f>
        <v>#N/A</v>
      </c>
      <c r="P941" s="37" t="e">
        <f t="shared" ca="1" si="72"/>
        <v>#N/A</v>
      </c>
      <c r="Q941" s="37" t="e">
        <f ca="1">IF(ISERROR($H941),NA(),
$P941/_xlfn.XLOOKUP(0,Tool!$27:$27,Tool!$33:$33)
)</f>
        <v>#N/A</v>
      </c>
      <c r="R941" s="2"/>
      <c r="S941" s="36" t="e" cm="1">
        <f t="array" ref="S941">IF(OR(ISERROR($H941),$H941=FALSE),NA(),
IF(SETUP_Frequency="Financial Year",
IFERROR(INDEX(Dynamic_Table_FY,_xlfn.XMATCH($H941,Dynamic_Period_FY),_xlfn.XMATCH("GDP Deflator",Dynamic_Indices)),
INDEX(Dynamic_Table_FY,COUNTA(Dynamic_Table_FY)/COUNTA(Dynamic_Indices),_xlfn.XMATCH("GDP Deflator",Dynamic_Indices))),
IF(SETUP_Frequency="Calendar Year",
IFERROR(INDEX(Dynamic_Table_CAL,_xlfn.XMATCH($H941,Dynamic_Period_CAL),_xlfn.XMATCH("GDP Deflator",Dynamic_Indices)),
INDEX(Dynamic_Table_CAL,COUNTA(Dynamic_Table_CAL)/COUNTA(Dynamic_Indices),_xlfn.XMATCH("GDP Deflator",Dynamic_Indices))),
IF(SETUP_Frequency="Quarterly",
IFERROR(INDEX(Dynamic_Table_QTR,_xlfn.XMATCH($H941,Dynamic_Period_QTR),_xlfn.XMATCH("GDP Deflator",Dynamic_Indices)),
INDEX(Dynamic_Table_QTR,COUNTA(Dynamic_Table_QTR)/COUNTA(Dynamic_Indices),_xlfn.XMATCH("GDP Deflator",Dynamic_Indices))),"err"))))
/100</f>
        <v>#N/A</v>
      </c>
      <c r="T941" s="37" t="e">
        <f t="shared" ca="1" si="73"/>
        <v>#N/A</v>
      </c>
      <c r="U941" s="2" t="e">
        <f ca="1">IF(ISERROR($H941),NA(),
_xlfn.XLOOKUP(0,Tool!$28:$28,Tool!$40:$40)/$T941
)</f>
        <v>#N/A</v>
      </c>
    </row>
    <row r="942" spans="8:21" x14ac:dyDescent="0.35">
      <c r="H942" s="33" t="b">
        <f>IF(SETUP_Frequency="Calendar Year",IF(COUNTA(H$3:H941)&lt;=SETUP_Period_Final-SETUP_Period_First,H941+1),
IF(SETUP_Frequency="Financial Year", IF(COUNTA(H$3:H941)&lt;=LEFT(SETUP_Period_Final,4)-LEFT(SETUP_Period_First,4),((LEFT(H941,2)&amp;MID(H941,3,2))+1)&amp;"/"&amp;TEXT(RIGHT(TEXT(RIGHT(H941,2)+1,"00"),2),"00"),NA()),
IF(SETUP_Frequency="Quarterly",IF(COUNTA(H$3:H941)&lt;=((LEFT(SETUP_Period_Final,4)-LEFT(SETUP_Period_First,4))*4)+RIGHT(SETUP_Period_Final,1)-RIGHT(SETUP_Period_First,1),IF(_xlfn.NUMBERVALUE(RIGHT(H941,1))=4,(LEFT(H941,4)+1)&amp;"Q1",(LEFT(H941,4)&amp;"Q"&amp;(RIGHT(H941,1)+1))),NA()),NA())))</f>
        <v>0</v>
      </c>
      <c r="J942" s="43">
        <f ca="1">OFFSET(Tool!$C$13,0,ROW($H942)-3)</f>
        <v>0</v>
      </c>
      <c r="K942" s="78" t="e">
        <f t="shared" ca="1" si="71"/>
        <v>#N/A</v>
      </c>
      <c r="L942" s="78" t="e">
        <f t="shared" ca="1" si="74"/>
        <v>#N/A</v>
      </c>
      <c r="M942" s="78" t="e">
        <f t="shared" ca="1" si="75"/>
        <v>#N/A</v>
      </c>
      <c r="N942" s="38"/>
      <c r="O942" s="36" t="e" cm="1">
        <f t="array" ref="O942">IF(OR(ISERROR($H942),$H942=FALSE),NA(),
IF(INFLATION_Index="Custom",_xlfn.XLOOKUP($H942,Tool!$12:$12,Tool!$14:$14)*100,
IF(SETUP_Frequency="Financial Year",
IFERROR(INDEX(Dynamic_Table_FY,_xlfn.XMATCH($H942,Dynamic_Period_FY),_xlfn.XMATCH(INFLATION_Index,Dynamic_Indices)),
INDEX(Dynamic_Table_FY,COUNTA(Dynamic_Table_FY)/COUNTA(Dynamic_Indices),_xlfn.XMATCH(INFLATION_Index,Dynamic_Indices))),
IF(SETUP_Frequency="Calendar Year",
IFERROR(INDEX(Dynamic_Table_CAL,_xlfn.XMATCH($H942,Dynamic_Period_CAL),_xlfn.XMATCH(INFLATION_Index,Dynamic_Indices)),
INDEX(Dynamic_Table_CAL,COUNTA(Dynamic_Table_CAL)/COUNTA(Dynamic_Indices),_xlfn.XMATCH(INFLATION_Index,Dynamic_Indices))),
IF(SETUP_Frequency="Quarterly",
IFERROR(INDEX(Dynamic_Table_QTR,_xlfn.XMATCH($H942,Dynamic_Period_QTR),_xlfn.XMATCH(INFLATION_Index,Dynamic_Indices)),
INDEX(Dynamic_Table_QTR,COUNTA(Dynamic_Table_QTR)/COUNTA(Dynamic_Indices),_xlfn.XMATCH(INFLATION_Index,Dynamic_Indices))),"err")))))
/100</f>
        <v>#N/A</v>
      </c>
      <c r="P942" s="37" t="e">
        <f t="shared" ca="1" si="72"/>
        <v>#N/A</v>
      </c>
      <c r="Q942" s="37" t="e">
        <f ca="1">IF(ISERROR($H942),NA(),
$P942/_xlfn.XLOOKUP(0,Tool!$27:$27,Tool!$33:$33)
)</f>
        <v>#N/A</v>
      </c>
      <c r="R942" s="2"/>
      <c r="S942" s="36" t="e" cm="1">
        <f t="array" ref="S942">IF(OR(ISERROR($H942),$H942=FALSE),NA(),
IF(SETUP_Frequency="Financial Year",
IFERROR(INDEX(Dynamic_Table_FY,_xlfn.XMATCH($H942,Dynamic_Period_FY),_xlfn.XMATCH("GDP Deflator",Dynamic_Indices)),
INDEX(Dynamic_Table_FY,COUNTA(Dynamic_Table_FY)/COUNTA(Dynamic_Indices),_xlfn.XMATCH("GDP Deflator",Dynamic_Indices))),
IF(SETUP_Frequency="Calendar Year",
IFERROR(INDEX(Dynamic_Table_CAL,_xlfn.XMATCH($H942,Dynamic_Period_CAL),_xlfn.XMATCH("GDP Deflator",Dynamic_Indices)),
INDEX(Dynamic_Table_CAL,COUNTA(Dynamic_Table_CAL)/COUNTA(Dynamic_Indices),_xlfn.XMATCH("GDP Deflator",Dynamic_Indices))),
IF(SETUP_Frequency="Quarterly",
IFERROR(INDEX(Dynamic_Table_QTR,_xlfn.XMATCH($H942,Dynamic_Period_QTR),_xlfn.XMATCH("GDP Deflator",Dynamic_Indices)),
INDEX(Dynamic_Table_QTR,COUNTA(Dynamic_Table_QTR)/COUNTA(Dynamic_Indices),_xlfn.XMATCH("GDP Deflator",Dynamic_Indices))),"err"))))
/100</f>
        <v>#N/A</v>
      </c>
      <c r="T942" s="37" t="e">
        <f t="shared" ca="1" si="73"/>
        <v>#N/A</v>
      </c>
      <c r="U942" s="2" t="e">
        <f ca="1">IF(ISERROR($H942),NA(),
_xlfn.XLOOKUP(0,Tool!$28:$28,Tool!$40:$40)/$T942
)</f>
        <v>#N/A</v>
      </c>
    </row>
    <row r="943" spans="8:21" x14ac:dyDescent="0.35">
      <c r="H943" s="33" t="b">
        <f>IF(SETUP_Frequency="Calendar Year",IF(COUNTA(H$3:H942)&lt;=SETUP_Period_Final-SETUP_Period_First,H942+1),
IF(SETUP_Frequency="Financial Year", IF(COUNTA(H$3:H942)&lt;=LEFT(SETUP_Period_Final,4)-LEFT(SETUP_Period_First,4),((LEFT(H942,2)&amp;MID(H942,3,2))+1)&amp;"/"&amp;TEXT(RIGHT(TEXT(RIGHT(H942,2)+1,"00"),2),"00"),NA()),
IF(SETUP_Frequency="Quarterly",IF(COUNTA(H$3:H942)&lt;=((LEFT(SETUP_Period_Final,4)-LEFT(SETUP_Period_First,4))*4)+RIGHT(SETUP_Period_Final,1)-RIGHT(SETUP_Period_First,1),IF(_xlfn.NUMBERVALUE(RIGHT(H942,1))=4,(LEFT(H942,4)+1)&amp;"Q1",(LEFT(H942,4)&amp;"Q"&amp;(RIGHT(H942,1)+1))),NA()),NA())))</f>
        <v>0</v>
      </c>
      <c r="J943" s="43">
        <f ca="1">OFFSET(Tool!$C$13,0,ROW($H943)-3)</f>
        <v>0</v>
      </c>
      <c r="K943" s="78" t="e">
        <f t="shared" ca="1" si="71"/>
        <v>#N/A</v>
      </c>
      <c r="L943" s="78" t="e">
        <f t="shared" ca="1" si="74"/>
        <v>#N/A</v>
      </c>
      <c r="M943" s="78" t="e">
        <f t="shared" ca="1" si="75"/>
        <v>#N/A</v>
      </c>
      <c r="N943" s="38"/>
      <c r="O943" s="36" t="e" cm="1">
        <f t="array" ref="O943">IF(OR(ISERROR($H943),$H943=FALSE),NA(),
IF(INFLATION_Index="Custom",_xlfn.XLOOKUP($H943,Tool!$12:$12,Tool!$14:$14)*100,
IF(SETUP_Frequency="Financial Year",
IFERROR(INDEX(Dynamic_Table_FY,_xlfn.XMATCH($H943,Dynamic_Period_FY),_xlfn.XMATCH(INFLATION_Index,Dynamic_Indices)),
INDEX(Dynamic_Table_FY,COUNTA(Dynamic_Table_FY)/COUNTA(Dynamic_Indices),_xlfn.XMATCH(INFLATION_Index,Dynamic_Indices))),
IF(SETUP_Frequency="Calendar Year",
IFERROR(INDEX(Dynamic_Table_CAL,_xlfn.XMATCH($H943,Dynamic_Period_CAL),_xlfn.XMATCH(INFLATION_Index,Dynamic_Indices)),
INDEX(Dynamic_Table_CAL,COUNTA(Dynamic_Table_CAL)/COUNTA(Dynamic_Indices),_xlfn.XMATCH(INFLATION_Index,Dynamic_Indices))),
IF(SETUP_Frequency="Quarterly",
IFERROR(INDEX(Dynamic_Table_QTR,_xlfn.XMATCH($H943,Dynamic_Period_QTR),_xlfn.XMATCH(INFLATION_Index,Dynamic_Indices)),
INDEX(Dynamic_Table_QTR,COUNTA(Dynamic_Table_QTR)/COUNTA(Dynamic_Indices),_xlfn.XMATCH(INFLATION_Index,Dynamic_Indices))),"err")))))
/100</f>
        <v>#N/A</v>
      </c>
      <c r="P943" s="37" t="e">
        <f t="shared" ca="1" si="72"/>
        <v>#N/A</v>
      </c>
      <c r="Q943" s="37" t="e">
        <f ca="1">IF(ISERROR($H943),NA(),
$P943/_xlfn.XLOOKUP(0,Tool!$27:$27,Tool!$33:$33)
)</f>
        <v>#N/A</v>
      </c>
      <c r="R943" s="2"/>
      <c r="S943" s="36" t="e" cm="1">
        <f t="array" ref="S943">IF(OR(ISERROR($H943),$H943=FALSE),NA(),
IF(SETUP_Frequency="Financial Year",
IFERROR(INDEX(Dynamic_Table_FY,_xlfn.XMATCH($H943,Dynamic_Period_FY),_xlfn.XMATCH("GDP Deflator",Dynamic_Indices)),
INDEX(Dynamic_Table_FY,COUNTA(Dynamic_Table_FY)/COUNTA(Dynamic_Indices),_xlfn.XMATCH("GDP Deflator",Dynamic_Indices))),
IF(SETUP_Frequency="Calendar Year",
IFERROR(INDEX(Dynamic_Table_CAL,_xlfn.XMATCH($H943,Dynamic_Period_CAL),_xlfn.XMATCH("GDP Deflator",Dynamic_Indices)),
INDEX(Dynamic_Table_CAL,COUNTA(Dynamic_Table_CAL)/COUNTA(Dynamic_Indices),_xlfn.XMATCH("GDP Deflator",Dynamic_Indices))),
IF(SETUP_Frequency="Quarterly",
IFERROR(INDEX(Dynamic_Table_QTR,_xlfn.XMATCH($H943,Dynamic_Period_QTR),_xlfn.XMATCH("GDP Deflator",Dynamic_Indices)),
INDEX(Dynamic_Table_QTR,COUNTA(Dynamic_Table_QTR)/COUNTA(Dynamic_Indices),_xlfn.XMATCH("GDP Deflator",Dynamic_Indices))),"err"))))
/100</f>
        <v>#N/A</v>
      </c>
      <c r="T943" s="37" t="e">
        <f t="shared" ca="1" si="73"/>
        <v>#N/A</v>
      </c>
      <c r="U943" s="2" t="e">
        <f ca="1">IF(ISERROR($H943),NA(),
_xlfn.XLOOKUP(0,Tool!$28:$28,Tool!$40:$40)/$T943
)</f>
        <v>#N/A</v>
      </c>
    </row>
    <row r="944" spans="8:21" x14ac:dyDescent="0.35">
      <c r="H944" s="33" t="b">
        <f>IF(SETUP_Frequency="Calendar Year",IF(COUNTA(H$3:H943)&lt;=SETUP_Period_Final-SETUP_Period_First,H943+1),
IF(SETUP_Frequency="Financial Year", IF(COUNTA(H$3:H943)&lt;=LEFT(SETUP_Period_Final,4)-LEFT(SETUP_Period_First,4),((LEFT(H943,2)&amp;MID(H943,3,2))+1)&amp;"/"&amp;TEXT(RIGHT(TEXT(RIGHT(H943,2)+1,"00"),2),"00"),NA()),
IF(SETUP_Frequency="Quarterly",IF(COUNTA(H$3:H943)&lt;=((LEFT(SETUP_Period_Final,4)-LEFT(SETUP_Period_First,4))*4)+RIGHT(SETUP_Period_Final,1)-RIGHT(SETUP_Period_First,1),IF(_xlfn.NUMBERVALUE(RIGHT(H943,1))=4,(LEFT(H943,4)+1)&amp;"Q1",(LEFT(H943,4)&amp;"Q"&amp;(RIGHT(H943,1)+1))),NA()),NA())))</f>
        <v>0</v>
      </c>
      <c r="J944" s="43">
        <f ca="1">OFFSET(Tool!$C$13,0,ROW($H944)-3)</f>
        <v>0</v>
      </c>
      <c r="K944" s="78" t="e">
        <f t="shared" ca="1" si="71"/>
        <v>#N/A</v>
      </c>
      <c r="L944" s="78" t="e">
        <f t="shared" ca="1" si="74"/>
        <v>#N/A</v>
      </c>
      <c r="M944" s="78" t="e">
        <f t="shared" ca="1" si="75"/>
        <v>#N/A</v>
      </c>
      <c r="N944" s="38"/>
      <c r="O944" s="36" t="e" cm="1">
        <f t="array" ref="O944">IF(OR(ISERROR($H944),$H944=FALSE),NA(),
IF(INFLATION_Index="Custom",_xlfn.XLOOKUP($H944,Tool!$12:$12,Tool!$14:$14)*100,
IF(SETUP_Frequency="Financial Year",
IFERROR(INDEX(Dynamic_Table_FY,_xlfn.XMATCH($H944,Dynamic_Period_FY),_xlfn.XMATCH(INFLATION_Index,Dynamic_Indices)),
INDEX(Dynamic_Table_FY,COUNTA(Dynamic_Table_FY)/COUNTA(Dynamic_Indices),_xlfn.XMATCH(INFLATION_Index,Dynamic_Indices))),
IF(SETUP_Frequency="Calendar Year",
IFERROR(INDEX(Dynamic_Table_CAL,_xlfn.XMATCH($H944,Dynamic_Period_CAL),_xlfn.XMATCH(INFLATION_Index,Dynamic_Indices)),
INDEX(Dynamic_Table_CAL,COUNTA(Dynamic_Table_CAL)/COUNTA(Dynamic_Indices),_xlfn.XMATCH(INFLATION_Index,Dynamic_Indices))),
IF(SETUP_Frequency="Quarterly",
IFERROR(INDEX(Dynamic_Table_QTR,_xlfn.XMATCH($H944,Dynamic_Period_QTR),_xlfn.XMATCH(INFLATION_Index,Dynamic_Indices)),
INDEX(Dynamic_Table_QTR,COUNTA(Dynamic_Table_QTR)/COUNTA(Dynamic_Indices),_xlfn.XMATCH(INFLATION_Index,Dynamic_Indices))),"err")))))
/100</f>
        <v>#N/A</v>
      </c>
      <c r="P944" s="37" t="e">
        <f t="shared" ca="1" si="72"/>
        <v>#N/A</v>
      </c>
      <c r="Q944" s="37" t="e">
        <f ca="1">IF(ISERROR($H944),NA(),
$P944/_xlfn.XLOOKUP(0,Tool!$27:$27,Tool!$33:$33)
)</f>
        <v>#N/A</v>
      </c>
      <c r="R944" s="2"/>
      <c r="S944" s="36" t="e" cm="1">
        <f t="array" ref="S944">IF(OR(ISERROR($H944),$H944=FALSE),NA(),
IF(SETUP_Frequency="Financial Year",
IFERROR(INDEX(Dynamic_Table_FY,_xlfn.XMATCH($H944,Dynamic_Period_FY),_xlfn.XMATCH("GDP Deflator",Dynamic_Indices)),
INDEX(Dynamic_Table_FY,COUNTA(Dynamic_Table_FY)/COUNTA(Dynamic_Indices),_xlfn.XMATCH("GDP Deflator",Dynamic_Indices))),
IF(SETUP_Frequency="Calendar Year",
IFERROR(INDEX(Dynamic_Table_CAL,_xlfn.XMATCH($H944,Dynamic_Period_CAL),_xlfn.XMATCH("GDP Deflator",Dynamic_Indices)),
INDEX(Dynamic_Table_CAL,COUNTA(Dynamic_Table_CAL)/COUNTA(Dynamic_Indices),_xlfn.XMATCH("GDP Deflator",Dynamic_Indices))),
IF(SETUP_Frequency="Quarterly",
IFERROR(INDEX(Dynamic_Table_QTR,_xlfn.XMATCH($H944,Dynamic_Period_QTR),_xlfn.XMATCH("GDP Deflator",Dynamic_Indices)),
INDEX(Dynamic_Table_QTR,COUNTA(Dynamic_Table_QTR)/COUNTA(Dynamic_Indices),_xlfn.XMATCH("GDP Deflator",Dynamic_Indices))),"err"))))
/100</f>
        <v>#N/A</v>
      </c>
      <c r="T944" s="37" t="e">
        <f t="shared" ca="1" si="73"/>
        <v>#N/A</v>
      </c>
      <c r="U944" s="2" t="e">
        <f ca="1">IF(ISERROR($H944),NA(),
_xlfn.XLOOKUP(0,Tool!$28:$28,Tool!$40:$40)/$T944
)</f>
        <v>#N/A</v>
      </c>
    </row>
    <row r="945" spans="8:21" x14ac:dyDescent="0.35">
      <c r="H945" s="33" t="b">
        <f>IF(SETUP_Frequency="Calendar Year",IF(COUNTA(H$3:H944)&lt;=SETUP_Period_Final-SETUP_Period_First,H944+1),
IF(SETUP_Frequency="Financial Year", IF(COUNTA(H$3:H944)&lt;=LEFT(SETUP_Period_Final,4)-LEFT(SETUP_Period_First,4),((LEFT(H944,2)&amp;MID(H944,3,2))+1)&amp;"/"&amp;TEXT(RIGHT(TEXT(RIGHT(H944,2)+1,"00"),2),"00"),NA()),
IF(SETUP_Frequency="Quarterly",IF(COUNTA(H$3:H944)&lt;=((LEFT(SETUP_Period_Final,4)-LEFT(SETUP_Period_First,4))*4)+RIGHT(SETUP_Period_Final,1)-RIGHT(SETUP_Period_First,1),IF(_xlfn.NUMBERVALUE(RIGHT(H944,1))=4,(LEFT(H944,4)+1)&amp;"Q1",(LEFT(H944,4)&amp;"Q"&amp;(RIGHT(H944,1)+1))),NA()),NA())))</f>
        <v>0</v>
      </c>
      <c r="J945" s="43">
        <f ca="1">OFFSET(Tool!$C$13,0,ROW($H945)-3)</f>
        <v>0</v>
      </c>
      <c r="K945" s="78" t="e">
        <f t="shared" ca="1" si="71"/>
        <v>#N/A</v>
      </c>
      <c r="L945" s="78" t="e">
        <f t="shared" ca="1" si="74"/>
        <v>#N/A</v>
      </c>
      <c r="M945" s="78" t="e">
        <f t="shared" ca="1" si="75"/>
        <v>#N/A</v>
      </c>
      <c r="N945" s="38"/>
      <c r="O945" s="36" t="e" cm="1">
        <f t="array" ref="O945">IF(OR(ISERROR($H945),$H945=FALSE),NA(),
IF(INFLATION_Index="Custom",_xlfn.XLOOKUP($H945,Tool!$12:$12,Tool!$14:$14)*100,
IF(SETUP_Frequency="Financial Year",
IFERROR(INDEX(Dynamic_Table_FY,_xlfn.XMATCH($H945,Dynamic_Period_FY),_xlfn.XMATCH(INFLATION_Index,Dynamic_Indices)),
INDEX(Dynamic_Table_FY,COUNTA(Dynamic_Table_FY)/COUNTA(Dynamic_Indices),_xlfn.XMATCH(INFLATION_Index,Dynamic_Indices))),
IF(SETUP_Frequency="Calendar Year",
IFERROR(INDEX(Dynamic_Table_CAL,_xlfn.XMATCH($H945,Dynamic_Period_CAL),_xlfn.XMATCH(INFLATION_Index,Dynamic_Indices)),
INDEX(Dynamic_Table_CAL,COUNTA(Dynamic_Table_CAL)/COUNTA(Dynamic_Indices),_xlfn.XMATCH(INFLATION_Index,Dynamic_Indices))),
IF(SETUP_Frequency="Quarterly",
IFERROR(INDEX(Dynamic_Table_QTR,_xlfn.XMATCH($H945,Dynamic_Period_QTR),_xlfn.XMATCH(INFLATION_Index,Dynamic_Indices)),
INDEX(Dynamic_Table_QTR,COUNTA(Dynamic_Table_QTR)/COUNTA(Dynamic_Indices),_xlfn.XMATCH(INFLATION_Index,Dynamic_Indices))),"err")))))
/100</f>
        <v>#N/A</v>
      </c>
      <c r="P945" s="37" t="e">
        <f t="shared" ca="1" si="72"/>
        <v>#N/A</v>
      </c>
      <c r="Q945" s="37" t="e">
        <f ca="1">IF(ISERROR($H945),NA(),
$P945/_xlfn.XLOOKUP(0,Tool!$27:$27,Tool!$33:$33)
)</f>
        <v>#N/A</v>
      </c>
      <c r="R945" s="2"/>
      <c r="S945" s="36" t="e" cm="1">
        <f t="array" ref="S945">IF(OR(ISERROR($H945),$H945=FALSE),NA(),
IF(SETUP_Frequency="Financial Year",
IFERROR(INDEX(Dynamic_Table_FY,_xlfn.XMATCH($H945,Dynamic_Period_FY),_xlfn.XMATCH("GDP Deflator",Dynamic_Indices)),
INDEX(Dynamic_Table_FY,COUNTA(Dynamic_Table_FY)/COUNTA(Dynamic_Indices),_xlfn.XMATCH("GDP Deflator",Dynamic_Indices))),
IF(SETUP_Frequency="Calendar Year",
IFERROR(INDEX(Dynamic_Table_CAL,_xlfn.XMATCH($H945,Dynamic_Period_CAL),_xlfn.XMATCH("GDP Deflator",Dynamic_Indices)),
INDEX(Dynamic_Table_CAL,COUNTA(Dynamic_Table_CAL)/COUNTA(Dynamic_Indices),_xlfn.XMATCH("GDP Deflator",Dynamic_Indices))),
IF(SETUP_Frequency="Quarterly",
IFERROR(INDEX(Dynamic_Table_QTR,_xlfn.XMATCH($H945,Dynamic_Period_QTR),_xlfn.XMATCH("GDP Deflator",Dynamic_Indices)),
INDEX(Dynamic_Table_QTR,COUNTA(Dynamic_Table_QTR)/COUNTA(Dynamic_Indices),_xlfn.XMATCH("GDP Deflator",Dynamic_Indices))),"err"))))
/100</f>
        <v>#N/A</v>
      </c>
      <c r="T945" s="37" t="e">
        <f t="shared" ca="1" si="73"/>
        <v>#N/A</v>
      </c>
      <c r="U945" s="2" t="e">
        <f ca="1">IF(ISERROR($H945),NA(),
_xlfn.XLOOKUP(0,Tool!$28:$28,Tool!$40:$40)/$T945
)</f>
        <v>#N/A</v>
      </c>
    </row>
    <row r="946" spans="8:21" x14ac:dyDescent="0.35">
      <c r="H946" s="33" t="b">
        <f>IF(SETUP_Frequency="Calendar Year",IF(COUNTA(H$3:H945)&lt;=SETUP_Period_Final-SETUP_Period_First,H945+1),
IF(SETUP_Frequency="Financial Year", IF(COUNTA(H$3:H945)&lt;=LEFT(SETUP_Period_Final,4)-LEFT(SETUP_Period_First,4),((LEFT(H945,2)&amp;MID(H945,3,2))+1)&amp;"/"&amp;TEXT(RIGHT(TEXT(RIGHT(H945,2)+1,"00"),2),"00"),NA()),
IF(SETUP_Frequency="Quarterly",IF(COUNTA(H$3:H945)&lt;=((LEFT(SETUP_Period_Final,4)-LEFT(SETUP_Period_First,4))*4)+RIGHT(SETUP_Period_Final,1)-RIGHT(SETUP_Period_First,1),IF(_xlfn.NUMBERVALUE(RIGHT(H945,1))=4,(LEFT(H945,4)+1)&amp;"Q1",(LEFT(H945,4)&amp;"Q"&amp;(RIGHT(H945,1)+1))),NA()),NA())))</f>
        <v>0</v>
      </c>
      <c r="J946" s="43">
        <f ca="1">OFFSET(Tool!$C$13,0,ROW($H946)-3)</f>
        <v>0</v>
      </c>
      <c r="K946" s="78" t="e">
        <f t="shared" ca="1" si="71"/>
        <v>#N/A</v>
      </c>
      <c r="L946" s="78" t="e">
        <f t="shared" ca="1" si="74"/>
        <v>#N/A</v>
      </c>
      <c r="M946" s="78" t="e">
        <f t="shared" ca="1" si="75"/>
        <v>#N/A</v>
      </c>
      <c r="N946" s="38"/>
      <c r="O946" s="36" t="e" cm="1">
        <f t="array" ref="O946">IF(OR(ISERROR($H946),$H946=FALSE),NA(),
IF(INFLATION_Index="Custom",_xlfn.XLOOKUP($H946,Tool!$12:$12,Tool!$14:$14)*100,
IF(SETUP_Frequency="Financial Year",
IFERROR(INDEX(Dynamic_Table_FY,_xlfn.XMATCH($H946,Dynamic_Period_FY),_xlfn.XMATCH(INFLATION_Index,Dynamic_Indices)),
INDEX(Dynamic_Table_FY,COUNTA(Dynamic_Table_FY)/COUNTA(Dynamic_Indices),_xlfn.XMATCH(INFLATION_Index,Dynamic_Indices))),
IF(SETUP_Frequency="Calendar Year",
IFERROR(INDEX(Dynamic_Table_CAL,_xlfn.XMATCH($H946,Dynamic_Period_CAL),_xlfn.XMATCH(INFLATION_Index,Dynamic_Indices)),
INDEX(Dynamic_Table_CAL,COUNTA(Dynamic_Table_CAL)/COUNTA(Dynamic_Indices),_xlfn.XMATCH(INFLATION_Index,Dynamic_Indices))),
IF(SETUP_Frequency="Quarterly",
IFERROR(INDEX(Dynamic_Table_QTR,_xlfn.XMATCH($H946,Dynamic_Period_QTR),_xlfn.XMATCH(INFLATION_Index,Dynamic_Indices)),
INDEX(Dynamic_Table_QTR,COUNTA(Dynamic_Table_QTR)/COUNTA(Dynamic_Indices),_xlfn.XMATCH(INFLATION_Index,Dynamic_Indices))),"err")))))
/100</f>
        <v>#N/A</v>
      </c>
      <c r="P946" s="37" t="e">
        <f t="shared" ca="1" si="72"/>
        <v>#N/A</v>
      </c>
      <c r="Q946" s="37" t="e">
        <f ca="1">IF(ISERROR($H946),NA(),
$P946/_xlfn.XLOOKUP(0,Tool!$27:$27,Tool!$33:$33)
)</f>
        <v>#N/A</v>
      </c>
      <c r="R946" s="2"/>
      <c r="S946" s="36" t="e" cm="1">
        <f t="array" ref="S946">IF(OR(ISERROR($H946),$H946=FALSE),NA(),
IF(SETUP_Frequency="Financial Year",
IFERROR(INDEX(Dynamic_Table_FY,_xlfn.XMATCH($H946,Dynamic_Period_FY),_xlfn.XMATCH("GDP Deflator",Dynamic_Indices)),
INDEX(Dynamic_Table_FY,COUNTA(Dynamic_Table_FY)/COUNTA(Dynamic_Indices),_xlfn.XMATCH("GDP Deflator",Dynamic_Indices))),
IF(SETUP_Frequency="Calendar Year",
IFERROR(INDEX(Dynamic_Table_CAL,_xlfn.XMATCH($H946,Dynamic_Period_CAL),_xlfn.XMATCH("GDP Deflator",Dynamic_Indices)),
INDEX(Dynamic_Table_CAL,COUNTA(Dynamic_Table_CAL)/COUNTA(Dynamic_Indices),_xlfn.XMATCH("GDP Deflator",Dynamic_Indices))),
IF(SETUP_Frequency="Quarterly",
IFERROR(INDEX(Dynamic_Table_QTR,_xlfn.XMATCH($H946,Dynamic_Period_QTR),_xlfn.XMATCH("GDP Deflator",Dynamic_Indices)),
INDEX(Dynamic_Table_QTR,COUNTA(Dynamic_Table_QTR)/COUNTA(Dynamic_Indices),_xlfn.XMATCH("GDP Deflator",Dynamic_Indices))),"err"))))
/100</f>
        <v>#N/A</v>
      </c>
      <c r="T946" s="37" t="e">
        <f t="shared" ca="1" si="73"/>
        <v>#N/A</v>
      </c>
      <c r="U946" s="2" t="e">
        <f ca="1">IF(ISERROR($H946),NA(),
_xlfn.XLOOKUP(0,Tool!$28:$28,Tool!$40:$40)/$T946
)</f>
        <v>#N/A</v>
      </c>
    </row>
    <row r="947" spans="8:21" x14ac:dyDescent="0.35">
      <c r="H947" s="33" t="b">
        <f>IF(SETUP_Frequency="Calendar Year",IF(COUNTA(H$3:H946)&lt;=SETUP_Period_Final-SETUP_Period_First,H946+1),
IF(SETUP_Frequency="Financial Year", IF(COUNTA(H$3:H946)&lt;=LEFT(SETUP_Period_Final,4)-LEFT(SETUP_Period_First,4),((LEFT(H946,2)&amp;MID(H946,3,2))+1)&amp;"/"&amp;TEXT(RIGHT(TEXT(RIGHT(H946,2)+1,"00"),2),"00"),NA()),
IF(SETUP_Frequency="Quarterly",IF(COUNTA(H$3:H946)&lt;=((LEFT(SETUP_Period_Final,4)-LEFT(SETUP_Period_First,4))*4)+RIGHT(SETUP_Period_Final,1)-RIGHT(SETUP_Period_First,1),IF(_xlfn.NUMBERVALUE(RIGHT(H946,1))=4,(LEFT(H946,4)+1)&amp;"Q1",(LEFT(H946,4)&amp;"Q"&amp;(RIGHT(H946,1)+1))),NA()),NA())))</f>
        <v>0</v>
      </c>
      <c r="J947" s="43">
        <f ca="1">OFFSET(Tool!$C$13,0,ROW($H947)-3)</f>
        <v>0</v>
      </c>
      <c r="K947" s="78" t="e">
        <f t="shared" ca="1" si="71"/>
        <v>#N/A</v>
      </c>
      <c r="L947" s="78" t="e">
        <f t="shared" ca="1" si="74"/>
        <v>#N/A</v>
      </c>
      <c r="M947" s="78" t="e">
        <f t="shared" ca="1" si="75"/>
        <v>#N/A</v>
      </c>
      <c r="N947" s="38"/>
      <c r="O947" s="36" t="e" cm="1">
        <f t="array" ref="O947">IF(OR(ISERROR($H947),$H947=FALSE),NA(),
IF(INFLATION_Index="Custom",_xlfn.XLOOKUP($H947,Tool!$12:$12,Tool!$14:$14)*100,
IF(SETUP_Frequency="Financial Year",
IFERROR(INDEX(Dynamic_Table_FY,_xlfn.XMATCH($H947,Dynamic_Period_FY),_xlfn.XMATCH(INFLATION_Index,Dynamic_Indices)),
INDEX(Dynamic_Table_FY,COUNTA(Dynamic_Table_FY)/COUNTA(Dynamic_Indices),_xlfn.XMATCH(INFLATION_Index,Dynamic_Indices))),
IF(SETUP_Frequency="Calendar Year",
IFERROR(INDEX(Dynamic_Table_CAL,_xlfn.XMATCH($H947,Dynamic_Period_CAL),_xlfn.XMATCH(INFLATION_Index,Dynamic_Indices)),
INDEX(Dynamic_Table_CAL,COUNTA(Dynamic_Table_CAL)/COUNTA(Dynamic_Indices),_xlfn.XMATCH(INFLATION_Index,Dynamic_Indices))),
IF(SETUP_Frequency="Quarterly",
IFERROR(INDEX(Dynamic_Table_QTR,_xlfn.XMATCH($H947,Dynamic_Period_QTR),_xlfn.XMATCH(INFLATION_Index,Dynamic_Indices)),
INDEX(Dynamic_Table_QTR,COUNTA(Dynamic_Table_QTR)/COUNTA(Dynamic_Indices),_xlfn.XMATCH(INFLATION_Index,Dynamic_Indices))),"err")))))
/100</f>
        <v>#N/A</v>
      </c>
      <c r="P947" s="37" t="e">
        <f t="shared" ca="1" si="72"/>
        <v>#N/A</v>
      </c>
      <c r="Q947" s="37" t="e">
        <f ca="1">IF(ISERROR($H947),NA(),
$P947/_xlfn.XLOOKUP(0,Tool!$27:$27,Tool!$33:$33)
)</f>
        <v>#N/A</v>
      </c>
      <c r="R947" s="2"/>
      <c r="S947" s="36" t="e" cm="1">
        <f t="array" ref="S947">IF(OR(ISERROR($H947),$H947=FALSE),NA(),
IF(SETUP_Frequency="Financial Year",
IFERROR(INDEX(Dynamic_Table_FY,_xlfn.XMATCH($H947,Dynamic_Period_FY),_xlfn.XMATCH("GDP Deflator",Dynamic_Indices)),
INDEX(Dynamic_Table_FY,COUNTA(Dynamic_Table_FY)/COUNTA(Dynamic_Indices),_xlfn.XMATCH("GDP Deflator",Dynamic_Indices))),
IF(SETUP_Frequency="Calendar Year",
IFERROR(INDEX(Dynamic_Table_CAL,_xlfn.XMATCH($H947,Dynamic_Period_CAL),_xlfn.XMATCH("GDP Deflator",Dynamic_Indices)),
INDEX(Dynamic_Table_CAL,COUNTA(Dynamic_Table_CAL)/COUNTA(Dynamic_Indices),_xlfn.XMATCH("GDP Deflator",Dynamic_Indices))),
IF(SETUP_Frequency="Quarterly",
IFERROR(INDEX(Dynamic_Table_QTR,_xlfn.XMATCH($H947,Dynamic_Period_QTR),_xlfn.XMATCH("GDP Deflator",Dynamic_Indices)),
INDEX(Dynamic_Table_QTR,COUNTA(Dynamic_Table_QTR)/COUNTA(Dynamic_Indices),_xlfn.XMATCH("GDP Deflator",Dynamic_Indices))),"err"))))
/100</f>
        <v>#N/A</v>
      </c>
      <c r="T947" s="37" t="e">
        <f t="shared" ca="1" si="73"/>
        <v>#N/A</v>
      </c>
      <c r="U947" s="2" t="e">
        <f ca="1">IF(ISERROR($H947),NA(),
_xlfn.XLOOKUP(0,Tool!$28:$28,Tool!$40:$40)/$T947
)</f>
        <v>#N/A</v>
      </c>
    </row>
    <row r="948" spans="8:21" x14ac:dyDescent="0.35">
      <c r="H948" s="33" t="b">
        <f>IF(SETUP_Frequency="Calendar Year",IF(COUNTA(H$3:H947)&lt;=SETUP_Period_Final-SETUP_Period_First,H947+1),
IF(SETUP_Frequency="Financial Year", IF(COUNTA(H$3:H947)&lt;=LEFT(SETUP_Period_Final,4)-LEFT(SETUP_Period_First,4),((LEFT(H947,2)&amp;MID(H947,3,2))+1)&amp;"/"&amp;TEXT(RIGHT(TEXT(RIGHT(H947,2)+1,"00"),2),"00"),NA()),
IF(SETUP_Frequency="Quarterly",IF(COUNTA(H$3:H947)&lt;=((LEFT(SETUP_Period_Final,4)-LEFT(SETUP_Period_First,4))*4)+RIGHT(SETUP_Period_Final,1)-RIGHT(SETUP_Period_First,1),IF(_xlfn.NUMBERVALUE(RIGHT(H947,1))=4,(LEFT(H947,4)+1)&amp;"Q1",(LEFT(H947,4)&amp;"Q"&amp;(RIGHT(H947,1)+1))),NA()),NA())))</f>
        <v>0</v>
      </c>
      <c r="J948" s="43">
        <f ca="1">OFFSET(Tool!$C$13,0,ROW($H948)-3)</f>
        <v>0</v>
      </c>
      <c r="K948" s="78" t="e">
        <f t="shared" ca="1" si="71"/>
        <v>#N/A</v>
      </c>
      <c r="L948" s="78" t="e">
        <f t="shared" ca="1" si="74"/>
        <v>#N/A</v>
      </c>
      <c r="M948" s="78" t="e">
        <f t="shared" ca="1" si="75"/>
        <v>#N/A</v>
      </c>
      <c r="N948" s="38"/>
      <c r="O948" s="36" t="e" cm="1">
        <f t="array" ref="O948">IF(OR(ISERROR($H948),$H948=FALSE),NA(),
IF(INFLATION_Index="Custom",_xlfn.XLOOKUP($H948,Tool!$12:$12,Tool!$14:$14)*100,
IF(SETUP_Frequency="Financial Year",
IFERROR(INDEX(Dynamic_Table_FY,_xlfn.XMATCH($H948,Dynamic_Period_FY),_xlfn.XMATCH(INFLATION_Index,Dynamic_Indices)),
INDEX(Dynamic_Table_FY,COUNTA(Dynamic_Table_FY)/COUNTA(Dynamic_Indices),_xlfn.XMATCH(INFLATION_Index,Dynamic_Indices))),
IF(SETUP_Frequency="Calendar Year",
IFERROR(INDEX(Dynamic_Table_CAL,_xlfn.XMATCH($H948,Dynamic_Period_CAL),_xlfn.XMATCH(INFLATION_Index,Dynamic_Indices)),
INDEX(Dynamic_Table_CAL,COUNTA(Dynamic_Table_CAL)/COUNTA(Dynamic_Indices),_xlfn.XMATCH(INFLATION_Index,Dynamic_Indices))),
IF(SETUP_Frequency="Quarterly",
IFERROR(INDEX(Dynamic_Table_QTR,_xlfn.XMATCH($H948,Dynamic_Period_QTR),_xlfn.XMATCH(INFLATION_Index,Dynamic_Indices)),
INDEX(Dynamic_Table_QTR,COUNTA(Dynamic_Table_QTR)/COUNTA(Dynamic_Indices),_xlfn.XMATCH(INFLATION_Index,Dynamic_Indices))),"err")))))
/100</f>
        <v>#N/A</v>
      </c>
      <c r="P948" s="37" t="e">
        <f t="shared" ca="1" si="72"/>
        <v>#N/A</v>
      </c>
      <c r="Q948" s="37" t="e">
        <f ca="1">IF(ISERROR($H948),NA(),
$P948/_xlfn.XLOOKUP(0,Tool!$27:$27,Tool!$33:$33)
)</f>
        <v>#N/A</v>
      </c>
      <c r="R948" s="2"/>
      <c r="S948" s="36" t="e" cm="1">
        <f t="array" ref="S948">IF(OR(ISERROR($H948),$H948=FALSE),NA(),
IF(SETUP_Frequency="Financial Year",
IFERROR(INDEX(Dynamic_Table_FY,_xlfn.XMATCH($H948,Dynamic_Period_FY),_xlfn.XMATCH("GDP Deflator",Dynamic_Indices)),
INDEX(Dynamic_Table_FY,COUNTA(Dynamic_Table_FY)/COUNTA(Dynamic_Indices),_xlfn.XMATCH("GDP Deflator",Dynamic_Indices))),
IF(SETUP_Frequency="Calendar Year",
IFERROR(INDEX(Dynamic_Table_CAL,_xlfn.XMATCH($H948,Dynamic_Period_CAL),_xlfn.XMATCH("GDP Deflator",Dynamic_Indices)),
INDEX(Dynamic_Table_CAL,COUNTA(Dynamic_Table_CAL)/COUNTA(Dynamic_Indices),_xlfn.XMATCH("GDP Deflator",Dynamic_Indices))),
IF(SETUP_Frequency="Quarterly",
IFERROR(INDEX(Dynamic_Table_QTR,_xlfn.XMATCH($H948,Dynamic_Period_QTR),_xlfn.XMATCH("GDP Deflator",Dynamic_Indices)),
INDEX(Dynamic_Table_QTR,COUNTA(Dynamic_Table_QTR)/COUNTA(Dynamic_Indices),_xlfn.XMATCH("GDP Deflator",Dynamic_Indices))),"err"))))
/100</f>
        <v>#N/A</v>
      </c>
      <c r="T948" s="37" t="e">
        <f t="shared" ca="1" si="73"/>
        <v>#N/A</v>
      </c>
      <c r="U948" s="2" t="e">
        <f ca="1">IF(ISERROR($H948),NA(),
_xlfn.XLOOKUP(0,Tool!$28:$28,Tool!$40:$40)/$T948
)</f>
        <v>#N/A</v>
      </c>
    </row>
    <row r="949" spans="8:21" x14ac:dyDescent="0.35">
      <c r="H949" s="33" t="b">
        <f>IF(SETUP_Frequency="Calendar Year",IF(COUNTA(H$3:H948)&lt;=SETUP_Period_Final-SETUP_Period_First,H948+1),
IF(SETUP_Frequency="Financial Year", IF(COUNTA(H$3:H948)&lt;=LEFT(SETUP_Period_Final,4)-LEFT(SETUP_Period_First,4),((LEFT(H948,2)&amp;MID(H948,3,2))+1)&amp;"/"&amp;TEXT(RIGHT(TEXT(RIGHT(H948,2)+1,"00"),2),"00"),NA()),
IF(SETUP_Frequency="Quarterly",IF(COUNTA(H$3:H948)&lt;=((LEFT(SETUP_Period_Final,4)-LEFT(SETUP_Period_First,4))*4)+RIGHT(SETUP_Period_Final,1)-RIGHT(SETUP_Period_First,1),IF(_xlfn.NUMBERVALUE(RIGHT(H948,1))=4,(LEFT(H948,4)+1)&amp;"Q1",(LEFT(H948,4)&amp;"Q"&amp;(RIGHT(H948,1)+1))),NA()),NA())))</f>
        <v>0</v>
      </c>
      <c r="J949" s="43">
        <f ca="1">OFFSET(Tool!$C$13,0,ROW($H949)-3)</f>
        <v>0</v>
      </c>
      <c r="K949" s="78" t="e">
        <f t="shared" ca="1" si="71"/>
        <v>#N/A</v>
      </c>
      <c r="L949" s="78" t="e">
        <f t="shared" ca="1" si="74"/>
        <v>#N/A</v>
      </c>
      <c r="M949" s="78" t="e">
        <f t="shared" ca="1" si="75"/>
        <v>#N/A</v>
      </c>
      <c r="N949" s="38"/>
      <c r="O949" s="36" t="e" cm="1">
        <f t="array" ref="O949">IF(OR(ISERROR($H949),$H949=FALSE),NA(),
IF(INFLATION_Index="Custom",_xlfn.XLOOKUP($H949,Tool!$12:$12,Tool!$14:$14)*100,
IF(SETUP_Frequency="Financial Year",
IFERROR(INDEX(Dynamic_Table_FY,_xlfn.XMATCH($H949,Dynamic_Period_FY),_xlfn.XMATCH(INFLATION_Index,Dynamic_Indices)),
INDEX(Dynamic_Table_FY,COUNTA(Dynamic_Table_FY)/COUNTA(Dynamic_Indices),_xlfn.XMATCH(INFLATION_Index,Dynamic_Indices))),
IF(SETUP_Frequency="Calendar Year",
IFERROR(INDEX(Dynamic_Table_CAL,_xlfn.XMATCH($H949,Dynamic_Period_CAL),_xlfn.XMATCH(INFLATION_Index,Dynamic_Indices)),
INDEX(Dynamic_Table_CAL,COUNTA(Dynamic_Table_CAL)/COUNTA(Dynamic_Indices),_xlfn.XMATCH(INFLATION_Index,Dynamic_Indices))),
IF(SETUP_Frequency="Quarterly",
IFERROR(INDEX(Dynamic_Table_QTR,_xlfn.XMATCH($H949,Dynamic_Period_QTR),_xlfn.XMATCH(INFLATION_Index,Dynamic_Indices)),
INDEX(Dynamic_Table_QTR,COUNTA(Dynamic_Table_QTR)/COUNTA(Dynamic_Indices),_xlfn.XMATCH(INFLATION_Index,Dynamic_Indices))),"err")))))
/100</f>
        <v>#N/A</v>
      </c>
      <c r="P949" s="37" t="e">
        <f t="shared" ca="1" si="72"/>
        <v>#N/A</v>
      </c>
      <c r="Q949" s="37" t="e">
        <f ca="1">IF(ISERROR($H949),NA(),
$P949/_xlfn.XLOOKUP(0,Tool!$27:$27,Tool!$33:$33)
)</f>
        <v>#N/A</v>
      </c>
      <c r="R949" s="2"/>
      <c r="S949" s="36" t="e" cm="1">
        <f t="array" ref="S949">IF(OR(ISERROR($H949),$H949=FALSE),NA(),
IF(SETUP_Frequency="Financial Year",
IFERROR(INDEX(Dynamic_Table_FY,_xlfn.XMATCH($H949,Dynamic_Period_FY),_xlfn.XMATCH("GDP Deflator",Dynamic_Indices)),
INDEX(Dynamic_Table_FY,COUNTA(Dynamic_Table_FY)/COUNTA(Dynamic_Indices),_xlfn.XMATCH("GDP Deflator",Dynamic_Indices))),
IF(SETUP_Frequency="Calendar Year",
IFERROR(INDEX(Dynamic_Table_CAL,_xlfn.XMATCH($H949,Dynamic_Period_CAL),_xlfn.XMATCH("GDP Deflator",Dynamic_Indices)),
INDEX(Dynamic_Table_CAL,COUNTA(Dynamic_Table_CAL)/COUNTA(Dynamic_Indices),_xlfn.XMATCH("GDP Deflator",Dynamic_Indices))),
IF(SETUP_Frequency="Quarterly",
IFERROR(INDEX(Dynamic_Table_QTR,_xlfn.XMATCH($H949,Dynamic_Period_QTR),_xlfn.XMATCH("GDP Deflator",Dynamic_Indices)),
INDEX(Dynamic_Table_QTR,COUNTA(Dynamic_Table_QTR)/COUNTA(Dynamic_Indices),_xlfn.XMATCH("GDP Deflator",Dynamic_Indices))),"err"))))
/100</f>
        <v>#N/A</v>
      </c>
      <c r="T949" s="37" t="e">
        <f t="shared" ca="1" si="73"/>
        <v>#N/A</v>
      </c>
      <c r="U949" s="2" t="e">
        <f ca="1">IF(ISERROR($H949),NA(),
_xlfn.XLOOKUP(0,Tool!$28:$28,Tool!$40:$40)/$T949
)</f>
        <v>#N/A</v>
      </c>
    </row>
    <row r="950" spans="8:21" x14ac:dyDescent="0.35">
      <c r="H950" s="33" t="b">
        <f>IF(SETUP_Frequency="Calendar Year",IF(COUNTA(H$3:H949)&lt;=SETUP_Period_Final-SETUP_Period_First,H949+1),
IF(SETUP_Frequency="Financial Year", IF(COUNTA(H$3:H949)&lt;=LEFT(SETUP_Period_Final,4)-LEFT(SETUP_Period_First,4),((LEFT(H949,2)&amp;MID(H949,3,2))+1)&amp;"/"&amp;TEXT(RIGHT(TEXT(RIGHT(H949,2)+1,"00"),2),"00"),NA()),
IF(SETUP_Frequency="Quarterly",IF(COUNTA(H$3:H949)&lt;=((LEFT(SETUP_Period_Final,4)-LEFT(SETUP_Period_First,4))*4)+RIGHT(SETUP_Period_Final,1)-RIGHT(SETUP_Period_First,1),IF(_xlfn.NUMBERVALUE(RIGHT(H949,1))=4,(LEFT(H949,4)+1)&amp;"Q1",(LEFT(H949,4)&amp;"Q"&amp;(RIGHT(H949,1)+1))),NA()),NA())))</f>
        <v>0</v>
      </c>
      <c r="J950" s="43">
        <f ca="1">OFFSET(Tool!$C$13,0,ROW($H950)-3)</f>
        <v>0</v>
      </c>
      <c r="K950" s="78" t="e">
        <f t="shared" ca="1" si="71"/>
        <v>#N/A</v>
      </c>
      <c r="L950" s="78" t="e">
        <f t="shared" ca="1" si="74"/>
        <v>#N/A</v>
      </c>
      <c r="M950" s="78" t="e">
        <f t="shared" ca="1" si="75"/>
        <v>#N/A</v>
      </c>
      <c r="N950" s="38"/>
      <c r="O950" s="36" t="e" cm="1">
        <f t="array" ref="O950">IF(OR(ISERROR($H950),$H950=FALSE),NA(),
IF(INFLATION_Index="Custom",_xlfn.XLOOKUP($H950,Tool!$12:$12,Tool!$14:$14)*100,
IF(SETUP_Frequency="Financial Year",
IFERROR(INDEX(Dynamic_Table_FY,_xlfn.XMATCH($H950,Dynamic_Period_FY),_xlfn.XMATCH(INFLATION_Index,Dynamic_Indices)),
INDEX(Dynamic_Table_FY,COUNTA(Dynamic_Table_FY)/COUNTA(Dynamic_Indices),_xlfn.XMATCH(INFLATION_Index,Dynamic_Indices))),
IF(SETUP_Frequency="Calendar Year",
IFERROR(INDEX(Dynamic_Table_CAL,_xlfn.XMATCH($H950,Dynamic_Period_CAL),_xlfn.XMATCH(INFLATION_Index,Dynamic_Indices)),
INDEX(Dynamic_Table_CAL,COUNTA(Dynamic_Table_CAL)/COUNTA(Dynamic_Indices),_xlfn.XMATCH(INFLATION_Index,Dynamic_Indices))),
IF(SETUP_Frequency="Quarterly",
IFERROR(INDEX(Dynamic_Table_QTR,_xlfn.XMATCH($H950,Dynamic_Period_QTR),_xlfn.XMATCH(INFLATION_Index,Dynamic_Indices)),
INDEX(Dynamic_Table_QTR,COUNTA(Dynamic_Table_QTR)/COUNTA(Dynamic_Indices),_xlfn.XMATCH(INFLATION_Index,Dynamic_Indices))),"err")))))
/100</f>
        <v>#N/A</v>
      </c>
      <c r="P950" s="37" t="e">
        <f t="shared" ca="1" si="72"/>
        <v>#N/A</v>
      </c>
      <c r="Q950" s="37" t="e">
        <f ca="1">IF(ISERROR($H950),NA(),
$P950/_xlfn.XLOOKUP(0,Tool!$27:$27,Tool!$33:$33)
)</f>
        <v>#N/A</v>
      </c>
      <c r="R950" s="2"/>
      <c r="S950" s="36" t="e" cm="1">
        <f t="array" ref="S950">IF(OR(ISERROR($H950),$H950=FALSE),NA(),
IF(SETUP_Frequency="Financial Year",
IFERROR(INDEX(Dynamic_Table_FY,_xlfn.XMATCH($H950,Dynamic_Period_FY),_xlfn.XMATCH("GDP Deflator",Dynamic_Indices)),
INDEX(Dynamic_Table_FY,COUNTA(Dynamic_Table_FY)/COUNTA(Dynamic_Indices),_xlfn.XMATCH("GDP Deflator",Dynamic_Indices))),
IF(SETUP_Frequency="Calendar Year",
IFERROR(INDEX(Dynamic_Table_CAL,_xlfn.XMATCH($H950,Dynamic_Period_CAL),_xlfn.XMATCH("GDP Deflator",Dynamic_Indices)),
INDEX(Dynamic_Table_CAL,COUNTA(Dynamic_Table_CAL)/COUNTA(Dynamic_Indices),_xlfn.XMATCH("GDP Deflator",Dynamic_Indices))),
IF(SETUP_Frequency="Quarterly",
IFERROR(INDEX(Dynamic_Table_QTR,_xlfn.XMATCH($H950,Dynamic_Period_QTR),_xlfn.XMATCH("GDP Deflator",Dynamic_Indices)),
INDEX(Dynamic_Table_QTR,COUNTA(Dynamic_Table_QTR)/COUNTA(Dynamic_Indices),_xlfn.XMATCH("GDP Deflator",Dynamic_Indices))),"err"))))
/100</f>
        <v>#N/A</v>
      </c>
      <c r="T950" s="37" t="e">
        <f t="shared" ca="1" si="73"/>
        <v>#N/A</v>
      </c>
      <c r="U950" s="2" t="e">
        <f ca="1">IF(ISERROR($H950),NA(),
_xlfn.XLOOKUP(0,Tool!$28:$28,Tool!$40:$40)/$T950
)</f>
        <v>#N/A</v>
      </c>
    </row>
    <row r="951" spans="8:21" x14ac:dyDescent="0.35">
      <c r="H951" s="33" t="b">
        <f>IF(SETUP_Frequency="Calendar Year",IF(COUNTA(H$3:H950)&lt;=SETUP_Period_Final-SETUP_Period_First,H950+1),
IF(SETUP_Frequency="Financial Year", IF(COUNTA(H$3:H950)&lt;=LEFT(SETUP_Period_Final,4)-LEFT(SETUP_Period_First,4),((LEFT(H950,2)&amp;MID(H950,3,2))+1)&amp;"/"&amp;TEXT(RIGHT(TEXT(RIGHT(H950,2)+1,"00"),2),"00"),NA()),
IF(SETUP_Frequency="Quarterly",IF(COUNTA(H$3:H950)&lt;=((LEFT(SETUP_Period_Final,4)-LEFT(SETUP_Period_First,4))*4)+RIGHT(SETUP_Period_Final,1)-RIGHT(SETUP_Period_First,1),IF(_xlfn.NUMBERVALUE(RIGHT(H950,1))=4,(LEFT(H950,4)+1)&amp;"Q1",(LEFT(H950,4)&amp;"Q"&amp;(RIGHT(H950,1)+1))),NA()),NA())))</f>
        <v>0</v>
      </c>
      <c r="J951" s="43">
        <f ca="1">OFFSET(Tool!$C$13,0,ROW($H951)-3)</f>
        <v>0</v>
      </c>
      <c r="K951" s="78" t="e">
        <f t="shared" ca="1" si="71"/>
        <v>#N/A</v>
      </c>
      <c r="L951" s="78" t="e">
        <f t="shared" ca="1" si="74"/>
        <v>#N/A</v>
      </c>
      <c r="M951" s="78" t="e">
        <f t="shared" ca="1" si="75"/>
        <v>#N/A</v>
      </c>
      <c r="N951" s="38"/>
      <c r="O951" s="36" t="e" cm="1">
        <f t="array" ref="O951">IF(OR(ISERROR($H951),$H951=FALSE),NA(),
IF(INFLATION_Index="Custom",_xlfn.XLOOKUP($H951,Tool!$12:$12,Tool!$14:$14)*100,
IF(SETUP_Frequency="Financial Year",
IFERROR(INDEX(Dynamic_Table_FY,_xlfn.XMATCH($H951,Dynamic_Period_FY),_xlfn.XMATCH(INFLATION_Index,Dynamic_Indices)),
INDEX(Dynamic_Table_FY,COUNTA(Dynamic_Table_FY)/COUNTA(Dynamic_Indices),_xlfn.XMATCH(INFLATION_Index,Dynamic_Indices))),
IF(SETUP_Frequency="Calendar Year",
IFERROR(INDEX(Dynamic_Table_CAL,_xlfn.XMATCH($H951,Dynamic_Period_CAL),_xlfn.XMATCH(INFLATION_Index,Dynamic_Indices)),
INDEX(Dynamic_Table_CAL,COUNTA(Dynamic_Table_CAL)/COUNTA(Dynamic_Indices),_xlfn.XMATCH(INFLATION_Index,Dynamic_Indices))),
IF(SETUP_Frequency="Quarterly",
IFERROR(INDEX(Dynamic_Table_QTR,_xlfn.XMATCH($H951,Dynamic_Period_QTR),_xlfn.XMATCH(INFLATION_Index,Dynamic_Indices)),
INDEX(Dynamic_Table_QTR,COUNTA(Dynamic_Table_QTR)/COUNTA(Dynamic_Indices),_xlfn.XMATCH(INFLATION_Index,Dynamic_Indices))),"err")))))
/100</f>
        <v>#N/A</v>
      </c>
      <c r="P951" s="37" t="e">
        <f t="shared" ca="1" si="72"/>
        <v>#N/A</v>
      </c>
      <c r="Q951" s="37" t="e">
        <f ca="1">IF(ISERROR($H951),NA(),
$P951/_xlfn.XLOOKUP(0,Tool!$27:$27,Tool!$33:$33)
)</f>
        <v>#N/A</v>
      </c>
      <c r="R951" s="2"/>
      <c r="S951" s="36" t="e" cm="1">
        <f t="array" ref="S951">IF(OR(ISERROR($H951),$H951=FALSE),NA(),
IF(SETUP_Frequency="Financial Year",
IFERROR(INDEX(Dynamic_Table_FY,_xlfn.XMATCH($H951,Dynamic_Period_FY),_xlfn.XMATCH("GDP Deflator",Dynamic_Indices)),
INDEX(Dynamic_Table_FY,COUNTA(Dynamic_Table_FY)/COUNTA(Dynamic_Indices),_xlfn.XMATCH("GDP Deflator",Dynamic_Indices))),
IF(SETUP_Frequency="Calendar Year",
IFERROR(INDEX(Dynamic_Table_CAL,_xlfn.XMATCH($H951,Dynamic_Period_CAL),_xlfn.XMATCH("GDP Deflator",Dynamic_Indices)),
INDEX(Dynamic_Table_CAL,COUNTA(Dynamic_Table_CAL)/COUNTA(Dynamic_Indices),_xlfn.XMATCH("GDP Deflator",Dynamic_Indices))),
IF(SETUP_Frequency="Quarterly",
IFERROR(INDEX(Dynamic_Table_QTR,_xlfn.XMATCH($H951,Dynamic_Period_QTR),_xlfn.XMATCH("GDP Deflator",Dynamic_Indices)),
INDEX(Dynamic_Table_QTR,COUNTA(Dynamic_Table_QTR)/COUNTA(Dynamic_Indices),_xlfn.XMATCH("GDP Deflator",Dynamic_Indices))),"err"))))
/100</f>
        <v>#N/A</v>
      </c>
      <c r="T951" s="37" t="e">
        <f t="shared" ca="1" si="73"/>
        <v>#N/A</v>
      </c>
      <c r="U951" s="2" t="e">
        <f ca="1">IF(ISERROR($H951),NA(),
_xlfn.XLOOKUP(0,Tool!$28:$28,Tool!$40:$40)/$T951
)</f>
        <v>#N/A</v>
      </c>
    </row>
    <row r="952" spans="8:21" x14ac:dyDescent="0.35">
      <c r="H952" s="33" t="b">
        <f>IF(SETUP_Frequency="Calendar Year",IF(COUNTA(H$3:H951)&lt;=SETUP_Period_Final-SETUP_Period_First,H951+1),
IF(SETUP_Frequency="Financial Year", IF(COUNTA(H$3:H951)&lt;=LEFT(SETUP_Period_Final,4)-LEFT(SETUP_Period_First,4),((LEFT(H951,2)&amp;MID(H951,3,2))+1)&amp;"/"&amp;TEXT(RIGHT(TEXT(RIGHT(H951,2)+1,"00"),2),"00"),NA()),
IF(SETUP_Frequency="Quarterly",IF(COUNTA(H$3:H951)&lt;=((LEFT(SETUP_Period_Final,4)-LEFT(SETUP_Period_First,4))*4)+RIGHT(SETUP_Period_Final,1)-RIGHT(SETUP_Period_First,1),IF(_xlfn.NUMBERVALUE(RIGHT(H951,1))=4,(LEFT(H951,4)+1)&amp;"Q1",(LEFT(H951,4)&amp;"Q"&amp;(RIGHT(H951,1)+1))),NA()),NA())))</f>
        <v>0</v>
      </c>
      <c r="J952" s="43">
        <f ca="1">OFFSET(Tool!$C$13,0,ROW($H952)-3)</f>
        <v>0</v>
      </c>
      <c r="K952" s="78" t="e">
        <f t="shared" ca="1" si="71"/>
        <v>#N/A</v>
      </c>
      <c r="L952" s="78" t="e">
        <f t="shared" ca="1" si="74"/>
        <v>#N/A</v>
      </c>
      <c r="M952" s="78" t="e">
        <f t="shared" ca="1" si="75"/>
        <v>#N/A</v>
      </c>
      <c r="N952" s="38"/>
      <c r="O952" s="36" t="e" cm="1">
        <f t="array" ref="O952">IF(OR(ISERROR($H952),$H952=FALSE),NA(),
IF(INFLATION_Index="Custom",_xlfn.XLOOKUP($H952,Tool!$12:$12,Tool!$14:$14)*100,
IF(SETUP_Frequency="Financial Year",
IFERROR(INDEX(Dynamic_Table_FY,_xlfn.XMATCH($H952,Dynamic_Period_FY),_xlfn.XMATCH(INFLATION_Index,Dynamic_Indices)),
INDEX(Dynamic_Table_FY,COUNTA(Dynamic_Table_FY)/COUNTA(Dynamic_Indices),_xlfn.XMATCH(INFLATION_Index,Dynamic_Indices))),
IF(SETUP_Frequency="Calendar Year",
IFERROR(INDEX(Dynamic_Table_CAL,_xlfn.XMATCH($H952,Dynamic_Period_CAL),_xlfn.XMATCH(INFLATION_Index,Dynamic_Indices)),
INDEX(Dynamic_Table_CAL,COUNTA(Dynamic_Table_CAL)/COUNTA(Dynamic_Indices),_xlfn.XMATCH(INFLATION_Index,Dynamic_Indices))),
IF(SETUP_Frequency="Quarterly",
IFERROR(INDEX(Dynamic_Table_QTR,_xlfn.XMATCH($H952,Dynamic_Period_QTR),_xlfn.XMATCH(INFLATION_Index,Dynamic_Indices)),
INDEX(Dynamic_Table_QTR,COUNTA(Dynamic_Table_QTR)/COUNTA(Dynamic_Indices),_xlfn.XMATCH(INFLATION_Index,Dynamic_Indices))),"err")))))
/100</f>
        <v>#N/A</v>
      </c>
      <c r="P952" s="37" t="e">
        <f t="shared" ca="1" si="72"/>
        <v>#N/A</v>
      </c>
      <c r="Q952" s="37" t="e">
        <f ca="1">IF(ISERROR($H952),NA(),
$P952/_xlfn.XLOOKUP(0,Tool!$27:$27,Tool!$33:$33)
)</f>
        <v>#N/A</v>
      </c>
      <c r="R952" s="2"/>
      <c r="S952" s="36" t="e" cm="1">
        <f t="array" ref="S952">IF(OR(ISERROR($H952),$H952=FALSE),NA(),
IF(SETUP_Frequency="Financial Year",
IFERROR(INDEX(Dynamic_Table_FY,_xlfn.XMATCH($H952,Dynamic_Period_FY),_xlfn.XMATCH("GDP Deflator",Dynamic_Indices)),
INDEX(Dynamic_Table_FY,COUNTA(Dynamic_Table_FY)/COUNTA(Dynamic_Indices),_xlfn.XMATCH("GDP Deflator",Dynamic_Indices))),
IF(SETUP_Frequency="Calendar Year",
IFERROR(INDEX(Dynamic_Table_CAL,_xlfn.XMATCH($H952,Dynamic_Period_CAL),_xlfn.XMATCH("GDP Deflator",Dynamic_Indices)),
INDEX(Dynamic_Table_CAL,COUNTA(Dynamic_Table_CAL)/COUNTA(Dynamic_Indices),_xlfn.XMATCH("GDP Deflator",Dynamic_Indices))),
IF(SETUP_Frequency="Quarterly",
IFERROR(INDEX(Dynamic_Table_QTR,_xlfn.XMATCH($H952,Dynamic_Period_QTR),_xlfn.XMATCH("GDP Deflator",Dynamic_Indices)),
INDEX(Dynamic_Table_QTR,COUNTA(Dynamic_Table_QTR)/COUNTA(Dynamic_Indices),_xlfn.XMATCH("GDP Deflator",Dynamic_Indices))),"err"))))
/100</f>
        <v>#N/A</v>
      </c>
      <c r="T952" s="37" t="e">
        <f t="shared" ca="1" si="73"/>
        <v>#N/A</v>
      </c>
      <c r="U952" s="2" t="e">
        <f ca="1">IF(ISERROR($H952),NA(),
_xlfn.XLOOKUP(0,Tool!$28:$28,Tool!$40:$40)/$T952
)</f>
        <v>#N/A</v>
      </c>
    </row>
    <row r="953" spans="8:21" x14ac:dyDescent="0.35">
      <c r="H953" s="33" t="b">
        <f>IF(SETUP_Frequency="Calendar Year",IF(COUNTA(H$3:H952)&lt;=SETUP_Period_Final-SETUP_Period_First,H952+1),
IF(SETUP_Frequency="Financial Year", IF(COUNTA(H$3:H952)&lt;=LEFT(SETUP_Period_Final,4)-LEFT(SETUP_Period_First,4),((LEFT(H952,2)&amp;MID(H952,3,2))+1)&amp;"/"&amp;TEXT(RIGHT(TEXT(RIGHT(H952,2)+1,"00"),2),"00"),NA()),
IF(SETUP_Frequency="Quarterly",IF(COUNTA(H$3:H952)&lt;=((LEFT(SETUP_Period_Final,4)-LEFT(SETUP_Period_First,4))*4)+RIGHT(SETUP_Period_Final,1)-RIGHT(SETUP_Period_First,1),IF(_xlfn.NUMBERVALUE(RIGHT(H952,1))=4,(LEFT(H952,4)+1)&amp;"Q1",(LEFT(H952,4)&amp;"Q"&amp;(RIGHT(H952,1)+1))),NA()),NA())))</f>
        <v>0</v>
      </c>
      <c r="J953" s="43">
        <f ca="1">OFFSET(Tool!$C$13,0,ROW($H953)-3)</f>
        <v>0</v>
      </c>
      <c r="K953" s="78" t="e">
        <f t="shared" ca="1" si="71"/>
        <v>#N/A</v>
      </c>
      <c r="L953" s="78" t="e">
        <f t="shared" ca="1" si="74"/>
        <v>#N/A</v>
      </c>
      <c r="M953" s="78" t="e">
        <f t="shared" ca="1" si="75"/>
        <v>#N/A</v>
      </c>
      <c r="N953" s="38"/>
      <c r="O953" s="36" t="e" cm="1">
        <f t="array" ref="O953">IF(OR(ISERROR($H953),$H953=FALSE),NA(),
IF(INFLATION_Index="Custom",_xlfn.XLOOKUP($H953,Tool!$12:$12,Tool!$14:$14)*100,
IF(SETUP_Frequency="Financial Year",
IFERROR(INDEX(Dynamic_Table_FY,_xlfn.XMATCH($H953,Dynamic_Period_FY),_xlfn.XMATCH(INFLATION_Index,Dynamic_Indices)),
INDEX(Dynamic_Table_FY,COUNTA(Dynamic_Table_FY)/COUNTA(Dynamic_Indices),_xlfn.XMATCH(INFLATION_Index,Dynamic_Indices))),
IF(SETUP_Frequency="Calendar Year",
IFERROR(INDEX(Dynamic_Table_CAL,_xlfn.XMATCH($H953,Dynamic_Period_CAL),_xlfn.XMATCH(INFLATION_Index,Dynamic_Indices)),
INDEX(Dynamic_Table_CAL,COUNTA(Dynamic_Table_CAL)/COUNTA(Dynamic_Indices),_xlfn.XMATCH(INFLATION_Index,Dynamic_Indices))),
IF(SETUP_Frequency="Quarterly",
IFERROR(INDEX(Dynamic_Table_QTR,_xlfn.XMATCH($H953,Dynamic_Period_QTR),_xlfn.XMATCH(INFLATION_Index,Dynamic_Indices)),
INDEX(Dynamic_Table_QTR,COUNTA(Dynamic_Table_QTR)/COUNTA(Dynamic_Indices),_xlfn.XMATCH(INFLATION_Index,Dynamic_Indices))),"err")))))
/100</f>
        <v>#N/A</v>
      </c>
      <c r="P953" s="37" t="e">
        <f t="shared" ca="1" si="72"/>
        <v>#N/A</v>
      </c>
      <c r="Q953" s="37" t="e">
        <f ca="1">IF(ISERROR($H953),NA(),
$P953/_xlfn.XLOOKUP(0,Tool!$27:$27,Tool!$33:$33)
)</f>
        <v>#N/A</v>
      </c>
      <c r="R953" s="2"/>
      <c r="S953" s="36" t="e" cm="1">
        <f t="array" ref="S953">IF(OR(ISERROR($H953),$H953=FALSE),NA(),
IF(SETUP_Frequency="Financial Year",
IFERROR(INDEX(Dynamic_Table_FY,_xlfn.XMATCH($H953,Dynamic_Period_FY),_xlfn.XMATCH("GDP Deflator",Dynamic_Indices)),
INDEX(Dynamic_Table_FY,COUNTA(Dynamic_Table_FY)/COUNTA(Dynamic_Indices),_xlfn.XMATCH("GDP Deflator",Dynamic_Indices))),
IF(SETUP_Frequency="Calendar Year",
IFERROR(INDEX(Dynamic_Table_CAL,_xlfn.XMATCH($H953,Dynamic_Period_CAL),_xlfn.XMATCH("GDP Deflator",Dynamic_Indices)),
INDEX(Dynamic_Table_CAL,COUNTA(Dynamic_Table_CAL)/COUNTA(Dynamic_Indices),_xlfn.XMATCH("GDP Deflator",Dynamic_Indices))),
IF(SETUP_Frequency="Quarterly",
IFERROR(INDEX(Dynamic_Table_QTR,_xlfn.XMATCH($H953,Dynamic_Period_QTR),_xlfn.XMATCH("GDP Deflator",Dynamic_Indices)),
INDEX(Dynamic_Table_QTR,COUNTA(Dynamic_Table_QTR)/COUNTA(Dynamic_Indices),_xlfn.XMATCH("GDP Deflator",Dynamic_Indices))),"err"))))
/100</f>
        <v>#N/A</v>
      </c>
      <c r="T953" s="37" t="e">
        <f t="shared" ca="1" si="73"/>
        <v>#N/A</v>
      </c>
      <c r="U953" s="2" t="e">
        <f ca="1">IF(ISERROR($H953),NA(),
_xlfn.XLOOKUP(0,Tool!$28:$28,Tool!$40:$40)/$T953
)</f>
        <v>#N/A</v>
      </c>
    </row>
    <row r="954" spans="8:21" x14ac:dyDescent="0.35">
      <c r="H954" s="33" t="b">
        <f>IF(SETUP_Frequency="Calendar Year",IF(COUNTA(H$3:H953)&lt;=SETUP_Period_Final-SETUP_Period_First,H953+1),
IF(SETUP_Frequency="Financial Year", IF(COUNTA(H$3:H953)&lt;=LEFT(SETUP_Period_Final,4)-LEFT(SETUP_Period_First,4),((LEFT(H953,2)&amp;MID(H953,3,2))+1)&amp;"/"&amp;TEXT(RIGHT(TEXT(RIGHT(H953,2)+1,"00"),2),"00"),NA()),
IF(SETUP_Frequency="Quarterly",IF(COUNTA(H$3:H953)&lt;=((LEFT(SETUP_Period_Final,4)-LEFT(SETUP_Period_First,4))*4)+RIGHT(SETUP_Period_Final,1)-RIGHT(SETUP_Period_First,1),IF(_xlfn.NUMBERVALUE(RIGHT(H953,1))=4,(LEFT(H953,4)+1)&amp;"Q1",(LEFT(H953,4)&amp;"Q"&amp;(RIGHT(H953,1)+1))),NA()),NA())))</f>
        <v>0</v>
      </c>
      <c r="J954" s="43">
        <f ca="1">OFFSET(Tool!$C$13,0,ROW($H954)-3)</f>
        <v>0</v>
      </c>
      <c r="K954" s="78" t="e">
        <f t="shared" ca="1" si="71"/>
        <v>#N/A</v>
      </c>
      <c r="L954" s="78" t="e">
        <f t="shared" ca="1" si="74"/>
        <v>#N/A</v>
      </c>
      <c r="M954" s="78" t="e">
        <f t="shared" ca="1" si="75"/>
        <v>#N/A</v>
      </c>
      <c r="N954" s="38"/>
      <c r="O954" s="36" t="e" cm="1">
        <f t="array" ref="O954">IF(OR(ISERROR($H954),$H954=FALSE),NA(),
IF(INFLATION_Index="Custom",_xlfn.XLOOKUP($H954,Tool!$12:$12,Tool!$14:$14)*100,
IF(SETUP_Frequency="Financial Year",
IFERROR(INDEX(Dynamic_Table_FY,_xlfn.XMATCH($H954,Dynamic_Period_FY),_xlfn.XMATCH(INFLATION_Index,Dynamic_Indices)),
INDEX(Dynamic_Table_FY,COUNTA(Dynamic_Table_FY)/COUNTA(Dynamic_Indices),_xlfn.XMATCH(INFLATION_Index,Dynamic_Indices))),
IF(SETUP_Frequency="Calendar Year",
IFERROR(INDEX(Dynamic_Table_CAL,_xlfn.XMATCH($H954,Dynamic_Period_CAL),_xlfn.XMATCH(INFLATION_Index,Dynamic_Indices)),
INDEX(Dynamic_Table_CAL,COUNTA(Dynamic_Table_CAL)/COUNTA(Dynamic_Indices),_xlfn.XMATCH(INFLATION_Index,Dynamic_Indices))),
IF(SETUP_Frequency="Quarterly",
IFERROR(INDEX(Dynamic_Table_QTR,_xlfn.XMATCH($H954,Dynamic_Period_QTR),_xlfn.XMATCH(INFLATION_Index,Dynamic_Indices)),
INDEX(Dynamic_Table_QTR,COUNTA(Dynamic_Table_QTR)/COUNTA(Dynamic_Indices),_xlfn.XMATCH(INFLATION_Index,Dynamic_Indices))),"err")))))
/100</f>
        <v>#N/A</v>
      </c>
      <c r="P954" s="37" t="e">
        <f t="shared" ca="1" si="72"/>
        <v>#N/A</v>
      </c>
      <c r="Q954" s="37" t="e">
        <f ca="1">IF(ISERROR($H954),NA(),
$P954/_xlfn.XLOOKUP(0,Tool!$27:$27,Tool!$33:$33)
)</f>
        <v>#N/A</v>
      </c>
      <c r="R954" s="2"/>
      <c r="S954" s="36" t="e" cm="1">
        <f t="array" ref="S954">IF(OR(ISERROR($H954),$H954=FALSE),NA(),
IF(SETUP_Frequency="Financial Year",
IFERROR(INDEX(Dynamic_Table_FY,_xlfn.XMATCH($H954,Dynamic_Period_FY),_xlfn.XMATCH("GDP Deflator",Dynamic_Indices)),
INDEX(Dynamic_Table_FY,COUNTA(Dynamic_Table_FY)/COUNTA(Dynamic_Indices),_xlfn.XMATCH("GDP Deflator",Dynamic_Indices))),
IF(SETUP_Frequency="Calendar Year",
IFERROR(INDEX(Dynamic_Table_CAL,_xlfn.XMATCH($H954,Dynamic_Period_CAL),_xlfn.XMATCH("GDP Deflator",Dynamic_Indices)),
INDEX(Dynamic_Table_CAL,COUNTA(Dynamic_Table_CAL)/COUNTA(Dynamic_Indices),_xlfn.XMATCH("GDP Deflator",Dynamic_Indices))),
IF(SETUP_Frequency="Quarterly",
IFERROR(INDEX(Dynamic_Table_QTR,_xlfn.XMATCH($H954,Dynamic_Period_QTR),_xlfn.XMATCH("GDP Deflator",Dynamic_Indices)),
INDEX(Dynamic_Table_QTR,COUNTA(Dynamic_Table_QTR)/COUNTA(Dynamic_Indices),_xlfn.XMATCH("GDP Deflator",Dynamic_Indices))),"err"))))
/100</f>
        <v>#N/A</v>
      </c>
      <c r="T954" s="37" t="e">
        <f t="shared" ca="1" si="73"/>
        <v>#N/A</v>
      </c>
      <c r="U954" s="2" t="e">
        <f ca="1">IF(ISERROR($H954),NA(),
_xlfn.XLOOKUP(0,Tool!$28:$28,Tool!$40:$40)/$T954
)</f>
        <v>#N/A</v>
      </c>
    </row>
    <row r="955" spans="8:21" x14ac:dyDescent="0.35">
      <c r="H955" s="33" t="b">
        <f>IF(SETUP_Frequency="Calendar Year",IF(COUNTA(H$3:H954)&lt;=SETUP_Period_Final-SETUP_Period_First,H954+1),
IF(SETUP_Frequency="Financial Year", IF(COUNTA(H$3:H954)&lt;=LEFT(SETUP_Period_Final,4)-LEFT(SETUP_Period_First,4),((LEFT(H954,2)&amp;MID(H954,3,2))+1)&amp;"/"&amp;TEXT(RIGHT(TEXT(RIGHT(H954,2)+1,"00"),2),"00"),NA()),
IF(SETUP_Frequency="Quarterly",IF(COUNTA(H$3:H954)&lt;=((LEFT(SETUP_Period_Final,4)-LEFT(SETUP_Period_First,4))*4)+RIGHT(SETUP_Period_Final,1)-RIGHT(SETUP_Period_First,1),IF(_xlfn.NUMBERVALUE(RIGHT(H954,1))=4,(LEFT(H954,4)+1)&amp;"Q1",(LEFT(H954,4)&amp;"Q"&amp;(RIGHT(H954,1)+1))),NA()),NA())))</f>
        <v>0</v>
      </c>
      <c r="J955" s="43">
        <f ca="1">OFFSET(Tool!$C$13,0,ROW($H955)-3)</f>
        <v>0</v>
      </c>
      <c r="K955" s="78" t="e">
        <f t="shared" ca="1" si="71"/>
        <v>#N/A</v>
      </c>
      <c r="L955" s="78" t="e">
        <f t="shared" ca="1" si="74"/>
        <v>#N/A</v>
      </c>
      <c r="M955" s="78" t="e">
        <f t="shared" ca="1" si="75"/>
        <v>#N/A</v>
      </c>
      <c r="N955" s="38"/>
      <c r="O955" s="36" t="e" cm="1">
        <f t="array" ref="O955">IF(OR(ISERROR($H955),$H955=FALSE),NA(),
IF(INFLATION_Index="Custom",_xlfn.XLOOKUP($H955,Tool!$12:$12,Tool!$14:$14)*100,
IF(SETUP_Frequency="Financial Year",
IFERROR(INDEX(Dynamic_Table_FY,_xlfn.XMATCH($H955,Dynamic_Period_FY),_xlfn.XMATCH(INFLATION_Index,Dynamic_Indices)),
INDEX(Dynamic_Table_FY,COUNTA(Dynamic_Table_FY)/COUNTA(Dynamic_Indices),_xlfn.XMATCH(INFLATION_Index,Dynamic_Indices))),
IF(SETUP_Frequency="Calendar Year",
IFERROR(INDEX(Dynamic_Table_CAL,_xlfn.XMATCH($H955,Dynamic_Period_CAL),_xlfn.XMATCH(INFLATION_Index,Dynamic_Indices)),
INDEX(Dynamic_Table_CAL,COUNTA(Dynamic_Table_CAL)/COUNTA(Dynamic_Indices),_xlfn.XMATCH(INFLATION_Index,Dynamic_Indices))),
IF(SETUP_Frequency="Quarterly",
IFERROR(INDEX(Dynamic_Table_QTR,_xlfn.XMATCH($H955,Dynamic_Period_QTR),_xlfn.XMATCH(INFLATION_Index,Dynamic_Indices)),
INDEX(Dynamic_Table_QTR,COUNTA(Dynamic_Table_QTR)/COUNTA(Dynamic_Indices),_xlfn.XMATCH(INFLATION_Index,Dynamic_Indices))),"err")))))
/100</f>
        <v>#N/A</v>
      </c>
      <c r="P955" s="37" t="e">
        <f t="shared" ca="1" si="72"/>
        <v>#N/A</v>
      </c>
      <c r="Q955" s="37" t="e">
        <f ca="1">IF(ISERROR($H955),NA(),
$P955/_xlfn.XLOOKUP(0,Tool!$27:$27,Tool!$33:$33)
)</f>
        <v>#N/A</v>
      </c>
      <c r="R955" s="2"/>
      <c r="S955" s="36" t="e" cm="1">
        <f t="array" ref="S955">IF(OR(ISERROR($H955),$H955=FALSE),NA(),
IF(SETUP_Frequency="Financial Year",
IFERROR(INDEX(Dynamic_Table_FY,_xlfn.XMATCH($H955,Dynamic_Period_FY),_xlfn.XMATCH("GDP Deflator",Dynamic_Indices)),
INDEX(Dynamic_Table_FY,COUNTA(Dynamic_Table_FY)/COUNTA(Dynamic_Indices),_xlfn.XMATCH("GDP Deflator",Dynamic_Indices))),
IF(SETUP_Frequency="Calendar Year",
IFERROR(INDEX(Dynamic_Table_CAL,_xlfn.XMATCH($H955,Dynamic_Period_CAL),_xlfn.XMATCH("GDP Deflator",Dynamic_Indices)),
INDEX(Dynamic_Table_CAL,COUNTA(Dynamic_Table_CAL)/COUNTA(Dynamic_Indices),_xlfn.XMATCH("GDP Deflator",Dynamic_Indices))),
IF(SETUP_Frequency="Quarterly",
IFERROR(INDEX(Dynamic_Table_QTR,_xlfn.XMATCH($H955,Dynamic_Period_QTR),_xlfn.XMATCH("GDP Deflator",Dynamic_Indices)),
INDEX(Dynamic_Table_QTR,COUNTA(Dynamic_Table_QTR)/COUNTA(Dynamic_Indices),_xlfn.XMATCH("GDP Deflator",Dynamic_Indices))),"err"))))
/100</f>
        <v>#N/A</v>
      </c>
      <c r="T955" s="37" t="e">
        <f t="shared" ca="1" si="73"/>
        <v>#N/A</v>
      </c>
      <c r="U955" s="2" t="e">
        <f ca="1">IF(ISERROR($H955),NA(),
_xlfn.XLOOKUP(0,Tool!$28:$28,Tool!$40:$40)/$T955
)</f>
        <v>#N/A</v>
      </c>
    </row>
    <row r="956" spans="8:21" x14ac:dyDescent="0.35">
      <c r="H956" s="33" t="b">
        <f>IF(SETUP_Frequency="Calendar Year",IF(COUNTA(H$3:H955)&lt;=SETUP_Period_Final-SETUP_Period_First,H955+1),
IF(SETUP_Frequency="Financial Year", IF(COUNTA(H$3:H955)&lt;=LEFT(SETUP_Period_Final,4)-LEFT(SETUP_Period_First,4),((LEFT(H955,2)&amp;MID(H955,3,2))+1)&amp;"/"&amp;TEXT(RIGHT(TEXT(RIGHT(H955,2)+1,"00"),2),"00"),NA()),
IF(SETUP_Frequency="Quarterly",IF(COUNTA(H$3:H955)&lt;=((LEFT(SETUP_Period_Final,4)-LEFT(SETUP_Period_First,4))*4)+RIGHT(SETUP_Period_Final,1)-RIGHT(SETUP_Period_First,1),IF(_xlfn.NUMBERVALUE(RIGHT(H955,1))=4,(LEFT(H955,4)+1)&amp;"Q1",(LEFT(H955,4)&amp;"Q"&amp;(RIGHT(H955,1)+1))),NA()),NA())))</f>
        <v>0</v>
      </c>
      <c r="J956" s="43">
        <f ca="1">OFFSET(Tool!$C$13,0,ROW($H956)-3)</f>
        <v>0</v>
      </c>
      <c r="K956" s="78" t="e">
        <f t="shared" ca="1" si="71"/>
        <v>#N/A</v>
      </c>
      <c r="L956" s="78" t="e">
        <f t="shared" ca="1" si="74"/>
        <v>#N/A</v>
      </c>
      <c r="M956" s="78" t="e">
        <f t="shared" ca="1" si="75"/>
        <v>#N/A</v>
      </c>
      <c r="N956" s="38"/>
      <c r="O956" s="36" t="e" cm="1">
        <f t="array" ref="O956">IF(OR(ISERROR($H956),$H956=FALSE),NA(),
IF(INFLATION_Index="Custom",_xlfn.XLOOKUP($H956,Tool!$12:$12,Tool!$14:$14)*100,
IF(SETUP_Frequency="Financial Year",
IFERROR(INDEX(Dynamic_Table_FY,_xlfn.XMATCH($H956,Dynamic_Period_FY),_xlfn.XMATCH(INFLATION_Index,Dynamic_Indices)),
INDEX(Dynamic_Table_FY,COUNTA(Dynamic_Table_FY)/COUNTA(Dynamic_Indices),_xlfn.XMATCH(INFLATION_Index,Dynamic_Indices))),
IF(SETUP_Frequency="Calendar Year",
IFERROR(INDEX(Dynamic_Table_CAL,_xlfn.XMATCH($H956,Dynamic_Period_CAL),_xlfn.XMATCH(INFLATION_Index,Dynamic_Indices)),
INDEX(Dynamic_Table_CAL,COUNTA(Dynamic_Table_CAL)/COUNTA(Dynamic_Indices),_xlfn.XMATCH(INFLATION_Index,Dynamic_Indices))),
IF(SETUP_Frequency="Quarterly",
IFERROR(INDEX(Dynamic_Table_QTR,_xlfn.XMATCH($H956,Dynamic_Period_QTR),_xlfn.XMATCH(INFLATION_Index,Dynamic_Indices)),
INDEX(Dynamic_Table_QTR,COUNTA(Dynamic_Table_QTR)/COUNTA(Dynamic_Indices),_xlfn.XMATCH(INFLATION_Index,Dynamic_Indices))),"err")))))
/100</f>
        <v>#N/A</v>
      </c>
      <c r="P956" s="37" t="e">
        <f t="shared" ca="1" si="72"/>
        <v>#N/A</v>
      </c>
      <c r="Q956" s="37" t="e">
        <f ca="1">IF(ISERROR($H956),NA(),
$P956/_xlfn.XLOOKUP(0,Tool!$27:$27,Tool!$33:$33)
)</f>
        <v>#N/A</v>
      </c>
      <c r="R956" s="2"/>
      <c r="S956" s="36" t="e" cm="1">
        <f t="array" ref="S956">IF(OR(ISERROR($H956),$H956=FALSE),NA(),
IF(SETUP_Frequency="Financial Year",
IFERROR(INDEX(Dynamic_Table_FY,_xlfn.XMATCH($H956,Dynamic_Period_FY),_xlfn.XMATCH("GDP Deflator",Dynamic_Indices)),
INDEX(Dynamic_Table_FY,COUNTA(Dynamic_Table_FY)/COUNTA(Dynamic_Indices),_xlfn.XMATCH("GDP Deflator",Dynamic_Indices))),
IF(SETUP_Frequency="Calendar Year",
IFERROR(INDEX(Dynamic_Table_CAL,_xlfn.XMATCH($H956,Dynamic_Period_CAL),_xlfn.XMATCH("GDP Deflator",Dynamic_Indices)),
INDEX(Dynamic_Table_CAL,COUNTA(Dynamic_Table_CAL)/COUNTA(Dynamic_Indices),_xlfn.XMATCH("GDP Deflator",Dynamic_Indices))),
IF(SETUP_Frequency="Quarterly",
IFERROR(INDEX(Dynamic_Table_QTR,_xlfn.XMATCH($H956,Dynamic_Period_QTR),_xlfn.XMATCH("GDP Deflator",Dynamic_Indices)),
INDEX(Dynamic_Table_QTR,COUNTA(Dynamic_Table_QTR)/COUNTA(Dynamic_Indices),_xlfn.XMATCH("GDP Deflator",Dynamic_Indices))),"err"))))
/100</f>
        <v>#N/A</v>
      </c>
      <c r="T956" s="37" t="e">
        <f t="shared" ca="1" si="73"/>
        <v>#N/A</v>
      </c>
      <c r="U956" s="2" t="e">
        <f ca="1">IF(ISERROR($H956),NA(),
_xlfn.XLOOKUP(0,Tool!$28:$28,Tool!$40:$40)/$T956
)</f>
        <v>#N/A</v>
      </c>
    </row>
    <row r="957" spans="8:21" x14ac:dyDescent="0.35">
      <c r="H957" s="33" t="b">
        <f>IF(SETUP_Frequency="Calendar Year",IF(COUNTA(H$3:H956)&lt;=SETUP_Period_Final-SETUP_Period_First,H956+1),
IF(SETUP_Frequency="Financial Year", IF(COUNTA(H$3:H956)&lt;=LEFT(SETUP_Period_Final,4)-LEFT(SETUP_Period_First,4),((LEFT(H956,2)&amp;MID(H956,3,2))+1)&amp;"/"&amp;TEXT(RIGHT(TEXT(RIGHT(H956,2)+1,"00"),2),"00"),NA()),
IF(SETUP_Frequency="Quarterly",IF(COUNTA(H$3:H956)&lt;=((LEFT(SETUP_Period_Final,4)-LEFT(SETUP_Period_First,4))*4)+RIGHT(SETUP_Period_Final,1)-RIGHT(SETUP_Period_First,1),IF(_xlfn.NUMBERVALUE(RIGHT(H956,1))=4,(LEFT(H956,4)+1)&amp;"Q1",(LEFT(H956,4)&amp;"Q"&amp;(RIGHT(H956,1)+1))),NA()),NA())))</f>
        <v>0</v>
      </c>
      <c r="J957" s="43">
        <f ca="1">OFFSET(Tool!$C$13,0,ROW($H957)-3)</f>
        <v>0</v>
      </c>
      <c r="K957" s="78" t="e">
        <f t="shared" ca="1" si="71"/>
        <v>#N/A</v>
      </c>
      <c r="L957" s="78" t="e">
        <f t="shared" ca="1" si="74"/>
        <v>#N/A</v>
      </c>
      <c r="M957" s="78" t="e">
        <f t="shared" ca="1" si="75"/>
        <v>#N/A</v>
      </c>
      <c r="N957" s="38"/>
      <c r="O957" s="36" t="e" cm="1">
        <f t="array" ref="O957">IF(OR(ISERROR($H957),$H957=FALSE),NA(),
IF(INFLATION_Index="Custom",_xlfn.XLOOKUP($H957,Tool!$12:$12,Tool!$14:$14)*100,
IF(SETUP_Frequency="Financial Year",
IFERROR(INDEX(Dynamic_Table_FY,_xlfn.XMATCH($H957,Dynamic_Period_FY),_xlfn.XMATCH(INFLATION_Index,Dynamic_Indices)),
INDEX(Dynamic_Table_FY,COUNTA(Dynamic_Table_FY)/COUNTA(Dynamic_Indices),_xlfn.XMATCH(INFLATION_Index,Dynamic_Indices))),
IF(SETUP_Frequency="Calendar Year",
IFERROR(INDEX(Dynamic_Table_CAL,_xlfn.XMATCH($H957,Dynamic_Period_CAL),_xlfn.XMATCH(INFLATION_Index,Dynamic_Indices)),
INDEX(Dynamic_Table_CAL,COUNTA(Dynamic_Table_CAL)/COUNTA(Dynamic_Indices),_xlfn.XMATCH(INFLATION_Index,Dynamic_Indices))),
IF(SETUP_Frequency="Quarterly",
IFERROR(INDEX(Dynamic_Table_QTR,_xlfn.XMATCH($H957,Dynamic_Period_QTR),_xlfn.XMATCH(INFLATION_Index,Dynamic_Indices)),
INDEX(Dynamic_Table_QTR,COUNTA(Dynamic_Table_QTR)/COUNTA(Dynamic_Indices),_xlfn.XMATCH(INFLATION_Index,Dynamic_Indices))),"err")))))
/100</f>
        <v>#N/A</v>
      </c>
      <c r="P957" s="37" t="e">
        <f t="shared" ca="1" si="72"/>
        <v>#N/A</v>
      </c>
      <c r="Q957" s="37" t="e">
        <f ca="1">IF(ISERROR($H957),NA(),
$P957/_xlfn.XLOOKUP(0,Tool!$27:$27,Tool!$33:$33)
)</f>
        <v>#N/A</v>
      </c>
      <c r="R957" s="2"/>
      <c r="S957" s="36" t="e" cm="1">
        <f t="array" ref="S957">IF(OR(ISERROR($H957),$H957=FALSE),NA(),
IF(SETUP_Frequency="Financial Year",
IFERROR(INDEX(Dynamic_Table_FY,_xlfn.XMATCH($H957,Dynamic_Period_FY),_xlfn.XMATCH("GDP Deflator",Dynamic_Indices)),
INDEX(Dynamic_Table_FY,COUNTA(Dynamic_Table_FY)/COUNTA(Dynamic_Indices),_xlfn.XMATCH("GDP Deflator",Dynamic_Indices))),
IF(SETUP_Frequency="Calendar Year",
IFERROR(INDEX(Dynamic_Table_CAL,_xlfn.XMATCH($H957,Dynamic_Period_CAL),_xlfn.XMATCH("GDP Deflator",Dynamic_Indices)),
INDEX(Dynamic_Table_CAL,COUNTA(Dynamic_Table_CAL)/COUNTA(Dynamic_Indices),_xlfn.XMATCH("GDP Deflator",Dynamic_Indices))),
IF(SETUP_Frequency="Quarterly",
IFERROR(INDEX(Dynamic_Table_QTR,_xlfn.XMATCH($H957,Dynamic_Period_QTR),_xlfn.XMATCH("GDP Deflator",Dynamic_Indices)),
INDEX(Dynamic_Table_QTR,COUNTA(Dynamic_Table_QTR)/COUNTA(Dynamic_Indices),_xlfn.XMATCH("GDP Deflator",Dynamic_Indices))),"err"))))
/100</f>
        <v>#N/A</v>
      </c>
      <c r="T957" s="37" t="e">
        <f t="shared" ca="1" si="73"/>
        <v>#N/A</v>
      </c>
      <c r="U957" s="2" t="e">
        <f ca="1">IF(ISERROR($H957),NA(),
_xlfn.XLOOKUP(0,Tool!$28:$28,Tool!$40:$40)/$T957
)</f>
        <v>#N/A</v>
      </c>
    </row>
    <row r="958" spans="8:21" x14ac:dyDescent="0.35">
      <c r="H958" s="33" t="b">
        <f>IF(SETUP_Frequency="Calendar Year",IF(COUNTA(H$3:H957)&lt;=SETUP_Period_Final-SETUP_Period_First,H957+1),
IF(SETUP_Frequency="Financial Year", IF(COUNTA(H$3:H957)&lt;=LEFT(SETUP_Period_Final,4)-LEFT(SETUP_Period_First,4),((LEFT(H957,2)&amp;MID(H957,3,2))+1)&amp;"/"&amp;TEXT(RIGHT(TEXT(RIGHT(H957,2)+1,"00"),2),"00"),NA()),
IF(SETUP_Frequency="Quarterly",IF(COUNTA(H$3:H957)&lt;=((LEFT(SETUP_Period_Final,4)-LEFT(SETUP_Period_First,4))*4)+RIGHT(SETUP_Period_Final,1)-RIGHT(SETUP_Period_First,1),IF(_xlfn.NUMBERVALUE(RIGHT(H957,1))=4,(LEFT(H957,4)+1)&amp;"Q1",(LEFT(H957,4)&amp;"Q"&amp;(RIGHT(H957,1)+1))),NA()),NA())))</f>
        <v>0</v>
      </c>
      <c r="J958" s="43">
        <f ca="1">OFFSET(Tool!$C$13,0,ROW($H958)-3)</f>
        <v>0</v>
      </c>
      <c r="K958" s="78" t="e">
        <f t="shared" ca="1" si="71"/>
        <v>#N/A</v>
      </c>
      <c r="L958" s="78" t="e">
        <f t="shared" ca="1" si="74"/>
        <v>#N/A</v>
      </c>
      <c r="M958" s="78" t="e">
        <f t="shared" ca="1" si="75"/>
        <v>#N/A</v>
      </c>
      <c r="N958" s="38"/>
      <c r="O958" s="36" t="e" cm="1">
        <f t="array" ref="O958">IF(OR(ISERROR($H958),$H958=FALSE),NA(),
IF(INFLATION_Index="Custom",_xlfn.XLOOKUP($H958,Tool!$12:$12,Tool!$14:$14)*100,
IF(SETUP_Frequency="Financial Year",
IFERROR(INDEX(Dynamic_Table_FY,_xlfn.XMATCH($H958,Dynamic_Period_FY),_xlfn.XMATCH(INFLATION_Index,Dynamic_Indices)),
INDEX(Dynamic_Table_FY,COUNTA(Dynamic_Table_FY)/COUNTA(Dynamic_Indices),_xlfn.XMATCH(INFLATION_Index,Dynamic_Indices))),
IF(SETUP_Frequency="Calendar Year",
IFERROR(INDEX(Dynamic_Table_CAL,_xlfn.XMATCH($H958,Dynamic_Period_CAL),_xlfn.XMATCH(INFLATION_Index,Dynamic_Indices)),
INDEX(Dynamic_Table_CAL,COUNTA(Dynamic_Table_CAL)/COUNTA(Dynamic_Indices),_xlfn.XMATCH(INFLATION_Index,Dynamic_Indices))),
IF(SETUP_Frequency="Quarterly",
IFERROR(INDEX(Dynamic_Table_QTR,_xlfn.XMATCH($H958,Dynamic_Period_QTR),_xlfn.XMATCH(INFLATION_Index,Dynamic_Indices)),
INDEX(Dynamic_Table_QTR,COUNTA(Dynamic_Table_QTR)/COUNTA(Dynamic_Indices),_xlfn.XMATCH(INFLATION_Index,Dynamic_Indices))),"err")))))
/100</f>
        <v>#N/A</v>
      </c>
      <c r="P958" s="37" t="e">
        <f t="shared" ca="1" si="72"/>
        <v>#N/A</v>
      </c>
      <c r="Q958" s="37" t="e">
        <f ca="1">IF(ISERROR($H958),NA(),
$P958/_xlfn.XLOOKUP(0,Tool!$27:$27,Tool!$33:$33)
)</f>
        <v>#N/A</v>
      </c>
      <c r="R958" s="2"/>
      <c r="S958" s="36" t="e" cm="1">
        <f t="array" ref="S958">IF(OR(ISERROR($H958),$H958=FALSE),NA(),
IF(SETUP_Frequency="Financial Year",
IFERROR(INDEX(Dynamic_Table_FY,_xlfn.XMATCH($H958,Dynamic_Period_FY),_xlfn.XMATCH("GDP Deflator",Dynamic_Indices)),
INDEX(Dynamic_Table_FY,COUNTA(Dynamic_Table_FY)/COUNTA(Dynamic_Indices),_xlfn.XMATCH("GDP Deflator",Dynamic_Indices))),
IF(SETUP_Frequency="Calendar Year",
IFERROR(INDEX(Dynamic_Table_CAL,_xlfn.XMATCH($H958,Dynamic_Period_CAL),_xlfn.XMATCH("GDP Deflator",Dynamic_Indices)),
INDEX(Dynamic_Table_CAL,COUNTA(Dynamic_Table_CAL)/COUNTA(Dynamic_Indices),_xlfn.XMATCH("GDP Deflator",Dynamic_Indices))),
IF(SETUP_Frequency="Quarterly",
IFERROR(INDEX(Dynamic_Table_QTR,_xlfn.XMATCH($H958,Dynamic_Period_QTR),_xlfn.XMATCH("GDP Deflator",Dynamic_Indices)),
INDEX(Dynamic_Table_QTR,COUNTA(Dynamic_Table_QTR)/COUNTA(Dynamic_Indices),_xlfn.XMATCH("GDP Deflator",Dynamic_Indices))),"err"))))
/100</f>
        <v>#N/A</v>
      </c>
      <c r="T958" s="37" t="e">
        <f t="shared" ca="1" si="73"/>
        <v>#N/A</v>
      </c>
      <c r="U958" s="2" t="e">
        <f ca="1">IF(ISERROR($H958),NA(),
_xlfn.XLOOKUP(0,Tool!$28:$28,Tool!$40:$40)/$T958
)</f>
        <v>#N/A</v>
      </c>
    </row>
    <row r="959" spans="8:21" x14ac:dyDescent="0.35">
      <c r="H959" s="33" t="b">
        <f>IF(SETUP_Frequency="Calendar Year",IF(COUNTA(H$3:H958)&lt;=SETUP_Period_Final-SETUP_Period_First,H958+1),
IF(SETUP_Frequency="Financial Year", IF(COUNTA(H$3:H958)&lt;=LEFT(SETUP_Period_Final,4)-LEFT(SETUP_Period_First,4),((LEFT(H958,2)&amp;MID(H958,3,2))+1)&amp;"/"&amp;TEXT(RIGHT(TEXT(RIGHT(H958,2)+1,"00"),2),"00"),NA()),
IF(SETUP_Frequency="Quarterly",IF(COUNTA(H$3:H958)&lt;=((LEFT(SETUP_Period_Final,4)-LEFT(SETUP_Period_First,4))*4)+RIGHT(SETUP_Period_Final,1)-RIGHT(SETUP_Period_First,1),IF(_xlfn.NUMBERVALUE(RIGHT(H958,1))=4,(LEFT(H958,4)+1)&amp;"Q1",(LEFT(H958,4)&amp;"Q"&amp;(RIGHT(H958,1)+1))),NA()),NA())))</f>
        <v>0</v>
      </c>
      <c r="J959" s="43">
        <f ca="1">OFFSET(Tool!$C$13,0,ROW($H959)-3)</f>
        <v>0</v>
      </c>
      <c r="K959" s="78" t="e">
        <f t="shared" ca="1" si="71"/>
        <v>#N/A</v>
      </c>
      <c r="L959" s="78" t="e">
        <f t="shared" ca="1" si="74"/>
        <v>#N/A</v>
      </c>
      <c r="M959" s="78" t="e">
        <f t="shared" ca="1" si="75"/>
        <v>#N/A</v>
      </c>
      <c r="N959" s="38"/>
      <c r="O959" s="36" t="e" cm="1">
        <f t="array" ref="O959">IF(OR(ISERROR($H959),$H959=FALSE),NA(),
IF(INFLATION_Index="Custom",_xlfn.XLOOKUP($H959,Tool!$12:$12,Tool!$14:$14)*100,
IF(SETUP_Frequency="Financial Year",
IFERROR(INDEX(Dynamic_Table_FY,_xlfn.XMATCH($H959,Dynamic_Period_FY),_xlfn.XMATCH(INFLATION_Index,Dynamic_Indices)),
INDEX(Dynamic_Table_FY,COUNTA(Dynamic_Table_FY)/COUNTA(Dynamic_Indices),_xlfn.XMATCH(INFLATION_Index,Dynamic_Indices))),
IF(SETUP_Frequency="Calendar Year",
IFERROR(INDEX(Dynamic_Table_CAL,_xlfn.XMATCH($H959,Dynamic_Period_CAL),_xlfn.XMATCH(INFLATION_Index,Dynamic_Indices)),
INDEX(Dynamic_Table_CAL,COUNTA(Dynamic_Table_CAL)/COUNTA(Dynamic_Indices),_xlfn.XMATCH(INFLATION_Index,Dynamic_Indices))),
IF(SETUP_Frequency="Quarterly",
IFERROR(INDEX(Dynamic_Table_QTR,_xlfn.XMATCH($H959,Dynamic_Period_QTR),_xlfn.XMATCH(INFLATION_Index,Dynamic_Indices)),
INDEX(Dynamic_Table_QTR,COUNTA(Dynamic_Table_QTR)/COUNTA(Dynamic_Indices),_xlfn.XMATCH(INFLATION_Index,Dynamic_Indices))),"err")))))
/100</f>
        <v>#N/A</v>
      </c>
      <c r="P959" s="37" t="e">
        <f t="shared" ca="1" si="72"/>
        <v>#N/A</v>
      </c>
      <c r="Q959" s="37" t="e">
        <f ca="1">IF(ISERROR($H959),NA(),
$P959/_xlfn.XLOOKUP(0,Tool!$27:$27,Tool!$33:$33)
)</f>
        <v>#N/A</v>
      </c>
      <c r="R959" s="2"/>
      <c r="S959" s="36" t="e" cm="1">
        <f t="array" ref="S959">IF(OR(ISERROR($H959),$H959=FALSE),NA(),
IF(SETUP_Frequency="Financial Year",
IFERROR(INDEX(Dynamic_Table_FY,_xlfn.XMATCH($H959,Dynamic_Period_FY),_xlfn.XMATCH("GDP Deflator",Dynamic_Indices)),
INDEX(Dynamic_Table_FY,COUNTA(Dynamic_Table_FY)/COUNTA(Dynamic_Indices),_xlfn.XMATCH("GDP Deflator",Dynamic_Indices))),
IF(SETUP_Frequency="Calendar Year",
IFERROR(INDEX(Dynamic_Table_CAL,_xlfn.XMATCH($H959,Dynamic_Period_CAL),_xlfn.XMATCH("GDP Deflator",Dynamic_Indices)),
INDEX(Dynamic_Table_CAL,COUNTA(Dynamic_Table_CAL)/COUNTA(Dynamic_Indices),_xlfn.XMATCH("GDP Deflator",Dynamic_Indices))),
IF(SETUP_Frequency="Quarterly",
IFERROR(INDEX(Dynamic_Table_QTR,_xlfn.XMATCH($H959,Dynamic_Period_QTR),_xlfn.XMATCH("GDP Deflator",Dynamic_Indices)),
INDEX(Dynamic_Table_QTR,COUNTA(Dynamic_Table_QTR)/COUNTA(Dynamic_Indices),_xlfn.XMATCH("GDP Deflator",Dynamic_Indices))),"err"))))
/100</f>
        <v>#N/A</v>
      </c>
      <c r="T959" s="37" t="e">
        <f t="shared" ca="1" si="73"/>
        <v>#N/A</v>
      </c>
      <c r="U959" s="2" t="e">
        <f ca="1">IF(ISERROR($H959),NA(),
_xlfn.XLOOKUP(0,Tool!$28:$28,Tool!$40:$40)/$T959
)</f>
        <v>#N/A</v>
      </c>
    </row>
    <row r="960" spans="8:21" x14ac:dyDescent="0.35">
      <c r="H960" s="33" t="b">
        <f>IF(SETUP_Frequency="Calendar Year",IF(COUNTA(H$3:H959)&lt;=SETUP_Period_Final-SETUP_Period_First,H959+1),
IF(SETUP_Frequency="Financial Year", IF(COUNTA(H$3:H959)&lt;=LEFT(SETUP_Period_Final,4)-LEFT(SETUP_Period_First,4),((LEFT(H959,2)&amp;MID(H959,3,2))+1)&amp;"/"&amp;TEXT(RIGHT(TEXT(RIGHT(H959,2)+1,"00"),2),"00"),NA()),
IF(SETUP_Frequency="Quarterly",IF(COUNTA(H$3:H959)&lt;=((LEFT(SETUP_Period_Final,4)-LEFT(SETUP_Period_First,4))*4)+RIGHT(SETUP_Period_Final,1)-RIGHT(SETUP_Period_First,1),IF(_xlfn.NUMBERVALUE(RIGHT(H959,1))=4,(LEFT(H959,4)+1)&amp;"Q1",(LEFT(H959,4)&amp;"Q"&amp;(RIGHT(H959,1)+1))),NA()),NA())))</f>
        <v>0</v>
      </c>
      <c r="J960" s="43">
        <f ca="1">OFFSET(Tool!$C$13,0,ROW($H960)-3)</f>
        <v>0</v>
      </c>
      <c r="K960" s="78" t="e">
        <f t="shared" ca="1" si="71"/>
        <v>#N/A</v>
      </c>
      <c r="L960" s="78" t="e">
        <f t="shared" ca="1" si="74"/>
        <v>#N/A</v>
      </c>
      <c r="M960" s="78" t="e">
        <f t="shared" ca="1" si="75"/>
        <v>#N/A</v>
      </c>
      <c r="N960" s="38"/>
      <c r="O960" s="36" t="e" cm="1">
        <f t="array" ref="O960">IF(OR(ISERROR($H960),$H960=FALSE),NA(),
IF(INFLATION_Index="Custom",_xlfn.XLOOKUP($H960,Tool!$12:$12,Tool!$14:$14)*100,
IF(SETUP_Frequency="Financial Year",
IFERROR(INDEX(Dynamic_Table_FY,_xlfn.XMATCH($H960,Dynamic_Period_FY),_xlfn.XMATCH(INFLATION_Index,Dynamic_Indices)),
INDEX(Dynamic_Table_FY,COUNTA(Dynamic_Table_FY)/COUNTA(Dynamic_Indices),_xlfn.XMATCH(INFLATION_Index,Dynamic_Indices))),
IF(SETUP_Frequency="Calendar Year",
IFERROR(INDEX(Dynamic_Table_CAL,_xlfn.XMATCH($H960,Dynamic_Period_CAL),_xlfn.XMATCH(INFLATION_Index,Dynamic_Indices)),
INDEX(Dynamic_Table_CAL,COUNTA(Dynamic_Table_CAL)/COUNTA(Dynamic_Indices),_xlfn.XMATCH(INFLATION_Index,Dynamic_Indices))),
IF(SETUP_Frequency="Quarterly",
IFERROR(INDEX(Dynamic_Table_QTR,_xlfn.XMATCH($H960,Dynamic_Period_QTR),_xlfn.XMATCH(INFLATION_Index,Dynamic_Indices)),
INDEX(Dynamic_Table_QTR,COUNTA(Dynamic_Table_QTR)/COUNTA(Dynamic_Indices),_xlfn.XMATCH(INFLATION_Index,Dynamic_Indices))),"err")))))
/100</f>
        <v>#N/A</v>
      </c>
      <c r="P960" s="37" t="e">
        <f t="shared" ca="1" si="72"/>
        <v>#N/A</v>
      </c>
      <c r="Q960" s="37" t="e">
        <f ca="1">IF(ISERROR($H960),NA(),
$P960/_xlfn.XLOOKUP(0,Tool!$27:$27,Tool!$33:$33)
)</f>
        <v>#N/A</v>
      </c>
      <c r="R960" s="2"/>
      <c r="S960" s="36" t="e" cm="1">
        <f t="array" ref="S960">IF(OR(ISERROR($H960),$H960=FALSE),NA(),
IF(SETUP_Frequency="Financial Year",
IFERROR(INDEX(Dynamic_Table_FY,_xlfn.XMATCH($H960,Dynamic_Period_FY),_xlfn.XMATCH("GDP Deflator",Dynamic_Indices)),
INDEX(Dynamic_Table_FY,COUNTA(Dynamic_Table_FY)/COUNTA(Dynamic_Indices),_xlfn.XMATCH("GDP Deflator",Dynamic_Indices))),
IF(SETUP_Frequency="Calendar Year",
IFERROR(INDEX(Dynamic_Table_CAL,_xlfn.XMATCH($H960,Dynamic_Period_CAL),_xlfn.XMATCH("GDP Deflator",Dynamic_Indices)),
INDEX(Dynamic_Table_CAL,COUNTA(Dynamic_Table_CAL)/COUNTA(Dynamic_Indices),_xlfn.XMATCH("GDP Deflator",Dynamic_Indices))),
IF(SETUP_Frequency="Quarterly",
IFERROR(INDEX(Dynamic_Table_QTR,_xlfn.XMATCH($H960,Dynamic_Period_QTR),_xlfn.XMATCH("GDP Deflator",Dynamic_Indices)),
INDEX(Dynamic_Table_QTR,COUNTA(Dynamic_Table_QTR)/COUNTA(Dynamic_Indices),_xlfn.XMATCH("GDP Deflator",Dynamic_Indices))),"err"))))
/100</f>
        <v>#N/A</v>
      </c>
      <c r="T960" s="37" t="e">
        <f t="shared" ca="1" si="73"/>
        <v>#N/A</v>
      </c>
      <c r="U960" s="2" t="e">
        <f ca="1">IF(ISERROR($H960),NA(),
_xlfn.XLOOKUP(0,Tool!$28:$28,Tool!$40:$40)/$T960
)</f>
        <v>#N/A</v>
      </c>
    </row>
    <row r="961" spans="8:21" x14ac:dyDescent="0.35">
      <c r="H961" s="33" t="b">
        <f>IF(SETUP_Frequency="Calendar Year",IF(COUNTA(H$3:H960)&lt;=SETUP_Period_Final-SETUP_Period_First,H960+1),
IF(SETUP_Frequency="Financial Year", IF(COUNTA(H$3:H960)&lt;=LEFT(SETUP_Period_Final,4)-LEFT(SETUP_Period_First,4),((LEFT(H960,2)&amp;MID(H960,3,2))+1)&amp;"/"&amp;TEXT(RIGHT(TEXT(RIGHT(H960,2)+1,"00"),2),"00"),NA()),
IF(SETUP_Frequency="Quarterly",IF(COUNTA(H$3:H960)&lt;=((LEFT(SETUP_Period_Final,4)-LEFT(SETUP_Period_First,4))*4)+RIGHT(SETUP_Period_Final,1)-RIGHT(SETUP_Period_First,1),IF(_xlfn.NUMBERVALUE(RIGHT(H960,1))=4,(LEFT(H960,4)+1)&amp;"Q1",(LEFT(H960,4)&amp;"Q"&amp;(RIGHT(H960,1)+1))),NA()),NA())))</f>
        <v>0</v>
      </c>
      <c r="J961" s="43">
        <f ca="1">OFFSET(Tool!$C$13,0,ROW($H961)-3)</f>
        <v>0</v>
      </c>
      <c r="K961" s="78" t="e">
        <f t="shared" ca="1" si="71"/>
        <v>#N/A</v>
      </c>
      <c r="L961" s="78" t="e">
        <f t="shared" ca="1" si="74"/>
        <v>#N/A</v>
      </c>
      <c r="M961" s="78" t="e">
        <f t="shared" ca="1" si="75"/>
        <v>#N/A</v>
      </c>
      <c r="N961" s="38"/>
      <c r="O961" s="36" t="e" cm="1">
        <f t="array" ref="O961">IF(OR(ISERROR($H961),$H961=FALSE),NA(),
IF(INFLATION_Index="Custom",_xlfn.XLOOKUP($H961,Tool!$12:$12,Tool!$14:$14)*100,
IF(SETUP_Frequency="Financial Year",
IFERROR(INDEX(Dynamic_Table_FY,_xlfn.XMATCH($H961,Dynamic_Period_FY),_xlfn.XMATCH(INFLATION_Index,Dynamic_Indices)),
INDEX(Dynamic_Table_FY,COUNTA(Dynamic_Table_FY)/COUNTA(Dynamic_Indices),_xlfn.XMATCH(INFLATION_Index,Dynamic_Indices))),
IF(SETUP_Frequency="Calendar Year",
IFERROR(INDEX(Dynamic_Table_CAL,_xlfn.XMATCH($H961,Dynamic_Period_CAL),_xlfn.XMATCH(INFLATION_Index,Dynamic_Indices)),
INDEX(Dynamic_Table_CAL,COUNTA(Dynamic_Table_CAL)/COUNTA(Dynamic_Indices),_xlfn.XMATCH(INFLATION_Index,Dynamic_Indices))),
IF(SETUP_Frequency="Quarterly",
IFERROR(INDEX(Dynamic_Table_QTR,_xlfn.XMATCH($H961,Dynamic_Period_QTR),_xlfn.XMATCH(INFLATION_Index,Dynamic_Indices)),
INDEX(Dynamic_Table_QTR,COUNTA(Dynamic_Table_QTR)/COUNTA(Dynamic_Indices),_xlfn.XMATCH(INFLATION_Index,Dynamic_Indices))),"err")))))
/100</f>
        <v>#N/A</v>
      </c>
      <c r="P961" s="37" t="e">
        <f t="shared" ca="1" si="72"/>
        <v>#N/A</v>
      </c>
      <c r="Q961" s="37" t="e">
        <f ca="1">IF(ISERROR($H961),NA(),
$P961/_xlfn.XLOOKUP(0,Tool!$27:$27,Tool!$33:$33)
)</f>
        <v>#N/A</v>
      </c>
      <c r="R961" s="2"/>
      <c r="S961" s="36" t="e" cm="1">
        <f t="array" ref="S961">IF(OR(ISERROR($H961),$H961=FALSE),NA(),
IF(SETUP_Frequency="Financial Year",
IFERROR(INDEX(Dynamic_Table_FY,_xlfn.XMATCH($H961,Dynamic_Period_FY),_xlfn.XMATCH("GDP Deflator",Dynamic_Indices)),
INDEX(Dynamic_Table_FY,COUNTA(Dynamic_Table_FY)/COUNTA(Dynamic_Indices),_xlfn.XMATCH("GDP Deflator",Dynamic_Indices))),
IF(SETUP_Frequency="Calendar Year",
IFERROR(INDEX(Dynamic_Table_CAL,_xlfn.XMATCH($H961,Dynamic_Period_CAL),_xlfn.XMATCH("GDP Deflator",Dynamic_Indices)),
INDEX(Dynamic_Table_CAL,COUNTA(Dynamic_Table_CAL)/COUNTA(Dynamic_Indices),_xlfn.XMATCH("GDP Deflator",Dynamic_Indices))),
IF(SETUP_Frequency="Quarterly",
IFERROR(INDEX(Dynamic_Table_QTR,_xlfn.XMATCH($H961,Dynamic_Period_QTR),_xlfn.XMATCH("GDP Deflator",Dynamic_Indices)),
INDEX(Dynamic_Table_QTR,COUNTA(Dynamic_Table_QTR)/COUNTA(Dynamic_Indices),_xlfn.XMATCH("GDP Deflator",Dynamic_Indices))),"err"))))
/100</f>
        <v>#N/A</v>
      </c>
      <c r="T961" s="37" t="e">
        <f t="shared" ca="1" si="73"/>
        <v>#N/A</v>
      </c>
      <c r="U961" s="2" t="e">
        <f ca="1">IF(ISERROR($H961),NA(),
_xlfn.XLOOKUP(0,Tool!$28:$28,Tool!$40:$40)/$T961
)</f>
        <v>#N/A</v>
      </c>
    </row>
    <row r="962" spans="8:21" x14ac:dyDescent="0.35">
      <c r="H962" s="33" t="b">
        <f>IF(SETUP_Frequency="Calendar Year",IF(COUNTA(H$3:H961)&lt;=SETUP_Period_Final-SETUP_Period_First,H961+1),
IF(SETUP_Frequency="Financial Year", IF(COUNTA(H$3:H961)&lt;=LEFT(SETUP_Period_Final,4)-LEFT(SETUP_Period_First,4),((LEFT(H961,2)&amp;MID(H961,3,2))+1)&amp;"/"&amp;TEXT(RIGHT(TEXT(RIGHT(H961,2)+1,"00"),2),"00"),NA()),
IF(SETUP_Frequency="Quarterly",IF(COUNTA(H$3:H961)&lt;=((LEFT(SETUP_Period_Final,4)-LEFT(SETUP_Period_First,4))*4)+RIGHT(SETUP_Period_Final,1)-RIGHT(SETUP_Period_First,1),IF(_xlfn.NUMBERVALUE(RIGHT(H961,1))=4,(LEFT(H961,4)+1)&amp;"Q1",(LEFT(H961,4)&amp;"Q"&amp;(RIGHT(H961,1)+1))),NA()),NA())))</f>
        <v>0</v>
      </c>
      <c r="J962" s="43">
        <f ca="1">OFFSET(Tool!$C$13,0,ROW($H962)-3)</f>
        <v>0</v>
      </c>
      <c r="K962" s="78" t="e">
        <f t="shared" ca="1" si="71"/>
        <v>#N/A</v>
      </c>
      <c r="L962" s="78" t="e">
        <f t="shared" ca="1" si="74"/>
        <v>#N/A</v>
      </c>
      <c r="M962" s="78" t="e">
        <f t="shared" ca="1" si="75"/>
        <v>#N/A</v>
      </c>
      <c r="N962" s="38"/>
      <c r="O962" s="36" t="e" cm="1">
        <f t="array" ref="O962">IF(OR(ISERROR($H962),$H962=FALSE),NA(),
IF(INFLATION_Index="Custom",_xlfn.XLOOKUP($H962,Tool!$12:$12,Tool!$14:$14)*100,
IF(SETUP_Frequency="Financial Year",
IFERROR(INDEX(Dynamic_Table_FY,_xlfn.XMATCH($H962,Dynamic_Period_FY),_xlfn.XMATCH(INFLATION_Index,Dynamic_Indices)),
INDEX(Dynamic_Table_FY,COUNTA(Dynamic_Table_FY)/COUNTA(Dynamic_Indices),_xlfn.XMATCH(INFLATION_Index,Dynamic_Indices))),
IF(SETUP_Frequency="Calendar Year",
IFERROR(INDEX(Dynamic_Table_CAL,_xlfn.XMATCH($H962,Dynamic_Period_CAL),_xlfn.XMATCH(INFLATION_Index,Dynamic_Indices)),
INDEX(Dynamic_Table_CAL,COUNTA(Dynamic_Table_CAL)/COUNTA(Dynamic_Indices),_xlfn.XMATCH(INFLATION_Index,Dynamic_Indices))),
IF(SETUP_Frequency="Quarterly",
IFERROR(INDEX(Dynamic_Table_QTR,_xlfn.XMATCH($H962,Dynamic_Period_QTR),_xlfn.XMATCH(INFLATION_Index,Dynamic_Indices)),
INDEX(Dynamic_Table_QTR,COUNTA(Dynamic_Table_QTR)/COUNTA(Dynamic_Indices),_xlfn.XMATCH(INFLATION_Index,Dynamic_Indices))),"err")))))
/100</f>
        <v>#N/A</v>
      </c>
      <c r="P962" s="37" t="e">
        <f t="shared" ca="1" si="72"/>
        <v>#N/A</v>
      </c>
      <c r="Q962" s="37" t="e">
        <f ca="1">IF(ISERROR($H962),NA(),
$P962/_xlfn.XLOOKUP(0,Tool!$27:$27,Tool!$33:$33)
)</f>
        <v>#N/A</v>
      </c>
      <c r="R962" s="2"/>
      <c r="S962" s="36" t="e" cm="1">
        <f t="array" ref="S962">IF(OR(ISERROR($H962),$H962=FALSE),NA(),
IF(SETUP_Frequency="Financial Year",
IFERROR(INDEX(Dynamic_Table_FY,_xlfn.XMATCH($H962,Dynamic_Period_FY),_xlfn.XMATCH("GDP Deflator",Dynamic_Indices)),
INDEX(Dynamic_Table_FY,COUNTA(Dynamic_Table_FY)/COUNTA(Dynamic_Indices),_xlfn.XMATCH("GDP Deflator",Dynamic_Indices))),
IF(SETUP_Frequency="Calendar Year",
IFERROR(INDEX(Dynamic_Table_CAL,_xlfn.XMATCH($H962,Dynamic_Period_CAL),_xlfn.XMATCH("GDP Deflator",Dynamic_Indices)),
INDEX(Dynamic_Table_CAL,COUNTA(Dynamic_Table_CAL)/COUNTA(Dynamic_Indices),_xlfn.XMATCH("GDP Deflator",Dynamic_Indices))),
IF(SETUP_Frequency="Quarterly",
IFERROR(INDEX(Dynamic_Table_QTR,_xlfn.XMATCH($H962,Dynamic_Period_QTR),_xlfn.XMATCH("GDP Deflator",Dynamic_Indices)),
INDEX(Dynamic_Table_QTR,COUNTA(Dynamic_Table_QTR)/COUNTA(Dynamic_Indices),_xlfn.XMATCH("GDP Deflator",Dynamic_Indices))),"err"))))
/100</f>
        <v>#N/A</v>
      </c>
      <c r="T962" s="37" t="e">
        <f t="shared" ca="1" si="73"/>
        <v>#N/A</v>
      </c>
      <c r="U962" s="2" t="e">
        <f ca="1">IF(ISERROR($H962),NA(),
_xlfn.XLOOKUP(0,Tool!$28:$28,Tool!$40:$40)/$T962
)</f>
        <v>#N/A</v>
      </c>
    </row>
    <row r="963" spans="8:21" x14ac:dyDescent="0.35">
      <c r="H963" s="33" t="b">
        <f>IF(SETUP_Frequency="Calendar Year",IF(COUNTA(H$3:H962)&lt;=SETUP_Period_Final-SETUP_Period_First,H962+1),
IF(SETUP_Frequency="Financial Year", IF(COUNTA(H$3:H962)&lt;=LEFT(SETUP_Period_Final,4)-LEFT(SETUP_Period_First,4),((LEFT(H962,2)&amp;MID(H962,3,2))+1)&amp;"/"&amp;TEXT(RIGHT(TEXT(RIGHT(H962,2)+1,"00"),2),"00"),NA()),
IF(SETUP_Frequency="Quarterly",IF(COUNTA(H$3:H962)&lt;=((LEFT(SETUP_Period_Final,4)-LEFT(SETUP_Period_First,4))*4)+RIGHT(SETUP_Period_Final,1)-RIGHT(SETUP_Period_First,1),IF(_xlfn.NUMBERVALUE(RIGHT(H962,1))=4,(LEFT(H962,4)+1)&amp;"Q1",(LEFT(H962,4)&amp;"Q"&amp;(RIGHT(H962,1)+1))),NA()),NA())))</f>
        <v>0</v>
      </c>
      <c r="J963" s="43">
        <f ca="1">OFFSET(Tool!$C$13,0,ROW($H963)-3)</f>
        <v>0</v>
      </c>
      <c r="K963" s="78" t="e">
        <f t="shared" ref="K963:K1000" ca="1" si="76">J963*Q963</f>
        <v>#N/A</v>
      </c>
      <c r="L963" s="78" t="e">
        <f t="shared" ca="1" si="74"/>
        <v>#N/A</v>
      </c>
      <c r="M963" s="78" t="e">
        <f t="shared" ca="1" si="75"/>
        <v>#N/A</v>
      </c>
      <c r="N963" s="38"/>
      <c r="O963" s="36" t="e" cm="1">
        <f t="array" ref="O963">IF(OR(ISERROR($H963),$H963=FALSE),NA(),
IF(INFLATION_Index="Custom",_xlfn.XLOOKUP($H963,Tool!$12:$12,Tool!$14:$14)*100,
IF(SETUP_Frequency="Financial Year",
IFERROR(INDEX(Dynamic_Table_FY,_xlfn.XMATCH($H963,Dynamic_Period_FY),_xlfn.XMATCH(INFLATION_Index,Dynamic_Indices)),
INDEX(Dynamic_Table_FY,COUNTA(Dynamic_Table_FY)/COUNTA(Dynamic_Indices),_xlfn.XMATCH(INFLATION_Index,Dynamic_Indices))),
IF(SETUP_Frequency="Calendar Year",
IFERROR(INDEX(Dynamic_Table_CAL,_xlfn.XMATCH($H963,Dynamic_Period_CAL),_xlfn.XMATCH(INFLATION_Index,Dynamic_Indices)),
INDEX(Dynamic_Table_CAL,COUNTA(Dynamic_Table_CAL)/COUNTA(Dynamic_Indices),_xlfn.XMATCH(INFLATION_Index,Dynamic_Indices))),
IF(SETUP_Frequency="Quarterly",
IFERROR(INDEX(Dynamic_Table_QTR,_xlfn.XMATCH($H963,Dynamic_Period_QTR),_xlfn.XMATCH(INFLATION_Index,Dynamic_Indices)),
INDEX(Dynamic_Table_QTR,COUNTA(Dynamic_Table_QTR)/COUNTA(Dynamic_Indices),_xlfn.XMATCH(INFLATION_Index,Dynamic_Indices))),"err")))))
/100</f>
        <v>#N/A</v>
      </c>
      <c r="P963" s="37" t="e">
        <f t="shared" ref="P963:P1000" ca="1" si="77">IF(INFLATION_YN="No",1,
IF(ISERROR($H963),NA(),
IF(ISTEXT($O962),1,
P962*(1+$O963)
)))</f>
        <v>#N/A</v>
      </c>
      <c r="Q963" s="37" t="e">
        <f ca="1">IF(ISERROR($H963),NA(),
$P963/_xlfn.XLOOKUP(0,Tool!$27:$27,Tool!$33:$33)
)</f>
        <v>#N/A</v>
      </c>
      <c r="R963" s="2"/>
      <c r="S963" s="36" t="e" cm="1">
        <f t="array" ref="S963">IF(OR(ISERROR($H963),$H963=FALSE),NA(),
IF(SETUP_Frequency="Financial Year",
IFERROR(INDEX(Dynamic_Table_FY,_xlfn.XMATCH($H963,Dynamic_Period_FY),_xlfn.XMATCH("GDP Deflator",Dynamic_Indices)),
INDEX(Dynamic_Table_FY,COUNTA(Dynamic_Table_FY)/COUNTA(Dynamic_Indices),_xlfn.XMATCH("GDP Deflator",Dynamic_Indices))),
IF(SETUP_Frequency="Calendar Year",
IFERROR(INDEX(Dynamic_Table_CAL,_xlfn.XMATCH($H963,Dynamic_Period_CAL),_xlfn.XMATCH("GDP Deflator",Dynamic_Indices)),
INDEX(Dynamic_Table_CAL,COUNTA(Dynamic_Table_CAL)/COUNTA(Dynamic_Indices),_xlfn.XMATCH("GDP Deflator",Dynamic_Indices))),
IF(SETUP_Frequency="Quarterly",
IFERROR(INDEX(Dynamic_Table_QTR,_xlfn.XMATCH($H963,Dynamic_Period_QTR),_xlfn.XMATCH("GDP Deflator",Dynamic_Indices)),
INDEX(Dynamic_Table_QTR,COUNTA(Dynamic_Table_QTR)/COUNTA(Dynamic_Indices),_xlfn.XMATCH("GDP Deflator",Dynamic_Indices))),"err"))))
/100</f>
        <v>#N/A</v>
      </c>
      <c r="T963" s="37" t="e">
        <f t="shared" ref="T963:T1000" ca="1" si="78">IF(DEFLATOR_YN="No",1,
IF(ISERROR($H963),NA(),
IF(ISTEXT($S962),1,
T962*(1+$S963)
)))</f>
        <v>#N/A</v>
      </c>
      <c r="U963" s="2" t="e">
        <f ca="1">IF(ISERROR($H963),NA(),
_xlfn.XLOOKUP(0,Tool!$28:$28,Tool!$40:$40)/$T963
)</f>
        <v>#N/A</v>
      </c>
    </row>
    <row r="964" spans="8:21" x14ac:dyDescent="0.35">
      <c r="H964" s="33" t="b">
        <f>IF(SETUP_Frequency="Calendar Year",IF(COUNTA(H$3:H963)&lt;=SETUP_Period_Final-SETUP_Period_First,H963+1),
IF(SETUP_Frequency="Financial Year", IF(COUNTA(H$3:H963)&lt;=LEFT(SETUP_Period_Final,4)-LEFT(SETUP_Period_First,4),((LEFT(H963,2)&amp;MID(H963,3,2))+1)&amp;"/"&amp;TEXT(RIGHT(TEXT(RIGHT(H963,2)+1,"00"),2),"00"),NA()),
IF(SETUP_Frequency="Quarterly",IF(COUNTA(H$3:H963)&lt;=((LEFT(SETUP_Period_Final,4)-LEFT(SETUP_Period_First,4))*4)+RIGHT(SETUP_Period_Final,1)-RIGHT(SETUP_Period_First,1),IF(_xlfn.NUMBERVALUE(RIGHT(H963,1))=4,(LEFT(H963,4)+1)&amp;"Q1",(LEFT(H963,4)&amp;"Q"&amp;(RIGHT(H963,1)+1))),NA()),NA())))</f>
        <v>0</v>
      </c>
      <c r="J964" s="43">
        <f ca="1">OFFSET(Tool!$C$13,0,ROW($H964)-3)</f>
        <v>0</v>
      </c>
      <c r="K964" s="78" t="e">
        <f t="shared" ca="1" si="76"/>
        <v>#N/A</v>
      </c>
      <c r="L964" s="78" t="e">
        <f t="shared" ref="L964:L1000" ca="1" si="79">K964*U964</f>
        <v>#N/A</v>
      </c>
      <c r="M964" s="78" t="e">
        <f t="shared" ref="M964:M1000" ca="1" si="80">L964*Y964</f>
        <v>#N/A</v>
      </c>
      <c r="N964" s="38"/>
      <c r="O964" s="36" t="e" cm="1">
        <f t="array" ref="O964">IF(OR(ISERROR($H964),$H964=FALSE),NA(),
IF(INFLATION_Index="Custom",_xlfn.XLOOKUP($H964,Tool!$12:$12,Tool!$14:$14)*100,
IF(SETUP_Frequency="Financial Year",
IFERROR(INDEX(Dynamic_Table_FY,_xlfn.XMATCH($H964,Dynamic_Period_FY),_xlfn.XMATCH(INFLATION_Index,Dynamic_Indices)),
INDEX(Dynamic_Table_FY,COUNTA(Dynamic_Table_FY)/COUNTA(Dynamic_Indices),_xlfn.XMATCH(INFLATION_Index,Dynamic_Indices))),
IF(SETUP_Frequency="Calendar Year",
IFERROR(INDEX(Dynamic_Table_CAL,_xlfn.XMATCH($H964,Dynamic_Period_CAL),_xlfn.XMATCH(INFLATION_Index,Dynamic_Indices)),
INDEX(Dynamic_Table_CAL,COUNTA(Dynamic_Table_CAL)/COUNTA(Dynamic_Indices),_xlfn.XMATCH(INFLATION_Index,Dynamic_Indices))),
IF(SETUP_Frequency="Quarterly",
IFERROR(INDEX(Dynamic_Table_QTR,_xlfn.XMATCH($H964,Dynamic_Period_QTR),_xlfn.XMATCH(INFLATION_Index,Dynamic_Indices)),
INDEX(Dynamic_Table_QTR,COUNTA(Dynamic_Table_QTR)/COUNTA(Dynamic_Indices),_xlfn.XMATCH(INFLATION_Index,Dynamic_Indices))),"err")))))
/100</f>
        <v>#N/A</v>
      </c>
      <c r="P964" s="37" t="e">
        <f t="shared" ca="1" si="77"/>
        <v>#N/A</v>
      </c>
      <c r="Q964" s="37" t="e">
        <f ca="1">IF(ISERROR($H964),NA(),
$P964/_xlfn.XLOOKUP(0,Tool!$27:$27,Tool!$33:$33)
)</f>
        <v>#N/A</v>
      </c>
      <c r="R964" s="2"/>
      <c r="S964" s="36" t="e" cm="1">
        <f t="array" ref="S964">IF(OR(ISERROR($H964),$H964=FALSE),NA(),
IF(SETUP_Frequency="Financial Year",
IFERROR(INDEX(Dynamic_Table_FY,_xlfn.XMATCH($H964,Dynamic_Period_FY),_xlfn.XMATCH("GDP Deflator",Dynamic_Indices)),
INDEX(Dynamic_Table_FY,COUNTA(Dynamic_Table_FY)/COUNTA(Dynamic_Indices),_xlfn.XMATCH("GDP Deflator",Dynamic_Indices))),
IF(SETUP_Frequency="Calendar Year",
IFERROR(INDEX(Dynamic_Table_CAL,_xlfn.XMATCH($H964,Dynamic_Period_CAL),_xlfn.XMATCH("GDP Deflator",Dynamic_Indices)),
INDEX(Dynamic_Table_CAL,COUNTA(Dynamic_Table_CAL)/COUNTA(Dynamic_Indices),_xlfn.XMATCH("GDP Deflator",Dynamic_Indices))),
IF(SETUP_Frequency="Quarterly",
IFERROR(INDEX(Dynamic_Table_QTR,_xlfn.XMATCH($H964,Dynamic_Period_QTR),_xlfn.XMATCH("GDP Deflator",Dynamic_Indices)),
INDEX(Dynamic_Table_QTR,COUNTA(Dynamic_Table_QTR)/COUNTA(Dynamic_Indices),_xlfn.XMATCH("GDP Deflator",Dynamic_Indices))),"err"))))
/100</f>
        <v>#N/A</v>
      </c>
      <c r="T964" s="37" t="e">
        <f t="shared" ca="1" si="78"/>
        <v>#N/A</v>
      </c>
      <c r="U964" s="2" t="e">
        <f ca="1">IF(ISERROR($H964),NA(),
_xlfn.XLOOKUP(0,Tool!$28:$28,Tool!$40:$40)/$T964
)</f>
        <v>#N/A</v>
      </c>
    </row>
    <row r="965" spans="8:21" x14ac:dyDescent="0.35">
      <c r="H965" s="33" t="b">
        <f>IF(SETUP_Frequency="Calendar Year",IF(COUNTA(H$3:H964)&lt;=SETUP_Period_Final-SETUP_Period_First,H964+1),
IF(SETUP_Frequency="Financial Year", IF(COUNTA(H$3:H964)&lt;=LEFT(SETUP_Period_Final,4)-LEFT(SETUP_Period_First,4),((LEFT(H964,2)&amp;MID(H964,3,2))+1)&amp;"/"&amp;TEXT(RIGHT(TEXT(RIGHT(H964,2)+1,"00"),2),"00"),NA()),
IF(SETUP_Frequency="Quarterly",IF(COUNTA(H$3:H964)&lt;=((LEFT(SETUP_Period_Final,4)-LEFT(SETUP_Period_First,4))*4)+RIGHT(SETUP_Period_Final,1)-RIGHT(SETUP_Period_First,1),IF(_xlfn.NUMBERVALUE(RIGHT(H964,1))=4,(LEFT(H964,4)+1)&amp;"Q1",(LEFT(H964,4)&amp;"Q"&amp;(RIGHT(H964,1)+1))),NA()),NA())))</f>
        <v>0</v>
      </c>
      <c r="J965" s="43">
        <f ca="1">OFFSET(Tool!$C$13,0,ROW($H965)-3)</f>
        <v>0</v>
      </c>
      <c r="K965" s="78" t="e">
        <f t="shared" ca="1" si="76"/>
        <v>#N/A</v>
      </c>
      <c r="L965" s="78" t="e">
        <f t="shared" ca="1" si="79"/>
        <v>#N/A</v>
      </c>
      <c r="M965" s="78" t="e">
        <f t="shared" ca="1" si="80"/>
        <v>#N/A</v>
      </c>
      <c r="N965" s="38"/>
      <c r="O965" s="36" t="e" cm="1">
        <f t="array" ref="O965">IF(OR(ISERROR($H965),$H965=FALSE),NA(),
IF(INFLATION_Index="Custom",_xlfn.XLOOKUP($H965,Tool!$12:$12,Tool!$14:$14)*100,
IF(SETUP_Frequency="Financial Year",
IFERROR(INDEX(Dynamic_Table_FY,_xlfn.XMATCH($H965,Dynamic_Period_FY),_xlfn.XMATCH(INFLATION_Index,Dynamic_Indices)),
INDEX(Dynamic_Table_FY,COUNTA(Dynamic_Table_FY)/COUNTA(Dynamic_Indices),_xlfn.XMATCH(INFLATION_Index,Dynamic_Indices))),
IF(SETUP_Frequency="Calendar Year",
IFERROR(INDEX(Dynamic_Table_CAL,_xlfn.XMATCH($H965,Dynamic_Period_CAL),_xlfn.XMATCH(INFLATION_Index,Dynamic_Indices)),
INDEX(Dynamic_Table_CAL,COUNTA(Dynamic_Table_CAL)/COUNTA(Dynamic_Indices),_xlfn.XMATCH(INFLATION_Index,Dynamic_Indices))),
IF(SETUP_Frequency="Quarterly",
IFERROR(INDEX(Dynamic_Table_QTR,_xlfn.XMATCH($H965,Dynamic_Period_QTR),_xlfn.XMATCH(INFLATION_Index,Dynamic_Indices)),
INDEX(Dynamic_Table_QTR,COUNTA(Dynamic_Table_QTR)/COUNTA(Dynamic_Indices),_xlfn.XMATCH(INFLATION_Index,Dynamic_Indices))),"err")))))
/100</f>
        <v>#N/A</v>
      </c>
      <c r="P965" s="37" t="e">
        <f t="shared" ca="1" si="77"/>
        <v>#N/A</v>
      </c>
      <c r="Q965" s="37" t="e">
        <f ca="1">IF(ISERROR($H965),NA(),
$P965/_xlfn.XLOOKUP(0,Tool!$27:$27,Tool!$33:$33)
)</f>
        <v>#N/A</v>
      </c>
      <c r="R965" s="2"/>
      <c r="S965" s="36" t="e" cm="1">
        <f t="array" ref="S965">IF(OR(ISERROR($H965),$H965=FALSE),NA(),
IF(SETUP_Frequency="Financial Year",
IFERROR(INDEX(Dynamic_Table_FY,_xlfn.XMATCH($H965,Dynamic_Period_FY),_xlfn.XMATCH("GDP Deflator",Dynamic_Indices)),
INDEX(Dynamic_Table_FY,COUNTA(Dynamic_Table_FY)/COUNTA(Dynamic_Indices),_xlfn.XMATCH("GDP Deflator",Dynamic_Indices))),
IF(SETUP_Frequency="Calendar Year",
IFERROR(INDEX(Dynamic_Table_CAL,_xlfn.XMATCH($H965,Dynamic_Period_CAL),_xlfn.XMATCH("GDP Deflator",Dynamic_Indices)),
INDEX(Dynamic_Table_CAL,COUNTA(Dynamic_Table_CAL)/COUNTA(Dynamic_Indices),_xlfn.XMATCH("GDP Deflator",Dynamic_Indices))),
IF(SETUP_Frequency="Quarterly",
IFERROR(INDEX(Dynamic_Table_QTR,_xlfn.XMATCH($H965,Dynamic_Period_QTR),_xlfn.XMATCH("GDP Deflator",Dynamic_Indices)),
INDEX(Dynamic_Table_QTR,COUNTA(Dynamic_Table_QTR)/COUNTA(Dynamic_Indices),_xlfn.XMATCH("GDP Deflator",Dynamic_Indices))),"err"))))
/100</f>
        <v>#N/A</v>
      </c>
      <c r="T965" s="37" t="e">
        <f t="shared" ca="1" si="78"/>
        <v>#N/A</v>
      </c>
      <c r="U965" s="2" t="e">
        <f ca="1">IF(ISERROR($H965),NA(),
_xlfn.XLOOKUP(0,Tool!$28:$28,Tool!$40:$40)/$T965
)</f>
        <v>#N/A</v>
      </c>
    </row>
    <row r="966" spans="8:21" x14ac:dyDescent="0.35">
      <c r="H966" s="33" t="b">
        <f>IF(SETUP_Frequency="Calendar Year",IF(COUNTA(H$3:H965)&lt;=SETUP_Period_Final-SETUP_Period_First,H965+1),
IF(SETUP_Frequency="Financial Year", IF(COUNTA(H$3:H965)&lt;=LEFT(SETUP_Period_Final,4)-LEFT(SETUP_Period_First,4),((LEFT(H965,2)&amp;MID(H965,3,2))+1)&amp;"/"&amp;TEXT(RIGHT(TEXT(RIGHT(H965,2)+1,"00"),2),"00"),NA()),
IF(SETUP_Frequency="Quarterly",IF(COUNTA(H$3:H965)&lt;=((LEFT(SETUP_Period_Final,4)-LEFT(SETUP_Period_First,4))*4)+RIGHT(SETUP_Period_Final,1)-RIGHT(SETUP_Period_First,1),IF(_xlfn.NUMBERVALUE(RIGHT(H965,1))=4,(LEFT(H965,4)+1)&amp;"Q1",(LEFT(H965,4)&amp;"Q"&amp;(RIGHT(H965,1)+1))),NA()),NA())))</f>
        <v>0</v>
      </c>
      <c r="J966" s="43">
        <f ca="1">OFFSET(Tool!$C$13,0,ROW($H966)-3)</f>
        <v>0</v>
      </c>
      <c r="K966" s="78" t="e">
        <f t="shared" ca="1" si="76"/>
        <v>#N/A</v>
      </c>
      <c r="L966" s="78" t="e">
        <f t="shared" ca="1" si="79"/>
        <v>#N/A</v>
      </c>
      <c r="M966" s="78" t="e">
        <f t="shared" ca="1" si="80"/>
        <v>#N/A</v>
      </c>
      <c r="N966" s="38"/>
      <c r="O966" s="36" t="e" cm="1">
        <f t="array" ref="O966">IF(OR(ISERROR($H966),$H966=FALSE),NA(),
IF(INFLATION_Index="Custom",_xlfn.XLOOKUP($H966,Tool!$12:$12,Tool!$14:$14)*100,
IF(SETUP_Frequency="Financial Year",
IFERROR(INDEX(Dynamic_Table_FY,_xlfn.XMATCH($H966,Dynamic_Period_FY),_xlfn.XMATCH(INFLATION_Index,Dynamic_Indices)),
INDEX(Dynamic_Table_FY,COUNTA(Dynamic_Table_FY)/COUNTA(Dynamic_Indices),_xlfn.XMATCH(INFLATION_Index,Dynamic_Indices))),
IF(SETUP_Frequency="Calendar Year",
IFERROR(INDEX(Dynamic_Table_CAL,_xlfn.XMATCH($H966,Dynamic_Period_CAL),_xlfn.XMATCH(INFLATION_Index,Dynamic_Indices)),
INDEX(Dynamic_Table_CAL,COUNTA(Dynamic_Table_CAL)/COUNTA(Dynamic_Indices),_xlfn.XMATCH(INFLATION_Index,Dynamic_Indices))),
IF(SETUP_Frequency="Quarterly",
IFERROR(INDEX(Dynamic_Table_QTR,_xlfn.XMATCH($H966,Dynamic_Period_QTR),_xlfn.XMATCH(INFLATION_Index,Dynamic_Indices)),
INDEX(Dynamic_Table_QTR,COUNTA(Dynamic_Table_QTR)/COUNTA(Dynamic_Indices),_xlfn.XMATCH(INFLATION_Index,Dynamic_Indices))),"err")))))
/100</f>
        <v>#N/A</v>
      </c>
      <c r="P966" s="37" t="e">
        <f t="shared" ca="1" si="77"/>
        <v>#N/A</v>
      </c>
      <c r="Q966" s="37" t="e">
        <f ca="1">IF(ISERROR($H966),NA(),
$P966/_xlfn.XLOOKUP(0,Tool!$27:$27,Tool!$33:$33)
)</f>
        <v>#N/A</v>
      </c>
      <c r="R966" s="2"/>
      <c r="S966" s="36" t="e" cm="1">
        <f t="array" ref="S966">IF(OR(ISERROR($H966),$H966=FALSE),NA(),
IF(SETUP_Frequency="Financial Year",
IFERROR(INDEX(Dynamic_Table_FY,_xlfn.XMATCH($H966,Dynamic_Period_FY),_xlfn.XMATCH("GDP Deflator",Dynamic_Indices)),
INDEX(Dynamic_Table_FY,COUNTA(Dynamic_Table_FY)/COUNTA(Dynamic_Indices),_xlfn.XMATCH("GDP Deflator",Dynamic_Indices))),
IF(SETUP_Frequency="Calendar Year",
IFERROR(INDEX(Dynamic_Table_CAL,_xlfn.XMATCH($H966,Dynamic_Period_CAL),_xlfn.XMATCH("GDP Deflator",Dynamic_Indices)),
INDEX(Dynamic_Table_CAL,COUNTA(Dynamic_Table_CAL)/COUNTA(Dynamic_Indices),_xlfn.XMATCH("GDP Deflator",Dynamic_Indices))),
IF(SETUP_Frequency="Quarterly",
IFERROR(INDEX(Dynamic_Table_QTR,_xlfn.XMATCH($H966,Dynamic_Period_QTR),_xlfn.XMATCH("GDP Deflator",Dynamic_Indices)),
INDEX(Dynamic_Table_QTR,COUNTA(Dynamic_Table_QTR)/COUNTA(Dynamic_Indices),_xlfn.XMATCH("GDP Deflator",Dynamic_Indices))),"err"))))
/100</f>
        <v>#N/A</v>
      </c>
      <c r="T966" s="37" t="e">
        <f t="shared" ca="1" si="78"/>
        <v>#N/A</v>
      </c>
      <c r="U966" s="2" t="e">
        <f ca="1">IF(ISERROR($H966),NA(),
_xlfn.XLOOKUP(0,Tool!$28:$28,Tool!$40:$40)/$T966
)</f>
        <v>#N/A</v>
      </c>
    </row>
    <row r="967" spans="8:21" x14ac:dyDescent="0.35">
      <c r="H967" s="33" t="b">
        <f>IF(SETUP_Frequency="Calendar Year",IF(COUNTA(H$3:H966)&lt;=SETUP_Period_Final-SETUP_Period_First,H966+1),
IF(SETUP_Frequency="Financial Year", IF(COUNTA(H$3:H966)&lt;=LEFT(SETUP_Period_Final,4)-LEFT(SETUP_Period_First,4),((LEFT(H966,2)&amp;MID(H966,3,2))+1)&amp;"/"&amp;TEXT(RIGHT(TEXT(RIGHT(H966,2)+1,"00"),2),"00"),NA()),
IF(SETUP_Frequency="Quarterly",IF(COUNTA(H$3:H966)&lt;=((LEFT(SETUP_Period_Final,4)-LEFT(SETUP_Period_First,4))*4)+RIGHT(SETUP_Period_Final,1)-RIGHT(SETUP_Period_First,1),IF(_xlfn.NUMBERVALUE(RIGHT(H966,1))=4,(LEFT(H966,4)+1)&amp;"Q1",(LEFT(H966,4)&amp;"Q"&amp;(RIGHT(H966,1)+1))),NA()),NA())))</f>
        <v>0</v>
      </c>
      <c r="J967" s="43">
        <f ca="1">OFFSET(Tool!$C$13,0,ROW($H967)-3)</f>
        <v>0</v>
      </c>
      <c r="K967" s="78" t="e">
        <f t="shared" ca="1" si="76"/>
        <v>#N/A</v>
      </c>
      <c r="L967" s="78" t="e">
        <f t="shared" ca="1" si="79"/>
        <v>#N/A</v>
      </c>
      <c r="M967" s="78" t="e">
        <f t="shared" ca="1" si="80"/>
        <v>#N/A</v>
      </c>
      <c r="N967" s="38"/>
      <c r="O967" s="36" t="e" cm="1">
        <f t="array" ref="O967">IF(OR(ISERROR($H967),$H967=FALSE),NA(),
IF(INFLATION_Index="Custom",_xlfn.XLOOKUP($H967,Tool!$12:$12,Tool!$14:$14)*100,
IF(SETUP_Frequency="Financial Year",
IFERROR(INDEX(Dynamic_Table_FY,_xlfn.XMATCH($H967,Dynamic_Period_FY),_xlfn.XMATCH(INFLATION_Index,Dynamic_Indices)),
INDEX(Dynamic_Table_FY,COUNTA(Dynamic_Table_FY)/COUNTA(Dynamic_Indices),_xlfn.XMATCH(INFLATION_Index,Dynamic_Indices))),
IF(SETUP_Frequency="Calendar Year",
IFERROR(INDEX(Dynamic_Table_CAL,_xlfn.XMATCH($H967,Dynamic_Period_CAL),_xlfn.XMATCH(INFLATION_Index,Dynamic_Indices)),
INDEX(Dynamic_Table_CAL,COUNTA(Dynamic_Table_CAL)/COUNTA(Dynamic_Indices),_xlfn.XMATCH(INFLATION_Index,Dynamic_Indices))),
IF(SETUP_Frequency="Quarterly",
IFERROR(INDEX(Dynamic_Table_QTR,_xlfn.XMATCH($H967,Dynamic_Period_QTR),_xlfn.XMATCH(INFLATION_Index,Dynamic_Indices)),
INDEX(Dynamic_Table_QTR,COUNTA(Dynamic_Table_QTR)/COUNTA(Dynamic_Indices),_xlfn.XMATCH(INFLATION_Index,Dynamic_Indices))),"err")))))
/100</f>
        <v>#N/A</v>
      </c>
      <c r="P967" s="37" t="e">
        <f t="shared" ca="1" si="77"/>
        <v>#N/A</v>
      </c>
      <c r="Q967" s="37" t="e">
        <f ca="1">IF(ISERROR($H967),NA(),
$P967/_xlfn.XLOOKUP(0,Tool!$27:$27,Tool!$33:$33)
)</f>
        <v>#N/A</v>
      </c>
      <c r="R967" s="2"/>
      <c r="S967" s="36" t="e" cm="1">
        <f t="array" ref="S967">IF(OR(ISERROR($H967),$H967=FALSE),NA(),
IF(SETUP_Frequency="Financial Year",
IFERROR(INDEX(Dynamic_Table_FY,_xlfn.XMATCH($H967,Dynamic_Period_FY),_xlfn.XMATCH("GDP Deflator",Dynamic_Indices)),
INDEX(Dynamic_Table_FY,COUNTA(Dynamic_Table_FY)/COUNTA(Dynamic_Indices),_xlfn.XMATCH("GDP Deflator",Dynamic_Indices))),
IF(SETUP_Frequency="Calendar Year",
IFERROR(INDEX(Dynamic_Table_CAL,_xlfn.XMATCH($H967,Dynamic_Period_CAL),_xlfn.XMATCH("GDP Deflator",Dynamic_Indices)),
INDEX(Dynamic_Table_CAL,COUNTA(Dynamic_Table_CAL)/COUNTA(Dynamic_Indices),_xlfn.XMATCH("GDP Deflator",Dynamic_Indices))),
IF(SETUP_Frequency="Quarterly",
IFERROR(INDEX(Dynamic_Table_QTR,_xlfn.XMATCH($H967,Dynamic_Period_QTR),_xlfn.XMATCH("GDP Deflator",Dynamic_Indices)),
INDEX(Dynamic_Table_QTR,COUNTA(Dynamic_Table_QTR)/COUNTA(Dynamic_Indices),_xlfn.XMATCH("GDP Deflator",Dynamic_Indices))),"err"))))
/100</f>
        <v>#N/A</v>
      </c>
      <c r="T967" s="37" t="e">
        <f t="shared" ca="1" si="78"/>
        <v>#N/A</v>
      </c>
      <c r="U967" s="2" t="e">
        <f ca="1">IF(ISERROR($H967),NA(),
_xlfn.XLOOKUP(0,Tool!$28:$28,Tool!$40:$40)/$T967
)</f>
        <v>#N/A</v>
      </c>
    </row>
    <row r="968" spans="8:21" x14ac:dyDescent="0.35">
      <c r="H968" s="33" t="b">
        <f>IF(SETUP_Frequency="Calendar Year",IF(COUNTA(H$3:H967)&lt;=SETUP_Period_Final-SETUP_Period_First,H967+1),
IF(SETUP_Frequency="Financial Year", IF(COUNTA(H$3:H967)&lt;=LEFT(SETUP_Period_Final,4)-LEFT(SETUP_Period_First,4),((LEFT(H967,2)&amp;MID(H967,3,2))+1)&amp;"/"&amp;TEXT(RIGHT(TEXT(RIGHT(H967,2)+1,"00"),2),"00"),NA()),
IF(SETUP_Frequency="Quarterly",IF(COUNTA(H$3:H967)&lt;=((LEFT(SETUP_Period_Final,4)-LEFT(SETUP_Period_First,4))*4)+RIGHT(SETUP_Period_Final,1)-RIGHT(SETUP_Period_First,1),IF(_xlfn.NUMBERVALUE(RIGHT(H967,1))=4,(LEFT(H967,4)+1)&amp;"Q1",(LEFT(H967,4)&amp;"Q"&amp;(RIGHT(H967,1)+1))),NA()),NA())))</f>
        <v>0</v>
      </c>
      <c r="J968" s="43">
        <f ca="1">OFFSET(Tool!$C$13,0,ROW($H968)-3)</f>
        <v>0</v>
      </c>
      <c r="K968" s="78" t="e">
        <f t="shared" ca="1" si="76"/>
        <v>#N/A</v>
      </c>
      <c r="L968" s="78" t="e">
        <f t="shared" ca="1" si="79"/>
        <v>#N/A</v>
      </c>
      <c r="M968" s="78" t="e">
        <f t="shared" ca="1" si="80"/>
        <v>#N/A</v>
      </c>
      <c r="N968" s="38"/>
      <c r="O968" s="36" t="e" cm="1">
        <f t="array" ref="O968">IF(OR(ISERROR($H968),$H968=FALSE),NA(),
IF(INFLATION_Index="Custom",_xlfn.XLOOKUP($H968,Tool!$12:$12,Tool!$14:$14)*100,
IF(SETUP_Frequency="Financial Year",
IFERROR(INDEX(Dynamic_Table_FY,_xlfn.XMATCH($H968,Dynamic_Period_FY),_xlfn.XMATCH(INFLATION_Index,Dynamic_Indices)),
INDEX(Dynamic_Table_FY,COUNTA(Dynamic_Table_FY)/COUNTA(Dynamic_Indices),_xlfn.XMATCH(INFLATION_Index,Dynamic_Indices))),
IF(SETUP_Frequency="Calendar Year",
IFERROR(INDEX(Dynamic_Table_CAL,_xlfn.XMATCH($H968,Dynamic_Period_CAL),_xlfn.XMATCH(INFLATION_Index,Dynamic_Indices)),
INDEX(Dynamic_Table_CAL,COUNTA(Dynamic_Table_CAL)/COUNTA(Dynamic_Indices),_xlfn.XMATCH(INFLATION_Index,Dynamic_Indices))),
IF(SETUP_Frequency="Quarterly",
IFERROR(INDEX(Dynamic_Table_QTR,_xlfn.XMATCH($H968,Dynamic_Period_QTR),_xlfn.XMATCH(INFLATION_Index,Dynamic_Indices)),
INDEX(Dynamic_Table_QTR,COUNTA(Dynamic_Table_QTR)/COUNTA(Dynamic_Indices),_xlfn.XMATCH(INFLATION_Index,Dynamic_Indices))),"err")))))
/100</f>
        <v>#N/A</v>
      </c>
      <c r="P968" s="37" t="e">
        <f t="shared" ca="1" si="77"/>
        <v>#N/A</v>
      </c>
      <c r="Q968" s="37" t="e">
        <f ca="1">IF(ISERROR($H968),NA(),
$P968/_xlfn.XLOOKUP(0,Tool!$27:$27,Tool!$33:$33)
)</f>
        <v>#N/A</v>
      </c>
      <c r="R968" s="2"/>
      <c r="S968" s="36" t="e" cm="1">
        <f t="array" ref="S968">IF(OR(ISERROR($H968),$H968=FALSE),NA(),
IF(SETUP_Frequency="Financial Year",
IFERROR(INDEX(Dynamic_Table_FY,_xlfn.XMATCH($H968,Dynamic_Period_FY),_xlfn.XMATCH("GDP Deflator",Dynamic_Indices)),
INDEX(Dynamic_Table_FY,COUNTA(Dynamic_Table_FY)/COUNTA(Dynamic_Indices),_xlfn.XMATCH("GDP Deflator",Dynamic_Indices))),
IF(SETUP_Frequency="Calendar Year",
IFERROR(INDEX(Dynamic_Table_CAL,_xlfn.XMATCH($H968,Dynamic_Period_CAL),_xlfn.XMATCH("GDP Deflator",Dynamic_Indices)),
INDEX(Dynamic_Table_CAL,COUNTA(Dynamic_Table_CAL)/COUNTA(Dynamic_Indices),_xlfn.XMATCH("GDP Deflator",Dynamic_Indices))),
IF(SETUP_Frequency="Quarterly",
IFERROR(INDEX(Dynamic_Table_QTR,_xlfn.XMATCH($H968,Dynamic_Period_QTR),_xlfn.XMATCH("GDP Deflator",Dynamic_Indices)),
INDEX(Dynamic_Table_QTR,COUNTA(Dynamic_Table_QTR)/COUNTA(Dynamic_Indices),_xlfn.XMATCH("GDP Deflator",Dynamic_Indices))),"err"))))
/100</f>
        <v>#N/A</v>
      </c>
      <c r="T968" s="37" t="e">
        <f t="shared" ca="1" si="78"/>
        <v>#N/A</v>
      </c>
      <c r="U968" s="2" t="e">
        <f ca="1">IF(ISERROR($H968),NA(),
_xlfn.XLOOKUP(0,Tool!$28:$28,Tool!$40:$40)/$T968
)</f>
        <v>#N/A</v>
      </c>
    </row>
    <row r="969" spans="8:21" x14ac:dyDescent="0.35">
      <c r="H969" s="33" t="b">
        <f>IF(SETUP_Frequency="Calendar Year",IF(COUNTA(H$3:H968)&lt;=SETUP_Period_Final-SETUP_Period_First,H968+1),
IF(SETUP_Frequency="Financial Year", IF(COUNTA(H$3:H968)&lt;=LEFT(SETUP_Period_Final,4)-LEFT(SETUP_Period_First,4),((LEFT(H968,2)&amp;MID(H968,3,2))+1)&amp;"/"&amp;TEXT(RIGHT(TEXT(RIGHT(H968,2)+1,"00"),2),"00"),NA()),
IF(SETUP_Frequency="Quarterly",IF(COUNTA(H$3:H968)&lt;=((LEFT(SETUP_Period_Final,4)-LEFT(SETUP_Period_First,4))*4)+RIGHT(SETUP_Period_Final,1)-RIGHT(SETUP_Period_First,1),IF(_xlfn.NUMBERVALUE(RIGHT(H968,1))=4,(LEFT(H968,4)+1)&amp;"Q1",(LEFT(H968,4)&amp;"Q"&amp;(RIGHT(H968,1)+1))),NA()),NA())))</f>
        <v>0</v>
      </c>
      <c r="J969" s="43">
        <f ca="1">OFFSET(Tool!$C$13,0,ROW($H969)-3)</f>
        <v>0</v>
      </c>
      <c r="K969" s="78" t="e">
        <f t="shared" ca="1" si="76"/>
        <v>#N/A</v>
      </c>
      <c r="L969" s="78" t="e">
        <f t="shared" ca="1" si="79"/>
        <v>#N/A</v>
      </c>
      <c r="M969" s="78" t="e">
        <f t="shared" ca="1" si="80"/>
        <v>#N/A</v>
      </c>
      <c r="N969" s="38"/>
      <c r="O969" s="36" t="e" cm="1">
        <f t="array" ref="O969">IF(OR(ISERROR($H969),$H969=FALSE),NA(),
IF(INFLATION_Index="Custom",_xlfn.XLOOKUP($H969,Tool!$12:$12,Tool!$14:$14)*100,
IF(SETUP_Frequency="Financial Year",
IFERROR(INDEX(Dynamic_Table_FY,_xlfn.XMATCH($H969,Dynamic_Period_FY),_xlfn.XMATCH(INFLATION_Index,Dynamic_Indices)),
INDEX(Dynamic_Table_FY,COUNTA(Dynamic_Table_FY)/COUNTA(Dynamic_Indices),_xlfn.XMATCH(INFLATION_Index,Dynamic_Indices))),
IF(SETUP_Frequency="Calendar Year",
IFERROR(INDEX(Dynamic_Table_CAL,_xlfn.XMATCH($H969,Dynamic_Period_CAL),_xlfn.XMATCH(INFLATION_Index,Dynamic_Indices)),
INDEX(Dynamic_Table_CAL,COUNTA(Dynamic_Table_CAL)/COUNTA(Dynamic_Indices),_xlfn.XMATCH(INFLATION_Index,Dynamic_Indices))),
IF(SETUP_Frequency="Quarterly",
IFERROR(INDEX(Dynamic_Table_QTR,_xlfn.XMATCH($H969,Dynamic_Period_QTR),_xlfn.XMATCH(INFLATION_Index,Dynamic_Indices)),
INDEX(Dynamic_Table_QTR,COUNTA(Dynamic_Table_QTR)/COUNTA(Dynamic_Indices),_xlfn.XMATCH(INFLATION_Index,Dynamic_Indices))),"err")))))
/100</f>
        <v>#N/A</v>
      </c>
      <c r="P969" s="37" t="e">
        <f t="shared" ca="1" si="77"/>
        <v>#N/A</v>
      </c>
      <c r="Q969" s="37" t="e">
        <f ca="1">IF(ISERROR($H969),NA(),
$P969/_xlfn.XLOOKUP(0,Tool!$27:$27,Tool!$33:$33)
)</f>
        <v>#N/A</v>
      </c>
      <c r="R969" s="2"/>
      <c r="S969" s="36" t="e" cm="1">
        <f t="array" ref="S969">IF(OR(ISERROR($H969),$H969=FALSE),NA(),
IF(SETUP_Frequency="Financial Year",
IFERROR(INDEX(Dynamic_Table_FY,_xlfn.XMATCH($H969,Dynamic_Period_FY),_xlfn.XMATCH("GDP Deflator",Dynamic_Indices)),
INDEX(Dynamic_Table_FY,COUNTA(Dynamic_Table_FY)/COUNTA(Dynamic_Indices),_xlfn.XMATCH("GDP Deflator",Dynamic_Indices))),
IF(SETUP_Frequency="Calendar Year",
IFERROR(INDEX(Dynamic_Table_CAL,_xlfn.XMATCH($H969,Dynamic_Period_CAL),_xlfn.XMATCH("GDP Deflator",Dynamic_Indices)),
INDEX(Dynamic_Table_CAL,COUNTA(Dynamic_Table_CAL)/COUNTA(Dynamic_Indices),_xlfn.XMATCH("GDP Deflator",Dynamic_Indices))),
IF(SETUP_Frequency="Quarterly",
IFERROR(INDEX(Dynamic_Table_QTR,_xlfn.XMATCH($H969,Dynamic_Period_QTR),_xlfn.XMATCH("GDP Deflator",Dynamic_Indices)),
INDEX(Dynamic_Table_QTR,COUNTA(Dynamic_Table_QTR)/COUNTA(Dynamic_Indices),_xlfn.XMATCH("GDP Deflator",Dynamic_Indices))),"err"))))
/100</f>
        <v>#N/A</v>
      </c>
      <c r="T969" s="37" t="e">
        <f t="shared" ca="1" si="78"/>
        <v>#N/A</v>
      </c>
      <c r="U969" s="2" t="e">
        <f ca="1">IF(ISERROR($H969),NA(),
_xlfn.XLOOKUP(0,Tool!$28:$28,Tool!$40:$40)/$T969
)</f>
        <v>#N/A</v>
      </c>
    </row>
    <row r="970" spans="8:21" x14ac:dyDescent="0.35">
      <c r="H970" s="33" t="b">
        <f>IF(SETUP_Frequency="Calendar Year",IF(COUNTA(H$3:H969)&lt;=SETUP_Period_Final-SETUP_Period_First,H969+1),
IF(SETUP_Frequency="Financial Year", IF(COUNTA(H$3:H969)&lt;=LEFT(SETUP_Period_Final,4)-LEFT(SETUP_Period_First,4),((LEFT(H969,2)&amp;MID(H969,3,2))+1)&amp;"/"&amp;TEXT(RIGHT(TEXT(RIGHT(H969,2)+1,"00"),2),"00"),NA()),
IF(SETUP_Frequency="Quarterly",IF(COUNTA(H$3:H969)&lt;=((LEFT(SETUP_Period_Final,4)-LEFT(SETUP_Period_First,4))*4)+RIGHT(SETUP_Period_Final,1)-RIGHT(SETUP_Period_First,1),IF(_xlfn.NUMBERVALUE(RIGHT(H969,1))=4,(LEFT(H969,4)+1)&amp;"Q1",(LEFT(H969,4)&amp;"Q"&amp;(RIGHT(H969,1)+1))),NA()),NA())))</f>
        <v>0</v>
      </c>
      <c r="J970" s="43">
        <f ca="1">OFFSET(Tool!$C$13,0,ROW($H970)-3)</f>
        <v>0</v>
      </c>
      <c r="K970" s="78" t="e">
        <f t="shared" ca="1" si="76"/>
        <v>#N/A</v>
      </c>
      <c r="L970" s="78" t="e">
        <f t="shared" ca="1" si="79"/>
        <v>#N/A</v>
      </c>
      <c r="M970" s="78" t="e">
        <f t="shared" ca="1" si="80"/>
        <v>#N/A</v>
      </c>
      <c r="N970" s="38"/>
      <c r="O970" s="36" t="e" cm="1">
        <f t="array" ref="O970">IF(OR(ISERROR($H970),$H970=FALSE),NA(),
IF(INFLATION_Index="Custom",_xlfn.XLOOKUP($H970,Tool!$12:$12,Tool!$14:$14)*100,
IF(SETUP_Frequency="Financial Year",
IFERROR(INDEX(Dynamic_Table_FY,_xlfn.XMATCH($H970,Dynamic_Period_FY),_xlfn.XMATCH(INFLATION_Index,Dynamic_Indices)),
INDEX(Dynamic_Table_FY,COUNTA(Dynamic_Table_FY)/COUNTA(Dynamic_Indices),_xlfn.XMATCH(INFLATION_Index,Dynamic_Indices))),
IF(SETUP_Frequency="Calendar Year",
IFERROR(INDEX(Dynamic_Table_CAL,_xlfn.XMATCH($H970,Dynamic_Period_CAL),_xlfn.XMATCH(INFLATION_Index,Dynamic_Indices)),
INDEX(Dynamic_Table_CAL,COUNTA(Dynamic_Table_CAL)/COUNTA(Dynamic_Indices),_xlfn.XMATCH(INFLATION_Index,Dynamic_Indices))),
IF(SETUP_Frequency="Quarterly",
IFERROR(INDEX(Dynamic_Table_QTR,_xlfn.XMATCH($H970,Dynamic_Period_QTR),_xlfn.XMATCH(INFLATION_Index,Dynamic_Indices)),
INDEX(Dynamic_Table_QTR,COUNTA(Dynamic_Table_QTR)/COUNTA(Dynamic_Indices),_xlfn.XMATCH(INFLATION_Index,Dynamic_Indices))),"err")))))
/100</f>
        <v>#N/A</v>
      </c>
      <c r="P970" s="37" t="e">
        <f t="shared" ca="1" si="77"/>
        <v>#N/A</v>
      </c>
      <c r="Q970" s="37" t="e">
        <f ca="1">IF(ISERROR($H970),NA(),
$P970/_xlfn.XLOOKUP(0,Tool!$27:$27,Tool!$33:$33)
)</f>
        <v>#N/A</v>
      </c>
      <c r="R970" s="2"/>
      <c r="S970" s="36" t="e" cm="1">
        <f t="array" ref="S970">IF(OR(ISERROR($H970),$H970=FALSE),NA(),
IF(SETUP_Frequency="Financial Year",
IFERROR(INDEX(Dynamic_Table_FY,_xlfn.XMATCH($H970,Dynamic_Period_FY),_xlfn.XMATCH("GDP Deflator",Dynamic_Indices)),
INDEX(Dynamic_Table_FY,COUNTA(Dynamic_Table_FY)/COUNTA(Dynamic_Indices),_xlfn.XMATCH("GDP Deflator",Dynamic_Indices))),
IF(SETUP_Frequency="Calendar Year",
IFERROR(INDEX(Dynamic_Table_CAL,_xlfn.XMATCH($H970,Dynamic_Period_CAL),_xlfn.XMATCH("GDP Deflator",Dynamic_Indices)),
INDEX(Dynamic_Table_CAL,COUNTA(Dynamic_Table_CAL)/COUNTA(Dynamic_Indices),_xlfn.XMATCH("GDP Deflator",Dynamic_Indices))),
IF(SETUP_Frequency="Quarterly",
IFERROR(INDEX(Dynamic_Table_QTR,_xlfn.XMATCH($H970,Dynamic_Period_QTR),_xlfn.XMATCH("GDP Deflator",Dynamic_Indices)),
INDEX(Dynamic_Table_QTR,COUNTA(Dynamic_Table_QTR)/COUNTA(Dynamic_Indices),_xlfn.XMATCH("GDP Deflator",Dynamic_Indices))),"err"))))
/100</f>
        <v>#N/A</v>
      </c>
      <c r="T970" s="37" t="e">
        <f t="shared" ca="1" si="78"/>
        <v>#N/A</v>
      </c>
      <c r="U970" s="2" t="e">
        <f ca="1">IF(ISERROR($H970),NA(),
_xlfn.XLOOKUP(0,Tool!$28:$28,Tool!$40:$40)/$T970
)</f>
        <v>#N/A</v>
      </c>
    </row>
    <row r="971" spans="8:21" x14ac:dyDescent="0.35">
      <c r="H971" s="33" t="b">
        <f>IF(SETUP_Frequency="Calendar Year",IF(COUNTA(H$3:H970)&lt;=SETUP_Period_Final-SETUP_Period_First,H970+1),
IF(SETUP_Frequency="Financial Year", IF(COUNTA(H$3:H970)&lt;=LEFT(SETUP_Period_Final,4)-LEFT(SETUP_Period_First,4),((LEFT(H970,2)&amp;MID(H970,3,2))+1)&amp;"/"&amp;TEXT(RIGHT(TEXT(RIGHT(H970,2)+1,"00"),2),"00"),NA()),
IF(SETUP_Frequency="Quarterly",IF(COUNTA(H$3:H970)&lt;=((LEFT(SETUP_Period_Final,4)-LEFT(SETUP_Period_First,4))*4)+RIGHT(SETUP_Period_Final,1)-RIGHT(SETUP_Period_First,1),IF(_xlfn.NUMBERVALUE(RIGHT(H970,1))=4,(LEFT(H970,4)+1)&amp;"Q1",(LEFT(H970,4)&amp;"Q"&amp;(RIGHT(H970,1)+1))),NA()),NA())))</f>
        <v>0</v>
      </c>
      <c r="J971" s="43">
        <f ca="1">OFFSET(Tool!$C$13,0,ROW($H971)-3)</f>
        <v>0</v>
      </c>
      <c r="K971" s="78" t="e">
        <f t="shared" ca="1" si="76"/>
        <v>#N/A</v>
      </c>
      <c r="L971" s="78" t="e">
        <f t="shared" ca="1" si="79"/>
        <v>#N/A</v>
      </c>
      <c r="M971" s="78" t="e">
        <f t="shared" ca="1" si="80"/>
        <v>#N/A</v>
      </c>
      <c r="N971" s="38"/>
      <c r="O971" s="36" t="e" cm="1">
        <f t="array" ref="O971">IF(OR(ISERROR($H971),$H971=FALSE),NA(),
IF(INFLATION_Index="Custom",_xlfn.XLOOKUP($H971,Tool!$12:$12,Tool!$14:$14)*100,
IF(SETUP_Frequency="Financial Year",
IFERROR(INDEX(Dynamic_Table_FY,_xlfn.XMATCH($H971,Dynamic_Period_FY),_xlfn.XMATCH(INFLATION_Index,Dynamic_Indices)),
INDEX(Dynamic_Table_FY,COUNTA(Dynamic_Table_FY)/COUNTA(Dynamic_Indices),_xlfn.XMATCH(INFLATION_Index,Dynamic_Indices))),
IF(SETUP_Frequency="Calendar Year",
IFERROR(INDEX(Dynamic_Table_CAL,_xlfn.XMATCH($H971,Dynamic_Period_CAL),_xlfn.XMATCH(INFLATION_Index,Dynamic_Indices)),
INDEX(Dynamic_Table_CAL,COUNTA(Dynamic_Table_CAL)/COUNTA(Dynamic_Indices),_xlfn.XMATCH(INFLATION_Index,Dynamic_Indices))),
IF(SETUP_Frequency="Quarterly",
IFERROR(INDEX(Dynamic_Table_QTR,_xlfn.XMATCH($H971,Dynamic_Period_QTR),_xlfn.XMATCH(INFLATION_Index,Dynamic_Indices)),
INDEX(Dynamic_Table_QTR,COUNTA(Dynamic_Table_QTR)/COUNTA(Dynamic_Indices),_xlfn.XMATCH(INFLATION_Index,Dynamic_Indices))),"err")))))
/100</f>
        <v>#N/A</v>
      </c>
      <c r="P971" s="37" t="e">
        <f t="shared" ca="1" si="77"/>
        <v>#N/A</v>
      </c>
      <c r="Q971" s="37" t="e">
        <f ca="1">IF(ISERROR($H971),NA(),
$P971/_xlfn.XLOOKUP(0,Tool!$27:$27,Tool!$33:$33)
)</f>
        <v>#N/A</v>
      </c>
      <c r="R971" s="2"/>
      <c r="S971" s="36" t="e" cm="1">
        <f t="array" ref="S971">IF(OR(ISERROR($H971),$H971=FALSE),NA(),
IF(SETUP_Frequency="Financial Year",
IFERROR(INDEX(Dynamic_Table_FY,_xlfn.XMATCH($H971,Dynamic_Period_FY),_xlfn.XMATCH("GDP Deflator",Dynamic_Indices)),
INDEX(Dynamic_Table_FY,COUNTA(Dynamic_Table_FY)/COUNTA(Dynamic_Indices),_xlfn.XMATCH("GDP Deflator",Dynamic_Indices))),
IF(SETUP_Frequency="Calendar Year",
IFERROR(INDEX(Dynamic_Table_CAL,_xlfn.XMATCH($H971,Dynamic_Period_CAL),_xlfn.XMATCH("GDP Deflator",Dynamic_Indices)),
INDEX(Dynamic_Table_CAL,COUNTA(Dynamic_Table_CAL)/COUNTA(Dynamic_Indices),_xlfn.XMATCH("GDP Deflator",Dynamic_Indices))),
IF(SETUP_Frequency="Quarterly",
IFERROR(INDEX(Dynamic_Table_QTR,_xlfn.XMATCH($H971,Dynamic_Period_QTR),_xlfn.XMATCH("GDP Deflator",Dynamic_Indices)),
INDEX(Dynamic_Table_QTR,COUNTA(Dynamic_Table_QTR)/COUNTA(Dynamic_Indices),_xlfn.XMATCH("GDP Deflator",Dynamic_Indices))),"err"))))
/100</f>
        <v>#N/A</v>
      </c>
      <c r="T971" s="37" t="e">
        <f t="shared" ca="1" si="78"/>
        <v>#N/A</v>
      </c>
      <c r="U971" s="2" t="e">
        <f ca="1">IF(ISERROR($H971),NA(),
_xlfn.XLOOKUP(0,Tool!$28:$28,Tool!$40:$40)/$T971
)</f>
        <v>#N/A</v>
      </c>
    </row>
    <row r="972" spans="8:21" x14ac:dyDescent="0.35">
      <c r="H972" s="33" t="b">
        <f>IF(SETUP_Frequency="Calendar Year",IF(COUNTA(H$3:H971)&lt;=SETUP_Period_Final-SETUP_Period_First,H971+1),
IF(SETUP_Frequency="Financial Year", IF(COUNTA(H$3:H971)&lt;=LEFT(SETUP_Period_Final,4)-LEFT(SETUP_Period_First,4),((LEFT(H971,2)&amp;MID(H971,3,2))+1)&amp;"/"&amp;TEXT(RIGHT(TEXT(RIGHT(H971,2)+1,"00"),2),"00"),NA()),
IF(SETUP_Frequency="Quarterly",IF(COUNTA(H$3:H971)&lt;=((LEFT(SETUP_Period_Final,4)-LEFT(SETUP_Period_First,4))*4)+RIGHT(SETUP_Period_Final,1)-RIGHT(SETUP_Period_First,1),IF(_xlfn.NUMBERVALUE(RIGHT(H971,1))=4,(LEFT(H971,4)+1)&amp;"Q1",(LEFT(H971,4)&amp;"Q"&amp;(RIGHT(H971,1)+1))),NA()),NA())))</f>
        <v>0</v>
      </c>
      <c r="J972" s="43">
        <f ca="1">OFFSET(Tool!$C$13,0,ROW($H972)-3)</f>
        <v>0</v>
      </c>
      <c r="K972" s="78" t="e">
        <f t="shared" ca="1" si="76"/>
        <v>#N/A</v>
      </c>
      <c r="L972" s="78" t="e">
        <f t="shared" ca="1" si="79"/>
        <v>#N/A</v>
      </c>
      <c r="M972" s="78" t="e">
        <f t="shared" ca="1" si="80"/>
        <v>#N/A</v>
      </c>
      <c r="N972" s="38"/>
      <c r="O972" s="36" t="e" cm="1">
        <f t="array" ref="O972">IF(OR(ISERROR($H972),$H972=FALSE),NA(),
IF(INFLATION_Index="Custom",_xlfn.XLOOKUP($H972,Tool!$12:$12,Tool!$14:$14)*100,
IF(SETUP_Frequency="Financial Year",
IFERROR(INDEX(Dynamic_Table_FY,_xlfn.XMATCH($H972,Dynamic_Period_FY),_xlfn.XMATCH(INFLATION_Index,Dynamic_Indices)),
INDEX(Dynamic_Table_FY,COUNTA(Dynamic_Table_FY)/COUNTA(Dynamic_Indices),_xlfn.XMATCH(INFLATION_Index,Dynamic_Indices))),
IF(SETUP_Frequency="Calendar Year",
IFERROR(INDEX(Dynamic_Table_CAL,_xlfn.XMATCH($H972,Dynamic_Period_CAL),_xlfn.XMATCH(INFLATION_Index,Dynamic_Indices)),
INDEX(Dynamic_Table_CAL,COUNTA(Dynamic_Table_CAL)/COUNTA(Dynamic_Indices),_xlfn.XMATCH(INFLATION_Index,Dynamic_Indices))),
IF(SETUP_Frequency="Quarterly",
IFERROR(INDEX(Dynamic_Table_QTR,_xlfn.XMATCH($H972,Dynamic_Period_QTR),_xlfn.XMATCH(INFLATION_Index,Dynamic_Indices)),
INDEX(Dynamic_Table_QTR,COUNTA(Dynamic_Table_QTR)/COUNTA(Dynamic_Indices),_xlfn.XMATCH(INFLATION_Index,Dynamic_Indices))),"err")))))
/100</f>
        <v>#N/A</v>
      </c>
      <c r="P972" s="37" t="e">
        <f t="shared" ca="1" si="77"/>
        <v>#N/A</v>
      </c>
      <c r="Q972" s="37" t="e">
        <f ca="1">IF(ISERROR($H972),NA(),
$P972/_xlfn.XLOOKUP(0,Tool!$27:$27,Tool!$33:$33)
)</f>
        <v>#N/A</v>
      </c>
      <c r="R972" s="2"/>
      <c r="S972" s="36" t="e" cm="1">
        <f t="array" ref="S972">IF(OR(ISERROR($H972),$H972=FALSE),NA(),
IF(SETUP_Frequency="Financial Year",
IFERROR(INDEX(Dynamic_Table_FY,_xlfn.XMATCH($H972,Dynamic_Period_FY),_xlfn.XMATCH("GDP Deflator",Dynamic_Indices)),
INDEX(Dynamic_Table_FY,COUNTA(Dynamic_Table_FY)/COUNTA(Dynamic_Indices),_xlfn.XMATCH("GDP Deflator",Dynamic_Indices))),
IF(SETUP_Frequency="Calendar Year",
IFERROR(INDEX(Dynamic_Table_CAL,_xlfn.XMATCH($H972,Dynamic_Period_CAL),_xlfn.XMATCH("GDP Deflator",Dynamic_Indices)),
INDEX(Dynamic_Table_CAL,COUNTA(Dynamic_Table_CAL)/COUNTA(Dynamic_Indices),_xlfn.XMATCH("GDP Deflator",Dynamic_Indices))),
IF(SETUP_Frequency="Quarterly",
IFERROR(INDEX(Dynamic_Table_QTR,_xlfn.XMATCH($H972,Dynamic_Period_QTR),_xlfn.XMATCH("GDP Deflator",Dynamic_Indices)),
INDEX(Dynamic_Table_QTR,COUNTA(Dynamic_Table_QTR)/COUNTA(Dynamic_Indices),_xlfn.XMATCH("GDP Deflator",Dynamic_Indices))),"err"))))
/100</f>
        <v>#N/A</v>
      </c>
      <c r="T972" s="37" t="e">
        <f t="shared" ca="1" si="78"/>
        <v>#N/A</v>
      </c>
      <c r="U972" s="2" t="e">
        <f ca="1">IF(ISERROR($H972),NA(),
_xlfn.XLOOKUP(0,Tool!$28:$28,Tool!$40:$40)/$T972
)</f>
        <v>#N/A</v>
      </c>
    </row>
    <row r="973" spans="8:21" x14ac:dyDescent="0.35">
      <c r="H973" s="33" t="b">
        <f>IF(SETUP_Frequency="Calendar Year",IF(COUNTA(H$3:H972)&lt;=SETUP_Period_Final-SETUP_Period_First,H972+1),
IF(SETUP_Frequency="Financial Year", IF(COUNTA(H$3:H972)&lt;=LEFT(SETUP_Period_Final,4)-LEFT(SETUP_Period_First,4),((LEFT(H972,2)&amp;MID(H972,3,2))+1)&amp;"/"&amp;TEXT(RIGHT(TEXT(RIGHT(H972,2)+1,"00"),2),"00"),NA()),
IF(SETUP_Frequency="Quarterly",IF(COUNTA(H$3:H972)&lt;=((LEFT(SETUP_Period_Final,4)-LEFT(SETUP_Period_First,4))*4)+RIGHT(SETUP_Period_Final,1)-RIGHT(SETUP_Period_First,1),IF(_xlfn.NUMBERVALUE(RIGHT(H972,1))=4,(LEFT(H972,4)+1)&amp;"Q1",(LEFT(H972,4)&amp;"Q"&amp;(RIGHT(H972,1)+1))),NA()),NA())))</f>
        <v>0</v>
      </c>
      <c r="J973" s="43">
        <f ca="1">OFFSET(Tool!$C$13,0,ROW($H973)-3)</f>
        <v>0</v>
      </c>
      <c r="K973" s="78" t="e">
        <f t="shared" ca="1" si="76"/>
        <v>#N/A</v>
      </c>
      <c r="L973" s="78" t="e">
        <f t="shared" ca="1" si="79"/>
        <v>#N/A</v>
      </c>
      <c r="M973" s="78" t="e">
        <f t="shared" ca="1" si="80"/>
        <v>#N/A</v>
      </c>
      <c r="N973" s="38"/>
      <c r="O973" s="36" t="e" cm="1">
        <f t="array" ref="O973">IF(OR(ISERROR($H973),$H973=FALSE),NA(),
IF(INFLATION_Index="Custom",_xlfn.XLOOKUP($H973,Tool!$12:$12,Tool!$14:$14)*100,
IF(SETUP_Frequency="Financial Year",
IFERROR(INDEX(Dynamic_Table_FY,_xlfn.XMATCH($H973,Dynamic_Period_FY),_xlfn.XMATCH(INFLATION_Index,Dynamic_Indices)),
INDEX(Dynamic_Table_FY,COUNTA(Dynamic_Table_FY)/COUNTA(Dynamic_Indices),_xlfn.XMATCH(INFLATION_Index,Dynamic_Indices))),
IF(SETUP_Frequency="Calendar Year",
IFERROR(INDEX(Dynamic_Table_CAL,_xlfn.XMATCH($H973,Dynamic_Period_CAL),_xlfn.XMATCH(INFLATION_Index,Dynamic_Indices)),
INDEX(Dynamic_Table_CAL,COUNTA(Dynamic_Table_CAL)/COUNTA(Dynamic_Indices),_xlfn.XMATCH(INFLATION_Index,Dynamic_Indices))),
IF(SETUP_Frequency="Quarterly",
IFERROR(INDEX(Dynamic_Table_QTR,_xlfn.XMATCH($H973,Dynamic_Period_QTR),_xlfn.XMATCH(INFLATION_Index,Dynamic_Indices)),
INDEX(Dynamic_Table_QTR,COUNTA(Dynamic_Table_QTR)/COUNTA(Dynamic_Indices),_xlfn.XMATCH(INFLATION_Index,Dynamic_Indices))),"err")))))
/100</f>
        <v>#N/A</v>
      </c>
      <c r="P973" s="37" t="e">
        <f t="shared" ca="1" si="77"/>
        <v>#N/A</v>
      </c>
      <c r="Q973" s="37" t="e">
        <f ca="1">IF(ISERROR($H973),NA(),
$P973/_xlfn.XLOOKUP(0,Tool!$27:$27,Tool!$33:$33)
)</f>
        <v>#N/A</v>
      </c>
      <c r="R973" s="2"/>
      <c r="S973" s="36" t="e" cm="1">
        <f t="array" ref="S973">IF(OR(ISERROR($H973),$H973=FALSE),NA(),
IF(SETUP_Frequency="Financial Year",
IFERROR(INDEX(Dynamic_Table_FY,_xlfn.XMATCH($H973,Dynamic_Period_FY),_xlfn.XMATCH("GDP Deflator",Dynamic_Indices)),
INDEX(Dynamic_Table_FY,COUNTA(Dynamic_Table_FY)/COUNTA(Dynamic_Indices),_xlfn.XMATCH("GDP Deflator",Dynamic_Indices))),
IF(SETUP_Frequency="Calendar Year",
IFERROR(INDEX(Dynamic_Table_CAL,_xlfn.XMATCH($H973,Dynamic_Period_CAL),_xlfn.XMATCH("GDP Deflator",Dynamic_Indices)),
INDEX(Dynamic_Table_CAL,COUNTA(Dynamic_Table_CAL)/COUNTA(Dynamic_Indices),_xlfn.XMATCH("GDP Deflator",Dynamic_Indices))),
IF(SETUP_Frequency="Quarterly",
IFERROR(INDEX(Dynamic_Table_QTR,_xlfn.XMATCH($H973,Dynamic_Period_QTR),_xlfn.XMATCH("GDP Deflator",Dynamic_Indices)),
INDEX(Dynamic_Table_QTR,COUNTA(Dynamic_Table_QTR)/COUNTA(Dynamic_Indices),_xlfn.XMATCH("GDP Deflator",Dynamic_Indices))),"err"))))
/100</f>
        <v>#N/A</v>
      </c>
      <c r="T973" s="37" t="e">
        <f t="shared" ca="1" si="78"/>
        <v>#N/A</v>
      </c>
      <c r="U973" s="2" t="e">
        <f ca="1">IF(ISERROR($H973),NA(),
_xlfn.XLOOKUP(0,Tool!$28:$28,Tool!$40:$40)/$T973
)</f>
        <v>#N/A</v>
      </c>
    </row>
    <row r="974" spans="8:21" x14ac:dyDescent="0.35">
      <c r="H974" s="33" t="b">
        <f>IF(SETUP_Frequency="Calendar Year",IF(COUNTA(H$3:H973)&lt;=SETUP_Period_Final-SETUP_Period_First,H973+1),
IF(SETUP_Frequency="Financial Year", IF(COUNTA(H$3:H973)&lt;=LEFT(SETUP_Period_Final,4)-LEFT(SETUP_Period_First,4),((LEFT(H973,2)&amp;MID(H973,3,2))+1)&amp;"/"&amp;TEXT(RIGHT(TEXT(RIGHT(H973,2)+1,"00"),2),"00"),NA()),
IF(SETUP_Frequency="Quarterly",IF(COUNTA(H$3:H973)&lt;=((LEFT(SETUP_Period_Final,4)-LEFT(SETUP_Period_First,4))*4)+RIGHT(SETUP_Period_Final,1)-RIGHT(SETUP_Period_First,1),IF(_xlfn.NUMBERVALUE(RIGHT(H973,1))=4,(LEFT(H973,4)+1)&amp;"Q1",(LEFT(H973,4)&amp;"Q"&amp;(RIGHT(H973,1)+1))),NA()),NA())))</f>
        <v>0</v>
      </c>
      <c r="J974" s="43">
        <f ca="1">OFFSET(Tool!$C$13,0,ROW($H974)-3)</f>
        <v>0</v>
      </c>
      <c r="K974" s="78" t="e">
        <f t="shared" ca="1" si="76"/>
        <v>#N/A</v>
      </c>
      <c r="L974" s="78" t="e">
        <f t="shared" ca="1" si="79"/>
        <v>#N/A</v>
      </c>
      <c r="M974" s="78" t="e">
        <f t="shared" ca="1" si="80"/>
        <v>#N/A</v>
      </c>
      <c r="N974" s="38"/>
      <c r="O974" s="36" t="e" cm="1">
        <f t="array" ref="O974">IF(OR(ISERROR($H974),$H974=FALSE),NA(),
IF(INFLATION_Index="Custom",_xlfn.XLOOKUP($H974,Tool!$12:$12,Tool!$14:$14)*100,
IF(SETUP_Frequency="Financial Year",
IFERROR(INDEX(Dynamic_Table_FY,_xlfn.XMATCH($H974,Dynamic_Period_FY),_xlfn.XMATCH(INFLATION_Index,Dynamic_Indices)),
INDEX(Dynamic_Table_FY,COUNTA(Dynamic_Table_FY)/COUNTA(Dynamic_Indices),_xlfn.XMATCH(INFLATION_Index,Dynamic_Indices))),
IF(SETUP_Frequency="Calendar Year",
IFERROR(INDEX(Dynamic_Table_CAL,_xlfn.XMATCH($H974,Dynamic_Period_CAL),_xlfn.XMATCH(INFLATION_Index,Dynamic_Indices)),
INDEX(Dynamic_Table_CAL,COUNTA(Dynamic_Table_CAL)/COUNTA(Dynamic_Indices),_xlfn.XMATCH(INFLATION_Index,Dynamic_Indices))),
IF(SETUP_Frequency="Quarterly",
IFERROR(INDEX(Dynamic_Table_QTR,_xlfn.XMATCH($H974,Dynamic_Period_QTR),_xlfn.XMATCH(INFLATION_Index,Dynamic_Indices)),
INDEX(Dynamic_Table_QTR,COUNTA(Dynamic_Table_QTR)/COUNTA(Dynamic_Indices),_xlfn.XMATCH(INFLATION_Index,Dynamic_Indices))),"err")))))
/100</f>
        <v>#N/A</v>
      </c>
      <c r="P974" s="37" t="e">
        <f t="shared" ca="1" si="77"/>
        <v>#N/A</v>
      </c>
      <c r="Q974" s="37" t="e">
        <f ca="1">IF(ISERROR($H974),NA(),
$P974/_xlfn.XLOOKUP(0,Tool!$27:$27,Tool!$33:$33)
)</f>
        <v>#N/A</v>
      </c>
      <c r="R974" s="2"/>
      <c r="S974" s="36" t="e" cm="1">
        <f t="array" ref="S974">IF(OR(ISERROR($H974),$H974=FALSE),NA(),
IF(SETUP_Frequency="Financial Year",
IFERROR(INDEX(Dynamic_Table_FY,_xlfn.XMATCH($H974,Dynamic_Period_FY),_xlfn.XMATCH("GDP Deflator",Dynamic_Indices)),
INDEX(Dynamic_Table_FY,COUNTA(Dynamic_Table_FY)/COUNTA(Dynamic_Indices),_xlfn.XMATCH("GDP Deflator",Dynamic_Indices))),
IF(SETUP_Frequency="Calendar Year",
IFERROR(INDEX(Dynamic_Table_CAL,_xlfn.XMATCH($H974,Dynamic_Period_CAL),_xlfn.XMATCH("GDP Deflator",Dynamic_Indices)),
INDEX(Dynamic_Table_CAL,COUNTA(Dynamic_Table_CAL)/COUNTA(Dynamic_Indices),_xlfn.XMATCH("GDP Deflator",Dynamic_Indices))),
IF(SETUP_Frequency="Quarterly",
IFERROR(INDEX(Dynamic_Table_QTR,_xlfn.XMATCH($H974,Dynamic_Period_QTR),_xlfn.XMATCH("GDP Deflator",Dynamic_Indices)),
INDEX(Dynamic_Table_QTR,COUNTA(Dynamic_Table_QTR)/COUNTA(Dynamic_Indices),_xlfn.XMATCH("GDP Deflator",Dynamic_Indices))),"err"))))
/100</f>
        <v>#N/A</v>
      </c>
      <c r="T974" s="37" t="e">
        <f t="shared" ca="1" si="78"/>
        <v>#N/A</v>
      </c>
      <c r="U974" s="2" t="e">
        <f ca="1">IF(ISERROR($H974),NA(),
_xlfn.XLOOKUP(0,Tool!$28:$28,Tool!$40:$40)/$T974
)</f>
        <v>#N/A</v>
      </c>
    </row>
    <row r="975" spans="8:21" x14ac:dyDescent="0.35">
      <c r="H975" s="33" t="b">
        <f>IF(SETUP_Frequency="Calendar Year",IF(COUNTA(H$3:H974)&lt;=SETUP_Period_Final-SETUP_Period_First,H974+1),
IF(SETUP_Frequency="Financial Year", IF(COUNTA(H$3:H974)&lt;=LEFT(SETUP_Period_Final,4)-LEFT(SETUP_Period_First,4),((LEFT(H974,2)&amp;MID(H974,3,2))+1)&amp;"/"&amp;TEXT(RIGHT(TEXT(RIGHT(H974,2)+1,"00"),2),"00"),NA()),
IF(SETUP_Frequency="Quarterly",IF(COUNTA(H$3:H974)&lt;=((LEFT(SETUP_Period_Final,4)-LEFT(SETUP_Period_First,4))*4)+RIGHT(SETUP_Period_Final,1)-RIGHT(SETUP_Period_First,1),IF(_xlfn.NUMBERVALUE(RIGHT(H974,1))=4,(LEFT(H974,4)+1)&amp;"Q1",(LEFT(H974,4)&amp;"Q"&amp;(RIGHT(H974,1)+1))),NA()),NA())))</f>
        <v>0</v>
      </c>
      <c r="J975" s="43">
        <f ca="1">OFFSET(Tool!$C$13,0,ROW($H975)-3)</f>
        <v>0</v>
      </c>
      <c r="K975" s="78" t="e">
        <f t="shared" ca="1" si="76"/>
        <v>#N/A</v>
      </c>
      <c r="L975" s="78" t="e">
        <f t="shared" ca="1" si="79"/>
        <v>#N/A</v>
      </c>
      <c r="M975" s="78" t="e">
        <f t="shared" ca="1" si="80"/>
        <v>#N/A</v>
      </c>
      <c r="N975" s="38"/>
      <c r="O975" s="36" t="e" cm="1">
        <f t="array" ref="O975">IF(OR(ISERROR($H975),$H975=FALSE),NA(),
IF(INFLATION_Index="Custom",_xlfn.XLOOKUP($H975,Tool!$12:$12,Tool!$14:$14)*100,
IF(SETUP_Frequency="Financial Year",
IFERROR(INDEX(Dynamic_Table_FY,_xlfn.XMATCH($H975,Dynamic_Period_FY),_xlfn.XMATCH(INFLATION_Index,Dynamic_Indices)),
INDEX(Dynamic_Table_FY,COUNTA(Dynamic_Table_FY)/COUNTA(Dynamic_Indices),_xlfn.XMATCH(INFLATION_Index,Dynamic_Indices))),
IF(SETUP_Frequency="Calendar Year",
IFERROR(INDEX(Dynamic_Table_CAL,_xlfn.XMATCH($H975,Dynamic_Period_CAL),_xlfn.XMATCH(INFLATION_Index,Dynamic_Indices)),
INDEX(Dynamic_Table_CAL,COUNTA(Dynamic_Table_CAL)/COUNTA(Dynamic_Indices),_xlfn.XMATCH(INFLATION_Index,Dynamic_Indices))),
IF(SETUP_Frequency="Quarterly",
IFERROR(INDEX(Dynamic_Table_QTR,_xlfn.XMATCH($H975,Dynamic_Period_QTR),_xlfn.XMATCH(INFLATION_Index,Dynamic_Indices)),
INDEX(Dynamic_Table_QTR,COUNTA(Dynamic_Table_QTR)/COUNTA(Dynamic_Indices),_xlfn.XMATCH(INFLATION_Index,Dynamic_Indices))),"err")))))
/100</f>
        <v>#N/A</v>
      </c>
      <c r="P975" s="37" t="e">
        <f t="shared" ca="1" si="77"/>
        <v>#N/A</v>
      </c>
      <c r="Q975" s="37" t="e">
        <f ca="1">IF(ISERROR($H975),NA(),
$P975/_xlfn.XLOOKUP(0,Tool!$27:$27,Tool!$33:$33)
)</f>
        <v>#N/A</v>
      </c>
      <c r="R975" s="2"/>
      <c r="S975" s="36" t="e" cm="1">
        <f t="array" ref="S975">IF(OR(ISERROR($H975),$H975=FALSE),NA(),
IF(SETUP_Frequency="Financial Year",
IFERROR(INDEX(Dynamic_Table_FY,_xlfn.XMATCH($H975,Dynamic_Period_FY),_xlfn.XMATCH("GDP Deflator",Dynamic_Indices)),
INDEX(Dynamic_Table_FY,COUNTA(Dynamic_Table_FY)/COUNTA(Dynamic_Indices),_xlfn.XMATCH("GDP Deflator",Dynamic_Indices))),
IF(SETUP_Frequency="Calendar Year",
IFERROR(INDEX(Dynamic_Table_CAL,_xlfn.XMATCH($H975,Dynamic_Period_CAL),_xlfn.XMATCH("GDP Deflator",Dynamic_Indices)),
INDEX(Dynamic_Table_CAL,COUNTA(Dynamic_Table_CAL)/COUNTA(Dynamic_Indices),_xlfn.XMATCH("GDP Deflator",Dynamic_Indices))),
IF(SETUP_Frequency="Quarterly",
IFERROR(INDEX(Dynamic_Table_QTR,_xlfn.XMATCH($H975,Dynamic_Period_QTR),_xlfn.XMATCH("GDP Deflator",Dynamic_Indices)),
INDEX(Dynamic_Table_QTR,COUNTA(Dynamic_Table_QTR)/COUNTA(Dynamic_Indices),_xlfn.XMATCH("GDP Deflator",Dynamic_Indices))),"err"))))
/100</f>
        <v>#N/A</v>
      </c>
      <c r="T975" s="37" t="e">
        <f t="shared" ca="1" si="78"/>
        <v>#N/A</v>
      </c>
      <c r="U975" s="2" t="e">
        <f ca="1">IF(ISERROR($H975),NA(),
_xlfn.XLOOKUP(0,Tool!$28:$28,Tool!$40:$40)/$T975
)</f>
        <v>#N/A</v>
      </c>
    </row>
    <row r="976" spans="8:21" x14ac:dyDescent="0.35">
      <c r="H976" s="33" t="b">
        <f>IF(SETUP_Frequency="Calendar Year",IF(COUNTA(H$3:H975)&lt;=SETUP_Period_Final-SETUP_Period_First,H975+1),
IF(SETUP_Frequency="Financial Year", IF(COUNTA(H$3:H975)&lt;=LEFT(SETUP_Period_Final,4)-LEFT(SETUP_Period_First,4),((LEFT(H975,2)&amp;MID(H975,3,2))+1)&amp;"/"&amp;TEXT(RIGHT(TEXT(RIGHT(H975,2)+1,"00"),2),"00"),NA()),
IF(SETUP_Frequency="Quarterly",IF(COUNTA(H$3:H975)&lt;=((LEFT(SETUP_Period_Final,4)-LEFT(SETUP_Period_First,4))*4)+RIGHT(SETUP_Period_Final,1)-RIGHT(SETUP_Period_First,1),IF(_xlfn.NUMBERVALUE(RIGHT(H975,1))=4,(LEFT(H975,4)+1)&amp;"Q1",(LEFT(H975,4)&amp;"Q"&amp;(RIGHT(H975,1)+1))),NA()),NA())))</f>
        <v>0</v>
      </c>
      <c r="J976" s="43">
        <f ca="1">OFFSET(Tool!$C$13,0,ROW($H976)-3)</f>
        <v>0</v>
      </c>
      <c r="K976" s="78" t="e">
        <f t="shared" ca="1" si="76"/>
        <v>#N/A</v>
      </c>
      <c r="L976" s="78" t="e">
        <f t="shared" ca="1" si="79"/>
        <v>#N/A</v>
      </c>
      <c r="M976" s="78" t="e">
        <f t="shared" ca="1" si="80"/>
        <v>#N/A</v>
      </c>
      <c r="N976" s="38"/>
      <c r="O976" s="36" t="e" cm="1">
        <f t="array" ref="O976">IF(OR(ISERROR($H976),$H976=FALSE),NA(),
IF(INFLATION_Index="Custom",_xlfn.XLOOKUP($H976,Tool!$12:$12,Tool!$14:$14)*100,
IF(SETUP_Frequency="Financial Year",
IFERROR(INDEX(Dynamic_Table_FY,_xlfn.XMATCH($H976,Dynamic_Period_FY),_xlfn.XMATCH(INFLATION_Index,Dynamic_Indices)),
INDEX(Dynamic_Table_FY,COUNTA(Dynamic_Table_FY)/COUNTA(Dynamic_Indices),_xlfn.XMATCH(INFLATION_Index,Dynamic_Indices))),
IF(SETUP_Frequency="Calendar Year",
IFERROR(INDEX(Dynamic_Table_CAL,_xlfn.XMATCH($H976,Dynamic_Period_CAL),_xlfn.XMATCH(INFLATION_Index,Dynamic_Indices)),
INDEX(Dynamic_Table_CAL,COUNTA(Dynamic_Table_CAL)/COUNTA(Dynamic_Indices),_xlfn.XMATCH(INFLATION_Index,Dynamic_Indices))),
IF(SETUP_Frequency="Quarterly",
IFERROR(INDEX(Dynamic_Table_QTR,_xlfn.XMATCH($H976,Dynamic_Period_QTR),_xlfn.XMATCH(INFLATION_Index,Dynamic_Indices)),
INDEX(Dynamic_Table_QTR,COUNTA(Dynamic_Table_QTR)/COUNTA(Dynamic_Indices),_xlfn.XMATCH(INFLATION_Index,Dynamic_Indices))),"err")))))
/100</f>
        <v>#N/A</v>
      </c>
      <c r="P976" s="37" t="e">
        <f t="shared" ca="1" si="77"/>
        <v>#N/A</v>
      </c>
      <c r="Q976" s="37" t="e">
        <f ca="1">IF(ISERROR($H976),NA(),
$P976/_xlfn.XLOOKUP(0,Tool!$27:$27,Tool!$33:$33)
)</f>
        <v>#N/A</v>
      </c>
      <c r="R976" s="2"/>
      <c r="S976" s="36" t="e" cm="1">
        <f t="array" ref="S976">IF(OR(ISERROR($H976),$H976=FALSE),NA(),
IF(SETUP_Frequency="Financial Year",
IFERROR(INDEX(Dynamic_Table_FY,_xlfn.XMATCH($H976,Dynamic_Period_FY),_xlfn.XMATCH("GDP Deflator",Dynamic_Indices)),
INDEX(Dynamic_Table_FY,COUNTA(Dynamic_Table_FY)/COUNTA(Dynamic_Indices),_xlfn.XMATCH("GDP Deflator",Dynamic_Indices))),
IF(SETUP_Frequency="Calendar Year",
IFERROR(INDEX(Dynamic_Table_CAL,_xlfn.XMATCH($H976,Dynamic_Period_CAL),_xlfn.XMATCH("GDP Deflator",Dynamic_Indices)),
INDEX(Dynamic_Table_CAL,COUNTA(Dynamic_Table_CAL)/COUNTA(Dynamic_Indices),_xlfn.XMATCH("GDP Deflator",Dynamic_Indices))),
IF(SETUP_Frequency="Quarterly",
IFERROR(INDEX(Dynamic_Table_QTR,_xlfn.XMATCH($H976,Dynamic_Period_QTR),_xlfn.XMATCH("GDP Deflator",Dynamic_Indices)),
INDEX(Dynamic_Table_QTR,COUNTA(Dynamic_Table_QTR)/COUNTA(Dynamic_Indices),_xlfn.XMATCH("GDP Deflator",Dynamic_Indices))),"err"))))
/100</f>
        <v>#N/A</v>
      </c>
      <c r="T976" s="37" t="e">
        <f t="shared" ca="1" si="78"/>
        <v>#N/A</v>
      </c>
      <c r="U976" s="2" t="e">
        <f ca="1">IF(ISERROR($H976),NA(),
_xlfn.XLOOKUP(0,Tool!$28:$28,Tool!$40:$40)/$T976
)</f>
        <v>#N/A</v>
      </c>
    </row>
    <row r="977" spans="8:21" x14ac:dyDescent="0.35">
      <c r="H977" s="33" t="b">
        <f>IF(SETUP_Frequency="Calendar Year",IF(COUNTA(H$3:H976)&lt;=SETUP_Period_Final-SETUP_Period_First,H976+1),
IF(SETUP_Frequency="Financial Year", IF(COUNTA(H$3:H976)&lt;=LEFT(SETUP_Period_Final,4)-LEFT(SETUP_Period_First,4),((LEFT(H976,2)&amp;MID(H976,3,2))+1)&amp;"/"&amp;TEXT(RIGHT(TEXT(RIGHT(H976,2)+1,"00"),2),"00"),NA()),
IF(SETUP_Frequency="Quarterly",IF(COUNTA(H$3:H976)&lt;=((LEFT(SETUP_Period_Final,4)-LEFT(SETUP_Period_First,4))*4)+RIGHT(SETUP_Period_Final,1)-RIGHT(SETUP_Period_First,1),IF(_xlfn.NUMBERVALUE(RIGHT(H976,1))=4,(LEFT(H976,4)+1)&amp;"Q1",(LEFT(H976,4)&amp;"Q"&amp;(RIGHT(H976,1)+1))),NA()),NA())))</f>
        <v>0</v>
      </c>
      <c r="J977" s="43">
        <f ca="1">OFFSET(Tool!$C$13,0,ROW($H977)-3)</f>
        <v>0</v>
      </c>
      <c r="K977" s="78" t="e">
        <f t="shared" ca="1" si="76"/>
        <v>#N/A</v>
      </c>
      <c r="L977" s="78" t="e">
        <f t="shared" ca="1" si="79"/>
        <v>#N/A</v>
      </c>
      <c r="M977" s="78" t="e">
        <f t="shared" ca="1" si="80"/>
        <v>#N/A</v>
      </c>
      <c r="N977" s="38"/>
      <c r="O977" s="36" t="e" cm="1">
        <f t="array" ref="O977">IF(OR(ISERROR($H977),$H977=FALSE),NA(),
IF(INFLATION_Index="Custom",_xlfn.XLOOKUP($H977,Tool!$12:$12,Tool!$14:$14)*100,
IF(SETUP_Frequency="Financial Year",
IFERROR(INDEX(Dynamic_Table_FY,_xlfn.XMATCH($H977,Dynamic_Period_FY),_xlfn.XMATCH(INFLATION_Index,Dynamic_Indices)),
INDEX(Dynamic_Table_FY,COUNTA(Dynamic_Table_FY)/COUNTA(Dynamic_Indices),_xlfn.XMATCH(INFLATION_Index,Dynamic_Indices))),
IF(SETUP_Frequency="Calendar Year",
IFERROR(INDEX(Dynamic_Table_CAL,_xlfn.XMATCH($H977,Dynamic_Period_CAL),_xlfn.XMATCH(INFLATION_Index,Dynamic_Indices)),
INDEX(Dynamic_Table_CAL,COUNTA(Dynamic_Table_CAL)/COUNTA(Dynamic_Indices),_xlfn.XMATCH(INFLATION_Index,Dynamic_Indices))),
IF(SETUP_Frequency="Quarterly",
IFERROR(INDEX(Dynamic_Table_QTR,_xlfn.XMATCH($H977,Dynamic_Period_QTR),_xlfn.XMATCH(INFLATION_Index,Dynamic_Indices)),
INDEX(Dynamic_Table_QTR,COUNTA(Dynamic_Table_QTR)/COUNTA(Dynamic_Indices),_xlfn.XMATCH(INFLATION_Index,Dynamic_Indices))),"err")))))
/100</f>
        <v>#N/A</v>
      </c>
      <c r="P977" s="37" t="e">
        <f t="shared" ca="1" si="77"/>
        <v>#N/A</v>
      </c>
      <c r="Q977" s="37" t="e">
        <f ca="1">IF(ISERROR($H977),NA(),
$P977/_xlfn.XLOOKUP(0,Tool!$27:$27,Tool!$33:$33)
)</f>
        <v>#N/A</v>
      </c>
      <c r="R977" s="2"/>
      <c r="S977" s="36" t="e" cm="1">
        <f t="array" ref="S977">IF(OR(ISERROR($H977),$H977=FALSE),NA(),
IF(SETUP_Frequency="Financial Year",
IFERROR(INDEX(Dynamic_Table_FY,_xlfn.XMATCH($H977,Dynamic_Period_FY),_xlfn.XMATCH("GDP Deflator",Dynamic_Indices)),
INDEX(Dynamic_Table_FY,COUNTA(Dynamic_Table_FY)/COUNTA(Dynamic_Indices),_xlfn.XMATCH("GDP Deflator",Dynamic_Indices))),
IF(SETUP_Frequency="Calendar Year",
IFERROR(INDEX(Dynamic_Table_CAL,_xlfn.XMATCH($H977,Dynamic_Period_CAL),_xlfn.XMATCH("GDP Deflator",Dynamic_Indices)),
INDEX(Dynamic_Table_CAL,COUNTA(Dynamic_Table_CAL)/COUNTA(Dynamic_Indices),_xlfn.XMATCH("GDP Deflator",Dynamic_Indices))),
IF(SETUP_Frequency="Quarterly",
IFERROR(INDEX(Dynamic_Table_QTR,_xlfn.XMATCH($H977,Dynamic_Period_QTR),_xlfn.XMATCH("GDP Deflator",Dynamic_Indices)),
INDEX(Dynamic_Table_QTR,COUNTA(Dynamic_Table_QTR)/COUNTA(Dynamic_Indices),_xlfn.XMATCH("GDP Deflator",Dynamic_Indices))),"err"))))
/100</f>
        <v>#N/A</v>
      </c>
      <c r="T977" s="37" t="e">
        <f t="shared" ca="1" si="78"/>
        <v>#N/A</v>
      </c>
      <c r="U977" s="2" t="e">
        <f ca="1">IF(ISERROR($H977),NA(),
_xlfn.XLOOKUP(0,Tool!$28:$28,Tool!$40:$40)/$T977
)</f>
        <v>#N/A</v>
      </c>
    </row>
    <row r="978" spans="8:21" x14ac:dyDescent="0.35">
      <c r="H978" s="33" t="b">
        <f>IF(SETUP_Frequency="Calendar Year",IF(COUNTA(H$3:H977)&lt;=SETUP_Period_Final-SETUP_Period_First,H977+1),
IF(SETUP_Frequency="Financial Year", IF(COUNTA(H$3:H977)&lt;=LEFT(SETUP_Period_Final,4)-LEFT(SETUP_Period_First,4),((LEFT(H977,2)&amp;MID(H977,3,2))+1)&amp;"/"&amp;TEXT(RIGHT(TEXT(RIGHT(H977,2)+1,"00"),2),"00"),NA()),
IF(SETUP_Frequency="Quarterly",IF(COUNTA(H$3:H977)&lt;=((LEFT(SETUP_Period_Final,4)-LEFT(SETUP_Period_First,4))*4)+RIGHT(SETUP_Period_Final,1)-RIGHT(SETUP_Period_First,1),IF(_xlfn.NUMBERVALUE(RIGHT(H977,1))=4,(LEFT(H977,4)+1)&amp;"Q1",(LEFT(H977,4)&amp;"Q"&amp;(RIGHT(H977,1)+1))),NA()),NA())))</f>
        <v>0</v>
      </c>
      <c r="J978" s="43">
        <f ca="1">OFFSET(Tool!$C$13,0,ROW($H978)-3)</f>
        <v>0</v>
      </c>
      <c r="K978" s="78" t="e">
        <f t="shared" ca="1" si="76"/>
        <v>#N/A</v>
      </c>
      <c r="L978" s="78" t="e">
        <f t="shared" ca="1" si="79"/>
        <v>#N/A</v>
      </c>
      <c r="M978" s="78" t="e">
        <f t="shared" ca="1" si="80"/>
        <v>#N/A</v>
      </c>
      <c r="N978" s="38"/>
      <c r="O978" s="36" t="e" cm="1">
        <f t="array" ref="O978">IF(OR(ISERROR($H978),$H978=FALSE),NA(),
IF(INFLATION_Index="Custom",_xlfn.XLOOKUP($H978,Tool!$12:$12,Tool!$14:$14)*100,
IF(SETUP_Frequency="Financial Year",
IFERROR(INDEX(Dynamic_Table_FY,_xlfn.XMATCH($H978,Dynamic_Period_FY),_xlfn.XMATCH(INFLATION_Index,Dynamic_Indices)),
INDEX(Dynamic_Table_FY,COUNTA(Dynamic_Table_FY)/COUNTA(Dynamic_Indices),_xlfn.XMATCH(INFLATION_Index,Dynamic_Indices))),
IF(SETUP_Frequency="Calendar Year",
IFERROR(INDEX(Dynamic_Table_CAL,_xlfn.XMATCH($H978,Dynamic_Period_CAL),_xlfn.XMATCH(INFLATION_Index,Dynamic_Indices)),
INDEX(Dynamic_Table_CAL,COUNTA(Dynamic_Table_CAL)/COUNTA(Dynamic_Indices),_xlfn.XMATCH(INFLATION_Index,Dynamic_Indices))),
IF(SETUP_Frequency="Quarterly",
IFERROR(INDEX(Dynamic_Table_QTR,_xlfn.XMATCH($H978,Dynamic_Period_QTR),_xlfn.XMATCH(INFLATION_Index,Dynamic_Indices)),
INDEX(Dynamic_Table_QTR,COUNTA(Dynamic_Table_QTR)/COUNTA(Dynamic_Indices),_xlfn.XMATCH(INFLATION_Index,Dynamic_Indices))),"err")))))
/100</f>
        <v>#N/A</v>
      </c>
      <c r="P978" s="37" t="e">
        <f t="shared" ca="1" si="77"/>
        <v>#N/A</v>
      </c>
      <c r="Q978" s="37" t="e">
        <f ca="1">IF(ISERROR($H978),NA(),
$P978/_xlfn.XLOOKUP(0,Tool!$27:$27,Tool!$33:$33)
)</f>
        <v>#N/A</v>
      </c>
      <c r="R978" s="2"/>
      <c r="S978" s="36" t="e" cm="1">
        <f t="array" ref="S978">IF(OR(ISERROR($H978),$H978=FALSE),NA(),
IF(SETUP_Frequency="Financial Year",
IFERROR(INDEX(Dynamic_Table_FY,_xlfn.XMATCH($H978,Dynamic_Period_FY),_xlfn.XMATCH("GDP Deflator",Dynamic_Indices)),
INDEX(Dynamic_Table_FY,COUNTA(Dynamic_Table_FY)/COUNTA(Dynamic_Indices),_xlfn.XMATCH("GDP Deflator",Dynamic_Indices))),
IF(SETUP_Frequency="Calendar Year",
IFERROR(INDEX(Dynamic_Table_CAL,_xlfn.XMATCH($H978,Dynamic_Period_CAL),_xlfn.XMATCH("GDP Deflator",Dynamic_Indices)),
INDEX(Dynamic_Table_CAL,COUNTA(Dynamic_Table_CAL)/COUNTA(Dynamic_Indices),_xlfn.XMATCH("GDP Deflator",Dynamic_Indices))),
IF(SETUP_Frequency="Quarterly",
IFERROR(INDEX(Dynamic_Table_QTR,_xlfn.XMATCH($H978,Dynamic_Period_QTR),_xlfn.XMATCH("GDP Deflator",Dynamic_Indices)),
INDEX(Dynamic_Table_QTR,COUNTA(Dynamic_Table_QTR)/COUNTA(Dynamic_Indices),_xlfn.XMATCH("GDP Deflator",Dynamic_Indices))),"err"))))
/100</f>
        <v>#N/A</v>
      </c>
      <c r="T978" s="37" t="e">
        <f t="shared" ca="1" si="78"/>
        <v>#N/A</v>
      </c>
      <c r="U978" s="2" t="e">
        <f ca="1">IF(ISERROR($H978),NA(),
_xlfn.XLOOKUP(0,Tool!$28:$28,Tool!$40:$40)/$T978
)</f>
        <v>#N/A</v>
      </c>
    </row>
    <row r="979" spans="8:21" x14ac:dyDescent="0.35">
      <c r="H979" s="33" t="b">
        <f>IF(SETUP_Frequency="Calendar Year",IF(COUNTA(H$3:H978)&lt;=SETUP_Period_Final-SETUP_Period_First,H978+1),
IF(SETUP_Frequency="Financial Year", IF(COUNTA(H$3:H978)&lt;=LEFT(SETUP_Period_Final,4)-LEFT(SETUP_Period_First,4),((LEFT(H978,2)&amp;MID(H978,3,2))+1)&amp;"/"&amp;TEXT(RIGHT(TEXT(RIGHT(H978,2)+1,"00"),2),"00"),NA()),
IF(SETUP_Frequency="Quarterly",IF(COUNTA(H$3:H978)&lt;=((LEFT(SETUP_Period_Final,4)-LEFT(SETUP_Period_First,4))*4)+RIGHT(SETUP_Period_Final,1)-RIGHT(SETUP_Period_First,1),IF(_xlfn.NUMBERVALUE(RIGHT(H978,1))=4,(LEFT(H978,4)+1)&amp;"Q1",(LEFT(H978,4)&amp;"Q"&amp;(RIGHT(H978,1)+1))),NA()),NA())))</f>
        <v>0</v>
      </c>
      <c r="J979" s="43">
        <f ca="1">OFFSET(Tool!$C$13,0,ROW($H979)-3)</f>
        <v>0</v>
      </c>
      <c r="K979" s="78" t="e">
        <f t="shared" ca="1" si="76"/>
        <v>#N/A</v>
      </c>
      <c r="L979" s="78" t="e">
        <f t="shared" ca="1" si="79"/>
        <v>#N/A</v>
      </c>
      <c r="M979" s="78" t="e">
        <f t="shared" ca="1" si="80"/>
        <v>#N/A</v>
      </c>
      <c r="N979" s="38"/>
      <c r="O979" s="36" t="e" cm="1">
        <f t="array" ref="O979">IF(OR(ISERROR($H979),$H979=FALSE),NA(),
IF(INFLATION_Index="Custom",_xlfn.XLOOKUP($H979,Tool!$12:$12,Tool!$14:$14)*100,
IF(SETUP_Frequency="Financial Year",
IFERROR(INDEX(Dynamic_Table_FY,_xlfn.XMATCH($H979,Dynamic_Period_FY),_xlfn.XMATCH(INFLATION_Index,Dynamic_Indices)),
INDEX(Dynamic_Table_FY,COUNTA(Dynamic_Table_FY)/COUNTA(Dynamic_Indices),_xlfn.XMATCH(INFLATION_Index,Dynamic_Indices))),
IF(SETUP_Frequency="Calendar Year",
IFERROR(INDEX(Dynamic_Table_CAL,_xlfn.XMATCH($H979,Dynamic_Period_CAL),_xlfn.XMATCH(INFLATION_Index,Dynamic_Indices)),
INDEX(Dynamic_Table_CAL,COUNTA(Dynamic_Table_CAL)/COUNTA(Dynamic_Indices),_xlfn.XMATCH(INFLATION_Index,Dynamic_Indices))),
IF(SETUP_Frequency="Quarterly",
IFERROR(INDEX(Dynamic_Table_QTR,_xlfn.XMATCH($H979,Dynamic_Period_QTR),_xlfn.XMATCH(INFLATION_Index,Dynamic_Indices)),
INDEX(Dynamic_Table_QTR,COUNTA(Dynamic_Table_QTR)/COUNTA(Dynamic_Indices),_xlfn.XMATCH(INFLATION_Index,Dynamic_Indices))),"err")))))
/100</f>
        <v>#N/A</v>
      </c>
      <c r="P979" s="37" t="e">
        <f t="shared" ca="1" si="77"/>
        <v>#N/A</v>
      </c>
      <c r="Q979" s="37" t="e">
        <f ca="1">IF(ISERROR($H979),NA(),
$P979/_xlfn.XLOOKUP(0,Tool!$27:$27,Tool!$33:$33)
)</f>
        <v>#N/A</v>
      </c>
      <c r="R979" s="2"/>
      <c r="S979" s="36" t="e" cm="1">
        <f t="array" ref="S979">IF(OR(ISERROR($H979),$H979=FALSE),NA(),
IF(SETUP_Frequency="Financial Year",
IFERROR(INDEX(Dynamic_Table_FY,_xlfn.XMATCH($H979,Dynamic_Period_FY),_xlfn.XMATCH("GDP Deflator",Dynamic_Indices)),
INDEX(Dynamic_Table_FY,COUNTA(Dynamic_Table_FY)/COUNTA(Dynamic_Indices),_xlfn.XMATCH("GDP Deflator",Dynamic_Indices))),
IF(SETUP_Frequency="Calendar Year",
IFERROR(INDEX(Dynamic_Table_CAL,_xlfn.XMATCH($H979,Dynamic_Period_CAL),_xlfn.XMATCH("GDP Deflator",Dynamic_Indices)),
INDEX(Dynamic_Table_CAL,COUNTA(Dynamic_Table_CAL)/COUNTA(Dynamic_Indices),_xlfn.XMATCH("GDP Deflator",Dynamic_Indices))),
IF(SETUP_Frequency="Quarterly",
IFERROR(INDEX(Dynamic_Table_QTR,_xlfn.XMATCH($H979,Dynamic_Period_QTR),_xlfn.XMATCH("GDP Deflator",Dynamic_Indices)),
INDEX(Dynamic_Table_QTR,COUNTA(Dynamic_Table_QTR)/COUNTA(Dynamic_Indices),_xlfn.XMATCH("GDP Deflator",Dynamic_Indices))),"err"))))
/100</f>
        <v>#N/A</v>
      </c>
      <c r="T979" s="37" t="e">
        <f t="shared" ca="1" si="78"/>
        <v>#N/A</v>
      </c>
      <c r="U979" s="2" t="e">
        <f ca="1">IF(ISERROR($H979),NA(),
_xlfn.XLOOKUP(0,Tool!$28:$28,Tool!$40:$40)/$T979
)</f>
        <v>#N/A</v>
      </c>
    </row>
    <row r="980" spans="8:21" x14ac:dyDescent="0.35">
      <c r="H980" s="33" t="b">
        <f>IF(SETUP_Frequency="Calendar Year",IF(COUNTA(H$3:H979)&lt;=SETUP_Period_Final-SETUP_Period_First,H979+1),
IF(SETUP_Frequency="Financial Year", IF(COUNTA(H$3:H979)&lt;=LEFT(SETUP_Period_Final,4)-LEFT(SETUP_Period_First,4),((LEFT(H979,2)&amp;MID(H979,3,2))+1)&amp;"/"&amp;TEXT(RIGHT(TEXT(RIGHT(H979,2)+1,"00"),2),"00"),NA()),
IF(SETUP_Frequency="Quarterly",IF(COUNTA(H$3:H979)&lt;=((LEFT(SETUP_Period_Final,4)-LEFT(SETUP_Period_First,4))*4)+RIGHT(SETUP_Period_Final,1)-RIGHT(SETUP_Period_First,1),IF(_xlfn.NUMBERVALUE(RIGHT(H979,1))=4,(LEFT(H979,4)+1)&amp;"Q1",(LEFT(H979,4)&amp;"Q"&amp;(RIGHT(H979,1)+1))),NA()),NA())))</f>
        <v>0</v>
      </c>
      <c r="J980" s="43">
        <f ca="1">OFFSET(Tool!$C$13,0,ROW($H980)-3)</f>
        <v>0</v>
      </c>
      <c r="K980" s="78" t="e">
        <f t="shared" ca="1" si="76"/>
        <v>#N/A</v>
      </c>
      <c r="L980" s="78" t="e">
        <f t="shared" ca="1" si="79"/>
        <v>#N/A</v>
      </c>
      <c r="M980" s="78" t="e">
        <f t="shared" ca="1" si="80"/>
        <v>#N/A</v>
      </c>
      <c r="N980" s="38"/>
      <c r="O980" s="36" t="e" cm="1">
        <f t="array" ref="O980">IF(OR(ISERROR($H980),$H980=FALSE),NA(),
IF(INFLATION_Index="Custom",_xlfn.XLOOKUP($H980,Tool!$12:$12,Tool!$14:$14)*100,
IF(SETUP_Frequency="Financial Year",
IFERROR(INDEX(Dynamic_Table_FY,_xlfn.XMATCH($H980,Dynamic_Period_FY),_xlfn.XMATCH(INFLATION_Index,Dynamic_Indices)),
INDEX(Dynamic_Table_FY,COUNTA(Dynamic_Table_FY)/COUNTA(Dynamic_Indices),_xlfn.XMATCH(INFLATION_Index,Dynamic_Indices))),
IF(SETUP_Frequency="Calendar Year",
IFERROR(INDEX(Dynamic_Table_CAL,_xlfn.XMATCH($H980,Dynamic_Period_CAL),_xlfn.XMATCH(INFLATION_Index,Dynamic_Indices)),
INDEX(Dynamic_Table_CAL,COUNTA(Dynamic_Table_CAL)/COUNTA(Dynamic_Indices),_xlfn.XMATCH(INFLATION_Index,Dynamic_Indices))),
IF(SETUP_Frequency="Quarterly",
IFERROR(INDEX(Dynamic_Table_QTR,_xlfn.XMATCH($H980,Dynamic_Period_QTR),_xlfn.XMATCH(INFLATION_Index,Dynamic_Indices)),
INDEX(Dynamic_Table_QTR,COUNTA(Dynamic_Table_QTR)/COUNTA(Dynamic_Indices),_xlfn.XMATCH(INFLATION_Index,Dynamic_Indices))),"err")))))
/100</f>
        <v>#N/A</v>
      </c>
      <c r="P980" s="37" t="e">
        <f t="shared" ca="1" si="77"/>
        <v>#N/A</v>
      </c>
      <c r="Q980" s="37" t="e">
        <f ca="1">IF(ISERROR($H980),NA(),
$P980/_xlfn.XLOOKUP(0,Tool!$27:$27,Tool!$33:$33)
)</f>
        <v>#N/A</v>
      </c>
      <c r="R980" s="2"/>
      <c r="S980" s="36" t="e" cm="1">
        <f t="array" ref="S980">IF(OR(ISERROR($H980),$H980=FALSE),NA(),
IF(SETUP_Frequency="Financial Year",
IFERROR(INDEX(Dynamic_Table_FY,_xlfn.XMATCH($H980,Dynamic_Period_FY),_xlfn.XMATCH("GDP Deflator",Dynamic_Indices)),
INDEX(Dynamic_Table_FY,COUNTA(Dynamic_Table_FY)/COUNTA(Dynamic_Indices),_xlfn.XMATCH("GDP Deflator",Dynamic_Indices))),
IF(SETUP_Frequency="Calendar Year",
IFERROR(INDEX(Dynamic_Table_CAL,_xlfn.XMATCH($H980,Dynamic_Period_CAL),_xlfn.XMATCH("GDP Deflator",Dynamic_Indices)),
INDEX(Dynamic_Table_CAL,COUNTA(Dynamic_Table_CAL)/COUNTA(Dynamic_Indices),_xlfn.XMATCH("GDP Deflator",Dynamic_Indices))),
IF(SETUP_Frequency="Quarterly",
IFERROR(INDEX(Dynamic_Table_QTR,_xlfn.XMATCH($H980,Dynamic_Period_QTR),_xlfn.XMATCH("GDP Deflator",Dynamic_Indices)),
INDEX(Dynamic_Table_QTR,COUNTA(Dynamic_Table_QTR)/COUNTA(Dynamic_Indices),_xlfn.XMATCH("GDP Deflator",Dynamic_Indices))),"err"))))
/100</f>
        <v>#N/A</v>
      </c>
      <c r="T980" s="37" t="e">
        <f t="shared" ca="1" si="78"/>
        <v>#N/A</v>
      </c>
      <c r="U980" s="2" t="e">
        <f ca="1">IF(ISERROR($H980),NA(),
_xlfn.XLOOKUP(0,Tool!$28:$28,Tool!$40:$40)/$T980
)</f>
        <v>#N/A</v>
      </c>
    </row>
    <row r="981" spans="8:21" x14ac:dyDescent="0.35">
      <c r="H981" s="33" t="b">
        <f>IF(SETUP_Frequency="Calendar Year",IF(COUNTA(H$3:H980)&lt;=SETUP_Period_Final-SETUP_Period_First,H980+1),
IF(SETUP_Frequency="Financial Year", IF(COUNTA(H$3:H980)&lt;=LEFT(SETUP_Period_Final,4)-LEFT(SETUP_Period_First,4),((LEFT(H980,2)&amp;MID(H980,3,2))+1)&amp;"/"&amp;TEXT(RIGHT(TEXT(RIGHT(H980,2)+1,"00"),2),"00"),NA()),
IF(SETUP_Frequency="Quarterly",IF(COUNTA(H$3:H980)&lt;=((LEFT(SETUP_Period_Final,4)-LEFT(SETUP_Period_First,4))*4)+RIGHT(SETUP_Period_Final,1)-RIGHT(SETUP_Period_First,1),IF(_xlfn.NUMBERVALUE(RIGHT(H980,1))=4,(LEFT(H980,4)+1)&amp;"Q1",(LEFT(H980,4)&amp;"Q"&amp;(RIGHT(H980,1)+1))),NA()),NA())))</f>
        <v>0</v>
      </c>
      <c r="J981" s="43">
        <f ca="1">OFFSET(Tool!$C$13,0,ROW($H981)-3)</f>
        <v>0</v>
      </c>
      <c r="K981" s="78" t="e">
        <f t="shared" ca="1" si="76"/>
        <v>#N/A</v>
      </c>
      <c r="L981" s="78" t="e">
        <f t="shared" ca="1" si="79"/>
        <v>#N/A</v>
      </c>
      <c r="M981" s="78" t="e">
        <f t="shared" ca="1" si="80"/>
        <v>#N/A</v>
      </c>
      <c r="N981" s="38"/>
      <c r="O981" s="36" t="e" cm="1">
        <f t="array" ref="O981">IF(OR(ISERROR($H981),$H981=FALSE),NA(),
IF(INFLATION_Index="Custom",_xlfn.XLOOKUP($H981,Tool!$12:$12,Tool!$14:$14)*100,
IF(SETUP_Frequency="Financial Year",
IFERROR(INDEX(Dynamic_Table_FY,_xlfn.XMATCH($H981,Dynamic_Period_FY),_xlfn.XMATCH(INFLATION_Index,Dynamic_Indices)),
INDEX(Dynamic_Table_FY,COUNTA(Dynamic_Table_FY)/COUNTA(Dynamic_Indices),_xlfn.XMATCH(INFLATION_Index,Dynamic_Indices))),
IF(SETUP_Frequency="Calendar Year",
IFERROR(INDEX(Dynamic_Table_CAL,_xlfn.XMATCH($H981,Dynamic_Period_CAL),_xlfn.XMATCH(INFLATION_Index,Dynamic_Indices)),
INDEX(Dynamic_Table_CAL,COUNTA(Dynamic_Table_CAL)/COUNTA(Dynamic_Indices),_xlfn.XMATCH(INFLATION_Index,Dynamic_Indices))),
IF(SETUP_Frequency="Quarterly",
IFERROR(INDEX(Dynamic_Table_QTR,_xlfn.XMATCH($H981,Dynamic_Period_QTR),_xlfn.XMATCH(INFLATION_Index,Dynamic_Indices)),
INDEX(Dynamic_Table_QTR,COUNTA(Dynamic_Table_QTR)/COUNTA(Dynamic_Indices),_xlfn.XMATCH(INFLATION_Index,Dynamic_Indices))),"err")))))
/100</f>
        <v>#N/A</v>
      </c>
      <c r="P981" s="37" t="e">
        <f t="shared" ca="1" si="77"/>
        <v>#N/A</v>
      </c>
      <c r="Q981" s="37" t="e">
        <f ca="1">IF(ISERROR($H981),NA(),
$P981/_xlfn.XLOOKUP(0,Tool!$27:$27,Tool!$33:$33)
)</f>
        <v>#N/A</v>
      </c>
      <c r="R981" s="2"/>
      <c r="S981" s="36" t="e" cm="1">
        <f t="array" ref="S981">IF(OR(ISERROR($H981),$H981=FALSE),NA(),
IF(SETUP_Frequency="Financial Year",
IFERROR(INDEX(Dynamic_Table_FY,_xlfn.XMATCH($H981,Dynamic_Period_FY),_xlfn.XMATCH("GDP Deflator",Dynamic_Indices)),
INDEX(Dynamic_Table_FY,COUNTA(Dynamic_Table_FY)/COUNTA(Dynamic_Indices),_xlfn.XMATCH("GDP Deflator",Dynamic_Indices))),
IF(SETUP_Frequency="Calendar Year",
IFERROR(INDEX(Dynamic_Table_CAL,_xlfn.XMATCH($H981,Dynamic_Period_CAL),_xlfn.XMATCH("GDP Deflator",Dynamic_Indices)),
INDEX(Dynamic_Table_CAL,COUNTA(Dynamic_Table_CAL)/COUNTA(Dynamic_Indices),_xlfn.XMATCH("GDP Deflator",Dynamic_Indices))),
IF(SETUP_Frequency="Quarterly",
IFERROR(INDEX(Dynamic_Table_QTR,_xlfn.XMATCH($H981,Dynamic_Period_QTR),_xlfn.XMATCH("GDP Deflator",Dynamic_Indices)),
INDEX(Dynamic_Table_QTR,COUNTA(Dynamic_Table_QTR)/COUNTA(Dynamic_Indices),_xlfn.XMATCH("GDP Deflator",Dynamic_Indices))),"err"))))
/100</f>
        <v>#N/A</v>
      </c>
      <c r="T981" s="37" t="e">
        <f t="shared" ca="1" si="78"/>
        <v>#N/A</v>
      </c>
      <c r="U981" s="2" t="e">
        <f ca="1">IF(ISERROR($H981),NA(),
_xlfn.XLOOKUP(0,Tool!$28:$28,Tool!$40:$40)/$T981
)</f>
        <v>#N/A</v>
      </c>
    </row>
    <row r="982" spans="8:21" x14ac:dyDescent="0.35">
      <c r="H982" s="33" t="b">
        <f>IF(SETUP_Frequency="Calendar Year",IF(COUNTA(H$3:H981)&lt;=SETUP_Period_Final-SETUP_Period_First,H981+1),
IF(SETUP_Frequency="Financial Year", IF(COUNTA(H$3:H981)&lt;=LEFT(SETUP_Period_Final,4)-LEFT(SETUP_Period_First,4),((LEFT(H981,2)&amp;MID(H981,3,2))+1)&amp;"/"&amp;TEXT(RIGHT(TEXT(RIGHT(H981,2)+1,"00"),2),"00"),NA()),
IF(SETUP_Frequency="Quarterly",IF(COUNTA(H$3:H981)&lt;=((LEFT(SETUP_Period_Final,4)-LEFT(SETUP_Period_First,4))*4)+RIGHT(SETUP_Period_Final,1)-RIGHT(SETUP_Period_First,1),IF(_xlfn.NUMBERVALUE(RIGHT(H981,1))=4,(LEFT(H981,4)+1)&amp;"Q1",(LEFT(H981,4)&amp;"Q"&amp;(RIGHT(H981,1)+1))),NA()),NA())))</f>
        <v>0</v>
      </c>
      <c r="J982" s="43">
        <f ca="1">OFFSET(Tool!$C$13,0,ROW($H982)-3)</f>
        <v>0</v>
      </c>
      <c r="K982" s="78" t="e">
        <f t="shared" ca="1" si="76"/>
        <v>#N/A</v>
      </c>
      <c r="L982" s="78" t="e">
        <f t="shared" ca="1" si="79"/>
        <v>#N/A</v>
      </c>
      <c r="M982" s="78" t="e">
        <f t="shared" ca="1" si="80"/>
        <v>#N/A</v>
      </c>
      <c r="N982" s="38"/>
      <c r="O982" s="36" t="e" cm="1">
        <f t="array" ref="O982">IF(OR(ISERROR($H982),$H982=FALSE),NA(),
IF(INFLATION_Index="Custom",_xlfn.XLOOKUP($H982,Tool!$12:$12,Tool!$14:$14)*100,
IF(SETUP_Frequency="Financial Year",
IFERROR(INDEX(Dynamic_Table_FY,_xlfn.XMATCH($H982,Dynamic_Period_FY),_xlfn.XMATCH(INFLATION_Index,Dynamic_Indices)),
INDEX(Dynamic_Table_FY,COUNTA(Dynamic_Table_FY)/COUNTA(Dynamic_Indices),_xlfn.XMATCH(INFLATION_Index,Dynamic_Indices))),
IF(SETUP_Frequency="Calendar Year",
IFERROR(INDEX(Dynamic_Table_CAL,_xlfn.XMATCH($H982,Dynamic_Period_CAL),_xlfn.XMATCH(INFLATION_Index,Dynamic_Indices)),
INDEX(Dynamic_Table_CAL,COUNTA(Dynamic_Table_CAL)/COUNTA(Dynamic_Indices),_xlfn.XMATCH(INFLATION_Index,Dynamic_Indices))),
IF(SETUP_Frequency="Quarterly",
IFERROR(INDEX(Dynamic_Table_QTR,_xlfn.XMATCH($H982,Dynamic_Period_QTR),_xlfn.XMATCH(INFLATION_Index,Dynamic_Indices)),
INDEX(Dynamic_Table_QTR,COUNTA(Dynamic_Table_QTR)/COUNTA(Dynamic_Indices),_xlfn.XMATCH(INFLATION_Index,Dynamic_Indices))),"err")))))
/100</f>
        <v>#N/A</v>
      </c>
      <c r="P982" s="37" t="e">
        <f t="shared" ca="1" si="77"/>
        <v>#N/A</v>
      </c>
      <c r="Q982" s="37" t="e">
        <f ca="1">IF(ISERROR($H982),NA(),
$P982/_xlfn.XLOOKUP(0,Tool!$27:$27,Tool!$33:$33)
)</f>
        <v>#N/A</v>
      </c>
      <c r="R982" s="2"/>
      <c r="S982" s="36" t="e" cm="1">
        <f t="array" ref="S982">IF(OR(ISERROR($H982),$H982=FALSE),NA(),
IF(SETUP_Frequency="Financial Year",
IFERROR(INDEX(Dynamic_Table_FY,_xlfn.XMATCH($H982,Dynamic_Period_FY),_xlfn.XMATCH("GDP Deflator",Dynamic_Indices)),
INDEX(Dynamic_Table_FY,COUNTA(Dynamic_Table_FY)/COUNTA(Dynamic_Indices),_xlfn.XMATCH("GDP Deflator",Dynamic_Indices))),
IF(SETUP_Frequency="Calendar Year",
IFERROR(INDEX(Dynamic_Table_CAL,_xlfn.XMATCH($H982,Dynamic_Period_CAL),_xlfn.XMATCH("GDP Deflator",Dynamic_Indices)),
INDEX(Dynamic_Table_CAL,COUNTA(Dynamic_Table_CAL)/COUNTA(Dynamic_Indices),_xlfn.XMATCH("GDP Deflator",Dynamic_Indices))),
IF(SETUP_Frequency="Quarterly",
IFERROR(INDEX(Dynamic_Table_QTR,_xlfn.XMATCH($H982,Dynamic_Period_QTR),_xlfn.XMATCH("GDP Deflator",Dynamic_Indices)),
INDEX(Dynamic_Table_QTR,COUNTA(Dynamic_Table_QTR)/COUNTA(Dynamic_Indices),_xlfn.XMATCH("GDP Deflator",Dynamic_Indices))),"err"))))
/100</f>
        <v>#N/A</v>
      </c>
      <c r="T982" s="37" t="e">
        <f t="shared" ca="1" si="78"/>
        <v>#N/A</v>
      </c>
      <c r="U982" s="2" t="e">
        <f ca="1">IF(ISERROR($H982),NA(),
_xlfn.XLOOKUP(0,Tool!$28:$28,Tool!$40:$40)/$T982
)</f>
        <v>#N/A</v>
      </c>
    </row>
    <row r="983" spans="8:21" x14ac:dyDescent="0.35">
      <c r="H983" s="33" t="b">
        <f>IF(SETUP_Frequency="Calendar Year",IF(COUNTA(H$3:H982)&lt;=SETUP_Period_Final-SETUP_Period_First,H982+1),
IF(SETUP_Frequency="Financial Year", IF(COUNTA(H$3:H982)&lt;=LEFT(SETUP_Period_Final,4)-LEFT(SETUP_Period_First,4),((LEFT(H982,2)&amp;MID(H982,3,2))+1)&amp;"/"&amp;TEXT(RIGHT(TEXT(RIGHT(H982,2)+1,"00"),2),"00"),NA()),
IF(SETUP_Frequency="Quarterly",IF(COUNTA(H$3:H982)&lt;=((LEFT(SETUP_Period_Final,4)-LEFT(SETUP_Period_First,4))*4)+RIGHT(SETUP_Period_Final,1)-RIGHT(SETUP_Period_First,1),IF(_xlfn.NUMBERVALUE(RIGHT(H982,1))=4,(LEFT(H982,4)+1)&amp;"Q1",(LEFT(H982,4)&amp;"Q"&amp;(RIGHT(H982,1)+1))),NA()),NA())))</f>
        <v>0</v>
      </c>
      <c r="J983" s="43">
        <f ca="1">OFFSET(Tool!$C$13,0,ROW($H983)-3)</f>
        <v>0</v>
      </c>
      <c r="K983" s="78" t="e">
        <f t="shared" ca="1" si="76"/>
        <v>#N/A</v>
      </c>
      <c r="L983" s="78" t="e">
        <f t="shared" ca="1" si="79"/>
        <v>#N/A</v>
      </c>
      <c r="M983" s="78" t="e">
        <f t="shared" ca="1" si="80"/>
        <v>#N/A</v>
      </c>
      <c r="N983" s="38"/>
      <c r="O983" s="36" t="e" cm="1">
        <f t="array" ref="O983">IF(OR(ISERROR($H983),$H983=FALSE),NA(),
IF(INFLATION_Index="Custom",_xlfn.XLOOKUP($H983,Tool!$12:$12,Tool!$14:$14)*100,
IF(SETUP_Frequency="Financial Year",
IFERROR(INDEX(Dynamic_Table_FY,_xlfn.XMATCH($H983,Dynamic_Period_FY),_xlfn.XMATCH(INFLATION_Index,Dynamic_Indices)),
INDEX(Dynamic_Table_FY,COUNTA(Dynamic_Table_FY)/COUNTA(Dynamic_Indices),_xlfn.XMATCH(INFLATION_Index,Dynamic_Indices))),
IF(SETUP_Frequency="Calendar Year",
IFERROR(INDEX(Dynamic_Table_CAL,_xlfn.XMATCH($H983,Dynamic_Period_CAL),_xlfn.XMATCH(INFLATION_Index,Dynamic_Indices)),
INDEX(Dynamic_Table_CAL,COUNTA(Dynamic_Table_CAL)/COUNTA(Dynamic_Indices),_xlfn.XMATCH(INFLATION_Index,Dynamic_Indices))),
IF(SETUP_Frequency="Quarterly",
IFERROR(INDEX(Dynamic_Table_QTR,_xlfn.XMATCH($H983,Dynamic_Period_QTR),_xlfn.XMATCH(INFLATION_Index,Dynamic_Indices)),
INDEX(Dynamic_Table_QTR,COUNTA(Dynamic_Table_QTR)/COUNTA(Dynamic_Indices),_xlfn.XMATCH(INFLATION_Index,Dynamic_Indices))),"err")))))
/100</f>
        <v>#N/A</v>
      </c>
      <c r="P983" s="37" t="e">
        <f t="shared" ca="1" si="77"/>
        <v>#N/A</v>
      </c>
      <c r="Q983" s="37" t="e">
        <f ca="1">IF(ISERROR($H983),NA(),
$P983/_xlfn.XLOOKUP(0,Tool!$27:$27,Tool!$33:$33)
)</f>
        <v>#N/A</v>
      </c>
      <c r="R983" s="2"/>
      <c r="S983" s="36" t="e" cm="1">
        <f t="array" ref="S983">IF(OR(ISERROR($H983),$H983=FALSE),NA(),
IF(SETUP_Frequency="Financial Year",
IFERROR(INDEX(Dynamic_Table_FY,_xlfn.XMATCH($H983,Dynamic_Period_FY),_xlfn.XMATCH("GDP Deflator",Dynamic_Indices)),
INDEX(Dynamic_Table_FY,COUNTA(Dynamic_Table_FY)/COUNTA(Dynamic_Indices),_xlfn.XMATCH("GDP Deflator",Dynamic_Indices))),
IF(SETUP_Frequency="Calendar Year",
IFERROR(INDEX(Dynamic_Table_CAL,_xlfn.XMATCH($H983,Dynamic_Period_CAL),_xlfn.XMATCH("GDP Deflator",Dynamic_Indices)),
INDEX(Dynamic_Table_CAL,COUNTA(Dynamic_Table_CAL)/COUNTA(Dynamic_Indices),_xlfn.XMATCH("GDP Deflator",Dynamic_Indices))),
IF(SETUP_Frequency="Quarterly",
IFERROR(INDEX(Dynamic_Table_QTR,_xlfn.XMATCH($H983,Dynamic_Period_QTR),_xlfn.XMATCH("GDP Deflator",Dynamic_Indices)),
INDEX(Dynamic_Table_QTR,COUNTA(Dynamic_Table_QTR)/COUNTA(Dynamic_Indices),_xlfn.XMATCH("GDP Deflator",Dynamic_Indices))),"err"))))
/100</f>
        <v>#N/A</v>
      </c>
      <c r="T983" s="37" t="e">
        <f t="shared" ca="1" si="78"/>
        <v>#N/A</v>
      </c>
      <c r="U983" s="2" t="e">
        <f ca="1">IF(ISERROR($H983),NA(),
_xlfn.XLOOKUP(0,Tool!$28:$28,Tool!$40:$40)/$T983
)</f>
        <v>#N/A</v>
      </c>
    </row>
    <row r="984" spans="8:21" x14ac:dyDescent="0.35">
      <c r="H984" s="33" t="b">
        <f>IF(SETUP_Frequency="Calendar Year",IF(COUNTA(H$3:H983)&lt;=SETUP_Period_Final-SETUP_Period_First,H983+1),
IF(SETUP_Frequency="Financial Year", IF(COUNTA(H$3:H983)&lt;=LEFT(SETUP_Period_Final,4)-LEFT(SETUP_Period_First,4),((LEFT(H983,2)&amp;MID(H983,3,2))+1)&amp;"/"&amp;TEXT(RIGHT(TEXT(RIGHT(H983,2)+1,"00"),2),"00"),NA()),
IF(SETUP_Frequency="Quarterly",IF(COUNTA(H$3:H983)&lt;=((LEFT(SETUP_Period_Final,4)-LEFT(SETUP_Period_First,4))*4)+RIGHT(SETUP_Period_Final,1)-RIGHT(SETUP_Period_First,1),IF(_xlfn.NUMBERVALUE(RIGHT(H983,1))=4,(LEFT(H983,4)+1)&amp;"Q1",(LEFT(H983,4)&amp;"Q"&amp;(RIGHT(H983,1)+1))),NA()),NA())))</f>
        <v>0</v>
      </c>
      <c r="J984" s="43">
        <f ca="1">OFFSET(Tool!$C$13,0,ROW($H984)-3)</f>
        <v>0</v>
      </c>
      <c r="K984" s="78" t="e">
        <f t="shared" ca="1" si="76"/>
        <v>#N/A</v>
      </c>
      <c r="L984" s="78" t="e">
        <f t="shared" ca="1" si="79"/>
        <v>#N/A</v>
      </c>
      <c r="M984" s="78" t="e">
        <f t="shared" ca="1" si="80"/>
        <v>#N/A</v>
      </c>
      <c r="N984" s="38"/>
      <c r="O984" s="36" t="e" cm="1">
        <f t="array" ref="O984">IF(OR(ISERROR($H984),$H984=FALSE),NA(),
IF(INFLATION_Index="Custom",_xlfn.XLOOKUP($H984,Tool!$12:$12,Tool!$14:$14)*100,
IF(SETUP_Frequency="Financial Year",
IFERROR(INDEX(Dynamic_Table_FY,_xlfn.XMATCH($H984,Dynamic_Period_FY),_xlfn.XMATCH(INFLATION_Index,Dynamic_Indices)),
INDEX(Dynamic_Table_FY,COUNTA(Dynamic_Table_FY)/COUNTA(Dynamic_Indices),_xlfn.XMATCH(INFLATION_Index,Dynamic_Indices))),
IF(SETUP_Frequency="Calendar Year",
IFERROR(INDEX(Dynamic_Table_CAL,_xlfn.XMATCH($H984,Dynamic_Period_CAL),_xlfn.XMATCH(INFLATION_Index,Dynamic_Indices)),
INDEX(Dynamic_Table_CAL,COUNTA(Dynamic_Table_CAL)/COUNTA(Dynamic_Indices),_xlfn.XMATCH(INFLATION_Index,Dynamic_Indices))),
IF(SETUP_Frequency="Quarterly",
IFERROR(INDEX(Dynamic_Table_QTR,_xlfn.XMATCH($H984,Dynamic_Period_QTR),_xlfn.XMATCH(INFLATION_Index,Dynamic_Indices)),
INDEX(Dynamic_Table_QTR,COUNTA(Dynamic_Table_QTR)/COUNTA(Dynamic_Indices),_xlfn.XMATCH(INFLATION_Index,Dynamic_Indices))),"err")))))
/100</f>
        <v>#N/A</v>
      </c>
      <c r="P984" s="37" t="e">
        <f t="shared" ca="1" si="77"/>
        <v>#N/A</v>
      </c>
      <c r="Q984" s="37" t="e">
        <f ca="1">IF(ISERROR($H984),NA(),
$P984/_xlfn.XLOOKUP(0,Tool!$27:$27,Tool!$33:$33)
)</f>
        <v>#N/A</v>
      </c>
      <c r="R984" s="2"/>
      <c r="S984" s="36" t="e" cm="1">
        <f t="array" ref="S984">IF(OR(ISERROR($H984),$H984=FALSE),NA(),
IF(SETUP_Frequency="Financial Year",
IFERROR(INDEX(Dynamic_Table_FY,_xlfn.XMATCH($H984,Dynamic_Period_FY),_xlfn.XMATCH("GDP Deflator",Dynamic_Indices)),
INDEX(Dynamic_Table_FY,COUNTA(Dynamic_Table_FY)/COUNTA(Dynamic_Indices),_xlfn.XMATCH("GDP Deflator",Dynamic_Indices))),
IF(SETUP_Frequency="Calendar Year",
IFERROR(INDEX(Dynamic_Table_CAL,_xlfn.XMATCH($H984,Dynamic_Period_CAL),_xlfn.XMATCH("GDP Deflator",Dynamic_Indices)),
INDEX(Dynamic_Table_CAL,COUNTA(Dynamic_Table_CAL)/COUNTA(Dynamic_Indices),_xlfn.XMATCH("GDP Deflator",Dynamic_Indices))),
IF(SETUP_Frequency="Quarterly",
IFERROR(INDEX(Dynamic_Table_QTR,_xlfn.XMATCH($H984,Dynamic_Period_QTR),_xlfn.XMATCH("GDP Deflator",Dynamic_Indices)),
INDEX(Dynamic_Table_QTR,COUNTA(Dynamic_Table_QTR)/COUNTA(Dynamic_Indices),_xlfn.XMATCH("GDP Deflator",Dynamic_Indices))),"err"))))
/100</f>
        <v>#N/A</v>
      </c>
      <c r="T984" s="37" t="e">
        <f t="shared" ca="1" si="78"/>
        <v>#N/A</v>
      </c>
      <c r="U984" s="2" t="e">
        <f ca="1">IF(ISERROR($H984),NA(),
_xlfn.XLOOKUP(0,Tool!$28:$28,Tool!$40:$40)/$T984
)</f>
        <v>#N/A</v>
      </c>
    </row>
    <row r="985" spans="8:21" x14ac:dyDescent="0.35">
      <c r="H985" s="33" t="b">
        <f>IF(SETUP_Frequency="Calendar Year",IF(COUNTA(H$3:H984)&lt;=SETUP_Period_Final-SETUP_Period_First,H984+1),
IF(SETUP_Frequency="Financial Year", IF(COUNTA(H$3:H984)&lt;=LEFT(SETUP_Period_Final,4)-LEFT(SETUP_Period_First,4),((LEFT(H984,2)&amp;MID(H984,3,2))+1)&amp;"/"&amp;TEXT(RIGHT(TEXT(RIGHT(H984,2)+1,"00"),2),"00"),NA()),
IF(SETUP_Frequency="Quarterly",IF(COUNTA(H$3:H984)&lt;=((LEFT(SETUP_Period_Final,4)-LEFT(SETUP_Period_First,4))*4)+RIGHT(SETUP_Period_Final,1)-RIGHT(SETUP_Period_First,1),IF(_xlfn.NUMBERVALUE(RIGHT(H984,1))=4,(LEFT(H984,4)+1)&amp;"Q1",(LEFT(H984,4)&amp;"Q"&amp;(RIGHT(H984,1)+1))),NA()),NA())))</f>
        <v>0</v>
      </c>
      <c r="J985" s="43">
        <f ca="1">OFFSET(Tool!$C$13,0,ROW($H985)-3)</f>
        <v>0</v>
      </c>
      <c r="K985" s="78" t="e">
        <f t="shared" ca="1" si="76"/>
        <v>#N/A</v>
      </c>
      <c r="L985" s="78" t="e">
        <f t="shared" ca="1" si="79"/>
        <v>#N/A</v>
      </c>
      <c r="M985" s="78" t="e">
        <f t="shared" ca="1" si="80"/>
        <v>#N/A</v>
      </c>
      <c r="N985" s="38"/>
      <c r="O985" s="36" t="e" cm="1">
        <f t="array" ref="O985">IF(OR(ISERROR($H985),$H985=FALSE),NA(),
IF(INFLATION_Index="Custom",_xlfn.XLOOKUP($H985,Tool!$12:$12,Tool!$14:$14)*100,
IF(SETUP_Frequency="Financial Year",
IFERROR(INDEX(Dynamic_Table_FY,_xlfn.XMATCH($H985,Dynamic_Period_FY),_xlfn.XMATCH(INFLATION_Index,Dynamic_Indices)),
INDEX(Dynamic_Table_FY,COUNTA(Dynamic_Table_FY)/COUNTA(Dynamic_Indices),_xlfn.XMATCH(INFLATION_Index,Dynamic_Indices))),
IF(SETUP_Frequency="Calendar Year",
IFERROR(INDEX(Dynamic_Table_CAL,_xlfn.XMATCH($H985,Dynamic_Period_CAL),_xlfn.XMATCH(INFLATION_Index,Dynamic_Indices)),
INDEX(Dynamic_Table_CAL,COUNTA(Dynamic_Table_CAL)/COUNTA(Dynamic_Indices),_xlfn.XMATCH(INFLATION_Index,Dynamic_Indices))),
IF(SETUP_Frequency="Quarterly",
IFERROR(INDEX(Dynamic_Table_QTR,_xlfn.XMATCH($H985,Dynamic_Period_QTR),_xlfn.XMATCH(INFLATION_Index,Dynamic_Indices)),
INDEX(Dynamic_Table_QTR,COUNTA(Dynamic_Table_QTR)/COUNTA(Dynamic_Indices),_xlfn.XMATCH(INFLATION_Index,Dynamic_Indices))),"err")))))
/100</f>
        <v>#N/A</v>
      </c>
      <c r="P985" s="37" t="e">
        <f t="shared" ca="1" si="77"/>
        <v>#N/A</v>
      </c>
      <c r="Q985" s="37" t="e">
        <f ca="1">IF(ISERROR($H985),NA(),
$P985/_xlfn.XLOOKUP(0,Tool!$27:$27,Tool!$33:$33)
)</f>
        <v>#N/A</v>
      </c>
      <c r="R985" s="2"/>
      <c r="S985" s="36" t="e" cm="1">
        <f t="array" ref="S985">IF(OR(ISERROR($H985),$H985=FALSE),NA(),
IF(SETUP_Frequency="Financial Year",
IFERROR(INDEX(Dynamic_Table_FY,_xlfn.XMATCH($H985,Dynamic_Period_FY),_xlfn.XMATCH("GDP Deflator",Dynamic_Indices)),
INDEX(Dynamic_Table_FY,COUNTA(Dynamic_Table_FY)/COUNTA(Dynamic_Indices),_xlfn.XMATCH("GDP Deflator",Dynamic_Indices))),
IF(SETUP_Frequency="Calendar Year",
IFERROR(INDEX(Dynamic_Table_CAL,_xlfn.XMATCH($H985,Dynamic_Period_CAL),_xlfn.XMATCH("GDP Deflator",Dynamic_Indices)),
INDEX(Dynamic_Table_CAL,COUNTA(Dynamic_Table_CAL)/COUNTA(Dynamic_Indices),_xlfn.XMATCH("GDP Deflator",Dynamic_Indices))),
IF(SETUP_Frequency="Quarterly",
IFERROR(INDEX(Dynamic_Table_QTR,_xlfn.XMATCH($H985,Dynamic_Period_QTR),_xlfn.XMATCH("GDP Deflator",Dynamic_Indices)),
INDEX(Dynamic_Table_QTR,COUNTA(Dynamic_Table_QTR)/COUNTA(Dynamic_Indices),_xlfn.XMATCH("GDP Deflator",Dynamic_Indices))),"err"))))
/100</f>
        <v>#N/A</v>
      </c>
      <c r="T985" s="37" t="e">
        <f t="shared" ca="1" si="78"/>
        <v>#N/A</v>
      </c>
      <c r="U985" s="2" t="e">
        <f ca="1">IF(ISERROR($H985),NA(),
_xlfn.XLOOKUP(0,Tool!$28:$28,Tool!$40:$40)/$T985
)</f>
        <v>#N/A</v>
      </c>
    </row>
    <row r="986" spans="8:21" x14ac:dyDescent="0.35">
      <c r="H986" s="33" t="b">
        <f>IF(SETUP_Frequency="Calendar Year",IF(COUNTA(H$3:H985)&lt;=SETUP_Period_Final-SETUP_Period_First,H985+1),
IF(SETUP_Frequency="Financial Year", IF(COUNTA(H$3:H985)&lt;=LEFT(SETUP_Period_Final,4)-LEFT(SETUP_Period_First,4),((LEFT(H985,2)&amp;MID(H985,3,2))+1)&amp;"/"&amp;TEXT(RIGHT(TEXT(RIGHT(H985,2)+1,"00"),2),"00"),NA()),
IF(SETUP_Frequency="Quarterly",IF(COUNTA(H$3:H985)&lt;=((LEFT(SETUP_Period_Final,4)-LEFT(SETUP_Period_First,4))*4)+RIGHT(SETUP_Period_Final,1)-RIGHT(SETUP_Period_First,1),IF(_xlfn.NUMBERVALUE(RIGHT(H985,1))=4,(LEFT(H985,4)+1)&amp;"Q1",(LEFT(H985,4)&amp;"Q"&amp;(RIGHT(H985,1)+1))),NA()),NA())))</f>
        <v>0</v>
      </c>
      <c r="J986" s="43">
        <f ca="1">OFFSET(Tool!$C$13,0,ROW($H986)-3)</f>
        <v>0</v>
      </c>
      <c r="K986" s="78" t="e">
        <f t="shared" ca="1" si="76"/>
        <v>#N/A</v>
      </c>
      <c r="L986" s="78" t="e">
        <f t="shared" ca="1" si="79"/>
        <v>#N/A</v>
      </c>
      <c r="M986" s="78" t="e">
        <f t="shared" ca="1" si="80"/>
        <v>#N/A</v>
      </c>
      <c r="N986" s="38"/>
      <c r="O986" s="36" t="e" cm="1">
        <f t="array" ref="O986">IF(OR(ISERROR($H986),$H986=FALSE),NA(),
IF(INFLATION_Index="Custom",_xlfn.XLOOKUP($H986,Tool!$12:$12,Tool!$14:$14)*100,
IF(SETUP_Frequency="Financial Year",
IFERROR(INDEX(Dynamic_Table_FY,_xlfn.XMATCH($H986,Dynamic_Period_FY),_xlfn.XMATCH(INFLATION_Index,Dynamic_Indices)),
INDEX(Dynamic_Table_FY,COUNTA(Dynamic_Table_FY)/COUNTA(Dynamic_Indices),_xlfn.XMATCH(INFLATION_Index,Dynamic_Indices))),
IF(SETUP_Frequency="Calendar Year",
IFERROR(INDEX(Dynamic_Table_CAL,_xlfn.XMATCH($H986,Dynamic_Period_CAL),_xlfn.XMATCH(INFLATION_Index,Dynamic_Indices)),
INDEX(Dynamic_Table_CAL,COUNTA(Dynamic_Table_CAL)/COUNTA(Dynamic_Indices),_xlfn.XMATCH(INFLATION_Index,Dynamic_Indices))),
IF(SETUP_Frequency="Quarterly",
IFERROR(INDEX(Dynamic_Table_QTR,_xlfn.XMATCH($H986,Dynamic_Period_QTR),_xlfn.XMATCH(INFLATION_Index,Dynamic_Indices)),
INDEX(Dynamic_Table_QTR,COUNTA(Dynamic_Table_QTR)/COUNTA(Dynamic_Indices),_xlfn.XMATCH(INFLATION_Index,Dynamic_Indices))),"err")))))
/100</f>
        <v>#N/A</v>
      </c>
      <c r="P986" s="37" t="e">
        <f t="shared" ca="1" si="77"/>
        <v>#N/A</v>
      </c>
      <c r="Q986" s="37" t="e">
        <f ca="1">IF(ISERROR($H986),NA(),
$P986/_xlfn.XLOOKUP(0,Tool!$27:$27,Tool!$33:$33)
)</f>
        <v>#N/A</v>
      </c>
      <c r="R986" s="2"/>
      <c r="S986" s="36" t="e" cm="1">
        <f t="array" ref="S986">IF(OR(ISERROR($H986),$H986=FALSE),NA(),
IF(SETUP_Frequency="Financial Year",
IFERROR(INDEX(Dynamic_Table_FY,_xlfn.XMATCH($H986,Dynamic_Period_FY),_xlfn.XMATCH("GDP Deflator",Dynamic_Indices)),
INDEX(Dynamic_Table_FY,COUNTA(Dynamic_Table_FY)/COUNTA(Dynamic_Indices),_xlfn.XMATCH("GDP Deflator",Dynamic_Indices))),
IF(SETUP_Frequency="Calendar Year",
IFERROR(INDEX(Dynamic_Table_CAL,_xlfn.XMATCH($H986,Dynamic_Period_CAL),_xlfn.XMATCH("GDP Deflator",Dynamic_Indices)),
INDEX(Dynamic_Table_CAL,COUNTA(Dynamic_Table_CAL)/COUNTA(Dynamic_Indices),_xlfn.XMATCH("GDP Deflator",Dynamic_Indices))),
IF(SETUP_Frequency="Quarterly",
IFERROR(INDEX(Dynamic_Table_QTR,_xlfn.XMATCH($H986,Dynamic_Period_QTR),_xlfn.XMATCH("GDP Deflator",Dynamic_Indices)),
INDEX(Dynamic_Table_QTR,COUNTA(Dynamic_Table_QTR)/COUNTA(Dynamic_Indices),_xlfn.XMATCH("GDP Deflator",Dynamic_Indices))),"err"))))
/100</f>
        <v>#N/A</v>
      </c>
      <c r="T986" s="37" t="e">
        <f t="shared" ca="1" si="78"/>
        <v>#N/A</v>
      </c>
      <c r="U986" s="2" t="e">
        <f ca="1">IF(ISERROR($H986),NA(),
_xlfn.XLOOKUP(0,Tool!$28:$28,Tool!$40:$40)/$T986
)</f>
        <v>#N/A</v>
      </c>
    </row>
    <row r="987" spans="8:21" x14ac:dyDescent="0.35">
      <c r="H987" s="33" t="b">
        <f>IF(SETUP_Frequency="Calendar Year",IF(COUNTA(H$3:H986)&lt;=SETUP_Period_Final-SETUP_Period_First,H986+1),
IF(SETUP_Frequency="Financial Year", IF(COUNTA(H$3:H986)&lt;=LEFT(SETUP_Period_Final,4)-LEFT(SETUP_Period_First,4),((LEFT(H986,2)&amp;MID(H986,3,2))+1)&amp;"/"&amp;TEXT(RIGHT(TEXT(RIGHT(H986,2)+1,"00"),2),"00"),NA()),
IF(SETUP_Frequency="Quarterly",IF(COUNTA(H$3:H986)&lt;=((LEFT(SETUP_Period_Final,4)-LEFT(SETUP_Period_First,4))*4)+RIGHT(SETUP_Period_Final,1)-RIGHT(SETUP_Period_First,1),IF(_xlfn.NUMBERVALUE(RIGHT(H986,1))=4,(LEFT(H986,4)+1)&amp;"Q1",(LEFT(H986,4)&amp;"Q"&amp;(RIGHT(H986,1)+1))),NA()),NA())))</f>
        <v>0</v>
      </c>
      <c r="J987" s="43">
        <f ca="1">OFFSET(Tool!$C$13,0,ROW($H987)-3)</f>
        <v>0</v>
      </c>
      <c r="K987" s="78" t="e">
        <f t="shared" ca="1" si="76"/>
        <v>#N/A</v>
      </c>
      <c r="L987" s="78" t="e">
        <f t="shared" ca="1" si="79"/>
        <v>#N/A</v>
      </c>
      <c r="M987" s="78" t="e">
        <f t="shared" ca="1" si="80"/>
        <v>#N/A</v>
      </c>
      <c r="N987" s="38"/>
      <c r="O987" s="36" t="e" cm="1">
        <f t="array" ref="O987">IF(OR(ISERROR($H987),$H987=FALSE),NA(),
IF(INFLATION_Index="Custom",_xlfn.XLOOKUP($H987,Tool!$12:$12,Tool!$14:$14)*100,
IF(SETUP_Frequency="Financial Year",
IFERROR(INDEX(Dynamic_Table_FY,_xlfn.XMATCH($H987,Dynamic_Period_FY),_xlfn.XMATCH(INFLATION_Index,Dynamic_Indices)),
INDEX(Dynamic_Table_FY,COUNTA(Dynamic_Table_FY)/COUNTA(Dynamic_Indices),_xlfn.XMATCH(INFLATION_Index,Dynamic_Indices))),
IF(SETUP_Frequency="Calendar Year",
IFERROR(INDEX(Dynamic_Table_CAL,_xlfn.XMATCH($H987,Dynamic_Period_CAL),_xlfn.XMATCH(INFLATION_Index,Dynamic_Indices)),
INDEX(Dynamic_Table_CAL,COUNTA(Dynamic_Table_CAL)/COUNTA(Dynamic_Indices),_xlfn.XMATCH(INFLATION_Index,Dynamic_Indices))),
IF(SETUP_Frequency="Quarterly",
IFERROR(INDEX(Dynamic_Table_QTR,_xlfn.XMATCH($H987,Dynamic_Period_QTR),_xlfn.XMATCH(INFLATION_Index,Dynamic_Indices)),
INDEX(Dynamic_Table_QTR,COUNTA(Dynamic_Table_QTR)/COUNTA(Dynamic_Indices),_xlfn.XMATCH(INFLATION_Index,Dynamic_Indices))),"err")))))
/100</f>
        <v>#N/A</v>
      </c>
      <c r="P987" s="37" t="e">
        <f t="shared" ca="1" si="77"/>
        <v>#N/A</v>
      </c>
      <c r="Q987" s="37" t="e">
        <f ca="1">IF(ISERROR($H987),NA(),
$P987/_xlfn.XLOOKUP(0,Tool!$27:$27,Tool!$33:$33)
)</f>
        <v>#N/A</v>
      </c>
      <c r="R987" s="2"/>
      <c r="S987" s="36" t="e" cm="1">
        <f t="array" ref="S987">IF(OR(ISERROR($H987),$H987=FALSE),NA(),
IF(SETUP_Frequency="Financial Year",
IFERROR(INDEX(Dynamic_Table_FY,_xlfn.XMATCH($H987,Dynamic_Period_FY),_xlfn.XMATCH("GDP Deflator",Dynamic_Indices)),
INDEX(Dynamic_Table_FY,COUNTA(Dynamic_Table_FY)/COUNTA(Dynamic_Indices),_xlfn.XMATCH("GDP Deflator",Dynamic_Indices))),
IF(SETUP_Frequency="Calendar Year",
IFERROR(INDEX(Dynamic_Table_CAL,_xlfn.XMATCH($H987,Dynamic_Period_CAL),_xlfn.XMATCH("GDP Deflator",Dynamic_Indices)),
INDEX(Dynamic_Table_CAL,COUNTA(Dynamic_Table_CAL)/COUNTA(Dynamic_Indices),_xlfn.XMATCH("GDP Deflator",Dynamic_Indices))),
IF(SETUP_Frequency="Quarterly",
IFERROR(INDEX(Dynamic_Table_QTR,_xlfn.XMATCH($H987,Dynamic_Period_QTR),_xlfn.XMATCH("GDP Deflator",Dynamic_Indices)),
INDEX(Dynamic_Table_QTR,COUNTA(Dynamic_Table_QTR)/COUNTA(Dynamic_Indices),_xlfn.XMATCH("GDP Deflator",Dynamic_Indices))),"err"))))
/100</f>
        <v>#N/A</v>
      </c>
      <c r="T987" s="37" t="e">
        <f t="shared" ca="1" si="78"/>
        <v>#N/A</v>
      </c>
      <c r="U987" s="2" t="e">
        <f ca="1">IF(ISERROR($H987),NA(),
_xlfn.XLOOKUP(0,Tool!$28:$28,Tool!$40:$40)/$T987
)</f>
        <v>#N/A</v>
      </c>
    </row>
    <row r="988" spans="8:21" x14ac:dyDescent="0.35">
      <c r="H988" s="33" t="b">
        <f>IF(SETUP_Frequency="Calendar Year",IF(COUNTA(H$3:H987)&lt;=SETUP_Period_Final-SETUP_Period_First,H987+1),
IF(SETUP_Frequency="Financial Year", IF(COUNTA(H$3:H987)&lt;=LEFT(SETUP_Period_Final,4)-LEFT(SETUP_Period_First,4),((LEFT(H987,2)&amp;MID(H987,3,2))+1)&amp;"/"&amp;TEXT(RIGHT(TEXT(RIGHT(H987,2)+1,"00"),2),"00"),NA()),
IF(SETUP_Frequency="Quarterly",IF(COUNTA(H$3:H987)&lt;=((LEFT(SETUP_Period_Final,4)-LEFT(SETUP_Period_First,4))*4)+RIGHT(SETUP_Period_Final,1)-RIGHT(SETUP_Period_First,1),IF(_xlfn.NUMBERVALUE(RIGHT(H987,1))=4,(LEFT(H987,4)+1)&amp;"Q1",(LEFT(H987,4)&amp;"Q"&amp;(RIGHT(H987,1)+1))),NA()),NA())))</f>
        <v>0</v>
      </c>
      <c r="J988" s="43">
        <f ca="1">OFFSET(Tool!$C$13,0,ROW($H988)-3)</f>
        <v>0</v>
      </c>
      <c r="K988" s="78" t="e">
        <f t="shared" ca="1" si="76"/>
        <v>#N/A</v>
      </c>
      <c r="L988" s="78" t="e">
        <f t="shared" ca="1" si="79"/>
        <v>#N/A</v>
      </c>
      <c r="M988" s="78" t="e">
        <f t="shared" ca="1" si="80"/>
        <v>#N/A</v>
      </c>
      <c r="N988" s="38"/>
      <c r="O988" s="36" t="e" cm="1">
        <f t="array" ref="O988">IF(OR(ISERROR($H988),$H988=FALSE),NA(),
IF(INFLATION_Index="Custom",_xlfn.XLOOKUP($H988,Tool!$12:$12,Tool!$14:$14)*100,
IF(SETUP_Frequency="Financial Year",
IFERROR(INDEX(Dynamic_Table_FY,_xlfn.XMATCH($H988,Dynamic_Period_FY),_xlfn.XMATCH(INFLATION_Index,Dynamic_Indices)),
INDEX(Dynamic_Table_FY,COUNTA(Dynamic_Table_FY)/COUNTA(Dynamic_Indices),_xlfn.XMATCH(INFLATION_Index,Dynamic_Indices))),
IF(SETUP_Frequency="Calendar Year",
IFERROR(INDEX(Dynamic_Table_CAL,_xlfn.XMATCH($H988,Dynamic_Period_CAL),_xlfn.XMATCH(INFLATION_Index,Dynamic_Indices)),
INDEX(Dynamic_Table_CAL,COUNTA(Dynamic_Table_CAL)/COUNTA(Dynamic_Indices),_xlfn.XMATCH(INFLATION_Index,Dynamic_Indices))),
IF(SETUP_Frequency="Quarterly",
IFERROR(INDEX(Dynamic_Table_QTR,_xlfn.XMATCH($H988,Dynamic_Period_QTR),_xlfn.XMATCH(INFLATION_Index,Dynamic_Indices)),
INDEX(Dynamic_Table_QTR,COUNTA(Dynamic_Table_QTR)/COUNTA(Dynamic_Indices),_xlfn.XMATCH(INFLATION_Index,Dynamic_Indices))),"err")))))
/100</f>
        <v>#N/A</v>
      </c>
      <c r="P988" s="37" t="e">
        <f t="shared" ca="1" si="77"/>
        <v>#N/A</v>
      </c>
      <c r="Q988" s="37" t="e">
        <f ca="1">IF(ISERROR($H988),NA(),
$P988/_xlfn.XLOOKUP(0,Tool!$27:$27,Tool!$33:$33)
)</f>
        <v>#N/A</v>
      </c>
      <c r="R988" s="2"/>
      <c r="S988" s="36" t="e" cm="1">
        <f t="array" ref="S988">IF(OR(ISERROR($H988),$H988=FALSE),NA(),
IF(SETUP_Frequency="Financial Year",
IFERROR(INDEX(Dynamic_Table_FY,_xlfn.XMATCH($H988,Dynamic_Period_FY),_xlfn.XMATCH("GDP Deflator",Dynamic_Indices)),
INDEX(Dynamic_Table_FY,COUNTA(Dynamic_Table_FY)/COUNTA(Dynamic_Indices),_xlfn.XMATCH("GDP Deflator",Dynamic_Indices))),
IF(SETUP_Frequency="Calendar Year",
IFERROR(INDEX(Dynamic_Table_CAL,_xlfn.XMATCH($H988,Dynamic_Period_CAL),_xlfn.XMATCH("GDP Deflator",Dynamic_Indices)),
INDEX(Dynamic_Table_CAL,COUNTA(Dynamic_Table_CAL)/COUNTA(Dynamic_Indices),_xlfn.XMATCH("GDP Deflator",Dynamic_Indices))),
IF(SETUP_Frequency="Quarterly",
IFERROR(INDEX(Dynamic_Table_QTR,_xlfn.XMATCH($H988,Dynamic_Period_QTR),_xlfn.XMATCH("GDP Deflator",Dynamic_Indices)),
INDEX(Dynamic_Table_QTR,COUNTA(Dynamic_Table_QTR)/COUNTA(Dynamic_Indices),_xlfn.XMATCH("GDP Deflator",Dynamic_Indices))),"err"))))
/100</f>
        <v>#N/A</v>
      </c>
      <c r="T988" s="37" t="e">
        <f t="shared" ca="1" si="78"/>
        <v>#N/A</v>
      </c>
      <c r="U988" s="2" t="e">
        <f ca="1">IF(ISERROR($H988),NA(),
_xlfn.XLOOKUP(0,Tool!$28:$28,Tool!$40:$40)/$T988
)</f>
        <v>#N/A</v>
      </c>
    </row>
    <row r="989" spans="8:21" x14ac:dyDescent="0.35">
      <c r="H989" s="33" t="b">
        <f>IF(SETUP_Frequency="Calendar Year",IF(COUNTA(H$3:H988)&lt;=SETUP_Period_Final-SETUP_Period_First,H988+1),
IF(SETUP_Frequency="Financial Year", IF(COUNTA(H$3:H988)&lt;=LEFT(SETUP_Period_Final,4)-LEFT(SETUP_Period_First,4),((LEFT(H988,2)&amp;MID(H988,3,2))+1)&amp;"/"&amp;TEXT(RIGHT(TEXT(RIGHT(H988,2)+1,"00"),2),"00"),NA()),
IF(SETUP_Frequency="Quarterly",IF(COUNTA(H$3:H988)&lt;=((LEFT(SETUP_Period_Final,4)-LEFT(SETUP_Period_First,4))*4)+RIGHT(SETUP_Period_Final,1)-RIGHT(SETUP_Period_First,1),IF(_xlfn.NUMBERVALUE(RIGHT(H988,1))=4,(LEFT(H988,4)+1)&amp;"Q1",(LEFT(H988,4)&amp;"Q"&amp;(RIGHT(H988,1)+1))),NA()),NA())))</f>
        <v>0</v>
      </c>
      <c r="J989" s="43">
        <f ca="1">OFFSET(Tool!$C$13,0,ROW($H989)-3)</f>
        <v>0</v>
      </c>
      <c r="K989" s="78" t="e">
        <f t="shared" ca="1" si="76"/>
        <v>#N/A</v>
      </c>
      <c r="L989" s="78" t="e">
        <f t="shared" ca="1" si="79"/>
        <v>#N/A</v>
      </c>
      <c r="M989" s="78" t="e">
        <f t="shared" ca="1" si="80"/>
        <v>#N/A</v>
      </c>
      <c r="N989" s="38"/>
      <c r="O989" s="36" t="e" cm="1">
        <f t="array" ref="O989">IF(OR(ISERROR($H989),$H989=FALSE),NA(),
IF(INFLATION_Index="Custom",_xlfn.XLOOKUP($H989,Tool!$12:$12,Tool!$14:$14)*100,
IF(SETUP_Frequency="Financial Year",
IFERROR(INDEX(Dynamic_Table_FY,_xlfn.XMATCH($H989,Dynamic_Period_FY),_xlfn.XMATCH(INFLATION_Index,Dynamic_Indices)),
INDEX(Dynamic_Table_FY,COUNTA(Dynamic_Table_FY)/COUNTA(Dynamic_Indices),_xlfn.XMATCH(INFLATION_Index,Dynamic_Indices))),
IF(SETUP_Frequency="Calendar Year",
IFERROR(INDEX(Dynamic_Table_CAL,_xlfn.XMATCH($H989,Dynamic_Period_CAL),_xlfn.XMATCH(INFLATION_Index,Dynamic_Indices)),
INDEX(Dynamic_Table_CAL,COUNTA(Dynamic_Table_CAL)/COUNTA(Dynamic_Indices),_xlfn.XMATCH(INFLATION_Index,Dynamic_Indices))),
IF(SETUP_Frequency="Quarterly",
IFERROR(INDEX(Dynamic_Table_QTR,_xlfn.XMATCH($H989,Dynamic_Period_QTR),_xlfn.XMATCH(INFLATION_Index,Dynamic_Indices)),
INDEX(Dynamic_Table_QTR,COUNTA(Dynamic_Table_QTR)/COUNTA(Dynamic_Indices),_xlfn.XMATCH(INFLATION_Index,Dynamic_Indices))),"err")))))
/100</f>
        <v>#N/A</v>
      </c>
      <c r="P989" s="37" t="e">
        <f t="shared" ca="1" si="77"/>
        <v>#N/A</v>
      </c>
      <c r="Q989" s="37" t="e">
        <f ca="1">IF(ISERROR($H989),NA(),
$P989/_xlfn.XLOOKUP(0,Tool!$27:$27,Tool!$33:$33)
)</f>
        <v>#N/A</v>
      </c>
      <c r="R989" s="2"/>
      <c r="S989" s="36" t="e" cm="1">
        <f t="array" ref="S989">IF(OR(ISERROR($H989),$H989=FALSE),NA(),
IF(SETUP_Frequency="Financial Year",
IFERROR(INDEX(Dynamic_Table_FY,_xlfn.XMATCH($H989,Dynamic_Period_FY),_xlfn.XMATCH("GDP Deflator",Dynamic_Indices)),
INDEX(Dynamic_Table_FY,COUNTA(Dynamic_Table_FY)/COUNTA(Dynamic_Indices),_xlfn.XMATCH("GDP Deflator",Dynamic_Indices))),
IF(SETUP_Frequency="Calendar Year",
IFERROR(INDEX(Dynamic_Table_CAL,_xlfn.XMATCH($H989,Dynamic_Period_CAL),_xlfn.XMATCH("GDP Deflator",Dynamic_Indices)),
INDEX(Dynamic_Table_CAL,COUNTA(Dynamic_Table_CAL)/COUNTA(Dynamic_Indices),_xlfn.XMATCH("GDP Deflator",Dynamic_Indices))),
IF(SETUP_Frequency="Quarterly",
IFERROR(INDEX(Dynamic_Table_QTR,_xlfn.XMATCH($H989,Dynamic_Period_QTR),_xlfn.XMATCH("GDP Deflator",Dynamic_Indices)),
INDEX(Dynamic_Table_QTR,COUNTA(Dynamic_Table_QTR)/COUNTA(Dynamic_Indices),_xlfn.XMATCH("GDP Deflator",Dynamic_Indices))),"err"))))
/100</f>
        <v>#N/A</v>
      </c>
      <c r="T989" s="37" t="e">
        <f t="shared" ca="1" si="78"/>
        <v>#N/A</v>
      </c>
      <c r="U989" s="2" t="e">
        <f ca="1">IF(ISERROR($H989),NA(),
_xlfn.XLOOKUP(0,Tool!$28:$28,Tool!$40:$40)/$T989
)</f>
        <v>#N/A</v>
      </c>
    </row>
    <row r="990" spans="8:21" x14ac:dyDescent="0.35">
      <c r="H990" s="33" t="b">
        <f>IF(SETUP_Frequency="Calendar Year",IF(COUNTA(H$3:H989)&lt;=SETUP_Period_Final-SETUP_Period_First,H989+1),
IF(SETUP_Frequency="Financial Year", IF(COUNTA(H$3:H989)&lt;=LEFT(SETUP_Period_Final,4)-LEFT(SETUP_Period_First,4),((LEFT(H989,2)&amp;MID(H989,3,2))+1)&amp;"/"&amp;TEXT(RIGHT(TEXT(RIGHT(H989,2)+1,"00"),2),"00"),NA()),
IF(SETUP_Frequency="Quarterly",IF(COUNTA(H$3:H989)&lt;=((LEFT(SETUP_Period_Final,4)-LEFT(SETUP_Period_First,4))*4)+RIGHT(SETUP_Period_Final,1)-RIGHT(SETUP_Period_First,1),IF(_xlfn.NUMBERVALUE(RIGHT(H989,1))=4,(LEFT(H989,4)+1)&amp;"Q1",(LEFT(H989,4)&amp;"Q"&amp;(RIGHT(H989,1)+1))),NA()),NA())))</f>
        <v>0</v>
      </c>
      <c r="J990" s="43">
        <f ca="1">OFFSET(Tool!$C$13,0,ROW($H990)-3)</f>
        <v>0</v>
      </c>
      <c r="K990" s="78" t="e">
        <f t="shared" ca="1" si="76"/>
        <v>#N/A</v>
      </c>
      <c r="L990" s="78" t="e">
        <f t="shared" ca="1" si="79"/>
        <v>#N/A</v>
      </c>
      <c r="M990" s="78" t="e">
        <f t="shared" ca="1" si="80"/>
        <v>#N/A</v>
      </c>
      <c r="N990" s="38"/>
      <c r="O990" s="36" t="e" cm="1">
        <f t="array" ref="O990">IF(OR(ISERROR($H990),$H990=FALSE),NA(),
IF(INFLATION_Index="Custom",_xlfn.XLOOKUP($H990,Tool!$12:$12,Tool!$14:$14)*100,
IF(SETUP_Frequency="Financial Year",
IFERROR(INDEX(Dynamic_Table_FY,_xlfn.XMATCH($H990,Dynamic_Period_FY),_xlfn.XMATCH(INFLATION_Index,Dynamic_Indices)),
INDEX(Dynamic_Table_FY,COUNTA(Dynamic_Table_FY)/COUNTA(Dynamic_Indices),_xlfn.XMATCH(INFLATION_Index,Dynamic_Indices))),
IF(SETUP_Frequency="Calendar Year",
IFERROR(INDEX(Dynamic_Table_CAL,_xlfn.XMATCH($H990,Dynamic_Period_CAL),_xlfn.XMATCH(INFLATION_Index,Dynamic_Indices)),
INDEX(Dynamic_Table_CAL,COUNTA(Dynamic_Table_CAL)/COUNTA(Dynamic_Indices),_xlfn.XMATCH(INFLATION_Index,Dynamic_Indices))),
IF(SETUP_Frequency="Quarterly",
IFERROR(INDEX(Dynamic_Table_QTR,_xlfn.XMATCH($H990,Dynamic_Period_QTR),_xlfn.XMATCH(INFLATION_Index,Dynamic_Indices)),
INDEX(Dynamic_Table_QTR,COUNTA(Dynamic_Table_QTR)/COUNTA(Dynamic_Indices),_xlfn.XMATCH(INFLATION_Index,Dynamic_Indices))),"err")))))
/100</f>
        <v>#N/A</v>
      </c>
      <c r="P990" s="37" t="e">
        <f t="shared" ca="1" si="77"/>
        <v>#N/A</v>
      </c>
      <c r="Q990" s="37" t="e">
        <f ca="1">IF(ISERROR($H990),NA(),
$P990/_xlfn.XLOOKUP(0,Tool!$27:$27,Tool!$33:$33)
)</f>
        <v>#N/A</v>
      </c>
      <c r="R990" s="2"/>
      <c r="S990" s="36" t="e" cm="1">
        <f t="array" ref="S990">IF(OR(ISERROR($H990),$H990=FALSE),NA(),
IF(SETUP_Frequency="Financial Year",
IFERROR(INDEX(Dynamic_Table_FY,_xlfn.XMATCH($H990,Dynamic_Period_FY),_xlfn.XMATCH("GDP Deflator",Dynamic_Indices)),
INDEX(Dynamic_Table_FY,COUNTA(Dynamic_Table_FY)/COUNTA(Dynamic_Indices),_xlfn.XMATCH("GDP Deflator",Dynamic_Indices))),
IF(SETUP_Frequency="Calendar Year",
IFERROR(INDEX(Dynamic_Table_CAL,_xlfn.XMATCH($H990,Dynamic_Period_CAL),_xlfn.XMATCH("GDP Deflator",Dynamic_Indices)),
INDEX(Dynamic_Table_CAL,COUNTA(Dynamic_Table_CAL)/COUNTA(Dynamic_Indices),_xlfn.XMATCH("GDP Deflator",Dynamic_Indices))),
IF(SETUP_Frequency="Quarterly",
IFERROR(INDEX(Dynamic_Table_QTR,_xlfn.XMATCH($H990,Dynamic_Period_QTR),_xlfn.XMATCH("GDP Deflator",Dynamic_Indices)),
INDEX(Dynamic_Table_QTR,COUNTA(Dynamic_Table_QTR)/COUNTA(Dynamic_Indices),_xlfn.XMATCH("GDP Deflator",Dynamic_Indices))),"err"))))
/100</f>
        <v>#N/A</v>
      </c>
      <c r="T990" s="37" t="e">
        <f t="shared" ca="1" si="78"/>
        <v>#N/A</v>
      </c>
      <c r="U990" s="2" t="e">
        <f ca="1">IF(ISERROR($H990),NA(),
_xlfn.XLOOKUP(0,Tool!$28:$28,Tool!$40:$40)/$T990
)</f>
        <v>#N/A</v>
      </c>
    </row>
    <row r="991" spans="8:21" x14ac:dyDescent="0.35">
      <c r="H991" s="33" t="b">
        <f>IF(SETUP_Frequency="Calendar Year",IF(COUNTA(H$3:H990)&lt;=SETUP_Period_Final-SETUP_Period_First,H990+1),
IF(SETUP_Frequency="Financial Year", IF(COUNTA(H$3:H990)&lt;=LEFT(SETUP_Period_Final,4)-LEFT(SETUP_Period_First,4),((LEFT(H990,2)&amp;MID(H990,3,2))+1)&amp;"/"&amp;TEXT(RIGHT(TEXT(RIGHT(H990,2)+1,"00"),2),"00"),NA()),
IF(SETUP_Frequency="Quarterly",IF(COUNTA(H$3:H990)&lt;=((LEFT(SETUP_Period_Final,4)-LEFT(SETUP_Period_First,4))*4)+RIGHT(SETUP_Period_Final,1)-RIGHT(SETUP_Period_First,1),IF(_xlfn.NUMBERVALUE(RIGHT(H990,1))=4,(LEFT(H990,4)+1)&amp;"Q1",(LEFT(H990,4)&amp;"Q"&amp;(RIGHT(H990,1)+1))),NA()),NA())))</f>
        <v>0</v>
      </c>
      <c r="J991" s="43">
        <f ca="1">OFFSET(Tool!$C$13,0,ROW($H991)-3)</f>
        <v>0</v>
      </c>
      <c r="K991" s="78" t="e">
        <f t="shared" ca="1" si="76"/>
        <v>#N/A</v>
      </c>
      <c r="L991" s="78" t="e">
        <f t="shared" ca="1" si="79"/>
        <v>#N/A</v>
      </c>
      <c r="M991" s="78" t="e">
        <f t="shared" ca="1" si="80"/>
        <v>#N/A</v>
      </c>
      <c r="N991" s="38"/>
      <c r="O991" s="36" t="e" cm="1">
        <f t="array" ref="O991">IF(OR(ISERROR($H991),$H991=FALSE),NA(),
IF(INFLATION_Index="Custom",_xlfn.XLOOKUP($H991,Tool!$12:$12,Tool!$14:$14)*100,
IF(SETUP_Frequency="Financial Year",
IFERROR(INDEX(Dynamic_Table_FY,_xlfn.XMATCH($H991,Dynamic_Period_FY),_xlfn.XMATCH(INFLATION_Index,Dynamic_Indices)),
INDEX(Dynamic_Table_FY,COUNTA(Dynamic_Table_FY)/COUNTA(Dynamic_Indices),_xlfn.XMATCH(INFLATION_Index,Dynamic_Indices))),
IF(SETUP_Frequency="Calendar Year",
IFERROR(INDEX(Dynamic_Table_CAL,_xlfn.XMATCH($H991,Dynamic_Period_CAL),_xlfn.XMATCH(INFLATION_Index,Dynamic_Indices)),
INDEX(Dynamic_Table_CAL,COUNTA(Dynamic_Table_CAL)/COUNTA(Dynamic_Indices),_xlfn.XMATCH(INFLATION_Index,Dynamic_Indices))),
IF(SETUP_Frequency="Quarterly",
IFERROR(INDEX(Dynamic_Table_QTR,_xlfn.XMATCH($H991,Dynamic_Period_QTR),_xlfn.XMATCH(INFLATION_Index,Dynamic_Indices)),
INDEX(Dynamic_Table_QTR,COUNTA(Dynamic_Table_QTR)/COUNTA(Dynamic_Indices),_xlfn.XMATCH(INFLATION_Index,Dynamic_Indices))),"err")))))
/100</f>
        <v>#N/A</v>
      </c>
      <c r="P991" s="37" t="e">
        <f t="shared" ca="1" si="77"/>
        <v>#N/A</v>
      </c>
      <c r="Q991" s="37" t="e">
        <f ca="1">IF(ISERROR($H991),NA(),
$P991/_xlfn.XLOOKUP(0,Tool!$27:$27,Tool!$33:$33)
)</f>
        <v>#N/A</v>
      </c>
      <c r="R991" s="2"/>
      <c r="S991" s="36" t="e" cm="1">
        <f t="array" ref="S991">IF(OR(ISERROR($H991),$H991=FALSE),NA(),
IF(SETUP_Frequency="Financial Year",
IFERROR(INDEX(Dynamic_Table_FY,_xlfn.XMATCH($H991,Dynamic_Period_FY),_xlfn.XMATCH("GDP Deflator",Dynamic_Indices)),
INDEX(Dynamic_Table_FY,COUNTA(Dynamic_Table_FY)/COUNTA(Dynamic_Indices),_xlfn.XMATCH("GDP Deflator",Dynamic_Indices))),
IF(SETUP_Frequency="Calendar Year",
IFERROR(INDEX(Dynamic_Table_CAL,_xlfn.XMATCH($H991,Dynamic_Period_CAL),_xlfn.XMATCH("GDP Deflator",Dynamic_Indices)),
INDEX(Dynamic_Table_CAL,COUNTA(Dynamic_Table_CAL)/COUNTA(Dynamic_Indices),_xlfn.XMATCH("GDP Deflator",Dynamic_Indices))),
IF(SETUP_Frequency="Quarterly",
IFERROR(INDEX(Dynamic_Table_QTR,_xlfn.XMATCH($H991,Dynamic_Period_QTR),_xlfn.XMATCH("GDP Deflator",Dynamic_Indices)),
INDEX(Dynamic_Table_QTR,COUNTA(Dynamic_Table_QTR)/COUNTA(Dynamic_Indices),_xlfn.XMATCH("GDP Deflator",Dynamic_Indices))),"err"))))
/100</f>
        <v>#N/A</v>
      </c>
      <c r="T991" s="37" t="e">
        <f t="shared" ca="1" si="78"/>
        <v>#N/A</v>
      </c>
      <c r="U991" s="2" t="e">
        <f ca="1">IF(ISERROR($H991),NA(),
_xlfn.XLOOKUP(0,Tool!$28:$28,Tool!$40:$40)/$T991
)</f>
        <v>#N/A</v>
      </c>
    </row>
    <row r="992" spans="8:21" x14ac:dyDescent="0.35">
      <c r="H992" s="33" t="b">
        <f>IF(SETUP_Frequency="Calendar Year",IF(COUNTA(H$3:H991)&lt;=SETUP_Period_Final-SETUP_Period_First,H991+1),
IF(SETUP_Frequency="Financial Year", IF(COUNTA(H$3:H991)&lt;=LEFT(SETUP_Period_Final,4)-LEFT(SETUP_Period_First,4),((LEFT(H991,2)&amp;MID(H991,3,2))+1)&amp;"/"&amp;TEXT(RIGHT(TEXT(RIGHT(H991,2)+1,"00"),2),"00"),NA()),
IF(SETUP_Frequency="Quarterly",IF(COUNTA(H$3:H991)&lt;=((LEFT(SETUP_Period_Final,4)-LEFT(SETUP_Period_First,4))*4)+RIGHT(SETUP_Period_Final,1)-RIGHT(SETUP_Period_First,1),IF(_xlfn.NUMBERVALUE(RIGHT(H991,1))=4,(LEFT(H991,4)+1)&amp;"Q1",(LEFT(H991,4)&amp;"Q"&amp;(RIGHT(H991,1)+1))),NA()),NA())))</f>
        <v>0</v>
      </c>
      <c r="J992" s="43">
        <f ca="1">OFFSET(Tool!$C$13,0,ROW($H992)-3)</f>
        <v>0</v>
      </c>
      <c r="K992" s="78" t="e">
        <f t="shared" ca="1" si="76"/>
        <v>#N/A</v>
      </c>
      <c r="L992" s="78" t="e">
        <f t="shared" ca="1" si="79"/>
        <v>#N/A</v>
      </c>
      <c r="M992" s="78" t="e">
        <f t="shared" ca="1" si="80"/>
        <v>#N/A</v>
      </c>
      <c r="N992" s="38"/>
      <c r="O992" s="36" t="e" cm="1">
        <f t="array" ref="O992">IF(OR(ISERROR($H992),$H992=FALSE),NA(),
IF(INFLATION_Index="Custom",_xlfn.XLOOKUP($H992,Tool!$12:$12,Tool!$14:$14)*100,
IF(SETUP_Frequency="Financial Year",
IFERROR(INDEX(Dynamic_Table_FY,_xlfn.XMATCH($H992,Dynamic_Period_FY),_xlfn.XMATCH(INFLATION_Index,Dynamic_Indices)),
INDEX(Dynamic_Table_FY,COUNTA(Dynamic_Table_FY)/COUNTA(Dynamic_Indices),_xlfn.XMATCH(INFLATION_Index,Dynamic_Indices))),
IF(SETUP_Frequency="Calendar Year",
IFERROR(INDEX(Dynamic_Table_CAL,_xlfn.XMATCH($H992,Dynamic_Period_CAL),_xlfn.XMATCH(INFLATION_Index,Dynamic_Indices)),
INDEX(Dynamic_Table_CAL,COUNTA(Dynamic_Table_CAL)/COUNTA(Dynamic_Indices),_xlfn.XMATCH(INFLATION_Index,Dynamic_Indices))),
IF(SETUP_Frequency="Quarterly",
IFERROR(INDEX(Dynamic_Table_QTR,_xlfn.XMATCH($H992,Dynamic_Period_QTR),_xlfn.XMATCH(INFLATION_Index,Dynamic_Indices)),
INDEX(Dynamic_Table_QTR,COUNTA(Dynamic_Table_QTR)/COUNTA(Dynamic_Indices),_xlfn.XMATCH(INFLATION_Index,Dynamic_Indices))),"err")))))
/100</f>
        <v>#N/A</v>
      </c>
      <c r="P992" s="37" t="e">
        <f t="shared" ca="1" si="77"/>
        <v>#N/A</v>
      </c>
      <c r="Q992" s="37" t="e">
        <f ca="1">IF(ISERROR($H992),NA(),
$P992/_xlfn.XLOOKUP(0,Tool!$27:$27,Tool!$33:$33)
)</f>
        <v>#N/A</v>
      </c>
      <c r="R992" s="2"/>
      <c r="S992" s="36" t="e" cm="1">
        <f t="array" ref="S992">IF(OR(ISERROR($H992),$H992=FALSE),NA(),
IF(SETUP_Frequency="Financial Year",
IFERROR(INDEX(Dynamic_Table_FY,_xlfn.XMATCH($H992,Dynamic_Period_FY),_xlfn.XMATCH("GDP Deflator",Dynamic_Indices)),
INDEX(Dynamic_Table_FY,COUNTA(Dynamic_Table_FY)/COUNTA(Dynamic_Indices),_xlfn.XMATCH("GDP Deflator",Dynamic_Indices))),
IF(SETUP_Frequency="Calendar Year",
IFERROR(INDEX(Dynamic_Table_CAL,_xlfn.XMATCH($H992,Dynamic_Period_CAL),_xlfn.XMATCH("GDP Deflator",Dynamic_Indices)),
INDEX(Dynamic_Table_CAL,COUNTA(Dynamic_Table_CAL)/COUNTA(Dynamic_Indices),_xlfn.XMATCH("GDP Deflator",Dynamic_Indices))),
IF(SETUP_Frequency="Quarterly",
IFERROR(INDEX(Dynamic_Table_QTR,_xlfn.XMATCH($H992,Dynamic_Period_QTR),_xlfn.XMATCH("GDP Deflator",Dynamic_Indices)),
INDEX(Dynamic_Table_QTR,COUNTA(Dynamic_Table_QTR)/COUNTA(Dynamic_Indices),_xlfn.XMATCH("GDP Deflator",Dynamic_Indices))),"err"))))
/100</f>
        <v>#N/A</v>
      </c>
      <c r="T992" s="37" t="e">
        <f t="shared" ca="1" si="78"/>
        <v>#N/A</v>
      </c>
      <c r="U992" s="2" t="e">
        <f ca="1">IF(ISERROR($H992),NA(),
_xlfn.XLOOKUP(0,Tool!$28:$28,Tool!$40:$40)/$T992
)</f>
        <v>#N/A</v>
      </c>
    </row>
    <row r="993" spans="8:21" x14ac:dyDescent="0.35">
      <c r="H993" s="33" t="b">
        <f>IF(SETUP_Frequency="Calendar Year",IF(COUNTA(H$3:H992)&lt;=SETUP_Period_Final-SETUP_Period_First,H992+1),
IF(SETUP_Frequency="Financial Year", IF(COUNTA(H$3:H992)&lt;=LEFT(SETUP_Period_Final,4)-LEFT(SETUP_Period_First,4),((LEFT(H992,2)&amp;MID(H992,3,2))+1)&amp;"/"&amp;TEXT(RIGHT(TEXT(RIGHT(H992,2)+1,"00"),2),"00"),NA()),
IF(SETUP_Frequency="Quarterly",IF(COUNTA(H$3:H992)&lt;=((LEFT(SETUP_Period_Final,4)-LEFT(SETUP_Period_First,4))*4)+RIGHT(SETUP_Period_Final,1)-RIGHT(SETUP_Period_First,1),IF(_xlfn.NUMBERVALUE(RIGHT(H992,1))=4,(LEFT(H992,4)+1)&amp;"Q1",(LEFT(H992,4)&amp;"Q"&amp;(RIGHT(H992,1)+1))),NA()),NA())))</f>
        <v>0</v>
      </c>
      <c r="J993" s="43">
        <f ca="1">OFFSET(Tool!$C$13,0,ROW($H993)-3)</f>
        <v>0</v>
      </c>
      <c r="K993" s="78" t="e">
        <f t="shared" ca="1" si="76"/>
        <v>#N/A</v>
      </c>
      <c r="L993" s="78" t="e">
        <f t="shared" ca="1" si="79"/>
        <v>#N/A</v>
      </c>
      <c r="M993" s="78" t="e">
        <f t="shared" ca="1" si="80"/>
        <v>#N/A</v>
      </c>
      <c r="N993" s="38"/>
      <c r="O993" s="36" t="e" cm="1">
        <f t="array" ref="O993">IF(OR(ISERROR($H993),$H993=FALSE),NA(),
IF(INFLATION_Index="Custom",_xlfn.XLOOKUP($H993,Tool!$12:$12,Tool!$14:$14)*100,
IF(SETUP_Frequency="Financial Year",
IFERROR(INDEX(Dynamic_Table_FY,_xlfn.XMATCH($H993,Dynamic_Period_FY),_xlfn.XMATCH(INFLATION_Index,Dynamic_Indices)),
INDEX(Dynamic_Table_FY,COUNTA(Dynamic_Table_FY)/COUNTA(Dynamic_Indices),_xlfn.XMATCH(INFLATION_Index,Dynamic_Indices))),
IF(SETUP_Frequency="Calendar Year",
IFERROR(INDEX(Dynamic_Table_CAL,_xlfn.XMATCH($H993,Dynamic_Period_CAL),_xlfn.XMATCH(INFLATION_Index,Dynamic_Indices)),
INDEX(Dynamic_Table_CAL,COUNTA(Dynamic_Table_CAL)/COUNTA(Dynamic_Indices),_xlfn.XMATCH(INFLATION_Index,Dynamic_Indices))),
IF(SETUP_Frequency="Quarterly",
IFERROR(INDEX(Dynamic_Table_QTR,_xlfn.XMATCH($H993,Dynamic_Period_QTR),_xlfn.XMATCH(INFLATION_Index,Dynamic_Indices)),
INDEX(Dynamic_Table_QTR,COUNTA(Dynamic_Table_QTR)/COUNTA(Dynamic_Indices),_xlfn.XMATCH(INFLATION_Index,Dynamic_Indices))),"err")))))
/100</f>
        <v>#N/A</v>
      </c>
      <c r="P993" s="37" t="e">
        <f t="shared" ca="1" si="77"/>
        <v>#N/A</v>
      </c>
      <c r="Q993" s="37" t="e">
        <f ca="1">IF(ISERROR($H993),NA(),
$P993/_xlfn.XLOOKUP(0,Tool!$27:$27,Tool!$33:$33)
)</f>
        <v>#N/A</v>
      </c>
      <c r="R993" s="2"/>
      <c r="S993" s="36" t="e" cm="1">
        <f t="array" ref="S993">IF(OR(ISERROR($H993),$H993=FALSE),NA(),
IF(SETUP_Frequency="Financial Year",
IFERROR(INDEX(Dynamic_Table_FY,_xlfn.XMATCH($H993,Dynamic_Period_FY),_xlfn.XMATCH("GDP Deflator",Dynamic_Indices)),
INDEX(Dynamic_Table_FY,COUNTA(Dynamic_Table_FY)/COUNTA(Dynamic_Indices),_xlfn.XMATCH("GDP Deflator",Dynamic_Indices))),
IF(SETUP_Frequency="Calendar Year",
IFERROR(INDEX(Dynamic_Table_CAL,_xlfn.XMATCH($H993,Dynamic_Period_CAL),_xlfn.XMATCH("GDP Deflator",Dynamic_Indices)),
INDEX(Dynamic_Table_CAL,COUNTA(Dynamic_Table_CAL)/COUNTA(Dynamic_Indices),_xlfn.XMATCH("GDP Deflator",Dynamic_Indices))),
IF(SETUP_Frequency="Quarterly",
IFERROR(INDEX(Dynamic_Table_QTR,_xlfn.XMATCH($H993,Dynamic_Period_QTR),_xlfn.XMATCH("GDP Deflator",Dynamic_Indices)),
INDEX(Dynamic_Table_QTR,COUNTA(Dynamic_Table_QTR)/COUNTA(Dynamic_Indices),_xlfn.XMATCH("GDP Deflator",Dynamic_Indices))),"err"))))
/100</f>
        <v>#N/A</v>
      </c>
      <c r="T993" s="37" t="e">
        <f t="shared" ca="1" si="78"/>
        <v>#N/A</v>
      </c>
      <c r="U993" s="2" t="e">
        <f ca="1">IF(ISERROR($H993),NA(),
_xlfn.XLOOKUP(0,Tool!$28:$28,Tool!$40:$40)/$T993
)</f>
        <v>#N/A</v>
      </c>
    </row>
    <row r="994" spans="8:21" x14ac:dyDescent="0.35">
      <c r="H994" s="33" t="b">
        <f>IF(SETUP_Frequency="Calendar Year",IF(COUNTA(H$3:H993)&lt;=SETUP_Period_Final-SETUP_Period_First,H993+1),
IF(SETUP_Frequency="Financial Year", IF(COUNTA(H$3:H993)&lt;=LEFT(SETUP_Period_Final,4)-LEFT(SETUP_Period_First,4),((LEFT(H993,2)&amp;MID(H993,3,2))+1)&amp;"/"&amp;TEXT(RIGHT(TEXT(RIGHT(H993,2)+1,"00"),2),"00"),NA()),
IF(SETUP_Frequency="Quarterly",IF(COUNTA(H$3:H993)&lt;=((LEFT(SETUP_Period_Final,4)-LEFT(SETUP_Period_First,4))*4)+RIGHT(SETUP_Period_Final,1)-RIGHT(SETUP_Period_First,1),IF(_xlfn.NUMBERVALUE(RIGHT(H993,1))=4,(LEFT(H993,4)+1)&amp;"Q1",(LEFT(H993,4)&amp;"Q"&amp;(RIGHT(H993,1)+1))),NA()),NA())))</f>
        <v>0</v>
      </c>
      <c r="J994" s="43">
        <f ca="1">OFFSET(Tool!$C$13,0,ROW($H994)-3)</f>
        <v>0</v>
      </c>
      <c r="K994" s="78" t="e">
        <f t="shared" ca="1" si="76"/>
        <v>#N/A</v>
      </c>
      <c r="L994" s="78" t="e">
        <f t="shared" ca="1" si="79"/>
        <v>#N/A</v>
      </c>
      <c r="M994" s="78" t="e">
        <f t="shared" ca="1" si="80"/>
        <v>#N/A</v>
      </c>
      <c r="N994" s="38"/>
      <c r="O994" s="36" t="e" cm="1">
        <f t="array" ref="O994">IF(OR(ISERROR($H994),$H994=FALSE),NA(),
IF(INFLATION_Index="Custom",_xlfn.XLOOKUP($H994,Tool!$12:$12,Tool!$14:$14)*100,
IF(SETUP_Frequency="Financial Year",
IFERROR(INDEX(Dynamic_Table_FY,_xlfn.XMATCH($H994,Dynamic_Period_FY),_xlfn.XMATCH(INFLATION_Index,Dynamic_Indices)),
INDEX(Dynamic_Table_FY,COUNTA(Dynamic_Table_FY)/COUNTA(Dynamic_Indices),_xlfn.XMATCH(INFLATION_Index,Dynamic_Indices))),
IF(SETUP_Frequency="Calendar Year",
IFERROR(INDEX(Dynamic_Table_CAL,_xlfn.XMATCH($H994,Dynamic_Period_CAL),_xlfn.XMATCH(INFLATION_Index,Dynamic_Indices)),
INDEX(Dynamic_Table_CAL,COUNTA(Dynamic_Table_CAL)/COUNTA(Dynamic_Indices),_xlfn.XMATCH(INFLATION_Index,Dynamic_Indices))),
IF(SETUP_Frequency="Quarterly",
IFERROR(INDEX(Dynamic_Table_QTR,_xlfn.XMATCH($H994,Dynamic_Period_QTR),_xlfn.XMATCH(INFLATION_Index,Dynamic_Indices)),
INDEX(Dynamic_Table_QTR,COUNTA(Dynamic_Table_QTR)/COUNTA(Dynamic_Indices),_xlfn.XMATCH(INFLATION_Index,Dynamic_Indices))),"err")))))
/100</f>
        <v>#N/A</v>
      </c>
      <c r="P994" s="37" t="e">
        <f t="shared" ca="1" si="77"/>
        <v>#N/A</v>
      </c>
      <c r="Q994" s="37" t="e">
        <f ca="1">IF(ISERROR($H994),NA(),
$P994/_xlfn.XLOOKUP(0,Tool!$27:$27,Tool!$33:$33)
)</f>
        <v>#N/A</v>
      </c>
      <c r="R994" s="2"/>
      <c r="S994" s="36" t="e" cm="1">
        <f t="array" ref="S994">IF(OR(ISERROR($H994),$H994=FALSE),NA(),
IF(SETUP_Frequency="Financial Year",
IFERROR(INDEX(Dynamic_Table_FY,_xlfn.XMATCH($H994,Dynamic_Period_FY),_xlfn.XMATCH("GDP Deflator",Dynamic_Indices)),
INDEX(Dynamic_Table_FY,COUNTA(Dynamic_Table_FY)/COUNTA(Dynamic_Indices),_xlfn.XMATCH("GDP Deflator",Dynamic_Indices))),
IF(SETUP_Frequency="Calendar Year",
IFERROR(INDEX(Dynamic_Table_CAL,_xlfn.XMATCH($H994,Dynamic_Period_CAL),_xlfn.XMATCH("GDP Deflator",Dynamic_Indices)),
INDEX(Dynamic_Table_CAL,COUNTA(Dynamic_Table_CAL)/COUNTA(Dynamic_Indices),_xlfn.XMATCH("GDP Deflator",Dynamic_Indices))),
IF(SETUP_Frequency="Quarterly",
IFERROR(INDEX(Dynamic_Table_QTR,_xlfn.XMATCH($H994,Dynamic_Period_QTR),_xlfn.XMATCH("GDP Deflator",Dynamic_Indices)),
INDEX(Dynamic_Table_QTR,COUNTA(Dynamic_Table_QTR)/COUNTA(Dynamic_Indices),_xlfn.XMATCH("GDP Deflator",Dynamic_Indices))),"err"))))
/100</f>
        <v>#N/A</v>
      </c>
      <c r="T994" s="37" t="e">
        <f t="shared" ca="1" si="78"/>
        <v>#N/A</v>
      </c>
      <c r="U994" s="2" t="e">
        <f ca="1">IF(ISERROR($H994),NA(),
_xlfn.XLOOKUP(0,Tool!$28:$28,Tool!$40:$40)/$T994
)</f>
        <v>#N/A</v>
      </c>
    </row>
    <row r="995" spans="8:21" x14ac:dyDescent="0.35">
      <c r="H995" s="33" t="b">
        <f>IF(SETUP_Frequency="Calendar Year",IF(COUNTA(H$3:H994)&lt;=SETUP_Period_Final-SETUP_Period_First,H994+1),
IF(SETUP_Frequency="Financial Year", IF(COUNTA(H$3:H994)&lt;=LEFT(SETUP_Period_Final,4)-LEFT(SETUP_Period_First,4),((LEFT(H994,2)&amp;MID(H994,3,2))+1)&amp;"/"&amp;TEXT(RIGHT(TEXT(RIGHT(H994,2)+1,"00"),2),"00"),NA()),
IF(SETUP_Frequency="Quarterly",IF(COUNTA(H$3:H994)&lt;=((LEFT(SETUP_Period_Final,4)-LEFT(SETUP_Period_First,4))*4)+RIGHT(SETUP_Period_Final,1)-RIGHT(SETUP_Period_First,1),IF(_xlfn.NUMBERVALUE(RIGHT(H994,1))=4,(LEFT(H994,4)+1)&amp;"Q1",(LEFT(H994,4)&amp;"Q"&amp;(RIGHT(H994,1)+1))),NA()),NA())))</f>
        <v>0</v>
      </c>
      <c r="J995" s="43">
        <f ca="1">OFFSET(Tool!$C$13,0,ROW($H995)-3)</f>
        <v>0</v>
      </c>
      <c r="K995" s="78" t="e">
        <f t="shared" ca="1" si="76"/>
        <v>#N/A</v>
      </c>
      <c r="L995" s="78" t="e">
        <f t="shared" ca="1" si="79"/>
        <v>#N/A</v>
      </c>
      <c r="M995" s="78" t="e">
        <f t="shared" ca="1" si="80"/>
        <v>#N/A</v>
      </c>
      <c r="N995" s="38"/>
      <c r="O995" s="36" t="e" cm="1">
        <f t="array" ref="O995">IF(OR(ISERROR($H995),$H995=FALSE),NA(),
IF(INFLATION_Index="Custom",_xlfn.XLOOKUP($H995,Tool!$12:$12,Tool!$14:$14)*100,
IF(SETUP_Frequency="Financial Year",
IFERROR(INDEX(Dynamic_Table_FY,_xlfn.XMATCH($H995,Dynamic_Period_FY),_xlfn.XMATCH(INFLATION_Index,Dynamic_Indices)),
INDEX(Dynamic_Table_FY,COUNTA(Dynamic_Table_FY)/COUNTA(Dynamic_Indices),_xlfn.XMATCH(INFLATION_Index,Dynamic_Indices))),
IF(SETUP_Frequency="Calendar Year",
IFERROR(INDEX(Dynamic_Table_CAL,_xlfn.XMATCH($H995,Dynamic_Period_CAL),_xlfn.XMATCH(INFLATION_Index,Dynamic_Indices)),
INDEX(Dynamic_Table_CAL,COUNTA(Dynamic_Table_CAL)/COUNTA(Dynamic_Indices),_xlfn.XMATCH(INFLATION_Index,Dynamic_Indices))),
IF(SETUP_Frequency="Quarterly",
IFERROR(INDEX(Dynamic_Table_QTR,_xlfn.XMATCH($H995,Dynamic_Period_QTR),_xlfn.XMATCH(INFLATION_Index,Dynamic_Indices)),
INDEX(Dynamic_Table_QTR,COUNTA(Dynamic_Table_QTR)/COUNTA(Dynamic_Indices),_xlfn.XMATCH(INFLATION_Index,Dynamic_Indices))),"err")))))
/100</f>
        <v>#N/A</v>
      </c>
      <c r="P995" s="37" t="e">
        <f t="shared" ca="1" si="77"/>
        <v>#N/A</v>
      </c>
      <c r="Q995" s="37" t="e">
        <f ca="1">IF(ISERROR($H995),NA(),
$P995/_xlfn.XLOOKUP(0,Tool!$27:$27,Tool!$33:$33)
)</f>
        <v>#N/A</v>
      </c>
      <c r="R995" s="2"/>
      <c r="S995" s="36" t="e" cm="1">
        <f t="array" ref="S995">IF(OR(ISERROR($H995),$H995=FALSE),NA(),
IF(SETUP_Frequency="Financial Year",
IFERROR(INDEX(Dynamic_Table_FY,_xlfn.XMATCH($H995,Dynamic_Period_FY),_xlfn.XMATCH("GDP Deflator",Dynamic_Indices)),
INDEX(Dynamic_Table_FY,COUNTA(Dynamic_Table_FY)/COUNTA(Dynamic_Indices),_xlfn.XMATCH("GDP Deflator",Dynamic_Indices))),
IF(SETUP_Frequency="Calendar Year",
IFERROR(INDEX(Dynamic_Table_CAL,_xlfn.XMATCH($H995,Dynamic_Period_CAL),_xlfn.XMATCH("GDP Deflator",Dynamic_Indices)),
INDEX(Dynamic_Table_CAL,COUNTA(Dynamic_Table_CAL)/COUNTA(Dynamic_Indices),_xlfn.XMATCH("GDP Deflator",Dynamic_Indices))),
IF(SETUP_Frequency="Quarterly",
IFERROR(INDEX(Dynamic_Table_QTR,_xlfn.XMATCH($H995,Dynamic_Period_QTR),_xlfn.XMATCH("GDP Deflator",Dynamic_Indices)),
INDEX(Dynamic_Table_QTR,COUNTA(Dynamic_Table_QTR)/COUNTA(Dynamic_Indices),_xlfn.XMATCH("GDP Deflator",Dynamic_Indices))),"err"))))
/100</f>
        <v>#N/A</v>
      </c>
      <c r="T995" s="37" t="e">
        <f t="shared" ca="1" si="78"/>
        <v>#N/A</v>
      </c>
      <c r="U995" s="2" t="e">
        <f ca="1">IF(ISERROR($H995),NA(),
_xlfn.XLOOKUP(0,Tool!$28:$28,Tool!$40:$40)/$T995
)</f>
        <v>#N/A</v>
      </c>
    </row>
    <row r="996" spans="8:21" x14ac:dyDescent="0.35">
      <c r="H996" s="33" t="b">
        <f>IF(SETUP_Frequency="Calendar Year",IF(COUNTA(H$3:H995)&lt;=SETUP_Period_Final-SETUP_Period_First,H995+1),
IF(SETUP_Frequency="Financial Year", IF(COUNTA(H$3:H995)&lt;=LEFT(SETUP_Period_Final,4)-LEFT(SETUP_Period_First,4),((LEFT(H995,2)&amp;MID(H995,3,2))+1)&amp;"/"&amp;TEXT(RIGHT(TEXT(RIGHT(H995,2)+1,"00"),2),"00"),NA()),
IF(SETUP_Frequency="Quarterly",IF(COUNTA(H$3:H995)&lt;=((LEFT(SETUP_Period_Final,4)-LEFT(SETUP_Period_First,4))*4)+RIGHT(SETUP_Period_Final,1)-RIGHT(SETUP_Period_First,1),IF(_xlfn.NUMBERVALUE(RIGHT(H995,1))=4,(LEFT(H995,4)+1)&amp;"Q1",(LEFT(H995,4)&amp;"Q"&amp;(RIGHT(H995,1)+1))),NA()),NA())))</f>
        <v>0</v>
      </c>
      <c r="J996" s="43">
        <f ca="1">OFFSET(Tool!$C$13,0,ROW($H996)-3)</f>
        <v>0</v>
      </c>
      <c r="K996" s="78" t="e">
        <f t="shared" ca="1" si="76"/>
        <v>#N/A</v>
      </c>
      <c r="L996" s="78" t="e">
        <f t="shared" ca="1" si="79"/>
        <v>#N/A</v>
      </c>
      <c r="M996" s="78" t="e">
        <f t="shared" ca="1" si="80"/>
        <v>#N/A</v>
      </c>
      <c r="N996" s="38"/>
      <c r="O996" s="36" t="e" cm="1">
        <f t="array" ref="O996">IF(OR(ISERROR($H996),$H996=FALSE),NA(),
IF(INFLATION_Index="Custom",_xlfn.XLOOKUP($H996,Tool!$12:$12,Tool!$14:$14)*100,
IF(SETUP_Frequency="Financial Year",
IFERROR(INDEX(Dynamic_Table_FY,_xlfn.XMATCH($H996,Dynamic_Period_FY),_xlfn.XMATCH(INFLATION_Index,Dynamic_Indices)),
INDEX(Dynamic_Table_FY,COUNTA(Dynamic_Table_FY)/COUNTA(Dynamic_Indices),_xlfn.XMATCH(INFLATION_Index,Dynamic_Indices))),
IF(SETUP_Frequency="Calendar Year",
IFERROR(INDEX(Dynamic_Table_CAL,_xlfn.XMATCH($H996,Dynamic_Period_CAL),_xlfn.XMATCH(INFLATION_Index,Dynamic_Indices)),
INDEX(Dynamic_Table_CAL,COUNTA(Dynamic_Table_CAL)/COUNTA(Dynamic_Indices),_xlfn.XMATCH(INFLATION_Index,Dynamic_Indices))),
IF(SETUP_Frequency="Quarterly",
IFERROR(INDEX(Dynamic_Table_QTR,_xlfn.XMATCH($H996,Dynamic_Period_QTR),_xlfn.XMATCH(INFLATION_Index,Dynamic_Indices)),
INDEX(Dynamic_Table_QTR,COUNTA(Dynamic_Table_QTR)/COUNTA(Dynamic_Indices),_xlfn.XMATCH(INFLATION_Index,Dynamic_Indices))),"err")))))
/100</f>
        <v>#N/A</v>
      </c>
      <c r="P996" s="37" t="e">
        <f t="shared" ca="1" si="77"/>
        <v>#N/A</v>
      </c>
      <c r="Q996" s="37" t="e">
        <f ca="1">IF(ISERROR($H996),NA(),
$P996/_xlfn.XLOOKUP(0,Tool!$27:$27,Tool!$33:$33)
)</f>
        <v>#N/A</v>
      </c>
      <c r="R996" s="2"/>
      <c r="S996" s="36" t="e" cm="1">
        <f t="array" ref="S996">IF(OR(ISERROR($H996),$H996=FALSE),NA(),
IF(SETUP_Frequency="Financial Year",
IFERROR(INDEX(Dynamic_Table_FY,_xlfn.XMATCH($H996,Dynamic_Period_FY),_xlfn.XMATCH("GDP Deflator",Dynamic_Indices)),
INDEX(Dynamic_Table_FY,COUNTA(Dynamic_Table_FY)/COUNTA(Dynamic_Indices),_xlfn.XMATCH("GDP Deflator",Dynamic_Indices))),
IF(SETUP_Frequency="Calendar Year",
IFERROR(INDEX(Dynamic_Table_CAL,_xlfn.XMATCH($H996,Dynamic_Period_CAL),_xlfn.XMATCH("GDP Deflator",Dynamic_Indices)),
INDEX(Dynamic_Table_CAL,COUNTA(Dynamic_Table_CAL)/COUNTA(Dynamic_Indices),_xlfn.XMATCH("GDP Deflator",Dynamic_Indices))),
IF(SETUP_Frequency="Quarterly",
IFERROR(INDEX(Dynamic_Table_QTR,_xlfn.XMATCH($H996,Dynamic_Period_QTR),_xlfn.XMATCH("GDP Deflator",Dynamic_Indices)),
INDEX(Dynamic_Table_QTR,COUNTA(Dynamic_Table_QTR)/COUNTA(Dynamic_Indices),_xlfn.XMATCH("GDP Deflator",Dynamic_Indices))),"err"))))
/100</f>
        <v>#N/A</v>
      </c>
      <c r="T996" s="37" t="e">
        <f t="shared" ca="1" si="78"/>
        <v>#N/A</v>
      </c>
      <c r="U996" s="2" t="e">
        <f ca="1">IF(ISERROR($H996),NA(),
_xlfn.XLOOKUP(0,Tool!$28:$28,Tool!$40:$40)/$T996
)</f>
        <v>#N/A</v>
      </c>
    </row>
    <row r="997" spans="8:21" x14ac:dyDescent="0.35">
      <c r="H997" s="33" t="b">
        <f>IF(SETUP_Frequency="Calendar Year",IF(COUNTA(H$3:H996)&lt;=SETUP_Period_Final-SETUP_Period_First,H996+1),
IF(SETUP_Frequency="Financial Year", IF(COUNTA(H$3:H996)&lt;=LEFT(SETUP_Period_Final,4)-LEFT(SETUP_Period_First,4),((LEFT(H996,2)&amp;MID(H996,3,2))+1)&amp;"/"&amp;TEXT(RIGHT(TEXT(RIGHT(H996,2)+1,"00"),2),"00"),NA()),
IF(SETUP_Frequency="Quarterly",IF(COUNTA(H$3:H996)&lt;=((LEFT(SETUP_Period_Final,4)-LEFT(SETUP_Period_First,4))*4)+RIGHT(SETUP_Period_Final,1)-RIGHT(SETUP_Period_First,1),IF(_xlfn.NUMBERVALUE(RIGHT(H996,1))=4,(LEFT(H996,4)+1)&amp;"Q1",(LEFT(H996,4)&amp;"Q"&amp;(RIGHT(H996,1)+1))),NA()),NA())))</f>
        <v>0</v>
      </c>
      <c r="J997" s="43">
        <f ca="1">OFFSET(Tool!$C$13,0,ROW($H997)-3)</f>
        <v>0</v>
      </c>
      <c r="K997" s="78" t="e">
        <f t="shared" ca="1" si="76"/>
        <v>#N/A</v>
      </c>
      <c r="L997" s="78" t="e">
        <f t="shared" ca="1" si="79"/>
        <v>#N/A</v>
      </c>
      <c r="M997" s="78" t="e">
        <f t="shared" ca="1" si="80"/>
        <v>#N/A</v>
      </c>
      <c r="N997" s="38"/>
      <c r="O997" s="36" t="e" cm="1">
        <f t="array" ref="O997">IF(OR(ISERROR($H997),$H997=FALSE),NA(),
IF(INFLATION_Index="Custom",_xlfn.XLOOKUP($H997,Tool!$12:$12,Tool!$14:$14)*100,
IF(SETUP_Frequency="Financial Year",
IFERROR(INDEX(Dynamic_Table_FY,_xlfn.XMATCH($H997,Dynamic_Period_FY),_xlfn.XMATCH(INFLATION_Index,Dynamic_Indices)),
INDEX(Dynamic_Table_FY,COUNTA(Dynamic_Table_FY)/COUNTA(Dynamic_Indices),_xlfn.XMATCH(INFLATION_Index,Dynamic_Indices))),
IF(SETUP_Frequency="Calendar Year",
IFERROR(INDEX(Dynamic_Table_CAL,_xlfn.XMATCH($H997,Dynamic_Period_CAL),_xlfn.XMATCH(INFLATION_Index,Dynamic_Indices)),
INDEX(Dynamic_Table_CAL,COUNTA(Dynamic_Table_CAL)/COUNTA(Dynamic_Indices),_xlfn.XMATCH(INFLATION_Index,Dynamic_Indices))),
IF(SETUP_Frequency="Quarterly",
IFERROR(INDEX(Dynamic_Table_QTR,_xlfn.XMATCH($H997,Dynamic_Period_QTR),_xlfn.XMATCH(INFLATION_Index,Dynamic_Indices)),
INDEX(Dynamic_Table_QTR,COUNTA(Dynamic_Table_QTR)/COUNTA(Dynamic_Indices),_xlfn.XMATCH(INFLATION_Index,Dynamic_Indices))),"err")))))
/100</f>
        <v>#N/A</v>
      </c>
      <c r="P997" s="37" t="e">
        <f t="shared" ca="1" si="77"/>
        <v>#N/A</v>
      </c>
      <c r="Q997" s="37" t="e">
        <f ca="1">IF(ISERROR($H997),NA(),
$P997/_xlfn.XLOOKUP(0,Tool!$27:$27,Tool!$33:$33)
)</f>
        <v>#N/A</v>
      </c>
      <c r="R997" s="2"/>
      <c r="S997" s="36" t="e" cm="1">
        <f t="array" ref="S997">IF(OR(ISERROR($H997),$H997=FALSE),NA(),
IF(SETUP_Frequency="Financial Year",
IFERROR(INDEX(Dynamic_Table_FY,_xlfn.XMATCH($H997,Dynamic_Period_FY),_xlfn.XMATCH("GDP Deflator",Dynamic_Indices)),
INDEX(Dynamic_Table_FY,COUNTA(Dynamic_Table_FY)/COUNTA(Dynamic_Indices),_xlfn.XMATCH("GDP Deflator",Dynamic_Indices))),
IF(SETUP_Frequency="Calendar Year",
IFERROR(INDEX(Dynamic_Table_CAL,_xlfn.XMATCH($H997,Dynamic_Period_CAL),_xlfn.XMATCH("GDP Deflator",Dynamic_Indices)),
INDEX(Dynamic_Table_CAL,COUNTA(Dynamic_Table_CAL)/COUNTA(Dynamic_Indices),_xlfn.XMATCH("GDP Deflator",Dynamic_Indices))),
IF(SETUP_Frequency="Quarterly",
IFERROR(INDEX(Dynamic_Table_QTR,_xlfn.XMATCH($H997,Dynamic_Period_QTR),_xlfn.XMATCH("GDP Deflator",Dynamic_Indices)),
INDEX(Dynamic_Table_QTR,COUNTA(Dynamic_Table_QTR)/COUNTA(Dynamic_Indices),_xlfn.XMATCH("GDP Deflator",Dynamic_Indices))),"err"))))
/100</f>
        <v>#N/A</v>
      </c>
      <c r="T997" s="37" t="e">
        <f t="shared" ca="1" si="78"/>
        <v>#N/A</v>
      </c>
      <c r="U997" s="2" t="e">
        <f ca="1">IF(ISERROR($H997),NA(),
_xlfn.XLOOKUP(0,Tool!$28:$28,Tool!$40:$40)/$T997
)</f>
        <v>#N/A</v>
      </c>
    </row>
    <row r="998" spans="8:21" x14ac:dyDescent="0.35">
      <c r="H998" s="33" t="b">
        <f>IF(SETUP_Frequency="Calendar Year",IF(COUNTA(H$3:H997)&lt;=SETUP_Period_Final-SETUP_Period_First,H997+1),
IF(SETUP_Frequency="Financial Year", IF(COUNTA(H$3:H997)&lt;=LEFT(SETUP_Period_Final,4)-LEFT(SETUP_Period_First,4),((LEFT(H997,2)&amp;MID(H997,3,2))+1)&amp;"/"&amp;TEXT(RIGHT(TEXT(RIGHT(H997,2)+1,"00"),2),"00"),NA()),
IF(SETUP_Frequency="Quarterly",IF(COUNTA(H$3:H997)&lt;=((LEFT(SETUP_Period_Final,4)-LEFT(SETUP_Period_First,4))*4)+RIGHT(SETUP_Period_Final,1)-RIGHT(SETUP_Period_First,1),IF(_xlfn.NUMBERVALUE(RIGHT(H997,1))=4,(LEFT(H997,4)+1)&amp;"Q1",(LEFT(H997,4)&amp;"Q"&amp;(RIGHT(H997,1)+1))),NA()),NA())))</f>
        <v>0</v>
      </c>
      <c r="J998" s="43">
        <f ca="1">OFFSET(Tool!$C$13,0,ROW($H998)-3)</f>
        <v>0</v>
      </c>
      <c r="K998" s="78" t="e">
        <f t="shared" ca="1" si="76"/>
        <v>#N/A</v>
      </c>
      <c r="L998" s="78" t="e">
        <f t="shared" ca="1" si="79"/>
        <v>#N/A</v>
      </c>
      <c r="M998" s="78" t="e">
        <f t="shared" ca="1" si="80"/>
        <v>#N/A</v>
      </c>
      <c r="N998" s="38"/>
      <c r="O998" s="36" t="e" cm="1">
        <f t="array" ref="O998">IF(OR(ISERROR($H998),$H998=FALSE),NA(),
IF(INFLATION_Index="Custom",_xlfn.XLOOKUP($H998,Tool!$12:$12,Tool!$14:$14)*100,
IF(SETUP_Frequency="Financial Year",
IFERROR(INDEX(Dynamic_Table_FY,_xlfn.XMATCH($H998,Dynamic_Period_FY),_xlfn.XMATCH(INFLATION_Index,Dynamic_Indices)),
INDEX(Dynamic_Table_FY,COUNTA(Dynamic_Table_FY)/COUNTA(Dynamic_Indices),_xlfn.XMATCH(INFLATION_Index,Dynamic_Indices))),
IF(SETUP_Frequency="Calendar Year",
IFERROR(INDEX(Dynamic_Table_CAL,_xlfn.XMATCH($H998,Dynamic_Period_CAL),_xlfn.XMATCH(INFLATION_Index,Dynamic_Indices)),
INDEX(Dynamic_Table_CAL,COUNTA(Dynamic_Table_CAL)/COUNTA(Dynamic_Indices),_xlfn.XMATCH(INFLATION_Index,Dynamic_Indices))),
IF(SETUP_Frequency="Quarterly",
IFERROR(INDEX(Dynamic_Table_QTR,_xlfn.XMATCH($H998,Dynamic_Period_QTR),_xlfn.XMATCH(INFLATION_Index,Dynamic_Indices)),
INDEX(Dynamic_Table_QTR,COUNTA(Dynamic_Table_QTR)/COUNTA(Dynamic_Indices),_xlfn.XMATCH(INFLATION_Index,Dynamic_Indices))),"err")))))
/100</f>
        <v>#N/A</v>
      </c>
      <c r="P998" s="37" t="e">
        <f t="shared" ca="1" si="77"/>
        <v>#N/A</v>
      </c>
      <c r="Q998" s="37" t="e">
        <f ca="1">IF(ISERROR($H998),NA(),
$P998/_xlfn.XLOOKUP(0,Tool!$27:$27,Tool!$33:$33)
)</f>
        <v>#N/A</v>
      </c>
      <c r="R998" s="2"/>
      <c r="S998" s="36" t="e" cm="1">
        <f t="array" ref="S998">IF(OR(ISERROR($H998),$H998=FALSE),NA(),
IF(SETUP_Frequency="Financial Year",
IFERROR(INDEX(Dynamic_Table_FY,_xlfn.XMATCH($H998,Dynamic_Period_FY),_xlfn.XMATCH("GDP Deflator",Dynamic_Indices)),
INDEX(Dynamic_Table_FY,COUNTA(Dynamic_Table_FY)/COUNTA(Dynamic_Indices),_xlfn.XMATCH("GDP Deflator",Dynamic_Indices))),
IF(SETUP_Frequency="Calendar Year",
IFERROR(INDEX(Dynamic_Table_CAL,_xlfn.XMATCH($H998,Dynamic_Period_CAL),_xlfn.XMATCH("GDP Deflator",Dynamic_Indices)),
INDEX(Dynamic_Table_CAL,COUNTA(Dynamic_Table_CAL)/COUNTA(Dynamic_Indices),_xlfn.XMATCH("GDP Deflator",Dynamic_Indices))),
IF(SETUP_Frequency="Quarterly",
IFERROR(INDEX(Dynamic_Table_QTR,_xlfn.XMATCH($H998,Dynamic_Period_QTR),_xlfn.XMATCH("GDP Deflator",Dynamic_Indices)),
INDEX(Dynamic_Table_QTR,COUNTA(Dynamic_Table_QTR)/COUNTA(Dynamic_Indices),_xlfn.XMATCH("GDP Deflator",Dynamic_Indices))),"err"))))
/100</f>
        <v>#N/A</v>
      </c>
      <c r="T998" s="37" t="e">
        <f t="shared" ca="1" si="78"/>
        <v>#N/A</v>
      </c>
      <c r="U998" s="2" t="e">
        <f ca="1">IF(ISERROR($H998),NA(),
_xlfn.XLOOKUP(0,Tool!$28:$28,Tool!$40:$40)/$T998
)</f>
        <v>#N/A</v>
      </c>
    </row>
    <row r="999" spans="8:21" x14ac:dyDescent="0.35">
      <c r="H999" s="33" t="b">
        <f>IF(SETUP_Frequency="Calendar Year",IF(COUNTA(H$3:H998)&lt;=SETUP_Period_Final-SETUP_Period_First,H998+1),
IF(SETUP_Frequency="Financial Year", IF(COUNTA(H$3:H998)&lt;=LEFT(SETUP_Period_Final,4)-LEFT(SETUP_Period_First,4),((LEFT(H998,2)&amp;MID(H998,3,2))+1)&amp;"/"&amp;TEXT(RIGHT(TEXT(RIGHT(H998,2)+1,"00"),2),"00"),NA()),
IF(SETUP_Frequency="Quarterly",IF(COUNTA(H$3:H998)&lt;=((LEFT(SETUP_Period_Final,4)-LEFT(SETUP_Period_First,4))*4)+RIGHT(SETUP_Period_Final,1)-RIGHT(SETUP_Period_First,1),IF(_xlfn.NUMBERVALUE(RIGHT(H998,1))=4,(LEFT(H998,4)+1)&amp;"Q1",(LEFT(H998,4)&amp;"Q"&amp;(RIGHT(H998,1)+1))),NA()),NA())))</f>
        <v>0</v>
      </c>
      <c r="J999" s="43">
        <f ca="1">OFFSET(Tool!$C$13,0,ROW($H999)-3)</f>
        <v>0</v>
      </c>
      <c r="K999" s="78" t="e">
        <f t="shared" ca="1" si="76"/>
        <v>#N/A</v>
      </c>
      <c r="L999" s="78" t="e">
        <f t="shared" ca="1" si="79"/>
        <v>#N/A</v>
      </c>
      <c r="M999" s="78" t="e">
        <f t="shared" ca="1" si="80"/>
        <v>#N/A</v>
      </c>
      <c r="N999" s="38"/>
      <c r="O999" s="36" t="e" cm="1">
        <f t="array" ref="O999">IF(OR(ISERROR($H999),$H999=FALSE),NA(),
IF(INFLATION_Index="Custom",_xlfn.XLOOKUP($H999,Tool!$12:$12,Tool!$14:$14)*100,
IF(SETUP_Frequency="Financial Year",
IFERROR(INDEX(Dynamic_Table_FY,_xlfn.XMATCH($H999,Dynamic_Period_FY),_xlfn.XMATCH(INFLATION_Index,Dynamic_Indices)),
INDEX(Dynamic_Table_FY,COUNTA(Dynamic_Table_FY)/COUNTA(Dynamic_Indices),_xlfn.XMATCH(INFLATION_Index,Dynamic_Indices))),
IF(SETUP_Frequency="Calendar Year",
IFERROR(INDEX(Dynamic_Table_CAL,_xlfn.XMATCH($H999,Dynamic_Period_CAL),_xlfn.XMATCH(INFLATION_Index,Dynamic_Indices)),
INDEX(Dynamic_Table_CAL,COUNTA(Dynamic_Table_CAL)/COUNTA(Dynamic_Indices),_xlfn.XMATCH(INFLATION_Index,Dynamic_Indices))),
IF(SETUP_Frequency="Quarterly",
IFERROR(INDEX(Dynamic_Table_QTR,_xlfn.XMATCH($H999,Dynamic_Period_QTR),_xlfn.XMATCH(INFLATION_Index,Dynamic_Indices)),
INDEX(Dynamic_Table_QTR,COUNTA(Dynamic_Table_QTR)/COUNTA(Dynamic_Indices),_xlfn.XMATCH(INFLATION_Index,Dynamic_Indices))),"err")))))
/100</f>
        <v>#N/A</v>
      </c>
      <c r="P999" s="37" t="e">
        <f t="shared" ca="1" si="77"/>
        <v>#N/A</v>
      </c>
      <c r="Q999" s="37" t="e">
        <f ca="1">IF(ISERROR($H999),NA(),
$P999/_xlfn.XLOOKUP(0,Tool!$27:$27,Tool!$33:$33)
)</f>
        <v>#N/A</v>
      </c>
      <c r="R999" s="2"/>
      <c r="S999" s="36" t="e" cm="1">
        <f t="array" ref="S999">IF(OR(ISERROR($H999),$H999=FALSE),NA(),
IF(SETUP_Frequency="Financial Year",
IFERROR(INDEX(Dynamic_Table_FY,_xlfn.XMATCH($H999,Dynamic_Period_FY),_xlfn.XMATCH("GDP Deflator",Dynamic_Indices)),
INDEX(Dynamic_Table_FY,COUNTA(Dynamic_Table_FY)/COUNTA(Dynamic_Indices),_xlfn.XMATCH("GDP Deflator",Dynamic_Indices))),
IF(SETUP_Frequency="Calendar Year",
IFERROR(INDEX(Dynamic_Table_CAL,_xlfn.XMATCH($H999,Dynamic_Period_CAL),_xlfn.XMATCH("GDP Deflator",Dynamic_Indices)),
INDEX(Dynamic_Table_CAL,COUNTA(Dynamic_Table_CAL)/COUNTA(Dynamic_Indices),_xlfn.XMATCH("GDP Deflator",Dynamic_Indices))),
IF(SETUP_Frequency="Quarterly",
IFERROR(INDEX(Dynamic_Table_QTR,_xlfn.XMATCH($H999,Dynamic_Period_QTR),_xlfn.XMATCH("GDP Deflator",Dynamic_Indices)),
INDEX(Dynamic_Table_QTR,COUNTA(Dynamic_Table_QTR)/COUNTA(Dynamic_Indices),_xlfn.XMATCH("GDP Deflator",Dynamic_Indices))),"err"))))
/100</f>
        <v>#N/A</v>
      </c>
      <c r="T999" s="37" t="e">
        <f t="shared" ca="1" si="78"/>
        <v>#N/A</v>
      </c>
      <c r="U999" s="2" t="e">
        <f ca="1">IF(ISERROR($H999),NA(),
_xlfn.XLOOKUP(0,Tool!$28:$28,Tool!$40:$40)/$T999
)</f>
        <v>#N/A</v>
      </c>
    </row>
    <row r="1000" spans="8:21" x14ac:dyDescent="0.35">
      <c r="H1000" s="33" t="b">
        <f>IF(SETUP_Frequency="Calendar Year",IF(COUNTA(H$3:H999)&lt;=SETUP_Period_Final-SETUP_Period_First,H999+1),
IF(SETUP_Frequency="Financial Year", IF(COUNTA(H$3:H999)&lt;=LEFT(SETUP_Period_Final,4)-LEFT(SETUP_Period_First,4),((LEFT(H999,2)&amp;MID(H999,3,2))+1)&amp;"/"&amp;TEXT(RIGHT(TEXT(RIGHT(H999,2)+1,"00"),2),"00"),NA()),
IF(SETUP_Frequency="Quarterly",IF(COUNTA(H$3:H999)&lt;=((LEFT(SETUP_Period_Final,4)-LEFT(SETUP_Period_First,4))*4)+RIGHT(SETUP_Period_Final,1)-RIGHT(SETUP_Period_First,1),IF(_xlfn.NUMBERVALUE(RIGHT(H999,1))=4,(LEFT(H999,4)+1)&amp;"Q1",(LEFT(H999,4)&amp;"Q"&amp;(RIGHT(H999,1)+1))),NA()),NA())))</f>
        <v>0</v>
      </c>
      <c r="J1000" s="43">
        <f ca="1">OFFSET(Tool!$C$13,0,ROW($H1000)-3)</f>
        <v>0</v>
      </c>
      <c r="K1000" s="78" t="e">
        <f t="shared" ca="1" si="76"/>
        <v>#N/A</v>
      </c>
      <c r="L1000" s="78" t="e">
        <f t="shared" ca="1" si="79"/>
        <v>#N/A</v>
      </c>
      <c r="M1000" s="78" t="e">
        <f t="shared" ca="1" si="80"/>
        <v>#N/A</v>
      </c>
      <c r="N1000" s="38"/>
      <c r="O1000" s="36" t="e" cm="1">
        <f t="array" ref="O1000">IF(OR(ISERROR($H1000),$H1000=FALSE),NA(),
IF(INFLATION_Index="Custom",_xlfn.XLOOKUP($H1000,Tool!$12:$12,Tool!$14:$14)*100,
IF(SETUP_Frequency="Financial Year",
IFERROR(INDEX(Dynamic_Table_FY,_xlfn.XMATCH($H1000,Dynamic_Period_FY),_xlfn.XMATCH(INFLATION_Index,Dynamic_Indices)),
INDEX(Dynamic_Table_FY,COUNTA(Dynamic_Table_FY)/COUNTA(Dynamic_Indices),_xlfn.XMATCH(INFLATION_Index,Dynamic_Indices))),
IF(SETUP_Frequency="Calendar Year",
IFERROR(INDEX(Dynamic_Table_CAL,_xlfn.XMATCH($H1000,Dynamic_Period_CAL),_xlfn.XMATCH(INFLATION_Index,Dynamic_Indices)),
INDEX(Dynamic_Table_CAL,COUNTA(Dynamic_Table_CAL)/COUNTA(Dynamic_Indices),_xlfn.XMATCH(INFLATION_Index,Dynamic_Indices))),
IF(SETUP_Frequency="Quarterly",
IFERROR(INDEX(Dynamic_Table_QTR,_xlfn.XMATCH($H1000,Dynamic_Period_QTR),_xlfn.XMATCH(INFLATION_Index,Dynamic_Indices)),
INDEX(Dynamic_Table_QTR,COUNTA(Dynamic_Table_QTR)/COUNTA(Dynamic_Indices),_xlfn.XMATCH(INFLATION_Index,Dynamic_Indices))),"err")))))
/100</f>
        <v>#N/A</v>
      </c>
      <c r="P1000" s="37" t="e">
        <f t="shared" ca="1" si="77"/>
        <v>#N/A</v>
      </c>
      <c r="Q1000" s="37" t="e">
        <f ca="1">IF(ISERROR($H1000),NA(),
$P1000/_xlfn.XLOOKUP(0,Tool!$27:$27,Tool!$33:$33)
)</f>
        <v>#N/A</v>
      </c>
      <c r="R1000" s="2"/>
      <c r="S1000" s="36" t="e" cm="1">
        <f t="array" ref="S1000">IF(OR(ISERROR($H1000),$H1000=FALSE),NA(),
IF(SETUP_Frequency="Financial Year",
IFERROR(INDEX(Dynamic_Table_FY,_xlfn.XMATCH($H1000,Dynamic_Period_FY),_xlfn.XMATCH("GDP Deflator",Dynamic_Indices)),
INDEX(Dynamic_Table_FY,COUNTA(Dynamic_Table_FY)/COUNTA(Dynamic_Indices),_xlfn.XMATCH("GDP Deflator",Dynamic_Indices))),
IF(SETUP_Frequency="Calendar Year",
IFERROR(INDEX(Dynamic_Table_CAL,_xlfn.XMATCH($H1000,Dynamic_Period_CAL),_xlfn.XMATCH("GDP Deflator",Dynamic_Indices)),
INDEX(Dynamic_Table_CAL,COUNTA(Dynamic_Table_CAL)/COUNTA(Dynamic_Indices),_xlfn.XMATCH("GDP Deflator",Dynamic_Indices))),
IF(SETUP_Frequency="Quarterly",
IFERROR(INDEX(Dynamic_Table_QTR,_xlfn.XMATCH($H1000,Dynamic_Period_QTR),_xlfn.XMATCH("GDP Deflator",Dynamic_Indices)),
INDEX(Dynamic_Table_QTR,COUNTA(Dynamic_Table_QTR)/COUNTA(Dynamic_Indices),_xlfn.XMATCH("GDP Deflator",Dynamic_Indices))),"err"))))
/100</f>
        <v>#N/A</v>
      </c>
      <c r="T1000" s="37" t="e">
        <f t="shared" ca="1" si="78"/>
        <v>#N/A</v>
      </c>
      <c r="U1000" s="2" t="e">
        <f ca="1">IF(ISERROR($H1000),NA(),
_xlfn.XLOOKUP(0,Tool!$28:$28,Tool!$40:$40)/$T1000
)</f>
        <v>#N/A</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B91856-E556-4267-A92B-E62F22A3D89F}">
  <sheetPr>
    <tabColor theme="5" tint="0.79998168889431442"/>
  </sheetPr>
  <dimension ref="B2:Z60"/>
  <sheetViews>
    <sheetView workbookViewId="0"/>
  </sheetViews>
  <sheetFormatPr defaultRowHeight="14.5" x14ac:dyDescent="0.35"/>
  <cols>
    <col min="1" max="1" width="2.6328125" customWidth="1"/>
    <col min="2" max="2" width="16.6328125" customWidth="1"/>
    <col min="3" max="26" width="8.6328125" customWidth="1"/>
  </cols>
  <sheetData>
    <row r="2" spans="2:26" s="56" customFormat="1" x14ac:dyDescent="0.35">
      <c r="B2" s="56" t="s">
        <v>86</v>
      </c>
    </row>
    <row r="3" spans="2:26" x14ac:dyDescent="0.35">
      <c r="B3" s="57"/>
    </row>
    <row r="4" spans="2:26" x14ac:dyDescent="0.35">
      <c r="B4" s="60" t="s">
        <v>144</v>
      </c>
      <c r="C4" s="149" t="s">
        <v>17</v>
      </c>
      <c r="D4" s="149"/>
      <c r="E4" s="149"/>
      <c r="F4" s="149"/>
      <c r="G4" s="149"/>
      <c r="H4" s="149"/>
      <c r="I4" s="149"/>
      <c r="J4" s="149"/>
      <c r="K4" s="149"/>
      <c r="L4" s="149"/>
      <c r="M4" s="149"/>
      <c r="N4" s="149"/>
      <c r="O4" s="149"/>
      <c r="P4" s="149"/>
      <c r="Q4" s="149"/>
      <c r="R4" s="149"/>
      <c r="S4" s="149"/>
      <c r="T4" s="149"/>
      <c r="U4" s="149"/>
      <c r="V4" s="149"/>
      <c r="W4" s="149"/>
      <c r="X4" s="149"/>
      <c r="Y4" s="149"/>
      <c r="Z4" s="149"/>
    </row>
    <row r="5" spans="2:26" x14ac:dyDescent="0.35">
      <c r="B5" s="172" t="s">
        <v>87</v>
      </c>
      <c r="C5" s="184" t="s">
        <v>92</v>
      </c>
      <c r="D5" s="199"/>
      <c r="E5" s="199"/>
      <c r="F5" s="199"/>
      <c r="G5" s="199"/>
      <c r="H5" s="199"/>
      <c r="I5" s="199"/>
      <c r="J5" s="199"/>
      <c r="K5" s="199"/>
      <c r="L5" s="199"/>
      <c r="M5" s="199"/>
      <c r="N5" s="199"/>
      <c r="O5" s="199"/>
      <c r="P5" s="199"/>
      <c r="Q5" s="199"/>
      <c r="R5" s="199"/>
      <c r="S5" s="199"/>
      <c r="T5" s="199"/>
      <c r="U5" s="199"/>
      <c r="V5" s="199"/>
      <c r="W5" s="199"/>
      <c r="X5" s="199"/>
      <c r="Y5" s="199"/>
      <c r="Z5" s="200"/>
    </row>
    <row r="6" spans="2:26" x14ac:dyDescent="0.35">
      <c r="B6" s="172"/>
      <c r="C6" s="201" t="s">
        <v>93</v>
      </c>
      <c r="D6" s="202"/>
      <c r="E6" s="202"/>
      <c r="F6" s="202"/>
      <c r="G6" s="202"/>
      <c r="H6" s="202"/>
      <c r="I6" s="202"/>
      <c r="J6" s="202"/>
      <c r="K6" s="202"/>
      <c r="L6" s="202"/>
      <c r="M6" s="202"/>
      <c r="N6" s="202"/>
      <c r="O6" s="202"/>
      <c r="P6" s="202"/>
      <c r="Q6" s="202"/>
      <c r="R6" s="202"/>
      <c r="S6" s="202"/>
      <c r="T6" s="202"/>
      <c r="U6" s="202"/>
      <c r="V6" s="202"/>
      <c r="W6" s="202"/>
      <c r="X6" s="202"/>
      <c r="Y6" s="202"/>
      <c r="Z6" s="203"/>
    </row>
    <row r="7" spans="2:26" x14ac:dyDescent="0.35">
      <c r="B7" s="172"/>
      <c r="C7" s="204" t="s">
        <v>94</v>
      </c>
      <c r="D7" s="205"/>
      <c r="E7" s="205"/>
      <c r="F7" s="205"/>
      <c r="G7" s="205"/>
      <c r="H7" s="205"/>
      <c r="I7" s="205"/>
      <c r="J7" s="205"/>
      <c r="K7" s="205"/>
      <c r="L7" s="205"/>
      <c r="M7" s="205"/>
      <c r="N7" s="205"/>
      <c r="O7" s="205"/>
      <c r="P7" s="205"/>
      <c r="Q7" s="205"/>
      <c r="R7" s="205"/>
      <c r="S7" s="205"/>
      <c r="T7" s="205"/>
      <c r="U7" s="205"/>
      <c r="V7" s="205"/>
      <c r="W7" s="205"/>
      <c r="X7" s="205"/>
      <c r="Y7" s="205"/>
      <c r="Z7" s="206"/>
    </row>
    <row r="8" spans="2:26" x14ac:dyDescent="0.35">
      <c r="B8" s="172"/>
      <c r="C8" s="187" t="s">
        <v>95</v>
      </c>
      <c r="D8" s="188"/>
      <c r="E8" s="188"/>
      <c r="F8" s="188"/>
      <c r="G8" s="188"/>
      <c r="H8" s="188"/>
      <c r="I8" s="188"/>
      <c r="J8" s="188"/>
      <c r="K8" s="188"/>
      <c r="L8" s="188"/>
      <c r="M8" s="188"/>
      <c r="N8" s="188"/>
      <c r="O8" s="188"/>
      <c r="P8" s="188"/>
      <c r="Q8" s="188"/>
      <c r="R8" s="188"/>
      <c r="S8" s="188"/>
      <c r="T8" s="188"/>
      <c r="U8" s="188"/>
      <c r="V8" s="188"/>
      <c r="W8" s="188"/>
      <c r="X8" s="188"/>
      <c r="Y8" s="188"/>
      <c r="Z8" s="189"/>
    </row>
    <row r="9" spans="2:26" x14ac:dyDescent="0.35">
      <c r="B9" s="172"/>
      <c r="C9" s="190" t="s">
        <v>96</v>
      </c>
      <c r="D9" s="191"/>
      <c r="E9" s="191"/>
      <c r="F9" s="191"/>
      <c r="G9" s="191"/>
      <c r="H9" s="191"/>
      <c r="I9" s="191"/>
      <c r="J9" s="191"/>
      <c r="K9" s="191"/>
      <c r="L9" s="191"/>
      <c r="M9" s="191"/>
      <c r="N9" s="191"/>
      <c r="O9" s="191"/>
      <c r="P9" s="191"/>
      <c r="Q9" s="191"/>
      <c r="R9" s="191"/>
      <c r="S9" s="191"/>
      <c r="T9" s="191"/>
      <c r="U9" s="191"/>
      <c r="V9" s="191"/>
      <c r="W9" s="191"/>
      <c r="X9" s="191"/>
      <c r="Y9" s="191"/>
      <c r="Z9" s="192"/>
    </row>
    <row r="10" spans="2:26" x14ac:dyDescent="0.35">
      <c r="B10" s="173" t="s">
        <v>88</v>
      </c>
      <c r="C10" s="174" t="s">
        <v>97</v>
      </c>
      <c r="D10" s="175"/>
      <c r="E10" s="175"/>
      <c r="F10" s="175"/>
      <c r="G10" s="175"/>
      <c r="H10" s="175"/>
      <c r="I10" s="175"/>
      <c r="J10" s="175"/>
      <c r="K10" s="175"/>
      <c r="L10" s="175"/>
      <c r="M10" s="175"/>
      <c r="N10" s="175"/>
      <c r="O10" s="175"/>
      <c r="P10" s="175"/>
      <c r="Q10" s="175"/>
      <c r="R10" s="175"/>
      <c r="S10" s="175"/>
      <c r="T10" s="175"/>
      <c r="U10" s="175"/>
      <c r="V10" s="175"/>
      <c r="W10" s="175"/>
      <c r="X10" s="175"/>
      <c r="Y10" s="175"/>
      <c r="Z10" s="176"/>
    </row>
    <row r="11" spans="2:26" x14ac:dyDescent="0.35">
      <c r="B11" s="173"/>
      <c r="C11" s="181" t="s">
        <v>98</v>
      </c>
      <c r="D11" s="182"/>
      <c r="E11" s="182"/>
      <c r="F11" s="182"/>
      <c r="G11" s="182"/>
      <c r="H11" s="182"/>
      <c r="I11" s="182"/>
      <c r="J11" s="182"/>
      <c r="K11" s="182"/>
      <c r="L11" s="182"/>
      <c r="M11" s="182"/>
      <c r="N11" s="182"/>
      <c r="O11" s="182"/>
      <c r="P11" s="182"/>
      <c r="Q11" s="182"/>
      <c r="R11" s="182"/>
      <c r="S11" s="182"/>
      <c r="T11" s="182"/>
      <c r="U11" s="182"/>
      <c r="V11" s="182"/>
      <c r="W11" s="182"/>
      <c r="X11" s="182"/>
      <c r="Y11" s="182"/>
      <c r="Z11" s="183"/>
    </row>
    <row r="12" spans="2:26" x14ac:dyDescent="0.35">
      <c r="B12" s="172" t="s">
        <v>90</v>
      </c>
      <c r="C12" s="184" t="s">
        <v>116</v>
      </c>
      <c r="D12" s="185"/>
      <c r="E12" s="185"/>
      <c r="F12" s="185"/>
      <c r="G12" s="185"/>
      <c r="H12" s="185"/>
      <c r="I12" s="185"/>
      <c r="J12" s="185"/>
      <c r="K12" s="185"/>
      <c r="L12" s="185"/>
      <c r="M12" s="185"/>
      <c r="N12" s="185"/>
      <c r="O12" s="185"/>
      <c r="P12" s="185"/>
      <c r="Q12" s="185"/>
      <c r="R12" s="185"/>
      <c r="S12" s="185"/>
      <c r="T12" s="185"/>
      <c r="U12" s="185"/>
      <c r="V12" s="185"/>
      <c r="W12" s="185"/>
      <c r="X12" s="185"/>
      <c r="Y12" s="185"/>
      <c r="Z12" s="186"/>
    </row>
    <row r="13" spans="2:26" x14ac:dyDescent="0.35">
      <c r="B13" s="172"/>
      <c r="C13" s="187" t="s">
        <v>119</v>
      </c>
      <c r="D13" s="188"/>
      <c r="E13" s="188"/>
      <c r="F13" s="188"/>
      <c r="G13" s="188"/>
      <c r="H13" s="188"/>
      <c r="I13" s="188"/>
      <c r="J13" s="188"/>
      <c r="K13" s="188"/>
      <c r="L13" s="188"/>
      <c r="M13" s="188"/>
      <c r="N13" s="188"/>
      <c r="O13" s="188"/>
      <c r="P13" s="188"/>
      <c r="Q13" s="188"/>
      <c r="R13" s="188"/>
      <c r="S13" s="188"/>
      <c r="T13" s="188"/>
      <c r="U13" s="188"/>
      <c r="V13" s="188"/>
      <c r="W13" s="188"/>
      <c r="X13" s="188"/>
      <c r="Y13" s="188"/>
      <c r="Z13" s="189"/>
    </row>
    <row r="14" spans="2:26" x14ac:dyDescent="0.35">
      <c r="B14" s="172"/>
      <c r="C14" s="190" t="s">
        <v>99</v>
      </c>
      <c r="D14" s="191"/>
      <c r="E14" s="191"/>
      <c r="F14" s="191"/>
      <c r="G14" s="191"/>
      <c r="H14" s="191"/>
      <c r="I14" s="191"/>
      <c r="J14" s="191"/>
      <c r="K14" s="191"/>
      <c r="L14" s="191"/>
      <c r="M14" s="191"/>
      <c r="N14" s="191"/>
      <c r="O14" s="191"/>
      <c r="P14" s="191"/>
      <c r="Q14" s="191"/>
      <c r="R14" s="191"/>
      <c r="S14" s="191"/>
      <c r="T14" s="191"/>
      <c r="U14" s="191"/>
      <c r="V14" s="191"/>
      <c r="W14" s="191"/>
      <c r="X14" s="191"/>
      <c r="Y14" s="191"/>
      <c r="Z14" s="192"/>
    </row>
    <row r="15" spans="2:26" x14ac:dyDescent="0.35">
      <c r="B15" s="173" t="s">
        <v>89</v>
      </c>
      <c r="C15" s="174" t="s">
        <v>100</v>
      </c>
      <c r="D15" s="175"/>
      <c r="E15" s="175"/>
      <c r="F15" s="175"/>
      <c r="G15" s="175"/>
      <c r="H15" s="175"/>
      <c r="I15" s="175"/>
      <c r="J15" s="175"/>
      <c r="K15" s="175"/>
      <c r="L15" s="175"/>
      <c r="M15" s="175"/>
      <c r="N15" s="175"/>
      <c r="O15" s="175"/>
      <c r="P15" s="175"/>
      <c r="Q15" s="175"/>
      <c r="R15" s="175"/>
      <c r="S15" s="175"/>
      <c r="T15" s="175"/>
      <c r="U15" s="175"/>
      <c r="V15" s="175"/>
      <c r="W15" s="175"/>
      <c r="X15" s="175"/>
      <c r="Y15" s="175"/>
      <c r="Z15" s="176"/>
    </row>
    <row r="16" spans="2:26" x14ac:dyDescent="0.35">
      <c r="B16" s="173"/>
      <c r="C16" s="193" t="s">
        <v>102</v>
      </c>
      <c r="D16" s="194"/>
      <c r="E16" s="194"/>
      <c r="F16" s="194"/>
      <c r="G16" s="194"/>
      <c r="H16" s="194"/>
      <c r="I16" s="194"/>
      <c r="J16" s="194"/>
      <c r="K16" s="194"/>
      <c r="L16" s="194"/>
      <c r="M16" s="194"/>
      <c r="N16" s="194"/>
      <c r="O16" s="194"/>
      <c r="P16" s="194"/>
      <c r="Q16" s="194"/>
      <c r="R16" s="194"/>
      <c r="S16" s="194"/>
      <c r="T16" s="194"/>
      <c r="U16" s="194"/>
      <c r="V16" s="194"/>
      <c r="W16" s="194"/>
      <c r="X16" s="194"/>
      <c r="Y16" s="194"/>
      <c r="Z16" s="195"/>
    </row>
    <row r="17" spans="2:26" x14ac:dyDescent="0.35">
      <c r="B17" s="173"/>
      <c r="C17" s="196" t="s">
        <v>103</v>
      </c>
      <c r="D17" s="197"/>
      <c r="E17" s="197"/>
      <c r="F17" s="197"/>
      <c r="G17" s="197"/>
      <c r="H17" s="197"/>
      <c r="I17" s="197"/>
      <c r="J17" s="197"/>
      <c r="K17" s="197"/>
      <c r="L17" s="197"/>
      <c r="M17" s="197"/>
      <c r="N17" s="197"/>
      <c r="O17" s="197"/>
      <c r="P17" s="197"/>
      <c r="Q17" s="197"/>
      <c r="R17" s="197"/>
      <c r="S17" s="197"/>
      <c r="T17" s="197"/>
      <c r="U17" s="197"/>
      <c r="V17" s="197"/>
      <c r="W17" s="197"/>
      <c r="X17" s="197"/>
      <c r="Y17" s="197"/>
      <c r="Z17" s="198"/>
    </row>
    <row r="18" spans="2:26" x14ac:dyDescent="0.35">
      <c r="B18" s="173"/>
      <c r="C18" s="193" t="s">
        <v>85</v>
      </c>
      <c r="D18" s="194"/>
      <c r="E18" s="194"/>
      <c r="F18" s="194"/>
      <c r="G18" s="194"/>
      <c r="H18" s="194"/>
      <c r="I18" s="194"/>
      <c r="J18" s="194"/>
      <c r="K18" s="194"/>
      <c r="L18" s="194"/>
      <c r="M18" s="194"/>
      <c r="N18" s="194"/>
      <c r="O18" s="194"/>
      <c r="P18" s="194"/>
      <c r="Q18" s="194"/>
      <c r="R18" s="194"/>
      <c r="S18" s="194"/>
      <c r="T18" s="194"/>
      <c r="U18" s="194"/>
      <c r="V18" s="194"/>
      <c r="W18" s="194"/>
      <c r="X18" s="194"/>
      <c r="Y18" s="194"/>
      <c r="Z18" s="195"/>
    </row>
    <row r="19" spans="2:26" x14ac:dyDescent="0.35">
      <c r="B19" s="173"/>
      <c r="C19" s="207" t="s">
        <v>101</v>
      </c>
      <c r="D19" s="208"/>
      <c r="E19" s="208"/>
      <c r="F19" s="208"/>
      <c r="G19" s="208"/>
      <c r="H19" s="208"/>
      <c r="I19" s="208"/>
      <c r="J19" s="208"/>
      <c r="K19" s="208"/>
      <c r="L19" s="208"/>
      <c r="M19" s="208"/>
      <c r="N19" s="208"/>
      <c r="O19" s="208"/>
      <c r="P19" s="208"/>
      <c r="Q19" s="208"/>
      <c r="R19" s="208"/>
      <c r="S19" s="208"/>
      <c r="T19" s="208"/>
      <c r="U19" s="208"/>
      <c r="V19" s="208"/>
      <c r="W19" s="208"/>
      <c r="X19" s="208"/>
      <c r="Y19" s="208"/>
      <c r="Z19" s="209"/>
    </row>
    <row r="21" spans="2:26" s="56" customFormat="1" x14ac:dyDescent="0.35">
      <c r="B21" s="56" t="s">
        <v>84</v>
      </c>
    </row>
    <row r="23" spans="2:26" x14ac:dyDescent="0.35">
      <c r="B23" s="60" t="s">
        <v>143</v>
      </c>
      <c r="C23" s="149" t="s">
        <v>17</v>
      </c>
      <c r="D23" s="149"/>
      <c r="E23" s="149"/>
      <c r="F23" s="149"/>
      <c r="G23" s="149"/>
      <c r="H23" s="149"/>
      <c r="I23" s="149"/>
      <c r="J23" s="149"/>
      <c r="K23" s="149"/>
      <c r="L23" s="149"/>
      <c r="M23" s="149"/>
      <c r="N23" s="149"/>
      <c r="O23" s="149"/>
      <c r="P23" s="149"/>
      <c r="Q23" s="149"/>
      <c r="R23" s="149"/>
      <c r="S23" s="149"/>
      <c r="T23" s="149"/>
      <c r="U23" s="149"/>
      <c r="V23" s="149"/>
      <c r="W23" s="149"/>
      <c r="X23" s="149"/>
      <c r="Y23" s="149"/>
      <c r="Z23" s="149"/>
    </row>
    <row r="24" spans="2:26" x14ac:dyDescent="0.35">
      <c r="B24" s="172" t="s">
        <v>91</v>
      </c>
      <c r="C24" s="184" t="s">
        <v>115</v>
      </c>
      <c r="D24" s="199"/>
      <c r="E24" s="199"/>
      <c r="F24" s="199"/>
      <c r="G24" s="199"/>
      <c r="H24" s="199"/>
      <c r="I24" s="199"/>
      <c r="J24" s="199"/>
      <c r="K24" s="199"/>
      <c r="L24" s="199"/>
      <c r="M24" s="199"/>
      <c r="N24" s="199"/>
      <c r="O24" s="199"/>
      <c r="P24" s="199"/>
      <c r="Q24" s="199"/>
      <c r="R24" s="199"/>
      <c r="S24" s="199"/>
      <c r="T24" s="199"/>
      <c r="U24" s="199"/>
      <c r="V24" s="199"/>
      <c r="W24" s="199"/>
      <c r="X24" s="199"/>
      <c r="Y24" s="199"/>
      <c r="Z24" s="200"/>
    </row>
    <row r="25" spans="2:26" x14ac:dyDescent="0.35">
      <c r="B25" s="172"/>
      <c r="C25" s="201" t="s">
        <v>107</v>
      </c>
      <c r="D25" s="202"/>
      <c r="E25" s="202"/>
      <c r="F25" s="202"/>
      <c r="G25" s="202"/>
      <c r="H25" s="202"/>
      <c r="I25" s="202"/>
      <c r="J25" s="202"/>
      <c r="K25" s="202"/>
      <c r="L25" s="202"/>
      <c r="M25" s="202"/>
      <c r="N25" s="202"/>
      <c r="O25" s="202"/>
      <c r="P25" s="202"/>
      <c r="Q25" s="202"/>
      <c r="R25" s="202"/>
      <c r="S25" s="202"/>
      <c r="T25" s="202"/>
      <c r="U25" s="202"/>
      <c r="V25" s="202"/>
      <c r="W25" s="202"/>
      <c r="X25" s="202"/>
      <c r="Y25" s="202"/>
      <c r="Z25" s="203"/>
    </row>
    <row r="26" spans="2:26" x14ac:dyDescent="0.35">
      <c r="B26" s="172"/>
      <c r="C26" s="178" t="s">
        <v>108</v>
      </c>
      <c r="D26" s="179"/>
      <c r="E26" s="179"/>
      <c r="F26" s="179"/>
      <c r="G26" s="179"/>
      <c r="H26" s="179"/>
      <c r="I26" s="179"/>
      <c r="J26" s="179"/>
      <c r="K26" s="179"/>
      <c r="L26" s="179"/>
      <c r="M26" s="179"/>
      <c r="N26" s="179"/>
      <c r="O26" s="179"/>
      <c r="P26" s="179"/>
      <c r="Q26" s="179"/>
      <c r="R26" s="179"/>
      <c r="S26" s="179"/>
      <c r="T26" s="179"/>
      <c r="U26" s="179"/>
      <c r="V26" s="179"/>
      <c r="W26" s="179"/>
      <c r="X26" s="179"/>
      <c r="Y26" s="179"/>
      <c r="Z26" s="180"/>
    </row>
    <row r="27" spans="2:26" x14ac:dyDescent="0.35">
      <c r="B27" s="177" t="s">
        <v>104</v>
      </c>
      <c r="C27" s="213" t="s">
        <v>109</v>
      </c>
      <c r="D27" s="214"/>
      <c r="E27" s="214"/>
      <c r="F27" s="214"/>
      <c r="G27" s="214"/>
      <c r="H27" s="214"/>
      <c r="I27" s="214"/>
      <c r="J27" s="214"/>
      <c r="K27" s="214"/>
      <c r="L27" s="214"/>
      <c r="M27" s="214"/>
      <c r="N27" s="214"/>
      <c r="O27" s="214"/>
      <c r="P27" s="214"/>
      <c r="Q27" s="214"/>
      <c r="R27" s="214"/>
      <c r="S27" s="214"/>
      <c r="T27" s="214"/>
      <c r="U27" s="214"/>
      <c r="V27" s="214"/>
      <c r="W27" s="214"/>
      <c r="X27" s="214"/>
      <c r="Y27" s="214"/>
      <c r="Z27" s="215"/>
    </row>
    <row r="28" spans="2:26" x14ac:dyDescent="0.35">
      <c r="B28" s="177"/>
      <c r="C28" s="210" t="s">
        <v>111</v>
      </c>
      <c r="D28" s="211"/>
      <c r="E28" s="211"/>
      <c r="F28" s="211"/>
      <c r="G28" s="211"/>
      <c r="H28" s="211"/>
      <c r="I28" s="211"/>
      <c r="J28" s="211"/>
      <c r="K28" s="211"/>
      <c r="L28" s="211"/>
      <c r="M28" s="211"/>
      <c r="N28" s="211"/>
      <c r="O28" s="211"/>
      <c r="P28" s="211"/>
      <c r="Q28" s="211"/>
      <c r="R28" s="211"/>
      <c r="S28" s="211"/>
      <c r="T28" s="211"/>
      <c r="U28" s="211"/>
      <c r="V28" s="211"/>
      <c r="W28" s="211"/>
      <c r="X28" s="211"/>
      <c r="Y28" s="211"/>
      <c r="Z28" s="212"/>
    </row>
    <row r="29" spans="2:26" x14ac:dyDescent="0.35">
      <c r="B29" s="177"/>
      <c r="C29" s="207" t="s">
        <v>110</v>
      </c>
      <c r="D29" s="208"/>
      <c r="E29" s="208"/>
      <c r="F29" s="208"/>
      <c r="G29" s="208"/>
      <c r="H29" s="208"/>
      <c r="I29" s="208"/>
      <c r="J29" s="208"/>
      <c r="K29" s="208"/>
      <c r="L29" s="208"/>
      <c r="M29" s="208"/>
      <c r="N29" s="208"/>
      <c r="O29" s="208"/>
      <c r="P29" s="208"/>
      <c r="Q29" s="208"/>
      <c r="R29" s="208"/>
      <c r="S29" s="208"/>
      <c r="T29" s="208"/>
      <c r="U29" s="208"/>
      <c r="V29" s="208"/>
      <c r="W29" s="208"/>
      <c r="X29" s="208"/>
      <c r="Y29" s="208"/>
      <c r="Z29" s="209"/>
    </row>
    <row r="30" spans="2:26" x14ac:dyDescent="0.35">
      <c r="B30" s="172" t="s">
        <v>105</v>
      </c>
      <c r="C30" s="184" t="s">
        <v>112</v>
      </c>
      <c r="D30" s="185"/>
      <c r="E30" s="185"/>
      <c r="F30" s="185"/>
      <c r="G30" s="185"/>
      <c r="H30" s="185"/>
      <c r="I30" s="185"/>
      <c r="J30" s="185"/>
      <c r="K30" s="185"/>
      <c r="L30" s="185"/>
      <c r="M30" s="185"/>
      <c r="N30" s="185"/>
      <c r="O30" s="185"/>
      <c r="P30" s="185"/>
      <c r="Q30" s="185"/>
      <c r="R30" s="185"/>
      <c r="S30" s="185"/>
      <c r="T30" s="185"/>
      <c r="U30" s="185"/>
      <c r="V30" s="185"/>
      <c r="W30" s="185"/>
      <c r="X30" s="185"/>
      <c r="Y30" s="185"/>
      <c r="Z30" s="186"/>
    </row>
    <row r="31" spans="2:26" x14ac:dyDescent="0.35">
      <c r="B31" s="172"/>
      <c r="C31" s="190" t="s">
        <v>123</v>
      </c>
      <c r="D31" s="191"/>
      <c r="E31" s="191"/>
      <c r="F31" s="191"/>
      <c r="G31" s="191"/>
      <c r="H31" s="191"/>
      <c r="I31" s="191"/>
      <c r="J31" s="191"/>
      <c r="K31" s="191"/>
      <c r="L31" s="191"/>
      <c r="M31" s="191"/>
      <c r="N31" s="191"/>
      <c r="O31" s="191"/>
      <c r="P31" s="191"/>
      <c r="Q31" s="191"/>
      <c r="R31" s="191"/>
      <c r="S31" s="191"/>
      <c r="T31" s="191"/>
      <c r="U31" s="191"/>
      <c r="V31" s="191"/>
      <c r="W31" s="191"/>
      <c r="X31" s="191"/>
      <c r="Y31" s="191"/>
      <c r="Z31" s="192"/>
    </row>
    <row r="32" spans="2:26" x14ac:dyDescent="0.35">
      <c r="B32" s="177" t="s">
        <v>81</v>
      </c>
      <c r="C32" s="174" t="s">
        <v>172</v>
      </c>
      <c r="D32" s="175"/>
      <c r="E32" s="175"/>
      <c r="F32" s="175"/>
      <c r="G32" s="175"/>
      <c r="H32" s="175"/>
      <c r="I32" s="175"/>
      <c r="J32" s="175"/>
      <c r="K32" s="175"/>
      <c r="L32" s="175"/>
      <c r="M32" s="175"/>
      <c r="N32" s="175"/>
      <c r="O32" s="175"/>
      <c r="P32" s="175"/>
      <c r="Q32" s="175"/>
      <c r="R32" s="175"/>
      <c r="S32" s="175"/>
      <c r="T32" s="175"/>
      <c r="U32" s="175"/>
      <c r="V32" s="175"/>
      <c r="W32" s="175"/>
      <c r="X32" s="175"/>
      <c r="Y32" s="175"/>
      <c r="Z32" s="176"/>
    </row>
    <row r="33" spans="2:26" x14ac:dyDescent="0.35">
      <c r="B33" s="177"/>
      <c r="C33" s="216" t="s">
        <v>117</v>
      </c>
      <c r="D33" s="217"/>
      <c r="E33" s="217"/>
      <c r="F33" s="217"/>
      <c r="G33" s="217"/>
      <c r="H33" s="217"/>
      <c r="I33" s="217"/>
      <c r="J33" s="217"/>
      <c r="K33" s="217"/>
      <c r="L33" s="217"/>
      <c r="M33" s="217"/>
      <c r="N33" s="217"/>
      <c r="O33" s="217"/>
      <c r="P33" s="217"/>
      <c r="Q33" s="217"/>
      <c r="R33" s="217"/>
      <c r="S33" s="217"/>
      <c r="T33" s="217"/>
      <c r="U33" s="217"/>
      <c r="V33" s="217"/>
      <c r="W33" s="217"/>
      <c r="X33" s="217"/>
      <c r="Y33" s="217"/>
      <c r="Z33" s="218"/>
    </row>
    <row r="34" spans="2:26" x14ac:dyDescent="0.35">
      <c r="B34" s="177"/>
      <c r="C34" s="181" t="s">
        <v>118</v>
      </c>
      <c r="D34" s="182"/>
      <c r="E34" s="182"/>
      <c r="F34" s="182"/>
      <c r="G34" s="182"/>
      <c r="H34" s="182"/>
      <c r="I34" s="182"/>
      <c r="J34" s="182"/>
      <c r="K34" s="182"/>
      <c r="L34" s="182"/>
      <c r="M34" s="182"/>
      <c r="N34" s="182"/>
      <c r="O34" s="182"/>
      <c r="P34" s="182"/>
      <c r="Q34" s="182"/>
      <c r="R34" s="182"/>
      <c r="S34" s="182"/>
      <c r="T34" s="182"/>
      <c r="U34" s="182"/>
      <c r="V34" s="182"/>
      <c r="W34" s="182"/>
      <c r="X34" s="182"/>
      <c r="Y34" s="182"/>
      <c r="Z34" s="183"/>
    </row>
    <row r="35" spans="2:26" x14ac:dyDescent="0.35">
      <c r="B35" s="172" t="s">
        <v>106</v>
      </c>
      <c r="C35" s="204" t="s">
        <v>114</v>
      </c>
      <c r="D35" s="205"/>
      <c r="E35" s="205"/>
      <c r="F35" s="205"/>
      <c r="G35" s="205"/>
      <c r="H35" s="205"/>
      <c r="I35" s="205"/>
      <c r="J35" s="205"/>
      <c r="K35" s="205"/>
      <c r="L35" s="205"/>
      <c r="M35" s="205"/>
      <c r="N35" s="205"/>
      <c r="O35" s="205"/>
      <c r="P35" s="205"/>
      <c r="Q35" s="205"/>
      <c r="R35" s="205"/>
      <c r="S35" s="205"/>
      <c r="T35" s="205"/>
      <c r="U35" s="205"/>
      <c r="V35" s="205"/>
      <c r="W35" s="205"/>
      <c r="X35" s="205"/>
      <c r="Y35" s="205"/>
      <c r="Z35" s="206"/>
    </row>
    <row r="36" spans="2:26" x14ac:dyDescent="0.35">
      <c r="B36" s="172"/>
      <c r="C36" s="190" t="s">
        <v>113</v>
      </c>
      <c r="D36" s="191"/>
      <c r="E36" s="191"/>
      <c r="F36" s="191"/>
      <c r="G36" s="191"/>
      <c r="H36" s="191"/>
      <c r="I36" s="191"/>
      <c r="J36" s="191"/>
      <c r="K36" s="191"/>
      <c r="L36" s="191"/>
      <c r="M36" s="191"/>
      <c r="N36" s="191"/>
      <c r="O36" s="191"/>
      <c r="P36" s="191"/>
      <c r="Q36" s="191"/>
      <c r="R36" s="191"/>
      <c r="S36" s="191"/>
      <c r="T36" s="191"/>
      <c r="U36" s="191"/>
      <c r="V36" s="191"/>
      <c r="W36" s="191"/>
      <c r="X36" s="191"/>
      <c r="Y36" s="191"/>
      <c r="Z36" s="192"/>
    </row>
    <row r="37" spans="2:26" x14ac:dyDescent="0.35">
      <c r="B37" s="177" t="s">
        <v>82</v>
      </c>
      <c r="C37" s="225" t="s">
        <v>126</v>
      </c>
      <c r="D37" s="226"/>
      <c r="E37" s="226"/>
      <c r="F37" s="226"/>
      <c r="G37" s="226"/>
      <c r="H37" s="226"/>
      <c r="I37" s="226"/>
      <c r="J37" s="226"/>
      <c r="K37" s="226"/>
      <c r="L37" s="226"/>
      <c r="M37" s="226"/>
      <c r="N37" s="226"/>
      <c r="O37" s="226"/>
      <c r="P37" s="226"/>
      <c r="Q37" s="226"/>
      <c r="R37" s="226"/>
      <c r="S37" s="226"/>
      <c r="T37" s="226"/>
      <c r="U37" s="226"/>
      <c r="V37" s="226"/>
      <c r="W37" s="226"/>
      <c r="X37" s="226"/>
      <c r="Y37" s="226"/>
      <c r="Z37" s="227"/>
    </row>
    <row r="38" spans="2:26" x14ac:dyDescent="0.35">
      <c r="B38" s="177"/>
      <c r="C38" s="210" t="s">
        <v>127</v>
      </c>
      <c r="D38" s="211"/>
      <c r="E38" s="211"/>
      <c r="F38" s="211"/>
      <c r="G38" s="211"/>
      <c r="H38" s="211"/>
      <c r="I38" s="211"/>
      <c r="J38" s="211"/>
      <c r="K38" s="211"/>
      <c r="L38" s="211"/>
      <c r="M38" s="211"/>
      <c r="N38" s="211"/>
      <c r="O38" s="211"/>
      <c r="P38" s="211"/>
      <c r="Q38" s="211"/>
      <c r="R38" s="211"/>
      <c r="S38" s="211"/>
      <c r="T38" s="211"/>
      <c r="U38" s="211"/>
      <c r="V38" s="211"/>
      <c r="W38" s="211"/>
      <c r="X38" s="211"/>
      <c r="Y38" s="211"/>
      <c r="Z38" s="212"/>
    </row>
    <row r="39" spans="2:26" x14ac:dyDescent="0.35">
      <c r="B39" s="177"/>
      <c r="C39" s="210" t="s">
        <v>124</v>
      </c>
      <c r="D39" s="211"/>
      <c r="E39" s="211"/>
      <c r="F39" s="211"/>
      <c r="G39" s="211"/>
      <c r="H39" s="211"/>
      <c r="I39" s="211"/>
      <c r="J39" s="211"/>
      <c r="K39" s="211"/>
      <c r="L39" s="211"/>
      <c r="M39" s="211"/>
      <c r="N39" s="211"/>
      <c r="O39" s="211"/>
      <c r="P39" s="211"/>
      <c r="Q39" s="211"/>
      <c r="R39" s="211"/>
      <c r="S39" s="211"/>
      <c r="T39" s="211"/>
      <c r="U39" s="211"/>
      <c r="V39" s="211"/>
      <c r="W39" s="211"/>
      <c r="X39" s="211"/>
      <c r="Y39" s="211"/>
      <c r="Z39" s="212"/>
    </row>
    <row r="40" spans="2:26" x14ac:dyDescent="0.35">
      <c r="B40" s="177"/>
      <c r="C40" s="207" t="s">
        <v>121</v>
      </c>
      <c r="D40" s="208"/>
      <c r="E40" s="208"/>
      <c r="F40" s="208"/>
      <c r="G40" s="208"/>
      <c r="H40" s="208"/>
      <c r="I40" s="208"/>
      <c r="J40" s="208"/>
      <c r="K40" s="208"/>
      <c r="L40" s="208"/>
      <c r="M40" s="208"/>
      <c r="N40" s="208"/>
      <c r="O40" s="208"/>
      <c r="P40" s="208"/>
      <c r="Q40" s="208"/>
      <c r="R40" s="208"/>
      <c r="S40" s="208"/>
      <c r="T40" s="208"/>
      <c r="U40" s="208"/>
      <c r="V40" s="208"/>
      <c r="W40" s="208"/>
      <c r="X40" s="208"/>
      <c r="Y40" s="208"/>
      <c r="Z40" s="209"/>
    </row>
    <row r="41" spans="2:26" x14ac:dyDescent="0.35">
      <c r="B41" s="172" t="s">
        <v>80</v>
      </c>
      <c r="C41" s="222" t="s">
        <v>122</v>
      </c>
      <c r="D41" s="205"/>
      <c r="E41" s="205"/>
      <c r="F41" s="205"/>
      <c r="G41" s="205"/>
      <c r="H41" s="205"/>
      <c r="I41" s="205"/>
      <c r="J41" s="205"/>
      <c r="K41" s="205"/>
      <c r="L41" s="205"/>
      <c r="M41" s="205"/>
      <c r="N41" s="205"/>
      <c r="O41" s="205"/>
      <c r="P41" s="205"/>
      <c r="Q41" s="205"/>
      <c r="R41" s="205"/>
      <c r="S41" s="205"/>
      <c r="T41" s="205"/>
      <c r="U41" s="205"/>
      <c r="V41" s="205"/>
      <c r="W41" s="205"/>
      <c r="X41" s="205"/>
      <c r="Y41" s="205"/>
      <c r="Z41" s="206"/>
    </row>
    <row r="42" spans="2:26" s="41" customFormat="1" x14ac:dyDescent="0.35">
      <c r="B42" s="172"/>
      <c r="C42" s="223" t="s">
        <v>128</v>
      </c>
      <c r="D42" s="202"/>
      <c r="E42" s="202"/>
      <c r="F42" s="202"/>
      <c r="G42" s="202"/>
      <c r="H42" s="202"/>
      <c r="I42" s="202"/>
      <c r="J42" s="202"/>
      <c r="K42" s="202"/>
      <c r="L42" s="202"/>
      <c r="M42" s="202"/>
      <c r="N42" s="202"/>
      <c r="O42" s="202"/>
      <c r="P42" s="202"/>
      <c r="Q42" s="202"/>
      <c r="R42" s="202"/>
      <c r="S42" s="202"/>
      <c r="T42" s="202"/>
      <c r="U42" s="202"/>
      <c r="V42" s="202"/>
      <c r="W42" s="202"/>
      <c r="X42" s="202"/>
      <c r="Y42" s="202"/>
      <c r="Z42" s="203"/>
    </row>
    <row r="43" spans="2:26" x14ac:dyDescent="0.35">
      <c r="B43" s="172"/>
      <c r="C43" s="223" t="s">
        <v>125</v>
      </c>
      <c r="D43" s="202"/>
      <c r="E43" s="202"/>
      <c r="F43" s="202"/>
      <c r="G43" s="202"/>
      <c r="H43" s="202"/>
      <c r="I43" s="202"/>
      <c r="J43" s="202"/>
      <c r="K43" s="202"/>
      <c r="L43" s="202"/>
      <c r="M43" s="202"/>
      <c r="N43" s="202"/>
      <c r="O43" s="202"/>
      <c r="P43" s="202"/>
      <c r="Q43" s="202"/>
      <c r="R43" s="202"/>
      <c r="S43" s="202"/>
      <c r="T43" s="202"/>
      <c r="U43" s="202"/>
      <c r="V43" s="202"/>
      <c r="W43" s="202"/>
      <c r="X43" s="202"/>
      <c r="Y43" s="202"/>
      <c r="Z43" s="203"/>
    </row>
    <row r="44" spans="2:26" x14ac:dyDescent="0.35">
      <c r="B44" s="172"/>
      <c r="C44" s="224" t="s">
        <v>120</v>
      </c>
      <c r="D44" s="179"/>
      <c r="E44" s="179"/>
      <c r="F44" s="179"/>
      <c r="G44" s="179"/>
      <c r="H44" s="179"/>
      <c r="I44" s="179"/>
      <c r="J44" s="179"/>
      <c r="K44" s="179"/>
      <c r="L44" s="179"/>
      <c r="M44" s="179"/>
      <c r="N44" s="179"/>
      <c r="O44" s="179"/>
      <c r="P44" s="179"/>
      <c r="Q44" s="179"/>
      <c r="R44" s="179"/>
      <c r="S44" s="179"/>
      <c r="T44" s="179"/>
      <c r="U44" s="179"/>
      <c r="V44" s="179"/>
      <c r="W44" s="179"/>
      <c r="X44" s="179"/>
      <c r="Y44" s="179"/>
      <c r="Z44" s="180"/>
    </row>
    <row r="46" spans="2:26" s="56" customFormat="1" x14ac:dyDescent="0.35">
      <c r="B46" s="56" t="s">
        <v>142</v>
      </c>
    </row>
    <row r="48" spans="2:26" x14ac:dyDescent="0.35">
      <c r="B48" s="219" t="s">
        <v>81</v>
      </c>
    </row>
    <row r="49" spans="2:8" x14ac:dyDescent="0.35">
      <c r="B49" s="219"/>
    </row>
    <row r="50" spans="2:8" x14ac:dyDescent="0.35">
      <c r="B50" s="219"/>
    </row>
    <row r="52" spans="2:8" x14ac:dyDescent="0.35">
      <c r="D52" s="220" t="s">
        <v>82</v>
      </c>
      <c r="E52" s="220"/>
      <c r="G52" s="221" t="s">
        <v>80</v>
      </c>
      <c r="H52" s="221"/>
    </row>
    <row r="53" spans="2:8" x14ac:dyDescent="0.35">
      <c r="D53" s="220"/>
      <c r="E53" s="220"/>
      <c r="G53" s="221"/>
      <c r="H53" s="221"/>
    </row>
    <row r="54" spans="2:8" x14ac:dyDescent="0.35">
      <c r="D54" s="220"/>
      <c r="E54" s="220"/>
      <c r="G54" s="221"/>
      <c r="H54" s="221"/>
    </row>
    <row r="56" spans="2:8" x14ac:dyDescent="0.35">
      <c r="B56" s="219" t="s">
        <v>106</v>
      </c>
    </row>
    <row r="57" spans="2:8" x14ac:dyDescent="0.35">
      <c r="B57" s="219"/>
    </row>
    <row r="58" spans="2:8" x14ac:dyDescent="0.35">
      <c r="B58" s="219"/>
    </row>
    <row r="60" spans="2:8" s="56" customFormat="1" x14ac:dyDescent="0.35">
      <c r="B60" s="56" t="s">
        <v>77</v>
      </c>
    </row>
  </sheetData>
  <mergeCells count="53">
    <mergeCell ref="C4:Z4"/>
    <mergeCell ref="C33:Z33"/>
    <mergeCell ref="B48:B50"/>
    <mergeCell ref="B56:B58"/>
    <mergeCell ref="D52:E54"/>
    <mergeCell ref="G52:H54"/>
    <mergeCell ref="C40:Z40"/>
    <mergeCell ref="C41:Z41"/>
    <mergeCell ref="C42:Z42"/>
    <mergeCell ref="C43:Z43"/>
    <mergeCell ref="C44:Z44"/>
    <mergeCell ref="C34:Z34"/>
    <mergeCell ref="C35:Z35"/>
    <mergeCell ref="C36:Z36"/>
    <mergeCell ref="C37:Z37"/>
    <mergeCell ref="C38:Z38"/>
    <mergeCell ref="C18:Z18"/>
    <mergeCell ref="C19:Z19"/>
    <mergeCell ref="C24:Z24"/>
    <mergeCell ref="C25:Z25"/>
    <mergeCell ref="C39:Z39"/>
    <mergeCell ref="C27:Z27"/>
    <mergeCell ref="C28:Z28"/>
    <mergeCell ref="C29:Z29"/>
    <mergeCell ref="C30:Z30"/>
    <mergeCell ref="C31:Z31"/>
    <mergeCell ref="C32:Z32"/>
    <mergeCell ref="C5:Z5"/>
    <mergeCell ref="C6:Z6"/>
    <mergeCell ref="C7:Z7"/>
    <mergeCell ref="C8:Z8"/>
    <mergeCell ref="C9:Z9"/>
    <mergeCell ref="C10:Z10"/>
    <mergeCell ref="B32:B34"/>
    <mergeCell ref="B35:B36"/>
    <mergeCell ref="B41:B44"/>
    <mergeCell ref="B37:B40"/>
    <mergeCell ref="B27:B29"/>
    <mergeCell ref="B30:B31"/>
    <mergeCell ref="C26:Z26"/>
    <mergeCell ref="C23:Z23"/>
    <mergeCell ref="C11:Z11"/>
    <mergeCell ref="C12:Z12"/>
    <mergeCell ref="C13:Z13"/>
    <mergeCell ref="C14:Z14"/>
    <mergeCell ref="C15:Z15"/>
    <mergeCell ref="C16:Z16"/>
    <mergeCell ref="C17:Z17"/>
    <mergeCell ref="B5:B9"/>
    <mergeCell ref="B10:B11"/>
    <mergeCell ref="B12:B14"/>
    <mergeCell ref="B15:B19"/>
    <mergeCell ref="B24:B26"/>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Info</vt:lpstr>
      <vt:lpstr>Tool</vt:lpstr>
      <vt:lpstr>Indices</vt:lpstr>
      <vt:lpstr>Discounting</vt:lpstr>
      <vt:lpstr>LISTS_</vt:lpstr>
      <vt:lpstr>Developer_Info</vt:lpstr>
      <vt:lpstr>DEFLATOR_PriceYear</vt:lpstr>
      <vt:lpstr>DEFLATOR_YN</vt:lpstr>
      <vt:lpstr>DISCOUNT_PriceYear</vt:lpstr>
      <vt:lpstr>DISCOUNT_Type</vt:lpstr>
      <vt:lpstr>DISCOUNT_YN</vt:lpstr>
      <vt:lpstr>INFLATION_Index</vt:lpstr>
      <vt:lpstr>INFLATION_PriceYear</vt:lpstr>
      <vt:lpstr>INFLATION_YN</vt:lpstr>
      <vt:lpstr>SETUP_Frequency</vt:lpstr>
      <vt:lpstr>SETUP_Period_Final</vt:lpstr>
      <vt:lpstr>SETUP_Period_First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EconomicAppraisalHub@justice.gov.uk</dc:creator>
  <cp:lastModifiedBy>Simjee, Ibrahim | (He/His)</cp:lastModifiedBy>
  <dcterms:created xsi:type="dcterms:W3CDTF">2022-11-01T09:54:12Z</dcterms:created>
  <dcterms:modified xsi:type="dcterms:W3CDTF">2023-06-21T13:08:36Z</dcterms:modified>
</cp:coreProperties>
</file>