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linacre/Documents/python_projects/fellegi_sunter_em_spark/tests/"/>
    </mc:Choice>
  </mc:AlternateContent>
  <xr:revisionPtr revIDLastSave="0" documentId="13_ncr:1_{A751D6BE-7A2B-0749-9900-D9DCD855F593}" xr6:coauthVersionLast="45" xr6:coauthVersionMax="45" xr10:uidLastSave="{00000000-0000-0000-0000-000000000000}"/>
  <bookViews>
    <workbookView xWindow="0" yWindow="460" windowWidth="38400" windowHeight="22680" xr2:uid="{27CAC7C4-EFB1-2244-808B-55D49E1F78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5" i="1" l="1"/>
  <c r="R24" i="1"/>
  <c r="R23" i="1"/>
  <c r="Q24" i="1"/>
  <c r="Q23" i="1"/>
  <c r="R11" i="1"/>
  <c r="R10" i="1"/>
  <c r="R9" i="1"/>
  <c r="R8" i="1"/>
  <c r="R7" i="1"/>
  <c r="R6" i="1"/>
  <c r="R5" i="1"/>
  <c r="R4" i="1"/>
  <c r="R3" i="1"/>
  <c r="R2" i="1"/>
  <c r="P25" i="1"/>
  <c r="P24" i="1"/>
  <c r="O24" i="1"/>
  <c r="O23" i="1"/>
  <c r="P23" i="1" s="1"/>
  <c r="R19" i="1"/>
  <c r="R18" i="1"/>
  <c r="R17" i="1"/>
  <c r="Q18" i="1"/>
  <c r="Q17" i="1"/>
  <c r="P19" i="1"/>
  <c r="P18" i="1"/>
  <c r="P17" i="1"/>
  <c r="O18" i="1"/>
  <c r="O17" i="1"/>
  <c r="O11" i="1" l="1"/>
  <c r="N11" i="1"/>
  <c r="L11" i="1"/>
  <c r="O10" i="1"/>
  <c r="N10" i="1"/>
  <c r="L10" i="1"/>
  <c r="O9" i="1"/>
  <c r="N9" i="1"/>
  <c r="L9" i="1"/>
  <c r="O8" i="1"/>
  <c r="N8" i="1"/>
  <c r="L8" i="1"/>
  <c r="O7" i="1"/>
  <c r="N7" i="1"/>
  <c r="P7" i="1" s="1"/>
  <c r="Q7" i="1" s="1"/>
  <c r="L7" i="1"/>
  <c r="O6" i="1"/>
  <c r="N6" i="1"/>
  <c r="O5" i="1"/>
  <c r="N5" i="1"/>
  <c r="P5" i="1" s="1"/>
  <c r="O4" i="1"/>
  <c r="N4" i="1"/>
  <c r="O3" i="1"/>
  <c r="N3" i="1"/>
  <c r="O2" i="1"/>
  <c r="N2" i="1"/>
  <c r="P2" i="1" s="1"/>
  <c r="L6" i="1"/>
  <c r="L5" i="1"/>
  <c r="L4" i="1"/>
  <c r="L3" i="1"/>
  <c r="L2" i="1"/>
  <c r="P11" i="1" l="1"/>
  <c r="Q11" i="1" s="1"/>
  <c r="P10" i="1"/>
  <c r="Q10" i="1" s="1"/>
  <c r="P9" i="1"/>
  <c r="Q9" i="1" s="1"/>
  <c r="P8" i="1"/>
  <c r="Q8" i="1" s="1"/>
  <c r="Q5" i="1"/>
  <c r="P4" i="1"/>
  <c r="Q4" i="1" s="1"/>
  <c r="P3" i="1"/>
  <c r="Q3" i="1" s="1"/>
  <c r="Q2" i="1"/>
  <c r="P6" i="1"/>
  <c r="Q6" i="1" s="1"/>
  <c r="Q12" i="1" l="1"/>
  <c r="R12" i="1"/>
  <c r="S12" i="1" l="1"/>
</calcChain>
</file>

<file path=xl/sharedStrings.xml><?xml version="1.0" encoding="utf-8"?>
<sst xmlns="http://schemas.openxmlformats.org/spreadsheetml/2006/main" count="4" uniqueCount="4">
  <si>
    <t>gamma_0</t>
  </si>
  <si>
    <t>gamma_1</t>
  </si>
  <si>
    <t>New pis - among matches</t>
  </si>
  <si>
    <t>New pis - among non 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</si>
</sst>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24292E"/>
      <name val="Consolas"/>
      <family val="2"/>
    </font>
    <font>
      <sz val="12"/>
      <color rgb="FFD4D4D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874F6-5FCF-C146-8DF0-16C59BD7727D}">
  <dimension ref="A1:S28"/>
  <sheetViews>
    <sheetView tabSelected="1" workbookViewId="0">
      <selection activeCell="R25" sqref="R25"/>
    </sheetView>
  </sheetViews>
  <sheetFormatPr baseColWidth="10" defaultRowHeight="16" x14ac:dyDescent="0.2"/>
  <sheetData>
    <row r="1" spans="1:19" x14ac:dyDescent="0.2">
      <c r="A1" s="1" t="s">
        <v>0</v>
      </c>
      <c r="B1" t="s">
        <v>1</v>
      </c>
    </row>
    <row r="2" spans="1:19" x14ac:dyDescent="0.2">
      <c r="A2" s="2">
        <v>1</v>
      </c>
      <c r="B2">
        <v>2</v>
      </c>
      <c r="D2">
        <v>0.4</v>
      </c>
      <c r="E2">
        <v>0.9</v>
      </c>
      <c r="F2">
        <v>0.7</v>
      </c>
      <c r="H2">
        <v>0.6</v>
      </c>
      <c r="I2">
        <v>0.2</v>
      </c>
      <c r="J2">
        <v>0.25</v>
      </c>
      <c r="L2">
        <f t="shared" ref="L2:L11" si="0">PRODUCT(D2:F2)*PRODUCT(H2:J2)</f>
        <v>7.5599999999999999E-3</v>
      </c>
      <c r="N2">
        <f t="shared" ref="N2:N11" si="1">PRODUCT(D2:F2)</f>
        <v>0.252</v>
      </c>
      <c r="O2">
        <f t="shared" ref="O2:O11" si="2">PRODUCT(H2:J2)</f>
        <v>0.03</v>
      </c>
      <c r="P2">
        <f t="shared" ref="P2:P11" si="3">N2+O2</f>
        <v>0.28200000000000003</v>
      </c>
      <c r="Q2">
        <f t="shared" ref="Q2:Q11" si="4">N2/P2</f>
        <v>0.8936170212765957</v>
      </c>
      <c r="R2">
        <f>1-Q2</f>
        <v>0.1063829787234043</v>
      </c>
    </row>
    <row r="3" spans="1:19" x14ac:dyDescent="0.2">
      <c r="A3" s="2">
        <v>1</v>
      </c>
      <c r="B3">
        <v>2</v>
      </c>
      <c r="D3">
        <v>0.4</v>
      </c>
      <c r="E3">
        <v>0.9</v>
      </c>
      <c r="F3">
        <v>0.7</v>
      </c>
      <c r="H3">
        <v>0.6</v>
      </c>
      <c r="I3">
        <v>0.2</v>
      </c>
      <c r="J3">
        <v>0.25</v>
      </c>
      <c r="L3">
        <f t="shared" si="0"/>
        <v>7.5599999999999999E-3</v>
      </c>
      <c r="N3">
        <f t="shared" si="1"/>
        <v>0.252</v>
      </c>
      <c r="O3">
        <f t="shared" si="2"/>
        <v>0.03</v>
      </c>
      <c r="P3">
        <f t="shared" si="3"/>
        <v>0.28200000000000003</v>
      </c>
      <c r="Q3">
        <f t="shared" si="4"/>
        <v>0.8936170212765957</v>
      </c>
      <c r="R3">
        <f t="shared" ref="R3:R11" si="5">1-Q3</f>
        <v>0.1063829787234043</v>
      </c>
    </row>
    <row r="4" spans="1:19" x14ac:dyDescent="0.2">
      <c r="A4" s="2">
        <v>1</v>
      </c>
      <c r="B4">
        <v>1</v>
      </c>
      <c r="D4">
        <v>0.4</v>
      </c>
      <c r="E4">
        <v>0.9</v>
      </c>
      <c r="F4">
        <v>0.2</v>
      </c>
      <c r="H4">
        <v>0.6</v>
      </c>
      <c r="I4">
        <v>0.2</v>
      </c>
      <c r="J4">
        <v>0.25</v>
      </c>
      <c r="L4">
        <f t="shared" si="0"/>
        <v>2.16E-3</v>
      </c>
      <c r="N4">
        <f t="shared" si="1"/>
        <v>7.2000000000000008E-2</v>
      </c>
      <c r="O4">
        <f t="shared" si="2"/>
        <v>0.03</v>
      </c>
      <c r="P4">
        <f t="shared" si="3"/>
        <v>0.10200000000000001</v>
      </c>
      <c r="Q4">
        <f t="shared" si="4"/>
        <v>0.70588235294117652</v>
      </c>
      <c r="R4">
        <f t="shared" si="5"/>
        <v>0.29411764705882348</v>
      </c>
    </row>
    <row r="5" spans="1:19" x14ac:dyDescent="0.2">
      <c r="A5" s="2">
        <v>1</v>
      </c>
      <c r="B5">
        <v>1</v>
      </c>
      <c r="D5">
        <v>0.4</v>
      </c>
      <c r="E5">
        <v>0.9</v>
      </c>
      <c r="F5">
        <v>0.2</v>
      </c>
      <c r="H5">
        <v>0.6</v>
      </c>
      <c r="I5">
        <v>0.2</v>
      </c>
      <c r="J5">
        <v>0.25</v>
      </c>
      <c r="L5">
        <f t="shared" si="0"/>
        <v>2.16E-3</v>
      </c>
      <c r="N5">
        <f t="shared" si="1"/>
        <v>7.2000000000000008E-2</v>
      </c>
      <c r="O5">
        <f t="shared" si="2"/>
        <v>0.03</v>
      </c>
      <c r="P5">
        <f t="shared" si="3"/>
        <v>0.10200000000000001</v>
      </c>
      <c r="Q5">
        <f t="shared" si="4"/>
        <v>0.70588235294117652</v>
      </c>
      <c r="R5">
        <f t="shared" si="5"/>
        <v>0.29411764705882348</v>
      </c>
    </row>
    <row r="6" spans="1:19" x14ac:dyDescent="0.2">
      <c r="A6" s="2">
        <v>0</v>
      </c>
      <c r="B6">
        <v>2</v>
      </c>
      <c r="D6">
        <v>0.4</v>
      </c>
      <c r="E6">
        <v>0.1</v>
      </c>
      <c r="F6">
        <v>0.7</v>
      </c>
      <c r="H6">
        <v>0.6</v>
      </c>
      <c r="I6">
        <v>0.8</v>
      </c>
      <c r="J6">
        <v>0.25</v>
      </c>
      <c r="L6">
        <f t="shared" si="0"/>
        <v>3.3600000000000006E-3</v>
      </c>
      <c r="N6">
        <f t="shared" si="1"/>
        <v>2.8000000000000004E-2</v>
      </c>
      <c r="O6">
        <f t="shared" si="2"/>
        <v>0.12</v>
      </c>
      <c r="P6">
        <f t="shared" si="3"/>
        <v>0.14799999999999999</v>
      </c>
      <c r="Q6">
        <f t="shared" si="4"/>
        <v>0.18918918918918923</v>
      </c>
      <c r="R6">
        <f t="shared" si="5"/>
        <v>0.81081081081081074</v>
      </c>
    </row>
    <row r="7" spans="1:19" x14ac:dyDescent="0.2">
      <c r="A7" s="2">
        <v>0</v>
      </c>
      <c r="B7">
        <v>2</v>
      </c>
      <c r="D7">
        <v>0.4</v>
      </c>
      <c r="E7">
        <v>0.1</v>
      </c>
      <c r="F7">
        <v>0.7</v>
      </c>
      <c r="H7">
        <v>0.6</v>
      </c>
      <c r="I7">
        <v>0.8</v>
      </c>
      <c r="J7">
        <v>0.25</v>
      </c>
      <c r="L7">
        <f t="shared" si="0"/>
        <v>3.3600000000000006E-3</v>
      </c>
      <c r="N7">
        <f t="shared" si="1"/>
        <v>2.8000000000000004E-2</v>
      </c>
      <c r="O7">
        <f t="shared" si="2"/>
        <v>0.12</v>
      </c>
      <c r="P7">
        <f t="shared" si="3"/>
        <v>0.14799999999999999</v>
      </c>
      <c r="Q7">
        <f t="shared" si="4"/>
        <v>0.18918918918918923</v>
      </c>
      <c r="R7">
        <f t="shared" si="5"/>
        <v>0.81081081081081074</v>
      </c>
    </row>
    <row r="8" spans="1:19" x14ac:dyDescent="0.2">
      <c r="A8" s="2">
        <v>1</v>
      </c>
      <c r="B8">
        <v>2</v>
      </c>
      <c r="D8">
        <v>0.4</v>
      </c>
      <c r="E8">
        <v>0.9</v>
      </c>
      <c r="F8">
        <v>0.7</v>
      </c>
      <c r="H8">
        <v>0.6</v>
      </c>
      <c r="I8">
        <v>0.2</v>
      </c>
      <c r="J8">
        <v>0.25</v>
      </c>
      <c r="L8">
        <f t="shared" si="0"/>
        <v>7.5599999999999999E-3</v>
      </c>
      <c r="N8">
        <f t="shared" si="1"/>
        <v>0.252</v>
      </c>
      <c r="O8">
        <f t="shared" si="2"/>
        <v>0.03</v>
      </c>
      <c r="P8">
        <f t="shared" si="3"/>
        <v>0.28200000000000003</v>
      </c>
      <c r="Q8">
        <f t="shared" si="4"/>
        <v>0.8936170212765957</v>
      </c>
      <c r="R8">
        <f t="shared" si="5"/>
        <v>0.1063829787234043</v>
      </c>
    </row>
    <row r="9" spans="1:19" x14ac:dyDescent="0.2">
      <c r="A9" s="2">
        <v>1</v>
      </c>
      <c r="B9">
        <v>2</v>
      </c>
      <c r="D9">
        <v>0.4</v>
      </c>
      <c r="E9">
        <v>0.9</v>
      </c>
      <c r="F9">
        <v>0.7</v>
      </c>
      <c r="H9">
        <v>0.6</v>
      </c>
      <c r="I9">
        <v>0.2</v>
      </c>
      <c r="J9">
        <v>0.25</v>
      </c>
      <c r="L9">
        <f t="shared" si="0"/>
        <v>7.5599999999999999E-3</v>
      </c>
      <c r="N9">
        <f t="shared" si="1"/>
        <v>0.252</v>
      </c>
      <c r="O9">
        <f t="shared" si="2"/>
        <v>0.03</v>
      </c>
      <c r="P9">
        <f t="shared" si="3"/>
        <v>0.28200000000000003</v>
      </c>
      <c r="Q9">
        <f t="shared" si="4"/>
        <v>0.8936170212765957</v>
      </c>
      <c r="R9">
        <f t="shared" si="5"/>
        <v>0.1063829787234043</v>
      </c>
    </row>
    <row r="10" spans="1:19" x14ac:dyDescent="0.2">
      <c r="A10" s="2">
        <v>1</v>
      </c>
      <c r="B10">
        <v>0</v>
      </c>
      <c r="D10">
        <v>0.4</v>
      </c>
      <c r="E10">
        <v>0.9</v>
      </c>
      <c r="F10">
        <v>0.1</v>
      </c>
      <c r="H10">
        <v>0.6</v>
      </c>
      <c r="I10">
        <v>0.2</v>
      </c>
      <c r="J10">
        <v>0.5</v>
      </c>
      <c r="L10">
        <f t="shared" si="0"/>
        <v>2.16E-3</v>
      </c>
      <c r="N10">
        <f t="shared" si="1"/>
        <v>3.6000000000000004E-2</v>
      </c>
      <c r="O10">
        <f t="shared" si="2"/>
        <v>0.06</v>
      </c>
      <c r="P10">
        <f t="shared" si="3"/>
        <v>9.6000000000000002E-2</v>
      </c>
      <c r="Q10">
        <f t="shared" si="4"/>
        <v>0.37500000000000006</v>
      </c>
      <c r="R10">
        <f t="shared" si="5"/>
        <v>0.625</v>
      </c>
    </row>
    <row r="11" spans="1:19" x14ac:dyDescent="0.2">
      <c r="A11" s="2">
        <v>1</v>
      </c>
      <c r="B11">
        <v>0</v>
      </c>
      <c r="D11">
        <v>0.4</v>
      </c>
      <c r="E11">
        <v>0.9</v>
      </c>
      <c r="F11">
        <v>0.1</v>
      </c>
      <c r="H11">
        <v>0.6</v>
      </c>
      <c r="I11">
        <v>0.2</v>
      </c>
      <c r="J11">
        <v>0.5</v>
      </c>
      <c r="L11">
        <f t="shared" si="0"/>
        <v>2.16E-3</v>
      </c>
      <c r="N11">
        <f t="shared" si="1"/>
        <v>3.6000000000000004E-2</v>
      </c>
      <c r="O11">
        <f t="shared" si="2"/>
        <v>0.06</v>
      </c>
      <c r="P11">
        <f t="shared" si="3"/>
        <v>9.6000000000000002E-2</v>
      </c>
      <c r="Q11">
        <f t="shared" si="4"/>
        <v>0.37500000000000006</v>
      </c>
      <c r="R11">
        <f t="shared" si="5"/>
        <v>0.625</v>
      </c>
    </row>
    <row r="12" spans="1:19" x14ac:dyDescent="0.2">
      <c r="Q12">
        <f>SUM(Q2:Q11)</f>
        <v>6.1146111693671141</v>
      </c>
      <c r="R12">
        <f>COUNT(Q2:Q11)</f>
        <v>10</v>
      </c>
      <c r="S12">
        <f>Q12/R12</f>
        <v>0.61146111693671146</v>
      </c>
    </row>
    <row r="16" spans="1:19" x14ac:dyDescent="0.2">
      <c r="Q16" t="s">
        <v>2</v>
      </c>
    </row>
    <row r="17" spans="1:18" x14ac:dyDescent="0.2">
      <c r="O17" t="str">
        <f>"=0"</f>
        <v>=0</v>
      </c>
      <c r="P17" t="str">
        <f>O17</f>
        <v>=0</v>
      </c>
      <c r="Q17">
        <f>SUMIF(A$2:A$11,O17,$Q$2:$Q$11)/SUM($Q$2:$Q$11)</f>
        <v>6.1881020378527531E-2</v>
      </c>
      <c r="R17">
        <f>SUMIF(B$2:B$11,P17,$Q$2:$Q$11)/SUM($Q$2:$Q$11)</f>
        <v>0.12265702253600992</v>
      </c>
    </row>
    <row r="18" spans="1:18" x14ac:dyDescent="0.2">
      <c r="A18" s="2"/>
      <c r="O18" t="str">
        <f>"=1"</f>
        <v>=1</v>
      </c>
      <c r="P18" t="str">
        <f>O18</f>
        <v>=1</v>
      </c>
      <c r="Q18">
        <f>SUMIF(A$2:A$11,O18,$Q$2:$Q$11)/SUM($Q$2:$Q$11)</f>
        <v>0.9381189796214725</v>
      </c>
      <c r="R18">
        <f>SUMIF(B$2:B$11,P18,$Q$2:$Q$11)/SUM($Q$2:$Q$11)</f>
        <v>0.23088380712660689</v>
      </c>
    </row>
    <row r="19" spans="1:18" x14ac:dyDescent="0.2">
      <c r="A19" s="2"/>
      <c r="P19" t="str">
        <f>"=2"</f>
        <v>=2</v>
      </c>
      <c r="R19">
        <f>SUMIF(B$2:B$11,P19,$Q$2:$Q$11)/SUM($Q$2:$Q$11)</f>
        <v>0.6464591703373832</v>
      </c>
    </row>
    <row r="20" spans="1:18" x14ac:dyDescent="0.2">
      <c r="A20" s="2"/>
    </row>
    <row r="21" spans="1:18" x14ac:dyDescent="0.2">
      <c r="A21" s="2"/>
    </row>
    <row r="22" spans="1:18" x14ac:dyDescent="0.2">
      <c r="A22" s="2"/>
      <c r="Q22" t="s">
        <v>3</v>
      </c>
    </row>
    <row r="23" spans="1:18" x14ac:dyDescent="0.2">
      <c r="A23" s="2"/>
      <c r="O23" t="str">
        <f>"=0"</f>
        <v>=0</v>
      </c>
      <c r="P23" t="str">
        <f>O23</f>
        <v>=0</v>
      </c>
      <c r="Q23">
        <f>SUMIF(A$2:A$11,O23,$R$2:$R$11)/SUM($R$2:$R$11)</f>
        <v>0.41736405088637618</v>
      </c>
      <c r="R23">
        <f>SUMIF(B$2:B$11,P23,$R$2:$R$11)/SUM($R$2:$R$11)</f>
        <v>0.32171812255824833</v>
      </c>
    </row>
    <row r="24" spans="1:18" x14ac:dyDescent="0.2">
      <c r="A24" s="2"/>
      <c r="O24" t="str">
        <f>"=1"</f>
        <v>=1</v>
      </c>
      <c r="P24" t="str">
        <f>O24</f>
        <v>=1</v>
      </c>
      <c r="Q24">
        <f>SUMIF(A$2:A$11,O24,$R$2:$R$11)/SUM($R$2:$R$11)</f>
        <v>0.58263594911362371</v>
      </c>
      <c r="R24">
        <f>SUMIF(B$2:B$11,P24,$R$2:$R$11)/SUM($R$2:$R$11)</f>
        <v>0.15139676355682272</v>
      </c>
    </row>
    <row r="25" spans="1:18" x14ac:dyDescent="0.2">
      <c r="A25" s="2"/>
      <c r="P25" t="str">
        <f>"=2"</f>
        <v>=2</v>
      </c>
      <c r="R25">
        <f>SUMIF(B$2:B$11,P25,$R$2:$R$11)/SUM($R$2:$R$11)</f>
        <v>0.52688511388492887</v>
      </c>
    </row>
    <row r="26" spans="1:18" x14ac:dyDescent="0.2">
      <c r="A26" s="2"/>
    </row>
    <row r="27" spans="1:18" x14ac:dyDescent="0.2">
      <c r="A27" s="2"/>
    </row>
    <row r="28" spans="1:18" x14ac:dyDescent="0.2">
      <c r="A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2019-12-17T08:09:42Z</dcterms:created>
  <dcterms:modified xsi:type="dcterms:W3CDTF">2019-12-17T12:31:57Z</dcterms:modified>
</cp:coreProperties>
</file>