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fm3\Dropbox\Mojdeh\msfm3\Georgia Tech\research2\brachypodium\Dynamic model paper\"/>
    </mc:Choice>
  </mc:AlternateContent>
  <bookViews>
    <workbookView xWindow="0" yWindow="0" windowWidth="19410" windowHeight="12360"/>
  </bookViews>
  <sheets>
    <sheet name="Sheet1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3" i="2" s="1"/>
  <c r="O12" i="2"/>
  <c r="O13" i="2" s="1"/>
  <c r="N12" i="2"/>
  <c r="N13" i="2" s="1"/>
  <c r="M12" i="2"/>
  <c r="M13" i="2" s="1"/>
  <c r="L12" i="2"/>
  <c r="L13" i="2" s="1"/>
  <c r="K12" i="2"/>
  <c r="K13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O4" i="2"/>
  <c r="N4" i="2"/>
  <c r="M4" i="2"/>
  <c r="L4" i="2"/>
  <c r="K4" i="2"/>
  <c r="J4" i="2"/>
  <c r="O3" i="2"/>
  <c r="N3" i="2"/>
  <c r="M3" i="2"/>
  <c r="L3" i="2"/>
  <c r="K3" i="2"/>
  <c r="K17" i="2" s="1"/>
  <c r="J3" i="2"/>
  <c r="J17" i="2" s="1"/>
  <c r="L17" i="2" l="1"/>
  <c r="M17" i="2"/>
  <c r="J18" i="2"/>
  <c r="K18" i="2"/>
  <c r="L18" i="2"/>
  <c r="M18" i="2"/>
</calcChain>
</file>

<file path=xl/sharedStrings.xml><?xml version="1.0" encoding="utf-8"?>
<sst xmlns="http://schemas.openxmlformats.org/spreadsheetml/2006/main" count="33" uniqueCount="13">
  <si>
    <t>S</t>
  </si>
  <si>
    <t>G</t>
  </si>
  <si>
    <t>H</t>
  </si>
  <si>
    <t>S(umol/g)</t>
  </si>
  <si>
    <t>G(umol/g)</t>
  </si>
  <si>
    <t>H(umol/g)</t>
  </si>
  <si>
    <t>total (umol/g)</t>
  </si>
  <si>
    <t>S/G</t>
  </si>
  <si>
    <t>H/T</t>
  </si>
  <si>
    <t>TALi-27</t>
  </si>
  <si>
    <t>C</t>
  </si>
  <si>
    <t>error</t>
  </si>
  <si>
    <r>
      <t>standard deviation/</t>
    </r>
    <r>
      <rPr>
        <sz val="11"/>
        <color rgb="FFFF0000"/>
        <rFont val="Calibri"/>
        <family val="2"/>
        <scheme val="minor"/>
      </rPr>
      <t xml:space="preserve">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</si>
</sst>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2" fillId="0" borderId="0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1204/Documents/Documents/4.%20UNT/Experiments/Lignin%20Brachypodium/GC_MS/T1%20RNAi/T1s%20RN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2018 analysis"/>
    </sheetNames>
    <sheetDataSet>
      <sheetData sheetId="0"/>
      <sheetData sheetId="1"/>
      <sheetData sheetId="2"/>
      <sheetData sheetId="3">
        <row r="12">
          <cell r="Z12" t="str">
            <v>PALi-77</v>
          </cell>
        </row>
        <row r="13">
          <cell r="Z13" t="str">
            <v>PTALi-27</v>
          </cell>
        </row>
        <row r="14">
          <cell r="Z14" t="str">
            <v>C4Hi-7</v>
          </cell>
        </row>
        <row r="15">
          <cell r="Z15" t="str">
            <v>C3′Hi-6</v>
          </cell>
        </row>
        <row r="16">
          <cell r="Z16" t="str">
            <v>HCTi-1</v>
          </cell>
        </row>
        <row r="17">
          <cell r="Z17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tabSelected="1" zoomScale="80" zoomScaleNormal="80" workbookViewId="0">
      <selection activeCell="AB40" sqref="AB40"/>
    </sheetView>
  </sheetViews>
  <sheetFormatPr defaultRowHeight="15" x14ac:dyDescent="0.25"/>
  <sheetData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s="2"/>
      <c r="J2" s="1" t="s">
        <v>0</v>
      </c>
      <c r="K2" s="1" t="s">
        <v>1</v>
      </c>
      <c r="L2" s="1" t="s">
        <v>2</v>
      </c>
      <c r="M2" t="s">
        <v>6</v>
      </c>
      <c r="N2" t="s">
        <v>7</v>
      </c>
      <c r="O2" t="s">
        <v>8</v>
      </c>
    </row>
    <row r="3" spans="1:15" x14ac:dyDescent="0.25">
      <c r="A3" t="s">
        <v>9</v>
      </c>
      <c r="B3">
        <v>76.780298368083578</v>
      </c>
      <c r="C3">
        <v>94.406151971289745</v>
      </c>
      <c r="D3">
        <v>19.073047487470863</v>
      </c>
      <c r="E3">
        <v>190.25949782684418</v>
      </c>
      <c r="F3">
        <v>0.81329761636120446</v>
      </c>
      <c r="G3">
        <v>0.1002475445658398</v>
      </c>
      <c r="I3" t="s">
        <v>9</v>
      </c>
      <c r="J3">
        <f>AVERAGE(B3:B5)</f>
        <v>84.391705681257051</v>
      </c>
      <c r="K3">
        <f>AVERAGE(C3:C5)</f>
        <v>106.07713164095402</v>
      </c>
      <c r="L3">
        <f>AVERAGE(D3:D5)</f>
        <v>20.165806044236273</v>
      </c>
      <c r="M3">
        <f>AVERAGE(E3:E5)</f>
        <v>210.63464336644734</v>
      </c>
      <c r="N3">
        <f>AVERAGE(F3:F5)</f>
        <v>0.7972547556428663</v>
      </c>
      <c r="O3">
        <f>AVERAGE(G3:G5)</f>
        <v>9.5933855078469785E-2</v>
      </c>
    </row>
    <row r="4" spans="1:15" x14ac:dyDescent="0.25">
      <c r="B4">
        <v>90.502691181925542</v>
      </c>
      <c r="C4">
        <v>117.87300490987587</v>
      </c>
      <c r="D4">
        <v>21.676768821031594</v>
      </c>
      <c r="E4">
        <v>230.05246491283302</v>
      </c>
      <c r="F4">
        <v>0.76779828639409586</v>
      </c>
      <c r="G4">
        <v>9.4225327380191001E-2</v>
      </c>
      <c r="I4" t="s">
        <v>10</v>
      </c>
      <c r="J4">
        <f>AVERAGE(B6:B8)</f>
        <v>186.38282348712815</v>
      </c>
      <c r="K4">
        <f>AVERAGE(C6:C8)</f>
        <v>181.33998057771205</v>
      </c>
      <c r="L4">
        <f>AVERAGE(D6:D8)</f>
        <v>24.031381841332124</v>
      </c>
      <c r="M4">
        <f>AVERAGE(E6:E8)</f>
        <v>391.75418590617232</v>
      </c>
      <c r="N4">
        <f>AVERAGE(F6:F8)</f>
        <v>1.0271069601541445</v>
      </c>
      <c r="O4">
        <f>AVERAGE(G6:G8)</f>
        <v>6.1555771332247357E-2</v>
      </c>
    </row>
    <row r="5" spans="1:15" x14ac:dyDescent="0.25">
      <c r="B5">
        <v>85.892127493762018</v>
      </c>
      <c r="C5">
        <v>105.95223804169645</v>
      </c>
      <c r="D5">
        <v>19.747601824206356</v>
      </c>
      <c r="E5">
        <v>211.59196735966481</v>
      </c>
      <c r="F5">
        <v>0.81066836417329879</v>
      </c>
      <c r="G5">
        <v>9.3328693289378553E-2</v>
      </c>
    </row>
    <row r="6" spans="1:15" x14ac:dyDescent="0.25">
      <c r="A6" t="s">
        <v>10</v>
      </c>
      <c r="B6">
        <v>182.09381455826309</v>
      </c>
      <c r="C6">
        <v>183.74729733524936</v>
      </c>
      <c r="D6">
        <v>24.998223726601392</v>
      </c>
      <c r="E6">
        <v>390.83933562011384</v>
      </c>
      <c r="F6">
        <v>0.99100132191893164</v>
      </c>
      <c r="G6">
        <v>6.3960357743773899E-2</v>
      </c>
    </row>
    <row r="7" spans="1:15" x14ac:dyDescent="0.25">
      <c r="B7">
        <v>166.83202578415398</v>
      </c>
      <c r="C7">
        <v>161.78338110311509</v>
      </c>
      <c r="D7">
        <v>22.220268504265977</v>
      </c>
      <c r="E7">
        <v>350.83567539153501</v>
      </c>
      <c r="F7">
        <v>1.0312062008261593</v>
      </c>
      <c r="G7">
        <v>6.3335259390220236E-2</v>
      </c>
    </row>
    <row r="8" spans="1:15" x14ac:dyDescent="0.25">
      <c r="B8">
        <v>210.22263011896737</v>
      </c>
      <c r="C8">
        <v>198.48926329477175</v>
      </c>
      <c r="D8">
        <v>24.875653293129009</v>
      </c>
      <c r="E8">
        <v>433.58754670686812</v>
      </c>
      <c r="F8">
        <v>1.0591133577173426</v>
      </c>
      <c r="G8">
        <v>5.7371696862747956E-2</v>
      </c>
      <c r="I8" t="s">
        <v>12</v>
      </c>
    </row>
    <row r="9" spans="1:15" x14ac:dyDescent="0.25">
      <c r="J9" s="1" t="s">
        <v>3</v>
      </c>
      <c r="K9" s="1" t="s">
        <v>4</v>
      </c>
      <c r="L9" s="1" t="s">
        <v>5</v>
      </c>
      <c r="M9" t="s">
        <v>6</v>
      </c>
      <c r="N9" t="s">
        <v>7</v>
      </c>
      <c r="O9" t="s">
        <v>8</v>
      </c>
    </row>
    <row r="10" spans="1:15" x14ac:dyDescent="0.25">
      <c r="I10" t="s">
        <v>9</v>
      </c>
      <c r="J10" s="3">
        <f>STDEV(B3:B5)</f>
        <v>6.9831558299901859</v>
      </c>
      <c r="K10" s="3">
        <f>STDEV(C3:C5)</f>
        <v>11.733924983510791</v>
      </c>
      <c r="L10" s="3">
        <f>STDEV(D3:D5)</f>
        <v>1.3513002156989171</v>
      </c>
      <c r="M10" s="3">
        <f>STDEV(E3:E5)</f>
        <v>19.913749252655567</v>
      </c>
      <c r="N10" s="3">
        <f>STDEV(F3:F5)</f>
        <v>2.5543901957604746E-2</v>
      </c>
      <c r="O10" s="3">
        <f>STDEV(G3:G5)</f>
        <v>3.7625690582747716E-3</v>
      </c>
    </row>
    <row r="11" spans="1:15" x14ac:dyDescent="0.25">
      <c r="I11" s="4" t="s">
        <v>11</v>
      </c>
      <c r="J11" s="5">
        <f>J10/SQRT(9)</f>
        <v>2.3277186099967286</v>
      </c>
      <c r="K11" s="5">
        <f t="shared" ref="K11:O11" si="0">K10/SQRT(9)</f>
        <v>3.9113083278369305</v>
      </c>
      <c r="L11" s="5">
        <f t="shared" si="0"/>
        <v>0.45043340523297237</v>
      </c>
      <c r="M11" s="5">
        <f t="shared" si="0"/>
        <v>6.6379164175518559</v>
      </c>
      <c r="N11" s="5">
        <f t="shared" si="0"/>
        <v>8.5146339858682488E-3</v>
      </c>
      <c r="O11" s="5">
        <f t="shared" si="0"/>
        <v>1.2541896860915906E-3</v>
      </c>
    </row>
    <row r="12" spans="1:15" x14ac:dyDescent="0.25">
      <c r="I12" t="s">
        <v>10</v>
      </c>
      <c r="J12" s="3">
        <f>STDEV(B6:B8)</f>
        <v>22.010970772071705</v>
      </c>
      <c r="K12" s="3">
        <f>STDEV(C6:C8)</f>
        <v>18.4709725608936</v>
      </c>
      <c r="L12" s="3">
        <f>STDEV(D6:D8)</f>
        <v>1.5696670084972044</v>
      </c>
      <c r="M12" s="3">
        <f>STDEV(E6:E8)</f>
        <v>41.383520449954339</v>
      </c>
      <c r="N12" s="3">
        <f>STDEV(F6:F8)</f>
        <v>3.4240548852439989E-2</v>
      </c>
      <c r="O12" s="3">
        <f>STDEV(G6:G8)</f>
        <v>3.6369693925906821E-3</v>
      </c>
    </row>
    <row r="13" spans="1:15" x14ac:dyDescent="0.25">
      <c r="I13" s="4" t="s">
        <v>11</v>
      </c>
      <c r="J13" s="5">
        <f>J12/SQRT(9)</f>
        <v>7.3369902573572352</v>
      </c>
      <c r="K13" s="5">
        <f t="shared" ref="K13:O13" si="1">K12/SQRT(9)</f>
        <v>6.1569908536311999</v>
      </c>
      <c r="L13" s="5">
        <f t="shared" si="1"/>
        <v>0.52322233616573477</v>
      </c>
      <c r="M13" s="5">
        <f t="shared" si="1"/>
        <v>13.794506816651447</v>
      </c>
      <c r="N13" s="5">
        <f t="shared" si="1"/>
        <v>1.1413516284146663E-2</v>
      </c>
      <c r="O13" s="5">
        <f t="shared" si="1"/>
        <v>1.2123231308635606E-3</v>
      </c>
    </row>
    <row r="16" spans="1:15" x14ac:dyDescent="0.25">
      <c r="I16" s="2"/>
      <c r="J16" s="1" t="s">
        <v>0</v>
      </c>
      <c r="K16" s="1" t="s">
        <v>1</v>
      </c>
      <c r="L16" s="1" t="s">
        <v>2</v>
      </c>
      <c r="M16" t="s">
        <v>6</v>
      </c>
    </row>
    <row r="17" spans="9:13" x14ac:dyDescent="0.25">
      <c r="I17" t="s">
        <v>9</v>
      </c>
      <c r="J17" s="6">
        <f>J3/J$4*100</f>
        <v>45.278692586758275</v>
      </c>
      <c r="K17" s="6">
        <f>K3/K$4*100</f>
        <v>58.496273851477213</v>
      </c>
      <c r="L17" s="6">
        <f>L3/L$4*100</f>
        <v>83.914467246958907</v>
      </c>
      <c r="M17" s="6">
        <f>M3/M$4*100</f>
        <v>53.767043453339312</v>
      </c>
    </row>
    <row r="18" spans="9:13" x14ac:dyDescent="0.25">
      <c r="I18" t="s">
        <v>10</v>
      </c>
      <c r="J18" s="6">
        <f t="shared" ref="J18:M18" si="2">J4/J$4*100</f>
        <v>100</v>
      </c>
      <c r="K18" s="6">
        <f t="shared" si="2"/>
        <v>100</v>
      </c>
      <c r="L18" s="6">
        <f t="shared" si="2"/>
        <v>100</v>
      </c>
      <c r="M18" s="6">
        <f t="shared" si="2"/>
        <v>100</v>
      </c>
    </row>
  </sheetData>
  <conditionalFormatting sqref="J17:M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Serrani, Juan Carlos</dc:creator>
  <cp:lastModifiedBy>Faraji Mosalman, Mozhdeh S</cp:lastModifiedBy>
  <dcterms:created xsi:type="dcterms:W3CDTF">2018-07-05T17:18:46Z</dcterms:created>
  <dcterms:modified xsi:type="dcterms:W3CDTF">2018-07-25T05:44:04Z</dcterms:modified>
</cp:coreProperties>
</file>