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embeddings/oleObject5.bin" ContentType="application/vnd.openxmlformats-officedocument.oleObject"/>
  <Override PartName="/xl/drawings/drawing7.xml" ContentType="application/vnd.openxmlformats-officedocument.drawing+xml"/>
  <Override PartName="/xl/embeddings/oleObject6.bin" ContentType="application/vnd.openxmlformats-officedocument.oleObject"/>
  <Override PartName="/xl/drawings/drawing8.xml" ContentType="application/vnd.openxmlformats-officedocument.drawing+xml"/>
  <Override PartName="/xl/embeddings/oleObject7.bin" ContentType="application/vnd.openxmlformats-officedocument.oleObject"/>
  <Override PartName="/xl/drawings/drawing9.xml" ContentType="application/vnd.openxmlformats-officedocument.drawing+xml"/>
  <Override PartName="/xl/embeddings/oleObject8.bin" ContentType="application/vnd.openxmlformats-officedocument.oleObject"/>
  <Override PartName="/xl/drawings/drawing10.xml" ContentType="application/vnd.openxmlformats-officedocument.drawing+xml"/>
  <Override PartName="/xl/embeddings/oleObject9.bin" ContentType="application/vnd.openxmlformats-officedocument.oleObject"/>
  <Override PartName="/xl/drawings/drawing11.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drawings/drawing12.xml" ContentType="application/vnd.openxmlformats-officedocument.drawing+xml"/>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13.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drawings/drawing14.xml" ContentType="application/vnd.openxmlformats-officedocument.drawing+xml"/>
  <Override PartName="/xl/embeddings/oleObject20.bin" ContentType="application/vnd.openxmlformats-officedocument.oleObject"/>
  <Override PartName="/xl/drawings/drawing15.xml" ContentType="application/vnd.openxmlformats-officedocument.drawing+xml"/>
  <Override PartName="/xl/embeddings/oleObject2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19230" windowHeight="12165" tabRatio="710" activeTab="5"/>
  </bookViews>
  <sheets>
    <sheet name="Deckblatt" sheetId="1" r:id="rId1"/>
    <sheet name="Hinweis" sheetId="2" r:id="rId2"/>
    <sheet name="Übersicht" sheetId="3" r:id="rId3"/>
    <sheet name="M1" sheetId="4" r:id="rId4"/>
    <sheet name="M1a" sheetId="5" r:id="rId5"/>
    <sheet name="M2" sheetId="6" r:id="rId6"/>
    <sheet name="M3" sheetId="7" r:id="rId7"/>
    <sheet name="M4" sheetId="8" r:id="rId8"/>
    <sheet name="M5" sheetId="9" r:id="rId9"/>
    <sheet name="M6" sheetId="10" r:id="rId10"/>
    <sheet name="M7" sheetId="11" r:id="rId11"/>
    <sheet name="M8 " sheetId="12" r:id="rId12"/>
    <sheet name="M9" sheetId="13" r:id="rId13"/>
    <sheet name="M10" sheetId="14" r:id="rId14"/>
    <sheet name="M11" sheetId="15" r:id="rId15"/>
  </sheets>
  <definedNames>
    <definedName name="_xlnm.Print_Area" localSheetId="1">Hinweis!$A$1:$J$32</definedName>
    <definedName name="_xlnm.Print_Area" localSheetId="6">'M3'!$A$1:$I$53</definedName>
    <definedName name="_xlnm.Print_Area" localSheetId="7">'M4'!$A$1:$I$53</definedName>
    <definedName name="_xlnm.Print_Area" localSheetId="8">'M5'!$A$1:$I$53</definedName>
    <definedName name="_xlnm.Print_Area" localSheetId="10">'M7'!$A$1:$I$88</definedName>
    <definedName name="_xlnm.Print_Area" localSheetId="2">Übersicht!$A$1:$I$55</definedName>
    <definedName name="Z_BD0090C9_DA10_4990_9651_066A2554CA18_.wvu.PrintArea" localSheetId="6" hidden="1">'M3'!$A$1:$I$53</definedName>
    <definedName name="Z_BD0090C9_DA10_4990_9651_066A2554CA18_.wvu.PrintArea" localSheetId="7" hidden="1">'M4'!$A$1:$I$53</definedName>
    <definedName name="Z_BD0090C9_DA10_4990_9651_066A2554CA18_.wvu.PrintArea" localSheetId="8" hidden="1">'M5'!$A$1:$I$53</definedName>
    <definedName name="Z_BD0090C9_DA10_4990_9651_066A2554CA18_.wvu.PrintArea" localSheetId="10" hidden="1">'M7'!$A$1:$I$88</definedName>
    <definedName name="Z_BD0090C9_DA10_4990_9651_066A2554CA18_.wvu.PrintArea" localSheetId="2" hidden="1">Übersicht!$A$1:$I$55</definedName>
  </definedNames>
  <calcPr calcId="145621" calcMode="manual"/>
  <customWorkbookViews>
    <customWorkbookView name="Attin, Susanne - Persönliche Ansicht" guid="{BD0090C9-DA10-4990-9651-066A2554CA18}" mergeInterval="0" personalView="1" maximized="1" windowWidth="1916" windowHeight="909" tabRatio="710" activeSheetId="4"/>
  </customWorkbookViews>
</workbook>
</file>

<file path=xl/calcChain.xml><?xml version="1.0" encoding="utf-8"?>
<calcChain xmlns="http://schemas.openxmlformats.org/spreadsheetml/2006/main">
  <c r="F11" i="5" l="1"/>
  <c r="D164" i="12" l="1"/>
  <c r="D113" i="12"/>
  <c r="D62" i="12"/>
  <c r="D11" i="12"/>
  <c r="D164" i="13"/>
  <c r="D113" i="13"/>
  <c r="D62" i="13"/>
  <c r="D11" i="13"/>
  <c r="G11" i="14"/>
  <c r="D11" i="14"/>
  <c r="G11" i="15"/>
  <c r="G11" i="10"/>
  <c r="D11" i="15"/>
  <c r="D11" i="11"/>
  <c r="G11" i="11"/>
  <c r="G56" i="11"/>
  <c r="G11" i="9"/>
  <c r="G11" i="8"/>
  <c r="G11" i="7"/>
  <c r="D56" i="11"/>
  <c r="D11" i="10"/>
  <c r="D11" i="9"/>
  <c r="D11" i="8"/>
  <c r="D11" i="7"/>
  <c r="G11" i="6"/>
  <c r="D11" i="6"/>
  <c r="D11" i="5"/>
  <c r="M30" i="3" l="1"/>
  <c r="M29" i="3"/>
  <c r="N30" i="3"/>
  <c r="N29" i="3"/>
  <c r="F9" i="3"/>
  <c r="F14" i="4"/>
  <c r="F15" i="11" s="1"/>
  <c r="I14" i="4"/>
  <c r="I15" i="11" s="1"/>
  <c r="F15" i="4"/>
  <c r="D15" i="5" s="1"/>
  <c r="I15" i="4"/>
  <c r="I16" i="11" s="1"/>
  <c r="F16" i="4"/>
  <c r="D16" i="5" s="1"/>
  <c r="I16" i="4"/>
  <c r="F16" i="5" s="1"/>
  <c r="F17" i="4"/>
  <c r="D17" i="5" s="1"/>
  <c r="I17" i="4"/>
  <c r="F17" i="5" s="1"/>
  <c r="F18" i="4"/>
  <c r="D18" i="5" s="1"/>
  <c r="I18" i="4"/>
  <c r="F18" i="5" s="1"/>
  <c r="F19" i="4"/>
  <c r="D19" i="5" s="1"/>
  <c r="I19" i="4"/>
  <c r="F19" i="5" s="1"/>
  <c r="F20" i="4"/>
  <c r="D20" i="5" s="1"/>
  <c r="I20" i="4"/>
  <c r="F20" i="5" s="1"/>
  <c r="F21" i="4"/>
  <c r="D21" i="5" s="1"/>
  <c r="I21" i="4"/>
  <c r="F21" i="5" s="1"/>
  <c r="F22" i="4"/>
  <c r="D22" i="5" s="1"/>
  <c r="I22" i="4"/>
  <c r="F22" i="5" s="1"/>
  <c r="F23" i="4"/>
  <c r="D23" i="5" s="1"/>
  <c r="I23" i="4"/>
  <c r="F23" i="5" s="1"/>
  <c r="F24" i="4"/>
  <c r="D24" i="5" s="1"/>
  <c r="I24" i="4"/>
  <c r="F24" i="5" s="1"/>
  <c r="F25" i="4"/>
  <c r="D25" i="5" s="1"/>
  <c r="I25" i="4"/>
  <c r="F25" i="5" s="1"/>
  <c r="F26" i="4"/>
  <c r="D26" i="5" s="1"/>
  <c r="I26" i="4"/>
  <c r="F26" i="5" s="1"/>
  <c r="F27" i="4"/>
  <c r="D27" i="5" s="1"/>
  <c r="I27" i="4"/>
  <c r="F27" i="5" s="1"/>
  <c r="F28" i="4"/>
  <c r="D28" i="5" s="1"/>
  <c r="I28" i="4"/>
  <c r="F29" i="4"/>
  <c r="D29" i="5" s="1"/>
  <c r="I29" i="4"/>
  <c r="F29" i="5" s="1"/>
  <c r="F30" i="4"/>
  <c r="D30" i="5" s="1"/>
  <c r="I30" i="4"/>
  <c r="F30" i="5" s="1"/>
  <c r="F31" i="4"/>
  <c r="D31" i="5" s="1"/>
  <c r="I31" i="4"/>
  <c r="F31" i="5" s="1"/>
  <c r="F32" i="4"/>
  <c r="D32" i="5" s="1"/>
  <c r="I32" i="4"/>
  <c r="F32" i="5" s="1"/>
  <c r="F33" i="4"/>
  <c r="D33" i="5" s="1"/>
  <c r="I33" i="4"/>
  <c r="F33" i="5" s="1"/>
  <c r="F34" i="4"/>
  <c r="D34" i="5" s="1"/>
  <c r="I34" i="4"/>
  <c r="F34" i="5" s="1"/>
  <c r="F35" i="4"/>
  <c r="D35" i="5" s="1"/>
  <c r="I35" i="4"/>
  <c r="F35" i="5" s="1"/>
  <c r="F36" i="4"/>
  <c r="D36" i="5" s="1"/>
  <c r="I36" i="4"/>
  <c r="F36" i="5" s="1"/>
  <c r="F37" i="4"/>
  <c r="D37" i="5" s="1"/>
  <c r="I37" i="4"/>
  <c r="F37" i="5" s="1"/>
  <c r="F38" i="4"/>
  <c r="D38" i="5" s="1"/>
  <c r="I38" i="4"/>
  <c r="F38" i="5" s="1"/>
  <c r="F39" i="4"/>
  <c r="D39" i="5" s="1"/>
  <c r="I39" i="4"/>
  <c r="F39" i="5" s="1"/>
  <c r="F40" i="4"/>
  <c r="I40" i="4"/>
  <c r="F40" i="5" s="1"/>
  <c r="F41" i="4"/>
  <c r="D41" i="5"/>
  <c r="I41" i="4"/>
  <c r="F41" i="5" s="1"/>
  <c r="F42" i="4"/>
  <c r="D42" i="5" s="1"/>
  <c r="I42" i="4"/>
  <c r="F42" i="5" s="1"/>
  <c r="F43" i="4"/>
  <c r="D43" i="5" s="1"/>
  <c r="I43" i="4"/>
  <c r="F44" i="4"/>
  <c r="F18" i="11" s="1"/>
  <c r="I44" i="4"/>
  <c r="I18" i="11" s="1"/>
  <c r="F45" i="4"/>
  <c r="D45" i="5" s="1"/>
  <c r="I45" i="4"/>
  <c r="F45" i="5" s="1"/>
  <c r="F46" i="4"/>
  <c r="D46" i="5" s="1"/>
  <c r="I46" i="4"/>
  <c r="E14" i="14"/>
  <c r="F14" i="14"/>
  <c r="H14" i="14"/>
  <c r="I14" i="14"/>
  <c r="E15" i="14"/>
  <c r="F15" i="14"/>
  <c r="H15" i="14"/>
  <c r="I15" i="14"/>
  <c r="E16" i="14"/>
  <c r="F16" i="14"/>
  <c r="H16" i="14"/>
  <c r="I16" i="14"/>
  <c r="E17" i="14"/>
  <c r="F17" i="14"/>
  <c r="H17" i="14"/>
  <c r="I17" i="14"/>
  <c r="E18" i="14"/>
  <c r="F18" i="14"/>
  <c r="H18" i="14"/>
  <c r="I18" i="14"/>
  <c r="E19" i="14"/>
  <c r="F19" i="14"/>
  <c r="H19" i="14"/>
  <c r="I19" i="14"/>
  <c r="E20" i="14"/>
  <c r="F20" i="14"/>
  <c r="H20" i="14"/>
  <c r="I20" i="14"/>
  <c r="E21" i="14"/>
  <c r="F21" i="14"/>
  <c r="H21" i="14"/>
  <c r="I21" i="14"/>
  <c r="E22" i="14"/>
  <c r="F22" i="14"/>
  <c r="H22" i="14"/>
  <c r="I22" i="14"/>
  <c r="E23" i="14"/>
  <c r="F23" i="14"/>
  <c r="H23" i="14"/>
  <c r="I23" i="14"/>
  <c r="E24" i="14"/>
  <c r="F24" i="14"/>
  <c r="H24" i="14"/>
  <c r="I24" i="14"/>
  <c r="E25" i="14"/>
  <c r="F25" i="14"/>
  <c r="H25" i="14"/>
  <c r="I25" i="14"/>
  <c r="E26" i="14"/>
  <c r="F26" i="14"/>
  <c r="H26" i="14"/>
  <c r="I26" i="14"/>
  <c r="E27" i="14"/>
  <c r="F27" i="14"/>
  <c r="H27" i="14"/>
  <c r="I27" i="14"/>
  <c r="E28" i="14"/>
  <c r="F28" i="14"/>
  <c r="H28" i="14"/>
  <c r="I28" i="14"/>
  <c r="E29" i="14"/>
  <c r="F29" i="14"/>
  <c r="H29" i="14"/>
  <c r="I29" i="14"/>
  <c r="E30" i="14"/>
  <c r="F30" i="14"/>
  <c r="H30" i="14"/>
  <c r="I30" i="14"/>
  <c r="E31" i="14"/>
  <c r="F31" i="14"/>
  <c r="H31" i="14"/>
  <c r="I31" i="14"/>
  <c r="E32" i="14"/>
  <c r="F32" i="14"/>
  <c r="H32" i="14"/>
  <c r="I32" i="14"/>
  <c r="E33" i="14"/>
  <c r="F33" i="14"/>
  <c r="H33" i="14"/>
  <c r="I33" i="14"/>
  <c r="E34" i="14"/>
  <c r="F34" i="14"/>
  <c r="H34" i="14"/>
  <c r="I34" i="14"/>
  <c r="E35" i="14"/>
  <c r="F35" i="14"/>
  <c r="H35" i="14"/>
  <c r="I35" i="14"/>
  <c r="E36" i="14"/>
  <c r="F36" i="14"/>
  <c r="H36" i="14"/>
  <c r="I36" i="14"/>
  <c r="E37" i="14"/>
  <c r="F37" i="14"/>
  <c r="H37" i="14"/>
  <c r="I37" i="14"/>
  <c r="E38" i="14"/>
  <c r="F38" i="14"/>
  <c r="H38" i="14"/>
  <c r="I38" i="14"/>
  <c r="E39" i="14"/>
  <c r="F39" i="14"/>
  <c r="H39" i="14"/>
  <c r="I39" i="14"/>
  <c r="E40" i="14"/>
  <c r="F40" i="14"/>
  <c r="H40" i="14"/>
  <c r="I40" i="14"/>
  <c r="E41" i="14"/>
  <c r="F41" i="14"/>
  <c r="H41" i="14"/>
  <c r="I41" i="14"/>
  <c r="E42" i="14"/>
  <c r="F42" i="14"/>
  <c r="H42" i="14"/>
  <c r="I42" i="14"/>
  <c r="E43" i="14"/>
  <c r="F43" i="14"/>
  <c r="H43" i="14"/>
  <c r="I43" i="14"/>
  <c r="E44" i="14"/>
  <c r="F44" i="14"/>
  <c r="H44" i="14"/>
  <c r="I44" i="14"/>
  <c r="E45" i="14"/>
  <c r="F45" i="14"/>
  <c r="H45" i="14"/>
  <c r="I45" i="14"/>
  <c r="E46" i="14"/>
  <c r="H46" i="14"/>
  <c r="D14" i="15"/>
  <c r="E14" i="15"/>
  <c r="G14" i="15"/>
  <c r="H14" i="15"/>
  <c r="D15" i="15"/>
  <c r="E15" i="15"/>
  <c r="G15" i="15"/>
  <c r="H15" i="15"/>
  <c r="D16" i="15"/>
  <c r="E16" i="15"/>
  <c r="G16" i="15"/>
  <c r="H16" i="15"/>
  <c r="D17" i="15"/>
  <c r="E17" i="15"/>
  <c r="G17" i="15"/>
  <c r="H17" i="15"/>
  <c r="D18" i="15"/>
  <c r="E18" i="15"/>
  <c r="G18" i="15"/>
  <c r="H18" i="15"/>
  <c r="D19" i="15"/>
  <c r="E19" i="15"/>
  <c r="G19" i="15"/>
  <c r="H19" i="15"/>
  <c r="D20" i="15"/>
  <c r="E20" i="15"/>
  <c r="G20" i="15"/>
  <c r="H20" i="15"/>
  <c r="D21" i="15"/>
  <c r="E21" i="15"/>
  <c r="G21" i="15"/>
  <c r="H21" i="15"/>
  <c r="D22" i="15"/>
  <c r="E22" i="15"/>
  <c r="G22" i="15"/>
  <c r="H22" i="15"/>
  <c r="D23" i="15"/>
  <c r="E23" i="15"/>
  <c r="G23" i="15"/>
  <c r="H23" i="15"/>
  <c r="D24" i="15"/>
  <c r="E24" i="15"/>
  <c r="G24" i="15"/>
  <c r="H24" i="15"/>
  <c r="D25" i="15"/>
  <c r="E25" i="15"/>
  <c r="G25" i="15"/>
  <c r="H25" i="15"/>
  <c r="D26" i="15"/>
  <c r="E26" i="15"/>
  <c r="G26" i="15"/>
  <c r="H26" i="15"/>
  <c r="D27" i="15"/>
  <c r="E27" i="15"/>
  <c r="G27" i="15"/>
  <c r="H27" i="15"/>
  <c r="D28" i="15"/>
  <c r="E28" i="15"/>
  <c r="G28" i="15"/>
  <c r="H28" i="15"/>
  <c r="D29" i="15"/>
  <c r="E29" i="15"/>
  <c r="G29" i="15"/>
  <c r="H29" i="15"/>
  <c r="D30" i="15"/>
  <c r="E30" i="15"/>
  <c r="G30" i="15"/>
  <c r="H30" i="15"/>
  <c r="D31" i="15"/>
  <c r="E31" i="15"/>
  <c r="G31" i="15"/>
  <c r="H31" i="15"/>
  <c r="D32" i="15"/>
  <c r="E32" i="15"/>
  <c r="G32" i="15"/>
  <c r="H32" i="15"/>
  <c r="D33" i="15"/>
  <c r="E33" i="15"/>
  <c r="G33" i="15"/>
  <c r="H33" i="15"/>
  <c r="D34" i="15"/>
  <c r="E34" i="15"/>
  <c r="G34" i="15"/>
  <c r="H34" i="15"/>
  <c r="D35" i="15"/>
  <c r="E35" i="15"/>
  <c r="G35" i="15"/>
  <c r="H35" i="15"/>
  <c r="D36" i="15"/>
  <c r="E36" i="15"/>
  <c r="G36" i="15"/>
  <c r="H36" i="15"/>
  <c r="D37" i="15"/>
  <c r="E37" i="15"/>
  <c r="G37" i="15"/>
  <c r="H37" i="15"/>
  <c r="D38" i="15"/>
  <c r="E38" i="15"/>
  <c r="G38" i="15"/>
  <c r="H38" i="15"/>
  <c r="D39" i="15"/>
  <c r="E39" i="15"/>
  <c r="G39" i="15"/>
  <c r="H39" i="15"/>
  <c r="D40" i="15"/>
  <c r="E40" i="15"/>
  <c r="G40" i="15"/>
  <c r="H40" i="15"/>
  <c r="D41" i="15"/>
  <c r="E41" i="15"/>
  <c r="G41" i="15"/>
  <c r="H41" i="15"/>
  <c r="D42" i="15"/>
  <c r="E42" i="15"/>
  <c r="G42" i="15"/>
  <c r="H42" i="15"/>
  <c r="D43" i="15"/>
  <c r="E43" i="15"/>
  <c r="G43" i="15"/>
  <c r="H43" i="15"/>
  <c r="D44" i="15"/>
  <c r="E44" i="15"/>
  <c r="G44" i="15"/>
  <c r="H44" i="15"/>
  <c r="D45" i="15"/>
  <c r="E45" i="15"/>
  <c r="G45" i="15"/>
  <c r="H45" i="15"/>
  <c r="D46" i="15"/>
  <c r="E46" i="15"/>
  <c r="G46" i="15"/>
  <c r="H46" i="15"/>
  <c r="D14" i="5"/>
  <c r="F28" i="5"/>
  <c r="D40" i="5"/>
  <c r="F43" i="5"/>
  <c r="F46" i="5"/>
  <c r="F14" i="6"/>
  <c r="I14" i="6"/>
  <c r="F15" i="6"/>
  <c r="I15" i="6"/>
  <c r="F16" i="6"/>
  <c r="I16" i="6"/>
  <c r="F17" i="6"/>
  <c r="I17" i="6"/>
  <c r="F18" i="6"/>
  <c r="I18" i="6"/>
  <c r="F19" i="6"/>
  <c r="I19" i="6"/>
  <c r="F20" i="6"/>
  <c r="I20" i="6"/>
  <c r="F21" i="6"/>
  <c r="I21" i="6"/>
  <c r="F22" i="6"/>
  <c r="I22" i="6"/>
  <c r="F23" i="6"/>
  <c r="I23" i="6"/>
  <c r="F24" i="6"/>
  <c r="I24" i="6"/>
  <c r="F25" i="6"/>
  <c r="I25" i="6"/>
  <c r="F26" i="6"/>
  <c r="I26" i="6"/>
  <c r="F27" i="6"/>
  <c r="I27" i="6"/>
  <c r="F28" i="6"/>
  <c r="I28" i="6"/>
  <c r="F29" i="6"/>
  <c r="I29" i="6"/>
  <c r="F30" i="6"/>
  <c r="I30" i="6"/>
  <c r="F31" i="6"/>
  <c r="I31" i="6"/>
  <c r="F32" i="6"/>
  <c r="I32" i="6"/>
  <c r="F33" i="6"/>
  <c r="I33" i="6"/>
  <c r="F34" i="6"/>
  <c r="I34" i="6"/>
  <c r="F35" i="6"/>
  <c r="I35" i="6"/>
  <c r="F36" i="6"/>
  <c r="I36" i="6"/>
  <c r="F37" i="6"/>
  <c r="I37" i="6"/>
  <c r="F38" i="6"/>
  <c r="I38" i="6"/>
  <c r="F39" i="6"/>
  <c r="I39" i="6"/>
  <c r="F40" i="6"/>
  <c r="I40" i="6"/>
  <c r="F41" i="6"/>
  <c r="I41" i="6"/>
  <c r="F42" i="6"/>
  <c r="I42" i="6"/>
  <c r="F43" i="6"/>
  <c r="I43" i="6"/>
  <c r="F44" i="6"/>
  <c r="I44" i="6"/>
  <c r="F45" i="6"/>
  <c r="I45" i="6"/>
  <c r="F46" i="6"/>
  <c r="I46" i="6"/>
  <c r="D14" i="7"/>
  <c r="E14" i="7"/>
  <c r="G14" i="7"/>
  <c r="H14" i="7"/>
  <c r="I14" i="7" s="1"/>
  <c r="D15" i="7"/>
  <c r="E15" i="7"/>
  <c r="G15" i="7"/>
  <c r="H15" i="7"/>
  <c r="D16" i="7"/>
  <c r="E16" i="7"/>
  <c r="G16" i="7"/>
  <c r="H16" i="7"/>
  <c r="D17" i="7"/>
  <c r="E17" i="7"/>
  <c r="G17" i="7"/>
  <c r="H17" i="7"/>
  <c r="D18" i="7"/>
  <c r="E18" i="7"/>
  <c r="G18" i="7"/>
  <c r="H18" i="7"/>
  <c r="D19" i="7"/>
  <c r="E19" i="7"/>
  <c r="G19" i="7"/>
  <c r="H19" i="7"/>
  <c r="D20" i="7"/>
  <c r="E20" i="7"/>
  <c r="G20" i="7"/>
  <c r="H20" i="7"/>
  <c r="D21" i="7"/>
  <c r="E21" i="7"/>
  <c r="G21" i="7"/>
  <c r="H21" i="7"/>
  <c r="D22" i="7"/>
  <c r="E22" i="7"/>
  <c r="G22" i="7"/>
  <c r="H22" i="7"/>
  <c r="D23" i="7"/>
  <c r="E23" i="7"/>
  <c r="G23" i="7"/>
  <c r="H23" i="7"/>
  <c r="D24" i="7"/>
  <c r="E24" i="7"/>
  <c r="G24" i="7"/>
  <c r="H24" i="7"/>
  <c r="D25" i="7"/>
  <c r="E25" i="7"/>
  <c r="G25" i="7"/>
  <c r="H25" i="7"/>
  <c r="D26" i="7"/>
  <c r="E26" i="7"/>
  <c r="G26" i="7"/>
  <c r="H26" i="7"/>
  <c r="D27" i="7"/>
  <c r="E27" i="7"/>
  <c r="G27" i="7"/>
  <c r="H27" i="7"/>
  <c r="D28" i="7"/>
  <c r="E28" i="7"/>
  <c r="G28" i="7"/>
  <c r="H28" i="7"/>
  <c r="D29" i="7"/>
  <c r="E29" i="7"/>
  <c r="G29" i="7"/>
  <c r="H29" i="7"/>
  <c r="D30" i="7"/>
  <c r="E30" i="7"/>
  <c r="G30" i="7"/>
  <c r="H30" i="7"/>
  <c r="I30" i="7" s="1"/>
  <c r="D31" i="7"/>
  <c r="E31" i="7"/>
  <c r="G31" i="7"/>
  <c r="H31" i="7"/>
  <c r="D32" i="7"/>
  <c r="E32" i="7"/>
  <c r="G32" i="7"/>
  <c r="H32" i="7"/>
  <c r="D33" i="7"/>
  <c r="E33" i="7"/>
  <c r="G33" i="7"/>
  <c r="H33" i="7"/>
  <c r="D34" i="7"/>
  <c r="E34" i="7"/>
  <c r="G34" i="7"/>
  <c r="H34" i="7"/>
  <c r="D35" i="7"/>
  <c r="E35" i="7"/>
  <c r="G35" i="7"/>
  <c r="H35" i="7"/>
  <c r="D36" i="7"/>
  <c r="E36" i="7"/>
  <c r="G36" i="7"/>
  <c r="H36" i="7"/>
  <c r="D37" i="7"/>
  <c r="E37" i="7"/>
  <c r="G37" i="7"/>
  <c r="H37" i="7"/>
  <c r="D38" i="7"/>
  <c r="E38" i="7"/>
  <c r="G38" i="7"/>
  <c r="H38" i="7"/>
  <c r="D39" i="7"/>
  <c r="E39" i="7"/>
  <c r="G39" i="7"/>
  <c r="H39" i="7"/>
  <c r="D40" i="7"/>
  <c r="E40" i="7"/>
  <c r="G40" i="7"/>
  <c r="H40" i="7"/>
  <c r="D41" i="7"/>
  <c r="E41" i="7"/>
  <c r="G41" i="7"/>
  <c r="H41" i="7"/>
  <c r="D42" i="7"/>
  <c r="E42" i="7"/>
  <c r="G42" i="7"/>
  <c r="H42" i="7"/>
  <c r="D43" i="7"/>
  <c r="E43" i="7"/>
  <c r="G43" i="7"/>
  <c r="H43" i="7"/>
  <c r="D44" i="7"/>
  <c r="E44" i="7"/>
  <c r="G44" i="7"/>
  <c r="H44" i="7"/>
  <c r="D45" i="7"/>
  <c r="E45" i="7"/>
  <c r="G45" i="7"/>
  <c r="H45" i="7"/>
  <c r="D46" i="7"/>
  <c r="E46" i="7"/>
  <c r="G46" i="7"/>
  <c r="H46" i="7"/>
  <c r="D47" i="7"/>
  <c r="E47" i="7"/>
  <c r="G47" i="7"/>
  <c r="H47" i="7"/>
  <c r="D48" i="7"/>
  <c r="E48" i="7"/>
  <c r="G48" i="7"/>
  <c r="H48" i="7"/>
  <c r="D49" i="7"/>
  <c r="E49" i="7"/>
  <c r="G49" i="7"/>
  <c r="H49" i="7"/>
  <c r="D50" i="7"/>
  <c r="E50" i="7"/>
  <c r="G50" i="7"/>
  <c r="H50" i="7"/>
  <c r="F14" i="8"/>
  <c r="I14" i="8"/>
  <c r="F15" i="8"/>
  <c r="I15" i="8"/>
  <c r="F16" i="8"/>
  <c r="I16" i="8"/>
  <c r="F17" i="8"/>
  <c r="I17" i="8"/>
  <c r="F18" i="8"/>
  <c r="I18" i="8"/>
  <c r="F19" i="8"/>
  <c r="I19" i="8"/>
  <c r="F20" i="8"/>
  <c r="I20" i="8"/>
  <c r="F21" i="8"/>
  <c r="I21" i="8"/>
  <c r="F22" i="8"/>
  <c r="I22" i="8"/>
  <c r="F23" i="8"/>
  <c r="I23" i="8"/>
  <c r="F24" i="8"/>
  <c r="I24" i="8"/>
  <c r="F25" i="8"/>
  <c r="I25" i="8"/>
  <c r="F26" i="8"/>
  <c r="I26" i="8"/>
  <c r="F27" i="8"/>
  <c r="I27" i="8"/>
  <c r="F28" i="8"/>
  <c r="I28" i="8"/>
  <c r="F29" i="8"/>
  <c r="I29" i="8"/>
  <c r="F30" i="8"/>
  <c r="I30" i="8"/>
  <c r="F31" i="8"/>
  <c r="I31" i="8"/>
  <c r="F32" i="8"/>
  <c r="I32" i="8"/>
  <c r="F33" i="8"/>
  <c r="I33" i="8"/>
  <c r="F34" i="8"/>
  <c r="I34" i="8"/>
  <c r="F35" i="8"/>
  <c r="I35" i="8"/>
  <c r="F36" i="8"/>
  <c r="I36" i="8"/>
  <c r="F37" i="8"/>
  <c r="I37" i="8"/>
  <c r="F38" i="8"/>
  <c r="I38" i="8"/>
  <c r="F39" i="8"/>
  <c r="I39" i="8"/>
  <c r="F40" i="8"/>
  <c r="I40" i="8"/>
  <c r="F41" i="8"/>
  <c r="I41" i="8"/>
  <c r="F42" i="8"/>
  <c r="I42" i="8"/>
  <c r="F43" i="8"/>
  <c r="I43" i="8"/>
  <c r="F44" i="8"/>
  <c r="I44" i="8"/>
  <c r="F45" i="8"/>
  <c r="I45" i="8"/>
  <c r="F46" i="8"/>
  <c r="I46" i="8"/>
  <c r="F47" i="8"/>
  <c r="I47" i="8"/>
  <c r="F48" i="8"/>
  <c r="I48" i="8"/>
  <c r="F49" i="8"/>
  <c r="I49" i="8"/>
  <c r="F50" i="8"/>
  <c r="I50" i="8"/>
  <c r="F14" i="9"/>
  <c r="I14" i="9"/>
  <c r="F15" i="9"/>
  <c r="I15" i="9"/>
  <c r="F16" i="9"/>
  <c r="I16" i="9"/>
  <c r="F17" i="9"/>
  <c r="I17" i="9"/>
  <c r="F18" i="9"/>
  <c r="I18" i="9"/>
  <c r="F19" i="9"/>
  <c r="I19" i="9"/>
  <c r="F20" i="9"/>
  <c r="I20" i="9"/>
  <c r="F21" i="9"/>
  <c r="I21" i="9"/>
  <c r="F22" i="9"/>
  <c r="I22" i="9"/>
  <c r="F23" i="9"/>
  <c r="I23" i="9"/>
  <c r="F24" i="9"/>
  <c r="I24" i="9"/>
  <c r="F25" i="9"/>
  <c r="I25" i="9"/>
  <c r="F26" i="9"/>
  <c r="I26" i="9"/>
  <c r="F27" i="9"/>
  <c r="I27" i="9"/>
  <c r="F28" i="9"/>
  <c r="I28" i="9"/>
  <c r="F29" i="9"/>
  <c r="I29" i="9"/>
  <c r="F30" i="9"/>
  <c r="I30" i="9"/>
  <c r="F31" i="9"/>
  <c r="I31" i="9"/>
  <c r="F32" i="9"/>
  <c r="I32" i="9"/>
  <c r="F33" i="9"/>
  <c r="I33" i="9"/>
  <c r="F34" i="9"/>
  <c r="I34" i="9"/>
  <c r="F35" i="9"/>
  <c r="I35" i="9"/>
  <c r="F36" i="9"/>
  <c r="I36" i="9"/>
  <c r="F37" i="9"/>
  <c r="I37" i="9"/>
  <c r="F38" i="9"/>
  <c r="I38" i="9"/>
  <c r="F39" i="9"/>
  <c r="I39" i="9"/>
  <c r="F40" i="9"/>
  <c r="I40" i="9"/>
  <c r="F41" i="9"/>
  <c r="I41" i="9"/>
  <c r="F42" i="9"/>
  <c r="I42" i="9"/>
  <c r="F43" i="9"/>
  <c r="I43" i="9"/>
  <c r="F44" i="9"/>
  <c r="I44" i="9"/>
  <c r="F45" i="9"/>
  <c r="I45" i="9"/>
  <c r="F46" i="9"/>
  <c r="I46" i="9"/>
  <c r="F47" i="9"/>
  <c r="I47" i="9"/>
  <c r="F48" i="9"/>
  <c r="I48" i="9"/>
  <c r="F49" i="9"/>
  <c r="I49" i="9"/>
  <c r="F50" i="9"/>
  <c r="I50" i="9"/>
  <c r="F14" i="10"/>
  <c r="I14" i="10"/>
  <c r="F15" i="10"/>
  <c r="I15" i="10"/>
  <c r="F16" i="10"/>
  <c r="I16" i="10"/>
  <c r="F17" i="10"/>
  <c r="I17" i="10"/>
  <c r="F18" i="10"/>
  <c r="I18" i="10"/>
  <c r="F19" i="10"/>
  <c r="I19" i="10"/>
  <c r="F20" i="10"/>
  <c r="I20" i="10"/>
  <c r="F21" i="10"/>
  <c r="I21" i="10"/>
  <c r="F22" i="10"/>
  <c r="I22" i="10"/>
  <c r="F23" i="10"/>
  <c r="I23" i="10"/>
  <c r="F24" i="10"/>
  <c r="I24" i="10"/>
  <c r="F25" i="10"/>
  <c r="I25" i="10"/>
  <c r="F26" i="10"/>
  <c r="I26" i="10"/>
  <c r="F27" i="10"/>
  <c r="I27" i="10"/>
  <c r="F28" i="10"/>
  <c r="I28" i="10"/>
  <c r="F29" i="10"/>
  <c r="I29" i="10"/>
  <c r="F30" i="10"/>
  <c r="I30" i="10"/>
  <c r="F31" i="10"/>
  <c r="I31" i="10"/>
  <c r="F32" i="10"/>
  <c r="I32" i="10"/>
  <c r="F33" i="10"/>
  <c r="I33" i="10"/>
  <c r="F34" i="10"/>
  <c r="I34" i="10"/>
  <c r="F35" i="10"/>
  <c r="I35" i="10"/>
  <c r="F36" i="10"/>
  <c r="I36" i="10"/>
  <c r="F37" i="10"/>
  <c r="I37" i="10"/>
  <c r="F38" i="10"/>
  <c r="I38" i="10"/>
  <c r="F39" i="10"/>
  <c r="I39" i="10"/>
  <c r="F40" i="10"/>
  <c r="I40" i="10"/>
  <c r="F41" i="10"/>
  <c r="I41" i="10"/>
  <c r="F42" i="10"/>
  <c r="I42" i="10"/>
  <c r="F43" i="10"/>
  <c r="I43" i="10"/>
  <c r="F44" i="10"/>
  <c r="I44" i="10"/>
  <c r="F45" i="10"/>
  <c r="I45" i="10"/>
  <c r="F46" i="10"/>
  <c r="I46" i="10"/>
  <c r="D15" i="11"/>
  <c r="E15" i="11"/>
  <c r="G15" i="11"/>
  <c r="H15" i="11"/>
  <c r="D16" i="11"/>
  <c r="E16" i="11"/>
  <c r="G16" i="11"/>
  <c r="H16" i="11"/>
  <c r="D17" i="11"/>
  <c r="E17" i="11"/>
  <c r="F17" i="11"/>
  <c r="G17" i="11"/>
  <c r="H17" i="11"/>
  <c r="D18" i="11"/>
  <c r="E18" i="11"/>
  <c r="G18" i="11"/>
  <c r="H18" i="11"/>
  <c r="D19" i="11"/>
  <c r="E19" i="11"/>
  <c r="G19" i="11"/>
  <c r="G20" i="11" s="1"/>
  <c r="H19" i="11"/>
  <c r="I19" i="11"/>
  <c r="F22" i="11"/>
  <c r="I22" i="11"/>
  <c r="F23" i="11"/>
  <c r="I23" i="11"/>
  <c r="F24" i="11"/>
  <c r="I24" i="11"/>
  <c r="F25" i="11"/>
  <c r="I25" i="11"/>
  <c r="F26" i="11"/>
  <c r="I26" i="11"/>
  <c r="F27" i="11"/>
  <c r="I27" i="11"/>
  <c r="M42" i="3" s="1"/>
  <c r="F29" i="11"/>
  <c r="I29" i="11"/>
  <c r="F30" i="11"/>
  <c r="I30" i="11"/>
  <c r="F31" i="11"/>
  <c r="I31" i="11"/>
  <c r="F32" i="11"/>
  <c r="I32" i="11"/>
  <c r="F33" i="11"/>
  <c r="I33" i="11"/>
  <c r="F34" i="11"/>
  <c r="I34" i="11"/>
  <c r="M43" i="3" s="1"/>
  <c r="F36" i="11"/>
  <c r="I36" i="11"/>
  <c r="F37" i="11"/>
  <c r="I37" i="11"/>
  <c r="F38" i="11"/>
  <c r="I38" i="11"/>
  <c r="F39" i="11"/>
  <c r="I39" i="11"/>
  <c r="F40" i="11"/>
  <c r="I40" i="11"/>
  <c r="F41" i="11"/>
  <c r="I41" i="11"/>
  <c r="M44" i="3" s="1"/>
  <c r="F60" i="11"/>
  <c r="I60" i="11"/>
  <c r="F61" i="11"/>
  <c r="I61" i="11"/>
  <c r="F62" i="11"/>
  <c r="I62" i="11"/>
  <c r="F63" i="11"/>
  <c r="I63" i="11"/>
  <c r="F64" i="11"/>
  <c r="I64" i="11"/>
  <c r="F65" i="11"/>
  <c r="I65" i="11"/>
  <c r="M45" i="3" s="1"/>
  <c r="F67" i="11"/>
  <c r="I67" i="11"/>
  <c r="F68" i="11"/>
  <c r="I68" i="11"/>
  <c r="F69" i="11"/>
  <c r="I69" i="11"/>
  <c r="F70" i="11"/>
  <c r="I70" i="11"/>
  <c r="F71" i="11"/>
  <c r="I71" i="11"/>
  <c r="F72" i="11"/>
  <c r="I72" i="11"/>
  <c r="M46" i="3" s="1"/>
  <c r="F74" i="11"/>
  <c r="I74" i="11"/>
  <c r="F75" i="11"/>
  <c r="I75" i="11"/>
  <c r="F76" i="11"/>
  <c r="I76" i="11"/>
  <c r="F77" i="11"/>
  <c r="I77" i="11"/>
  <c r="F78" i="11"/>
  <c r="I78" i="11"/>
  <c r="F79" i="11"/>
  <c r="I79" i="11"/>
  <c r="M47" i="3" s="1"/>
  <c r="F81" i="11"/>
  <c r="I81" i="11"/>
  <c r="F82" i="11"/>
  <c r="I82" i="11"/>
  <c r="F83" i="11"/>
  <c r="I83" i="11"/>
  <c r="F84" i="11"/>
  <c r="I84" i="11"/>
  <c r="F85" i="11"/>
  <c r="I85" i="11"/>
  <c r="F86" i="11"/>
  <c r="I86" i="11"/>
  <c r="M48" i="3" s="1"/>
  <c r="F23" i="15"/>
  <c r="I30" i="15" l="1"/>
  <c r="F41" i="15"/>
  <c r="F44" i="5"/>
  <c r="F14" i="5"/>
  <c r="I27" i="15"/>
  <c r="I23" i="15"/>
  <c r="I22" i="15"/>
  <c r="I16" i="15"/>
  <c r="F19" i="11"/>
  <c r="D44" i="5"/>
  <c r="F25" i="7"/>
  <c r="F21" i="7"/>
  <c r="F17" i="7"/>
  <c r="F15" i="7"/>
  <c r="I42" i="7"/>
  <c r="I32" i="7"/>
  <c r="F14" i="7"/>
  <c r="I16" i="7"/>
  <c r="I43" i="15"/>
  <c r="I42" i="15"/>
  <c r="I41" i="15"/>
  <c r="I35" i="15"/>
  <c r="I33" i="15"/>
  <c r="I32" i="15"/>
  <c r="I31" i="15"/>
  <c r="I29" i="15"/>
  <c r="I28" i="15"/>
  <c r="I24" i="15"/>
  <c r="I21" i="15"/>
  <c r="I20" i="15"/>
  <c r="I19" i="15"/>
  <c r="I18" i="15"/>
  <c r="I15" i="15"/>
  <c r="F37" i="15"/>
  <c r="F28" i="15"/>
  <c r="F14" i="15"/>
  <c r="E20" i="11"/>
  <c r="F16" i="11"/>
  <c r="D20" i="11"/>
  <c r="F20" i="11" s="1"/>
  <c r="G51" i="7"/>
  <c r="F49" i="7"/>
  <c r="F39" i="7"/>
  <c r="F33" i="7"/>
  <c r="I40" i="7"/>
  <c r="I34" i="7"/>
  <c r="I48" i="7"/>
  <c r="I38" i="7"/>
  <c r="I37" i="7"/>
  <c r="I36" i="7"/>
  <c r="I35" i="7"/>
  <c r="F46" i="7"/>
  <c r="F44" i="7"/>
  <c r="I29" i="7"/>
  <c r="I28" i="7"/>
  <c r="I27" i="7"/>
  <c r="I26" i="7"/>
  <c r="I24" i="7"/>
  <c r="I22" i="7"/>
  <c r="I21" i="7"/>
  <c r="I20" i="7"/>
  <c r="I19" i="7"/>
  <c r="I18" i="7"/>
  <c r="I44" i="15"/>
  <c r="I40" i="15"/>
  <c r="I39" i="15"/>
  <c r="I38" i="15"/>
  <c r="I37" i="15"/>
  <c r="I36" i="15"/>
  <c r="F33" i="15"/>
  <c r="F32" i="15"/>
  <c r="F27" i="15"/>
  <c r="F24" i="15"/>
  <c r="F22" i="15"/>
  <c r="F17" i="15"/>
  <c r="F16" i="15"/>
  <c r="F15" i="15"/>
  <c r="F46" i="14"/>
  <c r="E51" i="7"/>
  <c r="D51" i="7"/>
  <c r="I50" i="7"/>
  <c r="F47" i="7"/>
  <c r="F41" i="7"/>
  <c r="F38" i="7"/>
  <c r="F36" i="7"/>
  <c r="F23" i="7"/>
  <c r="F20" i="7"/>
  <c r="H51" i="7"/>
  <c r="I46" i="7"/>
  <c r="I45" i="7"/>
  <c r="I44" i="7"/>
  <c r="I43" i="7"/>
  <c r="F31" i="7"/>
  <c r="F30" i="7"/>
  <c r="F28" i="7"/>
  <c r="I49" i="7"/>
  <c r="F45" i="7"/>
  <c r="F50" i="7"/>
  <c r="I47" i="7"/>
  <c r="F43" i="7"/>
  <c r="F42" i="7"/>
  <c r="I39" i="7"/>
  <c r="F35" i="7"/>
  <c r="F34" i="7"/>
  <c r="I31" i="7"/>
  <c r="F27" i="7"/>
  <c r="F26" i="7"/>
  <c r="I23" i="7"/>
  <c r="F19" i="7"/>
  <c r="F18" i="7"/>
  <c r="I15" i="7"/>
  <c r="F48" i="7"/>
  <c r="F40" i="7"/>
  <c r="F32" i="7"/>
  <c r="F24" i="7"/>
  <c r="F16" i="7"/>
  <c r="F22" i="7"/>
  <c r="I41" i="7"/>
  <c r="F37" i="7"/>
  <c r="I33" i="7"/>
  <c r="F29" i="7"/>
  <c r="I25" i="7"/>
  <c r="I17" i="7"/>
  <c r="F46" i="15"/>
  <c r="F45" i="15"/>
  <c r="F44" i="15"/>
  <c r="F43" i="15"/>
  <c r="F42" i="15"/>
  <c r="F40" i="15"/>
  <c r="F39" i="15"/>
  <c r="F38" i="15"/>
  <c r="F36" i="15"/>
  <c r="F35" i="15"/>
  <c r="F34" i="15"/>
  <c r="F31" i="15"/>
  <c r="F30" i="15"/>
  <c r="F29" i="15"/>
  <c r="F26" i="15"/>
  <c r="F25" i="15"/>
  <c r="F21" i="15"/>
  <c r="F20" i="15"/>
  <c r="F19" i="15"/>
  <c r="F18" i="15"/>
  <c r="I45" i="15"/>
  <c r="I34" i="15"/>
  <c r="I26" i="15"/>
  <c r="I25" i="15"/>
  <c r="I17" i="15"/>
  <c r="I46" i="14"/>
  <c r="I46" i="15"/>
  <c r="I17" i="11"/>
  <c r="H20" i="11"/>
  <c r="I20" i="11" s="1"/>
  <c r="I14" i="15"/>
  <c r="F15" i="5"/>
</calcChain>
</file>

<file path=xl/sharedStrings.xml><?xml version="1.0" encoding="utf-8"?>
<sst xmlns="http://schemas.openxmlformats.org/spreadsheetml/2006/main" count="1036" uniqueCount="176">
  <si>
    <t>[%]</t>
  </si>
  <si>
    <t>Veränderung zum Vorjahr</t>
  </si>
  <si>
    <t>Mautstatistik</t>
  </si>
  <si>
    <t>Belgien</t>
  </si>
  <si>
    <t>Dänemark</t>
  </si>
  <si>
    <t>Luxemburg</t>
  </si>
  <si>
    <t>Österreich</t>
  </si>
  <si>
    <t>Polen</t>
  </si>
  <si>
    <t>Tschechien</t>
  </si>
  <si>
    <t>Gesamt</t>
  </si>
  <si>
    <t>Inland</t>
  </si>
  <si>
    <t>Ausland</t>
  </si>
  <si>
    <t xml:space="preserve"> </t>
  </si>
  <si>
    <t xml:space="preserve">  </t>
  </si>
  <si>
    <t>[g/kWh]</t>
  </si>
  <si>
    <t xml:space="preserve">   A280 Bunde</t>
  </si>
  <si>
    <t xml:space="preserve">   A30 Bad Bentheim</t>
  </si>
  <si>
    <t xml:space="preserve">   A3 Elten</t>
  </si>
  <si>
    <t xml:space="preserve">   A57 Goch</t>
  </si>
  <si>
    <t xml:space="preserve">   A40 Straelen</t>
  </si>
  <si>
    <t xml:space="preserve">   A61 Schwanenhaus</t>
  </si>
  <si>
    <t xml:space="preserve">   A52 Elmpt</t>
  </si>
  <si>
    <t xml:space="preserve">   A4 Vetschau</t>
  </si>
  <si>
    <t xml:space="preserve">   A44 Lichtenbusch</t>
  </si>
  <si>
    <t xml:space="preserve">   A60 Steinebrück</t>
  </si>
  <si>
    <t xml:space="preserve">   A64 Sauertalbrücke</t>
  </si>
  <si>
    <t xml:space="preserve">   A8 Perl</t>
  </si>
  <si>
    <t>Schweiz</t>
  </si>
  <si>
    <t xml:space="preserve">   A861 Rheinfelden</t>
  </si>
  <si>
    <t xml:space="preserve">   A96 Lindau</t>
  </si>
  <si>
    <t xml:space="preserve">   A93 Kiefersfelden</t>
  </si>
  <si>
    <t xml:space="preserve">   A8 Bad Reichenhall</t>
  </si>
  <si>
    <t xml:space="preserve">   A3 Suben</t>
  </si>
  <si>
    <t xml:space="preserve">Niederlande </t>
  </si>
  <si>
    <t xml:space="preserve">   A6 Waidhaus</t>
  </si>
  <si>
    <t xml:space="preserve">   A4 Görlitz</t>
  </si>
  <si>
    <t xml:space="preserve">   A15 Forst</t>
  </si>
  <si>
    <t xml:space="preserve">   A12 Frankfurt/Oder</t>
  </si>
  <si>
    <t xml:space="preserve">   A11 Pomellen</t>
  </si>
  <si>
    <t xml:space="preserve">   A7 Ellund</t>
  </si>
  <si>
    <t>Grenzübergang</t>
  </si>
  <si>
    <t>Nationalität</t>
  </si>
  <si>
    <t>[1000 Km]</t>
  </si>
  <si>
    <t>Unbekannt</t>
  </si>
  <si>
    <t>Anzahl</t>
  </si>
  <si>
    <t>[Kfz]</t>
  </si>
  <si>
    <t xml:space="preserve">   A17 Breitenau</t>
  </si>
  <si>
    <t>Herkunft</t>
  </si>
  <si>
    <t xml:space="preserve">Schadstoffklasse S1 oder ohne Zuordnung nach STVZO </t>
  </si>
  <si>
    <t>Schadstoffklasse S2 nach STVZO</t>
  </si>
  <si>
    <t xml:space="preserve">Schadstoffklasse S3 nach STVZO </t>
  </si>
  <si>
    <t xml:space="preserve"> Schadstoffklasse S4 nach STVZO </t>
  </si>
  <si>
    <t xml:space="preserve">Schadstoffklasse S5 nach STVZO </t>
  </si>
  <si>
    <t xml:space="preserve">   - EU</t>
  </si>
  <si>
    <t xml:space="preserve">     Belgien</t>
  </si>
  <si>
    <t xml:space="preserve">     Bulgarien</t>
  </si>
  <si>
    <t xml:space="preserve">     Dänemark</t>
  </si>
  <si>
    <t xml:space="preserve">     Estland</t>
  </si>
  <si>
    <t xml:space="preserve">     Finnland</t>
  </si>
  <si>
    <t xml:space="preserve">     Frankreich</t>
  </si>
  <si>
    <t xml:space="preserve">     Griechenland</t>
  </si>
  <si>
    <t xml:space="preserve">     Großbritannien</t>
  </si>
  <si>
    <t xml:space="preserve">     Irland</t>
  </si>
  <si>
    <t xml:space="preserve">     Italien</t>
  </si>
  <si>
    <t xml:space="preserve">     Lettland</t>
  </si>
  <si>
    <t xml:space="preserve">     Litauen</t>
  </si>
  <si>
    <t xml:space="preserve">     Luxemburg</t>
  </si>
  <si>
    <t xml:space="preserve">     Malta</t>
  </si>
  <si>
    <t xml:space="preserve">     Niederlande</t>
  </si>
  <si>
    <t xml:space="preserve">     Österreich</t>
  </si>
  <si>
    <t xml:space="preserve">     Polen</t>
  </si>
  <si>
    <t xml:space="preserve">     Portugal</t>
  </si>
  <si>
    <t xml:space="preserve">     Rumänien</t>
  </si>
  <si>
    <t xml:space="preserve">     Slowakei</t>
  </si>
  <si>
    <t xml:space="preserve">     Slowenien</t>
  </si>
  <si>
    <t xml:space="preserve">     Spanien</t>
  </si>
  <si>
    <t xml:space="preserve">     Tschechien</t>
  </si>
  <si>
    <t xml:space="preserve">     Ungarn</t>
  </si>
  <si>
    <t xml:space="preserve">     Zypern</t>
  </si>
  <si>
    <t xml:space="preserve">   - Nicht EU</t>
  </si>
  <si>
    <t xml:space="preserve">     Schweden</t>
  </si>
  <si>
    <t xml:space="preserve">Frankreich      </t>
  </si>
  <si>
    <t>März</t>
  </si>
  <si>
    <t>Januar</t>
  </si>
  <si>
    <t>Februar</t>
  </si>
  <si>
    <t>April</t>
  </si>
  <si>
    <t>Mai</t>
  </si>
  <si>
    <t>Juni</t>
  </si>
  <si>
    <t>Juli</t>
  </si>
  <si>
    <t>August</t>
  </si>
  <si>
    <t>September</t>
  </si>
  <si>
    <t>Oktober</t>
  </si>
  <si>
    <t>November</t>
  </si>
  <si>
    <t>Hier einfügen</t>
  </si>
  <si>
    <r>
      <t xml:space="preserve">Dezember </t>
    </r>
    <r>
      <rPr>
        <vertAlign val="superscript"/>
        <sz val="8"/>
        <rFont val="Arial"/>
        <family val="2"/>
      </rPr>
      <t xml:space="preserve"> 1) </t>
    </r>
    <r>
      <rPr>
        <sz val="8"/>
        <rFont val="Arial"/>
        <family val="2"/>
      </rPr>
      <t xml:space="preserve"> </t>
    </r>
  </si>
  <si>
    <r>
      <t xml:space="preserve">Veränderung zum Vorjahr
</t>
    </r>
    <r>
      <rPr>
        <b/>
        <sz val="7"/>
        <rFont val="Arial"/>
        <family val="2"/>
      </rPr>
      <t>(gemäß Tabelle M1)</t>
    </r>
  </si>
  <si>
    <r>
      <t xml:space="preserve">Veränderung zum
Vorjahr
</t>
    </r>
    <r>
      <rPr>
        <b/>
        <sz val="7"/>
        <rFont val="Arial"/>
        <family val="2"/>
      </rPr>
      <t>(Berücksichtigung Kalenderverlauf)</t>
    </r>
  </si>
  <si>
    <r>
      <t xml:space="preserve">   B9 Lauterburg      </t>
    </r>
    <r>
      <rPr>
        <vertAlign val="superscript"/>
        <sz val="8"/>
        <rFont val="Arial"/>
        <family val="2"/>
      </rPr>
      <t xml:space="preserve"> </t>
    </r>
  </si>
  <si>
    <t xml:space="preserve">   B9 Lauterburg      </t>
  </si>
  <si>
    <t>Seite 1</t>
  </si>
  <si>
    <t>Schadstoffklasse S1</t>
  </si>
  <si>
    <t>Schadstoffklasse S2</t>
  </si>
  <si>
    <t>Seite 2</t>
  </si>
  <si>
    <t>Schadstoffklasse S5</t>
  </si>
  <si>
    <t>Mautfahrzeuge</t>
  </si>
  <si>
    <t>Mittelwert  Fahrleistungen pro Fahrzeug</t>
  </si>
  <si>
    <t>Mittelwert Mautfahrten pro Fahrzeug</t>
  </si>
  <si>
    <t>[Anzahl]</t>
  </si>
  <si>
    <t>M 8  Fahrleistungen nach Emissionsklasse und Achsklasse</t>
  </si>
  <si>
    <t>Mautstatistik / Toll statistics</t>
  </si>
  <si>
    <t>Monat /   Month</t>
  </si>
  <si>
    <t>Werktage / Working days</t>
  </si>
  <si>
    <t>Samstage / Saturdays</t>
  </si>
  <si>
    <r>
      <t xml:space="preserve">Sonntage
</t>
    </r>
    <r>
      <rPr>
        <b/>
        <sz val="6"/>
        <rFont val="Arial"/>
        <family val="2"/>
      </rPr>
      <t xml:space="preserve">sowie bundeseinheitliche Feiertage / </t>
    </r>
    <r>
      <rPr>
        <b/>
        <sz val="8"/>
        <rFont val="Arial"/>
        <family val="2"/>
      </rPr>
      <t>Sundays</t>
    </r>
    <r>
      <rPr>
        <b/>
        <sz val="6"/>
        <rFont val="Arial"/>
        <family val="2"/>
      </rPr>
      <t xml:space="preserve">
as well as nation-wide holidays</t>
    </r>
  </si>
  <si>
    <t xml:space="preserve">   A7 Füssen</t>
  </si>
  <si>
    <r>
      <t xml:space="preserve">M 1 Fahrleistungen der Mautfahrzeuge nach Nationalität </t>
    </r>
    <r>
      <rPr>
        <b/>
        <vertAlign val="superscript"/>
        <sz val="10"/>
        <rFont val="Arial"/>
        <family val="2"/>
      </rPr>
      <t>1)</t>
    </r>
    <r>
      <rPr>
        <b/>
        <sz val="10"/>
        <rFont val="Arial"/>
        <family val="2"/>
      </rPr>
      <t xml:space="preserve"> </t>
    </r>
  </si>
  <si>
    <r>
      <t xml:space="preserve">M 2 Mautfahrten der Mautfahrzeuge nach Nationalität </t>
    </r>
    <r>
      <rPr>
        <b/>
        <vertAlign val="superscript"/>
        <sz val="10"/>
        <rFont val="Arial"/>
        <family val="2"/>
      </rPr>
      <t>1)</t>
    </r>
    <r>
      <rPr>
        <b/>
        <sz val="10"/>
        <rFont val="Arial"/>
        <family val="2"/>
      </rPr>
      <t xml:space="preserve">    </t>
    </r>
  </si>
  <si>
    <r>
      <t xml:space="preserve">M 3 Anzahl der ein- und ausfahrenden Mautfahrzeuge an den Grenzübergängen </t>
    </r>
    <r>
      <rPr>
        <b/>
        <vertAlign val="superscript"/>
        <sz val="10"/>
        <rFont val="Arial"/>
        <family val="2"/>
      </rPr>
      <t>1)</t>
    </r>
    <r>
      <rPr>
        <b/>
        <sz val="10"/>
        <rFont val="Arial"/>
        <family val="2"/>
      </rPr>
      <t xml:space="preserve"> </t>
    </r>
  </si>
  <si>
    <r>
      <t xml:space="preserve">M 10  Durchschnittliche Fahrleistungen / Mautfahrten der Mautfahrzeuge nach Nationalität </t>
    </r>
    <r>
      <rPr>
        <b/>
        <vertAlign val="superscript"/>
        <sz val="10"/>
        <rFont val="Arial"/>
        <family val="2"/>
      </rPr>
      <t>1)</t>
    </r>
    <r>
      <rPr>
        <b/>
        <sz val="10"/>
        <rFont val="Arial"/>
        <family val="2"/>
      </rPr>
      <t xml:space="preserve"> </t>
    </r>
  </si>
  <si>
    <r>
      <t xml:space="preserve">M 11  Durchschnittliche Streckenleistung pro Mautfahrt nach Nationalität </t>
    </r>
    <r>
      <rPr>
        <b/>
        <vertAlign val="superscript"/>
        <sz val="10"/>
        <rFont val="Arial"/>
        <family val="2"/>
      </rPr>
      <t>1)</t>
    </r>
    <r>
      <rPr>
        <b/>
        <sz val="10"/>
        <rFont val="Arial"/>
        <family val="2"/>
      </rPr>
      <t xml:space="preserve"> </t>
    </r>
  </si>
  <si>
    <r>
      <t xml:space="preserve">M 6 Emissionskennzahl der Mautfahrzeuge nach Nationalität </t>
    </r>
    <r>
      <rPr>
        <b/>
        <vertAlign val="superscript"/>
        <sz val="10"/>
        <rFont val="Arial"/>
        <family val="2"/>
      </rPr>
      <t>1)</t>
    </r>
    <r>
      <rPr>
        <b/>
        <sz val="10"/>
        <rFont val="Arial"/>
        <family val="2"/>
      </rPr>
      <t xml:space="preserve"> </t>
    </r>
  </si>
  <si>
    <r>
      <t xml:space="preserve">M 7 Fahrleistungen der Mautfahrzeuge nach Herkunft und Emissionsklasse </t>
    </r>
    <r>
      <rPr>
        <b/>
        <vertAlign val="superscript"/>
        <sz val="10"/>
        <rFont val="Arial"/>
        <family val="2"/>
      </rPr>
      <t>1)</t>
    </r>
    <r>
      <rPr>
        <b/>
        <sz val="10"/>
        <rFont val="Arial"/>
        <family val="2"/>
      </rPr>
      <t xml:space="preserve"> </t>
    </r>
  </si>
  <si>
    <r>
      <t xml:space="preserve">M 4 Anzahl der einfahrenden Mautfahrzeuge an den Grenzübergängen </t>
    </r>
    <r>
      <rPr>
        <b/>
        <vertAlign val="superscript"/>
        <sz val="10"/>
        <rFont val="Arial"/>
        <family val="2"/>
      </rPr>
      <t>1)</t>
    </r>
    <r>
      <rPr>
        <b/>
        <sz val="10"/>
        <rFont val="Arial"/>
        <family val="2"/>
      </rPr>
      <t xml:space="preserve"> </t>
    </r>
  </si>
  <si>
    <r>
      <t xml:space="preserve">M 5 Anzahl der ausfahrenden Mautfahrzeuge an den Grenzübergängen </t>
    </r>
    <r>
      <rPr>
        <b/>
        <vertAlign val="superscript"/>
        <sz val="10"/>
        <rFont val="Arial"/>
        <family val="2"/>
      </rPr>
      <t>1)</t>
    </r>
    <r>
      <rPr>
        <b/>
        <sz val="10"/>
        <rFont val="Arial"/>
        <family val="2"/>
      </rPr>
      <t xml:space="preserve"> </t>
    </r>
  </si>
  <si>
    <t xml:space="preserve">   B402 Hebelermeer</t>
  </si>
  <si>
    <r>
      <t xml:space="preserve">   B200 Kupfermühle</t>
    </r>
    <r>
      <rPr>
        <sz val="8"/>
        <rFont val="Arial"/>
        <family val="2"/>
      </rPr>
      <t xml:space="preserve">     </t>
    </r>
  </si>
  <si>
    <t xml:space="preserve">   B200 Kupfermühle</t>
  </si>
  <si>
    <t>Schadstoffklasse EEV</t>
  </si>
  <si>
    <t>Schadstoffklasse S6</t>
  </si>
  <si>
    <r>
      <t xml:space="preserve">M 9  Mautfahrten nach Emissionsklasse und Achsklasse </t>
    </r>
    <r>
      <rPr>
        <b/>
        <vertAlign val="superscript"/>
        <sz val="11"/>
        <rFont val="Arial"/>
        <family val="2"/>
      </rPr>
      <t xml:space="preserve">1) </t>
    </r>
  </si>
  <si>
    <r>
      <t xml:space="preserve">M 9  Mautfahrten nach Emissionsklasse und Achsklasse </t>
    </r>
    <r>
      <rPr>
        <b/>
        <vertAlign val="superscript"/>
        <sz val="11"/>
        <rFont val="Arial"/>
        <family val="2"/>
      </rPr>
      <t>1)</t>
    </r>
    <r>
      <rPr>
        <b/>
        <sz val="11"/>
        <rFont val="Arial"/>
        <family val="2"/>
      </rPr>
      <t xml:space="preserve"> </t>
    </r>
  </si>
  <si>
    <t>Schadstoffklasse  EEV Klasse 1 nach STVZO</t>
  </si>
  <si>
    <t xml:space="preserve">     Kroatien</t>
  </si>
  <si>
    <t>Schadstoffklasse  S6 nach STVZO</t>
  </si>
  <si>
    <t>[1000 km]</t>
  </si>
  <si>
    <t>[km]</t>
  </si>
  <si>
    <t xml:space="preserve">Gesamt </t>
  </si>
  <si>
    <t>Seite 3</t>
  </si>
  <si>
    <t>Seite 4</t>
  </si>
  <si>
    <t>&gt;=5</t>
  </si>
  <si>
    <r>
      <t xml:space="preserve">Schadstoffklasse S3
</t>
    </r>
    <r>
      <rPr>
        <b/>
        <sz val="6"/>
        <rFont val="Arial"/>
        <family val="2"/>
      </rPr>
      <t>oder S2 kombiniert mit 
PMK 1/2/3/4          1)</t>
    </r>
  </si>
  <si>
    <r>
      <t xml:space="preserve">Schadstoffklasse S4
</t>
    </r>
    <r>
      <rPr>
        <b/>
        <sz val="6"/>
        <rFont val="Arial"/>
        <family val="2"/>
      </rPr>
      <t>oder S3 kombiniert mit 
PMK 2/3/4            1)</t>
    </r>
  </si>
  <si>
    <t>Achsen</t>
  </si>
  <si>
    <r>
      <t xml:space="preserve">Schadstoffklasse S3
</t>
    </r>
    <r>
      <rPr>
        <b/>
        <sz val="6"/>
        <rFont val="Arial"/>
        <family val="2"/>
      </rPr>
      <t>oder S2 kombiniert mit 
PMK 1/2/3/4          2)</t>
    </r>
  </si>
  <si>
    <r>
      <t xml:space="preserve">Schadstoffklasse S4
</t>
    </r>
    <r>
      <rPr>
        <b/>
        <sz val="6"/>
        <rFont val="Arial"/>
        <family val="2"/>
      </rPr>
      <t>oder S3 kombiniert mit 
PMK 2/3/4            2)</t>
    </r>
  </si>
  <si>
    <t>Jan</t>
  </si>
  <si>
    <t>Feb</t>
  </si>
  <si>
    <t>Mrz</t>
  </si>
  <si>
    <t>Apr</t>
  </si>
  <si>
    <t>Jun</t>
  </si>
  <si>
    <t>Jul</t>
  </si>
  <si>
    <t>Aug</t>
  </si>
  <si>
    <t>Sep</t>
  </si>
  <si>
    <t>Okt</t>
  </si>
  <si>
    <t>Nov</t>
  </si>
  <si>
    <t>Dez</t>
  </si>
  <si>
    <t>S1</t>
  </si>
  <si>
    <t>S2</t>
  </si>
  <si>
    <t>S3</t>
  </si>
  <si>
    <t>S4</t>
  </si>
  <si>
    <t>S5</t>
  </si>
  <si>
    <t>S6</t>
  </si>
  <si>
    <t>EEV</t>
  </si>
  <si>
    <t>Fahrleistungen (Mrd. km)</t>
  </si>
  <si>
    <t>Anteil der  Fahrleistungen</t>
  </si>
  <si>
    <t>Übersicht der kumulierten Werte von</t>
  </si>
  <si>
    <t xml:space="preserve">Veränderung der Fahrleistungen zum Vorjahr nach Emissionsklassen  (in %) </t>
  </si>
  <si>
    <t>Veränd</t>
  </si>
  <si>
    <t>Verknüpfung mit  M1</t>
  </si>
  <si>
    <t>Verknüpfung mit  M7</t>
  </si>
  <si>
    <r>
      <t>M 1a Veränderungen unter Berücksichtigung der Abweichung der Kalenderverläufe</t>
    </r>
    <r>
      <rPr>
        <b/>
        <vertAlign val="superscript"/>
        <sz val="10"/>
        <rFont val="Arial"/>
        <family val="2"/>
      </rPr>
      <t>1)</t>
    </r>
  </si>
  <si>
    <r>
      <t xml:space="preserve">M 9  Mautfahrten nach Emissionsklasse und Achsklasse </t>
    </r>
    <r>
      <rPr>
        <b/>
        <vertAlign val="superscript"/>
        <sz val="10"/>
        <rFont val="Arial"/>
        <family val="2"/>
      </rPr>
      <t xml:space="preserve">1) </t>
    </r>
  </si>
  <si>
    <t>(ohne Unbekannt)</t>
  </si>
  <si>
    <t>Es sind die Methodischen Erläuterungen (Stand: Februar 2017) zu berücksichtigen. / 
The Methodological Information (valid as of February 2017) must be taken into account.</t>
  </si>
  <si>
    <r>
      <t>1)</t>
    </r>
    <r>
      <rPr>
        <sz val="8"/>
        <rFont val="Arial"/>
        <family val="2"/>
      </rPr>
      <t xml:space="preserve"> </t>
    </r>
    <r>
      <rPr>
        <sz val="7.5"/>
        <rFont val="Arial"/>
        <family val="2"/>
      </rPr>
      <t xml:space="preserve">Heiligabend und Silvester sind zusammen als ein Werktag berücksichtigt, sofern diese Tage nicht auf einen Sonntag fallen. / </t>
    </r>
    <r>
      <rPr>
        <sz val="8"/>
        <rFont val="Arial"/>
        <family val="2"/>
      </rPr>
      <t xml:space="preserve">
</t>
    </r>
    <r>
      <rPr>
        <vertAlign val="superscript"/>
        <sz val="8"/>
        <rFont val="Arial"/>
        <family val="2"/>
      </rPr>
      <t>1)</t>
    </r>
    <r>
      <rPr>
        <sz val="8"/>
        <rFont val="Arial"/>
        <family val="2"/>
      </rPr>
      <t xml:space="preserve"> </t>
    </r>
    <r>
      <rPr>
        <sz val="7.5"/>
        <rFont val="Arial"/>
        <family val="2"/>
      </rPr>
      <t>Christmas Eve and New Year's Eve have been taken into account as one working day, unless these days are sundays.</t>
    </r>
  </si>
  <si>
    <t>Jahressumme:   Januar bis Februar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</si>
</sst>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
    <numFmt numFmtId="165" formatCode="0.0"/>
  </numFmts>
  <fonts count="18" x14ac:knownFonts="1">
    <font>
      <sz val="10"/>
      <name val="Arial"/>
    </font>
    <font>
      <b/>
      <sz val="10"/>
      <name val="Arial"/>
      <family val="2"/>
    </font>
    <font>
      <b/>
      <sz val="8"/>
      <name val="Arial"/>
      <family val="2"/>
    </font>
    <font>
      <sz val="8"/>
      <name val="Arial"/>
      <family val="2"/>
    </font>
    <font>
      <b/>
      <sz val="12"/>
      <name val="Arial"/>
      <family val="2"/>
    </font>
    <font>
      <b/>
      <sz val="9"/>
      <name val="Arial"/>
      <family val="2"/>
    </font>
    <font>
      <vertAlign val="superscript"/>
      <sz val="8"/>
      <name val="Arial"/>
      <family val="2"/>
    </font>
    <font>
      <sz val="6.5"/>
      <name val="Arial"/>
      <family val="2"/>
    </font>
    <font>
      <b/>
      <sz val="6"/>
      <name val="Arial"/>
      <family val="2"/>
    </font>
    <font>
      <vertAlign val="superscript"/>
      <sz val="10"/>
      <name val="Arial"/>
      <family val="2"/>
    </font>
    <font>
      <b/>
      <vertAlign val="superscript"/>
      <sz val="10"/>
      <name val="Arial"/>
      <family val="2"/>
    </font>
    <font>
      <b/>
      <sz val="7"/>
      <name val="Arial"/>
      <family val="2"/>
    </font>
    <font>
      <b/>
      <sz val="11"/>
      <name val="Arial"/>
      <family val="2"/>
    </font>
    <font>
      <b/>
      <vertAlign val="superscript"/>
      <sz val="11"/>
      <name val="Arial"/>
      <family val="2"/>
    </font>
    <font>
      <sz val="10"/>
      <name val="Arial"/>
      <family val="2"/>
    </font>
    <font>
      <vertAlign val="superscript"/>
      <sz val="10"/>
      <color rgb="FF000000"/>
      <name val="Arial"/>
      <family val="2"/>
    </font>
    <font>
      <sz val="8"/>
      <name val="Calibri"/>
      <family val="2"/>
      <scheme val="minor"/>
    </font>
    <font>
      <sz val="7.5"/>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theme="0"/>
        <bgColor indexed="64"/>
      </patternFill>
    </fill>
  </fills>
  <borders count="55">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hair">
        <color indexed="64"/>
      </right>
      <top style="thin">
        <color indexed="64"/>
      </top>
      <bottom style="hair">
        <color indexed="64"/>
      </bottom>
      <diagonal/>
    </border>
    <border>
      <left/>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14" fillId="0" borderId="0"/>
  </cellStyleXfs>
  <cellXfs count="250">
    <xf numFmtId="0" fontId="0" fillId="0" borderId="0" xfId="0"/>
    <xf numFmtId="0" fontId="1" fillId="0" borderId="0" xfId="0" applyFont="1"/>
    <xf numFmtId="0" fontId="4" fillId="0" borderId="0" xfId="0" applyFont="1"/>
    <xf numFmtId="49" fontId="0" fillId="0" borderId="0" xfId="0" applyNumberFormat="1"/>
    <xf numFmtId="0" fontId="3" fillId="0" borderId="0" xfId="0" applyFont="1"/>
    <xf numFmtId="0" fontId="0" fillId="0" borderId="0" xfId="0" applyAlignment="1">
      <alignment vertical="center"/>
    </xf>
    <xf numFmtId="0" fontId="3" fillId="0" borderId="0" xfId="0" applyFont="1" applyAlignment="1">
      <alignment vertical="center"/>
    </xf>
    <xf numFmtId="164" fontId="3" fillId="0" borderId="1" xfId="0" applyNumberFormat="1" applyFont="1" applyBorder="1" applyAlignment="1">
      <alignment horizontal="right" vertical="center"/>
    </xf>
    <xf numFmtId="164" fontId="3" fillId="0" borderId="2" xfId="0" applyNumberFormat="1" applyFont="1" applyBorder="1" applyAlignment="1">
      <alignment horizontal="right" vertical="center"/>
    </xf>
    <xf numFmtId="164" fontId="3" fillId="0" borderId="3" xfId="0" applyNumberFormat="1" applyFont="1" applyBorder="1" applyAlignment="1">
      <alignment horizontal="right" vertical="center"/>
    </xf>
    <xf numFmtId="49" fontId="3" fillId="0" borderId="4" xfId="0" applyNumberFormat="1" applyFont="1" applyBorder="1" applyAlignment="1">
      <alignment horizontal="left" vertical="center"/>
    </xf>
    <xf numFmtId="49" fontId="3" fillId="0" borderId="4" xfId="0" applyNumberFormat="1" applyFont="1" applyBorder="1" applyAlignment="1">
      <alignment vertical="center"/>
    </xf>
    <xf numFmtId="0" fontId="3" fillId="0" borderId="4" xfId="0" applyFont="1" applyBorder="1" applyAlignment="1">
      <alignment horizontal="left" vertical="center"/>
    </xf>
    <xf numFmtId="49" fontId="3" fillId="0" borderId="5" xfId="0" applyNumberFormat="1" applyFont="1" applyBorder="1" applyAlignment="1">
      <alignment vertical="center"/>
    </xf>
    <xf numFmtId="49" fontId="2" fillId="0" borderId="6" xfId="0" applyNumberFormat="1" applyFont="1" applyBorder="1" applyAlignment="1">
      <alignment horizontal="left" vertical="center"/>
    </xf>
    <xf numFmtId="49" fontId="2" fillId="0" borderId="4" xfId="0" applyNumberFormat="1" applyFont="1" applyBorder="1" applyAlignment="1">
      <alignment horizontal="left" vertical="center"/>
    </xf>
    <xf numFmtId="164" fontId="2" fillId="0" borderId="7" xfId="0" applyNumberFormat="1" applyFont="1" applyBorder="1" applyAlignment="1">
      <alignment horizontal="right" vertical="center"/>
    </xf>
    <xf numFmtId="164" fontId="2" fillId="0" borderId="1" xfId="0" applyNumberFormat="1" applyFont="1" applyBorder="1" applyAlignment="1">
      <alignment horizontal="right" vertical="center"/>
    </xf>
    <xf numFmtId="2" fontId="3" fillId="0" borderId="1" xfId="0" applyNumberFormat="1" applyFont="1" applyBorder="1" applyAlignment="1">
      <alignment horizontal="right" vertical="center"/>
    </xf>
    <xf numFmtId="2" fontId="3" fillId="0" borderId="2" xfId="0" applyNumberFormat="1" applyFont="1" applyBorder="1" applyAlignment="1">
      <alignment horizontal="right" vertical="center"/>
    </xf>
    <xf numFmtId="49" fontId="5" fillId="0" borderId="6" xfId="0" applyNumberFormat="1" applyFont="1" applyBorder="1" applyAlignment="1">
      <alignment horizontal="left" vertical="center"/>
    </xf>
    <xf numFmtId="49" fontId="5" fillId="0" borderId="4" xfId="0" applyNumberFormat="1" applyFont="1" applyBorder="1" applyAlignment="1">
      <alignment horizontal="left" vertical="center"/>
    </xf>
    <xf numFmtId="49" fontId="5" fillId="0" borderId="4" xfId="0" applyNumberFormat="1" applyFont="1" applyBorder="1" applyAlignment="1">
      <alignment vertical="center"/>
    </xf>
    <xf numFmtId="49" fontId="5" fillId="0" borderId="5" xfId="0" applyNumberFormat="1" applyFont="1" applyBorder="1" applyAlignment="1">
      <alignment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49" fontId="2" fillId="2" borderId="10" xfId="0" applyNumberFormat="1" applyFont="1" applyFill="1" applyBorder="1" applyAlignment="1">
      <alignment horizontal="left"/>
    </xf>
    <xf numFmtId="0" fontId="2" fillId="2" borderId="4" xfId="0" applyFont="1" applyFill="1" applyBorder="1" applyAlignment="1">
      <alignment horizontal="center" vertical="center"/>
    </xf>
    <xf numFmtId="0" fontId="2"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2" fillId="2" borderId="1" xfId="0" applyFont="1" applyFill="1" applyBorder="1" applyAlignment="1">
      <alignment horizontal="center" vertical="center"/>
    </xf>
    <xf numFmtId="164" fontId="2" fillId="2" borderId="14" xfId="0" applyNumberFormat="1" applyFont="1" applyFill="1" applyBorder="1" applyAlignment="1">
      <alignment horizontal="right" vertical="center"/>
    </xf>
    <xf numFmtId="164" fontId="2" fillId="0" borderId="3" xfId="0" applyNumberFormat="1" applyFont="1" applyBorder="1" applyAlignment="1">
      <alignment horizontal="right" vertical="center"/>
    </xf>
    <xf numFmtId="0" fontId="2" fillId="2" borderId="15" xfId="0" applyFont="1" applyFill="1" applyBorder="1" applyAlignment="1">
      <alignment horizontal="center" vertical="center" wrapText="1"/>
    </xf>
    <xf numFmtId="1" fontId="0" fillId="0" borderId="0" xfId="0" applyNumberFormat="1"/>
    <xf numFmtId="1" fontId="3" fillId="0" borderId="0" xfId="0" applyNumberFormat="1" applyFont="1" applyAlignment="1">
      <alignment vertical="center"/>
    </xf>
    <xf numFmtId="1" fontId="3" fillId="0" borderId="0" xfId="0" applyNumberFormat="1" applyFont="1"/>
    <xf numFmtId="1" fontId="0" fillId="0" borderId="0" xfId="0" applyNumberFormat="1" applyAlignment="1">
      <alignment vertical="center"/>
    </xf>
    <xf numFmtId="165" fontId="2" fillId="0" borderId="16" xfId="0" applyNumberFormat="1" applyFont="1" applyBorder="1" applyAlignment="1">
      <alignment horizontal="right" vertical="center"/>
    </xf>
    <xf numFmtId="165" fontId="3" fillId="0" borderId="15" xfId="0" applyNumberFormat="1" applyFont="1" applyBorder="1" applyAlignment="1">
      <alignment horizontal="right" vertical="center"/>
    </xf>
    <xf numFmtId="165" fontId="2" fillId="0" borderId="15" xfId="0" applyNumberFormat="1" applyFont="1" applyBorder="1" applyAlignment="1">
      <alignment horizontal="right" vertical="center"/>
    </xf>
    <xf numFmtId="165" fontId="3" fillId="0" borderId="17" xfId="0" applyNumberFormat="1" applyFont="1" applyBorder="1" applyAlignment="1">
      <alignment horizontal="right" vertical="center"/>
    </xf>
    <xf numFmtId="165" fontId="2" fillId="0" borderId="1" xfId="0" applyNumberFormat="1" applyFont="1" applyBorder="1" applyAlignment="1">
      <alignment horizontal="right" vertical="center"/>
    </xf>
    <xf numFmtId="165" fontId="3" fillId="0" borderId="1" xfId="0" applyNumberFormat="1" applyFont="1" applyBorder="1" applyAlignment="1">
      <alignment horizontal="right" vertical="center"/>
    </xf>
    <xf numFmtId="165" fontId="3" fillId="0" borderId="2" xfId="0" applyNumberFormat="1" applyFont="1" applyBorder="1" applyAlignment="1">
      <alignment horizontal="right" vertical="center"/>
    </xf>
    <xf numFmtId="165" fontId="2" fillId="0" borderId="7" xfId="0" applyNumberFormat="1" applyFont="1" applyBorder="1" applyAlignment="1">
      <alignment horizontal="right" vertical="center"/>
    </xf>
    <xf numFmtId="165" fontId="2" fillId="2" borderId="14" xfId="0" applyNumberFormat="1" applyFont="1" applyFill="1" applyBorder="1" applyAlignment="1">
      <alignment horizontal="right" vertical="center"/>
    </xf>
    <xf numFmtId="165" fontId="3" fillId="0" borderId="3" xfId="0" applyNumberFormat="1" applyFont="1" applyBorder="1" applyAlignment="1">
      <alignment horizontal="right" vertical="center"/>
    </xf>
    <xf numFmtId="165" fontId="2" fillId="0" borderId="3" xfId="0" applyNumberFormat="1" applyFont="1" applyBorder="1" applyAlignment="1">
      <alignment horizontal="right" vertical="center"/>
    </xf>
    <xf numFmtId="165" fontId="3" fillId="0" borderId="18" xfId="0" applyNumberFormat="1" applyFont="1" applyBorder="1" applyAlignment="1">
      <alignment horizontal="right" vertical="center"/>
    </xf>
    <xf numFmtId="165" fontId="2" fillId="0" borderId="18" xfId="0" applyNumberFormat="1" applyFont="1" applyBorder="1" applyAlignment="1">
      <alignment horizontal="right" vertical="center"/>
    </xf>
    <xf numFmtId="165" fontId="2" fillId="2" borderId="19" xfId="0" applyNumberFormat="1" applyFont="1" applyFill="1" applyBorder="1" applyAlignment="1">
      <alignment horizontal="right" vertical="center"/>
    </xf>
    <xf numFmtId="0" fontId="7" fillId="0" borderId="0" xfId="0" applyFont="1" applyAlignment="1">
      <alignment horizontal="right"/>
    </xf>
    <xf numFmtId="2" fontId="2" fillId="0" borderId="7" xfId="0" applyNumberFormat="1" applyFont="1" applyBorder="1" applyAlignment="1">
      <alignment horizontal="right" vertical="center"/>
    </xf>
    <xf numFmtId="2" fontId="2" fillId="0" borderId="1" xfId="0" applyNumberFormat="1" applyFont="1" applyBorder="1" applyAlignment="1">
      <alignment horizontal="right" vertical="center"/>
    </xf>
    <xf numFmtId="164" fontId="2" fillId="0" borderId="2" xfId="0" applyNumberFormat="1" applyFont="1" applyBorder="1" applyAlignment="1">
      <alignment horizontal="right" vertical="center"/>
    </xf>
    <xf numFmtId="165" fontId="2" fillId="0" borderId="2" xfId="0" applyNumberFormat="1" applyFont="1" applyBorder="1" applyAlignment="1">
      <alignment horizontal="right" vertical="center"/>
    </xf>
    <xf numFmtId="165" fontId="2" fillId="0" borderId="17" xfId="0" applyNumberFormat="1" applyFont="1" applyBorder="1" applyAlignment="1">
      <alignment horizontal="right" vertical="center"/>
    </xf>
    <xf numFmtId="0" fontId="0" fillId="0" borderId="0" xfId="0" applyAlignment="1">
      <alignment wrapText="1"/>
    </xf>
    <xf numFmtId="0" fontId="0" fillId="0" borderId="0" xfId="0" applyAlignment="1">
      <alignment horizontal="left" vertical="top" wrapText="1"/>
    </xf>
    <xf numFmtId="0" fontId="0" fillId="0" borderId="0" xfId="0" applyBorder="1"/>
    <xf numFmtId="0" fontId="3" fillId="0" borderId="6" xfId="0" applyFont="1" applyBorder="1"/>
    <xf numFmtId="0" fontId="3" fillId="0" borderId="4" xfId="0" applyFont="1" applyBorder="1"/>
    <xf numFmtId="0" fontId="3" fillId="0" borderId="8" xfId="0" applyFont="1" applyBorder="1"/>
    <xf numFmtId="49" fontId="5" fillId="0" borderId="8" xfId="0" applyNumberFormat="1" applyFont="1" applyBorder="1" applyAlignment="1">
      <alignment horizontal="left" vertical="center"/>
    </xf>
    <xf numFmtId="164" fontId="2" fillId="0" borderId="12" xfId="0" applyNumberFormat="1" applyFont="1" applyBorder="1" applyAlignment="1">
      <alignment horizontal="right" vertical="center"/>
    </xf>
    <xf numFmtId="165" fontId="2" fillId="0" borderId="12" xfId="0" applyNumberFormat="1" applyFont="1" applyBorder="1" applyAlignment="1">
      <alignment horizontal="right" vertical="center"/>
    </xf>
    <xf numFmtId="165" fontId="2" fillId="0" borderId="9" xfId="0" applyNumberFormat="1" applyFont="1" applyBorder="1" applyAlignment="1">
      <alignment horizontal="right" vertical="center"/>
    </xf>
    <xf numFmtId="49" fontId="9" fillId="0" borderId="0" xfId="0" applyNumberFormat="1" applyFont="1"/>
    <xf numFmtId="1" fontId="3" fillId="0" borderId="20" xfId="0" applyNumberFormat="1" applyFont="1" applyBorder="1" applyAlignment="1">
      <alignment vertical="center"/>
    </xf>
    <xf numFmtId="1" fontId="3" fillId="0" borderId="21" xfId="0" applyNumberFormat="1" applyFont="1" applyBorder="1" applyAlignment="1">
      <alignment vertical="center"/>
    </xf>
    <xf numFmtId="1" fontId="3" fillId="0" borderId="22" xfId="0" applyNumberFormat="1" applyFont="1" applyBorder="1" applyAlignment="1">
      <alignment vertical="center"/>
    </xf>
    <xf numFmtId="1" fontId="3" fillId="0" borderId="23" xfId="0" applyNumberFormat="1" applyFont="1" applyBorder="1"/>
    <xf numFmtId="1" fontId="3" fillId="0" borderId="0" xfId="0" applyNumberFormat="1" applyFont="1" applyBorder="1"/>
    <xf numFmtId="1" fontId="3" fillId="0" borderId="24" xfId="0" applyNumberFormat="1" applyFont="1" applyBorder="1"/>
    <xf numFmtId="1" fontId="0" fillId="0" borderId="23" xfId="0" applyNumberFormat="1" applyBorder="1" applyAlignment="1">
      <alignment vertical="center"/>
    </xf>
    <xf numFmtId="1" fontId="0" fillId="0" borderId="0" xfId="0" applyNumberFormat="1" applyBorder="1" applyAlignment="1">
      <alignment vertical="center"/>
    </xf>
    <xf numFmtId="1" fontId="0" fillId="0" borderId="24" xfId="0" applyNumberFormat="1" applyBorder="1" applyAlignment="1">
      <alignment vertical="center"/>
    </xf>
    <xf numFmtId="1" fontId="3" fillId="0" borderId="23" xfId="0" applyNumberFormat="1" applyFont="1" applyBorder="1" applyAlignment="1">
      <alignment vertical="center"/>
    </xf>
    <xf numFmtId="1" fontId="3" fillId="0" borderId="0" xfId="0" applyNumberFormat="1" applyFont="1" applyBorder="1" applyAlignment="1">
      <alignment vertical="center"/>
    </xf>
    <xf numFmtId="1" fontId="3" fillId="0" borderId="24" xfId="0" applyNumberFormat="1" applyFont="1" applyBorder="1" applyAlignment="1">
      <alignment vertical="center"/>
    </xf>
    <xf numFmtId="1" fontId="3" fillId="0" borderId="25" xfId="0" applyNumberFormat="1" applyFont="1" applyBorder="1" applyAlignment="1">
      <alignment vertical="center"/>
    </xf>
    <xf numFmtId="1" fontId="3" fillId="0" borderId="26" xfId="0" applyNumberFormat="1" applyFont="1" applyBorder="1" applyAlignment="1">
      <alignment vertical="center"/>
    </xf>
    <xf numFmtId="1" fontId="3" fillId="0" borderId="27" xfId="0" applyNumberFormat="1" applyFont="1" applyBorder="1" applyAlignment="1">
      <alignment vertical="center"/>
    </xf>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top" wrapText="1"/>
    </xf>
    <xf numFmtId="0" fontId="2" fillId="2" borderId="15" xfId="0" applyFont="1" applyFill="1" applyBorder="1" applyAlignment="1">
      <alignment horizontal="center" vertical="top" wrapText="1"/>
    </xf>
    <xf numFmtId="0" fontId="3" fillId="2" borderId="30" xfId="0" applyFont="1" applyFill="1" applyBorder="1" applyAlignment="1">
      <alignment horizontal="center" vertical="center"/>
    </xf>
    <xf numFmtId="165" fontId="3" fillId="0" borderId="0" xfId="0" applyNumberFormat="1" applyFont="1" applyAlignment="1">
      <alignment vertical="center"/>
    </xf>
    <xf numFmtId="165" fontId="3" fillId="0" borderId="0" xfId="0" applyNumberFormat="1" applyFont="1"/>
    <xf numFmtId="0" fontId="1" fillId="0" borderId="0" xfId="0" applyFont="1" applyAlignment="1"/>
    <xf numFmtId="3" fontId="2" fillId="0" borderId="7" xfId="0" applyNumberFormat="1" applyFont="1" applyBorder="1" applyAlignment="1">
      <alignment horizontal="right" vertical="center"/>
    </xf>
    <xf numFmtId="3" fontId="2" fillId="0" borderId="1" xfId="0" applyNumberFormat="1" applyFont="1" applyBorder="1" applyAlignment="1">
      <alignment horizontal="right" vertical="center"/>
    </xf>
    <xf numFmtId="3" fontId="3" fillId="0" borderId="1" xfId="0" applyNumberFormat="1" applyFont="1" applyBorder="1" applyAlignment="1">
      <alignment horizontal="right" vertical="center"/>
    </xf>
    <xf numFmtId="3" fontId="3" fillId="0" borderId="2" xfId="0" applyNumberFormat="1" applyFont="1" applyBorder="1" applyAlignment="1">
      <alignment horizontal="right" vertical="center"/>
    </xf>
    <xf numFmtId="3" fontId="3" fillId="0" borderId="0" xfId="0" applyNumberFormat="1" applyFont="1"/>
    <xf numFmtId="3" fontId="2" fillId="0" borderId="16" xfId="0" applyNumberFormat="1" applyFont="1" applyBorder="1" applyAlignment="1">
      <alignment horizontal="right" vertical="center"/>
    </xf>
    <xf numFmtId="3" fontId="2" fillId="0" borderId="15" xfId="0" applyNumberFormat="1" applyFont="1" applyBorder="1" applyAlignment="1">
      <alignment horizontal="right" vertical="center"/>
    </xf>
    <xf numFmtId="3" fontId="3" fillId="0" borderId="15" xfId="0" applyNumberFormat="1" applyFont="1" applyBorder="1" applyAlignment="1">
      <alignment horizontal="right" vertical="center"/>
    </xf>
    <xf numFmtId="3" fontId="3" fillId="0" borderId="17" xfId="0" applyNumberFormat="1" applyFont="1" applyBorder="1" applyAlignment="1">
      <alignment horizontal="right"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9" xfId="0" applyFont="1" applyFill="1" applyBorder="1" applyAlignment="1">
      <alignment horizontal="center" vertical="center" wrapText="1"/>
    </xf>
    <xf numFmtId="164" fontId="0" fillId="0" borderId="0" xfId="0" applyNumberFormat="1"/>
    <xf numFmtId="49" fontId="0" fillId="2" borderId="31" xfId="0" applyNumberFormat="1" applyFill="1" applyBorder="1"/>
    <xf numFmtId="0" fontId="3" fillId="2" borderId="32" xfId="0" applyFont="1" applyFill="1" applyBorder="1" applyAlignment="1">
      <alignment horizontal="center"/>
    </xf>
    <xf numFmtId="0" fontId="3" fillId="2" borderId="33" xfId="0" applyFont="1" applyFill="1" applyBorder="1" applyAlignment="1">
      <alignment horizontal="center"/>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164" fontId="3" fillId="0" borderId="1" xfId="0" applyNumberFormat="1" applyFont="1" applyFill="1" applyBorder="1" applyAlignment="1">
      <alignment horizontal="right" vertical="center"/>
    </xf>
    <xf numFmtId="0" fontId="12" fillId="0" borderId="0" xfId="0" applyFont="1"/>
    <xf numFmtId="0" fontId="3" fillId="0" borderId="7"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3" fillId="0" borderId="1" xfId="0" applyFont="1" applyFill="1" applyBorder="1" applyAlignment="1">
      <alignment horizontal="center"/>
    </xf>
    <xf numFmtId="0" fontId="3" fillId="0" borderId="15" xfId="0" applyFont="1" applyFill="1" applyBorder="1" applyAlignment="1">
      <alignment horizontal="center"/>
    </xf>
    <xf numFmtId="0" fontId="3" fillId="0" borderId="12" xfId="0" applyFont="1" applyFill="1" applyBorder="1" applyAlignment="1">
      <alignment horizontal="center"/>
    </xf>
    <xf numFmtId="0" fontId="3" fillId="0" borderId="9" xfId="0" applyFont="1" applyFill="1" applyBorder="1" applyAlignment="1">
      <alignment horizontal="center"/>
    </xf>
    <xf numFmtId="164" fontId="2" fillId="2" borderId="14" xfId="0" applyNumberFormat="1" applyFont="1" applyFill="1" applyBorder="1" applyAlignment="1">
      <alignment horizontal="center"/>
    </xf>
    <xf numFmtId="164" fontId="2" fillId="2" borderId="19" xfId="0" applyNumberFormat="1" applyFont="1" applyFill="1" applyBorder="1" applyAlignment="1">
      <alignment horizontal="center"/>
    </xf>
    <xf numFmtId="164" fontId="3" fillId="0" borderId="3" xfId="0" applyNumberFormat="1" applyFont="1" applyFill="1" applyBorder="1" applyAlignment="1">
      <alignment horizontal="right" vertical="center"/>
    </xf>
    <xf numFmtId="165" fontId="3" fillId="0" borderId="3" xfId="0" applyNumberFormat="1" applyFont="1" applyFill="1" applyBorder="1" applyAlignment="1">
      <alignment horizontal="right" vertical="center"/>
    </xf>
    <xf numFmtId="165" fontId="3" fillId="0" borderId="1" xfId="0" applyNumberFormat="1" applyFont="1" applyFill="1" applyBorder="1" applyAlignment="1">
      <alignment horizontal="right" vertical="center"/>
    </xf>
    <xf numFmtId="3" fontId="0" fillId="0" borderId="0" xfId="0" applyNumberFormat="1"/>
    <xf numFmtId="3" fontId="2" fillId="0" borderId="0" xfId="0" applyNumberFormat="1" applyFont="1" applyBorder="1" applyAlignment="1">
      <alignment horizontal="right" vertical="center"/>
    </xf>
    <xf numFmtId="3" fontId="3" fillId="0" borderId="0" xfId="0" applyNumberFormat="1" applyFont="1" applyBorder="1" applyAlignment="1">
      <alignment horizontal="right" vertical="center"/>
    </xf>
    <xf numFmtId="3" fontId="2" fillId="0" borderId="0" xfId="0" applyNumberFormat="1" applyFont="1" applyFill="1" applyBorder="1"/>
    <xf numFmtId="0" fontId="2" fillId="2" borderId="3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8" xfId="0" applyFont="1" applyFill="1" applyBorder="1" applyAlignment="1">
      <alignment horizontal="center"/>
    </xf>
    <xf numFmtId="0" fontId="3" fillId="2" borderId="9" xfId="0" applyFont="1" applyFill="1" applyBorder="1" applyAlignment="1">
      <alignment horizontal="center"/>
    </xf>
    <xf numFmtId="49" fontId="5" fillId="2" borderId="10" xfId="0" applyNumberFormat="1" applyFont="1" applyFill="1" applyBorder="1" applyAlignment="1">
      <alignment horizontal="left" vertical="center"/>
    </xf>
    <xf numFmtId="49" fontId="2" fillId="2" borderId="10" xfId="0" applyNumberFormat="1" applyFont="1" applyFill="1" applyBorder="1" applyAlignment="1">
      <alignment horizontal="left" vertical="center"/>
    </xf>
    <xf numFmtId="0" fontId="3" fillId="0" borderId="0" xfId="0" applyFont="1" applyAlignment="1">
      <alignment horizontal="left" vertical="center"/>
    </xf>
    <xf numFmtId="0" fontId="3" fillId="0" borderId="0" xfId="0" applyFont="1" applyBorder="1" applyAlignment="1">
      <alignment vertical="center"/>
    </xf>
    <xf numFmtId="0" fontId="3" fillId="0" borderId="0" xfId="0" applyFont="1" applyBorder="1"/>
    <xf numFmtId="2" fontId="2" fillId="2" borderId="14" xfId="0" applyNumberFormat="1" applyFont="1" applyFill="1" applyBorder="1" applyAlignment="1">
      <alignment horizontal="right" vertical="center"/>
    </xf>
    <xf numFmtId="3" fontId="2" fillId="2" borderId="14" xfId="0" applyNumberFormat="1" applyFont="1" applyFill="1" applyBorder="1" applyAlignment="1">
      <alignment horizontal="right" vertical="center"/>
    </xf>
    <xf numFmtId="3" fontId="2" fillId="2" borderId="19" xfId="0" applyNumberFormat="1" applyFont="1" applyFill="1" applyBorder="1" applyAlignment="1">
      <alignment horizontal="right" vertical="center"/>
    </xf>
    <xf numFmtId="164" fontId="2" fillId="3" borderId="7" xfId="0" applyNumberFormat="1" applyFont="1" applyFill="1" applyBorder="1" applyAlignment="1">
      <alignment horizontal="right" vertical="center"/>
    </xf>
    <xf numFmtId="165" fontId="2" fillId="3" borderId="7" xfId="0" applyNumberFormat="1" applyFont="1" applyFill="1" applyBorder="1" applyAlignment="1">
      <alignment horizontal="right" vertical="center"/>
    </xf>
    <xf numFmtId="164" fontId="2" fillId="3" borderId="1" xfId="0" applyNumberFormat="1" applyFont="1" applyFill="1" applyBorder="1" applyAlignment="1">
      <alignment horizontal="right" vertical="center"/>
    </xf>
    <xf numFmtId="165" fontId="2" fillId="3" borderId="1" xfId="0" applyNumberFormat="1" applyFont="1" applyFill="1" applyBorder="1" applyAlignment="1">
      <alignment horizontal="right" vertical="center"/>
    </xf>
    <xf numFmtId="164" fontId="3" fillId="3" borderId="1" xfId="0" applyNumberFormat="1" applyFont="1" applyFill="1" applyBorder="1" applyAlignment="1">
      <alignment horizontal="right" vertical="center"/>
    </xf>
    <xf numFmtId="165" fontId="3" fillId="3" borderId="1" xfId="0" applyNumberFormat="1" applyFont="1" applyFill="1" applyBorder="1" applyAlignment="1">
      <alignment horizontal="right" vertical="center"/>
    </xf>
    <xf numFmtId="164" fontId="3" fillId="3" borderId="2" xfId="0" applyNumberFormat="1" applyFont="1" applyFill="1" applyBorder="1" applyAlignment="1">
      <alignment horizontal="right" vertical="center"/>
    </xf>
    <xf numFmtId="165" fontId="3" fillId="3" borderId="2" xfId="0" applyNumberFormat="1" applyFont="1" applyFill="1" applyBorder="1" applyAlignment="1">
      <alignment horizontal="right" vertical="center"/>
    </xf>
    <xf numFmtId="165" fontId="2" fillId="3" borderId="16" xfId="0" applyNumberFormat="1" applyFont="1" applyFill="1" applyBorder="1" applyAlignment="1">
      <alignment horizontal="right" vertical="center"/>
    </xf>
    <xf numFmtId="165" fontId="2" fillId="3" borderId="15" xfId="0" applyNumberFormat="1" applyFont="1" applyFill="1" applyBorder="1" applyAlignment="1">
      <alignment horizontal="right" vertical="center"/>
    </xf>
    <xf numFmtId="165" fontId="3" fillId="3" borderId="15" xfId="0" applyNumberFormat="1" applyFont="1" applyFill="1" applyBorder="1" applyAlignment="1">
      <alignment horizontal="right" vertical="center"/>
    </xf>
    <xf numFmtId="165" fontId="3" fillId="3" borderId="17" xfId="0" applyNumberFormat="1" applyFont="1" applyFill="1" applyBorder="1" applyAlignment="1">
      <alignment horizontal="right" vertical="center"/>
    </xf>
    <xf numFmtId="0" fontId="3" fillId="2" borderId="1" xfId="0" applyFont="1" applyFill="1" applyBorder="1" applyAlignment="1">
      <alignment horizontal="center" vertical="center" wrapText="1"/>
    </xf>
    <xf numFmtId="0" fontId="3" fillId="2" borderId="35" xfId="0" applyFont="1" applyFill="1" applyBorder="1" applyAlignment="1">
      <alignment horizontal="center"/>
    </xf>
    <xf numFmtId="0" fontId="3" fillId="2" borderId="12" xfId="0" applyFont="1" applyFill="1" applyBorder="1" applyAlignment="1">
      <alignment horizontal="center"/>
    </xf>
    <xf numFmtId="0" fontId="15" fillId="0" borderId="0" xfId="0" applyFont="1" applyAlignment="1">
      <alignment horizontal="left" vertical="center" readingOrder="1"/>
    </xf>
    <xf numFmtId="0" fontId="14" fillId="0" borderId="0" xfId="1"/>
    <xf numFmtId="0" fontId="4" fillId="0" borderId="0" xfId="1" applyFont="1"/>
    <xf numFmtId="0" fontId="1" fillId="0" borderId="0" xfId="1" applyFont="1"/>
    <xf numFmtId="0" fontId="14" fillId="0" borderId="0" xfId="1" applyAlignment="1">
      <alignment horizontal="center"/>
    </xf>
    <xf numFmtId="3" fontId="14" fillId="0" borderId="0" xfId="1" applyNumberFormat="1"/>
    <xf numFmtId="0" fontId="14" fillId="0" borderId="0" xfId="0" applyFont="1" applyAlignment="1">
      <alignment vertical="center"/>
    </xf>
    <xf numFmtId="164" fontId="3" fillId="0" borderId="0" xfId="0" applyNumberFormat="1" applyFont="1" applyAlignment="1">
      <alignment vertical="center"/>
    </xf>
    <xf numFmtId="164" fontId="3" fillId="0" borderId="0" xfId="0" applyNumberFormat="1" applyFont="1"/>
    <xf numFmtId="164" fontId="0" fillId="0" borderId="0" xfId="0" applyNumberFormat="1" applyAlignment="1">
      <alignment vertical="center"/>
    </xf>
    <xf numFmtId="0" fontId="14" fillId="4" borderId="0" xfId="1" applyFill="1" applyAlignment="1"/>
    <xf numFmtId="0" fontId="1" fillId="4" borderId="0" xfId="1" applyFont="1" applyFill="1" applyAlignment="1"/>
    <xf numFmtId="0" fontId="14" fillId="4" borderId="0" xfId="1" applyFill="1"/>
    <xf numFmtId="0" fontId="3" fillId="4" borderId="0" xfId="1" applyFont="1" applyFill="1"/>
    <xf numFmtId="0" fontId="3" fillId="0" borderId="0" xfId="1" applyFont="1"/>
    <xf numFmtId="0" fontId="3" fillId="4" borderId="0" xfId="1" applyFont="1" applyFill="1" applyAlignment="1">
      <alignment vertical="center"/>
    </xf>
    <xf numFmtId="0" fontId="3" fillId="0" borderId="0" xfId="1" applyFont="1" applyAlignment="1">
      <alignment vertical="center"/>
    </xf>
    <xf numFmtId="0" fontId="14" fillId="4" borderId="0" xfId="1" applyFill="1" applyAlignment="1">
      <alignment vertical="center"/>
    </xf>
    <xf numFmtId="0" fontId="14" fillId="0" borderId="0" xfId="1" applyAlignment="1">
      <alignment vertical="center"/>
    </xf>
    <xf numFmtId="0" fontId="1" fillId="4" borderId="0" xfId="1" applyFont="1" applyFill="1" applyAlignment="1">
      <alignment horizontal="center"/>
    </xf>
    <xf numFmtId="0" fontId="1" fillId="0" borderId="36" xfId="1" applyFont="1" applyBorder="1"/>
    <xf numFmtId="0" fontId="14" fillId="0" borderId="37" xfId="1" applyBorder="1"/>
    <xf numFmtId="0" fontId="14" fillId="0" borderId="38" xfId="1" applyBorder="1"/>
    <xf numFmtId="0" fontId="14" fillId="0" borderId="39" xfId="1" applyBorder="1"/>
    <xf numFmtId="0" fontId="14" fillId="0" borderId="40" xfId="1" applyBorder="1"/>
    <xf numFmtId="0" fontId="14" fillId="0" borderId="39" xfId="1" applyBorder="1" applyAlignment="1">
      <alignment horizontal="center"/>
    </xf>
    <xf numFmtId="0" fontId="14" fillId="0" borderId="41" xfId="1" applyBorder="1" applyAlignment="1">
      <alignment horizontal="center"/>
    </xf>
    <xf numFmtId="0" fontId="14" fillId="0" borderId="42" xfId="1" applyBorder="1"/>
    <xf numFmtId="0" fontId="14" fillId="0" borderId="0" xfId="1" applyBorder="1"/>
    <xf numFmtId="0" fontId="16" fillId="0" borderId="38" xfId="1" applyFont="1" applyBorder="1"/>
    <xf numFmtId="3" fontId="14" fillId="0" borderId="0" xfId="1" applyNumberFormat="1" applyBorder="1"/>
    <xf numFmtId="3" fontId="14" fillId="0" borderId="39" xfId="1" applyNumberFormat="1" applyBorder="1"/>
    <xf numFmtId="0" fontId="16" fillId="0" borderId="40" xfId="1" applyFont="1" applyBorder="1"/>
    <xf numFmtId="3" fontId="14" fillId="0" borderId="43" xfId="1" applyNumberFormat="1" applyBorder="1"/>
    <xf numFmtId="3" fontId="14" fillId="0" borderId="41" xfId="1" applyNumberFormat="1" applyBorder="1"/>
    <xf numFmtId="0" fontId="14" fillId="0" borderId="0" xfId="1" applyBorder="1" applyAlignment="1">
      <alignment horizontal="center"/>
    </xf>
    <xf numFmtId="0" fontId="1" fillId="0" borderId="0" xfId="0" applyFont="1" applyAlignment="1"/>
    <xf numFmtId="0" fontId="2" fillId="2" borderId="1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1" fillId="4" borderId="0" xfId="1" applyFont="1" applyFill="1" applyAlignment="1">
      <alignment horizontal="center" vertical="top"/>
    </xf>
    <xf numFmtId="0" fontId="14" fillId="0" borderId="0" xfId="0" applyFont="1" applyAlignment="1">
      <alignment wrapText="1"/>
    </xf>
    <xf numFmtId="0" fontId="0" fillId="0" borderId="0" xfId="0" applyAlignment="1">
      <alignment wrapText="1"/>
    </xf>
    <xf numFmtId="0" fontId="6" fillId="0" borderId="21" xfId="0" applyFont="1" applyFill="1" applyBorder="1" applyAlignment="1">
      <alignment wrapText="1"/>
    </xf>
    <xf numFmtId="0" fontId="0" fillId="0" borderId="21" xfId="0" applyBorder="1" applyAlignment="1">
      <alignment wrapText="1"/>
    </xf>
    <xf numFmtId="0" fontId="2" fillId="2" borderId="44"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0" fillId="0" borderId="0" xfId="0" applyAlignment="1">
      <alignment horizontal="left" vertical="top"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14" fillId="0" borderId="0" xfId="1" applyFont="1" applyAlignment="1">
      <alignment horizontal="center"/>
    </xf>
    <xf numFmtId="0" fontId="1" fillId="4" borderId="0" xfId="1" applyFont="1" applyFill="1" applyAlignment="1">
      <alignment horizontal="center"/>
    </xf>
    <xf numFmtId="0" fontId="2" fillId="2" borderId="45" xfId="0" applyFont="1" applyFill="1" applyBorder="1" applyAlignment="1">
      <alignment horizontal="center" vertical="center"/>
    </xf>
    <xf numFmtId="0" fontId="2" fillId="2" borderId="48" xfId="0" applyFont="1" applyFill="1" applyBorder="1" applyAlignment="1">
      <alignment horizontal="center" vertical="center"/>
    </xf>
    <xf numFmtId="0" fontId="2" fillId="2" borderId="49"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50"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6" xfId="0" applyFont="1" applyFill="1" applyBorder="1" applyAlignment="1">
      <alignment horizontal="center" vertical="center"/>
    </xf>
    <xf numFmtId="0" fontId="0" fillId="0" borderId="47" xfId="0" applyBorder="1" applyAlignment="1">
      <alignment horizontal="center" vertical="center"/>
    </xf>
    <xf numFmtId="0" fontId="2" fillId="0" borderId="0" xfId="0" applyFont="1" applyBorder="1" applyAlignment="1">
      <alignment horizontal="center" wrapText="1"/>
    </xf>
    <xf numFmtId="0" fontId="2" fillId="0" borderId="51" xfId="0" applyFont="1" applyBorder="1" applyAlignment="1">
      <alignment horizontal="center" wrapText="1"/>
    </xf>
    <xf numFmtId="49" fontId="2" fillId="2" borderId="45" xfId="0" applyNumberFormat="1" applyFont="1" applyFill="1" applyBorder="1" applyAlignment="1">
      <alignment horizontal="center" vertical="center"/>
    </xf>
    <xf numFmtId="49" fontId="0" fillId="0" borderId="46" xfId="0" applyNumberFormat="1" applyBorder="1" applyAlignment="1">
      <alignment horizontal="center" vertical="center"/>
    </xf>
    <xf numFmtId="0" fontId="0" fillId="0" borderId="46" xfId="0" applyBorder="1" applyAlignment="1">
      <alignment horizontal="center" vertical="center"/>
    </xf>
    <xf numFmtId="0" fontId="3" fillId="2" borderId="48" xfId="0" applyFont="1" applyFill="1" applyBorder="1" applyAlignment="1">
      <alignment horizontal="center" vertical="center" wrapText="1"/>
    </xf>
    <xf numFmtId="0" fontId="3" fillId="2" borderId="52" xfId="0" applyFont="1" applyFill="1"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vertical="center" wrapText="1"/>
    </xf>
    <xf numFmtId="0" fontId="2" fillId="2" borderId="48" xfId="0" applyFont="1" applyFill="1" applyBorder="1" applyAlignment="1">
      <alignment horizontal="center" vertical="center" wrapText="1"/>
    </xf>
    <xf numFmtId="0" fontId="0" fillId="0" borderId="52" xfId="0" applyBorder="1" applyAlignment="1"/>
    <xf numFmtId="0" fontId="0" fillId="0" borderId="53" xfId="0" applyBorder="1" applyAlignment="1"/>
    <xf numFmtId="0" fontId="1" fillId="0" borderId="0" xfId="0" applyFont="1" applyAlignment="1"/>
    <xf numFmtId="0" fontId="14" fillId="0" borderId="0" xfId="0" applyFont="1" applyAlignment="1"/>
    <xf numFmtId="0" fontId="2" fillId="2" borderId="44" xfId="0" applyFont="1" applyFill="1" applyBorder="1" applyAlignment="1">
      <alignment horizontal="center" vertical="center"/>
    </xf>
    <xf numFmtId="0" fontId="2" fillId="2" borderId="34" xfId="0" applyFont="1" applyFill="1" applyBorder="1" applyAlignment="1">
      <alignment horizontal="center" vertical="center"/>
    </xf>
    <xf numFmtId="0" fontId="0" fillId="0" borderId="0" xfId="0" applyAlignment="1"/>
    <xf numFmtId="0" fontId="2" fillId="2" borderId="52"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47" xfId="0" applyFont="1" applyFill="1" applyBorder="1" applyAlignment="1">
      <alignment horizontal="center" vertical="center"/>
    </xf>
    <xf numFmtId="0" fontId="2" fillId="2" borderId="54"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49" fontId="2" fillId="2" borderId="50" xfId="0" applyNumberFormat="1" applyFont="1" applyFill="1" applyBorder="1" applyAlignment="1">
      <alignment horizontal="center" vertical="center"/>
    </xf>
    <xf numFmtId="49" fontId="3" fillId="2" borderId="7" xfId="0" applyNumberFormat="1" applyFont="1" applyFill="1" applyBorder="1" applyAlignment="1">
      <alignment horizontal="center" vertical="center"/>
    </xf>
    <xf numFmtId="49" fontId="3" fillId="2" borderId="16" xfId="0" applyNumberFormat="1" applyFont="1" applyFill="1" applyBorder="1" applyAlignment="1">
      <alignment horizontal="center" vertical="center"/>
    </xf>
  </cellXfs>
  <cellStyles count="2">
    <cellStyle name="Standard" xfId="0" builtinId="0"/>
    <cellStyle name="Standard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10"/>
      <c:depthPercent val="100"/>
      <c:rAngAx val="1"/>
    </c:view3D>
    <c:floor>
      <c:thickness val="0"/>
    </c:floor>
    <c:sideWall>
      <c:thickness val="0"/>
    </c:sideWall>
    <c:backWall>
      <c:thickness val="0"/>
    </c:backWall>
    <c:plotArea>
      <c:layout>
        <c:manualLayout>
          <c:layoutTarget val="inner"/>
          <c:xMode val="edge"/>
          <c:yMode val="edge"/>
          <c:x val="6.0942567364264649E-2"/>
          <c:y val="5.8627154465392385E-2"/>
          <c:w val="0.93138079962226938"/>
          <c:h val="0.80908691373157382"/>
        </c:manualLayout>
      </c:layout>
      <c:bar3DChart>
        <c:barDir val="col"/>
        <c:grouping val="clustered"/>
        <c:varyColors val="0"/>
        <c:ser>
          <c:idx val="0"/>
          <c:order val="0"/>
          <c:tx>
            <c:strRef>
              <c:f>Übersicht!$M$11</c:f>
              <c:strCache>
                <c:ptCount val="1"/>
                <c:pt idx="0">
                  <c:v>2017</c:v>
                </c:pt>
              </c:strCache>
            </c:strRef>
          </c:tx>
          <c:spPr>
            <a:solidFill>
              <a:schemeClr val="tx2">
                <a:lumMod val="40000"/>
                <a:lumOff val="60000"/>
              </a:schemeClr>
            </a:solidFill>
            <a:ln>
              <a:solidFill>
                <a:schemeClr val="tx1"/>
              </a:solidFill>
            </a:ln>
            <a:scene3d>
              <a:camera prst="orthographicFront"/>
              <a:lightRig rig="threePt" dir="t"/>
            </a:scene3d>
            <a:sp3d/>
          </c:spPr>
          <c:invertIfNegative val="0"/>
          <c:cat>
            <c:strRef>
              <c:f>Übersicht!$L$12:$L$23</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Übersicht!$M$12:$M$23</c:f>
              <c:numCache>
                <c:formatCode>#,##0</c:formatCode>
                <c:ptCount val="12"/>
                <c:pt idx="0">
                  <c:v>2584395.4190000002</c:v>
                </c:pt>
                <c:pt idx="1">
                  <c:v>5193423.2670999998</c:v>
                </c:pt>
              </c:numCache>
            </c:numRef>
          </c:val>
        </c:ser>
        <c:ser>
          <c:idx val="1"/>
          <c:order val="1"/>
          <c:tx>
            <c:strRef>
              <c:f>Übersicht!$N$11</c:f>
              <c:strCache>
                <c:ptCount val="1"/>
                <c:pt idx="0">
                  <c:v>2016</c:v>
                </c:pt>
              </c:strCache>
            </c:strRef>
          </c:tx>
          <c:spPr>
            <a:solidFill>
              <a:srgbClr val="FFFF66"/>
            </a:solidFill>
            <a:ln>
              <a:solidFill>
                <a:schemeClr val="tx1"/>
              </a:solidFill>
            </a:ln>
            <a:scene3d>
              <a:camera prst="orthographicFront"/>
              <a:lightRig rig="threePt" dir="t"/>
            </a:scene3d>
            <a:sp3d/>
          </c:spPr>
          <c:invertIfNegative val="0"/>
          <c:cat>
            <c:strRef>
              <c:f>Übersicht!$L$12:$L$23</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Übersicht!$N$12:$N$23</c:f>
              <c:numCache>
                <c:formatCode>#,##0</c:formatCode>
                <c:ptCount val="12"/>
                <c:pt idx="0">
                  <c:v>2210932.1285000001</c:v>
                </c:pt>
                <c:pt idx="1">
                  <c:v>5011761.0115999999</c:v>
                </c:pt>
                <c:pt idx="2">
                  <c:v>7811327.9219000004</c:v>
                </c:pt>
                <c:pt idx="3">
                  <c:v>10637786.8214</c:v>
                </c:pt>
                <c:pt idx="4">
                  <c:v>13281401.3752</c:v>
                </c:pt>
                <c:pt idx="5">
                  <c:v>16164251.420600001</c:v>
                </c:pt>
                <c:pt idx="6">
                  <c:v>18799914.858399998</c:v>
                </c:pt>
                <c:pt idx="7">
                  <c:v>21510774.788600001</c:v>
                </c:pt>
                <c:pt idx="8">
                  <c:v>24359558.037799999</c:v>
                </c:pt>
                <c:pt idx="9">
                  <c:v>27096984.9954</c:v>
                </c:pt>
                <c:pt idx="10">
                  <c:v>30013090.924699999</c:v>
                </c:pt>
                <c:pt idx="11">
                  <c:v>32479146.9659</c:v>
                </c:pt>
              </c:numCache>
            </c:numRef>
          </c:val>
        </c:ser>
        <c:dLbls>
          <c:showLegendKey val="0"/>
          <c:showVal val="0"/>
          <c:showCatName val="0"/>
          <c:showSerName val="0"/>
          <c:showPercent val="0"/>
          <c:showBubbleSize val="0"/>
        </c:dLbls>
        <c:gapWidth val="107"/>
        <c:shape val="cylinder"/>
        <c:axId val="113730688"/>
        <c:axId val="113732224"/>
        <c:axId val="0"/>
      </c:bar3DChart>
      <c:catAx>
        <c:axId val="113730688"/>
        <c:scaling>
          <c:orientation val="minMax"/>
        </c:scaling>
        <c:delete val="0"/>
        <c:axPos val="b"/>
        <c:numFmt formatCode="General" sourceLinked="1"/>
        <c:majorTickMark val="out"/>
        <c:minorTickMark val="none"/>
        <c:tickLblPos val="nextTo"/>
        <c:txPr>
          <a:bodyPr/>
          <a:lstStyle/>
          <a:p>
            <a:pPr>
              <a:defRPr sz="1100" b="1" i="0"/>
            </a:pPr>
            <a:endParaRPr lang="de-DE"/>
          </a:p>
        </c:txPr>
        <c:crossAx val="113732224"/>
        <c:crosses val="autoZero"/>
        <c:auto val="1"/>
        <c:lblAlgn val="ctr"/>
        <c:lblOffset val="100"/>
        <c:noMultiLvlLbl val="0"/>
      </c:catAx>
      <c:valAx>
        <c:axId val="113732224"/>
        <c:scaling>
          <c:orientation val="minMax"/>
        </c:scaling>
        <c:delete val="0"/>
        <c:axPos val="l"/>
        <c:majorGridlines>
          <c:spPr>
            <a:ln w="3175">
              <a:solidFill>
                <a:schemeClr val="bg1">
                  <a:lumMod val="85000"/>
                </a:schemeClr>
              </a:solidFill>
            </a:ln>
          </c:spPr>
        </c:majorGridlines>
        <c:numFmt formatCode="#,##0" sourceLinked="1"/>
        <c:majorTickMark val="out"/>
        <c:minorTickMark val="none"/>
        <c:tickLblPos val="nextTo"/>
        <c:txPr>
          <a:bodyPr/>
          <a:lstStyle/>
          <a:p>
            <a:pPr>
              <a:defRPr sz="1100" b="1"/>
            </a:pPr>
            <a:endParaRPr lang="de-DE"/>
          </a:p>
        </c:txPr>
        <c:crossAx val="113730688"/>
        <c:crosses val="autoZero"/>
        <c:crossBetween val="between"/>
        <c:dispUnits>
          <c:builtInUnit val="millions"/>
        </c:dispUnits>
      </c:valAx>
      <c:spPr>
        <a:noFill/>
        <a:ln w="25400">
          <a:noFill/>
        </a:ln>
      </c:spPr>
    </c:plotArea>
    <c:legend>
      <c:legendPos val="r"/>
      <c:layout>
        <c:manualLayout>
          <c:xMode val="edge"/>
          <c:yMode val="edge"/>
          <c:x val="9.033008352064574E-2"/>
          <c:y val="0.10864600258301046"/>
          <c:w val="0.11832351954254404"/>
          <c:h val="0.25669249677123696"/>
        </c:manualLayout>
      </c:layout>
      <c:overlay val="0"/>
      <c:spPr>
        <a:solidFill>
          <a:schemeClr val="bg1"/>
        </a:solidFill>
      </c:spPr>
      <c:txPr>
        <a:bodyPr/>
        <a:lstStyle/>
        <a:p>
          <a:pPr>
            <a:defRPr sz="1100" b="1"/>
          </a:pPr>
          <a:endParaRPr lang="de-DE"/>
        </a:p>
      </c:txPr>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2017</a:t>
            </a:r>
          </a:p>
        </c:rich>
      </c:tx>
      <c:layout>
        <c:manualLayout>
          <c:xMode val="edge"/>
          <c:yMode val="edge"/>
          <c:x val="0.32451521626711161"/>
          <c:y val="0.44095282207371139"/>
        </c:manualLayout>
      </c:layout>
      <c:overlay val="1"/>
    </c:title>
    <c:autoTitleDeleted val="0"/>
    <c:plotArea>
      <c:layout>
        <c:manualLayout>
          <c:layoutTarget val="inner"/>
          <c:xMode val="edge"/>
          <c:yMode val="edge"/>
          <c:x val="2.2613620665837822E-3"/>
          <c:y val="2.929707315997265E-2"/>
          <c:w val="0.85690327742489436"/>
          <c:h val="0.96851672952645629"/>
        </c:manualLayout>
      </c:layout>
      <c:doughnutChart>
        <c:varyColors val="1"/>
        <c:ser>
          <c:idx val="0"/>
          <c:order val="0"/>
          <c:spPr>
            <a:solidFill>
              <a:schemeClr val="accent1"/>
            </a:solidFill>
            <a:ln w="12700">
              <a:solidFill>
                <a:schemeClr val="tx1"/>
              </a:solidFill>
            </a:ln>
            <a:effectLst>
              <a:outerShdw blurRad="50800" dist="38100" dir="2700000" algn="tl" rotWithShape="0">
                <a:prstClr val="black">
                  <a:alpha val="40000"/>
                </a:prstClr>
              </a:outerShdw>
            </a:effectLst>
          </c:spPr>
          <c:dPt>
            <c:idx val="0"/>
            <c:bubble3D val="0"/>
            <c:spPr>
              <a:solidFill>
                <a:srgbClr val="0070C0"/>
              </a:solidFill>
              <a:ln w="12700">
                <a:solidFill>
                  <a:schemeClr val="tx1"/>
                </a:solidFill>
              </a:ln>
              <a:effectLst>
                <a:outerShdw blurRad="50800" dist="38100" dir="2700000" algn="tl" rotWithShape="0">
                  <a:prstClr val="black">
                    <a:alpha val="40000"/>
                  </a:prstClr>
                </a:outerShdw>
              </a:effectLst>
            </c:spPr>
          </c:dPt>
          <c:dPt>
            <c:idx val="1"/>
            <c:bubble3D val="0"/>
            <c:spPr>
              <a:solidFill>
                <a:srgbClr val="FFC000"/>
              </a:solidFill>
              <a:ln w="12700">
                <a:solidFill>
                  <a:schemeClr val="tx1"/>
                </a:solidFill>
              </a:ln>
              <a:effectLst>
                <a:outerShdw blurRad="50800" dist="38100" dir="2700000" algn="tl" rotWithShape="0">
                  <a:prstClr val="black">
                    <a:alpha val="40000"/>
                  </a:prstClr>
                </a:outerShdw>
              </a:effectLst>
            </c:spPr>
          </c:dPt>
          <c:dLbls>
            <c:dLbl>
              <c:idx val="0"/>
              <c:layout>
                <c:manualLayout>
                  <c:x val="1.4577564421547678E-2"/>
                  <c:y val="-3.3926200401420407E-2"/>
                </c:manualLayout>
              </c:layout>
              <c:showLegendKey val="0"/>
              <c:showVal val="0"/>
              <c:showCatName val="1"/>
              <c:showSerName val="0"/>
              <c:showPercent val="1"/>
              <c:showBubbleSize val="0"/>
            </c:dLbl>
            <c:dLbl>
              <c:idx val="1"/>
              <c:layout>
                <c:manualLayout>
                  <c:x val="4.0548622867395976E-3"/>
                  <c:y val="1.3649681455016415E-2"/>
                </c:manualLayout>
              </c:layout>
              <c:showLegendKey val="0"/>
              <c:showVal val="0"/>
              <c:showCatName val="1"/>
              <c:showSerName val="0"/>
              <c:showPercent val="1"/>
              <c:showBubbleSize val="0"/>
            </c:dLbl>
            <c:dLbl>
              <c:idx val="2"/>
              <c:layout>
                <c:manualLayout>
                  <c:x val="0"/>
                  <c:y val="3.1321749757182604E-2"/>
                </c:manualLayout>
              </c:layout>
              <c:numFmt formatCode="0.0%" sourceLinked="0"/>
              <c:spPr/>
              <c:txPr>
                <a:bodyPr anchor="ctr" anchorCtr="0"/>
                <a:lstStyle/>
                <a:p>
                  <a:pPr>
                    <a:defRPr b="1" baseline="0">
                      <a:latin typeface="Calibri" panose="020F0502020204030204" pitchFamily="34" charset="0"/>
                    </a:defRPr>
                  </a:pPr>
                  <a:endParaRPr lang="de-DE"/>
                </a:p>
              </c:txPr>
              <c:showLegendKey val="0"/>
              <c:showVal val="0"/>
              <c:showCatName val="1"/>
              <c:showSerName val="0"/>
              <c:showPercent val="1"/>
              <c:showBubbleSize val="0"/>
            </c:dLbl>
            <c:numFmt formatCode="0.0%" sourceLinked="0"/>
            <c:txPr>
              <a:bodyPr/>
              <a:lstStyle/>
              <a:p>
                <a:pPr>
                  <a:defRPr b="1" baseline="0">
                    <a:latin typeface="Calibri" panose="020F0502020204030204" pitchFamily="34" charset="0"/>
                  </a:defRPr>
                </a:pPr>
                <a:endParaRPr lang="de-DE"/>
              </a:p>
            </c:txPr>
            <c:showLegendKey val="0"/>
            <c:showVal val="0"/>
            <c:showCatName val="1"/>
            <c:showSerName val="0"/>
            <c:showPercent val="1"/>
            <c:showBubbleSize val="0"/>
            <c:showLeaderLines val="0"/>
          </c:dLbls>
          <c:cat>
            <c:strRef>
              <c:f>Übersicht!$L$29:$L$30</c:f>
              <c:strCache>
                <c:ptCount val="2"/>
                <c:pt idx="0">
                  <c:v>Inland</c:v>
                </c:pt>
                <c:pt idx="1">
                  <c:v>Ausland</c:v>
                </c:pt>
              </c:strCache>
            </c:strRef>
          </c:cat>
          <c:val>
            <c:numRef>
              <c:f>Übersicht!$M$29:$M$30</c:f>
              <c:numCache>
                <c:formatCode>#,##0</c:formatCode>
                <c:ptCount val="2"/>
                <c:pt idx="0">
                  <c:v>2974705.4945</c:v>
                </c:pt>
                <c:pt idx="1">
                  <c:v>2217837.8478999999</c:v>
                </c:pt>
              </c:numCache>
            </c:numRef>
          </c:val>
        </c:ser>
        <c:dLbls>
          <c:showLegendKey val="0"/>
          <c:showVal val="0"/>
          <c:showCatName val="0"/>
          <c:showSerName val="0"/>
          <c:showPercent val="0"/>
          <c:showBubbleSize val="0"/>
          <c:showLeaderLines val="0"/>
        </c:dLbls>
        <c:firstSliceAng val="0"/>
        <c:holeSize val="35"/>
      </c:doughnutChart>
      <c:spPr>
        <a:noFill/>
        <a:ln w="25400">
          <a:noFill/>
        </a:ln>
      </c:spPr>
    </c:plotArea>
    <c:plotVisOnly val="1"/>
    <c:dispBlanksAs val="gap"/>
    <c:showDLblsOverMax val="0"/>
  </c:chart>
  <c:spPr>
    <a:ln>
      <a:noFill/>
    </a:ln>
  </c:spPr>
  <c:printSettings>
    <c:headerFooter/>
    <c:pageMargins b="0.78740157499999996" l="0.7" r="0.7" t="0.78740157499999996"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2016</a:t>
            </a:r>
          </a:p>
        </c:rich>
      </c:tx>
      <c:layout>
        <c:manualLayout>
          <c:xMode val="edge"/>
          <c:yMode val="edge"/>
          <c:x val="0.35399102286127276"/>
          <c:y val="0.43549271234712683"/>
        </c:manualLayout>
      </c:layout>
      <c:overlay val="1"/>
    </c:title>
    <c:autoTitleDeleted val="0"/>
    <c:plotArea>
      <c:layout>
        <c:manualLayout>
          <c:layoutTarget val="inner"/>
          <c:xMode val="edge"/>
          <c:yMode val="edge"/>
          <c:x val="2.2613620665837822E-3"/>
          <c:y val="1.2490238927452366E-2"/>
          <c:w val="0.92266058847907173"/>
          <c:h val="0.98532347751855343"/>
        </c:manualLayout>
      </c:layout>
      <c:doughnutChart>
        <c:varyColors val="1"/>
        <c:ser>
          <c:idx val="0"/>
          <c:order val="0"/>
          <c:spPr>
            <a:solidFill>
              <a:schemeClr val="accent1"/>
            </a:solidFill>
            <a:ln w="12700">
              <a:solidFill>
                <a:schemeClr val="tx1"/>
              </a:solidFill>
            </a:ln>
            <a:effectLst>
              <a:outerShdw blurRad="50800" dist="38100" dir="2700000" algn="tl" rotWithShape="0">
                <a:prstClr val="black">
                  <a:alpha val="40000"/>
                </a:prstClr>
              </a:outerShdw>
            </a:effectLst>
          </c:spPr>
          <c:dPt>
            <c:idx val="0"/>
            <c:bubble3D val="0"/>
            <c:spPr>
              <a:solidFill>
                <a:srgbClr val="0070C0"/>
              </a:solidFill>
              <a:ln w="12700">
                <a:solidFill>
                  <a:schemeClr val="tx1"/>
                </a:solidFill>
              </a:ln>
              <a:effectLst>
                <a:outerShdw blurRad="50800" dist="38100" dir="2700000" algn="tl" rotWithShape="0">
                  <a:prstClr val="black">
                    <a:alpha val="40000"/>
                  </a:prstClr>
                </a:outerShdw>
              </a:effectLst>
            </c:spPr>
          </c:dPt>
          <c:dPt>
            <c:idx val="1"/>
            <c:bubble3D val="0"/>
            <c:spPr>
              <a:solidFill>
                <a:srgbClr val="FFC000"/>
              </a:solidFill>
              <a:ln w="12700">
                <a:solidFill>
                  <a:schemeClr val="tx1"/>
                </a:solidFill>
              </a:ln>
              <a:effectLst>
                <a:outerShdw blurRad="50800" dist="38100" dir="2700000" algn="tl" rotWithShape="0">
                  <a:prstClr val="black">
                    <a:alpha val="40000"/>
                  </a:prstClr>
                </a:outerShdw>
              </a:effectLst>
            </c:spPr>
          </c:dPt>
          <c:dLbls>
            <c:dLbl>
              <c:idx val="0"/>
              <c:layout>
                <c:manualLayout>
                  <c:x val="-1.1988304093567251E-2"/>
                  <c:y val="4.9648207994933094E-2"/>
                </c:manualLayout>
              </c:layout>
              <c:showLegendKey val="0"/>
              <c:showVal val="0"/>
              <c:showCatName val="1"/>
              <c:showSerName val="0"/>
              <c:showPercent val="1"/>
              <c:showBubbleSize val="0"/>
            </c:dLbl>
            <c:dLbl>
              <c:idx val="1"/>
              <c:layout>
                <c:manualLayout>
                  <c:x val="1.1695445963991344E-2"/>
                  <c:y val="-1.4403114101774793E-3"/>
                </c:manualLayout>
              </c:layout>
              <c:showLegendKey val="0"/>
              <c:showVal val="0"/>
              <c:showCatName val="1"/>
              <c:showSerName val="0"/>
              <c:showPercent val="1"/>
              <c:showBubbleSize val="0"/>
            </c:dLbl>
            <c:dLbl>
              <c:idx val="2"/>
              <c:layout>
                <c:manualLayout>
                  <c:x val="0"/>
                  <c:y val="3.1321749757182604E-2"/>
                </c:manualLayout>
              </c:layout>
              <c:numFmt formatCode="0.0%" sourceLinked="0"/>
              <c:spPr/>
              <c:txPr>
                <a:bodyPr anchor="ctr" anchorCtr="0"/>
                <a:lstStyle/>
                <a:p>
                  <a:pPr>
                    <a:defRPr b="1" baseline="0">
                      <a:latin typeface="Calibri" panose="020F0502020204030204" pitchFamily="34" charset="0"/>
                    </a:defRPr>
                  </a:pPr>
                  <a:endParaRPr lang="de-DE"/>
                </a:p>
              </c:txPr>
              <c:showLegendKey val="0"/>
              <c:showVal val="0"/>
              <c:showCatName val="1"/>
              <c:showSerName val="0"/>
              <c:showPercent val="1"/>
              <c:showBubbleSize val="0"/>
            </c:dLbl>
            <c:numFmt formatCode="0.0%" sourceLinked="0"/>
            <c:txPr>
              <a:bodyPr/>
              <a:lstStyle/>
              <a:p>
                <a:pPr>
                  <a:defRPr b="1" baseline="0">
                    <a:latin typeface="Calibri" panose="020F0502020204030204" pitchFamily="34" charset="0"/>
                  </a:defRPr>
                </a:pPr>
                <a:endParaRPr lang="de-DE"/>
              </a:p>
            </c:txPr>
            <c:showLegendKey val="0"/>
            <c:showVal val="0"/>
            <c:showCatName val="1"/>
            <c:showSerName val="0"/>
            <c:showPercent val="1"/>
            <c:showBubbleSize val="0"/>
            <c:showLeaderLines val="0"/>
          </c:dLbls>
          <c:cat>
            <c:strRef>
              <c:f>Übersicht!$L$29:$L$30</c:f>
              <c:strCache>
                <c:ptCount val="2"/>
                <c:pt idx="0">
                  <c:v>Inland</c:v>
                </c:pt>
                <c:pt idx="1">
                  <c:v>Ausland</c:v>
                </c:pt>
              </c:strCache>
            </c:strRef>
          </c:cat>
          <c:val>
            <c:numRef>
              <c:f>Übersicht!$N$29:$N$30</c:f>
              <c:numCache>
                <c:formatCode>#,##0</c:formatCode>
                <c:ptCount val="2"/>
                <c:pt idx="0">
                  <c:v>2942434.6860000002</c:v>
                </c:pt>
                <c:pt idx="1">
                  <c:v>2063436.9580999999</c:v>
                </c:pt>
              </c:numCache>
            </c:numRef>
          </c:val>
        </c:ser>
        <c:dLbls>
          <c:showLegendKey val="0"/>
          <c:showVal val="0"/>
          <c:showCatName val="0"/>
          <c:showSerName val="0"/>
          <c:showPercent val="0"/>
          <c:showBubbleSize val="0"/>
          <c:showLeaderLines val="0"/>
        </c:dLbls>
        <c:firstSliceAng val="0"/>
        <c:holeSize val="35"/>
      </c:doughnutChart>
      <c:spPr>
        <a:noFill/>
        <a:ln w="25400">
          <a:noFill/>
        </a:ln>
      </c:spPr>
    </c:plotArea>
    <c:plotVisOnly val="1"/>
    <c:dispBlanksAs val="gap"/>
    <c:showDLblsOverMax val="0"/>
  </c:chart>
  <c:spPr>
    <a:ln>
      <a:noFill/>
    </a:ln>
  </c:sp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0"/>
      <c:rotY val="0"/>
      <c:depthPercent val="100"/>
      <c:rAngAx val="0"/>
      <c:perspective val="0"/>
    </c:view3D>
    <c:floor>
      <c:thickness val="0"/>
    </c:floor>
    <c:sideWall>
      <c:thickness val="0"/>
    </c:sideWall>
    <c:backWall>
      <c:thickness val="0"/>
    </c:backWall>
    <c:plotArea>
      <c:layout>
        <c:manualLayout>
          <c:layoutTarget val="inner"/>
          <c:xMode val="edge"/>
          <c:yMode val="edge"/>
          <c:x val="6.0835262867313063E-2"/>
          <c:y val="5.4324244874811363E-2"/>
          <c:w val="0.91741711629567924"/>
          <c:h val="0.84756370775820122"/>
        </c:manualLayout>
      </c:layout>
      <c:bar3DChart>
        <c:barDir val="col"/>
        <c:grouping val="clustered"/>
        <c:varyColors val="0"/>
        <c:ser>
          <c:idx val="0"/>
          <c:order val="0"/>
          <c:tx>
            <c:strRef>
              <c:f>Übersicht!$M$41</c:f>
              <c:strCache>
                <c:ptCount val="1"/>
                <c:pt idx="0">
                  <c:v>Veränd</c:v>
                </c:pt>
              </c:strCache>
            </c:strRef>
          </c:tx>
          <c:spPr>
            <a:solidFill>
              <a:srgbClr val="0070C0"/>
            </a:solidFill>
            <a:ln>
              <a:solidFill>
                <a:schemeClr val="tx1"/>
              </a:solidFill>
            </a:ln>
          </c:spPr>
          <c:invertIfNegative val="1"/>
          <c:cat>
            <c:strRef>
              <c:f>Übersicht!$L$42:$L$48</c:f>
              <c:strCache>
                <c:ptCount val="7"/>
                <c:pt idx="0">
                  <c:v>S1</c:v>
                </c:pt>
                <c:pt idx="1">
                  <c:v>S2</c:v>
                </c:pt>
                <c:pt idx="2">
                  <c:v>S3</c:v>
                </c:pt>
                <c:pt idx="3">
                  <c:v>S4</c:v>
                </c:pt>
                <c:pt idx="4">
                  <c:v>S5</c:v>
                </c:pt>
                <c:pt idx="5">
                  <c:v>EEV</c:v>
                </c:pt>
                <c:pt idx="6">
                  <c:v>S6</c:v>
                </c:pt>
              </c:strCache>
            </c:strRef>
          </c:cat>
          <c:val>
            <c:numRef>
              <c:f>Übersicht!$M$42:$M$48</c:f>
              <c:numCache>
                <c:formatCode>General</c:formatCode>
                <c:ptCount val="7"/>
                <c:pt idx="0">
                  <c:v>-30.14090631614097</c:v>
                </c:pt>
                <c:pt idx="1">
                  <c:v>-31.655366478816362</c:v>
                </c:pt>
                <c:pt idx="2">
                  <c:v>-35.500944104809179</c:v>
                </c:pt>
                <c:pt idx="3">
                  <c:v>-25.554056210252298</c:v>
                </c:pt>
                <c:pt idx="4">
                  <c:v>-21.559901506558646</c:v>
                </c:pt>
                <c:pt idx="5">
                  <c:v>-22.917125508906011</c:v>
                </c:pt>
                <c:pt idx="6">
                  <c:v>43.158109776146176</c:v>
                </c:pt>
              </c:numCache>
            </c:numRef>
          </c:val>
          <c:extLst>
            <c:ext xmlns:c14="http://schemas.microsoft.com/office/drawing/2007/8/2/chart" uri="{6F2FDCE9-48DA-4B69-8628-5D25D57E5C99}">
              <c14:invertSolidFillFmt>
                <c14:spPr xmlns:c14="http://schemas.microsoft.com/office/drawing/2007/8/2/chart">
                  <a:solidFill>
                    <a:srgbClr val="FF0000"/>
                  </a:solidFill>
                  <a:ln>
                    <a:solidFill>
                      <a:schemeClr val="tx1"/>
                    </a:solidFill>
                  </a:ln>
                </c14:spPr>
              </c14:invertSolidFillFmt>
            </c:ext>
          </c:extLst>
        </c:ser>
        <c:dLbls>
          <c:showLegendKey val="0"/>
          <c:showVal val="0"/>
          <c:showCatName val="0"/>
          <c:showSerName val="0"/>
          <c:showPercent val="0"/>
          <c:showBubbleSize val="0"/>
        </c:dLbls>
        <c:gapWidth val="150"/>
        <c:shape val="cylinder"/>
        <c:axId val="116988928"/>
        <c:axId val="117003008"/>
        <c:axId val="0"/>
      </c:bar3DChart>
      <c:catAx>
        <c:axId val="116988928"/>
        <c:scaling>
          <c:orientation val="minMax"/>
        </c:scaling>
        <c:delete val="0"/>
        <c:axPos val="b"/>
        <c:numFmt formatCode="General" sourceLinked="1"/>
        <c:majorTickMark val="out"/>
        <c:minorTickMark val="none"/>
        <c:tickLblPos val="low"/>
        <c:txPr>
          <a:bodyPr/>
          <a:lstStyle/>
          <a:p>
            <a:pPr>
              <a:defRPr sz="1100" b="1"/>
            </a:pPr>
            <a:endParaRPr lang="de-DE"/>
          </a:p>
        </c:txPr>
        <c:crossAx val="117003008"/>
        <c:crosses val="autoZero"/>
        <c:auto val="1"/>
        <c:lblAlgn val="ctr"/>
        <c:lblOffset val="100"/>
        <c:noMultiLvlLbl val="0"/>
      </c:catAx>
      <c:valAx>
        <c:axId val="117003008"/>
        <c:scaling>
          <c:orientation val="minMax"/>
        </c:scaling>
        <c:delete val="0"/>
        <c:axPos val="l"/>
        <c:majorGridlines>
          <c:spPr>
            <a:ln w="3175">
              <a:solidFill>
                <a:schemeClr val="bg1">
                  <a:lumMod val="85000"/>
                </a:schemeClr>
              </a:solidFill>
            </a:ln>
          </c:spPr>
        </c:majorGridlines>
        <c:numFmt formatCode="#,##0_ ;[Red]\-#,##0\ " sourceLinked="0"/>
        <c:majorTickMark val="out"/>
        <c:minorTickMark val="none"/>
        <c:tickLblPos val="nextTo"/>
        <c:txPr>
          <a:bodyPr/>
          <a:lstStyle/>
          <a:p>
            <a:pPr>
              <a:defRPr sz="1100" b="1"/>
            </a:pPr>
            <a:endParaRPr lang="de-DE"/>
          </a:p>
        </c:txPr>
        <c:crossAx val="116988928"/>
        <c:crosses val="autoZero"/>
        <c:crossBetween val="between"/>
      </c:valAx>
      <c:spPr>
        <a:noFill/>
        <a:ln w="25400">
          <a:noFill/>
        </a:ln>
      </c:spPr>
    </c:plotArea>
    <c:plotVisOnly val="1"/>
    <c:dispBlanksAs val="gap"/>
    <c:showDLblsOverMax val="0"/>
  </c:chart>
  <c:printSettings>
    <c:headerFooter/>
    <c:pageMargins b="0.78740157499999996" l="0.7" r="0.7" t="0.78740157499999996" header="0.3" footer="0.3"/>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5</xdr:col>
      <xdr:colOff>276225</xdr:colOff>
      <xdr:row>48</xdr:row>
      <xdr:rowOff>9525</xdr:rowOff>
    </xdr:from>
    <xdr:to>
      <xdr:col>9</xdr:col>
      <xdr:colOff>514350</xdr:colOff>
      <xdr:row>54</xdr:row>
      <xdr:rowOff>104775</xdr:rowOff>
    </xdr:to>
    <xdr:sp macro="" textlink="">
      <xdr:nvSpPr>
        <xdr:cNvPr id="16387" name="Text Box 3"/>
        <xdr:cNvSpPr txBox="1">
          <a:spLocks noChangeArrowheads="1"/>
        </xdr:cNvSpPr>
      </xdr:nvSpPr>
      <xdr:spPr bwMode="auto">
        <a:xfrm>
          <a:off x="2867025" y="7781925"/>
          <a:ext cx="3286125" cy="1066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1148" rIns="45720" bIns="0" anchor="t" upright="1"/>
        <a:lstStyle/>
        <a:p>
          <a:pPr algn="r" rtl="0">
            <a:defRPr sz="1000"/>
          </a:pPr>
          <a:r>
            <a:rPr lang="de-DE" sz="2200" b="1" i="0" u="none" strike="noStrike" baseline="0">
              <a:solidFill>
                <a:srgbClr val="000000"/>
              </a:solidFill>
              <a:latin typeface="Arial"/>
              <a:cs typeface="Arial"/>
            </a:rPr>
            <a:t>Mautstatistik</a:t>
          </a: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a:p>
          <a:pPr algn="r" rtl="0">
            <a:defRPr sz="1000"/>
          </a:pPr>
          <a:r>
            <a:rPr lang="de-DE" sz="1600" b="0" i="0" u="none" strike="noStrike" baseline="0">
              <a:solidFill>
                <a:srgbClr val="000000"/>
              </a:solidFill>
              <a:latin typeface="Arial"/>
              <a:cs typeface="Arial"/>
            </a:rPr>
            <a:t>Monatstabellen Februar 2017</a:t>
          </a: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a:p>
          <a:pPr algn="r" rtl="0">
            <a:defRPr sz="1000"/>
          </a:pPr>
          <a:endParaRPr lang="de-DE" sz="1000" b="0" i="0" u="none" strike="noStrike" baseline="0">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9524</xdr:colOff>
      <xdr:row>46</xdr:row>
      <xdr:rowOff>95251</xdr:rowOff>
    </xdr:from>
    <xdr:to>
      <xdr:col>8</xdr:col>
      <xdr:colOff>723900</xdr:colOff>
      <xdr:row>48</xdr:row>
      <xdr:rowOff>133351</xdr:rowOff>
    </xdr:to>
    <xdr:sp macro="" textlink="">
      <xdr:nvSpPr>
        <xdr:cNvPr id="23554" name="Text Box 2"/>
        <xdr:cNvSpPr txBox="1">
          <a:spLocks noChangeArrowheads="1"/>
        </xdr:cNvSpPr>
      </xdr:nvSpPr>
      <xdr:spPr bwMode="auto">
        <a:xfrm>
          <a:off x="257174" y="9086851"/>
          <a:ext cx="5638801" cy="41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Emissionskennzahl sind in den Methodischen Erläuterungen</a:t>
          </a:r>
        </a:p>
        <a:p>
          <a:pPr algn="l" rtl="0">
            <a:defRPr sz="1000"/>
          </a:pPr>
          <a:r>
            <a:rPr lang="de-DE" sz="1000" b="0" i="0" u="none" strike="noStrike" baseline="0">
              <a:solidFill>
                <a:srgbClr val="000000"/>
              </a:solidFill>
              <a:latin typeface="Arial"/>
              <a:cs typeface="Arial"/>
            </a:rPr>
            <a:t>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 name="Object 2" hidden="1">
              <a:extLst>
                <a:ext uri="{63B3BB69-23CF-44E3-9099-C40C66FF867C}">
                  <a14:compatExt spid="_x0000_s23554"/>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2</xdr:col>
      <xdr:colOff>28575</xdr:colOff>
      <xdr:row>86</xdr:row>
      <xdr:rowOff>76200</xdr:rowOff>
    </xdr:from>
    <xdr:to>
      <xdr:col>8</xdr:col>
      <xdr:colOff>504825</xdr:colOff>
      <xdr:row>87</xdr:row>
      <xdr:rowOff>152400</xdr:rowOff>
    </xdr:to>
    <xdr:sp macro="" textlink="">
      <xdr:nvSpPr>
        <xdr:cNvPr id="24578" name="Text Box 2"/>
        <xdr:cNvSpPr txBox="1">
          <a:spLocks noChangeArrowheads="1"/>
        </xdr:cNvSpPr>
      </xdr:nvSpPr>
      <xdr:spPr bwMode="auto">
        <a:xfrm>
          <a:off x="276225" y="18345150"/>
          <a:ext cx="537210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xdr:twoCellAnchor>
    <xdr:from>
      <xdr:col>2</xdr:col>
      <xdr:colOff>28575</xdr:colOff>
      <xdr:row>41</xdr:row>
      <xdr:rowOff>85725</xdr:rowOff>
    </xdr:from>
    <xdr:to>
      <xdr:col>8</xdr:col>
      <xdr:colOff>504825</xdr:colOff>
      <xdr:row>42</xdr:row>
      <xdr:rowOff>123825</xdr:rowOff>
    </xdr:to>
    <xdr:sp macro="" textlink="">
      <xdr:nvSpPr>
        <xdr:cNvPr id="24583" name="Text Box 7"/>
        <xdr:cNvSpPr txBox="1">
          <a:spLocks noChangeArrowheads="1"/>
        </xdr:cNvSpPr>
      </xdr:nvSpPr>
      <xdr:spPr bwMode="auto">
        <a:xfrm>
          <a:off x="276225" y="8839200"/>
          <a:ext cx="53721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7" hidden="1">
              <a:extLst>
                <a:ext uri="{63B3BB69-23CF-44E3-9099-C40C66FF867C}">
                  <a14:compatExt spid="_x0000_s245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45</xdr:row>
          <xdr:rowOff>142875</xdr:rowOff>
        </xdr:from>
        <xdr:to>
          <xdr:col>3</xdr:col>
          <xdr:colOff>371475</xdr:colOff>
          <xdr:row>51</xdr:row>
          <xdr:rowOff>0</xdr:rowOff>
        </xdr:to>
        <xdr:sp macro="" textlink="">
          <xdr:nvSpPr>
            <xdr:cNvPr id="24584" name="Object 8" hidden="1">
              <a:extLst>
                <a:ext uri="{63B3BB69-23CF-44E3-9099-C40C66FF867C}">
                  <a14:compatExt spid="_x0000_s24584"/>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2</xdr:col>
      <xdr:colOff>0</xdr:colOff>
      <xdr:row>99</xdr:row>
      <xdr:rowOff>85726</xdr:rowOff>
    </xdr:from>
    <xdr:to>
      <xdr:col>9</xdr:col>
      <xdr:colOff>647700</xdr:colOff>
      <xdr:row>100</xdr:row>
      <xdr:rowOff>133351</xdr:rowOff>
    </xdr:to>
    <xdr:sp macro="" textlink="">
      <xdr:nvSpPr>
        <xdr:cNvPr id="6" name="Text Box 8"/>
        <xdr:cNvSpPr txBox="1">
          <a:spLocks noChangeArrowheads="1"/>
        </xdr:cNvSpPr>
      </xdr:nvSpPr>
      <xdr:spPr bwMode="auto">
        <a:xfrm>
          <a:off x="247650" y="19592926"/>
          <a:ext cx="56769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DE" sz="1000" b="0" i="0" baseline="30000">
              <a:effectLst/>
              <a:latin typeface="Arial" panose="020B0604020202020204" pitchFamily="34" charset="0"/>
              <a:ea typeface="+mn-ea"/>
              <a:cs typeface="Arial" panose="020B0604020202020204" pitchFamily="34" charset="0"/>
            </a:rPr>
            <a:t>1)</a:t>
          </a:r>
          <a:r>
            <a:rPr lang="de-DE" sz="1000" b="0" i="0" baseline="0">
              <a:effectLst/>
              <a:latin typeface="Arial" panose="020B0604020202020204" pitchFamily="34" charset="0"/>
              <a:ea typeface="+mn-ea"/>
              <a:cs typeface="Arial" panose="020B0604020202020204" pitchFamily="34" charset="0"/>
            </a:rPr>
            <a:t>  PMK = Partikelminderungsklasse.</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DE" sz="900">
            <a:effectLst/>
          </a:endParaRPr>
        </a:p>
        <a:p>
          <a:pPr algn="l" rtl="0">
            <a:defRPr sz="1000"/>
          </a:pPr>
          <a:endParaRPr lang="de-DE" sz="900" b="0" i="0" u="none" strike="noStrike" baseline="0">
            <a:solidFill>
              <a:srgbClr val="000000"/>
            </a:solidFill>
            <a:latin typeface="Arial"/>
            <a:cs typeface="Arial"/>
          </a:endParaRPr>
        </a:p>
        <a:p>
          <a:pPr algn="l" rtl="0">
            <a:defRPr sz="1000"/>
          </a:pPr>
          <a:endParaRPr lang="de-DE" sz="9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457200</xdr:colOff>
          <xdr:row>6</xdr:row>
          <xdr:rowOff>0</xdr:rowOff>
        </xdr:to>
        <xdr:sp macro="" textlink="">
          <xdr:nvSpPr>
            <xdr:cNvPr id="37899" name="Object 11" hidden="1">
              <a:extLst>
                <a:ext uri="{63B3BB69-23CF-44E3-9099-C40C66FF867C}">
                  <a14:compatExt spid="_x0000_s378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51</xdr:row>
          <xdr:rowOff>142875</xdr:rowOff>
        </xdr:from>
        <xdr:to>
          <xdr:col>3</xdr:col>
          <xdr:colOff>457200</xdr:colOff>
          <xdr:row>57</xdr:row>
          <xdr:rowOff>0</xdr:rowOff>
        </xdr:to>
        <xdr:sp macro="" textlink="">
          <xdr:nvSpPr>
            <xdr:cNvPr id="37900" name="Object 12" hidden="1">
              <a:extLst>
                <a:ext uri="{63B3BB69-23CF-44E3-9099-C40C66FF867C}">
                  <a14:compatExt spid="_x0000_s379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102</xdr:row>
          <xdr:rowOff>142875</xdr:rowOff>
        </xdr:from>
        <xdr:to>
          <xdr:col>3</xdr:col>
          <xdr:colOff>457200</xdr:colOff>
          <xdr:row>108</xdr:row>
          <xdr:rowOff>0</xdr:rowOff>
        </xdr:to>
        <xdr:sp macro="" textlink="">
          <xdr:nvSpPr>
            <xdr:cNvPr id="37901" name="Object 13" hidden="1">
              <a:extLst>
                <a:ext uri="{63B3BB69-23CF-44E3-9099-C40C66FF867C}">
                  <a14:compatExt spid="_x0000_s379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153</xdr:row>
          <xdr:rowOff>142875</xdr:rowOff>
        </xdr:from>
        <xdr:to>
          <xdr:col>3</xdr:col>
          <xdr:colOff>457200</xdr:colOff>
          <xdr:row>159</xdr:row>
          <xdr:rowOff>0</xdr:rowOff>
        </xdr:to>
        <xdr:sp macro="" textlink="">
          <xdr:nvSpPr>
            <xdr:cNvPr id="37902" name="Object 14" hidden="1">
              <a:extLst>
                <a:ext uri="{63B3BB69-23CF-44E3-9099-C40C66FF867C}">
                  <a14:compatExt spid="_x0000_s37902"/>
                </a:ext>
              </a:extLst>
            </xdr:cNvPr>
            <xdr:cNvSpPr/>
          </xdr:nvSpPr>
          <xdr:spPr>
            <a:xfrm>
              <a:off x="0" y="0"/>
              <a:ext cx="0" cy="0"/>
            </a:xfrm>
            <a:prstGeom prst="rect">
              <a:avLst/>
            </a:prstGeom>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2</xdr:col>
      <xdr:colOff>9525</xdr:colOff>
      <xdr:row>48</xdr:row>
      <xdr:rowOff>95250</xdr:rowOff>
    </xdr:from>
    <xdr:to>
      <xdr:col>9</xdr:col>
      <xdr:colOff>581025</xdr:colOff>
      <xdr:row>49</xdr:row>
      <xdr:rowOff>180975</xdr:rowOff>
    </xdr:to>
    <xdr:sp macro="" textlink="">
      <xdr:nvSpPr>
        <xdr:cNvPr id="40965" name="Text Box 5"/>
        <xdr:cNvSpPr txBox="1">
          <a:spLocks noChangeArrowheads="1"/>
        </xdr:cNvSpPr>
      </xdr:nvSpPr>
      <xdr:spPr bwMode="auto">
        <a:xfrm>
          <a:off x="257175" y="95631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xdr:twoCellAnchor>
    <xdr:from>
      <xdr:col>2</xdr:col>
      <xdr:colOff>28575</xdr:colOff>
      <xdr:row>99</xdr:row>
      <xdr:rowOff>76200</xdr:rowOff>
    </xdr:from>
    <xdr:to>
      <xdr:col>9</xdr:col>
      <xdr:colOff>600075</xdr:colOff>
      <xdr:row>101</xdr:row>
      <xdr:rowOff>104775</xdr:rowOff>
    </xdr:to>
    <xdr:sp macro="" textlink="">
      <xdr:nvSpPr>
        <xdr:cNvPr id="40966" name="Text Box 6"/>
        <xdr:cNvSpPr txBox="1">
          <a:spLocks noChangeArrowheads="1"/>
        </xdr:cNvSpPr>
      </xdr:nvSpPr>
      <xdr:spPr bwMode="auto">
        <a:xfrm>
          <a:off x="276225" y="19592925"/>
          <a:ext cx="560070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000" b="0" i="0" baseline="30000">
              <a:effectLst/>
              <a:latin typeface="Arial" panose="020B0604020202020204" pitchFamily="34" charset="0"/>
              <a:ea typeface="+mn-ea"/>
              <a:cs typeface="Arial" panose="020B0604020202020204" pitchFamily="34" charset="0"/>
            </a:rPr>
            <a:t>2)</a:t>
          </a:r>
          <a:r>
            <a:rPr lang="de-DE" sz="1000" b="0" i="0" baseline="0">
              <a:effectLst/>
              <a:latin typeface="Arial" panose="020B0604020202020204" pitchFamily="34" charset="0"/>
              <a:ea typeface="+mn-ea"/>
              <a:cs typeface="Arial" panose="020B0604020202020204" pitchFamily="34" charset="0"/>
            </a:rPr>
            <a:t>  PMK = Partikelminderungsklasse.</a:t>
          </a:r>
          <a:endParaRPr lang="de-DE">
            <a:effectLst/>
            <a:latin typeface="Arial" panose="020B0604020202020204" pitchFamily="34" charset="0"/>
            <a:cs typeface="Arial" panose="020B0604020202020204" pitchFamily="34" charset="0"/>
          </a:endParaRPr>
        </a:p>
        <a:p>
          <a:pPr algn="l" rtl="0">
            <a:defRPr sz="1000"/>
          </a:pPr>
          <a:endParaRPr lang="de-DE" sz="1000" b="0" i="0" u="none" strike="noStrike" baseline="0">
            <a:solidFill>
              <a:srgbClr val="000000"/>
            </a:solidFill>
            <a:latin typeface="Arial"/>
            <a:cs typeface="Arial"/>
          </a:endParaRPr>
        </a:p>
      </xdr:txBody>
    </xdr:sp>
    <xdr:clientData/>
  </xdr:twoCellAnchor>
  <xdr:twoCellAnchor>
    <xdr:from>
      <xdr:col>2</xdr:col>
      <xdr:colOff>19050</xdr:colOff>
      <xdr:row>150</xdr:row>
      <xdr:rowOff>95250</xdr:rowOff>
    </xdr:from>
    <xdr:to>
      <xdr:col>9</xdr:col>
      <xdr:colOff>590550</xdr:colOff>
      <xdr:row>152</xdr:row>
      <xdr:rowOff>19050</xdr:rowOff>
    </xdr:to>
    <xdr:sp macro="" textlink="">
      <xdr:nvSpPr>
        <xdr:cNvPr id="10" name="Text Box 5"/>
        <xdr:cNvSpPr txBox="1">
          <a:spLocks noChangeArrowheads="1"/>
        </xdr:cNvSpPr>
      </xdr:nvSpPr>
      <xdr:spPr bwMode="auto">
        <a:xfrm>
          <a:off x="266700" y="295656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xdr:twoCellAnchor>
    <xdr:from>
      <xdr:col>2</xdr:col>
      <xdr:colOff>0</xdr:colOff>
      <xdr:row>201</xdr:row>
      <xdr:rowOff>95250</xdr:rowOff>
    </xdr:from>
    <xdr:to>
      <xdr:col>9</xdr:col>
      <xdr:colOff>571500</xdr:colOff>
      <xdr:row>203</xdr:row>
      <xdr:rowOff>28575</xdr:rowOff>
    </xdr:to>
    <xdr:sp macro="" textlink="">
      <xdr:nvSpPr>
        <xdr:cNvPr id="11" name="Text Box 5"/>
        <xdr:cNvSpPr txBox="1">
          <a:spLocks noChangeArrowheads="1"/>
        </xdr:cNvSpPr>
      </xdr:nvSpPr>
      <xdr:spPr bwMode="auto">
        <a:xfrm>
          <a:off x="247650" y="39547800"/>
          <a:ext cx="5600700" cy="2762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447675</xdr:colOff>
          <xdr:row>6</xdr:row>
          <xdr:rowOff>0</xdr:rowOff>
        </xdr:to>
        <xdr:sp macro="" textlink="">
          <xdr:nvSpPr>
            <xdr:cNvPr id="41041" name="Object 81" hidden="1">
              <a:extLst>
                <a:ext uri="{63B3BB69-23CF-44E3-9099-C40C66FF867C}">
                  <a14:compatExt spid="_x0000_s4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51</xdr:row>
          <xdr:rowOff>142875</xdr:rowOff>
        </xdr:from>
        <xdr:to>
          <xdr:col>3</xdr:col>
          <xdr:colOff>447675</xdr:colOff>
          <xdr:row>57</xdr:row>
          <xdr:rowOff>0</xdr:rowOff>
        </xdr:to>
        <xdr:sp macro="" textlink="">
          <xdr:nvSpPr>
            <xdr:cNvPr id="41042" name="Object 82" hidden="1">
              <a:extLst>
                <a:ext uri="{63B3BB69-23CF-44E3-9099-C40C66FF867C}">
                  <a14:compatExt spid="_x0000_s4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102</xdr:row>
          <xdr:rowOff>142875</xdr:rowOff>
        </xdr:from>
        <xdr:to>
          <xdr:col>3</xdr:col>
          <xdr:colOff>447675</xdr:colOff>
          <xdr:row>108</xdr:row>
          <xdr:rowOff>0</xdr:rowOff>
        </xdr:to>
        <xdr:sp macro="" textlink="">
          <xdr:nvSpPr>
            <xdr:cNvPr id="41043" name="Object 83" hidden="1">
              <a:extLst>
                <a:ext uri="{63B3BB69-23CF-44E3-9099-C40C66FF867C}">
                  <a14:compatExt spid="_x0000_s4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153</xdr:row>
          <xdr:rowOff>142875</xdr:rowOff>
        </xdr:from>
        <xdr:to>
          <xdr:col>3</xdr:col>
          <xdr:colOff>447675</xdr:colOff>
          <xdr:row>159</xdr:row>
          <xdr:rowOff>0</xdr:rowOff>
        </xdr:to>
        <xdr:sp macro="" textlink="">
          <xdr:nvSpPr>
            <xdr:cNvPr id="41044" name="Object 84" hidden="1">
              <a:extLst>
                <a:ext uri="{63B3BB69-23CF-44E3-9099-C40C66FF867C}">
                  <a14:compatExt spid="_x0000_s41044"/>
                </a:ext>
              </a:extLst>
            </xdr:cNvPr>
            <xdr:cNvSpPr/>
          </xdr:nvSpPr>
          <xdr:spPr>
            <a:xfrm>
              <a:off x="0" y="0"/>
              <a:ext cx="0" cy="0"/>
            </a:xfrm>
            <a:prstGeom prst="rect">
              <a:avLst/>
            </a:prstGeom>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2</xdr:col>
      <xdr:colOff>0</xdr:colOff>
      <xdr:row>47</xdr:row>
      <xdr:rowOff>0</xdr:rowOff>
    </xdr:from>
    <xdr:to>
      <xdr:col>8</xdr:col>
      <xdr:colOff>476250</xdr:colOff>
      <xdr:row>49</xdr:row>
      <xdr:rowOff>76200</xdr:rowOff>
    </xdr:to>
    <xdr:sp macro="" textlink="">
      <xdr:nvSpPr>
        <xdr:cNvPr id="29698" name="Text Box 2"/>
        <xdr:cNvSpPr txBox="1">
          <a:spLocks noChangeArrowheads="1"/>
        </xdr:cNvSpPr>
      </xdr:nvSpPr>
      <xdr:spPr bwMode="auto">
        <a:xfrm>
          <a:off x="247650" y="9667875"/>
          <a:ext cx="5372100"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Mautfahrten sind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29698"/>
                </a:ext>
              </a:extLst>
            </xdr:cNvPr>
            <xdr:cNvSpPr/>
          </xdr:nvSpPr>
          <xdr:spPr>
            <a:xfrm>
              <a:off x="0" y="0"/>
              <a:ext cx="0" cy="0"/>
            </a:xfrm>
            <a:prstGeom prst="rect">
              <a:avLst/>
            </a:prstGeom>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2</xdr:col>
      <xdr:colOff>0</xdr:colOff>
      <xdr:row>47</xdr:row>
      <xdr:rowOff>0</xdr:rowOff>
    </xdr:from>
    <xdr:to>
      <xdr:col>8</xdr:col>
      <xdr:colOff>476250</xdr:colOff>
      <xdr:row>49</xdr:row>
      <xdr:rowOff>66675</xdr:rowOff>
    </xdr:to>
    <xdr:sp macro="" textlink="">
      <xdr:nvSpPr>
        <xdr:cNvPr id="30722" name="Text Box 2"/>
        <xdr:cNvSpPr txBox="1">
          <a:spLocks noChangeArrowheads="1"/>
        </xdr:cNvSpPr>
      </xdr:nvSpPr>
      <xdr:spPr bwMode="auto">
        <a:xfrm>
          <a:off x="247650" y="9563100"/>
          <a:ext cx="5372100" cy="4476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Mautfahrt ist in den Methodischen Erläuterungen definiert.</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3072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0</xdr:colOff>
      <xdr:row>9</xdr:row>
      <xdr:rowOff>0</xdr:rowOff>
    </xdr:from>
    <xdr:to>
      <xdr:col>9</xdr:col>
      <xdr:colOff>200025</xdr:colOff>
      <xdr:row>9</xdr:row>
      <xdr:rowOff>3667125</xdr:rowOff>
    </xdr:to>
    <xdr:sp macro="" textlink="">
      <xdr:nvSpPr>
        <xdr:cNvPr id="31746" name="Text Box 2"/>
        <xdr:cNvSpPr txBox="1">
          <a:spLocks noChangeArrowheads="1"/>
        </xdr:cNvSpPr>
      </xdr:nvSpPr>
      <xdr:spPr bwMode="auto">
        <a:xfrm>
          <a:off x="247650" y="1619250"/>
          <a:ext cx="5667375" cy="3667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de-DE" sz="1100" b="1" i="0" u="none" strike="noStrike" baseline="0">
              <a:solidFill>
                <a:srgbClr val="000000"/>
              </a:solidFill>
              <a:latin typeface="Arial"/>
              <a:cs typeface="Arial"/>
            </a:rPr>
            <a:t>Hinweis</a:t>
          </a:r>
          <a:endParaRPr lang="de-DE" sz="1000" b="0"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Beim Vergleich der Ergebnisse zwischen dem aktuellen Monat und dem Vorjahresmonat ist die jeweilige Anzahl und Art der Tage zu berücksichtigen. </a:t>
          </a:r>
        </a:p>
        <a:p>
          <a:pPr algn="l" rtl="0">
            <a:defRPr sz="1000"/>
          </a:pPr>
          <a:r>
            <a:rPr lang="de-DE" sz="1000" b="0" i="0" u="none" strike="noStrike" baseline="0">
              <a:solidFill>
                <a:srgbClr val="000000"/>
              </a:solidFill>
              <a:latin typeface="Arial"/>
              <a:cs typeface="Arial"/>
            </a:rPr>
            <a:t>Aufgrund der unterschiedlichen Fahrleistungen ist zu unterscheiden nach Werktagen, Samstagen und Sonntagen sowie bundeseinheitlichen Feiertagen (werden Sonntagen zugeordnet). Dies ist in der nachstehenden Tabelle dargestellt.</a:t>
          </a:r>
        </a:p>
        <a:p>
          <a:pPr algn="l" rtl="0">
            <a:defRPr sz="1000"/>
          </a:pPr>
          <a:r>
            <a:rPr lang="de-DE" sz="1000" b="0" i="0" u="none" strike="noStrike" baseline="0">
              <a:solidFill>
                <a:srgbClr val="000000"/>
              </a:solidFill>
              <a:latin typeface="Arial"/>
              <a:cs typeface="Arial"/>
            </a:rPr>
            <a:t>Auf Basis der Gesamtfahrleistungen in 2016 beträgt die durchschnittliche Gesamtfahrleistung an einem Samstag 31,3% und an einem Sonntag  10,5% eines Werktages von Montag bis Freitag. Ausschließlich für  Tabelle M 1 sind die Veränderungswerte unter Berücksichtigung der unterschiedlichen Kalenderverläufe in einer Tabelle M 1a dargestellt.</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a:p>
          <a:pPr algn="l" rtl="0">
            <a:defRPr sz="1000"/>
          </a:pPr>
          <a:r>
            <a:rPr lang="de-DE" sz="1100" b="1" i="0" u="none" strike="noStrike" baseline="0">
              <a:solidFill>
                <a:srgbClr val="000000"/>
              </a:solidFill>
              <a:latin typeface="Arial"/>
              <a:cs typeface="Arial"/>
            </a:rPr>
            <a:t>Please note</a:t>
          </a:r>
          <a:endParaRPr lang="de-DE" sz="1000" b="1" i="0" u="none" strike="noStrike" baseline="0">
            <a:solidFill>
              <a:srgbClr val="000000"/>
            </a:solidFill>
            <a:latin typeface="Arial"/>
            <a:cs typeface="Arial"/>
          </a:endParaRPr>
        </a:p>
        <a:p>
          <a:pPr algn="l" rtl="0">
            <a:defRPr sz="1000"/>
          </a:pPr>
          <a:r>
            <a:rPr lang="de-DE" sz="1000" b="0" i="0" u="none" strike="noStrike" baseline="0">
              <a:solidFill>
                <a:srgbClr val="000000"/>
              </a:solidFill>
              <a:latin typeface="Arial"/>
              <a:cs typeface="Arial"/>
            </a:rPr>
            <a:t>When comparing the results of the current month with the same month in the previous year, the respective number and type of days (e. g. workdays, Saturdays, Sundays) must be taken into account. </a:t>
          </a:r>
        </a:p>
        <a:p>
          <a:pPr algn="l" rtl="0">
            <a:defRPr sz="1000"/>
          </a:pPr>
          <a:r>
            <a:rPr lang="de-DE" sz="1000" b="0" i="0" u="none" strike="noStrike" baseline="0">
              <a:solidFill>
                <a:srgbClr val="000000"/>
              </a:solidFill>
              <a:latin typeface="Arial"/>
              <a:cs typeface="Arial"/>
            </a:rPr>
            <a:t>Due to the different volumes of traffic, a distinction should be made between working days, Saturdays, and Sundays, as well as nation-wide holidays (which are included in the 'Sundays' column). The following table illustrates this instance.</a:t>
          </a:r>
        </a:p>
        <a:p>
          <a:pPr algn="l" rtl="0">
            <a:defRPr sz="1000"/>
          </a:pPr>
          <a:r>
            <a:rPr lang="de-DE" sz="1000" b="0" i="0" u="none" strike="noStrike" baseline="0">
              <a:solidFill>
                <a:srgbClr val="000000"/>
              </a:solidFill>
              <a:latin typeface="Arial"/>
              <a:cs typeface="Arial"/>
            </a:rPr>
            <a:t>Based on the total traffic volume in 2016, the average total traffic volume on a Saturday and Sunday  correspond to 31.3% and 10.5% respectively of an average workday. For table M 1 solely, the rates of change considering different calender variations have been depicted in table M 1a.</a:t>
          </a:r>
        </a:p>
        <a:p>
          <a:pPr algn="l" rtl="0">
            <a:defRPr sz="1000"/>
          </a:pPr>
          <a:endParaRPr lang="de-DE" sz="1000" b="0" i="0" u="none" strike="noStrike" baseline="0">
            <a:solidFill>
              <a:srgbClr val="000000"/>
            </a:solidFill>
            <a:latin typeface="Arial"/>
            <a:cs typeface="Arial"/>
          </a:endParaRP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676275</xdr:colOff>
          <xdr:row>6</xdr:row>
          <xdr:rowOff>0</xdr:rowOff>
        </xdr:to>
        <xdr:sp macro="" textlink="">
          <xdr:nvSpPr>
            <xdr:cNvPr id="31747" name="Object 3" hidden="1">
              <a:extLst>
                <a:ext uri="{63B3BB69-23CF-44E3-9099-C40C66FF867C}">
                  <a14:compatExt spid="_x0000_s3174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0</xdr:colOff>
      <xdr:row>9</xdr:row>
      <xdr:rowOff>0</xdr:rowOff>
    </xdr:from>
    <xdr:to>
      <xdr:col>9</xdr:col>
      <xdr:colOff>200025</xdr:colOff>
      <xdr:row>9</xdr:row>
      <xdr:rowOff>3838575</xdr:rowOff>
    </xdr:to>
    <xdr:sp macro="" textlink="">
      <xdr:nvSpPr>
        <xdr:cNvPr id="48220" name="Text Box 2"/>
        <xdr:cNvSpPr txBox="1">
          <a:spLocks noChangeArrowheads="1"/>
        </xdr:cNvSpPr>
      </xdr:nvSpPr>
      <xdr:spPr bwMode="auto">
        <a:xfrm>
          <a:off x="247650" y="1504950"/>
          <a:ext cx="566737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0</xdr:colOff>
      <xdr:row>10</xdr:row>
      <xdr:rowOff>0</xdr:rowOff>
    </xdr:from>
    <xdr:to>
      <xdr:col>9</xdr:col>
      <xdr:colOff>0</xdr:colOff>
      <xdr:row>22</xdr:row>
      <xdr:rowOff>0</xdr:rowOff>
    </xdr:to>
    <xdr:graphicFrame macro="">
      <xdr:nvGraphicFramePr>
        <xdr:cNvPr id="48221"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24</xdr:row>
      <xdr:rowOff>104775</xdr:rowOff>
    </xdr:from>
    <xdr:to>
      <xdr:col>9</xdr:col>
      <xdr:colOff>9525</xdr:colOff>
      <xdr:row>35</xdr:row>
      <xdr:rowOff>171450</xdr:rowOff>
    </xdr:to>
    <xdr:graphicFrame macro="">
      <xdr:nvGraphicFramePr>
        <xdr:cNvPr id="48222"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24</xdr:row>
      <xdr:rowOff>133350</xdr:rowOff>
    </xdr:from>
    <xdr:to>
      <xdr:col>5</xdr:col>
      <xdr:colOff>476250</xdr:colOff>
      <xdr:row>35</xdr:row>
      <xdr:rowOff>171450</xdr:rowOff>
    </xdr:to>
    <xdr:graphicFrame macro="">
      <xdr:nvGraphicFramePr>
        <xdr:cNvPr id="48223"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39</xdr:row>
      <xdr:rowOff>0</xdr:rowOff>
    </xdr:from>
    <xdr:to>
      <xdr:col>9</xdr:col>
      <xdr:colOff>0</xdr:colOff>
      <xdr:row>51</xdr:row>
      <xdr:rowOff>190500</xdr:rowOff>
    </xdr:to>
    <xdr:graphicFrame macro="">
      <xdr:nvGraphicFramePr>
        <xdr:cNvPr id="48224"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666750</xdr:colOff>
          <xdr:row>5</xdr:row>
          <xdr:rowOff>152400</xdr:rowOff>
        </xdr:to>
        <xdr:sp macro="" textlink="">
          <xdr:nvSpPr>
            <xdr:cNvPr id="48130" name="Object 2" hidden="1">
              <a:extLst>
                <a:ext uri="{63B3BB69-23CF-44E3-9099-C40C66FF867C}">
                  <a14:compatExt spid="_x0000_s48130"/>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9525</xdr:colOff>
      <xdr:row>46</xdr:row>
      <xdr:rowOff>85725</xdr:rowOff>
    </xdr:from>
    <xdr:to>
      <xdr:col>8</xdr:col>
      <xdr:colOff>485775</xdr:colOff>
      <xdr:row>48</xdr:row>
      <xdr:rowOff>1</xdr:rowOff>
    </xdr:to>
    <xdr:sp macro="" textlink="">
      <xdr:nvSpPr>
        <xdr:cNvPr id="18434" name="Text Box 2"/>
        <xdr:cNvSpPr txBox="1">
          <a:spLocks noChangeArrowheads="1"/>
        </xdr:cNvSpPr>
      </xdr:nvSpPr>
      <xdr:spPr bwMode="auto">
        <a:xfrm>
          <a:off x="257175" y="9058275"/>
          <a:ext cx="5372100" cy="2952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18436" name="Object 4" hidden="1">
              <a:extLst>
                <a:ext uri="{63B3BB69-23CF-44E3-9099-C40C66FF867C}">
                  <a14:compatExt spid="_x0000_s18436"/>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0</xdr:colOff>
      <xdr:row>46</xdr:row>
      <xdr:rowOff>85725</xdr:rowOff>
    </xdr:from>
    <xdr:to>
      <xdr:col>6</xdr:col>
      <xdr:colOff>1057275</xdr:colOff>
      <xdr:row>49</xdr:row>
      <xdr:rowOff>95250</xdr:rowOff>
    </xdr:to>
    <xdr:sp macro="" textlink="">
      <xdr:nvSpPr>
        <xdr:cNvPr id="26625" name="Text Box 1"/>
        <xdr:cNvSpPr txBox="1">
          <a:spLocks noChangeArrowheads="1"/>
        </xdr:cNvSpPr>
      </xdr:nvSpPr>
      <xdr:spPr bwMode="auto">
        <a:xfrm>
          <a:off x="247650" y="9334500"/>
          <a:ext cx="537210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Auf Basis der jeweiligen Fahrleistungen für Werktage (Montag bis Freitag), Samstage und Sonntage (einschl. bundeseinheitliche Feiertage) erfolgt ein Vergleich in Abhängigkeit der Anzahl der entsprechenden Tage.</a:t>
          </a: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6627" name="Object 3" hidden="1">
              <a:extLst>
                <a:ext uri="{63B3BB69-23CF-44E3-9099-C40C66FF867C}">
                  <a14:compatExt spid="_x0000_s26627"/>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xdr:col>
      <xdr:colOff>9525</xdr:colOff>
      <xdr:row>46</xdr:row>
      <xdr:rowOff>85725</xdr:rowOff>
    </xdr:from>
    <xdr:to>
      <xdr:col>8</xdr:col>
      <xdr:colOff>676275</xdr:colOff>
      <xdr:row>48</xdr:row>
      <xdr:rowOff>9525</xdr:rowOff>
    </xdr:to>
    <xdr:sp macro="" textlink="">
      <xdr:nvSpPr>
        <xdr:cNvPr id="19458" name="Text Box 2"/>
        <xdr:cNvSpPr txBox="1">
          <a:spLocks noChangeArrowheads="1"/>
        </xdr:cNvSpPr>
      </xdr:nvSpPr>
      <xdr:spPr bwMode="auto">
        <a:xfrm>
          <a:off x="257175" y="9058275"/>
          <a:ext cx="55626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900"/>
            </a:lnSpc>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Die Begriffe Mautfahrzeug und Mautfahrten sind in den Methodischen Erläuterungen definiert.</a:t>
          </a:r>
        </a:p>
        <a:p>
          <a:pPr algn="l" rtl="0">
            <a:lnSpc>
              <a:spcPts val="900"/>
            </a:lnSpc>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371475</xdr:colOff>
          <xdr:row>6</xdr:row>
          <xdr:rowOff>0</xdr:rowOff>
        </xdr:to>
        <xdr:sp macro="" textlink="">
          <xdr:nvSpPr>
            <xdr:cNvPr id="2" name="Object 2" hidden="1">
              <a:extLst>
                <a:ext uri="{63B3BB69-23CF-44E3-9099-C40C66FF867C}">
                  <a14:compatExt spid="_x0000_s19458"/>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123825</xdr:rowOff>
    </xdr:to>
    <xdr:sp macro="" textlink="">
      <xdr:nvSpPr>
        <xdr:cNvPr id="20482" name="Text Box 2"/>
        <xdr:cNvSpPr txBox="1">
          <a:spLocks noChangeArrowheads="1"/>
        </xdr:cNvSpPr>
      </xdr:nvSpPr>
      <xdr:spPr bwMode="auto">
        <a:xfrm>
          <a:off x="257175" y="10077450"/>
          <a:ext cx="54006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 name="Object 2" hidden="1">
              <a:extLst>
                <a:ext uri="{63B3BB69-23CF-44E3-9099-C40C66FF867C}">
                  <a14:compatExt spid="_x0000_s20482"/>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133350</xdr:rowOff>
    </xdr:to>
    <xdr:sp macro="" textlink="">
      <xdr:nvSpPr>
        <xdr:cNvPr id="21508" name="Text Box 4"/>
        <xdr:cNvSpPr txBox="1">
          <a:spLocks noChangeArrowheads="1"/>
        </xdr:cNvSpPr>
      </xdr:nvSpPr>
      <xdr:spPr bwMode="auto">
        <a:xfrm>
          <a:off x="257175" y="10077450"/>
          <a:ext cx="540067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1506" name="Object 2" hidden="1">
              <a:extLst>
                <a:ext uri="{63B3BB69-23CF-44E3-9099-C40C66FF867C}">
                  <a14:compatExt spid="_x0000_s21506"/>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9525</xdr:colOff>
      <xdr:row>51</xdr:row>
      <xdr:rowOff>95250</xdr:rowOff>
    </xdr:from>
    <xdr:to>
      <xdr:col>8</xdr:col>
      <xdr:colOff>485775</xdr:colOff>
      <xdr:row>52</xdr:row>
      <xdr:rowOff>114300</xdr:rowOff>
    </xdr:to>
    <xdr:sp macro="" textlink="">
      <xdr:nvSpPr>
        <xdr:cNvPr id="22531" name="Text Box 3"/>
        <xdr:cNvSpPr txBox="1">
          <a:spLocks noChangeArrowheads="1"/>
        </xdr:cNvSpPr>
      </xdr:nvSpPr>
      <xdr:spPr bwMode="auto">
        <a:xfrm>
          <a:off x="257175" y="10077450"/>
          <a:ext cx="540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1000" b="0" i="0" u="none" strike="noStrike" baseline="30000">
              <a:solidFill>
                <a:srgbClr val="000000"/>
              </a:solidFill>
              <a:latin typeface="Arial"/>
              <a:cs typeface="Arial"/>
            </a:rPr>
            <a:t>1)</a:t>
          </a:r>
          <a:r>
            <a:rPr lang="de-DE" sz="1000" b="0" i="0" u="none" strike="noStrike" baseline="0">
              <a:solidFill>
                <a:srgbClr val="000000"/>
              </a:solidFill>
              <a:latin typeface="Arial"/>
              <a:cs typeface="Arial"/>
            </a:rPr>
            <a:t>  Der Begriff Mautfahrzeug ist in den Methodischen Erläuterungen definiert.</a:t>
          </a:r>
        </a:p>
        <a:p>
          <a:pPr algn="l" rtl="0">
            <a:defRPr sz="1000"/>
          </a:pPr>
          <a:endParaRPr lang="de-DE"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2</xdr:col>
          <xdr:colOff>19050</xdr:colOff>
          <xdr:row>0</xdr:row>
          <xdr:rowOff>142875</xdr:rowOff>
        </xdr:from>
        <xdr:to>
          <xdr:col>3</xdr:col>
          <xdr:colOff>342900</xdr:colOff>
          <xdr:row>6</xdr:row>
          <xdr:rowOff>0</xdr:rowOff>
        </xdr:to>
        <xdr:sp macro="" textlink="">
          <xdr:nvSpPr>
            <xdr:cNvPr id="22530" name="Object 2" hidden="1">
              <a:extLst>
                <a:ext uri="{63B3BB69-23CF-44E3-9099-C40C66FF867C}">
                  <a14:compatExt spid="_x0000_s2253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image" Target="../media/image1.wmf"/><Relationship Id="rId5" Type="http://schemas.openxmlformats.org/officeDocument/2006/relationships/oleObject" Target="../embeddings/oleObject9.bin"/><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7" Type="http://schemas.openxmlformats.org/officeDocument/2006/relationships/oleObject" Target="../embeddings/oleObject11.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image" Target="../media/image1.wmf"/><Relationship Id="rId5" Type="http://schemas.openxmlformats.org/officeDocument/2006/relationships/oleObject" Target="../embeddings/oleObject10.bin"/><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drawing" Target="../drawings/drawing12.xml"/><Relationship Id="rId7" Type="http://schemas.openxmlformats.org/officeDocument/2006/relationships/oleObject" Target="../embeddings/oleObject13.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image" Target="../media/image1.wmf"/><Relationship Id="rId5" Type="http://schemas.openxmlformats.org/officeDocument/2006/relationships/oleObject" Target="../embeddings/oleObject12.bin"/><Relationship Id="rId4" Type="http://schemas.openxmlformats.org/officeDocument/2006/relationships/vmlDrawing" Target="../drawings/vmlDrawing11.vml"/><Relationship Id="rId9" Type="http://schemas.openxmlformats.org/officeDocument/2006/relationships/oleObject" Target="../embeddings/oleObject15.bin"/></Relationships>
</file>

<file path=xl/worksheets/_rels/sheet13.xml.rels><?xml version="1.0" encoding="UTF-8" standalone="yes"?>
<Relationships xmlns="http://schemas.openxmlformats.org/package/2006/relationships"><Relationship Id="rId8" Type="http://schemas.openxmlformats.org/officeDocument/2006/relationships/oleObject" Target="../embeddings/oleObject18.bin"/><Relationship Id="rId3" Type="http://schemas.openxmlformats.org/officeDocument/2006/relationships/drawing" Target="../drawings/drawing13.xml"/><Relationship Id="rId7" Type="http://schemas.openxmlformats.org/officeDocument/2006/relationships/oleObject" Target="../embeddings/oleObject1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image" Target="../media/image1.wmf"/><Relationship Id="rId5" Type="http://schemas.openxmlformats.org/officeDocument/2006/relationships/oleObject" Target="../embeddings/oleObject16.bin"/><Relationship Id="rId4" Type="http://schemas.openxmlformats.org/officeDocument/2006/relationships/vmlDrawing" Target="../drawings/vmlDrawing12.vml"/><Relationship Id="rId9" Type="http://schemas.openxmlformats.org/officeDocument/2006/relationships/oleObject" Target="../embeddings/oleObject1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6" Type="http://schemas.openxmlformats.org/officeDocument/2006/relationships/image" Target="../media/image1.wmf"/><Relationship Id="rId5" Type="http://schemas.openxmlformats.org/officeDocument/2006/relationships/oleObject" Target="../embeddings/oleObject20.bin"/><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image" Target="../media/image1.wmf"/><Relationship Id="rId5" Type="http://schemas.openxmlformats.org/officeDocument/2006/relationships/oleObject" Target="../embeddings/oleObject21.bin"/><Relationship Id="rId4"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image" Target="../media/image1.w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image" Target="../media/image1.w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image" Target="../media/image1.wmf"/><Relationship Id="rId5" Type="http://schemas.openxmlformats.org/officeDocument/2006/relationships/oleObject" Target="../embeddings/oleObject3.bin"/><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image" Target="../media/image1.wmf"/><Relationship Id="rId5" Type="http://schemas.openxmlformats.org/officeDocument/2006/relationships/oleObject" Target="../embeddings/oleObject4.bin"/><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image" Target="../media/image1.wmf"/><Relationship Id="rId5" Type="http://schemas.openxmlformats.org/officeDocument/2006/relationships/oleObject" Target="../embeddings/oleObject5.bin"/><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image" Target="../media/image1.wmf"/><Relationship Id="rId5" Type="http://schemas.openxmlformats.org/officeDocument/2006/relationships/oleObject" Target="../embeddings/oleObject6.bin"/><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image" Target="../media/image1.wmf"/><Relationship Id="rId5" Type="http://schemas.openxmlformats.org/officeDocument/2006/relationships/oleObject" Target="../embeddings/oleObject7.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image" Target="../media/image1.wmf"/><Relationship Id="rId5" Type="http://schemas.openxmlformats.org/officeDocument/2006/relationships/oleObject" Target="../embeddings/oleObject8.bin"/><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cols>
    <col min="1" max="2" width="2.28515625" customWidth="1"/>
  </cols>
  <sheetData/>
  <customSheetViews>
    <customSheetView guid="{BD0090C9-DA10-4990-9651-066A2554CA18}">
      <selection activeCell="K60" sqref="K60"/>
      <pageMargins left="0" right="0" top="0.59055118110236227" bottom="0.31496062992125984" header="0.19685039370078741" footer="0.23622047244094491"/>
      <pageSetup paperSize="9" orientation="portrait" r:id="rId1"/>
      <headerFooter alignWithMargins="0"/>
    </customSheetView>
  </customSheetViews>
  <phoneticPr fontId="0" type="noConversion"/>
  <pageMargins left="0" right="0" top="0.59055118110236227" bottom="0.31496062992125984" header="0.19685039370078741" footer="0.23622047244094491"/>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workbookViewId="0"/>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120</v>
      </c>
    </row>
    <row r="10" spans="3:9" ht="12.75" customHeight="1" x14ac:dyDescent="0.2"/>
    <row r="11" spans="3:9" ht="15.95" customHeight="1" x14ac:dyDescent="0.2">
      <c r="C11" s="213" t="s">
        <v>41</v>
      </c>
      <c r="D11" s="216" t="str">
        <f>'M1'!D11:F11</f>
        <v>Februar</v>
      </c>
      <c r="E11" s="217"/>
      <c r="F11" s="218"/>
      <c r="G11" s="219" t="str">
        <f>'M1'!G11:I11</f>
        <v>Jahressumme:   Januar bis Februar</v>
      </c>
      <c r="H11" s="220"/>
      <c r="I11" s="221"/>
    </row>
    <row r="12" spans="3:9" ht="24.75" customHeight="1" x14ac:dyDescent="0.2">
      <c r="C12" s="214"/>
      <c r="D12" s="27">
        <v>2017</v>
      </c>
      <c r="E12" s="31">
        <v>2016</v>
      </c>
      <c r="F12" s="34" t="s">
        <v>1</v>
      </c>
      <c r="G12" s="27">
        <v>2017</v>
      </c>
      <c r="H12" s="31">
        <v>2016</v>
      </c>
      <c r="I12" s="34" t="s">
        <v>1</v>
      </c>
    </row>
    <row r="13" spans="3:9" ht="15.95" customHeight="1" x14ac:dyDescent="0.2">
      <c r="C13" s="215"/>
      <c r="D13" s="24" t="s">
        <v>14</v>
      </c>
      <c r="E13" s="29" t="s">
        <v>14</v>
      </c>
      <c r="F13" s="25" t="s">
        <v>0</v>
      </c>
      <c r="G13" s="30" t="s">
        <v>14</v>
      </c>
      <c r="H13" s="29" t="s">
        <v>14</v>
      </c>
      <c r="I13" s="25" t="s">
        <v>0</v>
      </c>
    </row>
    <row r="14" spans="3:9" s="6" customFormat="1" ht="15.95" customHeight="1" x14ac:dyDescent="0.2">
      <c r="C14" s="20" t="s">
        <v>10</v>
      </c>
      <c r="D14" s="54">
        <v>2.9212182083960561</v>
      </c>
      <c r="E14" s="54">
        <v>3.2561904495096807</v>
      </c>
      <c r="F14" s="46">
        <f>((D14/E14)*100)-100</f>
        <v>-10.287243522996789</v>
      </c>
      <c r="G14" s="54">
        <v>2.9169482479533575</v>
      </c>
      <c r="H14" s="54">
        <v>3.2575052359721268</v>
      </c>
      <c r="I14" s="39">
        <f>((G14/H14)*100)-100</f>
        <v>-10.454533864076438</v>
      </c>
    </row>
    <row r="15" spans="3:9" s="6" customFormat="1" ht="15.95" customHeight="1" x14ac:dyDescent="0.2">
      <c r="C15" s="21" t="s">
        <v>11</v>
      </c>
      <c r="D15" s="55">
        <v>3.164731593512272</v>
      </c>
      <c r="E15" s="55">
        <v>3.5461526463080202</v>
      </c>
      <c r="F15" s="43">
        <f t="shared" ref="F15:F46" si="0">((D15/E15)*100)-100</f>
        <v>-10.755911852606076</v>
      </c>
      <c r="G15" s="55">
        <v>3.1570739821393419</v>
      </c>
      <c r="H15" s="55">
        <v>3.549567424474251</v>
      </c>
      <c r="I15" s="41">
        <f t="shared" ref="I15:I46" si="1">((G15/H15)*100)-100</f>
        <v>-11.05750068666589</v>
      </c>
    </row>
    <row r="16" spans="3:9" s="6" customFormat="1" ht="15.95" customHeight="1" x14ac:dyDescent="0.2">
      <c r="C16" s="22" t="s">
        <v>53</v>
      </c>
      <c r="D16" s="18">
        <v>3.1201131519414402</v>
      </c>
      <c r="E16" s="18">
        <v>3.5134087428724712</v>
      </c>
      <c r="F16" s="44">
        <f t="shared" si="0"/>
        <v>-11.194131389605488</v>
      </c>
      <c r="G16" s="18">
        <v>3.1130455501680196</v>
      </c>
      <c r="H16" s="18">
        <v>3.5154053654320627</v>
      </c>
      <c r="I16" s="40">
        <f t="shared" si="1"/>
        <v>-11.445616463482608</v>
      </c>
    </row>
    <row r="17" spans="1:9" s="6" customFormat="1" ht="15.95" customHeight="1" x14ac:dyDescent="0.2">
      <c r="C17" s="12" t="s">
        <v>54</v>
      </c>
      <c r="D17" s="18">
        <v>3.0968742675961254</v>
      </c>
      <c r="E17" s="18">
        <v>3.5196580503397836</v>
      </c>
      <c r="F17" s="44">
        <f t="shared" si="0"/>
        <v>-12.01206982885293</v>
      </c>
      <c r="G17" s="18">
        <v>3.0997716470030334</v>
      </c>
      <c r="H17" s="18">
        <v>3.5400198736741615</v>
      </c>
      <c r="I17" s="40">
        <f t="shared" si="1"/>
        <v>-12.436320766024338</v>
      </c>
    </row>
    <row r="18" spans="1:9" s="6" customFormat="1" ht="15.95" customHeight="1" x14ac:dyDescent="0.2">
      <c r="C18" s="12" t="s">
        <v>55</v>
      </c>
      <c r="D18" s="18">
        <v>3.6096549518617702</v>
      </c>
      <c r="E18" s="18">
        <v>4.0017764310267383</v>
      </c>
      <c r="F18" s="44">
        <f t="shared" si="0"/>
        <v>-9.7986853069740647</v>
      </c>
      <c r="G18" s="18">
        <v>3.5845829472088417</v>
      </c>
      <c r="H18" s="18">
        <v>3.9919108174276614</v>
      </c>
      <c r="I18" s="40">
        <f t="shared" si="1"/>
        <v>-10.203831920305689</v>
      </c>
    </row>
    <row r="19" spans="1:9" s="6" customFormat="1" ht="15.95" customHeight="1" x14ac:dyDescent="0.2">
      <c r="A19" s="6" t="s">
        <v>12</v>
      </c>
      <c r="C19" s="12" t="s">
        <v>56</v>
      </c>
      <c r="D19" s="18">
        <v>2.9163593168205599</v>
      </c>
      <c r="E19" s="18">
        <v>3.2977349937099336</v>
      </c>
      <c r="F19" s="44">
        <f t="shared" si="0"/>
        <v>-11.56477635761533</v>
      </c>
      <c r="G19" s="18">
        <v>2.9150967098133247</v>
      </c>
      <c r="H19" s="18">
        <v>3.3105823911770269</v>
      </c>
      <c r="I19" s="40">
        <f t="shared" si="1"/>
        <v>-11.946105990828187</v>
      </c>
    </row>
    <row r="20" spans="1:9" s="6" customFormat="1" ht="15.95" customHeight="1" x14ac:dyDescent="0.2">
      <c r="C20" s="12" t="s">
        <v>57</v>
      </c>
      <c r="D20" s="18">
        <v>3.2509673766090108</v>
      </c>
      <c r="E20" s="18">
        <v>3.7436660407092308</v>
      </c>
      <c r="F20" s="44">
        <f t="shared" si="0"/>
        <v>-13.160860470526345</v>
      </c>
      <c r="G20" s="18">
        <v>3.2430311828856531</v>
      </c>
      <c r="H20" s="18">
        <v>3.7437923677942191</v>
      </c>
      <c r="I20" s="40">
        <f t="shared" si="1"/>
        <v>-13.375773432745319</v>
      </c>
    </row>
    <row r="21" spans="1:9" s="6" customFormat="1" ht="15.95" customHeight="1" x14ac:dyDescent="0.2">
      <c r="C21" s="12" t="s">
        <v>58</v>
      </c>
      <c r="D21" s="18">
        <v>3.2879337568594722</v>
      </c>
      <c r="E21" s="18">
        <v>3.8000481763057068</v>
      </c>
      <c r="F21" s="44">
        <f t="shared" si="0"/>
        <v>-13.476524393543272</v>
      </c>
      <c r="G21" s="18">
        <v>3.316963096235007</v>
      </c>
      <c r="H21" s="18">
        <v>3.7934215640594968</v>
      </c>
      <c r="I21" s="40">
        <f t="shared" si="1"/>
        <v>-12.560124409547882</v>
      </c>
    </row>
    <row r="22" spans="1:9" s="6" customFormat="1" ht="15.95" customHeight="1" x14ac:dyDescent="0.2">
      <c r="C22" s="12" t="s">
        <v>59</v>
      </c>
      <c r="D22" s="18">
        <v>3.3572686938028466</v>
      </c>
      <c r="E22" s="18">
        <v>3.7668710486483361</v>
      </c>
      <c r="F22" s="44">
        <f t="shared" si="0"/>
        <v>-10.873808780697885</v>
      </c>
      <c r="G22" s="18">
        <v>3.321016538151615</v>
      </c>
      <c r="H22" s="18">
        <v>3.7548206573319938</v>
      </c>
      <c r="I22" s="40">
        <f t="shared" si="1"/>
        <v>-11.553258031999334</v>
      </c>
    </row>
    <row r="23" spans="1:9" s="6" customFormat="1" ht="15.95" customHeight="1" x14ac:dyDescent="0.2">
      <c r="C23" s="12" t="s">
        <v>60</v>
      </c>
      <c r="D23" s="18">
        <v>5.5490996732711366</v>
      </c>
      <c r="E23" s="18">
        <v>6.0611042220635802</v>
      </c>
      <c r="F23" s="44">
        <f t="shared" si="0"/>
        <v>-8.4473807087601074</v>
      </c>
      <c r="G23" s="18">
        <v>5.5385795852862092</v>
      </c>
      <c r="H23" s="18">
        <v>6.0400724857229546</v>
      </c>
      <c r="I23" s="40">
        <f t="shared" si="1"/>
        <v>-8.3027629489900079</v>
      </c>
    </row>
    <row r="24" spans="1:9" s="6" customFormat="1" ht="15.95" customHeight="1" x14ac:dyDescent="0.2">
      <c r="C24" s="12" t="s">
        <v>61</v>
      </c>
      <c r="D24" s="18">
        <v>3.5417516413430277</v>
      </c>
      <c r="E24" s="18">
        <v>3.8283646053961413</v>
      </c>
      <c r="F24" s="44">
        <f t="shared" si="0"/>
        <v>-7.48656394036054</v>
      </c>
      <c r="G24" s="18">
        <v>3.542999846103553</v>
      </c>
      <c r="H24" s="18">
        <v>3.8214822065825511</v>
      </c>
      <c r="I24" s="40">
        <f t="shared" si="1"/>
        <v>-7.2872865926029533</v>
      </c>
    </row>
    <row r="25" spans="1:9" s="6" customFormat="1" ht="15.95" customHeight="1" x14ac:dyDescent="0.2">
      <c r="A25" s="6" t="s">
        <v>13</v>
      </c>
      <c r="C25" s="12" t="s">
        <v>62</v>
      </c>
      <c r="D25" s="18">
        <v>4.1205905438810086</v>
      </c>
      <c r="E25" s="18">
        <v>4.5561965325802909</v>
      </c>
      <c r="F25" s="44">
        <f t="shared" si="0"/>
        <v>-9.560737461265461</v>
      </c>
      <c r="G25" s="18">
        <v>4.1261248902517531</v>
      </c>
      <c r="H25" s="18">
        <v>4.5801352600201559</v>
      </c>
      <c r="I25" s="40">
        <f t="shared" si="1"/>
        <v>-9.9125974232997862</v>
      </c>
    </row>
    <row r="26" spans="1:9" s="6" customFormat="1" ht="15.95" customHeight="1" x14ac:dyDescent="0.2">
      <c r="C26" s="12" t="s">
        <v>63</v>
      </c>
      <c r="D26" s="18">
        <v>3.1479234179142153</v>
      </c>
      <c r="E26" s="18">
        <v>3.556185004392304</v>
      </c>
      <c r="F26" s="44">
        <f t="shared" si="0"/>
        <v>-11.480324729276958</v>
      </c>
      <c r="G26" s="18">
        <v>3.1539653236802065</v>
      </c>
      <c r="H26" s="18">
        <v>3.5710312851311383</v>
      </c>
      <c r="I26" s="40">
        <f t="shared" si="1"/>
        <v>-11.67914611074643</v>
      </c>
    </row>
    <row r="27" spans="1:9" s="6" customFormat="1" ht="15.95" customHeight="1" x14ac:dyDescent="0.2">
      <c r="A27" s="6" t="s">
        <v>13</v>
      </c>
      <c r="C27" s="12" t="s">
        <v>132</v>
      </c>
      <c r="D27" s="18">
        <v>3.1812597595250667</v>
      </c>
      <c r="E27" s="18">
        <v>3.5190026047534682</v>
      </c>
      <c r="F27" s="44">
        <f>((D27/E27)*100)-100</f>
        <v>-9.5976867073692631</v>
      </c>
      <c r="G27" s="18">
        <v>3.1769818927484361</v>
      </c>
      <c r="H27" s="18">
        <v>3.5278548771060501</v>
      </c>
      <c r="I27" s="40">
        <f>((G27/H27)*100)-100</f>
        <v>-9.9457884913179839</v>
      </c>
    </row>
    <row r="28" spans="1:9" s="6" customFormat="1" ht="15.95" customHeight="1" x14ac:dyDescent="0.2">
      <c r="A28" s="6" t="s">
        <v>13</v>
      </c>
      <c r="C28" s="12" t="s">
        <v>64</v>
      </c>
      <c r="D28" s="18">
        <v>3.2106198943571105</v>
      </c>
      <c r="E28" s="18">
        <v>3.7277707521402026</v>
      </c>
      <c r="F28" s="44">
        <f t="shared" si="0"/>
        <v>-13.872925460509705</v>
      </c>
      <c r="G28" s="18">
        <v>3.1846274782006456</v>
      </c>
      <c r="H28" s="18">
        <v>3.7132093695726787</v>
      </c>
      <c r="I28" s="40">
        <f t="shared" si="1"/>
        <v>-14.235176063688087</v>
      </c>
    </row>
    <row r="29" spans="1:9" s="6" customFormat="1" ht="15.95" customHeight="1" x14ac:dyDescent="0.2">
      <c r="C29" s="12" t="s">
        <v>65</v>
      </c>
      <c r="D29" s="18">
        <v>3.3209683846805769</v>
      </c>
      <c r="E29" s="18">
        <v>3.8850438887346743</v>
      </c>
      <c r="F29" s="44">
        <f t="shared" si="0"/>
        <v>-14.519153971200353</v>
      </c>
      <c r="G29" s="18">
        <v>3.2931121063704434</v>
      </c>
      <c r="H29" s="18">
        <v>3.8672593123522634</v>
      </c>
      <c r="I29" s="40">
        <f t="shared" si="1"/>
        <v>-14.846359129525098</v>
      </c>
    </row>
    <row r="30" spans="1:9" s="6" customFormat="1" ht="15.95" customHeight="1" x14ac:dyDescent="0.2">
      <c r="C30" s="12" t="s">
        <v>66</v>
      </c>
      <c r="D30" s="18">
        <v>2.9067819048555714</v>
      </c>
      <c r="E30" s="18">
        <v>3.293325892662188</v>
      </c>
      <c r="F30" s="44">
        <f t="shared" si="0"/>
        <v>-11.737192139650361</v>
      </c>
      <c r="G30" s="18">
        <v>2.9116059952659317</v>
      </c>
      <c r="H30" s="18">
        <v>3.3071825032185411</v>
      </c>
      <c r="I30" s="40">
        <f t="shared" si="1"/>
        <v>-11.96113330811454</v>
      </c>
    </row>
    <row r="31" spans="1:9" s="6" customFormat="1" ht="15.95" customHeight="1" x14ac:dyDescent="0.2">
      <c r="C31" s="12" t="s">
        <v>67</v>
      </c>
      <c r="D31" s="18">
        <v>3.3802556449804313</v>
      </c>
      <c r="E31" s="18">
        <v>3.5962091400153859</v>
      </c>
      <c r="F31" s="44">
        <f t="shared" si="0"/>
        <v>-6.0050315937418191</v>
      </c>
      <c r="G31" s="18">
        <v>3.4655523240015218</v>
      </c>
      <c r="H31" s="18">
        <v>3.6805168945619102</v>
      </c>
      <c r="I31" s="40">
        <f t="shared" si="1"/>
        <v>-5.8406081732162676</v>
      </c>
    </row>
    <row r="32" spans="1:9" s="6" customFormat="1" ht="15.95" customHeight="1" x14ac:dyDescent="0.2">
      <c r="C32" s="12" t="s">
        <v>68</v>
      </c>
      <c r="D32" s="18">
        <v>3.0155277371979765</v>
      </c>
      <c r="E32" s="18">
        <v>3.3542808696007804</v>
      </c>
      <c r="F32" s="44">
        <f t="shared" si="0"/>
        <v>-10.09912841446463</v>
      </c>
      <c r="G32" s="18">
        <v>3.0196593415947057</v>
      </c>
      <c r="H32" s="18">
        <v>3.3689977899972594</v>
      </c>
      <c r="I32" s="40">
        <f t="shared" si="1"/>
        <v>-10.369209782201665</v>
      </c>
    </row>
    <row r="33" spans="1:9" s="6" customFormat="1" ht="15.95" customHeight="1" x14ac:dyDescent="0.2">
      <c r="C33" s="12" t="s">
        <v>69</v>
      </c>
      <c r="D33" s="18">
        <v>2.8507857324141654</v>
      </c>
      <c r="E33" s="18">
        <v>3.187242000620516</v>
      </c>
      <c r="F33" s="44">
        <f t="shared" si="0"/>
        <v>-10.556345208203425</v>
      </c>
      <c r="G33" s="18">
        <v>2.8486893222148311</v>
      </c>
      <c r="H33" s="18">
        <v>3.1964079604174418</v>
      </c>
      <c r="I33" s="40">
        <f t="shared" si="1"/>
        <v>-10.878418603274895</v>
      </c>
    </row>
    <row r="34" spans="1:9" s="6" customFormat="1" ht="15.95" customHeight="1" x14ac:dyDescent="0.2">
      <c r="C34" s="12" t="s">
        <v>70</v>
      </c>
      <c r="D34" s="18">
        <v>3.208097664743089</v>
      </c>
      <c r="E34" s="18">
        <v>3.6056339018710117</v>
      </c>
      <c r="F34" s="44">
        <f t="shared" si="0"/>
        <v>-11.025418773704004</v>
      </c>
      <c r="G34" s="18">
        <v>3.207564773930609</v>
      </c>
      <c r="H34" s="18">
        <v>3.6087966258951116</v>
      </c>
      <c r="I34" s="40">
        <f t="shared" si="1"/>
        <v>-11.118161912628779</v>
      </c>
    </row>
    <row r="35" spans="1:9" s="6" customFormat="1" ht="15.95" customHeight="1" x14ac:dyDescent="0.2">
      <c r="C35" s="12" t="s">
        <v>71</v>
      </c>
      <c r="D35" s="18">
        <v>3.0775151737252444</v>
      </c>
      <c r="E35" s="18">
        <v>3.5488071522002222</v>
      </c>
      <c r="F35" s="44">
        <f t="shared" si="0"/>
        <v>-13.280292736751903</v>
      </c>
      <c r="G35" s="18">
        <v>3.0697328584451031</v>
      </c>
      <c r="H35" s="18">
        <v>3.5358670091863518</v>
      </c>
      <c r="I35" s="40">
        <f t="shared" si="1"/>
        <v>-13.183022707873633</v>
      </c>
    </row>
    <row r="36" spans="1:9" s="6" customFormat="1" ht="15.95" customHeight="1" x14ac:dyDescent="0.2">
      <c r="C36" s="12" t="s">
        <v>72</v>
      </c>
      <c r="D36" s="18">
        <v>3.2292092444240028</v>
      </c>
      <c r="E36" s="18">
        <v>3.6254834987006705</v>
      </c>
      <c r="F36" s="44">
        <f t="shared" si="0"/>
        <v>-10.930245701537117</v>
      </c>
      <c r="G36" s="18">
        <v>3.2104471451794998</v>
      </c>
      <c r="H36" s="18">
        <v>3.6182357274822499</v>
      </c>
      <c r="I36" s="40">
        <f t="shared" si="1"/>
        <v>-11.27037078334611</v>
      </c>
    </row>
    <row r="37" spans="1:9" s="6" customFormat="1" ht="15.95" customHeight="1" x14ac:dyDescent="0.2">
      <c r="C37" s="12" t="s">
        <v>80</v>
      </c>
      <c r="D37" s="18">
        <v>2.9432538425697494</v>
      </c>
      <c r="E37" s="18">
        <v>3.307455920608537</v>
      </c>
      <c r="F37" s="44">
        <f t="shared" si="0"/>
        <v>-11.011547448583329</v>
      </c>
      <c r="G37" s="18">
        <v>2.9268279582015757</v>
      </c>
      <c r="H37" s="18">
        <v>3.31081287736423</v>
      </c>
      <c r="I37" s="40">
        <f t="shared" si="1"/>
        <v>-11.597904604876021</v>
      </c>
    </row>
    <row r="38" spans="1:9" s="6" customFormat="1" ht="15.95" customHeight="1" x14ac:dyDescent="0.2">
      <c r="C38" s="12" t="s">
        <v>73</v>
      </c>
      <c r="D38" s="18">
        <v>2.8630223792044971</v>
      </c>
      <c r="E38" s="18">
        <v>3.2167690297295657</v>
      </c>
      <c r="F38" s="44">
        <f t="shared" si="0"/>
        <v>-10.996955244710506</v>
      </c>
      <c r="G38" s="18">
        <v>2.8611830010313986</v>
      </c>
      <c r="H38" s="18">
        <v>3.2258791412512742</v>
      </c>
      <c r="I38" s="40">
        <f t="shared" si="1"/>
        <v>-11.305325595007105</v>
      </c>
    </row>
    <row r="39" spans="1:9" s="6" customFormat="1" ht="15.95" customHeight="1" x14ac:dyDescent="0.2">
      <c r="C39" s="12" t="s">
        <v>74</v>
      </c>
      <c r="D39" s="18">
        <v>2.910475097852339</v>
      </c>
      <c r="E39" s="18">
        <v>3.294207606063182</v>
      </c>
      <c r="F39" s="44">
        <f t="shared" si="0"/>
        <v>-11.648704456408893</v>
      </c>
      <c r="G39" s="18">
        <v>2.9152128294925381</v>
      </c>
      <c r="H39" s="18">
        <v>3.3025315943910645</v>
      </c>
      <c r="I39" s="40">
        <f t="shared" si="1"/>
        <v>-11.727935186338229</v>
      </c>
    </row>
    <row r="40" spans="1:9" s="6" customFormat="1" ht="15.95" customHeight="1" x14ac:dyDescent="0.2">
      <c r="C40" s="12" t="s">
        <v>75</v>
      </c>
      <c r="D40" s="18">
        <v>2.9215073931112672</v>
      </c>
      <c r="E40" s="18">
        <v>3.3890044654977021</v>
      </c>
      <c r="F40" s="44">
        <f t="shared" si="0"/>
        <v>-13.794525122225807</v>
      </c>
      <c r="G40" s="18">
        <v>2.9198506585399402</v>
      </c>
      <c r="H40" s="18">
        <v>3.4001560992201263</v>
      </c>
      <c r="I40" s="40">
        <f t="shared" si="1"/>
        <v>-14.125982062716204</v>
      </c>
    </row>
    <row r="41" spans="1:9" s="6" customFormat="1" ht="15.95" customHeight="1" x14ac:dyDescent="0.2">
      <c r="C41" s="12" t="s">
        <v>76</v>
      </c>
      <c r="D41" s="18">
        <v>2.8503332795507594</v>
      </c>
      <c r="E41" s="18">
        <v>3.2587061932945809</v>
      </c>
      <c r="F41" s="44">
        <f t="shared" si="0"/>
        <v>-12.531750011220026</v>
      </c>
      <c r="G41" s="18">
        <v>2.8520944447418204</v>
      </c>
      <c r="H41" s="18">
        <v>3.2697139894860325</v>
      </c>
      <c r="I41" s="40">
        <f t="shared" si="1"/>
        <v>-12.772357034501908</v>
      </c>
    </row>
    <row r="42" spans="1:9" s="6" customFormat="1" ht="15.95" customHeight="1" x14ac:dyDescent="0.2">
      <c r="A42" s="6" t="s">
        <v>12</v>
      </c>
      <c r="C42" s="12" t="s">
        <v>77</v>
      </c>
      <c r="D42" s="18">
        <v>2.8624508272840186</v>
      </c>
      <c r="E42" s="18">
        <v>3.2593639217825792</v>
      </c>
      <c r="F42" s="44">
        <f t="shared" si="0"/>
        <v>-12.177624347068445</v>
      </c>
      <c r="G42" s="18">
        <v>2.8549173265041778</v>
      </c>
      <c r="H42" s="18">
        <v>3.2610294611040578</v>
      </c>
      <c r="I42" s="40">
        <f t="shared" si="1"/>
        <v>-12.453494807200741</v>
      </c>
    </row>
    <row r="43" spans="1:9" s="6" customFormat="1" ht="15.95" customHeight="1" x14ac:dyDescent="0.2">
      <c r="C43" s="12" t="s">
        <v>78</v>
      </c>
      <c r="D43" s="18">
        <v>4.2763144861472409</v>
      </c>
      <c r="E43" s="18">
        <v>4.6156469632140595</v>
      </c>
      <c r="F43" s="44">
        <f t="shared" si="0"/>
        <v>-7.3517857793553532</v>
      </c>
      <c r="G43" s="18">
        <v>4.3230734375941182</v>
      </c>
      <c r="H43" s="18">
        <v>4.7425463073024217</v>
      </c>
      <c r="I43" s="40">
        <f t="shared" si="1"/>
        <v>-8.8448871666769548</v>
      </c>
    </row>
    <row r="44" spans="1:9" s="6" customFormat="1" ht="15.95" customHeight="1" x14ac:dyDescent="0.2">
      <c r="C44" s="23" t="s">
        <v>79</v>
      </c>
      <c r="D44" s="19">
        <v>3.9652431275019864</v>
      </c>
      <c r="E44" s="19">
        <v>4.1825498331441375</v>
      </c>
      <c r="F44" s="45">
        <f t="shared" si="0"/>
        <v>-5.1955556851977889</v>
      </c>
      <c r="G44" s="19">
        <v>3.9604235253972031</v>
      </c>
      <c r="H44" s="19">
        <v>4.1840764132947736</v>
      </c>
      <c r="I44" s="42">
        <f t="shared" si="1"/>
        <v>-5.3453346881266413</v>
      </c>
    </row>
    <row r="45" spans="1:9" s="6" customFormat="1" ht="15.95" customHeight="1" x14ac:dyDescent="0.2">
      <c r="C45" s="21" t="s">
        <v>43</v>
      </c>
      <c r="D45" s="55">
        <v>4.787517474479106</v>
      </c>
      <c r="E45" s="55">
        <v>4.6149618560466878</v>
      </c>
      <c r="F45" s="43">
        <f t="shared" si="0"/>
        <v>3.7390475547773008</v>
      </c>
      <c r="G45" s="55">
        <v>4.7153444482238083</v>
      </c>
      <c r="H45" s="55">
        <v>4.5777994212975344</v>
      </c>
      <c r="I45" s="41">
        <f t="shared" si="1"/>
        <v>3.0046101689463711</v>
      </c>
    </row>
    <row r="46" spans="1:9" s="4" customFormat="1" ht="15.95" customHeight="1" x14ac:dyDescent="0.2">
      <c r="C46" s="138" t="s">
        <v>9</v>
      </c>
      <c r="D46" s="143">
        <v>3.026515577817761</v>
      </c>
      <c r="E46" s="143">
        <v>3.3772446880214511</v>
      </c>
      <c r="F46" s="47">
        <f t="shared" si="0"/>
        <v>-10.385066603189003</v>
      </c>
      <c r="G46" s="143">
        <v>3.0197980191540239</v>
      </c>
      <c r="H46" s="143">
        <v>3.3795138353642997</v>
      </c>
      <c r="I46" s="52">
        <f t="shared" si="1"/>
        <v>-10.644010758177586</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K30" sqref="K30"/>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3554" r:id="rId5"/>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P119"/>
  <sheetViews>
    <sheetView zoomScaleNormal="100" workbookViewId="0"/>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121</v>
      </c>
      <c r="I9" s="91" t="s">
        <v>99</v>
      </c>
    </row>
    <row r="10" spans="3:9" ht="12.75" customHeight="1" x14ac:dyDescent="0.2"/>
    <row r="11" spans="3:9" ht="15" customHeight="1" x14ac:dyDescent="0.2">
      <c r="C11" s="213" t="s">
        <v>47</v>
      </c>
      <c r="D11" s="216" t="str">
        <f>'M1'!D11:F11</f>
        <v>Februar</v>
      </c>
      <c r="E11" s="217"/>
      <c r="F11" s="218"/>
      <c r="G11" s="219" t="str">
        <f>'M1'!G11:I11</f>
        <v>Jahressumme:   Januar bis Februar</v>
      </c>
      <c r="H11" s="220"/>
      <c r="I11" s="221"/>
    </row>
    <row r="12" spans="3:9" ht="23.25" customHeight="1" x14ac:dyDescent="0.2">
      <c r="C12" s="214"/>
      <c r="D12" s="27">
        <v>2017</v>
      </c>
      <c r="E12" s="31">
        <v>2016</v>
      </c>
      <c r="F12" s="34" t="s">
        <v>1</v>
      </c>
      <c r="G12" s="27">
        <v>2017</v>
      </c>
      <c r="H12" s="31">
        <v>2016</v>
      </c>
      <c r="I12" s="34" t="s">
        <v>1</v>
      </c>
    </row>
    <row r="13" spans="3:9" ht="15" customHeight="1" x14ac:dyDescent="0.2">
      <c r="C13" s="215"/>
      <c r="D13" s="24" t="s">
        <v>134</v>
      </c>
      <c r="E13" s="29" t="s">
        <v>134</v>
      </c>
      <c r="F13" s="25" t="s">
        <v>0</v>
      </c>
      <c r="G13" s="24" t="s">
        <v>134</v>
      </c>
      <c r="H13" s="29" t="s">
        <v>134</v>
      </c>
      <c r="I13" s="25" t="s">
        <v>0</v>
      </c>
    </row>
    <row r="14" spans="3:9" s="5" customFormat="1" ht="32.1" customHeight="1" x14ac:dyDescent="0.2">
      <c r="C14" s="224" t="s">
        <v>9</v>
      </c>
      <c r="D14" s="224"/>
      <c r="E14" s="224"/>
      <c r="F14" s="224"/>
      <c r="G14" s="224"/>
      <c r="H14" s="224"/>
      <c r="I14" s="224"/>
    </row>
    <row r="15" spans="3:9" s="6" customFormat="1" ht="15.95" customHeight="1" x14ac:dyDescent="0.2">
      <c r="C15" s="20" t="s">
        <v>10</v>
      </c>
      <c r="D15" s="16">
        <f>'M1'!D14</f>
        <v>1483953.7494999999</v>
      </c>
      <c r="E15" s="16">
        <f>'M1'!E14</f>
        <v>1543871.2890000001</v>
      </c>
      <c r="F15" s="46">
        <f>'M1'!F14</f>
        <v>-3.8809931842705652</v>
      </c>
      <c r="G15" s="16">
        <f>'M1'!G14</f>
        <v>2974705.4945</v>
      </c>
      <c r="H15" s="16">
        <f>'M1'!H14</f>
        <v>2942434.6860000002</v>
      </c>
      <c r="I15" s="39">
        <f>'M1'!I14</f>
        <v>1.0967383117641845</v>
      </c>
    </row>
    <row r="16" spans="3:9" s="6" customFormat="1" ht="15.95" customHeight="1" x14ac:dyDescent="0.2">
      <c r="C16" s="21" t="s">
        <v>11</v>
      </c>
      <c r="D16" s="17">
        <f>'M1'!D15</f>
        <v>1124609.9789</v>
      </c>
      <c r="E16" s="17">
        <f>'M1'!E15</f>
        <v>1080691.9232999999</v>
      </c>
      <c r="F16" s="43">
        <f>'M1'!F15</f>
        <v>4.0638830228222531</v>
      </c>
      <c r="G16" s="17">
        <f>'M1'!G15</f>
        <v>2217837.8478999999</v>
      </c>
      <c r="H16" s="17">
        <f>'M1'!H15</f>
        <v>2063436.9580999999</v>
      </c>
      <c r="I16" s="41">
        <f>'M1'!I15</f>
        <v>7.4827044845688704</v>
      </c>
    </row>
    <row r="17" spans="3:16" s="6" customFormat="1" ht="15.95" customHeight="1" x14ac:dyDescent="0.2">
      <c r="C17" s="11" t="s">
        <v>53</v>
      </c>
      <c r="D17" s="7">
        <f>'M1'!D16</f>
        <v>1065236.4552</v>
      </c>
      <c r="E17" s="7">
        <f>'M1'!E16</f>
        <v>1027809.0971</v>
      </c>
      <c r="F17" s="44">
        <f>'M1'!F16</f>
        <v>3.6414698221296788</v>
      </c>
      <c r="G17" s="7">
        <f>'M1'!G16</f>
        <v>2102602.4681000002</v>
      </c>
      <c r="H17" s="7">
        <f>'M1'!H16</f>
        <v>1958017.0279000001</v>
      </c>
      <c r="I17" s="40">
        <f>'M1'!I16</f>
        <v>7.3842789996096059</v>
      </c>
    </row>
    <row r="18" spans="3:16" s="6" customFormat="1" ht="15.95" customHeight="1" x14ac:dyDescent="0.2">
      <c r="C18" s="13" t="s">
        <v>79</v>
      </c>
      <c r="D18" s="8">
        <f>'M1'!D44</f>
        <v>59373.523700001002</v>
      </c>
      <c r="E18" s="8">
        <f>'M1'!E44</f>
        <v>52882.826200000804</v>
      </c>
      <c r="F18" s="45">
        <f>'M1'!F44</f>
        <v>12.273734152279658</v>
      </c>
      <c r="G18" s="8">
        <f>'M1'!G44</f>
        <v>115235.3798</v>
      </c>
      <c r="H18" s="8">
        <f>'M1'!H44</f>
        <v>105419.9302</v>
      </c>
      <c r="I18" s="42">
        <f>'M1'!I44</f>
        <v>9.3108101868198787</v>
      </c>
    </row>
    <row r="19" spans="3:16" s="6" customFormat="1" ht="15.95" customHeight="1" x14ac:dyDescent="0.2">
      <c r="C19" s="22" t="s">
        <v>43</v>
      </c>
      <c r="D19" s="56">
        <f>'M1'!D45</f>
        <v>464.11970000000002</v>
      </c>
      <c r="E19" s="56">
        <f>'M1'!E45</f>
        <v>3518.3296</v>
      </c>
      <c r="F19" s="57">
        <f>'M1'!F45</f>
        <v>-86.808521293741208</v>
      </c>
      <c r="G19" s="56">
        <f>'M1'!G45</f>
        <v>879.92470000000003</v>
      </c>
      <c r="H19" s="56">
        <f>'M1'!H45</f>
        <v>6765.8948</v>
      </c>
      <c r="I19" s="58">
        <f>'M1'!I45</f>
        <v>-86.994703198755033</v>
      </c>
    </row>
    <row r="20" spans="3:16" s="4" customFormat="1" ht="15.95" customHeight="1" x14ac:dyDescent="0.2">
      <c r="C20" s="138" t="s">
        <v>9</v>
      </c>
      <c r="D20" s="32">
        <f>D15+D16+D19</f>
        <v>2609027.8481000001</v>
      </c>
      <c r="E20" s="32">
        <f>E15+E16+E19</f>
        <v>2628081.5418999996</v>
      </c>
      <c r="F20" s="47">
        <f>((D20/E20)*100)-100</f>
        <v>-0.72500390479606835</v>
      </c>
      <c r="G20" s="32">
        <f>G15+G16+G19</f>
        <v>5193423.2670999998</v>
      </c>
      <c r="H20" s="32">
        <f>H15+H16+H19</f>
        <v>5012637.5389</v>
      </c>
      <c r="I20" s="52">
        <f>((G20/H20)*100)-100</f>
        <v>3.6065988573287626</v>
      </c>
    </row>
    <row r="21" spans="3:16" s="5" customFormat="1" ht="32.1" customHeight="1" x14ac:dyDescent="0.2">
      <c r="C21" s="223" t="s">
        <v>48</v>
      </c>
      <c r="D21" s="223"/>
      <c r="E21" s="223"/>
      <c r="F21" s="223"/>
      <c r="G21" s="223"/>
      <c r="H21" s="223"/>
      <c r="I21" s="223"/>
    </row>
    <row r="22" spans="3:16" s="6" customFormat="1" ht="15.95" customHeight="1" x14ac:dyDescent="0.2">
      <c r="C22" s="20" t="s">
        <v>10</v>
      </c>
      <c r="D22" s="16">
        <v>902.81290000000001</v>
      </c>
      <c r="E22" s="16">
        <v>1271.162</v>
      </c>
      <c r="F22" s="46">
        <f t="shared" ref="F22:F27" si="0">((D22/E22)*100)-100</f>
        <v>-28.977353004573771</v>
      </c>
      <c r="G22" s="16">
        <v>1651.7311000000002</v>
      </c>
      <c r="H22" s="16">
        <v>2254.1533999999997</v>
      </c>
      <c r="I22" s="39">
        <f t="shared" ref="I22:I27" si="1">((G22/H22)*100)-100</f>
        <v>-26.72499129828519</v>
      </c>
      <c r="K22" s="35"/>
      <c r="L22" s="35"/>
      <c r="M22" s="35"/>
      <c r="N22" s="35"/>
      <c r="O22" s="35"/>
      <c r="P22" s="35"/>
    </row>
    <row r="23" spans="3:16" s="6" customFormat="1" ht="15.95" customHeight="1" x14ac:dyDescent="0.2">
      <c r="C23" s="21" t="s">
        <v>11</v>
      </c>
      <c r="D23" s="17">
        <v>316.71509999999995</v>
      </c>
      <c r="E23" s="17">
        <v>498.16449999999998</v>
      </c>
      <c r="F23" s="43">
        <f t="shared" si="0"/>
        <v>-36.423591002570447</v>
      </c>
      <c r="G23" s="17">
        <v>607.55939999999998</v>
      </c>
      <c r="H23" s="17">
        <v>918.74119999999994</v>
      </c>
      <c r="I23" s="41">
        <f t="shared" si="1"/>
        <v>-33.870452310182657</v>
      </c>
      <c r="K23" s="35"/>
      <c r="L23" s="35"/>
      <c r="M23" s="35"/>
      <c r="N23" s="35"/>
      <c r="O23" s="35"/>
      <c r="P23" s="35"/>
    </row>
    <row r="24" spans="3:16" s="6" customFormat="1" ht="15.95" customHeight="1" x14ac:dyDescent="0.2">
      <c r="C24" s="11" t="s">
        <v>53</v>
      </c>
      <c r="D24" s="7">
        <v>292.81549999999999</v>
      </c>
      <c r="E24" s="7">
        <v>472.40190000000001</v>
      </c>
      <c r="F24" s="44">
        <f t="shared" si="0"/>
        <v>-38.01559646563657</v>
      </c>
      <c r="G24" s="7">
        <v>558.52830000000006</v>
      </c>
      <c r="H24" s="7">
        <v>854.84930000000008</v>
      </c>
      <c r="I24" s="40">
        <f t="shared" si="1"/>
        <v>-34.663536602299374</v>
      </c>
      <c r="K24" s="35"/>
      <c r="L24" s="35"/>
      <c r="M24" s="35"/>
      <c r="N24" s="35"/>
      <c r="O24" s="35"/>
      <c r="P24" s="35"/>
    </row>
    <row r="25" spans="3:16" s="6" customFormat="1" ht="15.95" customHeight="1" x14ac:dyDescent="0.2">
      <c r="C25" s="13" t="s">
        <v>79</v>
      </c>
      <c r="D25" s="8">
        <v>23.8996</v>
      </c>
      <c r="E25" s="8">
        <v>25.762599999999999</v>
      </c>
      <c r="F25" s="45">
        <f t="shared" si="0"/>
        <v>-7.2314129785037267</v>
      </c>
      <c r="G25" s="8">
        <v>49.031099999999995</v>
      </c>
      <c r="H25" s="8">
        <v>63.8919</v>
      </c>
      <c r="I25" s="42">
        <f t="shared" si="1"/>
        <v>-23.259286388415447</v>
      </c>
      <c r="K25" s="37"/>
      <c r="L25" s="37"/>
      <c r="M25" s="37"/>
      <c r="N25" s="37"/>
      <c r="O25" s="37"/>
      <c r="P25" s="37"/>
    </row>
    <row r="26" spans="3:16" s="6" customFormat="1" ht="15.95" customHeight="1" x14ac:dyDescent="0.2">
      <c r="C26" s="22" t="s">
        <v>43</v>
      </c>
      <c r="D26" s="17">
        <v>2.8351999999999999</v>
      </c>
      <c r="E26" s="17">
        <v>38.857099999999996</v>
      </c>
      <c r="F26" s="43">
        <f t="shared" si="0"/>
        <v>-92.703521364177973</v>
      </c>
      <c r="G26" s="17">
        <v>4.3103999999999996</v>
      </c>
      <c r="H26" s="17">
        <v>67.343399999999988</v>
      </c>
      <c r="I26" s="41">
        <f t="shared" si="1"/>
        <v>-93.599372767041757</v>
      </c>
      <c r="K26" s="38"/>
      <c r="L26" s="38"/>
      <c r="M26" s="38"/>
      <c r="N26" s="38"/>
      <c r="O26" s="38"/>
      <c r="P26" s="38"/>
    </row>
    <row r="27" spans="3:16" s="4" customFormat="1" ht="15.95" customHeight="1" x14ac:dyDescent="0.2">
      <c r="C27" s="138" t="s">
        <v>9</v>
      </c>
      <c r="D27" s="32">
        <v>1222.3632</v>
      </c>
      <c r="E27" s="32">
        <v>1808.1836000000001</v>
      </c>
      <c r="F27" s="47">
        <f t="shared" si="0"/>
        <v>-32.398280794052113</v>
      </c>
      <c r="G27" s="32">
        <v>2263.6008999999999</v>
      </c>
      <c r="H27" s="32">
        <v>3240.2379999999998</v>
      </c>
      <c r="I27" s="52">
        <f t="shared" si="1"/>
        <v>-30.14090631614097</v>
      </c>
      <c r="K27" s="36"/>
      <c r="L27" s="36"/>
      <c r="M27" s="36"/>
      <c r="N27" s="36"/>
      <c r="O27" s="36"/>
      <c r="P27" s="36"/>
    </row>
    <row r="28" spans="3:16" s="5" customFormat="1" ht="32.1" customHeight="1" x14ac:dyDescent="0.2">
      <c r="C28" s="223" t="s">
        <v>49</v>
      </c>
      <c r="D28" s="223"/>
      <c r="E28" s="223"/>
      <c r="F28" s="223"/>
      <c r="G28" s="223"/>
      <c r="H28" s="223"/>
      <c r="I28" s="223"/>
      <c r="K28" s="36"/>
      <c r="L28" s="36"/>
      <c r="M28" s="36"/>
      <c r="N28" s="36"/>
      <c r="O28" s="36"/>
      <c r="P28" s="36"/>
    </row>
    <row r="29" spans="3:16" s="6" customFormat="1" ht="15.95" customHeight="1" x14ac:dyDescent="0.2">
      <c r="C29" s="20" t="s">
        <v>10</v>
      </c>
      <c r="D29" s="16">
        <v>3015.1405</v>
      </c>
      <c r="E29" s="16">
        <v>4279.0742</v>
      </c>
      <c r="F29" s="46">
        <f t="shared" ref="F29:F34" si="2">((D29/E29)*100)-100</f>
        <v>-29.537550435559169</v>
      </c>
      <c r="G29" s="16">
        <v>5555.9439000000002</v>
      </c>
      <c r="H29" s="16">
        <v>7738.0437000000002</v>
      </c>
      <c r="I29" s="39">
        <f t="shared" ref="I29:I34" si="3">((G29/H29)*100)-100</f>
        <v>-28.199631387452612</v>
      </c>
      <c r="K29" s="36" t="s">
        <v>93</v>
      </c>
      <c r="L29" s="36"/>
      <c r="M29" s="36"/>
      <c r="N29" s="36"/>
      <c r="O29" s="36"/>
      <c r="P29" s="36"/>
    </row>
    <row r="30" spans="3:16" s="6" customFormat="1" ht="15.95" customHeight="1" x14ac:dyDescent="0.2">
      <c r="C30" s="21" t="s">
        <v>11</v>
      </c>
      <c r="D30" s="17">
        <v>1031.0942</v>
      </c>
      <c r="E30" s="17">
        <v>1653.2513000000001</v>
      </c>
      <c r="F30" s="43">
        <f t="shared" si="2"/>
        <v>-37.632336959299536</v>
      </c>
      <c r="G30" s="17">
        <v>1907.9504999999999</v>
      </c>
      <c r="H30" s="17">
        <v>3091.6257999999998</v>
      </c>
      <c r="I30" s="41">
        <f t="shared" si="3"/>
        <v>-38.28649961453938</v>
      </c>
      <c r="K30" s="36"/>
      <c r="L30" s="36"/>
      <c r="M30" s="36"/>
      <c r="N30" s="36"/>
      <c r="O30" s="36"/>
      <c r="P30" s="36"/>
    </row>
    <row r="31" spans="3:16" s="6" customFormat="1" ht="15.95" customHeight="1" x14ac:dyDescent="0.2">
      <c r="C31" s="11" t="s">
        <v>53</v>
      </c>
      <c r="D31" s="7">
        <v>978.17730000000006</v>
      </c>
      <c r="E31" s="7">
        <v>1556.1663999999998</v>
      </c>
      <c r="F31" s="44">
        <f t="shared" si="2"/>
        <v>-37.141857066185203</v>
      </c>
      <c r="G31" s="7">
        <v>1822.4298999999999</v>
      </c>
      <c r="H31" s="7">
        <v>2922.0241000000001</v>
      </c>
      <c r="I31" s="40">
        <f t="shared" si="3"/>
        <v>-37.631250200845365</v>
      </c>
      <c r="K31" s="70"/>
      <c r="L31" s="71"/>
      <c r="M31" s="71"/>
      <c r="N31" s="71"/>
      <c r="O31" s="71"/>
      <c r="P31" s="72"/>
    </row>
    <row r="32" spans="3:16" s="6" customFormat="1" ht="15.95" customHeight="1" x14ac:dyDescent="0.2">
      <c r="C32" s="13" t="s">
        <v>79</v>
      </c>
      <c r="D32" s="8">
        <v>52.916899999999899</v>
      </c>
      <c r="E32" s="8">
        <v>97.08490000000009</v>
      </c>
      <c r="F32" s="45">
        <f t="shared" si="2"/>
        <v>-45.494201466963602</v>
      </c>
      <c r="G32" s="8">
        <v>85.520600000000002</v>
      </c>
      <c r="H32" s="8">
        <v>169.60170000000002</v>
      </c>
      <c r="I32" s="42">
        <f t="shared" si="3"/>
        <v>-49.575623357548906</v>
      </c>
      <c r="K32" s="73"/>
      <c r="L32" s="74"/>
      <c r="M32" s="74"/>
      <c r="N32" s="74"/>
      <c r="O32" s="74"/>
      <c r="P32" s="75"/>
    </row>
    <row r="33" spans="3:16" s="6" customFormat="1" ht="15.95" customHeight="1" x14ac:dyDescent="0.2">
      <c r="C33" s="22" t="s">
        <v>43</v>
      </c>
      <c r="D33" s="17">
        <v>14.454799999999999</v>
      </c>
      <c r="E33" s="17">
        <v>69.612200000000001</v>
      </c>
      <c r="F33" s="43">
        <f t="shared" si="2"/>
        <v>-79.235248993710883</v>
      </c>
      <c r="G33" s="17">
        <v>21.986599999999999</v>
      </c>
      <c r="H33" s="17">
        <v>123.467</v>
      </c>
      <c r="I33" s="41">
        <f t="shared" si="3"/>
        <v>-82.192326694582363</v>
      </c>
      <c r="K33" s="76"/>
      <c r="L33" s="77"/>
      <c r="M33" s="77"/>
      <c r="N33" s="77"/>
      <c r="O33" s="77"/>
      <c r="P33" s="78"/>
    </row>
    <row r="34" spans="3:16" s="4" customFormat="1" ht="15.95" customHeight="1" x14ac:dyDescent="0.2">
      <c r="C34" s="138" t="s">
        <v>9</v>
      </c>
      <c r="D34" s="32">
        <v>4060.6895</v>
      </c>
      <c r="E34" s="32">
        <v>6001.9377000000004</v>
      </c>
      <c r="F34" s="47">
        <f t="shared" si="2"/>
        <v>-32.34369127157052</v>
      </c>
      <c r="G34" s="32">
        <v>7485.8810000000003</v>
      </c>
      <c r="H34" s="32">
        <v>10953.136500000001</v>
      </c>
      <c r="I34" s="52">
        <f t="shared" si="3"/>
        <v>-31.655366478816362</v>
      </c>
      <c r="K34" s="79"/>
      <c r="L34" s="80"/>
      <c r="M34" s="80"/>
      <c r="N34" s="80"/>
      <c r="O34" s="80"/>
      <c r="P34" s="81"/>
    </row>
    <row r="35" spans="3:16" s="5" customFormat="1" ht="32.1" customHeight="1" x14ac:dyDescent="0.2">
      <c r="C35" s="223" t="s">
        <v>50</v>
      </c>
      <c r="D35" s="223"/>
      <c r="E35" s="223"/>
      <c r="F35" s="223"/>
      <c r="G35" s="223"/>
      <c r="H35" s="223"/>
      <c r="I35" s="223"/>
      <c r="K35" s="79"/>
      <c r="L35" s="80"/>
      <c r="M35" s="80"/>
      <c r="N35" s="80"/>
      <c r="O35" s="80"/>
      <c r="P35" s="81"/>
    </row>
    <row r="36" spans="3:16" s="6" customFormat="1" ht="15.95" customHeight="1" x14ac:dyDescent="0.2">
      <c r="C36" s="20" t="s">
        <v>10</v>
      </c>
      <c r="D36" s="16">
        <v>22386.798199999997</v>
      </c>
      <c r="E36" s="16">
        <v>34245.463899999995</v>
      </c>
      <c r="F36" s="46">
        <f t="shared" ref="F36:F41" si="4">((D36/E36)*100)-100</f>
        <v>-34.628427679147308</v>
      </c>
      <c r="G36" s="16">
        <v>43675.402000000002</v>
      </c>
      <c r="H36" s="16">
        <v>64314.443700000003</v>
      </c>
      <c r="I36" s="39">
        <f t="shared" ref="I36:I41" si="5">((G36/H36)*100)-100</f>
        <v>-32.090834519649277</v>
      </c>
      <c r="K36" s="82"/>
      <c r="L36" s="83"/>
      <c r="M36" s="83"/>
      <c r="N36" s="83"/>
      <c r="O36" s="83"/>
      <c r="P36" s="84"/>
    </row>
    <row r="37" spans="3:16" s="6" customFormat="1" ht="15.95" customHeight="1" x14ac:dyDescent="0.2">
      <c r="C37" s="21" t="s">
        <v>11</v>
      </c>
      <c r="D37" s="17">
        <v>27914.383399999999</v>
      </c>
      <c r="E37" s="17">
        <v>45422.828500000003</v>
      </c>
      <c r="F37" s="43">
        <f t="shared" si="4"/>
        <v>-38.545475211875022</v>
      </c>
      <c r="G37" s="17">
        <v>53843.213600000003</v>
      </c>
      <c r="H37" s="17">
        <v>85991.447499999995</v>
      </c>
      <c r="I37" s="41">
        <f t="shared" si="5"/>
        <v>-37.385385215198284</v>
      </c>
      <c r="K37" s="37"/>
      <c r="L37" s="37"/>
      <c r="M37" s="37"/>
      <c r="N37" s="37"/>
      <c r="O37" s="37"/>
      <c r="P37" s="37"/>
    </row>
    <row r="38" spans="3:16" s="6" customFormat="1" ht="15.95" customHeight="1" x14ac:dyDescent="0.2">
      <c r="C38" s="11" t="s">
        <v>53</v>
      </c>
      <c r="D38" s="7">
        <v>24005.188999999998</v>
      </c>
      <c r="E38" s="7">
        <v>40775.0072</v>
      </c>
      <c r="F38" s="44">
        <f t="shared" si="4"/>
        <v>-41.127689120309952</v>
      </c>
      <c r="G38" s="7">
        <v>46463.6152</v>
      </c>
      <c r="H38" s="7">
        <v>76884.8891</v>
      </c>
      <c r="I38" s="40">
        <f t="shared" si="5"/>
        <v>-39.567298927143803</v>
      </c>
      <c r="K38" s="5"/>
      <c r="L38" s="5"/>
      <c r="M38" s="5"/>
      <c r="N38" s="5"/>
      <c r="O38" s="5"/>
      <c r="P38" s="5"/>
    </row>
    <row r="39" spans="3:16" s="6" customFormat="1" ht="15.95" customHeight="1" x14ac:dyDescent="0.2">
      <c r="C39" s="13" t="s">
        <v>79</v>
      </c>
      <c r="D39" s="8">
        <v>3909.1943999999999</v>
      </c>
      <c r="E39" s="8">
        <v>4647.8212999999996</v>
      </c>
      <c r="F39" s="45">
        <f t="shared" si="4"/>
        <v>-15.891895413448879</v>
      </c>
      <c r="G39" s="8">
        <v>7379.5984000000008</v>
      </c>
      <c r="H39" s="8">
        <v>9106.5583999999999</v>
      </c>
      <c r="I39" s="42">
        <f t="shared" si="5"/>
        <v>-18.963915061479199</v>
      </c>
    </row>
    <row r="40" spans="3:16" s="6" customFormat="1" ht="15.95" customHeight="1" x14ac:dyDescent="0.2">
      <c r="C40" s="22" t="s">
        <v>43</v>
      </c>
      <c r="D40" s="17">
        <v>98.860799999999998</v>
      </c>
      <c r="E40" s="17">
        <v>634.9846</v>
      </c>
      <c r="F40" s="43">
        <f t="shared" si="4"/>
        <v>-84.430992499660618</v>
      </c>
      <c r="G40" s="17">
        <v>185.85470000000001</v>
      </c>
      <c r="H40" s="17">
        <v>1176.125</v>
      </c>
      <c r="I40" s="41">
        <f t="shared" si="5"/>
        <v>-84.197708576894456</v>
      </c>
    </row>
    <row r="41" spans="3:16" s="4" customFormat="1" ht="15.95" customHeight="1" x14ac:dyDescent="0.2">
      <c r="C41" s="138" t="s">
        <v>9</v>
      </c>
      <c r="D41" s="32">
        <v>50400.042399999998</v>
      </c>
      <c r="E41" s="32">
        <v>80303.277000000002</v>
      </c>
      <c r="F41" s="47">
        <f t="shared" si="4"/>
        <v>-37.237875859038724</v>
      </c>
      <c r="G41" s="32">
        <v>97704.470300000001</v>
      </c>
      <c r="H41" s="32">
        <v>151482.01619999998</v>
      </c>
      <c r="I41" s="52">
        <f t="shared" si="5"/>
        <v>-35.500944104809179</v>
      </c>
      <c r="K41" s="6"/>
      <c r="L41" s="6"/>
      <c r="M41" s="6"/>
      <c r="N41" s="6"/>
      <c r="O41" s="6"/>
      <c r="P41" s="6"/>
    </row>
    <row r="42" spans="3:16" ht="15" customHeight="1" x14ac:dyDescent="0.2">
      <c r="L42" s="5"/>
      <c r="M42" s="5"/>
      <c r="N42" s="5"/>
    </row>
    <row r="43" spans="3:16" ht="15" customHeight="1" x14ac:dyDescent="0.2">
      <c r="L43" s="6"/>
      <c r="M43" s="168"/>
      <c r="N43" s="168"/>
    </row>
    <row r="44" spans="3:16" ht="15" customHeight="1" x14ac:dyDescent="0.2">
      <c r="L44" s="6"/>
      <c r="M44" s="168"/>
      <c r="N44" s="168"/>
    </row>
    <row r="45" spans="3:16" ht="15" customHeight="1" x14ac:dyDescent="0.2">
      <c r="L45" s="6"/>
      <c r="M45" s="168"/>
      <c r="N45" s="168"/>
    </row>
    <row r="46" spans="3:16" ht="12.75" customHeight="1" x14ac:dyDescent="0.2">
      <c r="L46" s="6"/>
      <c r="M46" s="168"/>
      <c r="N46" s="168"/>
    </row>
    <row r="47" spans="3:16" ht="12.75" customHeight="1" x14ac:dyDescent="0.2">
      <c r="L47" s="6"/>
      <c r="M47" s="168"/>
      <c r="N47" s="168"/>
    </row>
    <row r="48" spans="3:16" ht="12.75" customHeight="1" x14ac:dyDescent="0.2">
      <c r="L48" s="4"/>
      <c r="M48" s="169"/>
      <c r="N48" s="169"/>
    </row>
    <row r="49" spans="3:16" ht="12.75" customHeight="1" x14ac:dyDescent="0.2">
      <c r="L49" s="167"/>
      <c r="M49" s="170"/>
      <c r="N49" s="170"/>
    </row>
    <row r="50" spans="3:16" ht="12.75" customHeight="1" x14ac:dyDescent="0.2"/>
    <row r="51" spans="3:16" ht="12.75" customHeight="1" x14ac:dyDescent="0.2"/>
    <row r="52" spans="3:16" ht="15.75" customHeight="1" x14ac:dyDescent="0.25">
      <c r="C52" s="2" t="s">
        <v>2</v>
      </c>
      <c r="I52" s="53"/>
    </row>
    <row r="53" spans="3:16" ht="12.75" customHeight="1" x14ac:dyDescent="0.2"/>
    <row r="54" spans="3:16" ht="12.75" customHeight="1" x14ac:dyDescent="0.2">
      <c r="C54" s="1" t="s">
        <v>121</v>
      </c>
      <c r="I54" s="91" t="s">
        <v>102</v>
      </c>
    </row>
    <row r="55" spans="3:16" ht="12.75" customHeight="1" x14ac:dyDescent="0.2"/>
    <row r="56" spans="3:16" ht="15" customHeight="1" x14ac:dyDescent="0.2">
      <c r="C56" s="213" t="s">
        <v>47</v>
      </c>
      <c r="D56" s="216" t="str">
        <f>'M1'!D11:F11</f>
        <v>Februar</v>
      </c>
      <c r="E56" s="217"/>
      <c r="F56" s="218"/>
      <c r="G56" s="219" t="str">
        <f>'M1'!G11:I11</f>
        <v>Jahressumme:   Januar bis Februar</v>
      </c>
      <c r="H56" s="220"/>
      <c r="I56" s="221"/>
    </row>
    <row r="57" spans="3:16" ht="23.25" customHeight="1" x14ac:dyDescent="0.2">
      <c r="C57" s="214"/>
      <c r="D57" s="27">
        <v>2017</v>
      </c>
      <c r="E57" s="31">
        <v>2016</v>
      </c>
      <c r="F57" s="34" t="s">
        <v>1</v>
      </c>
      <c r="G57" s="28">
        <v>2017</v>
      </c>
      <c r="H57" s="31">
        <v>2016</v>
      </c>
      <c r="I57" s="34" t="s">
        <v>1</v>
      </c>
    </row>
    <row r="58" spans="3:16" ht="15" customHeight="1" x14ac:dyDescent="0.2">
      <c r="C58" s="215"/>
      <c r="D58" s="24" t="s">
        <v>42</v>
      </c>
      <c r="E58" s="29" t="s">
        <v>42</v>
      </c>
      <c r="F58" s="25" t="s">
        <v>0</v>
      </c>
      <c r="G58" s="30" t="s">
        <v>42</v>
      </c>
      <c r="H58" s="29" t="s">
        <v>42</v>
      </c>
      <c r="I58" s="25" t="s">
        <v>0</v>
      </c>
    </row>
    <row r="59" spans="3:16" s="5" customFormat="1" ht="32.1" customHeight="1" x14ac:dyDescent="0.2">
      <c r="C59" s="223" t="s">
        <v>51</v>
      </c>
      <c r="D59" s="223"/>
      <c r="E59" s="223"/>
      <c r="F59" s="223"/>
      <c r="G59" s="223"/>
      <c r="H59" s="223"/>
      <c r="I59" s="223"/>
      <c r="K59" s="6"/>
      <c r="L59" s="6"/>
      <c r="M59" s="6"/>
      <c r="N59" s="6"/>
      <c r="O59" s="6"/>
      <c r="P59" s="6"/>
    </row>
    <row r="60" spans="3:16" s="6" customFormat="1" ht="15.95" customHeight="1" x14ac:dyDescent="0.2">
      <c r="C60" s="20" t="s">
        <v>10</v>
      </c>
      <c r="D60" s="16">
        <v>42287.996100000004</v>
      </c>
      <c r="E60" s="16">
        <v>58451.716700000004</v>
      </c>
      <c r="F60" s="46">
        <f t="shared" ref="F60:F65" si="6">((D60/E60)*100)-100</f>
        <v>-27.653115276253288</v>
      </c>
      <c r="G60" s="16">
        <v>83288.077799999999</v>
      </c>
      <c r="H60" s="16">
        <v>110214.56879999999</v>
      </c>
      <c r="I60" s="39">
        <f t="shared" ref="I60:I65" si="7">((G60/H60)*100)-100</f>
        <v>-24.430972504970683</v>
      </c>
    </row>
    <row r="61" spans="3:16" s="6" customFormat="1" ht="15.95" customHeight="1" x14ac:dyDescent="0.2">
      <c r="C61" s="21" t="s">
        <v>11</v>
      </c>
      <c r="D61" s="17">
        <v>31870.352899999998</v>
      </c>
      <c r="E61" s="17">
        <v>44393.654299999995</v>
      </c>
      <c r="F61" s="43">
        <f t="shared" si="6"/>
        <v>-28.209665542221416</v>
      </c>
      <c r="G61" s="17">
        <v>61628.8557</v>
      </c>
      <c r="H61" s="17">
        <v>83740.837400000004</v>
      </c>
      <c r="I61" s="41">
        <f t="shared" si="7"/>
        <v>-26.405255054208482</v>
      </c>
      <c r="K61" s="4"/>
      <c r="L61" s="4"/>
      <c r="M61" s="4"/>
      <c r="N61" s="4"/>
      <c r="O61" s="4"/>
      <c r="P61" s="4"/>
    </row>
    <row r="62" spans="3:16" s="6" customFormat="1" ht="15.95" customHeight="1" x14ac:dyDescent="0.2">
      <c r="C62" s="11" t="s">
        <v>53</v>
      </c>
      <c r="D62" s="7">
        <v>30059.2925</v>
      </c>
      <c r="E62" s="7">
        <v>42433.739299999994</v>
      </c>
      <c r="F62" s="44">
        <f t="shared" si="6"/>
        <v>-29.161810870624819</v>
      </c>
      <c r="G62" s="7">
        <v>58227.5939</v>
      </c>
      <c r="H62" s="7">
        <v>80012.956299999991</v>
      </c>
      <c r="I62" s="40">
        <f t="shared" si="7"/>
        <v>-27.227293437725393</v>
      </c>
      <c r="K62" s="5"/>
      <c r="L62" s="5"/>
      <c r="M62" s="5"/>
      <c r="N62" s="5"/>
      <c r="O62" s="5"/>
      <c r="P62" s="5"/>
    </row>
    <row r="63" spans="3:16" s="6" customFormat="1" ht="15.95" customHeight="1" x14ac:dyDescent="0.2">
      <c r="C63" s="13" t="s">
        <v>79</v>
      </c>
      <c r="D63" s="8">
        <v>1811.0603999999998</v>
      </c>
      <c r="E63" s="8">
        <v>1959.915</v>
      </c>
      <c r="F63" s="45">
        <f t="shared" si="6"/>
        <v>-7.5949518218902341</v>
      </c>
      <c r="G63" s="8">
        <v>3401.2617999999998</v>
      </c>
      <c r="H63" s="8">
        <v>3727.8811000000001</v>
      </c>
      <c r="I63" s="42">
        <f t="shared" si="7"/>
        <v>-8.7615267557755629</v>
      </c>
    </row>
    <row r="64" spans="3:16" s="6" customFormat="1" ht="15.95" customHeight="1" x14ac:dyDescent="0.2">
      <c r="C64" s="22" t="s">
        <v>43</v>
      </c>
      <c r="D64" s="17">
        <v>47.031199999999998</v>
      </c>
      <c r="E64" s="17">
        <v>417.00099999999998</v>
      </c>
      <c r="F64" s="43">
        <f t="shared" si="6"/>
        <v>-88.721561818796602</v>
      </c>
      <c r="G64" s="17">
        <v>84.500699999999995</v>
      </c>
      <c r="H64" s="17">
        <v>818.71690000000001</v>
      </c>
      <c r="I64" s="41">
        <f t="shared" si="7"/>
        <v>-89.678886560177276</v>
      </c>
    </row>
    <row r="65" spans="3:16" s="4" customFormat="1" ht="15.95" customHeight="1" x14ac:dyDescent="0.2">
      <c r="C65" s="138" t="s">
        <v>9</v>
      </c>
      <c r="D65" s="32">
        <v>74205.3802</v>
      </c>
      <c r="E65" s="32">
        <v>103262.372</v>
      </c>
      <c r="F65" s="47">
        <f t="shared" si="6"/>
        <v>-28.138993165874595</v>
      </c>
      <c r="G65" s="32">
        <v>145001.43419999999</v>
      </c>
      <c r="H65" s="32">
        <v>194774.1231</v>
      </c>
      <c r="I65" s="52">
        <f t="shared" si="7"/>
        <v>-25.554056210252298</v>
      </c>
      <c r="K65" s="6"/>
      <c r="L65" s="6"/>
      <c r="M65" s="6"/>
      <c r="N65" s="6"/>
      <c r="O65" s="6"/>
      <c r="P65" s="6"/>
    </row>
    <row r="66" spans="3:16" s="5" customFormat="1" ht="32.1" customHeight="1" x14ac:dyDescent="0.2">
      <c r="C66" s="223" t="s">
        <v>52</v>
      </c>
      <c r="D66" s="223"/>
      <c r="E66" s="223"/>
      <c r="F66" s="223"/>
      <c r="G66" s="223"/>
      <c r="H66" s="223"/>
      <c r="I66" s="223"/>
      <c r="K66" s="6"/>
      <c r="L66" s="6"/>
      <c r="M66" s="6"/>
      <c r="N66" s="6"/>
      <c r="O66" s="6"/>
      <c r="P66" s="6"/>
    </row>
    <row r="67" spans="3:16" s="6" customFormat="1" ht="15.95" customHeight="1" x14ac:dyDescent="0.2">
      <c r="C67" s="20" t="s">
        <v>10</v>
      </c>
      <c r="D67" s="16">
        <v>410532.3199</v>
      </c>
      <c r="E67" s="16">
        <v>581181.69059999997</v>
      </c>
      <c r="F67" s="46">
        <f t="shared" ref="F67:F72" si="8">((D67/E67)*100)-100</f>
        <v>-29.362482242657222</v>
      </c>
      <c r="G67" s="16">
        <v>823891.15390000003</v>
      </c>
      <c r="H67" s="16">
        <v>1114476.6264000002</v>
      </c>
      <c r="I67" s="39">
        <f t="shared" ref="I67:I72" si="9">((G67/H67)*100)-100</f>
        <v>-26.073716183591387</v>
      </c>
    </row>
    <row r="68" spans="3:16" s="6" customFormat="1" ht="15.95" customHeight="1" x14ac:dyDescent="0.2">
      <c r="C68" s="21" t="s">
        <v>11</v>
      </c>
      <c r="D68" s="17">
        <v>403145.45299999998</v>
      </c>
      <c r="E68" s="17">
        <v>491884.17589999997</v>
      </c>
      <c r="F68" s="43">
        <f t="shared" si="8"/>
        <v>-18.040572811197848</v>
      </c>
      <c r="G68" s="17">
        <v>793977.16650000005</v>
      </c>
      <c r="H68" s="17">
        <v>946058.7439</v>
      </c>
      <c r="I68" s="41">
        <f t="shared" si="9"/>
        <v>-16.075278451850053</v>
      </c>
      <c r="K68" s="4"/>
      <c r="L68" s="4"/>
      <c r="M68" s="4"/>
      <c r="N68" s="4"/>
      <c r="O68" s="4"/>
      <c r="P68" s="4"/>
    </row>
    <row r="69" spans="3:16" s="6" customFormat="1" ht="15.95" customHeight="1" x14ac:dyDescent="0.2">
      <c r="C69" s="11" t="s">
        <v>53</v>
      </c>
      <c r="D69" s="7">
        <v>361886.45989999996</v>
      </c>
      <c r="E69" s="7">
        <v>453659.29619999998</v>
      </c>
      <c r="F69" s="44">
        <f t="shared" si="8"/>
        <v>-20.229462301052706</v>
      </c>
      <c r="G69" s="7">
        <v>713296.2769000011</v>
      </c>
      <c r="H69" s="7">
        <v>868812.69550000003</v>
      </c>
      <c r="I69" s="40">
        <f t="shared" si="9"/>
        <v>-17.899878697156879</v>
      </c>
      <c r="K69" s="5"/>
      <c r="L69" s="5"/>
      <c r="M69" s="5"/>
      <c r="N69" s="5"/>
      <c r="O69" s="5"/>
      <c r="P69" s="5"/>
    </row>
    <row r="70" spans="3:16" s="6" customFormat="1" ht="15.95" customHeight="1" x14ac:dyDescent="0.2">
      <c r="C70" s="13" t="s">
        <v>79</v>
      </c>
      <c r="D70" s="8">
        <v>41258.993099999803</v>
      </c>
      <c r="E70" s="8">
        <v>38224.8797000001</v>
      </c>
      <c r="F70" s="45">
        <f t="shared" si="8"/>
        <v>7.9375355104118057</v>
      </c>
      <c r="G70" s="8">
        <v>80680.8895999995</v>
      </c>
      <c r="H70" s="8">
        <v>77246.0484</v>
      </c>
      <c r="I70" s="42">
        <f t="shared" si="9"/>
        <v>4.4466238353229528</v>
      </c>
    </row>
    <row r="71" spans="3:16" s="6" customFormat="1" ht="15.95" customHeight="1" x14ac:dyDescent="0.2">
      <c r="C71" s="22" t="s">
        <v>43</v>
      </c>
      <c r="D71" s="17">
        <v>159.95179999999999</v>
      </c>
      <c r="E71" s="17">
        <v>1224.3887</v>
      </c>
      <c r="F71" s="43">
        <f t="shared" si="8"/>
        <v>-86.936191096830612</v>
      </c>
      <c r="G71" s="17">
        <v>322.35649999999998</v>
      </c>
      <c r="H71" s="17">
        <v>2428.2261000000003</v>
      </c>
      <c r="I71" s="41">
        <f t="shared" si="9"/>
        <v>-86.724609376367383</v>
      </c>
    </row>
    <row r="72" spans="3:16" s="4" customFormat="1" ht="15.95" customHeight="1" x14ac:dyDescent="0.2">
      <c r="C72" s="138" t="s">
        <v>9</v>
      </c>
      <c r="D72" s="32">
        <v>813837.72470000002</v>
      </c>
      <c r="E72" s="32">
        <v>1074290.2552</v>
      </c>
      <c r="F72" s="47">
        <f t="shared" si="8"/>
        <v>-24.244149031353885</v>
      </c>
      <c r="G72" s="32">
        <v>1618190.6769000001</v>
      </c>
      <c r="H72" s="32">
        <v>2062963.5964000002</v>
      </c>
      <c r="I72" s="52">
        <f t="shared" si="9"/>
        <v>-21.559901506558646</v>
      </c>
      <c r="K72" s="6"/>
      <c r="L72" s="6"/>
      <c r="M72" s="6"/>
      <c r="N72" s="6"/>
      <c r="O72" s="6"/>
      <c r="P72" s="6"/>
    </row>
    <row r="73" spans="3:16" s="5" customFormat="1" ht="32.1" customHeight="1" x14ac:dyDescent="0.2">
      <c r="C73" s="223" t="s">
        <v>131</v>
      </c>
      <c r="D73" s="223"/>
      <c r="E73" s="223"/>
      <c r="F73" s="223"/>
      <c r="G73" s="223"/>
      <c r="H73" s="223"/>
      <c r="I73" s="223"/>
      <c r="K73" s="6"/>
      <c r="L73" s="6"/>
      <c r="M73" s="6"/>
      <c r="N73" s="6"/>
      <c r="O73" s="6"/>
      <c r="P73" s="6"/>
    </row>
    <row r="74" spans="3:16" s="6" customFormat="1" ht="15.95" customHeight="1" x14ac:dyDescent="0.2">
      <c r="C74" s="20" t="s">
        <v>10</v>
      </c>
      <c r="D74" s="16">
        <v>111288.41690000001</v>
      </c>
      <c r="E74" s="16">
        <v>167011.10339999999</v>
      </c>
      <c r="F74" s="46">
        <f t="shared" ref="F74:F86" si="10">((D74/E74)*100)-100</f>
        <v>-33.364659813390574</v>
      </c>
      <c r="G74" s="16">
        <v>225782.69709999999</v>
      </c>
      <c r="H74" s="16">
        <v>322244.42019999999</v>
      </c>
      <c r="I74" s="39">
        <f t="shared" ref="I74:I86" si="11">((G74/H74)*100)-100</f>
        <v>-29.934334639566856</v>
      </c>
    </row>
    <row r="75" spans="3:16" s="6" customFormat="1" ht="15.95" customHeight="1" x14ac:dyDescent="0.2">
      <c r="C75" s="21" t="s">
        <v>11</v>
      </c>
      <c r="D75" s="17">
        <v>113229.19709999999</v>
      </c>
      <c r="E75" s="17">
        <v>134541.4632</v>
      </c>
      <c r="F75" s="43">
        <f t="shared" si="10"/>
        <v>-15.840667696856144</v>
      </c>
      <c r="G75" s="17">
        <v>222038.3444</v>
      </c>
      <c r="H75" s="17">
        <v>258407.64619999999</v>
      </c>
      <c r="I75" s="41">
        <f t="shared" si="11"/>
        <v>-14.074390729077422</v>
      </c>
      <c r="K75" s="4"/>
      <c r="L75" s="4"/>
      <c r="M75" s="4"/>
      <c r="N75" s="4"/>
      <c r="O75" s="4"/>
      <c r="P75" s="4"/>
    </row>
    <row r="76" spans="3:16" s="6" customFormat="1" ht="15.95" customHeight="1" x14ac:dyDescent="0.2">
      <c r="C76" s="11" t="s">
        <v>53</v>
      </c>
      <c r="D76" s="7">
        <v>110673.25750000001</v>
      </c>
      <c r="E76" s="7">
        <v>132219.7164</v>
      </c>
      <c r="F76" s="44">
        <f t="shared" si="10"/>
        <v>-16.29595001914555</v>
      </c>
      <c r="G76" s="7">
        <v>217069.78349999999</v>
      </c>
      <c r="H76" s="7">
        <v>253925.89130000002</v>
      </c>
      <c r="I76" s="40">
        <f t="shared" si="11"/>
        <v>-14.514513510737856</v>
      </c>
      <c r="K76"/>
      <c r="L76"/>
      <c r="M76"/>
      <c r="N76"/>
      <c r="O76"/>
      <c r="P76"/>
    </row>
    <row r="77" spans="3:16" s="6" customFormat="1" ht="15.95" customHeight="1" x14ac:dyDescent="0.2">
      <c r="C77" s="13" t="s">
        <v>79</v>
      </c>
      <c r="D77" s="8">
        <v>2555.9395999999897</v>
      </c>
      <c r="E77" s="8">
        <v>2321.7467999999799</v>
      </c>
      <c r="F77" s="45">
        <f t="shared" si="10"/>
        <v>10.086922484398883</v>
      </c>
      <c r="G77" s="8">
        <v>4968.5608999999904</v>
      </c>
      <c r="H77" s="8">
        <v>4481.7548999999799</v>
      </c>
      <c r="I77" s="42">
        <f t="shared" si="11"/>
        <v>10.861950527459953</v>
      </c>
      <c r="K77"/>
      <c r="L77"/>
      <c r="M77"/>
      <c r="N77"/>
      <c r="O77"/>
      <c r="P77"/>
    </row>
    <row r="78" spans="3:16" s="6" customFormat="1" ht="15.95" customHeight="1" x14ac:dyDescent="0.2">
      <c r="C78" s="22" t="s">
        <v>43</v>
      </c>
      <c r="D78" s="17">
        <v>24.209799999999998</v>
      </c>
      <c r="E78" s="17">
        <v>184.5282</v>
      </c>
      <c r="F78" s="43">
        <f t="shared" si="10"/>
        <v>-86.880162490069267</v>
      </c>
      <c r="G78" s="17">
        <v>42.625900000000001</v>
      </c>
      <c r="H78" s="17">
        <v>363.7174</v>
      </c>
      <c r="I78" s="41">
        <f t="shared" si="11"/>
        <v>-88.280489192983339</v>
      </c>
      <c r="K78"/>
      <c r="L78"/>
      <c r="M78"/>
      <c r="N78"/>
      <c r="O78"/>
      <c r="P78"/>
    </row>
    <row r="79" spans="3:16" s="4" customFormat="1" ht="15.95" customHeight="1" x14ac:dyDescent="0.2">
      <c r="C79" s="138" t="s">
        <v>9</v>
      </c>
      <c r="D79" s="32">
        <v>224541.82380000001</v>
      </c>
      <c r="E79" s="32">
        <v>301737.09480000002</v>
      </c>
      <c r="F79" s="47">
        <f t="shared" si="10"/>
        <v>-25.583619757182078</v>
      </c>
      <c r="G79" s="32">
        <v>447863.66739999998</v>
      </c>
      <c r="H79" s="32">
        <v>581015.78379999998</v>
      </c>
      <c r="I79" s="52">
        <f t="shared" si="11"/>
        <v>-22.917125508906011</v>
      </c>
      <c r="K79"/>
      <c r="L79"/>
      <c r="M79"/>
      <c r="N79"/>
      <c r="O79"/>
      <c r="P79"/>
    </row>
    <row r="80" spans="3:16" s="5" customFormat="1" ht="32.1" customHeight="1" x14ac:dyDescent="0.2">
      <c r="C80" s="223" t="s">
        <v>133</v>
      </c>
      <c r="D80" s="223"/>
      <c r="E80" s="223"/>
      <c r="F80" s="223"/>
      <c r="G80" s="223"/>
      <c r="H80" s="223"/>
      <c r="I80" s="223"/>
      <c r="K80" s="6"/>
      <c r="L80" s="6"/>
      <c r="M80" s="6"/>
      <c r="N80" s="6"/>
      <c r="O80" s="6"/>
      <c r="P80" s="6"/>
    </row>
    <row r="81" spans="3:16" s="6" customFormat="1" ht="15.95" customHeight="1" x14ac:dyDescent="0.2">
      <c r="C81" s="20" t="s">
        <v>10</v>
      </c>
      <c r="D81" s="16">
        <v>893540.26500000001</v>
      </c>
      <c r="E81" s="146">
        <v>697431.07820000011</v>
      </c>
      <c r="F81" s="147">
        <f t="shared" si="10"/>
        <v>28.118790935749246</v>
      </c>
      <c r="G81" s="16">
        <v>1790860.4887000001</v>
      </c>
      <c r="H81" s="146">
        <v>1321192.4298</v>
      </c>
      <c r="I81" s="154">
        <f t="shared" si="11"/>
        <v>35.54880033418732</v>
      </c>
    </row>
    <row r="82" spans="3:16" s="6" customFormat="1" ht="15.95" customHeight="1" x14ac:dyDescent="0.2">
      <c r="C82" s="21" t="s">
        <v>11</v>
      </c>
      <c r="D82" s="17">
        <v>547102.78320000006</v>
      </c>
      <c r="E82" s="148">
        <v>362298.38560000004</v>
      </c>
      <c r="F82" s="149">
        <f t="shared" si="10"/>
        <v>51.008893482632175</v>
      </c>
      <c r="G82" s="17">
        <v>1083834.7578</v>
      </c>
      <c r="H82" s="148">
        <v>685227.91610000003</v>
      </c>
      <c r="I82" s="155">
        <f t="shared" si="11"/>
        <v>58.171424767497143</v>
      </c>
      <c r="K82" s="4"/>
      <c r="L82" s="4"/>
      <c r="M82" s="4"/>
      <c r="N82" s="4"/>
      <c r="O82" s="4"/>
      <c r="P82" s="4"/>
    </row>
    <row r="83" spans="3:16" s="6" customFormat="1" ht="15.95" customHeight="1" x14ac:dyDescent="0.2">
      <c r="C83" s="11" t="s">
        <v>53</v>
      </c>
      <c r="D83" s="7">
        <v>537341.26350000093</v>
      </c>
      <c r="E83" s="150">
        <v>356692.7697</v>
      </c>
      <c r="F83" s="151">
        <f t="shared" si="10"/>
        <v>50.6454038729008</v>
      </c>
      <c r="G83" s="7">
        <v>1065164.2404</v>
      </c>
      <c r="H83" s="150">
        <v>674603.72229999991</v>
      </c>
      <c r="I83" s="156">
        <f t="shared" si="11"/>
        <v>57.894806267658851</v>
      </c>
      <c r="K83"/>
      <c r="L83"/>
      <c r="M83"/>
      <c r="N83"/>
      <c r="O83"/>
      <c r="P83"/>
    </row>
    <row r="84" spans="3:16" s="6" customFormat="1" ht="15.95" customHeight="1" x14ac:dyDescent="0.2">
      <c r="C84" s="13" t="s">
        <v>79</v>
      </c>
      <c r="D84" s="8">
        <v>9761.5196999993314</v>
      </c>
      <c r="E84" s="152">
        <v>5605.6158999997997</v>
      </c>
      <c r="F84" s="153">
        <f t="shared" si="10"/>
        <v>74.138219138412239</v>
      </c>
      <c r="G84" s="8">
        <v>18670.517399999102</v>
      </c>
      <c r="H84" s="152">
        <v>10624.193799999399</v>
      </c>
      <c r="I84" s="157">
        <f t="shared" si="11"/>
        <v>75.735851128771372</v>
      </c>
      <c r="K84"/>
      <c r="L84"/>
      <c r="M84"/>
      <c r="N84"/>
      <c r="O84"/>
      <c r="P84"/>
    </row>
    <row r="85" spans="3:16" s="6" customFormat="1" ht="15.95" customHeight="1" x14ac:dyDescent="0.2">
      <c r="C85" s="22" t="s">
        <v>43</v>
      </c>
      <c r="D85" s="17">
        <v>116.7761</v>
      </c>
      <c r="E85" s="148">
        <v>948.95780000000002</v>
      </c>
      <c r="F85" s="149">
        <f t="shared" si="10"/>
        <v>-87.694278923678169</v>
      </c>
      <c r="G85" s="17">
        <v>218.28989999999999</v>
      </c>
      <c r="H85" s="148">
        <v>1788.299</v>
      </c>
      <c r="I85" s="155">
        <f t="shared" si="11"/>
        <v>-87.793433872076207</v>
      </c>
      <c r="K85"/>
      <c r="L85"/>
      <c r="M85"/>
      <c r="N85"/>
      <c r="O85"/>
      <c r="P85"/>
    </row>
    <row r="86" spans="3:16" s="4" customFormat="1" ht="15.95" customHeight="1" x14ac:dyDescent="0.2">
      <c r="C86" s="138" t="s">
        <v>9</v>
      </c>
      <c r="D86" s="32">
        <v>1440759.8243</v>
      </c>
      <c r="E86" s="32">
        <v>1060678.4216</v>
      </c>
      <c r="F86" s="47">
        <f t="shared" si="10"/>
        <v>35.833801740461467</v>
      </c>
      <c r="G86" s="32">
        <v>2874913.5364000001</v>
      </c>
      <c r="H86" s="32">
        <v>2008208.6449000002</v>
      </c>
      <c r="I86" s="52">
        <f t="shared" si="11"/>
        <v>43.158109776146176</v>
      </c>
      <c r="K86"/>
      <c r="L86"/>
      <c r="M86"/>
      <c r="N86"/>
      <c r="O86"/>
      <c r="P86"/>
    </row>
    <row r="87" spans="3:16" ht="15" customHeight="1" x14ac:dyDescent="0.2"/>
    <row r="88" spans="3:16" ht="15" customHeight="1" x14ac:dyDescent="0.2"/>
    <row r="89" spans="3:16" ht="15" customHeight="1" x14ac:dyDescent="0.2"/>
    <row r="90" spans="3:16" ht="15" customHeight="1" x14ac:dyDescent="0.2"/>
    <row r="91" spans="3:16" ht="15" customHeight="1" x14ac:dyDescent="0.2"/>
    <row r="92" spans="3:16" ht="15" customHeight="1" x14ac:dyDescent="0.2"/>
    <row r="93" spans="3:16" ht="15" customHeight="1" x14ac:dyDescent="0.2"/>
    <row r="94" spans="3:16" ht="15" customHeight="1" x14ac:dyDescent="0.2"/>
    <row r="95" spans="3:16" ht="15" customHeight="1" x14ac:dyDescent="0.2"/>
    <row r="96" spans="3:1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sheetData>
  <customSheetViews>
    <customSheetView guid="{BD0090C9-DA10-4990-9651-066A2554CA18}">
      <selection activeCell="G56" sqref="G56:I56"/>
      <rowBreaks count="1" manualBreakCount="1">
        <brk id="45" max="8" man="1"/>
      </rowBreaks>
      <pageMargins left="0.39370078740157483" right="0.19685039370078741" top="0.19685039370078741" bottom="0.19685039370078741" header="0" footer="0"/>
      <pageSetup paperSize="9" orientation="portrait" r:id="rId1"/>
      <headerFooter alignWithMargins="0"/>
    </customSheetView>
  </customSheetViews>
  <mergeCells count="14">
    <mergeCell ref="C21:I21"/>
    <mergeCell ref="C28:I28"/>
    <mergeCell ref="C14:I14"/>
    <mergeCell ref="C11:C13"/>
    <mergeCell ref="D11:F11"/>
    <mergeCell ref="G11:I11"/>
    <mergeCell ref="C35:I35"/>
    <mergeCell ref="C59:I59"/>
    <mergeCell ref="C66:I66"/>
    <mergeCell ref="C80:I80"/>
    <mergeCell ref="C73:I73"/>
    <mergeCell ref="C56:C58"/>
    <mergeCell ref="D56:F56"/>
    <mergeCell ref="G56:I56"/>
  </mergeCells>
  <phoneticPr fontId="0" type="noConversion"/>
  <pageMargins left="0.39370078740157483" right="0.19685039370078741" top="0.19685039370078741" bottom="0.19685039370078741" header="0" footer="0"/>
  <pageSetup paperSize="9" orientation="portrait" r:id="rId2"/>
  <headerFooter alignWithMargins="0"/>
  <rowBreaks count="1" manualBreakCount="1">
    <brk id="45" max="8" man="1"/>
  </rowBreaks>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4583" r:id="rId5"/>
      </mc:Fallback>
    </mc:AlternateContent>
    <mc:AlternateContent xmlns:mc="http://schemas.openxmlformats.org/markup-compatibility/2006">
      <mc:Choice Requires="x14">
        <oleObject progId="Word.Picture.8" shapeId="24584" r:id="rId7">
          <objectPr defaultSize="0" autoPict="0" r:id="rId6">
            <anchor moveWithCells="1" sizeWithCells="1">
              <from>
                <xdr:col>2</xdr:col>
                <xdr:colOff>19050</xdr:colOff>
                <xdr:row>45</xdr:row>
                <xdr:rowOff>142875</xdr:rowOff>
              </from>
              <to>
                <xdr:col>3</xdr:col>
                <xdr:colOff>371475</xdr:colOff>
                <xdr:row>51</xdr:row>
                <xdr:rowOff>0</xdr:rowOff>
              </to>
            </anchor>
          </objectPr>
        </oleObject>
      </mc:Choice>
      <mc:Fallback>
        <oleObject progId="Word.Picture.8" shapeId="24584" r:id="rId7"/>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4"/>
  <sheetViews>
    <sheetView zoomScaleNormal="100" workbookViewId="0"/>
  </sheetViews>
  <sheetFormatPr baseColWidth="10" defaultRowHeight="12.75" x14ac:dyDescent="0.2"/>
  <cols>
    <col min="1" max="2" width="1.85546875" customWidth="1"/>
    <col min="3" max="3" width="15" customWidth="1"/>
    <col min="4" max="6" width="9.85546875" customWidth="1"/>
    <col min="7" max="7" width="10.7109375" customWidth="1"/>
    <col min="8" max="10" width="9.85546875" customWidth="1"/>
    <col min="11" max="11" width="10.7109375" customWidth="1"/>
    <col min="12" max="13" width="9.28515625" customWidth="1"/>
  </cols>
  <sheetData>
    <row r="1" spans="3:13" ht="12.75" customHeight="1" x14ac:dyDescent="0.2"/>
    <row r="2" spans="3:13" ht="12.75" customHeight="1" x14ac:dyDescent="0.2"/>
    <row r="3" spans="3:13" ht="12.75" customHeight="1" x14ac:dyDescent="0.2"/>
    <row r="4" spans="3:13" ht="12.75" customHeight="1" x14ac:dyDescent="0.2">
      <c r="L4" s="61"/>
    </row>
    <row r="5" spans="3:13" ht="12.75" customHeight="1" x14ac:dyDescent="0.2">
      <c r="L5" s="61"/>
    </row>
    <row r="6" spans="3:13" ht="12.75" customHeight="1" x14ac:dyDescent="0.2">
      <c r="L6" s="61"/>
    </row>
    <row r="7" spans="3:13" ht="15.75" customHeight="1" x14ac:dyDescent="0.25">
      <c r="C7" s="2" t="s">
        <v>2</v>
      </c>
      <c r="K7" s="53"/>
      <c r="L7" s="61"/>
      <c r="M7" s="53"/>
    </row>
    <row r="8" spans="3:13" ht="12.75" customHeight="1" x14ac:dyDescent="0.2">
      <c r="L8" s="61"/>
    </row>
    <row r="9" spans="3:13" ht="12.75" customHeight="1" x14ac:dyDescent="0.2">
      <c r="C9" s="235" t="s">
        <v>108</v>
      </c>
      <c r="D9" s="236"/>
      <c r="E9" s="236"/>
      <c r="F9" s="236"/>
      <c r="G9" s="236"/>
      <c r="H9" s="236"/>
      <c r="I9" s="236"/>
      <c r="J9" s="236"/>
      <c r="K9" s="197" t="s">
        <v>99</v>
      </c>
      <c r="L9" s="61"/>
    </row>
    <row r="10" spans="3:13" ht="12.75" customHeight="1" x14ac:dyDescent="0.2">
      <c r="L10" s="61"/>
    </row>
    <row r="11" spans="3:13" ht="17.100000000000001" customHeight="1" x14ac:dyDescent="0.2">
      <c r="C11" s="237" t="s">
        <v>41</v>
      </c>
      <c r="D11" s="225" t="str">
        <f>CONCATENATE('M1'!D11," ",'M1'!D12)</f>
        <v>Februar 2017</v>
      </c>
      <c r="E11" s="226"/>
      <c r="F11" s="226"/>
      <c r="G11" s="227"/>
      <c r="H11" s="227"/>
      <c r="I11" s="227"/>
      <c r="J11" s="227"/>
      <c r="K11" s="222"/>
      <c r="L11" s="61"/>
    </row>
    <row r="12" spans="3:13" ht="32.25" customHeight="1" x14ac:dyDescent="0.2">
      <c r="C12" s="238"/>
      <c r="D12" s="214" t="s">
        <v>100</v>
      </c>
      <c r="E12" s="240"/>
      <c r="F12" s="240"/>
      <c r="G12" s="241"/>
      <c r="H12" s="214" t="s">
        <v>101</v>
      </c>
      <c r="I12" s="240"/>
      <c r="J12" s="240"/>
      <c r="K12" s="241"/>
      <c r="L12" s="61"/>
    </row>
    <row r="13" spans="3:13" ht="15" customHeight="1" x14ac:dyDescent="0.2">
      <c r="C13" s="238"/>
      <c r="D13" s="228" t="s">
        <v>142</v>
      </c>
      <c r="E13" s="229"/>
      <c r="F13" s="230"/>
      <c r="G13" s="231"/>
      <c r="H13" s="228" t="s">
        <v>142</v>
      </c>
      <c r="I13" s="229"/>
      <c r="J13" s="230"/>
      <c r="K13" s="231"/>
      <c r="L13" s="61"/>
    </row>
    <row r="14" spans="3:13" ht="15" customHeight="1" x14ac:dyDescent="0.2">
      <c r="C14" s="133"/>
      <c r="D14" s="134">
        <v>2</v>
      </c>
      <c r="E14" s="158">
        <v>3</v>
      </c>
      <c r="F14" s="158">
        <v>4</v>
      </c>
      <c r="G14" s="135" t="s">
        <v>139</v>
      </c>
      <c r="H14" s="134">
        <v>2</v>
      </c>
      <c r="I14" s="158">
        <v>3</v>
      </c>
      <c r="J14" s="158">
        <v>4</v>
      </c>
      <c r="K14" s="135" t="s">
        <v>139</v>
      </c>
      <c r="L14" s="61"/>
    </row>
    <row r="15" spans="3:13" ht="15" customHeight="1" x14ac:dyDescent="0.2">
      <c r="C15" s="109"/>
      <c r="D15" s="110" t="s">
        <v>135</v>
      </c>
      <c r="E15" s="159" t="s">
        <v>135</v>
      </c>
      <c r="F15" s="159" t="s">
        <v>135</v>
      </c>
      <c r="G15" s="111" t="s">
        <v>135</v>
      </c>
      <c r="H15" s="110" t="s">
        <v>135</v>
      </c>
      <c r="I15" s="159" t="s">
        <v>135</v>
      </c>
      <c r="J15" s="159" t="s">
        <v>135</v>
      </c>
      <c r="K15" s="111" t="s">
        <v>135</v>
      </c>
      <c r="L15" s="61"/>
    </row>
    <row r="16" spans="3:13" s="6" customFormat="1" ht="15.95" customHeight="1" x14ac:dyDescent="0.2">
      <c r="C16" s="20" t="s">
        <v>10</v>
      </c>
      <c r="D16" s="92">
        <v>409233.9</v>
      </c>
      <c r="E16" s="92">
        <v>152205.29999999999</v>
      </c>
      <c r="F16" s="92">
        <v>201165.5</v>
      </c>
      <c r="G16" s="92">
        <v>140208.20000000001</v>
      </c>
      <c r="H16" s="92">
        <v>1123786.1000000001</v>
      </c>
      <c r="I16" s="92">
        <v>523280.2</v>
      </c>
      <c r="J16" s="92">
        <v>600423.5</v>
      </c>
      <c r="K16" s="97">
        <v>767650.7</v>
      </c>
      <c r="L16" s="130"/>
      <c r="M16" s="130"/>
    </row>
    <row r="17" spans="1:13" s="6" customFormat="1" ht="15.95" customHeight="1" x14ac:dyDescent="0.2">
      <c r="C17" s="21" t="s">
        <v>11</v>
      </c>
      <c r="D17" s="93">
        <v>74873.600000000006</v>
      </c>
      <c r="E17" s="93">
        <v>21419.200000000001</v>
      </c>
      <c r="F17" s="93">
        <v>118935.4</v>
      </c>
      <c r="G17" s="93">
        <v>101486.9</v>
      </c>
      <c r="H17" s="93">
        <v>277278.8</v>
      </c>
      <c r="I17" s="93">
        <v>68956.5</v>
      </c>
      <c r="J17" s="93">
        <v>275203.20000000001</v>
      </c>
      <c r="K17" s="98">
        <v>409655.7</v>
      </c>
      <c r="L17" s="131"/>
      <c r="M17" s="131"/>
    </row>
    <row r="18" spans="1:13" s="6" customFormat="1" ht="15.95" customHeight="1" x14ac:dyDescent="0.2">
      <c r="C18" s="22" t="s">
        <v>53</v>
      </c>
      <c r="D18" s="94">
        <v>69357.3</v>
      </c>
      <c r="E18" s="94">
        <v>21164.7</v>
      </c>
      <c r="F18" s="94">
        <v>118092.7</v>
      </c>
      <c r="G18" s="94">
        <v>84200.8</v>
      </c>
      <c r="H18" s="94">
        <v>267931.3</v>
      </c>
      <c r="I18" s="94">
        <v>68250.3</v>
      </c>
      <c r="J18" s="94">
        <v>274330.3</v>
      </c>
      <c r="K18" s="99">
        <v>367665.4</v>
      </c>
      <c r="L18" s="131"/>
      <c r="M18" s="131"/>
    </row>
    <row r="19" spans="1:13" s="6" customFormat="1" ht="15.95" customHeight="1" x14ac:dyDescent="0.2">
      <c r="C19" s="12" t="s">
        <v>54</v>
      </c>
      <c r="D19" s="94">
        <v>7778.2</v>
      </c>
      <c r="E19" s="94">
        <v>0</v>
      </c>
      <c r="F19" s="94">
        <v>635.6</v>
      </c>
      <c r="G19" s="94">
        <v>69.900000000000006</v>
      </c>
      <c r="H19" s="94">
        <v>5684.1</v>
      </c>
      <c r="I19" s="94">
        <v>2585.9</v>
      </c>
      <c r="J19" s="94">
        <v>2232.9</v>
      </c>
      <c r="K19" s="99">
        <v>2961.6</v>
      </c>
      <c r="L19" s="131"/>
      <c r="M19" s="131"/>
    </row>
    <row r="20" spans="1:13" s="6" customFormat="1" ht="15.95" customHeight="1" x14ac:dyDescent="0.2">
      <c r="A20" s="6" t="s">
        <v>12</v>
      </c>
      <c r="C20" s="12" t="s">
        <v>55</v>
      </c>
      <c r="D20" s="94">
        <v>754.3</v>
      </c>
      <c r="E20" s="94">
        <v>0</v>
      </c>
      <c r="F20" s="94">
        <v>2361.1999999999998</v>
      </c>
      <c r="G20" s="94">
        <v>1891.6</v>
      </c>
      <c r="H20" s="94">
        <v>245.1</v>
      </c>
      <c r="I20" s="94">
        <v>14.1</v>
      </c>
      <c r="J20" s="94">
        <v>2470.5</v>
      </c>
      <c r="K20" s="99">
        <v>56416.4</v>
      </c>
      <c r="L20" s="131"/>
      <c r="M20" s="131"/>
    </row>
    <row r="21" spans="1:13" s="6" customFormat="1" ht="15.95" customHeight="1" x14ac:dyDescent="0.2">
      <c r="C21" s="12" t="s">
        <v>56</v>
      </c>
      <c r="D21" s="94">
        <v>446.2</v>
      </c>
      <c r="E21" s="94">
        <v>946.1</v>
      </c>
      <c r="F21" s="94">
        <v>0</v>
      </c>
      <c r="G21" s="94">
        <v>2265.6</v>
      </c>
      <c r="H21" s="94">
        <v>3116.9</v>
      </c>
      <c r="I21" s="94">
        <v>280.5</v>
      </c>
      <c r="J21" s="94">
        <v>1262.2</v>
      </c>
      <c r="K21" s="99">
        <v>9065.1</v>
      </c>
      <c r="L21" s="131"/>
      <c r="M21" s="131"/>
    </row>
    <row r="22" spans="1:13" s="6" customFormat="1" ht="15.95" customHeight="1" x14ac:dyDescent="0.2">
      <c r="C22" s="12" t="s">
        <v>57</v>
      </c>
      <c r="D22" s="94">
        <v>0</v>
      </c>
      <c r="E22" s="94">
        <v>0</v>
      </c>
      <c r="F22" s="94">
        <v>0</v>
      </c>
      <c r="G22" s="94">
        <v>978.9</v>
      </c>
      <c r="H22" s="94">
        <v>1886.1</v>
      </c>
      <c r="I22" s="94">
        <v>0</v>
      </c>
      <c r="J22" s="94">
        <v>64.3</v>
      </c>
      <c r="K22" s="99">
        <v>1294.9000000000001</v>
      </c>
      <c r="L22" s="131"/>
      <c r="M22" s="131"/>
    </row>
    <row r="23" spans="1:13" s="6" customFormat="1" ht="15.95" customHeight="1" x14ac:dyDescent="0.2">
      <c r="C23" s="12" t="s">
        <v>58</v>
      </c>
      <c r="D23" s="94">
        <v>0</v>
      </c>
      <c r="E23" s="94">
        <v>0</v>
      </c>
      <c r="F23" s="94">
        <v>0</v>
      </c>
      <c r="G23" s="94">
        <v>2282.1</v>
      </c>
      <c r="H23" s="94">
        <v>0</v>
      </c>
      <c r="I23" s="94">
        <v>466.2</v>
      </c>
      <c r="J23" s="94">
        <v>0</v>
      </c>
      <c r="K23" s="99">
        <v>488.1</v>
      </c>
      <c r="L23" s="131"/>
      <c r="M23" s="131"/>
    </row>
    <row r="24" spans="1:13" s="6" customFormat="1" ht="15.95" customHeight="1" x14ac:dyDescent="0.2">
      <c r="C24" s="12" t="s">
        <v>59</v>
      </c>
      <c r="D24" s="94">
        <v>8747.7000000000007</v>
      </c>
      <c r="E24" s="94">
        <v>3253</v>
      </c>
      <c r="F24" s="94">
        <v>1130.0999999999999</v>
      </c>
      <c r="G24" s="94">
        <v>784.6</v>
      </c>
      <c r="H24" s="94">
        <v>12611.5</v>
      </c>
      <c r="I24" s="94">
        <v>4742.8</v>
      </c>
      <c r="J24" s="94">
        <v>1805.3</v>
      </c>
      <c r="K24" s="99">
        <v>7651</v>
      </c>
      <c r="L24" s="131"/>
      <c r="M24" s="131"/>
    </row>
    <row r="25" spans="1:13" s="6" customFormat="1" ht="15.95" customHeight="1" x14ac:dyDescent="0.2">
      <c r="C25" s="12" t="s">
        <v>60</v>
      </c>
      <c r="D25" s="94">
        <v>0</v>
      </c>
      <c r="E25" s="94">
        <v>0</v>
      </c>
      <c r="F25" s="94">
        <v>0</v>
      </c>
      <c r="G25" s="94">
        <v>3480.4</v>
      </c>
      <c r="H25" s="94">
        <v>576.5</v>
      </c>
      <c r="I25" s="94">
        <v>63.8</v>
      </c>
      <c r="J25" s="94">
        <v>930.2</v>
      </c>
      <c r="K25" s="99">
        <v>50786.6</v>
      </c>
      <c r="L25" s="131"/>
      <c r="M25" s="131"/>
    </row>
    <row r="26" spans="1:13" s="6" customFormat="1" ht="15.95" customHeight="1" x14ac:dyDescent="0.2">
      <c r="A26" s="6" t="s">
        <v>13</v>
      </c>
      <c r="C26" s="12" t="s">
        <v>61</v>
      </c>
      <c r="D26" s="94">
        <v>1661.8</v>
      </c>
      <c r="E26" s="94">
        <v>576.79999999999995</v>
      </c>
      <c r="F26" s="94">
        <v>0</v>
      </c>
      <c r="G26" s="94">
        <v>2545.6</v>
      </c>
      <c r="H26" s="94">
        <v>7570</v>
      </c>
      <c r="I26" s="94">
        <v>224.1</v>
      </c>
      <c r="J26" s="94">
        <v>2402.9</v>
      </c>
      <c r="K26" s="99">
        <v>334.2</v>
      </c>
      <c r="L26" s="131"/>
      <c r="M26" s="131"/>
    </row>
    <row r="27" spans="1:13" s="6" customFormat="1" ht="15.95" customHeight="1" x14ac:dyDescent="0.2">
      <c r="C27" s="12" t="s">
        <v>62</v>
      </c>
      <c r="D27" s="94">
        <v>0</v>
      </c>
      <c r="E27" s="94">
        <v>0</v>
      </c>
      <c r="F27" s="94">
        <v>307</v>
      </c>
      <c r="G27" s="94">
        <v>0</v>
      </c>
      <c r="H27" s="94">
        <v>0</v>
      </c>
      <c r="I27" s="94">
        <v>0</v>
      </c>
      <c r="J27" s="94">
        <v>0</v>
      </c>
      <c r="K27" s="99">
        <v>1903.8</v>
      </c>
      <c r="L27" s="131"/>
      <c r="M27" s="131"/>
    </row>
    <row r="28" spans="1:13" s="6" customFormat="1" ht="15.95" customHeight="1" x14ac:dyDescent="0.2">
      <c r="A28" s="6" t="s">
        <v>13</v>
      </c>
      <c r="C28" s="12" t="s">
        <v>63</v>
      </c>
      <c r="D28" s="94">
        <v>2351.4</v>
      </c>
      <c r="E28" s="94">
        <v>1663.3</v>
      </c>
      <c r="F28" s="94">
        <v>571.6</v>
      </c>
      <c r="G28" s="94">
        <v>570.9</v>
      </c>
      <c r="H28" s="94">
        <v>14974.6</v>
      </c>
      <c r="I28" s="94">
        <v>10787.1</v>
      </c>
      <c r="J28" s="94">
        <v>2628.3</v>
      </c>
      <c r="K28" s="99">
        <v>2281.1</v>
      </c>
      <c r="L28" s="131"/>
      <c r="M28" s="131"/>
    </row>
    <row r="29" spans="1:13" s="6" customFormat="1" ht="15.95" customHeight="1" x14ac:dyDescent="0.2">
      <c r="A29" s="6" t="s">
        <v>13</v>
      </c>
      <c r="C29" s="12" t="s">
        <v>132</v>
      </c>
      <c r="D29" s="94">
        <v>0</v>
      </c>
      <c r="E29" s="94">
        <v>0</v>
      </c>
      <c r="F29" s="94">
        <v>0</v>
      </c>
      <c r="G29" s="94">
        <v>0</v>
      </c>
      <c r="H29" s="94">
        <v>3803.2</v>
      </c>
      <c r="I29" s="94">
        <v>0</v>
      </c>
      <c r="J29" s="94">
        <v>168</v>
      </c>
      <c r="K29" s="99">
        <v>0</v>
      </c>
      <c r="L29" s="131"/>
      <c r="M29" s="131"/>
    </row>
    <row r="30" spans="1:13" s="6" customFormat="1" ht="15.95" customHeight="1" x14ac:dyDescent="0.2">
      <c r="C30" s="12" t="s">
        <v>64</v>
      </c>
      <c r="D30" s="94">
        <v>1547.2</v>
      </c>
      <c r="E30" s="94">
        <v>0</v>
      </c>
      <c r="F30" s="94">
        <v>692.8</v>
      </c>
      <c r="G30" s="94">
        <v>6819.6</v>
      </c>
      <c r="H30" s="94">
        <v>2526.1999999999998</v>
      </c>
      <c r="I30" s="94">
        <v>4.0999999999999996</v>
      </c>
      <c r="J30" s="94">
        <v>362.8</v>
      </c>
      <c r="K30" s="99">
        <v>6175.6</v>
      </c>
      <c r="L30" s="131"/>
      <c r="M30" s="131"/>
    </row>
    <row r="31" spans="1:13" s="6" customFormat="1" ht="15.95" customHeight="1" x14ac:dyDescent="0.2">
      <c r="C31" s="12" t="s">
        <v>65</v>
      </c>
      <c r="D31" s="94">
        <v>7185.6</v>
      </c>
      <c r="E31" s="94">
        <v>610.79999999999995</v>
      </c>
      <c r="F31" s="94">
        <v>81841.899999999994</v>
      </c>
      <c r="G31" s="94">
        <v>6968.9</v>
      </c>
      <c r="H31" s="94">
        <v>11398.6</v>
      </c>
      <c r="I31" s="94">
        <v>4903.8999999999996</v>
      </c>
      <c r="J31" s="94">
        <v>41207.800000000003</v>
      </c>
      <c r="K31" s="99">
        <v>4878.3</v>
      </c>
      <c r="L31" s="131"/>
      <c r="M31" s="131"/>
    </row>
    <row r="32" spans="1:13" s="6" customFormat="1" ht="15.95" customHeight="1" x14ac:dyDescent="0.2">
      <c r="C32" s="12" t="s">
        <v>66</v>
      </c>
      <c r="D32" s="94">
        <v>547.79999999999995</v>
      </c>
      <c r="E32" s="94">
        <v>190.1</v>
      </c>
      <c r="F32" s="94">
        <v>0</v>
      </c>
      <c r="G32" s="94">
        <v>497.5</v>
      </c>
      <c r="H32" s="94">
        <v>627.20000000000005</v>
      </c>
      <c r="I32" s="94">
        <v>1099.9000000000001</v>
      </c>
      <c r="J32" s="94">
        <v>2262.9</v>
      </c>
      <c r="K32" s="99">
        <v>347.4</v>
      </c>
      <c r="L32" s="131"/>
      <c r="M32" s="131"/>
    </row>
    <row r="33" spans="1:14" s="6" customFormat="1" ht="15.95" customHeight="1" x14ac:dyDescent="0.2">
      <c r="C33" s="12" t="s">
        <v>67</v>
      </c>
      <c r="D33" s="94">
        <v>0</v>
      </c>
      <c r="E33" s="94">
        <v>0</v>
      </c>
      <c r="F33" s="94">
        <v>0</v>
      </c>
      <c r="G33" s="94">
        <v>0</v>
      </c>
      <c r="H33" s="94">
        <v>0</v>
      </c>
      <c r="I33" s="94">
        <v>0</v>
      </c>
      <c r="J33" s="94">
        <v>0</v>
      </c>
      <c r="K33" s="99">
        <v>0</v>
      </c>
      <c r="L33" s="131"/>
      <c r="M33" s="131"/>
    </row>
    <row r="34" spans="1:14" s="6" customFormat="1" ht="15.95" customHeight="1" x14ac:dyDescent="0.2">
      <c r="C34" s="12" t="s">
        <v>68</v>
      </c>
      <c r="D34" s="94">
        <v>8383.7999999999993</v>
      </c>
      <c r="E34" s="94">
        <v>2164.6999999999998</v>
      </c>
      <c r="F34" s="94">
        <v>3533.7</v>
      </c>
      <c r="G34" s="94">
        <v>11952.6</v>
      </c>
      <c r="H34" s="94">
        <v>34721.1</v>
      </c>
      <c r="I34" s="94">
        <v>13923.1</v>
      </c>
      <c r="J34" s="94">
        <v>11803.2</v>
      </c>
      <c r="K34" s="99">
        <v>30619.5</v>
      </c>
      <c r="L34" s="131"/>
      <c r="M34" s="131"/>
    </row>
    <row r="35" spans="1:14" s="6" customFormat="1" ht="15.95" customHeight="1" x14ac:dyDescent="0.2">
      <c r="C35" s="12" t="s">
        <v>69</v>
      </c>
      <c r="D35" s="94">
        <v>1588.5</v>
      </c>
      <c r="E35" s="94">
        <v>5658.3</v>
      </c>
      <c r="F35" s="94">
        <v>79</v>
      </c>
      <c r="G35" s="94">
        <v>2276.1999999999998</v>
      </c>
      <c r="H35" s="94">
        <v>6006.9</v>
      </c>
      <c r="I35" s="94">
        <v>3869.8</v>
      </c>
      <c r="J35" s="94">
        <v>5286.6</v>
      </c>
      <c r="K35" s="99">
        <v>7809</v>
      </c>
      <c r="L35" s="131"/>
      <c r="M35" s="131"/>
    </row>
    <row r="36" spans="1:14" s="6" customFormat="1" ht="15.95" customHeight="1" x14ac:dyDescent="0.2">
      <c r="C36" s="12" t="s">
        <v>70</v>
      </c>
      <c r="D36" s="94">
        <v>23384.7</v>
      </c>
      <c r="E36" s="94">
        <v>4035.4</v>
      </c>
      <c r="F36" s="94">
        <v>22505</v>
      </c>
      <c r="G36" s="94">
        <v>37435.699999999997</v>
      </c>
      <c r="H36" s="94">
        <v>126942.6</v>
      </c>
      <c r="I36" s="94">
        <v>12166.4</v>
      </c>
      <c r="J36" s="94">
        <v>173389.6</v>
      </c>
      <c r="K36" s="99">
        <v>130096.5</v>
      </c>
      <c r="L36" s="131"/>
      <c r="M36" s="131"/>
    </row>
    <row r="37" spans="1:14" s="6" customFormat="1" ht="15.95" customHeight="1" x14ac:dyDescent="0.2">
      <c r="C37" s="12" t="s">
        <v>71</v>
      </c>
      <c r="D37" s="94">
        <v>1380.8</v>
      </c>
      <c r="E37" s="94">
        <v>0</v>
      </c>
      <c r="F37" s="94">
        <v>2810.4</v>
      </c>
      <c r="G37" s="94">
        <v>1135.3</v>
      </c>
      <c r="H37" s="94">
        <v>896.9</v>
      </c>
      <c r="I37" s="94">
        <v>0</v>
      </c>
      <c r="J37" s="94">
        <v>2915.3</v>
      </c>
      <c r="K37" s="99">
        <v>12978.6</v>
      </c>
      <c r="L37" s="131"/>
      <c r="M37" s="131"/>
    </row>
    <row r="38" spans="1:14" s="6" customFormat="1" ht="15.95" customHeight="1" x14ac:dyDescent="0.2">
      <c r="C38" s="12" t="s">
        <v>72</v>
      </c>
      <c r="D38" s="94">
        <v>0</v>
      </c>
      <c r="E38" s="94">
        <v>0</v>
      </c>
      <c r="F38" s="94">
        <v>0</v>
      </c>
      <c r="G38" s="94">
        <v>317.2</v>
      </c>
      <c r="H38" s="94">
        <v>2289.6999999999998</v>
      </c>
      <c r="I38" s="94">
        <v>337.3</v>
      </c>
      <c r="J38" s="94">
        <v>4381.8999999999996</v>
      </c>
      <c r="K38" s="99">
        <v>11880.1</v>
      </c>
      <c r="L38" s="131"/>
      <c r="M38" s="131"/>
    </row>
    <row r="39" spans="1:14" s="6" customFormat="1" ht="15.95" customHeight="1" x14ac:dyDescent="0.2">
      <c r="C39" s="12" t="s">
        <v>80</v>
      </c>
      <c r="D39" s="94">
        <v>880</v>
      </c>
      <c r="E39" s="94">
        <v>949.1</v>
      </c>
      <c r="F39" s="94">
        <v>0</v>
      </c>
      <c r="G39" s="94">
        <v>0</v>
      </c>
      <c r="H39" s="94">
        <v>1819.5</v>
      </c>
      <c r="I39" s="94">
        <v>0</v>
      </c>
      <c r="J39" s="94">
        <v>2275.9</v>
      </c>
      <c r="K39" s="99">
        <v>0</v>
      </c>
      <c r="L39" s="131"/>
      <c r="M39" s="131"/>
    </row>
    <row r="40" spans="1:14" s="6" customFormat="1" ht="15.95" customHeight="1" x14ac:dyDescent="0.2">
      <c r="C40" s="12" t="s">
        <v>73</v>
      </c>
      <c r="D40" s="94">
        <v>0</v>
      </c>
      <c r="E40" s="94">
        <v>0</v>
      </c>
      <c r="F40" s="94">
        <v>0</v>
      </c>
      <c r="G40" s="94">
        <v>0</v>
      </c>
      <c r="H40" s="94">
        <v>1706.6</v>
      </c>
      <c r="I40" s="94">
        <v>1385.3</v>
      </c>
      <c r="J40" s="94">
        <v>3805.7</v>
      </c>
      <c r="K40" s="99">
        <v>253.2</v>
      </c>
      <c r="L40" s="131"/>
      <c r="M40" s="131"/>
    </row>
    <row r="41" spans="1:14" s="6" customFormat="1" ht="15.95" customHeight="1" x14ac:dyDescent="0.2">
      <c r="C41" s="12" t="s">
        <v>74</v>
      </c>
      <c r="D41" s="94">
        <v>0</v>
      </c>
      <c r="E41" s="94">
        <v>0</v>
      </c>
      <c r="F41" s="94">
        <v>0</v>
      </c>
      <c r="G41" s="94">
        <v>0</v>
      </c>
      <c r="H41" s="94">
        <v>4555.2</v>
      </c>
      <c r="I41" s="94">
        <v>0</v>
      </c>
      <c r="J41" s="94">
        <v>1462.8</v>
      </c>
      <c r="K41" s="99">
        <v>487.4</v>
      </c>
      <c r="L41" s="131"/>
      <c r="M41" s="131"/>
    </row>
    <row r="42" spans="1:14" s="6" customFormat="1" ht="15.95" customHeight="1" x14ac:dyDescent="0.2">
      <c r="C42" s="12" t="s">
        <v>75</v>
      </c>
      <c r="D42" s="94">
        <v>673.6</v>
      </c>
      <c r="E42" s="94">
        <v>786.1</v>
      </c>
      <c r="F42" s="94">
        <v>0</v>
      </c>
      <c r="G42" s="94">
        <v>322.8</v>
      </c>
      <c r="H42" s="94">
        <v>1881.8</v>
      </c>
      <c r="I42" s="94">
        <v>2119.5</v>
      </c>
      <c r="J42" s="94">
        <v>856.1</v>
      </c>
      <c r="K42" s="99">
        <v>15361.7</v>
      </c>
      <c r="L42" s="131"/>
      <c r="M42" s="131"/>
    </row>
    <row r="43" spans="1:14" s="6" customFormat="1" ht="15.95" customHeight="1" x14ac:dyDescent="0.2">
      <c r="A43" s="6" t="s">
        <v>12</v>
      </c>
      <c r="C43" s="12" t="s">
        <v>76</v>
      </c>
      <c r="D43" s="94">
        <v>590.1</v>
      </c>
      <c r="E43" s="94">
        <v>0.7</v>
      </c>
      <c r="F43" s="94">
        <v>1160.8</v>
      </c>
      <c r="G43" s="94">
        <v>419.3</v>
      </c>
      <c r="H43" s="94">
        <v>10898.7</v>
      </c>
      <c r="I43" s="94">
        <v>8304.2999999999993</v>
      </c>
      <c r="J43" s="94">
        <v>4724.7</v>
      </c>
      <c r="K43" s="99">
        <v>6902.3</v>
      </c>
      <c r="L43" s="131"/>
      <c r="M43" s="131"/>
    </row>
    <row r="44" spans="1:14" s="6" customFormat="1" ht="15.95" customHeight="1" x14ac:dyDescent="0.2">
      <c r="C44" s="12" t="s">
        <v>77</v>
      </c>
      <c r="D44" s="94">
        <v>1455.6</v>
      </c>
      <c r="E44" s="94">
        <v>330.3</v>
      </c>
      <c r="F44" s="94">
        <v>463.6</v>
      </c>
      <c r="G44" s="94">
        <v>1186.0999999999999</v>
      </c>
      <c r="H44" s="94">
        <v>11168.2</v>
      </c>
      <c r="I44" s="94">
        <v>972.2</v>
      </c>
      <c r="J44" s="94">
        <v>5630.4</v>
      </c>
      <c r="K44" s="99">
        <v>0</v>
      </c>
      <c r="L44" s="131"/>
      <c r="M44" s="131"/>
    </row>
    <row r="45" spans="1:14" s="6" customFormat="1" ht="15.95" customHeight="1" x14ac:dyDescent="0.2">
      <c r="C45" s="12" t="s">
        <v>78</v>
      </c>
      <c r="D45" s="94">
        <v>0</v>
      </c>
      <c r="E45" s="94">
        <v>0</v>
      </c>
      <c r="F45" s="94">
        <v>0</v>
      </c>
      <c r="G45" s="94">
        <v>0</v>
      </c>
      <c r="H45" s="94">
        <v>24.1</v>
      </c>
      <c r="I45" s="94">
        <v>0</v>
      </c>
      <c r="J45" s="94">
        <v>0</v>
      </c>
      <c r="K45" s="99">
        <v>6693</v>
      </c>
      <c r="L45" s="131"/>
      <c r="M45" s="131"/>
    </row>
    <row r="46" spans="1:14" s="6" customFormat="1" ht="15.95" customHeight="1" x14ac:dyDescent="0.2">
      <c r="C46" s="23" t="s">
        <v>79</v>
      </c>
      <c r="D46" s="95">
        <v>5516.2999999999902</v>
      </c>
      <c r="E46" s="95">
        <v>254.5</v>
      </c>
      <c r="F46" s="95">
        <v>842.69999999999698</v>
      </c>
      <c r="G46" s="95">
        <v>17286.099999999999</v>
      </c>
      <c r="H46" s="95">
        <v>9347.5</v>
      </c>
      <c r="I46" s="95">
        <v>706.19999999999698</v>
      </c>
      <c r="J46" s="95">
        <v>872.90000000002306</v>
      </c>
      <c r="K46" s="100">
        <v>41990.3</v>
      </c>
      <c r="L46" s="130"/>
      <c r="M46" s="130"/>
    </row>
    <row r="47" spans="1:14" s="4" customFormat="1" ht="15.95" customHeight="1" x14ac:dyDescent="0.2">
      <c r="C47" s="23" t="s">
        <v>43</v>
      </c>
      <c r="D47" s="93">
        <v>1747.6</v>
      </c>
      <c r="E47" s="93">
        <v>358.7</v>
      </c>
      <c r="F47" s="93">
        <v>529.5</v>
      </c>
      <c r="G47" s="93">
        <v>199.4</v>
      </c>
      <c r="H47" s="93">
        <v>4751.6000000000004</v>
      </c>
      <c r="I47" s="93">
        <v>4057.4</v>
      </c>
      <c r="J47" s="93">
        <v>887.3</v>
      </c>
      <c r="K47" s="98">
        <v>4758.5</v>
      </c>
      <c r="L47" s="132"/>
      <c r="M47" s="132"/>
      <c r="N47" s="96"/>
    </row>
    <row r="48" spans="1:14" ht="15.95" customHeight="1" x14ac:dyDescent="0.2">
      <c r="C48" s="138" t="s">
        <v>9</v>
      </c>
      <c r="D48" s="144">
        <v>485855.1</v>
      </c>
      <c r="E48" s="144">
        <v>173983.2</v>
      </c>
      <c r="F48" s="144">
        <v>320630.40000000002</v>
      </c>
      <c r="G48" s="144">
        <v>241894.5</v>
      </c>
      <c r="H48" s="144">
        <v>1405816.5</v>
      </c>
      <c r="I48" s="144">
        <v>596294.1</v>
      </c>
      <c r="J48" s="144">
        <v>876514</v>
      </c>
      <c r="K48" s="145">
        <v>1182064.8999999999</v>
      </c>
      <c r="L48" s="130"/>
      <c r="M48" s="130"/>
    </row>
    <row r="49" spans="3:14" ht="15" customHeight="1" x14ac:dyDescent="0.2">
      <c r="C49" s="3"/>
      <c r="K49" s="61"/>
      <c r="L49" s="61"/>
    </row>
    <row r="50" spans="3:14" ht="15" customHeight="1" x14ac:dyDescent="0.2">
      <c r="C50" s="3"/>
      <c r="L50" s="61"/>
    </row>
    <row r="51" spans="3:14" ht="15" customHeight="1" x14ac:dyDescent="0.2">
      <c r="C51" s="3"/>
    </row>
    <row r="52" spans="3:14" ht="12.75" customHeight="1" x14ac:dyDescent="0.2"/>
    <row r="53" spans="3:14" ht="12.75" customHeight="1" x14ac:dyDescent="0.2"/>
    <row r="54" spans="3:14" ht="12.75" customHeight="1" x14ac:dyDescent="0.2"/>
    <row r="55" spans="3:14" ht="12.75" customHeight="1" x14ac:dyDescent="0.2">
      <c r="L55" s="61"/>
    </row>
    <row r="56" spans="3:14" ht="12.75" customHeight="1" x14ac:dyDescent="0.2">
      <c r="L56" s="61"/>
    </row>
    <row r="57" spans="3:14" ht="12.75" customHeight="1" x14ac:dyDescent="0.2">
      <c r="L57" s="61"/>
    </row>
    <row r="58" spans="3:14" ht="15.75" x14ac:dyDescent="0.25">
      <c r="C58" s="2" t="s">
        <v>2</v>
      </c>
      <c r="L58" s="61"/>
    </row>
    <row r="59" spans="3:14" ht="12.75" customHeight="1" x14ac:dyDescent="0.2">
      <c r="C59" s="235"/>
      <c r="D59" s="239"/>
      <c r="E59" s="239"/>
      <c r="F59" s="239"/>
      <c r="G59" s="239"/>
      <c r="H59" s="239"/>
      <c r="I59" s="239"/>
      <c r="J59" s="239"/>
      <c r="K59" s="91"/>
      <c r="L59" s="61"/>
    </row>
    <row r="60" spans="3:14" ht="12.75" customHeight="1" x14ac:dyDescent="0.2">
      <c r="C60" s="235" t="s">
        <v>108</v>
      </c>
      <c r="D60" s="236"/>
      <c r="E60" s="236"/>
      <c r="F60" s="236"/>
      <c r="G60" s="236"/>
      <c r="H60" s="236"/>
      <c r="I60" s="236"/>
      <c r="J60" s="236"/>
      <c r="K60" s="1" t="s">
        <v>102</v>
      </c>
      <c r="L60" s="61"/>
    </row>
    <row r="61" spans="3:14" ht="12.75" customHeight="1" x14ac:dyDescent="0.2"/>
    <row r="62" spans="3:14" ht="17.100000000000001" customHeight="1" x14ac:dyDescent="0.2">
      <c r="C62" s="237" t="s">
        <v>41</v>
      </c>
      <c r="D62" s="225" t="str">
        <f>CONCATENATE('M1'!D11," ",'M1'!D12)</f>
        <v>Februar 2017</v>
      </c>
      <c r="E62" s="226"/>
      <c r="F62" s="226"/>
      <c r="G62" s="227"/>
      <c r="H62" s="227"/>
      <c r="I62" s="227"/>
      <c r="J62" s="227"/>
      <c r="K62" s="222"/>
      <c r="L62" s="61"/>
    </row>
    <row r="63" spans="3:14" ht="32.25" customHeight="1" x14ac:dyDescent="0.2">
      <c r="C63" s="238"/>
      <c r="D63" s="232" t="s">
        <v>140</v>
      </c>
      <c r="E63" s="233"/>
      <c r="F63" s="233"/>
      <c r="G63" s="234"/>
      <c r="H63" s="232" t="s">
        <v>141</v>
      </c>
      <c r="I63" s="233"/>
      <c r="J63" s="233"/>
      <c r="K63" s="234"/>
      <c r="M63" s="61"/>
      <c r="N63" s="61"/>
    </row>
    <row r="64" spans="3:14" ht="15" customHeight="1" x14ac:dyDescent="0.2">
      <c r="C64" s="238"/>
      <c r="D64" s="228" t="s">
        <v>142</v>
      </c>
      <c r="E64" s="229"/>
      <c r="F64" s="230"/>
      <c r="G64" s="231"/>
      <c r="H64" s="228" t="s">
        <v>142</v>
      </c>
      <c r="I64" s="229"/>
      <c r="J64" s="230"/>
      <c r="K64" s="231"/>
      <c r="M64" s="61"/>
      <c r="N64" s="61"/>
    </row>
    <row r="65" spans="1:14" ht="15" customHeight="1" x14ac:dyDescent="0.2">
      <c r="C65" s="133"/>
      <c r="D65" s="134">
        <v>2</v>
      </c>
      <c r="E65" s="158">
        <v>3</v>
      </c>
      <c r="F65" s="158">
        <v>4</v>
      </c>
      <c r="G65" s="135" t="s">
        <v>139</v>
      </c>
      <c r="H65" s="134">
        <v>2</v>
      </c>
      <c r="I65" s="158">
        <v>3</v>
      </c>
      <c r="J65" s="158">
        <v>4</v>
      </c>
      <c r="K65" s="135" t="s">
        <v>139</v>
      </c>
      <c r="M65" s="61"/>
      <c r="N65" s="61"/>
    </row>
    <row r="66" spans="1:14" ht="15" customHeight="1" x14ac:dyDescent="0.2">
      <c r="C66" s="109"/>
      <c r="D66" s="110" t="s">
        <v>135</v>
      </c>
      <c r="E66" s="159" t="s">
        <v>135</v>
      </c>
      <c r="F66" s="159" t="s">
        <v>135</v>
      </c>
      <c r="G66" s="111" t="s">
        <v>135</v>
      </c>
      <c r="H66" s="110" t="s">
        <v>135</v>
      </c>
      <c r="I66" s="159" t="s">
        <v>135</v>
      </c>
      <c r="J66" s="159" t="s">
        <v>135</v>
      </c>
      <c r="K66" s="111" t="s">
        <v>135</v>
      </c>
      <c r="M66" s="61"/>
      <c r="N66" s="61"/>
    </row>
    <row r="67" spans="1:14" s="6" customFormat="1" ht="15.95" customHeight="1" x14ac:dyDescent="0.2">
      <c r="C67" s="20" t="s">
        <v>10</v>
      </c>
      <c r="D67" s="92">
        <v>6621875.5999999996</v>
      </c>
      <c r="E67" s="92">
        <v>3302176.7</v>
      </c>
      <c r="F67" s="92">
        <v>3385228.7</v>
      </c>
      <c r="G67" s="92">
        <v>9077517.1999999993</v>
      </c>
      <c r="H67" s="92">
        <v>13693019.800000001</v>
      </c>
      <c r="I67" s="92">
        <v>5555117.7999999998</v>
      </c>
      <c r="J67" s="92">
        <v>6429567.2999999998</v>
      </c>
      <c r="K67" s="97">
        <v>16610291.199999999</v>
      </c>
      <c r="M67" s="141"/>
      <c r="N67" s="141"/>
    </row>
    <row r="68" spans="1:14" s="6" customFormat="1" ht="15.95" customHeight="1" x14ac:dyDescent="0.2">
      <c r="C68" s="21" t="s">
        <v>11</v>
      </c>
      <c r="D68" s="93">
        <v>2846140.3</v>
      </c>
      <c r="E68" s="93">
        <v>789393.1</v>
      </c>
      <c r="F68" s="93">
        <v>4681856.9000000004</v>
      </c>
      <c r="G68" s="93">
        <v>19596993.100000001</v>
      </c>
      <c r="H68" s="93">
        <v>4186770.7</v>
      </c>
      <c r="I68" s="93">
        <v>1083130.8999999999</v>
      </c>
      <c r="J68" s="93">
        <v>4558327.2</v>
      </c>
      <c r="K68" s="98">
        <v>22042124.100000001</v>
      </c>
      <c r="M68" s="141"/>
      <c r="N68" s="141"/>
    </row>
    <row r="69" spans="1:14" s="6" customFormat="1" ht="15.95" customHeight="1" x14ac:dyDescent="0.2">
      <c r="C69" s="22" t="s">
        <v>53</v>
      </c>
      <c r="D69" s="94">
        <v>2612487.7000000002</v>
      </c>
      <c r="E69" s="94">
        <v>760607.3</v>
      </c>
      <c r="F69" s="94">
        <v>4554248</v>
      </c>
      <c r="G69" s="94">
        <v>16077846</v>
      </c>
      <c r="H69" s="94">
        <v>4076468</v>
      </c>
      <c r="I69" s="94">
        <v>1066682.5</v>
      </c>
      <c r="J69" s="94">
        <v>4491476.5999999996</v>
      </c>
      <c r="K69" s="99">
        <v>20424665.399999999</v>
      </c>
      <c r="M69" s="141"/>
      <c r="N69" s="141"/>
    </row>
    <row r="70" spans="1:14" s="6" customFormat="1" ht="15.95" customHeight="1" x14ac:dyDescent="0.2">
      <c r="C70" s="12" t="s">
        <v>54</v>
      </c>
      <c r="D70" s="94">
        <v>37399.599999999999</v>
      </c>
      <c r="E70" s="94">
        <v>16663.900000000001</v>
      </c>
      <c r="F70" s="94">
        <v>22901.7</v>
      </c>
      <c r="G70" s="94">
        <v>77399.399999999994</v>
      </c>
      <c r="H70" s="94">
        <v>41565.699999999997</v>
      </c>
      <c r="I70" s="94">
        <v>15158.7</v>
      </c>
      <c r="J70" s="94">
        <v>15687.3</v>
      </c>
      <c r="K70" s="99">
        <v>151317.4</v>
      </c>
      <c r="M70" s="141"/>
      <c r="N70" s="141"/>
    </row>
    <row r="71" spans="1:14" s="6" customFormat="1" ht="15.95" customHeight="1" x14ac:dyDescent="0.2">
      <c r="A71" s="6" t="s">
        <v>12</v>
      </c>
      <c r="C71" s="12" t="s">
        <v>55</v>
      </c>
      <c r="D71" s="94">
        <v>81331.3</v>
      </c>
      <c r="E71" s="94">
        <v>7966.9</v>
      </c>
      <c r="F71" s="94">
        <v>216220.7</v>
      </c>
      <c r="G71" s="94">
        <v>1264684.8999999999</v>
      </c>
      <c r="H71" s="94">
        <v>100616.5</v>
      </c>
      <c r="I71" s="94">
        <v>1393</v>
      </c>
      <c r="J71" s="94">
        <v>60785.599999999999</v>
      </c>
      <c r="K71" s="99">
        <v>1827680.2</v>
      </c>
      <c r="M71" s="141"/>
      <c r="N71" s="141"/>
    </row>
    <row r="72" spans="1:14" s="6" customFormat="1" ht="15.95" customHeight="1" x14ac:dyDescent="0.2">
      <c r="C72" s="12" t="s">
        <v>56</v>
      </c>
      <c r="D72" s="94">
        <v>9197.2999999999993</v>
      </c>
      <c r="E72" s="94">
        <v>8642.9</v>
      </c>
      <c r="F72" s="94">
        <v>6344.9</v>
      </c>
      <c r="G72" s="94">
        <v>39748.6</v>
      </c>
      <c r="H72" s="94">
        <v>28122.400000000001</v>
      </c>
      <c r="I72" s="94">
        <v>15805</v>
      </c>
      <c r="J72" s="94">
        <v>39843.4</v>
      </c>
      <c r="K72" s="99">
        <v>121679.9</v>
      </c>
      <c r="M72" s="141"/>
      <c r="N72" s="141"/>
    </row>
    <row r="73" spans="1:14" s="6" customFormat="1" ht="15.95" customHeight="1" x14ac:dyDescent="0.2">
      <c r="C73" s="12" t="s">
        <v>57</v>
      </c>
      <c r="D73" s="94">
        <v>3134.9</v>
      </c>
      <c r="E73" s="94">
        <v>0</v>
      </c>
      <c r="F73" s="94">
        <v>49432.6</v>
      </c>
      <c r="G73" s="94">
        <v>113137.3</v>
      </c>
      <c r="H73" s="94">
        <v>2423.6999999999998</v>
      </c>
      <c r="I73" s="94">
        <v>2252.6999999999998</v>
      </c>
      <c r="J73" s="94">
        <v>46390.7</v>
      </c>
      <c r="K73" s="99">
        <v>263965.59999999998</v>
      </c>
      <c r="M73" s="141"/>
      <c r="N73" s="141"/>
    </row>
    <row r="74" spans="1:14" s="6" customFormat="1" ht="15.95" customHeight="1" x14ac:dyDescent="0.2">
      <c r="C74" s="12" t="s">
        <v>58</v>
      </c>
      <c r="D74" s="94">
        <v>1073.2</v>
      </c>
      <c r="E74" s="94">
        <v>1772.7</v>
      </c>
      <c r="F74" s="94">
        <v>1536.7</v>
      </c>
      <c r="G74" s="94">
        <v>58495.4</v>
      </c>
      <c r="H74" s="94">
        <v>1715.6</v>
      </c>
      <c r="I74" s="94">
        <v>4102.3</v>
      </c>
      <c r="J74" s="94">
        <v>13756.3</v>
      </c>
      <c r="K74" s="99">
        <v>87183.4</v>
      </c>
      <c r="M74" s="141"/>
      <c r="N74" s="141"/>
    </row>
    <row r="75" spans="1:14" s="6" customFormat="1" ht="15.95" customHeight="1" x14ac:dyDescent="0.2">
      <c r="C75" s="12" t="s">
        <v>59</v>
      </c>
      <c r="D75" s="94">
        <v>49583.199999999997</v>
      </c>
      <c r="E75" s="94">
        <v>20542.5</v>
      </c>
      <c r="F75" s="94">
        <v>24099.4</v>
      </c>
      <c r="G75" s="94">
        <v>98290.7</v>
      </c>
      <c r="H75" s="94">
        <v>77298.899999999994</v>
      </c>
      <c r="I75" s="94">
        <v>10371</v>
      </c>
      <c r="J75" s="94">
        <v>32589.9</v>
      </c>
      <c r="K75" s="99">
        <v>192017.2</v>
      </c>
      <c r="M75" s="141"/>
      <c r="N75" s="141"/>
    </row>
    <row r="76" spans="1:14" s="6" customFormat="1" ht="15.95" customHeight="1" x14ac:dyDescent="0.2">
      <c r="C76" s="12" t="s">
        <v>60</v>
      </c>
      <c r="D76" s="94">
        <v>1258.9000000000001</v>
      </c>
      <c r="E76" s="94">
        <v>1433.6</v>
      </c>
      <c r="F76" s="94">
        <v>15502.4</v>
      </c>
      <c r="G76" s="94">
        <v>646369.1</v>
      </c>
      <c r="H76" s="94">
        <v>0</v>
      </c>
      <c r="I76" s="94">
        <v>0</v>
      </c>
      <c r="J76" s="94">
        <v>3893.8</v>
      </c>
      <c r="K76" s="99">
        <v>118648.9</v>
      </c>
      <c r="M76" s="141"/>
      <c r="N76" s="141"/>
    </row>
    <row r="77" spans="1:14" s="6" customFormat="1" ht="15.95" customHeight="1" x14ac:dyDescent="0.2">
      <c r="A77" s="6" t="s">
        <v>13</v>
      </c>
      <c r="C77" s="12" t="s">
        <v>61</v>
      </c>
      <c r="D77" s="94">
        <v>17194.7</v>
      </c>
      <c r="E77" s="94">
        <v>5333.9</v>
      </c>
      <c r="F77" s="94">
        <v>11920.3</v>
      </c>
      <c r="G77" s="94">
        <v>45792.7</v>
      </c>
      <c r="H77" s="94">
        <v>35025.1</v>
      </c>
      <c r="I77" s="94">
        <v>4883.6000000000004</v>
      </c>
      <c r="J77" s="94">
        <v>21160.6</v>
      </c>
      <c r="K77" s="99">
        <v>76252.399999999994</v>
      </c>
      <c r="M77" s="141"/>
      <c r="N77" s="141"/>
    </row>
    <row r="78" spans="1:14" s="6" customFormat="1" ht="15.95" customHeight="1" x14ac:dyDescent="0.2">
      <c r="C78" s="12" t="s">
        <v>62</v>
      </c>
      <c r="D78" s="94">
        <v>7.5</v>
      </c>
      <c r="E78" s="94">
        <v>6528</v>
      </c>
      <c r="F78" s="94">
        <v>1817.9</v>
      </c>
      <c r="G78" s="94">
        <v>161246.20000000001</v>
      </c>
      <c r="H78" s="94">
        <v>0</v>
      </c>
      <c r="I78" s="94">
        <v>1660.9</v>
      </c>
      <c r="J78" s="94">
        <v>1778.5</v>
      </c>
      <c r="K78" s="99">
        <v>89505.3</v>
      </c>
      <c r="M78" s="141"/>
      <c r="N78" s="141"/>
    </row>
    <row r="79" spans="1:14" s="6" customFormat="1" ht="15.95" customHeight="1" x14ac:dyDescent="0.2">
      <c r="A79" s="6" t="s">
        <v>13</v>
      </c>
      <c r="C79" s="12" t="s">
        <v>63</v>
      </c>
      <c r="D79" s="94">
        <v>67426</v>
      </c>
      <c r="E79" s="94">
        <v>39374.800000000003</v>
      </c>
      <c r="F79" s="94">
        <v>96730</v>
      </c>
      <c r="G79" s="94">
        <v>423943.2</v>
      </c>
      <c r="H79" s="94">
        <v>46814.1</v>
      </c>
      <c r="I79" s="94">
        <v>14012.2</v>
      </c>
      <c r="J79" s="94">
        <v>14898.4</v>
      </c>
      <c r="K79" s="99">
        <v>184027.2</v>
      </c>
      <c r="M79" s="141"/>
      <c r="N79" s="141"/>
    </row>
    <row r="80" spans="1:14" s="6" customFormat="1" ht="15.95" customHeight="1" x14ac:dyDescent="0.2">
      <c r="A80" s="6" t="s">
        <v>13</v>
      </c>
      <c r="C80" s="12" t="s">
        <v>132</v>
      </c>
      <c r="D80" s="94">
        <v>26379.7</v>
      </c>
      <c r="E80" s="94">
        <v>6445.5</v>
      </c>
      <c r="F80" s="94">
        <v>4461.3</v>
      </c>
      <c r="G80" s="94">
        <v>59451.5</v>
      </c>
      <c r="H80" s="94">
        <v>31491.8</v>
      </c>
      <c r="I80" s="94">
        <v>17466.5</v>
      </c>
      <c r="J80" s="94">
        <v>50312.7</v>
      </c>
      <c r="K80" s="99">
        <v>49933</v>
      </c>
      <c r="M80" s="141"/>
      <c r="N80" s="141"/>
    </row>
    <row r="81" spans="1:14" s="6" customFormat="1" ht="15.95" customHeight="1" x14ac:dyDescent="0.2">
      <c r="C81" s="12" t="s">
        <v>64</v>
      </c>
      <c r="D81" s="94">
        <v>15908.7</v>
      </c>
      <c r="E81" s="94">
        <v>2133.3000000000002</v>
      </c>
      <c r="F81" s="94">
        <v>143723.70000000001</v>
      </c>
      <c r="G81" s="94">
        <v>324614</v>
      </c>
      <c r="H81" s="94">
        <v>35661</v>
      </c>
      <c r="I81" s="94">
        <v>91.9</v>
      </c>
      <c r="J81" s="94">
        <v>20195.7</v>
      </c>
      <c r="K81" s="99">
        <v>318761.40000000002</v>
      </c>
      <c r="M81" s="141"/>
      <c r="N81" s="141"/>
    </row>
    <row r="82" spans="1:14" s="6" customFormat="1" ht="15.95" customHeight="1" x14ac:dyDescent="0.2">
      <c r="C82" s="12" t="s">
        <v>65</v>
      </c>
      <c r="D82" s="94">
        <v>42766.3</v>
      </c>
      <c r="E82" s="94">
        <v>51796.7</v>
      </c>
      <c r="F82" s="94">
        <v>1427060.9</v>
      </c>
      <c r="G82" s="94">
        <v>1105133.3</v>
      </c>
      <c r="H82" s="94">
        <v>39619.599999999999</v>
      </c>
      <c r="I82" s="94">
        <v>12115.7</v>
      </c>
      <c r="J82" s="94">
        <v>792443.7</v>
      </c>
      <c r="K82" s="99">
        <v>1131031.7</v>
      </c>
      <c r="M82" s="141"/>
      <c r="N82" s="141"/>
    </row>
    <row r="83" spans="1:14" s="6" customFormat="1" ht="15.95" customHeight="1" x14ac:dyDescent="0.2">
      <c r="C83" s="12" t="s">
        <v>66</v>
      </c>
      <c r="D83" s="94">
        <v>7811.4</v>
      </c>
      <c r="E83" s="94">
        <v>2130.4</v>
      </c>
      <c r="F83" s="94">
        <v>3318.5</v>
      </c>
      <c r="G83" s="94">
        <v>51160.9</v>
      </c>
      <c r="H83" s="94">
        <v>9331.5</v>
      </c>
      <c r="I83" s="94">
        <v>4100.6000000000004</v>
      </c>
      <c r="J83" s="94">
        <v>4185.1000000000004</v>
      </c>
      <c r="K83" s="99">
        <v>60617.3</v>
      </c>
      <c r="M83" s="141"/>
      <c r="N83" s="141"/>
    </row>
    <row r="84" spans="1:14" s="6" customFormat="1" ht="15.95" customHeight="1" x14ac:dyDescent="0.2">
      <c r="C84" s="12" t="s">
        <v>67</v>
      </c>
      <c r="D84" s="94">
        <v>0</v>
      </c>
      <c r="E84" s="94">
        <v>0</v>
      </c>
      <c r="F84" s="94">
        <v>1491.5</v>
      </c>
      <c r="G84" s="94">
        <v>0</v>
      </c>
      <c r="H84" s="94">
        <v>0</v>
      </c>
      <c r="I84" s="94">
        <v>0</v>
      </c>
      <c r="J84" s="94">
        <v>0</v>
      </c>
      <c r="K84" s="99">
        <v>847.6</v>
      </c>
      <c r="M84" s="141"/>
      <c r="N84" s="141"/>
    </row>
    <row r="85" spans="1:14" s="6" customFormat="1" ht="15.95" customHeight="1" x14ac:dyDescent="0.2">
      <c r="C85" s="12" t="s">
        <v>68</v>
      </c>
      <c r="D85" s="94">
        <v>160089.5</v>
      </c>
      <c r="E85" s="94">
        <v>67970.600000000006</v>
      </c>
      <c r="F85" s="94">
        <v>130485.9</v>
      </c>
      <c r="G85" s="94">
        <v>896815.6</v>
      </c>
      <c r="H85" s="94">
        <v>121726.8</v>
      </c>
      <c r="I85" s="94">
        <v>71331.899999999994</v>
      </c>
      <c r="J85" s="94">
        <v>130084.6</v>
      </c>
      <c r="K85" s="99">
        <v>1311444.8</v>
      </c>
      <c r="M85" s="141"/>
      <c r="N85" s="141"/>
    </row>
    <row r="86" spans="1:14" s="6" customFormat="1" ht="15.95" customHeight="1" x14ac:dyDescent="0.2">
      <c r="C86" s="12" t="s">
        <v>69</v>
      </c>
      <c r="D86" s="94">
        <v>51473.8</v>
      </c>
      <c r="E86" s="94">
        <v>33722.5</v>
      </c>
      <c r="F86" s="94">
        <v>27825.8</v>
      </c>
      <c r="G86" s="94">
        <v>175840.6</v>
      </c>
      <c r="H86" s="94">
        <v>65544.600000000006</v>
      </c>
      <c r="I86" s="94">
        <v>26173.7</v>
      </c>
      <c r="J86" s="94">
        <v>24491.1</v>
      </c>
      <c r="K86" s="99">
        <v>206501</v>
      </c>
      <c r="M86" s="141"/>
      <c r="N86" s="141"/>
    </row>
    <row r="87" spans="1:14" s="6" customFormat="1" ht="15.95" customHeight="1" x14ac:dyDescent="0.2">
      <c r="C87" s="12" t="s">
        <v>70</v>
      </c>
      <c r="D87" s="94">
        <v>1082260.3</v>
      </c>
      <c r="E87" s="94">
        <v>279461.09999999998</v>
      </c>
      <c r="F87" s="94">
        <v>1519820</v>
      </c>
      <c r="G87" s="94">
        <v>5874615.2000000002</v>
      </c>
      <c r="H87" s="94">
        <v>2087825.3</v>
      </c>
      <c r="I87" s="94">
        <v>558827.69999999995</v>
      </c>
      <c r="J87" s="94">
        <v>2455077.4</v>
      </c>
      <c r="K87" s="99">
        <v>8706890.5</v>
      </c>
      <c r="M87" s="141"/>
      <c r="N87" s="141"/>
    </row>
    <row r="88" spans="1:14" s="6" customFormat="1" ht="15.95" customHeight="1" x14ac:dyDescent="0.2">
      <c r="C88" s="12" t="s">
        <v>71</v>
      </c>
      <c r="D88" s="94">
        <v>11152.4</v>
      </c>
      <c r="E88" s="94">
        <v>2488.3000000000002</v>
      </c>
      <c r="F88" s="94">
        <v>30291.7</v>
      </c>
      <c r="G88" s="94">
        <v>287051.09999999998</v>
      </c>
      <c r="H88" s="94">
        <v>5561</v>
      </c>
      <c r="I88" s="94">
        <v>2005.6</v>
      </c>
      <c r="J88" s="94">
        <v>21994.5</v>
      </c>
      <c r="K88" s="99">
        <v>487162.9</v>
      </c>
      <c r="M88" s="141"/>
      <c r="N88" s="141"/>
    </row>
    <row r="89" spans="1:14" s="6" customFormat="1" ht="15.95" customHeight="1" x14ac:dyDescent="0.2">
      <c r="C89" s="12" t="s">
        <v>72</v>
      </c>
      <c r="D89" s="94">
        <v>187787.6</v>
      </c>
      <c r="E89" s="94">
        <v>51485.2</v>
      </c>
      <c r="F89" s="94">
        <v>279770.7</v>
      </c>
      <c r="G89" s="94">
        <v>1888325.1</v>
      </c>
      <c r="H89" s="94">
        <v>188709.4</v>
      </c>
      <c r="I89" s="94">
        <v>23575.1</v>
      </c>
      <c r="J89" s="94">
        <v>104758.9</v>
      </c>
      <c r="K89" s="99">
        <v>2171866.6</v>
      </c>
      <c r="M89" s="141"/>
      <c r="N89" s="141"/>
    </row>
    <row r="90" spans="1:14" s="6" customFormat="1" ht="15.95" customHeight="1" x14ac:dyDescent="0.2">
      <c r="C90" s="12" t="s">
        <v>80</v>
      </c>
      <c r="D90" s="94">
        <v>7034.6</v>
      </c>
      <c r="E90" s="94">
        <v>7937.8</v>
      </c>
      <c r="F90" s="94">
        <v>19174</v>
      </c>
      <c r="G90" s="94">
        <v>91857.600000000006</v>
      </c>
      <c r="H90" s="94">
        <v>6741.8</v>
      </c>
      <c r="I90" s="94">
        <v>1869.5</v>
      </c>
      <c r="J90" s="94">
        <v>13225.1</v>
      </c>
      <c r="K90" s="99">
        <v>42101</v>
      </c>
      <c r="M90" s="141"/>
      <c r="N90" s="141"/>
    </row>
    <row r="91" spans="1:14" s="6" customFormat="1" ht="15.95" customHeight="1" x14ac:dyDescent="0.2">
      <c r="C91" s="12" t="s">
        <v>73</v>
      </c>
      <c r="D91" s="94">
        <v>113446</v>
      </c>
      <c r="E91" s="94">
        <v>6191.2</v>
      </c>
      <c r="F91" s="94">
        <v>61502.400000000001</v>
      </c>
      <c r="G91" s="94">
        <v>422535.4</v>
      </c>
      <c r="H91" s="94">
        <v>134230.9</v>
      </c>
      <c r="I91" s="94">
        <v>52403.9</v>
      </c>
      <c r="J91" s="94">
        <v>50426.9</v>
      </c>
      <c r="K91" s="99">
        <v>342572.9</v>
      </c>
      <c r="M91" s="141"/>
      <c r="N91" s="141"/>
    </row>
    <row r="92" spans="1:14" s="6" customFormat="1" ht="15.95" customHeight="1" x14ac:dyDescent="0.2">
      <c r="C92" s="12" t="s">
        <v>74</v>
      </c>
      <c r="D92" s="94">
        <v>24714.9</v>
      </c>
      <c r="E92" s="94">
        <v>34982.9</v>
      </c>
      <c r="F92" s="94">
        <v>95737.9</v>
      </c>
      <c r="G92" s="94">
        <v>115379.4</v>
      </c>
      <c r="H92" s="94">
        <v>49404.3</v>
      </c>
      <c r="I92" s="94">
        <v>29391.7</v>
      </c>
      <c r="J92" s="94">
        <v>89680.7</v>
      </c>
      <c r="K92" s="99">
        <v>172549.6</v>
      </c>
      <c r="M92" s="141"/>
      <c r="N92" s="141"/>
    </row>
    <row r="93" spans="1:14" s="6" customFormat="1" ht="15.95" customHeight="1" x14ac:dyDescent="0.2">
      <c r="C93" s="12" t="s">
        <v>75</v>
      </c>
      <c r="D93" s="94">
        <v>6871.8</v>
      </c>
      <c r="E93" s="94">
        <v>10659.2</v>
      </c>
      <c r="F93" s="94">
        <v>38121.4</v>
      </c>
      <c r="G93" s="94">
        <v>621620.9</v>
      </c>
      <c r="H93" s="94">
        <v>15323.4</v>
      </c>
      <c r="I93" s="94">
        <v>5979.6</v>
      </c>
      <c r="J93" s="94">
        <v>38894.699999999997</v>
      </c>
      <c r="K93" s="99">
        <v>711132.9</v>
      </c>
      <c r="M93" s="141"/>
      <c r="N93" s="141"/>
    </row>
    <row r="94" spans="1:14" s="6" customFormat="1" ht="15.95" customHeight="1" x14ac:dyDescent="0.2">
      <c r="A94" s="6" t="s">
        <v>12</v>
      </c>
      <c r="C94" s="12" t="s">
        <v>76</v>
      </c>
      <c r="D94" s="94">
        <v>363580.4</v>
      </c>
      <c r="E94" s="94">
        <v>54650.400000000001</v>
      </c>
      <c r="F94" s="94">
        <v>227490.1</v>
      </c>
      <c r="G94" s="94">
        <v>815731.9</v>
      </c>
      <c r="H94" s="94">
        <v>563973.80000000005</v>
      </c>
      <c r="I94" s="94">
        <v>108280.9</v>
      </c>
      <c r="J94" s="94">
        <v>324291.09999999998</v>
      </c>
      <c r="K94" s="99">
        <v>1125123</v>
      </c>
      <c r="M94" s="141"/>
      <c r="N94" s="141"/>
    </row>
    <row r="95" spans="1:14" s="6" customFormat="1" ht="15.95" customHeight="1" x14ac:dyDescent="0.2">
      <c r="C95" s="12" t="s">
        <v>77</v>
      </c>
      <c r="D95" s="94">
        <v>238841.5</v>
      </c>
      <c r="E95" s="94">
        <v>39633.9</v>
      </c>
      <c r="F95" s="94">
        <v>97429</v>
      </c>
      <c r="G95" s="94">
        <v>353122.1</v>
      </c>
      <c r="H95" s="94">
        <v>387740.8</v>
      </c>
      <c r="I95" s="94">
        <v>83022.2</v>
      </c>
      <c r="J95" s="94">
        <v>120545.1</v>
      </c>
      <c r="K95" s="99">
        <v>420461.1</v>
      </c>
      <c r="M95" s="141"/>
      <c r="N95" s="141"/>
    </row>
    <row r="96" spans="1:14" s="6" customFormat="1" ht="15.95" customHeight="1" x14ac:dyDescent="0.2">
      <c r="C96" s="12" t="s">
        <v>78</v>
      </c>
      <c r="D96" s="94">
        <v>4762.2</v>
      </c>
      <c r="E96" s="94">
        <v>659.1</v>
      </c>
      <c r="F96" s="94">
        <v>36.6</v>
      </c>
      <c r="G96" s="94">
        <v>65483.9</v>
      </c>
      <c r="H96" s="94">
        <v>0</v>
      </c>
      <c r="I96" s="94">
        <v>406.6</v>
      </c>
      <c r="J96" s="94">
        <v>84.8</v>
      </c>
      <c r="K96" s="99">
        <v>53390.6</v>
      </c>
      <c r="M96" s="141"/>
      <c r="N96" s="141"/>
    </row>
    <row r="97" spans="3:15" s="6" customFormat="1" ht="15.95" customHeight="1" x14ac:dyDescent="0.2">
      <c r="C97" s="23" t="s">
        <v>79</v>
      </c>
      <c r="D97" s="95">
        <v>233652.6</v>
      </c>
      <c r="E97" s="95">
        <v>28785.799999999901</v>
      </c>
      <c r="F97" s="95">
        <v>127608.900000001</v>
      </c>
      <c r="G97" s="95">
        <v>3519147.1</v>
      </c>
      <c r="H97" s="95">
        <v>110302.700000001</v>
      </c>
      <c r="I97" s="95">
        <v>16448.3999999999</v>
      </c>
      <c r="J97" s="95">
        <v>66850.600000000602</v>
      </c>
      <c r="K97" s="100">
        <v>1617458.7</v>
      </c>
      <c r="M97" s="141"/>
      <c r="N97" s="141"/>
    </row>
    <row r="98" spans="3:15" s="4" customFormat="1" ht="15.95" customHeight="1" x14ac:dyDescent="0.2">
      <c r="C98" s="23" t="s">
        <v>43</v>
      </c>
      <c r="D98" s="93">
        <v>10315</v>
      </c>
      <c r="E98" s="93">
        <v>15295.3</v>
      </c>
      <c r="F98" s="93">
        <v>7722.8</v>
      </c>
      <c r="G98" s="93">
        <v>65527.7</v>
      </c>
      <c r="H98" s="93">
        <v>14661.8</v>
      </c>
      <c r="I98" s="93">
        <v>13450</v>
      </c>
      <c r="J98" s="93">
        <v>10851.6</v>
      </c>
      <c r="K98" s="98">
        <v>8067.8</v>
      </c>
      <c r="L98" s="96"/>
      <c r="M98" s="142"/>
      <c r="N98" s="142"/>
    </row>
    <row r="99" spans="3:15" ht="15.95" customHeight="1" x14ac:dyDescent="0.2">
      <c r="C99" s="138" t="s">
        <v>9</v>
      </c>
      <c r="D99" s="144">
        <v>9478330.9000000004</v>
      </c>
      <c r="E99" s="144">
        <v>4106865.1</v>
      </c>
      <c r="F99" s="144">
        <v>8074808.4000000004</v>
      </c>
      <c r="G99" s="144">
        <v>28740038</v>
      </c>
      <c r="H99" s="144">
        <v>17894452.300000001</v>
      </c>
      <c r="I99" s="144">
        <v>6651698.7000000002</v>
      </c>
      <c r="J99" s="144">
        <v>10998746.1</v>
      </c>
      <c r="K99" s="145">
        <v>38660483.100000001</v>
      </c>
      <c r="M99" s="61"/>
      <c r="N99" s="61"/>
    </row>
    <row r="100" spans="3:15" x14ac:dyDescent="0.2">
      <c r="K100" s="61"/>
      <c r="L100" s="61"/>
    </row>
    <row r="101" spans="3:15" x14ac:dyDescent="0.2">
      <c r="K101" s="61"/>
      <c r="L101" s="61"/>
    </row>
    <row r="102" spans="3:15" x14ac:dyDescent="0.2">
      <c r="L102" s="61"/>
      <c r="O102" s="129"/>
    </row>
    <row r="103" spans="3:15" x14ac:dyDescent="0.2">
      <c r="K103" s="61"/>
      <c r="L103" s="61"/>
    </row>
    <row r="106" spans="3:15" x14ac:dyDescent="0.2">
      <c r="L106" s="61"/>
    </row>
    <row r="107" spans="3:15" x14ac:dyDescent="0.2">
      <c r="L107" s="61"/>
    </row>
    <row r="108" spans="3:15" x14ac:dyDescent="0.2">
      <c r="L108" s="61"/>
    </row>
    <row r="109" spans="3:15" ht="15.75" x14ac:dyDescent="0.25">
      <c r="C109" s="2" t="s">
        <v>2</v>
      </c>
      <c r="L109" s="61"/>
    </row>
    <row r="110" spans="3:15" ht="12.75" customHeight="1" x14ac:dyDescent="0.2">
      <c r="C110" s="235"/>
      <c r="D110" s="239"/>
      <c r="E110" s="239"/>
      <c r="F110" s="239"/>
      <c r="G110" s="239"/>
      <c r="H110" s="239"/>
      <c r="I110" s="239"/>
      <c r="J110" s="239"/>
      <c r="K110" s="91"/>
      <c r="L110" s="61"/>
    </row>
    <row r="111" spans="3:15" ht="12.75" customHeight="1" x14ac:dyDescent="0.2">
      <c r="C111" s="235" t="s">
        <v>108</v>
      </c>
      <c r="D111" s="236"/>
      <c r="E111" s="236"/>
      <c r="F111" s="236"/>
      <c r="G111" s="236"/>
      <c r="H111" s="236"/>
      <c r="I111" s="236"/>
      <c r="J111" s="236"/>
      <c r="K111" s="1" t="s">
        <v>137</v>
      </c>
      <c r="L111" s="61"/>
    </row>
    <row r="112" spans="3:15" ht="12.75" customHeight="1" x14ac:dyDescent="0.2"/>
    <row r="113" spans="1:14" ht="17.100000000000001" customHeight="1" x14ac:dyDescent="0.2">
      <c r="C113" s="237" t="s">
        <v>41</v>
      </c>
      <c r="D113" s="225" t="str">
        <f>CONCATENATE('M1'!D11," ",'M1'!D12)</f>
        <v>Februar 2017</v>
      </c>
      <c r="E113" s="226"/>
      <c r="F113" s="226"/>
      <c r="G113" s="227"/>
      <c r="H113" s="227"/>
      <c r="I113" s="227"/>
      <c r="J113" s="227"/>
      <c r="K113" s="222"/>
      <c r="L113" s="61"/>
    </row>
    <row r="114" spans="1:14" ht="32.25" customHeight="1" x14ac:dyDescent="0.2">
      <c r="C114" s="238"/>
      <c r="D114" s="214" t="s">
        <v>103</v>
      </c>
      <c r="E114" s="233"/>
      <c r="F114" s="233"/>
      <c r="G114" s="234"/>
      <c r="H114" s="214" t="s">
        <v>127</v>
      </c>
      <c r="I114" s="233"/>
      <c r="J114" s="233"/>
      <c r="K114" s="234"/>
      <c r="M114" s="61"/>
      <c r="N114" s="61"/>
    </row>
    <row r="115" spans="1:14" ht="15" customHeight="1" x14ac:dyDescent="0.2">
      <c r="C115" s="238"/>
      <c r="D115" s="228" t="s">
        <v>142</v>
      </c>
      <c r="E115" s="229"/>
      <c r="F115" s="230"/>
      <c r="G115" s="231"/>
      <c r="H115" s="228" t="s">
        <v>142</v>
      </c>
      <c r="I115" s="229"/>
      <c r="J115" s="230"/>
      <c r="K115" s="231"/>
      <c r="M115" s="61"/>
      <c r="N115" s="61"/>
    </row>
    <row r="116" spans="1:14" ht="15" customHeight="1" x14ac:dyDescent="0.2">
      <c r="C116" s="133"/>
      <c r="D116" s="134">
        <v>2</v>
      </c>
      <c r="E116" s="158">
        <v>3</v>
      </c>
      <c r="F116" s="158">
        <v>4</v>
      </c>
      <c r="G116" s="135" t="s">
        <v>139</v>
      </c>
      <c r="H116" s="134">
        <v>2</v>
      </c>
      <c r="I116" s="158">
        <v>3</v>
      </c>
      <c r="J116" s="158">
        <v>4</v>
      </c>
      <c r="K116" s="135" t="s">
        <v>139</v>
      </c>
      <c r="M116" s="61"/>
      <c r="N116" s="61"/>
    </row>
    <row r="117" spans="1:14" ht="15" customHeight="1" x14ac:dyDescent="0.2">
      <c r="C117" s="109"/>
      <c r="D117" s="110" t="s">
        <v>135</v>
      </c>
      <c r="E117" s="159" t="s">
        <v>135</v>
      </c>
      <c r="F117" s="159" t="s">
        <v>135</v>
      </c>
      <c r="G117" s="111" t="s">
        <v>135</v>
      </c>
      <c r="H117" s="110" t="s">
        <v>135</v>
      </c>
      <c r="I117" s="159" t="s">
        <v>135</v>
      </c>
      <c r="J117" s="159" t="s">
        <v>135</v>
      </c>
      <c r="K117" s="111" t="s">
        <v>135</v>
      </c>
      <c r="M117" s="61"/>
      <c r="N117" s="61"/>
    </row>
    <row r="118" spans="1:14" s="6" customFormat="1" ht="15.95" customHeight="1" x14ac:dyDescent="0.2">
      <c r="C118" s="20" t="s">
        <v>10</v>
      </c>
      <c r="D118" s="92">
        <v>50810157.200000003</v>
      </c>
      <c r="E118" s="92">
        <v>31106077.300000001</v>
      </c>
      <c r="F118" s="92">
        <v>37501294</v>
      </c>
      <c r="G118" s="92">
        <v>291114791.39999998</v>
      </c>
      <c r="H118" s="92">
        <v>6959050.7999999998</v>
      </c>
      <c r="I118" s="92">
        <v>5893869.9000000004</v>
      </c>
      <c r="J118" s="92">
        <v>7007391.2000000002</v>
      </c>
      <c r="K118" s="97">
        <v>91428105</v>
      </c>
      <c r="M118" s="141"/>
      <c r="N118" s="141"/>
    </row>
    <row r="119" spans="1:14" s="6" customFormat="1" ht="15.95" customHeight="1" x14ac:dyDescent="0.2">
      <c r="C119" s="21" t="s">
        <v>11</v>
      </c>
      <c r="D119" s="93">
        <v>10052961.1</v>
      </c>
      <c r="E119" s="93">
        <v>7663224.0999999996</v>
      </c>
      <c r="F119" s="93">
        <v>16785565.399999999</v>
      </c>
      <c r="G119" s="93">
        <v>368643702.39999998</v>
      </c>
      <c r="H119" s="93">
        <v>1685153.8</v>
      </c>
      <c r="I119" s="93">
        <v>1347092.8</v>
      </c>
      <c r="J119" s="93">
        <v>1773848.4</v>
      </c>
      <c r="K119" s="98">
        <v>108423102.09999999</v>
      </c>
      <c r="M119" s="141"/>
      <c r="N119" s="141"/>
    </row>
    <row r="120" spans="1:14" s="6" customFormat="1" ht="15.95" customHeight="1" x14ac:dyDescent="0.2">
      <c r="C120" s="22" t="s">
        <v>53</v>
      </c>
      <c r="D120" s="94">
        <v>9733991.0999999996</v>
      </c>
      <c r="E120" s="94">
        <v>7579397.5</v>
      </c>
      <c r="F120" s="94">
        <v>16301637.199999999</v>
      </c>
      <c r="G120" s="94">
        <v>328271434.10000002</v>
      </c>
      <c r="H120" s="94">
        <v>1674604.5</v>
      </c>
      <c r="I120" s="94">
        <v>1334977.1000000001</v>
      </c>
      <c r="J120" s="94">
        <v>1760175.8</v>
      </c>
      <c r="K120" s="99">
        <v>105903500.09999999</v>
      </c>
      <c r="M120" s="141"/>
      <c r="N120" s="141"/>
    </row>
    <row r="121" spans="1:14" s="6" customFormat="1" ht="15.95" customHeight="1" x14ac:dyDescent="0.2">
      <c r="C121" s="12" t="s">
        <v>54</v>
      </c>
      <c r="D121" s="94">
        <v>115143</v>
      </c>
      <c r="E121" s="94">
        <v>56340.800000000003</v>
      </c>
      <c r="F121" s="94">
        <v>165126.5</v>
      </c>
      <c r="G121" s="94">
        <v>3763609.3</v>
      </c>
      <c r="H121" s="94">
        <v>6993.2</v>
      </c>
      <c r="I121" s="94">
        <v>414.9</v>
      </c>
      <c r="J121" s="94">
        <v>7872</v>
      </c>
      <c r="K121" s="99">
        <v>244361.4</v>
      </c>
      <c r="M121" s="141"/>
      <c r="N121" s="141"/>
    </row>
    <row r="122" spans="1:14" s="6" customFormat="1" ht="15.95" customHeight="1" x14ac:dyDescent="0.2">
      <c r="A122" s="6" t="s">
        <v>12</v>
      </c>
      <c r="C122" s="12" t="s">
        <v>55</v>
      </c>
      <c r="D122" s="94">
        <v>282423.09999999998</v>
      </c>
      <c r="E122" s="94">
        <v>10600</v>
      </c>
      <c r="F122" s="94">
        <v>623103</v>
      </c>
      <c r="G122" s="94">
        <v>18677698.199999999</v>
      </c>
      <c r="H122" s="94">
        <v>25794.3</v>
      </c>
      <c r="I122" s="94">
        <v>8102.3</v>
      </c>
      <c r="J122" s="94">
        <v>42373.5</v>
      </c>
      <c r="K122" s="99">
        <v>4501779.0999999996</v>
      </c>
      <c r="M122" s="141"/>
      <c r="N122" s="141"/>
    </row>
    <row r="123" spans="1:14" s="6" customFormat="1" ht="15.95" customHeight="1" x14ac:dyDescent="0.2">
      <c r="C123" s="12" t="s">
        <v>56</v>
      </c>
      <c r="D123" s="94">
        <v>66580</v>
      </c>
      <c r="E123" s="94">
        <v>42829.599999999999</v>
      </c>
      <c r="F123" s="94">
        <v>56969.3</v>
      </c>
      <c r="G123" s="94">
        <v>1201333.7</v>
      </c>
      <c r="H123" s="94">
        <v>12988.3</v>
      </c>
      <c r="I123" s="94">
        <v>1232.5999999999999</v>
      </c>
      <c r="J123" s="94">
        <v>955.3</v>
      </c>
      <c r="K123" s="99">
        <v>216704</v>
      </c>
      <c r="M123" s="141"/>
      <c r="N123" s="141"/>
    </row>
    <row r="124" spans="1:14" s="6" customFormat="1" ht="15.95" customHeight="1" x14ac:dyDescent="0.2">
      <c r="C124" s="12" t="s">
        <v>57</v>
      </c>
      <c r="D124" s="94">
        <v>10386.4</v>
      </c>
      <c r="E124" s="94">
        <v>1482.7</v>
      </c>
      <c r="F124" s="94">
        <v>54228.800000000003</v>
      </c>
      <c r="G124" s="94">
        <v>2688951.8</v>
      </c>
      <c r="H124" s="94">
        <v>106.1</v>
      </c>
      <c r="I124" s="94">
        <v>0</v>
      </c>
      <c r="J124" s="94">
        <v>0</v>
      </c>
      <c r="K124" s="99">
        <v>138045.70000000001</v>
      </c>
      <c r="M124" s="141"/>
      <c r="N124" s="141"/>
    </row>
    <row r="125" spans="1:14" s="6" customFormat="1" ht="15.95" customHeight="1" x14ac:dyDescent="0.2">
      <c r="C125" s="12" t="s">
        <v>58</v>
      </c>
      <c r="D125" s="94">
        <v>3116</v>
      </c>
      <c r="E125" s="94">
        <v>7005.4</v>
      </c>
      <c r="F125" s="94">
        <v>1622.6</v>
      </c>
      <c r="G125" s="94">
        <v>636612.4</v>
      </c>
      <c r="H125" s="94">
        <v>0</v>
      </c>
      <c r="I125" s="94">
        <v>0</v>
      </c>
      <c r="J125" s="94">
        <v>0</v>
      </c>
      <c r="K125" s="99">
        <v>41796.400000000001</v>
      </c>
      <c r="M125" s="141"/>
      <c r="N125" s="141"/>
    </row>
    <row r="126" spans="1:14" s="6" customFormat="1" ht="15.95" customHeight="1" x14ac:dyDescent="0.2">
      <c r="C126" s="12" t="s">
        <v>59</v>
      </c>
      <c r="D126" s="94">
        <v>188309.8</v>
      </c>
      <c r="E126" s="94">
        <v>21796</v>
      </c>
      <c r="F126" s="94">
        <v>103583.9</v>
      </c>
      <c r="G126" s="94">
        <v>1837749.5</v>
      </c>
      <c r="H126" s="94">
        <v>13079</v>
      </c>
      <c r="I126" s="94">
        <v>2835.9</v>
      </c>
      <c r="J126" s="94">
        <v>27491.200000000001</v>
      </c>
      <c r="K126" s="99">
        <v>402450.6</v>
      </c>
      <c r="M126" s="141"/>
      <c r="N126" s="141"/>
    </row>
    <row r="127" spans="1:14" s="6" customFormat="1" ht="15.95" customHeight="1" x14ac:dyDescent="0.2">
      <c r="C127" s="12" t="s">
        <v>60</v>
      </c>
      <c r="D127" s="94">
        <v>5417.7</v>
      </c>
      <c r="E127" s="94">
        <v>1963.4</v>
      </c>
      <c r="F127" s="94">
        <v>10139.5</v>
      </c>
      <c r="G127" s="94">
        <v>675992.9</v>
      </c>
      <c r="H127" s="94">
        <v>0</v>
      </c>
      <c r="I127" s="94">
        <v>0</v>
      </c>
      <c r="J127" s="94">
        <v>0</v>
      </c>
      <c r="K127" s="99">
        <v>73204.800000000003</v>
      </c>
      <c r="M127" s="141"/>
      <c r="N127" s="141"/>
    </row>
    <row r="128" spans="1:14" s="6" customFormat="1" ht="15.95" customHeight="1" x14ac:dyDescent="0.2">
      <c r="A128" s="6" t="s">
        <v>13</v>
      </c>
      <c r="C128" s="12" t="s">
        <v>61</v>
      </c>
      <c r="D128" s="94">
        <v>71474.899999999994</v>
      </c>
      <c r="E128" s="94">
        <v>33599.800000000003</v>
      </c>
      <c r="F128" s="94">
        <v>99446.3</v>
      </c>
      <c r="G128" s="94">
        <v>676786.1</v>
      </c>
      <c r="H128" s="94">
        <v>1830.3</v>
      </c>
      <c r="I128" s="94">
        <v>467.1</v>
      </c>
      <c r="J128" s="94">
        <v>1566.7</v>
      </c>
      <c r="K128" s="99">
        <v>10070.5</v>
      </c>
      <c r="M128" s="141"/>
      <c r="N128" s="141"/>
    </row>
    <row r="129" spans="1:14" s="6" customFormat="1" ht="15.95" customHeight="1" x14ac:dyDescent="0.2">
      <c r="C129" s="12" t="s">
        <v>62</v>
      </c>
      <c r="D129" s="94">
        <v>1667.5</v>
      </c>
      <c r="E129" s="94">
        <v>318</v>
      </c>
      <c r="F129" s="94">
        <v>2087</v>
      </c>
      <c r="G129" s="94">
        <v>520988.5</v>
      </c>
      <c r="H129" s="94">
        <v>883.4</v>
      </c>
      <c r="I129" s="94">
        <v>0</v>
      </c>
      <c r="J129" s="94">
        <v>0</v>
      </c>
      <c r="K129" s="99">
        <v>7270.9</v>
      </c>
      <c r="M129" s="141"/>
      <c r="N129" s="141"/>
    </row>
    <row r="130" spans="1:14" s="6" customFormat="1" ht="15.95" customHeight="1" x14ac:dyDescent="0.2">
      <c r="A130" s="6" t="s">
        <v>13</v>
      </c>
      <c r="C130" s="12" t="s">
        <v>63</v>
      </c>
      <c r="D130" s="94">
        <v>165394.1</v>
      </c>
      <c r="E130" s="94">
        <v>175530.3</v>
      </c>
      <c r="F130" s="94">
        <v>266463.5</v>
      </c>
      <c r="G130" s="94">
        <v>4240685.9000000004</v>
      </c>
      <c r="H130" s="94">
        <v>34342.400000000001</v>
      </c>
      <c r="I130" s="94">
        <v>11182.3</v>
      </c>
      <c r="J130" s="94">
        <v>7621.9</v>
      </c>
      <c r="K130" s="99">
        <v>1324686.3</v>
      </c>
      <c r="M130" s="141"/>
      <c r="N130" s="141"/>
    </row>
    <row r="131" spans="1:14" s="6" customFormat="1" ht="15.95" customHeight="1" x14ac:dyDescent="0.2">
      <c r="A131" s="6" t="s">
        <v>13</v>
      </c>
      <c r="C131" s="12" t="s">
        <v>132</v>
      </c>
      <c r="D131" s="94">
        <v>99262.8</v>
      </c>
      <c r="E131" s="94">
        <v>24053</v>
      </c>
      <c r="F131" s="94">
        <v>318792</v>
      </c>
      <c r="G131" s="94">
        <v>3158212.8</v>
      </c>
      <c r="H131" s="94">
        <v>23689.3</v>
      </c>
      <c r="I131" s="94">
        <v>12570.4</v>
      </c>
      <c r="J131" s="94">
        <v>20192.2</v>
      </c>
      <c r="K131" s="99">
        <v>2088132.3</v>
      </c>
      <c r="M131" s="141"/>
      <c r="N131" s="141"/>
    </row>
    <row r="132" spans="1:14" s="6" customFormat="1" ht="15.95" customHeight="1" x14ac:dyDescent="0.2">
      <c r="C132" s="12" t="s">
        <v>64</v>
      </c>
      <c r="D132" s="94">
        <v>44217.3</v>
      </c>
      <c r="E132" s="94">
        <v>5222.8999999999996</v>
      </c>
      <c r="F132" s="94">
        <v>151098.20000000001</v>
      </c>
      <c r="G132" s="94">
        <v>4786113.0999999996</v>
      </c>
      <c r="H132" s="94">
        <v>0</v>
      </c>
      <c r="I132" s="94">
        <v>0</v>
      </c>
      <c r="J132" s="94">
        <v>2794.5</v>
      </c>
      <c r="K132" s="99">
        <v>128245.9</v>
      </c>
      <c r="M132" s="141"/>
      <c r="N132" s="141"/>
    </row>
    <row r="133" spans="1:14" s="6" customFormat="1" ht="15.95" customHeight="1" x14ac:dyDescent="0.2">
      <c r="C133" s="12" t="s">
        <v>65</v>
      </c>
      <c r="D133" s="94">
        <v>119472.3</v>
      </c>
      <c r="E133" s="94">
        <v>46507.199999999997</v>
      </c>
      <c r="F133" s="94">
        <v>1622266</v>
      </c>
      <c r="G133" s="94">
        <v>18242872.899999999</v>
      </c>
      <c r="H133" s="94">
        <v>10720.4</v>
      </c>
      <c r="I133" s="94">
        <v>551.70000000000005</v>
      </c>
      <c r="J133" s="94">
        <v>15470</v>
      </c>
      <c r="K133" s="99">
        <v>820063.4</v>
      </c>
      <c r="M133" s="141"/>
      <c r="N133" s="141"/>
    </row>
    <row r="134" spans="1:14" s="6" customFormat="1" ht="15.95" customHeight="1" x14ac:dyDescent="0.2">
      <c r="C134" s="12" t="s">
        <v>66</v>
      </c>
      <c r="D134" s="94">
        <v>32583.3</v>
      </c>
      <c r="E134" s="94">
        <v>39344.6</v>
      </c>
      <c r="F134" s="94">
        <v>35719.9</v>
      </c>
      <c r="G134" s="94">
        <v>2195874.7999999998</v>
      </c>
      <c r="H134" s="94">
        <v>831</v>
      </c>
      <c r="I134" s="94">
        <v>2574.5</v>
      </c>
      <c r="J134" s="94">
        <v>114.8</v>
      </c>
      <c r="K134" s="99">
        <v>275393</v>
      </c>
      <c r="M134" s="141"/>
      <c r="N134" s="141"/>
    </row>
    <row r="135" spans="1:14" s="6" customFormat="1" ht="15.95" customHeight="1" x14ac:dyDescent="0.2">
      <c r="C135" s="12" t="s">
        <v>67</v>
      </c>
      <c r="D135" s="94">
        <v>55.1</v>
      </c>
      <c r="E135" s="94">
        <v>0</v>
      </c>
      <c r="F135" s="94">
        <v>741.9</v>
      </c>
      <c r="G135" s="94">
        <v>32172.7</v>
      </c>
      <c r="H135" s="94">
        <v>0</v>
      </c>
      <c r="I135" s="94">
        <v>0</v>
      </c>
      <c r="J135" s="94">
        <v>0</v>
      </c>
      <c r="K135" s="99">
        <v>2269.5</v>
      </c>
      <c r="M135" s="141"/>
      <c r="N135" s="141"/>
    </row>
    <row r="136" spans="1:14" s="6" customFormat="1" ht="15.95" customHeight="1" x14ac:dyDescent="0.2">
      <c r="C136" s="12" t="s">
        <v>68</v>
      </c>
      <c r="D136" s="94">
        <v>726692.7</v>
      </c>
      <c r="E136" s="94">
        <v>477879.3</v>
      </c>
      <c r="F136" s="94">
        <v>1390564.5</v>
      </c>
      <c r="G136" s="94">
        <v>24349668.100000001</v>
      </c>
      <c r="H136" s="94">
        <v>199523.1</v>
      </c>
      <c r="I136" s="94">
        <v>67417</v>
      </c>
      <c r="J136" s="94">
        <v>263182.7</v>
      </c>
      <c r="K136" s="99">
        <v>3995537.2</v>
      </c>
      <c r="M136" s="141"/>
      <c r="N136" s="141"/>
    </row>
    <row r="137" spans="1:14" s="6" customFormat="1" ht="15.95" customHeight="1" x14ac:dyDescent="0.2">
      <c r="C137" s="12" t="s">
        <v>69</v>
      </c>
      <c r="D137" s="94">
        <v>205234.7</v>
      </c>
      <c r="E137" s="94">
        <v>137194</v>
      </c>
      <c r="F137" s="94">
        <v>121533.4</v>
      </c>
      <c r="G137" s="94">
        <v>2505062.5</v>
      </c>
      <c r="H137" s="94">
        <v>116627.1</v>
      </c>
      <c r="I137" s="94">
        <v>139634</v>
      </c>
      <c r="J137" s="94">
        <v>162995.6</v>
      </c>
      <c r="K137" s="99">
        <v>6654244.5</v>
      </c>
      <c r="M137" s="141"/>
      <c r="N137" s="141"/>
    </row>
    <row r="138" spans="1:14" s="6" customFormat="1" ht="15.95" customHeight="1" x14ac:dyDescent="0.2">
      <c r="C138" s="12" t="s">
        <v>70</v>
      </c>
      <c r="D138" s="94">
        <v>4259592.9000000004</v>
      </c>
      <c r="E138" s="94">
        <v>4660412.7</v>
      </c>
      <c r="F138" s="94">
        <v>7101615.0999999996</v>
      </c>
      <c r="G138" s="94">
        <v>157638254.90000001</v>
      </c>
      <c r="H138" s="94">
        <v>187661.3</v>
      </c>
      <c r="I138" s="94">
        <v>137513.1</v>
      </c>
      <c r="J138" s="94">
        <v>286883.5</v>
      </c>
      <c r="K138" s="99">
        <v>24760633.199999999</v>
      </c>
      <c r="M138" s="141"/>
      <c r="N138" s="141"/>
    </row>
    <row r="139" spans="1:14" s="6" customFormat="1" ht="15.95" customHeight="1" x14ac:dyDescent="0.2">
      <c r="C139" s="12" t="s">
        <v>71</v>
      </c>
      <c r="D139" s="94">
        <v>22093.1</v>
      </c>
      <c r="E139" s="94">
        <v>1265.9000000000001</v>
      </c>
      <c r="F139" s="94">
        <v>59350.6</v>
      </c>
      <c r="G139" s="94">
        <v>2109370.1</v>
      </c>
      <c r="H139" s="94">
        <v>86</v>
      </c>
      <c r="I139" s="94">
        <v>0</v>
      </c>
      <c r="J139" s="94">
        <v>997.6</v>
      </c>
      <c r="K139" s="99">
        <v>188767.1</v>
      </c>
      <c r="M139" s="141"/>
      <c r="N139" s="141"/>
    </row>
    <row r="140" spans="1:14" s="6" customFormat="1" ht="15.95" customHeight="1" x14ac:dyDescent="0.2">
      <c r="C140" s="12" t="s">
        <v>72</v>
      </c>
      <c r="D140" s="94">
        <v>447040.4</v>
      </c>
      <c r="E140" s="94">
        <v>350545.6</v>
      </c>
      <c r="F140" s="94">
        <v>964271.7</v>
      </c>
      <c r="G140" s="94">
        <v>31808214.899999999</v>
      </c>
      <c r="H140" s="94">
        <v>77929.600000000006</v>
      </c>
      <c r="I140" s="94">
        <v>11042.9</v>
      </c>
      <c r="J140" s="94">
        <v>37193.9</v>
      </c>
      <c r="K140" s="99">
        <v>12693160.699999999</v>
      </c>
      <c r="M140" s="141"/>
      <c r="N140" s="141"/>
    </row>
    <row r="141" spans="1:14" s="6" customFormat="1" ht="15.95" customHeight="1" x14ac:dyDescent="0.2">
      <c r="C141" s="12" t="s">
        <v>80</v>
      </c>
      <c r="D141" s="94">
        <v>15853.8</v>
      </c>
      <c r="E141" s="94">
        <v>21931.4</v>
      </c>
      <c r="F141" s="94">
        <v>40685.599999999999</v>
      </c>
      <c r="G141" s="94">
        <v>612215</v>
      </c>
      <c r="H141" s="94">
        <v>1447.1</v>
      </c>
      <c r="I141" s="94">
        <v>0</v>
      </c>
      <c r="J141" s="94">
        <v>8174.3</v>
      </c>
      <c r="K141" s="99">
        <v>70582.3</v>
      </c>
      <c r="M141" s="141"/>
      <c r="N141" s="141"/>
    </row>
    <row r="142" spans="1:14" s="6" customFormat="1" ht="15.95" customHeight="1" x14ac:dyDescent="0.2">
      <c r="C142" s="12" t="s">
        <v>73</v>
      </c>
      <c r="D142" s="94">
        <v>367719.9</v>
      </c>
      <c r="E142" s="94">
        <v>120098.5</v>
      </c>
      <c r="F142" s="94">
        <v>242329.3</v>
      </c>
      <c r="G142" s="94">
        <v>8363511.5999999996</v>
      </c>
      <c r="H142" s="94">
        <v>190864.7</v>
      </c>
      <c r="I142" s="94">
        <v>137460.29999999999</v>
      </c>
      <c r="J142" s="94">
        <v>134513.79999999999</v>
      </c>
      <c r="K142" s="99">
        <v>9989448.3000000007</v>
      </c>
      <c r="M142" s="141"/>
      <c r="N142" s="141"/>
    </row>
    <row r="143" spans="1:14" s="6" customFormat="1" ht="15.95" customHeight="1" x14ac:dyDescent="0.2">
      <c r="C143" s="12" t="s">
        <v>74</v>
      </c>
      <c r="D143" s="94">
        <v>149422.79999999999</v>
      </c>
      <c r="E143" s="94">
        <v>144055.1</v>
      </c>
      <c r="F143" s="94">
        <v>719219.3</v>
      </c>
      <c r="G143" s="94">
        <v>4721462.2</v>
      </c>
      <c r="H143" s="94">
        <v>94946.2</v>
      </c>
      <c r="I143" s="94">
        <v>85060.7</v>
      </c>
      <c r="J143" s="94">
        <v>124814.1</v>
      </c>
      <c r="K143" s="99">
        <v>8261607.5999999996</v>
      </c>
      <c r="M143" s="141"/>
      <c r="N143" s="141"/>
    </row>
    <row r="144" spans="1:14" s="6" customFormat="1" ht="15.95" customHeight="1" x14ac:dyDescent="0.2">
      <c r="C144" s="12" t="s">
        <v>75</v>
      </c>
      <c r="D144" s="94">
        <v>29618.2</v>
      </c>
      <c r="E144" s="94">
        <v>11781</v>
      </c>
      <c r="F144" s="94">
        <v>122873.7</v>
      </c>
      <c r="G144" s="94">
        <v>4878941</v>
      </c>
      <c r="H144" s="94">
        <v>1906</v>
      </c>
      <c r="I144" s="94">
        <v>467.9</v>
      </c>
      <c r="J144" s="94">
        <v>2967.6</v>
      </c>
      <c r="K144" s="99">
        <v>475625.9</v>
      </c>
      <c r="M144" s="141"/>
      <c r="N144" s="141"/>
    </row>
    <row r="145" spans="1:14" s="6" customFormat="1" ht="15.95" customHeight="1" x14ac:dyDescent="0.2">
      <c r="A145" s="6" t="s">
        <v>12</v>
      </c>
      <c r="C145" s="12" t="s">
        <v>76</v>
      </c>
      <c r="D145" s="94">
        <v>1612430.5</v>
      </c>
      <c r="E145" s="94">
        <v>748268.7</v>
      </c>
      <c r="F145" s="94">
        <v>1502992.7</v>
      </c>
      <c r="G145" s="94">
        <v>20680909.699999999</v>
      </c>
      <c r="H145" s="94">
        <v>531522.1</v>
      </c>
      <c r="I145" s="94">
        <v>388429</v>
      </c>
      <c r="J145" s="94">
        <v>324028.09999999998</v>
      </c>
      <c r="K145" s="99">
        <v>14713561.1</v>
      </c>
      <c r="M145" s="141"/>
      <c r="N145" s="141"/>
    </row>
    <row r="146" spans="1:14" s="6" customFormat="1" ht="15.95" customHeight="1" x14ac:dyDescent="0.2">
      <c r="C146" s="12" t="s">
        <v>77</v>
      </c>
      <c r="D146" s="94">
        <v>692215.5</v>
      </c>
      <c r="E146" s="94">
        <v>439159.8</v>
      </c>
      <c r="F146" s="94">
        <v>524561.80000000005</v>
      </c>
      <c r="G146" s="94">
        <v>6778628.7999999998</v>
      </c>
      <c r="H146" s="94">
        <v>140833.60000000001</v>
      </c>
      <c r="I146" s="94">
        <v>328020.5</v>
      </c>
      <c r="J146" s="94">
        <v>287972.5</v>
      </c>
      <c r="K146" s="99">
        <v>13750866.6</v>
      </c>
      <c r="M146" s="141"/>
      <c r="N146" s="141"/>
    </row>
    <row r="147" spans="1:14" s="6" customFormat="1" ht="15.95" customHeight="1" x14ac:dyDescent="0.2">
      <c r="C147" s="12" t="s">
        <v>78</v>
      </c>
      <c r="D147" s="94">
        <v>573.29999999999995</v>
      </c>
      <c r="E147" s="94">
        <v>211.8</v>
      </c>
      <c r="F147" s="94">
        <v>251.1</v>
      </c>
      <c r="G147" s="94">
        <v>489540.7</v>
      </c>
      <c r="H147" s="94">
        <v>0</v>
      </c>
      <c r="I147" s="94">
        <v>0</v>
      </c>
      <c r="J147" s="94">
        <v>0</v>
      </c>
      <c r="K147" s="99">
        <v>74991.8</v>
      </c>
      <c r="M147" s="141"/>
      <c r="N147" s="141"/>
    </row>
    <row r="148" spans="1:14" s="6" customFormat="1" ht="15.95" customHeight="1" x14ac:dyDescent="0.2">
      <c r="C148" s="23" t="s">
        <v>79</v>
      </c>
      <c r="D148" s="95">
        <v>318969.99999999802</v>
      </c>
      <c r="E148" s="95">
        <v>83826.599999999598</v>
      </c>
      <c r="F148" s="95">
        <v>483928.19999999902</v>
      </c>
      <c r="G148" s="95">
        <v>40372268.300000101</v>
      </c>
      <c r="H148" s="95">
        <v>10549.3</v>
      </c>
      <c r="I148" s="95">
        <v>12115.7</v>
      </c>
      <c r="J148" s="95">
        <v>13672.5999999996</v>
      </c>
      <c r="K148" s="100">
        <v>2519602.0000000098</v>
      </c>
      <c r="M148" s="141"/>
      <c r="N148" s="141"/>
    </row>
    <row r="149" spans="1:14" s="4" customFormat="1" ht="15.95" customHeight="1" x14ac:dyDescent="0.2">
      <c r="C149" s="23" t="s">
        <v>43</v>
      </c>
      <c r="D149" s="93">
        <v>35409.599999999999</v>
      </c>
      <c r="E149" s="93">
        <v>32684.9</v>
      </c>
      <c r="F149" s="93">
        <v>14872.1</v>
      </c>
      <c r="G149" s="93">
        <v>76985.2</v>
      </c>
      <c r="H149" s="93">
        <v>7007.6</v>
      </c>
      <c r="I149" s="93">
        <v>8430</v>
      </c>
      <c r="J149" s="93">
        <v>2669</v>
      </c>
      <c r="K149" s="98">
        <v>6103.2</v>
      </c>
      <c r="L149" s="96"/>
      <c r="M149" s="142"/>
      <c r="N149" s="142"/>
    </row>
    <row r="150" spans="1:14" ht="15.95" customHeight="1" x14ac:dyDescent="0.2">
      <c r="C150" s="138" t="s">
        <v>9</v>
      </c>
      <c r="D150" s="144">
        <v>60898527.899999999</v>
      </c>
      <c r="E150" s="144">
        <v>38801986.299999997</v>
      </c>
      <c r="F150" s="144">
        <v>54301731.5</v>
      </c>
      <c r="G150" s="144">
        <v>659835479</v>
      </c>
      <c r="H150" s="144">
        <v>8651212.1999999993</v>
      </c>
      <c r="I150" s="144">
        <v>7249392.7000000002</v>
      </c>
      <c r="J150" s="144">
        <v>8783908.5999999996</v>
      </c>
      <c r="K150" s="145">
        <v>199857310.30000001</v>
      </c>
      <c r="M150" s="61"/>
      <c r="N150" s="61"/>
    </row>
    <row r="151" spans="1:14" x14ac:dyDescent="0.2">
      <c r="K151" s="61"/>
      <c r="L151" s="61"/>
    </row>
    <row r="152" spans="1:14" x14ac:dyDescent="0.2">
      <c r="K152" s="61"/>
      <c r="L152" s="61"/>
    </row>
    <row r="153" spans="1:14" x14ac:dyDescent="0.2">
      <c r="L153" s="61"/>
    </row>
    <row r="154" spans="1:14" x14ac:dyDescent="0.2">
      <c r="K154" s="61"/>
      <c r="L154" s="61"/>
    </row>
    <row r="157" spans="1:14" x14ac:dyDescent="0.2">
      <c r="L157" s="61"/>
    </row>
    <row r="158" spans="1:14" x14ac:dyDescent="0.2">
      <c r="L158" s="61"/>
    </row>
    <row r="159" spans="1:14" x14ac:dyDescent="0.2">
      <c r="L159" s="61"/>
    </row>
    <row r="160" spans="1:14" ht="15.75" x14ac:dyDescent="0.25">
      <c r="C160" s="2" t="s">
        <v>2</v>
      </c>
      <c r="L160" s="61"/>
    </row>
    <row r="161" spans="1:14" ht="12.75" customHeight="1" x14ac:dyDescent="0.2">
      <c r="C161" s="235"/>
      <c r="D161" s="239"/>
      <c r="E161" s="239"/>
      <c r="F161" s="239"/>
      <c r="G161" s="239"/>
      <c r="H161" s="239"/>
      <c r="I161" s="239"/>
      <c r="J161" s="239"/>
      <c r="K161" s="91"/>
      <c r="L161" s="61"/>
    </row>
    <row r="162" spans="1:14" ht="12.75" customHeight="1" x14ac:dyDescent="0.2">
      <c r="C162" s="235" t="s">
        <v>108</v>
      </c>
      <c r="D162" s="236"/>
      <c r="E162" s="236"/>
      <c r="F162" s="236"/>
      <c r="G162" s="236"/>
      <c r="H162" s="236"/>
      <c r="I162" s="236"/>
      <c r="J162" s="236"/>
      <c r="K162" s="1" t="s">
        <v>138</v>
      </c>
      <c r="L162" s="61"/>
    </row>
    <row r="163" spans="1:14" ht="12.75" customHeight="1" x14ac:dyDescent="0.2"/>
    <row r="164" spans="1:14" ht="17.100000000000001" customHeight="1" x14ac:dyDescent="0.2">
      <c r="C164" s="237" t="s">
        <v>41</v>
      </c>
      <c r="D164" s="225" t="str">
        <f>CONCATENATE('M1'!D11," ",'M1'!D12)</f>
        <v>Februar 2017</v>
      </c>
      <c r="E164" s="226"/>
      <c r="F164" s="226"/>
      <c r="G164" s="227"/>
      <c r="H164" s="227"/>
      <c r="I164" s="227"/>
      <c r="J164" s="227"/>
      <c r="K164" s="222"/>
      <c r="L164" s="61"/>
    </row>
    <row r="165" spans="1:14" ht="32.25" customHeight="1" x14ac:dyDescent="0.2">
      <c r="C165" s="238"/>
      <c r="D165" s="214" t="s">
        <v>128</v>
      </c>
      <c r="E165" s="233"/>
      <c r="F165" s="233"/>
      <c r="G165" s="234"/>
      <c r="H165" s="214" t="s">
        <v>9</v>
      </c>
      <c r="I165" s="233"/>
      <c r="J165" s="233"/>
      <c r="K165" s="234"/>
      <c r="M165" s="61"/>
      <c r="N165" s="61"/>
    </row>
    <row r="166" spans="1:14" ht="15" customHeight="1" x14ac:dyDescent="0.2">
      <c r="C166" s="238"/>
      <c r="D166" s="228" t="s">
        <v>142</v>
      </c>
      <c r="E166" s="229"/>
      <c r="F166" s="230"/>
      <c r="G166" s="231"/>
      <c r="H166" s="228" t="s">
        <v>142</v>
      </c>
      <c r="I166" s="229"/>
      <c r="J166" s="230"/>
      <c r="K166" s="231"/>
      <c r="M166" s="61"/>
      <c r="N166" s="61"/>
    </row>
    <row r="167" spans="1:14" ht="15" customHeight="1" x14ac:dyDescent="0.2">
      <c r="C167" s="133"/>
      <c r="D167" s="134">
        <v>2</v>
      </c>
      <c r="E167" s="158">
        <v>3</v>
      </c>
      <c r="F167" s="158">
        <v>4</v>
      </c>
      <c r="G167" s="135" t="s">
        <v>139</v>
      </c>
      <c r="H167" s="134">
        <v>2</v>
      </c>
      <c r="I167" s="158">
        <v>3</v>
      </c>
      <c r="J167" s="158">
        <v>4</v>
      </c>
      <c r="K167" s="135" t="s">
        <v>139</v>
      </c>
      <c r="M167" s="61"/>
      <c r="N167" s="61"/>
    </row>
    <row r="168" spans="1:14" ht="15" customHeight="1" x14ac:dyDescent="0.2">
      <c r="C168" s="109"/>
      <c r="D168" s="110" t="s">
        <v>135</v>
      </c>
      <c r="E168" s="159" t="s">
        <v>135</v>
      </c>
      <c r="F168" s="159" t="s">
        <v>135</v>
      </c>
      <c r="G168" s="111" t="s">
        <v>135</v>
      </c>
      <c r="H168" s="110" t="s">
        <v>135</v>
      </c>
      <c r="I168" s="159" t="s">
        <v>135</v>
      </c>
      <c r="J168" s="159" t="s">
        <v>135</v>
      </c>
      <c r="K168" s="111" t="s">
        <v>135</v>
      </c>
      <c r="M168" s="61"/>
      <c r="N168" s="61"/>
    </row>
    <row r="169" spans="1:14" s="6" customFormat="1" ht="15.95" customHeight="1" x14ac:dyDescent="0.2">
      <c r="C169" s="20" t="s">
        <v>10</v>
      </c>
      <c r="D169" s="92">
        <v>45642116.600000001</v>
      </c>
      <c r="E169" s="92">
        <v>30256215.199999999</v>
      </c>
      <c r="F169" s="92">
        <v>51738955.600000001</v>
      </c>
      <c r="G169" s="92">
        <v>765902977.60000002</v>
      </c>
      <c r="H169" s="92">
        <v>125259240</v>
      </c>
      <c r="I169" s="92">
        <v>76788942.400000006</v>
      </c>
      <c r="J169" s="92">
        <v>106864025.8</v>
      </c>
      <c r="K169" s="97">
        <v>1175041541.3</v>
      </c>
      <c r="M169" s="141"/>
      <c r="N169" s="141"/>
    </row>
    <row r="170" spans="1:14" s="6" customFormat="1" ht="15.95" customHeight="1" x14ac:dyDescent="0.2">
      <c r="C170" s="21" t="s">
        <v>11</v>
      </c>
      <c r="D170" s="93">
        <v>9356225.5</v>
      </c>
      <c r="E170" s="93">
        <v>9849671.8000000007</v>
      </c>
      <c r="F170" s="93">
        <v>16113768.4</v>
      </c>
      <c r="G170" s="93">
        <v>511783117.5</v>
      </c>
      <c r="H170" s="93">
        <v>28479403.800000001</v>
      </c>
      <c r="I170" s="93">
        <v>20822888.399999999</v>
      </c>
      <c r="J170" s="93">
        <v>44307504.899999999</v>
      </c>
      <c r="K170" s="98">
        <v>1031000181.8</v>
      </c>
      <c r="M170" s="141"/>
      <c r="N170" s="141"/>
    </row>
    <row r="171" spans="1:14" s="6" customFormat="1" ht="15.95" customHeight="1" x14ac:dyDescent="0.2">
      <c r="C171" s="22" t="s">
        <v>53</v>
      </c>
      <c r="D171" s="94">
        <v>9300340.5999999996</v>
      </c>
      <c r="E171" s="94">
        <v>9813966.0999999996</v>
      </c>
      <c r="F171" s="94">
        <v>15940137.300000001</v>
      </c>
      <c r="G171" s="94">
        <v>502286819.5</v>
      </c>
      <c r="H171" s="94">
        <v>27735180.5</v>
      </c>
      <c r="I171" s="94">
        <v>20645045.5</v>
      </c>
      <c r="J171" s="94">
        <v>43440097.899999999</v>
      </c>
      <c r="K171" s="99">
        <v>973416131.29999995</v>
      </c>
      <c r="M171" s="141"/>
      <c r="N171" s="141"/>
    </row>
    <row r="172" spans="1:14" s="6" customFormat="1" ht="15.95" customHeight="1" x14ac:dyDescent="0.2">
      <c r="C172" s="12" t="s">
        <v>54</v>
      </c>
      <c r="D172" s="94">
        <v>95008.7</v>
      </c>
      <c r="E172" s="94">
        <v>48444.800000000003</v>
      </c>
      <c r="F172" s="94">
        <v>147560.9</v>
      </c>
      <c r="G172" s="94">
        <v>4717088</v>
      </c>
      <c r="H172" s="94">
        <v>309572.5</v>
      </c>
      <c r="I172" s="94">
        <v>139609</v>
      </c>
      <c r="J172" s="94">
        <v>362016.9</v>
      </c>
      <c r="K172" s="99">
        <v>8956807</v>
      </c>
      <c r="M172" s="141"/>
      <c r="N172" s="141"/>
    </row>
    <row r="173" spans="1:14" s="6" customFormat="1" ht="15.95" customHeight="1" x14ac:dyDescent="0.2">
      <c r="A173" s="6" t="s">
        <v>12</v>
      </c>
      <c r="C173" s="12" t="s">
        <v>55</v>
      </c>
      <c r="D173" s="94">
        <v>84306.8</v>
      </c>
      <c r="E173" s="94">
        <v>3709.9</v>
      </c>
      <c r="F173" s="94">
        <v>435510.7</v>
      </c>
      <c r="G173" s="94">
        <v>11554321.9</v>
      </c>
      <c r="H173" s="94">
        <v>575471.4</v>
      </c>
      <c r="I173" s="94">
        <v>31786.2</v>
      </c>
      <c r="J173" s="94">
        <v>1382825.2</v>
      </c>
      <c r="K173" s="99">
        <v>37884472.299999997</v>
      </c>
      <c r="M173" s="141"/>
      <c r="N173" s="141"/>
    </row>
    <row r="174" spans="1:14" s="6" customFormat="1" ht="15.95" customHeight="1" x14ac:dyDescent="0.2">
      <c r="C174" s="12" t="s">
        <v>56</v>
      </c>
      <c r="D174" s="94">
        <v>43258.9</v>
      </c>
      <c r="E174" s="94">
        <v>23182</v>
      </c>
      <c r="F174" s="94">
        <v>83095.3</v>
      </c>
      <c r="G174" s="94">
        <v>2896822.7</v>
      </c>
      <c r="H174" s="94">
        <v>163710</v>
      </c>
      <c r="I174" s="94">
        <v>92918.7</v>
      </c>
      <c r="J174" s="94">
        <v>188470.39999999999</v>
      </c>
      <c r="K174" s="99">
        <v>4487619.5999999996</v>
      </c>
      <c r="M174" s="141"/>
      <c r="N174" s="141"/>
    </row>
    <row r="175" spans="1:14" s="6" customFormat="1" ht="15.95" customHeight="1" x14ac:dyDescent="0.2">
      <c r="C175" s="12" t="s">
        <v>57</v>
      </c>
      <c r="D175" s="94">
        <v>12657.8</v>
      </c>
      <c r="E175" s="94">
        <v>0</v>
      </c>
      <c r="F175" s="94">
        <v>101750.39999999999</v>
      </c>
      <c r="G175" s="94">
        <v>2848023.3</v>
      </c>
      <c r="H175" s="94">
        <v>30595</v>
      </c>
      <c r="I175" s="94">
        <v>3735.4</v>
      </c>
      <c r="J175" s="94">
        <v>251866.8</v>
      </c>
      <c r="K175" s="99">
        <v>6054397.5</v>
      </c>
      <c r="M175" s="141"/>
      <c r="N175" s="141"/>
    </row>
    <row r="176" spans="1:14" s="6" customFormat="1" ht="15.95" customHeight="1" x14ac:dyDescent="0.2">
      <c r="C176" s="12" t="s">
        <v>58</v>
      </c>
      <c r="D176" s="94">
        <v>6193.5</v>
      </c>
      <c r="E176" s="94">
        <v>2250.9</v>
      </c>
      <c r="F176" s="94">
        <v>955.3</v>
      </c>
      <c r="G176" s="94">
        <v>813437.6</v>
      </c>
      <c r="H176" s="94">
        <v>12098.3</v>
      </c>
      <c r="I176" s="94">
        <v>15597.5</v>
      </c>
      <c r="J176" s="94">
        <v>17870.900000000001</v>
      </c>
      <c r="K176" s="99">
        <v>1640295.4</v>
      </c>
      <c r="M176" s="141"/>
      <c r="N176" s="141"/>
    </row>
    <row r="177" spans="1:14" s="6" customFormat="1" ht="15.95" customHeight="1" x14ac:dyDescent="0.2">
      <c r="C177" s="12" t="s">
        <v>59</v>
      </c>
      <c r="D177" s="94">
        <v>60081.3</v>
      </c>
      <c r="E177" s="94">
        <v>10182.5</v>
      </c>
      <c r="F177" s="94">
        <v>144486.79999999999</v>
      </c>
      <c r="G177" s="94">
        <v>2412900.5</v>
      </c>
      <c r="H177" s="94">
        <v>409711.4</v>
      </c>
      <c r="I177" s="94">
        <v>73723.7</v>
      </c>
      <c r="J177" s="94">
        <v>335186.59999999998</v>
      </c>
      <c r="K177" s="99">
        <v>4951844.0999999996</v>
      </c>
      <c r="M177" s="141"/>
      <c r="N177" s="141"/>
    </row>
    <row r="178" spans="1:14" s="6" customFormat="1" ht="15.95" customHeight="1" x14ac:dyDescent="0.2">
      <c r="C178" s="12" t="s">
        <v>60</v>
      </c>
      <c r="D178" s="94">
        <v>1578.6</v>
      </c>
      <c r="E178" s="94">
        <v>223.6</v>
      </c>
      <c r="F178" s="94">
        <v>34.9</v>
      </c>
      <c r="G178" s="94">
        <v>196054.2</v>
      </c>
      <c r="H178" s="94">
        <v>8831.7000000000007</v>
      </c>
      <c r="I178" s="94">
        <v>3684.4</v>
      </c>
      <c r="J178" s="94">
        <v>30500.799999999999</v>
      </c>
      <c r="K178" s="99">
        <v>1764536.9</v>
      </c>
      <c r="M178" s="141"/>
      <c r="N178" s="141"/>
    </row>
    <row r="179" spans="1:14" s="6" customFormat="1" ht="15.95" customHeight="1" x14ac:dyDescent="0.2">
      <c r="A179" s="6" t="s">
        <v>13</v>
      </c>
      <c r="C179" s="12" t="s">
        <v>61</v>
      </c>
      <c r="D179" s="94">
        <v>55039.7</v>
      </c>
      <c r="E179" s="94">
        <v>11282.2</v>
      </c>
      <c r="F179" s="94">
        <v>32292.3</v>
      </c>
      <c r="G179" s="94">
        <v>667918.1</v>
      </c>
      <c r="H179" s="94">
        <v>189796.5</v>
      </c>
      <c r="I179" s="94">
        <v>56367.5</v>
      </c>
      <c r="J179" s="94">
        <v>168789.1</v>
      </c>
      <c r="K179" s="99">
        <v>1479699.6</v>
      </c>
      <c r="M179" s="141"/>
      <c r="N179" s="141"/>
    </row>
    <row r="180" spans="1:14" s="6" customFormat="1" ht="15.95" customHeight="1" x14ac:dyDescent="0.2">
      <c r="C180" s="12" t="s">
        <v>62</v>
      </c>
      <c r="D180" s="94">
        <v>1960.2</v>
      </c>
      <c r="E180" s="94">
        <v>2363.4</v>
      </c>
      <c r="F180" s="94">
        <v>0</v>
      </c>
      <c r="G180" s="94">
        <v>333491.20000000001</v>
      </c>
      <c r="H180" s="94">
        <v>4518.6000000000004</v>
      </c>
      <c r="I180" s="94">
        <v>10870.3</v>
      </c>
      <c r="J180" s="94">
        <v>5990.4</v>
      </c>
      <c r="K180" s="99">
        <v>1114405.8999999999</v>
      </c>
      <c r="M180" s="141"/>
      <c r="N180" s="141"/>
    </row>
    <row r="181" spans="1:14" s="6" customFormat="1" ht="15.95" customHeight="1" x14ac:dyDescent="0.2">
      <c r="A181" s="6" t="s">
        <v>13</v>
      </c>
      <c r="C181" s="12" t="s">
        <v>63</v>
      </c>
      <c r="D181" s="94">
        <v>105084.2</v>
      </c>
      <c r="E181" s="94">
        <v>177443.20000000001</v>
      </c>
      <c r="F181" s="94">
        <v>313816.09999999998</v>
      </c>
      <c r="G181" s="94">
        <v>7343357.5</v>
      </c>
      <c r="H181" s="94">
        <v>436386.8</v>
      </c>
      <c r="I181" s="94">
        <v>429993.2</v>
      </c>
      <c r="J181" s="94">
        <v>702729.8</v>
      </c>
      <c r="K181" s="99">
        <v>13519552.1</v>
      </c>
      <c r="M181" s="141"/>
      <c r="N181" s="141"/>
    </row>
    <row r="182" spans="1:14" s="6" customFormat="1" ht="15.95" customHeight="1" x14ac:dyDescent="0.2">
      <c r="A182" s="6" t="s">
        <v>13</v>
      </c>
      <c r="C182" s="12" t="s">
        <v>132</v>
      </c>
      <c r="D182" s="94">
        <v>48035.4</v>
      </c>
      <c r="E182" s="94">
        <v>17487.900000000001</v>
      </c>
      <c r="F182" s="94">
        <v>123045.6</v>
      </c>
      <c r="G182" s="94">
        <v>4166207.4</v>
      </c>
      <c r="H182" s="94">
        <v>232662.2</v>
      </c>
      <c r="I182" s="94">
        <v>78023.3</v>
      </c>
      <c r="J182" s="94">
        <v>516971.8</v>
      </c>
      <c r="K182" s="99">
        <v>9521937</v>
      </c>
      <c r="M182" s="141"/>
      <c r="N182" s="141"/>
    </row>
    <row r="183" spans="1:14" s="6" customFormat="1" ht="15.95" customHeight="1" x14ac:dyDescent="0.2">
      <c r="C183" s="12" t="s">
        <v>64</v>
      </c>
      <c r="D183" s="94">
        <v>25581.7</v>
      </c>
      <c r="E183" s="94">
        <v>91.1</v>
      </c>
      <c r="F183" s="94">
        <v>60351.8</v>
      </c>
      <c r="G183" s="94">
        <v>6077581.0999999996</v>
      </c>
      <c r="H183" s="94">
        <v>125442.1</v>
      </c>
      <c r="I183" s="94">
        <v>7543.3</v>
      </c>
      <c r="J183" s="94">
        <v>379219.5</v>
      </c>
      <c r="K183" s="99">
        <v>11648310.699999999</v>
      </c>
      <c r="M183" s="141"/>
      <c r="N183" s="141"/>
    </row>
    <row r="184" spans="1:14" s="6" customFormat="1" ht="15.95" customHeight="1" x14ac:dyDescent="0.2">
      <c r="C184" s="12" t="s">
        <v>65</v>
      </c>
      <c r="D184" s="94">
        <v>140075.5</v>
      </c>
      <c r="E184" s="94">
        <v>16993.3</v>
      </c>
      <c r="F184" s="94">
        <v>1103121.7</v>
      </c>
      <c r="G184" s="94">
        <v>23334803.100000001</v>
      </c>
      <c r="H184" s="94">
        <v>371238.3</v>
      </c>
      <c r="I184" s="94">
        <v>133479.29999999999</v>
      </c>
      <c r="J184" s="94">
        <v>5083412</v>
      </c>
      <c r="K184" s="99">
        <v>44645751.600000001</v>
      </c>
      <c r="M184" s="141"/>
      <c r="N184" s="141"/>
    </row>
    <row r="185" spans="1:14" s="6" customFormat="1" ht="15.95" customHeight="1" x14ac:dyDescent="0.2">
      <c r="C185" s="12" t="s">
        <v>66</v>
      </c>
      <c r="D185" s="94">
        <v>30908.400000000001</v>
      </c>
      <c r="E185" s="94">
        <v>24831</v>
      </c>
      <c r="F185" s="94">
        <v>27297.3</v>
      </c>
      <c r="G185" s="94">
        <v>3712003.1</v>
      </c>
      <c r="H185" s="94">
        <v>82640.600000000006</v>
      </c>
      <c r="I185" s="94">
        <v>74271.100000000006</v>
      </c>
      <c r="J185" s="94">
        <v>72898.5</v>
      </c>
      <c r="K185" s="99">
        <v>6295894</v>
      </c>
      <c r="M185" s="141"/>
      <c r="N185" s="141"/>
    </row>
    <row r="186" spans="1:14" s="6" customFormat="1" ht="15.95" customHeight="1" x14ac:dyDescent="0.2">
      <c r="C186" s="12" t="s">
        <v>67</v>
      </c>
      <c r="D186" s="94">
        <v>0</v>
      </c>
      <c r="E186" s="94">
        <v>0</v>
      </c>
      <c r="F186" s="94">
        <v>0</v>
      </c>
      <c r="G186" s="94">
        <v>21726.6</v>
      </c>
      <c r="H186" s="94">
        <v>55.1</v>
      </c>
      <c r="I186" s="94">
        <v>0</v>
      </c>
      <c r="J186" s="94">
        <v>2233.4</v>
      </c>
      <c r="K186" s="99">
        <v>57016.4</v>
      </c>
      <c r="M186" s="141"/>
      <c r="N186" s="141"/>
    </row>
    <row r="187" spans="1:14" s="6" customFormat="1" ht="15.95" customHeight="1" x14ac:dyDescent="0.2">
      <c r="C187" s="12" t="s">
        <v>68</v>
      </c>
      <c r="D187" s="94">
        <v>563142.69999999995</v>
      </c>
      <c r="E187" s="94">
        <v>493239.3</v>
      </c>
      <c r="F187" s="94">
        <v>2340410.5</v>
      </c>
      <c r="G187" s="94">
        <v>38302411</v>
      </c>
      <c r="H187" s="94">
        <v>1814279.7</v>
      </c>
      <c r="I187" s="94">
        <v>1193925.8999999999</v>
      </c>
      <c r="J187" s="94">
        <v>4270065.0999999996</v>
      </c>
      <c r="K187" s="99">
        <v>68898448.799999997</v>
      </c>
      <c r="M187" s="141"/>
      <c r="N187" s="141"/>
    </row>
    <row r="188" spans="1:14" s="6" customFormat="1" ht="15.95" customHeight="1" x14ac:dyDescent="0.2">
      <c r="C188" s="12" t="s">
        <v>69</v>
      </c>
      <c r="D188" s="94">
        <v>296653.90000000002</v>
      </c>
      <c r="E188" s="94">
        <v>389926.1</v>
      </c>
      <c r="F188" s="94">
        <v>280230.2</v>
      </c>
      <c r="G188" s="94">
        <v>14435342.300000001</v>
      </c>
      <c r="H188" s="94">
        <v>743129.5</v>
      </c>
      <c r="I188" s="94">
        <v>736178.4</v>
      </c>
      <c r="J188" s="94">
        <v>622441.69999999995</v>
      </c>
      <c r="K188" s="99">
        <v>23987076.100000001</v>
      </c>
      <c r="M188" s="141"/>
      <c r="N188" s="141"/>
    </row>
    <row r="189" spans="1:14" s="6" customFormat="1" ht="15.95" customHeight="1" x14ac:dyDescent="0.2">
      <c r="C189" s="12" t="s">
        <v>70</v>
      </c>
      <c r="D189" s="94">
        <v>3564593.8</v>
      </c>
      <c r="E189" s="94">
        <v>5189134.8</v>
      </c>
      <c r="F189" s="94">
        <v>5562795.4000000004</v>
      </c>
      <c r="G189" s="94">
        <v>178722483.80000001</v>
      </c>
      <c r="H189" s="94">
        <v>11332260.9</v>
      </c>
      <c r="I189" s="94">
        <v>10841551.199999999</v>
      </c>
      <c r="J189" s="94">
        <v>17122086</v>
      </c>
      <c r="K189" s="99">
        <v>375870409.80000001</v>
      </c>
      <c r="M189" s="141"/>
      <c r="N189" s="141"/>
    </row>
    <row r="190" spans="1:14" s="6" customFormat="1" ht="15.95" customHeight="1" x14ac:dyDescent="0.2">
      <c r="C190" s="12" t="s">
        <v>71</v>
      </c>
      <c r="D190" s="94">
        <v>19585</v>
      </c>
      <c r="E190" s="94">
        <v>919.4</v>
      </c>
      <c r="F190" s="94">
        <v>69567.7</v>
      </c>
      <c r="G190" s="94">
        <v>4878023</v>
      </c>
      <c r="H190" s="94">
        <v>60755.199999999997</v>
      </c>
      <c r="I190" s="94">
        <v>6679.2</v>
      </c>
      <c r="J190" s="94">
        <v>187927.8</v>
      </c>
      <c r="K190" s="99">
        <v>7964488.0999999996</v>
      </c>
      <c r="M190" s="141"/>
      <c r="N190" s="141"/>
    </row>
    <row r="191" spans="1:14" s="6" customFormat="1" ht="15.95" customHeight="1" x14ac:dyDescent="0.2">
      <c r="C191" s="12" t="s">
        <v>72</v>
      </c>
      <c r="D191" s="94">
        <v>259296.2</v>
      </c>
      <c r="E191" s="94">
        <v>379500.1</v>
      </c>
      <c r="F191" s="94">
        <v>531211.80000000005</v>
      </c>
      <c r="G191" s="94">
        <v>40085141.399999999</v>
      </c>
      <c r="H191" s="94">
        <v>1163052.8999999999</v>
      </c>
      <c r="I191" s="94">
        <v>816486.2</v>
      </c>
      <c r="J191" s="94">
        <v>1921588.9</v>
      </c>
      <c r="K191" s="99">
        <v>88658906</v>
      </c>
      <c r="M191" s="141"/>
      <c r="N191" s="141"/>
    </row>
    <row r="192" spans="1:14" s="6" customFormat="1" ht="15.95" customHeight="1" x14ac:dyDescent="0.2">
      <c r="C192" s="12" t="s">
        <v>80</v>
      </c>
      <c r="D192" s="94">
        <v>16975.5</v>
      </c>
      <c r="E192" s="94">
        <v>16940.900000000001</v>
      </c>
      <c r="F192" s="94">
        <v>31384.400000000001</v>
      </c>
      <c r="G192" s="94">
        <v>1734009.4</v>
      </c>
      <c r="H192" s="94">
        <v>50752.3</v>
      </c>
      <c r="I192" s="94">
        <v>49628.7</v>
      </c>
      <c r="J192" s="94">
        <v>114919.3</v>
      </c>
      <c r="K192" s="99">
        <v>2550765.2999999998</v>
      </c>
      <c r="M192" s="141"/>
      <c r="N192" s="141"/>
    </row>
    <row r="193" spans="1:14" s="6" customFormat="1" ht="15.95" customHeight="1" x14ac:dyDescent="0.2">
      <c r="C193" s="12" t="s">
        <v>73</v>
      </c>
      <c r="D193" s="94">
        <v>421569.3</v>
      </c>
      <c r="E193" s="94">
        <v>415885.9</v>
      </c>
      <c r="F193" s="94">
        <v>296871.5</v>
      </c>
      <c r="G193" s="94">
        <v>28315625.899999999</v>
      </c>
      <c r="H193" s="94">
        <v>1229537.3999999999</v>
      </c>
      <c r="I193" s="94">
        <v>733425.1</v>
      </c>
      <c r="J193" s="94">
        <v>789449.6</v>
      </c>
      <c r="K193" s="99">
        <v>47433947.299999997</v>
      </c>
      <c r="M193" s="141"/>
      <c r="N193" s="141"/>
    </row>
    <row r="194" spans="1:14" s="6" customFormat="1" ht="15.95" customHeight="1" x14ac:dyDescent="0.2">
      <c r="C194" s="12" t="s">
        <v>74</v>
      </c>
      <c r="D194" s="94">
        <v>237410.6</v>
      </c>
      <c r="E194" s="94">
        <v>253049.4</v>
      </c>
      <c r="F194" s="94">
        <v>877741.4</v>
      </c>
      <c r="G194" s="94">
        <v>16752160.699999999</v>
      </c>
      <c r="H194" s="94">
        <v>560454</v>
      </c>
      <c r="I194" s="94">
        <v>546539.80000000005</v>
      </c>
      <c r="J194" s="94">
        <v>1908656.2</v>
      </c>
      <c r="K194" s="99">
        <v>30023646.899999999</v>
      </c>
      <c r="M194" s="141"/>
      <c r="N194" s="141"/>
    </row>
    <row r="195" spans="1:14" s="6" customFormat="1" ht="15.95" customHeight="1" x14ac:dyDescent="0.2">
      <c r="C195" s="12" t="s">
        <v>75</v>
      </c>
      <c r="D195" s="94">
        <v>38823.699999999997</v>
      </c>
      <c r="E195" s="94">
        <v>12207.7</v>
      </c>
      <c r="F195" s="94">
        <v>274841.40000000002</v>
      </c>
      <c r="G195" s="94">
        <v>12465333.699999999</v>
      </c>
      <c r="H195" s="94">
        <v>95098.5</v>
      </c>
      <c r="I195" s="94">
        <v>44001</v>
      </c>
      <c r="J195" s="94">
        <v>478554.9</v>
      </c>
      <c r="K195" s="99">
        <v>19168338.899999999</v>
      </c>
      <c r="M195" s="141"/>
      <c r="N195" s="141"/>
    </row>
    <row r="196" spans="1:14" s="6" customFormat="1" ht="15.95" customHeight="1" x14ac:dyDescent="0.2">
      <c r="A196" s="6" t="s">
        <v>12</v>
      </c>
      <c r="C196" s="12" t="s">
        <v>76</v>
      </c>
      <c r="D196" s="94">
        <v>2342621.5</v>
      </c>
      <c r="E196" s="94">
        <v>1669045.7</v>
      </c>
      <c r="F196" s="94">
        <v>2487251.7000000002</v>
      </c>
      <c r="G196" s="94">
        <v>62140529.899999999</v>
      </c>
      <c r="H196" s="94">
        <v>5425617.0999999996</v>
      </c>
      <c r="I196" s="94">
        <v>2976979.7</v>
      </c>
      <c r="J196" s="94">
        <v>4871939.2</v>
      </c>
      <c r="K196" s="99">
        <v>99483177.200000003</v>
      </c>
      <c r="M196" s="141"/>
      <c r="N196" s="141"/>
    </row>
    <row r="197" spans="1:14" s="6" customFormat="1" ht="15.95" customHeight="1" x14ac:dyDescent="0.2">
      <c r="C197" s="12" t="s">
        <v>77</v>
      </c>
      <c r="D197" s="94">
        <v>829418</v>
      </c>
      <c r="E197" s="94">
        <v>655631</v>
      </c>
      <c r="F197" s="94">
        <v>614512.19999999995</v>
      </c>
      <c r="G197" s="94">
        <v>33275846.600000001</v>
      </c>
      <c r="H197" s="94">
        <v>2301673.2000000002</v>
      </c>
      <c r="I197" s="94">
        <v>1546769.9</v>
      </c>
      <c r="J197" s="94">
        <v>1651114.6</v>
      </c>
      <c r="K197" s="99">
        <v>54580111.299999997</v>
      </c>
      <c r="M197" s="141"/>
      <c r="N197" s="141"/>
    </row>
    <row r="198" spans="1:14" s="6" customFormat="1" ht="15.95" customHeight="1" x14ac:dyDescent="0.2">
      <c r="C198" s="12" t="s">
        <v>78</v>
      </c>
      <c r="D198" s="94">
        <v>479.7</v>
      </c>
      <c r="E198" s="94">
        <v>0</v>
      </c>
      <c r="F198" s="94">
        <v>0</v>
      </c>
      <c r="G198" s="94">
        <v>84175.5</v>
      </c>
      <c r="H198" s="94">
        <v>5839.3</v>
      </c>
      <c r="I198" s="94">
        <v>1277.5</v>
      </c>
      <c r="J198" s="94">
        <v>372.5</v>
      </c>
      <c r="K198" s="99">
        <v>774275.5</v>
      </c>
      <c r="M198" s="141"/>
      <c r="N198" s="141"/>
    </row>
    <row r="199" spans="1:14" s="6" customFormat="1" ht="15.95" customHeight="1" x14ac:dyDescent="0.2">
      <c r="C199" s="23" t="s">
        <v>79</v>
      </c>
      <c r="D199" s="95">
        <v>55884.900000002199</v>
      </c>
      <c r="E199" s="95">
        <v>35705.699999999299</v>
      </c>
      <c r="F199" s="95">
        <v>173631.1</v>
      </c>
      <c r="G199" s="95">
        <v>9496298.0000000596</v>
      </c>
      <c r="H199" s="95">
        <v>744223.30000000098</v>
      </c>
      <c r="I199" s="95">
        <v>177842.900000002</v>
      </c>
      <c r="J199" s="95">
        <v>867406.99999999302</v>
      </c>
      <c r="K199" s="100">
        <v>57584050.5</v>
      </c>
      <c r="M199" s="141"/>
      <c r="N199" s="141"/>
    </row>
    <row r="200" spans="1:14" s="4" customFormat="1" ht="15.95" customHeight="1" x14ac:dyDescent="0.2">
      <c r="C200" s="23" t="s">
        <v>43</v>
      </c>
      <c r="D200" s="93">
        <v>24367.3</v>
      </c>
      <c r="E200" s="93">
        <v>14422.1</v>
      </c>
      <c r="F200" s="93">
        <v>22875.7</v>
      </c>
      <c r="G200" s="93">
        <v>55111</v>
      </c>
      <c r="H200" s="93">
        <v>98260.5</v>
      </c>
      <c r="I200" s="93">
        <v>88698.4</v>
      </c>
      <c r="J200" s="93">
        <v>60408</v>
      </c>
      <c r="K200" s="98">
        <v>216752.8</v>
      </c>
      <c r="L200" s="96"/>
      <c r="M200" s="142"/>
      <c r="N200" s="142"/>
    </row>
    <row r="201" spans="1:14" ht="15.95" customHeight="1" x14ac:dyDescent="0.2">
      <c r="C201" s="138" t="s">
        <v>9</v>
      </c>
      <c r="D201" s="144">
        <v>55022709.399999999</v>
      </c>
      <c r="E201" s="144">
        <v>40120309.100000001</v>
      </c>
      <c r="F201" s="144">
        <v>67875599.700000003</v>
      </c>
      <c r="G201" s="144">
        <v>1277741206.0999999</v>
      </c>
      <c r="H201" s="144">
        <v>153836904.30000001</v>
      </c>
      <c r="I201" s="144">
        <v>97700529.200000003</v>
      </c>
      <c r="J201" s="144">
        <v>151231938.69999999</v>
      </c>
      <c r="K201" s="145">
        <v>2206258475.9000001</v>
      </c>
      <c r="M201" s="61"/>
      <c r="N201" s="61"/>
    </row>
    <row r="202" spans="1:14" x14ac:dyDescent="0.2">
      <c r="K202" s="61"/>
      <c r="L202" s="61"/>
    </row>
    <row r="203" spans="1:14" x14ac:dyDescent="0.2">
      <c r="K203" s="61"/>
      <c r="L203" s="61"/>
    </row>
    <row r="204" spans="1:14" x14ac:dyDescent="0.2">
      <c r="K204" s="61"/>
      <c r="L204" s="61"/>
    </row>
  </sheetData>
  <customSheetViews>
    <customSheetView guid="{BD0090C9-DA10-4990-9651-066A2554CA18}">
      <selection activeCell="N32" sqref="N32"/>
      <rowBreaks count="3" manualBreakCount="3">
        <brk id="51" max="16383" man="1"/>
        <brk id="102" max="16383" man="1"/>
        <brk id="153" max="16383" man="1"/>
      </rowBreaks>
      <pageMargins left="0.39370078740157483" right="0.19685039370078741" top="0.19685039370078741" bottom="0.19685039370078741" header="0" footer="0"/>
      <pageSetup paperSize="9" orientation="portrait" r:id="rId1"/>
      <headerFooter alignWithMargins="0"/>
    </customSheetView>
  </customSheetViews>
  <mergeCells count="31">
    <mergeCell ref="C9:J9"/>
    <mergeCell ref="C11:C13"/>
    <mergeCell ref="D12:G12"/>
    <mergeCell ref="H12:K12"/>
    <mergeCell ref="D13:G13"/>
    <mergeCell ref="H13:K13"/>
    <mergeCell ref="D11:K11"/>
    <mergeCell ref="D114:G114"/>
    <mergeCell ref="C59:J59"/>
    <mergeCell ref="C60:J60"/>
    <mergeCell ref="C62:C64"/>
    <mergeCell ref="C110:J110"/>
    <mergeCell ref="C111:J111"/>
    <mergeCell ref="D62:K62"/>
    <mergeCell ref="D113:K113"/>
    <mergeCell ref="D164:K164"/>
    <mergeCell ref="D166:G166"/>
    <mergeCell ref="H166:K166"/>
    <mergeCell ref="H63:K63"/>
    <mergeCell ref="H114:K114"/>
    <mergeCell ref="H165:K165"/>
    <mergeCell ref="C162:J162"/>
    <mergeCell ref="D64:G64"/>
    <mergeCell ref="H64:K64"/>
    <mergeCell ref="D115:G115"/>
    <mergeCell ref="C164:C166"/>
    <mergeCell ref="D165:G165"/>
    <mergeCell ref="C161:J161"/>
    <mergeCell ref="C113:C115"/>
    <mergeCell ref="H115:K115"/>
    <mergeCell ref="D63:G63"/>
  </mergeCells>
  <phoneticPr fontId="0" type="noConversion"/>
  <pageMargins left="0.39370078740157483" right="0.19685039370078741" top="0.19685039370078741" bottom="0.19685039370078741" header="0" footer="0"/>
  <pageSetup paperSize="9" orientation="portrait" r:id="rId2"/>
  <headerFooter alignWithMargins="0"/>
  <rowBreaks count="3" manualBreakCount="3">
    <brk id="51" max="16383" man="1"/>
    <brk id="102" max="16383" man="1"/>
    <brk id="153" max="16383" man="1"/>
  </rowBreaks>
  <drawing r:id="rId3"/>
  <legacyDrawing r:id="rId4"/>
  <oleObjects>
    <mc:AlternateContent xmlns:mc="http://schemas.openxmlformats.org/markup-compatibility/2006">
      <mc:Choice Requires="x14">
        <oleObject progId="Word.Picture.8" shapeId="37899" r:id="rId5">
          <objectPr defaultSize="0" autoPict="0" r:id="rId6">
            <anchor moveWithCells="1" sizeWithCells="1">
              <from>
                <xdr:col>2</xdr:col>
                <xdr:colOff>19050</xdr:colOff>
                <xdr:row>0</xdr:row>
                <xdr:rowOff>142875</xdr:rowOff>
              </from>
              <to>
                <xdr:col>3</xdr:col>
                <xdr:colOff>457200</xdr:colOff>
                <xdr:row>6</xdr:row>
                <xdr:rowOff>0</xdr:rowOff>
              </to>
            </anchor>
          </objectPr>
        </oleObject>
      </mc:Choice>
      <mc:Fallback>
        <oleObject progId="Word.Picture.8" shapeId="37899" r:id="rId5"/>
      </mc:Fallback>
    </mc:AlternateContent>
    <mc:AlternateContent xmlns:mc="http://schemas.openxmlformats.org/markup-compatibility/2006">
      <mc:Choice Requires="x14">
        <oleObject progId="Word.Picture.8" shapeId="37900" r:id="rId7">
          <objectPr defaultSize="0" autoPict="0" r:id="rId6">
            <anchor moveWithCells="1" sizeWithCells="1">
              <from>
                <xdr:col>2</xdr:col>
                <xdr:colOff>19050</xdr:colOff>
                <xdr:row>51</xdr:row>
                <xdr:rowOff>142875</xdr:rowOff>
              </from>
              <to>
                <xdr:col>3</xdr:col>
                <xdr:colOff>457200</xdr:colOff>
                <xdr:row>57</xdr:row>
                <xdr:rowOff>0</xdr:rowOff>
              </to>
            </anchor>
          </objectPr>
        </oleObject>
      </mc:Choice>
      <mc:Fallback>
        <oleObject progId="Word.Picture.8" shapeId="37900" r:id="rId7"/>
      </mc:Fallback>
    </mc:AlternateContent>
    <mc:AlternateContent xmlns:mc="http://schemas.openxmlformats.org/markup-compatibility/2006">
      <mc:Choice Requires="x14">
        <oleObject progId="Word.Picture.8" shapeId="37901" r:id="rId8">
          <objectPr defaultSize="0" autoPict="0" r:id="rId6">
            <anchor moveWithCells="1" sizeWithCells="1">
              <from>
                <xdr:col>2</xdr:col>
                <xdr:colOff>19050</xdr:colOff>
                <xdr:row>102</xdr:row>
                <xdr:rowOff>142875</xdr:rowOff>
              </from>
              <to>
                <xdr:col>3</xdr:col>
                <xdr:colOff>457200</xdr:colOff>
                <xdr:row>108</xdr:row>
                <xdr:rowOff>0</xdr:rowOff>
              </to>
            </anchor>
          </objectPr>
        </oleObject>
      </mc:Choice>
      <mc:Fallback>
        <oleObject progId="Word.Picture.8" shapeId="37901" r:id="rId8"/>
      </mc:Fallback>
    </mc:AlternateContent>
    <mc:AlternateContent xmlns:mc="http://schemas.openxmlformats.org/markup-compatibility/2006">
      <mc:Choice Requires="x14">
        <oleObject progId="Word.Picture.8" shapeId="37902" r:id="rId9">
          <objectPr defaultSize="0" autoPict="0" r:id="rId6">
            <anchor moveWithCells="1" sizeWithCells="1">
              <from>
                <xdr:col>2</xdr:col>
                <xdr:colOff>19050</xdr:colOff>
                <xdr:row>153</xdr:row>
                <xdr:rowOff>142875</xdr:rowOff>
              </from>
              <to>
                <xdr:col>3</xdr:col>
                <xdr:colOff>457200</xdr:colOff>
                <xdr:row>159</xdr:row>
                <xdr:rowOff>0</xdr:rowOff>
              </to>
            </anchor>
          </objectPr>
        </oleObject>
      </mc:Choice>
      <mc:Fallback>
        <oleObject progId="Word.Picture.8" shapeId="37902" r:id="rId9"/>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8"/>
  <sheetViews>
    <sheetView zoomScaleNormal="100" workbookViewId="0"/>
  </sheetViews>
  <sheetFormatPr baseColWidth="10" defaultRowHeight="12.75" x14ac:dyDescent="0.2"/>
  <cols>
    <col min="1" max="2" width="1.85546875" customWidth="1"/>
    <col min="3" max="3" width="15.140625" customWidth="1"/>
    <col min="4" max="11" width="9.85546875" customWidth="1"/>
    <col min="12" max="13" width="9.28515625" customWidth="1"/>
  </cols>
  <sheetData>
    <row r="1" spans="3:13" ht="12.75" customHeight="1" x14ac:dyDescent="0.2"/>
    <row r="2" spans="3:13" ht="12.75" customHeight="1" x14ac:dyDescent="0.2"/>
    <row r="3" spans="3:13" ht="12.75" customHeight="1" x14ac:dyDescent="0.2"/>
    <row r="4" spans="3:13" ht="12.75" customHeight="1" x14ac:dyDescent="0.2">
      <c r="L4" s="61"/>
    </row>
    <row r="5" spans="3:13" ht="12.75" customHeight="1" x14ac:dyDescent="0.2">
      <c r="L5" s="61"/>
    </row>
    <row r="6" spans="3:13" ht="12.75" customHeight="1" x14ac:dyDescent="0.2">
      <c r="L6" s="61"/>
    </row>
    <row r="7" spans="3:13" ht="15.75" customHeight="1" x14ac:dyDescent="0.25">
      <c r="C7" s="2" t="s">
        <v>2</v>
      </c>
      <c r="K7" s="53"/>
      <c r="L7" s="61"/>
      <c r="M7" s="53"/>
    </row>
    <row r="8" spans="3:13" ht="12.75" customHeight="1" x14ac:dyDescent="0.2">
      <c r="L8" s="61"/>
    </row>
    <row r="9" spans="3:13" ht="12.75" customHeight="1" x14ac:dyDescent="0.2">
      <c r="C9" s="235" t="s">
        <v>171</v>
      </c>
      <c r="D9" s="236"/>
      <c r="E9" s="236"/>
      <c r="F9" s="236"/>
      <c r="G9" s="236"/>
      <c r="H9" s="236"/>
      <c r="I9" s="236"/>
      <c r="J9" s="236"/>
      <c r="K9" s="197" t="s">
        <v>99</v>
      </c>
      <c r="L9" s="61"/>
    </row>
    <row r="10" spans="3:13" ht="12.75" customHeight="1" x14ac:dyDescent="0.2">
      <c r="L10" s="61"/>
    </row>
    <row r="11" spans="3:13" ht="17.100000000000001" customHeight="1" x14ac:dyDescent="0.2">
      <c r="C11" s="237" t="s">
        <v>41</v>
      </c>
      <c r="D11" s="213" t="str">
        <f>CONCATENATE('M1'!D11," ",'M1'!D12)</f>
        <v>Februar 2017</v>
      </c>
      <c r="E11" s="242"/>
      <c r="F11" s="242"/>
      <c r="G11" s="242"/>
      <c r="H11" s="242"/>
      <c r="I11" s="242"/>
      <c r="J11" s="242"/>
      <c r="K11" s="243"/>
      <c r="L11" s="61"/>
    </row>
    <row r="12" spans="3:13" ht="32.25" customHeight="1" x14ac:dyDescent="0.2">
      <c r="C12" s="238"/>
      <c r="D12" s="214" t="s">
        <v>100</v>
      </c>
      <c r="E12" s="233"/>
      <c r="F12" s="233"/>
      <c r="G12" s="234"/>
      <c r="H12" s="214" t="s">
        <v>101</v>
      </c>
      <c r="I12" s="233"/>
      <c r="J12" s="233"/>
      <c r="K12" s="234"/>
      <c r="L12" s="61"/>
    </row>
    <row r="13" spans="3:13" ht="15" customHeight="1" x14ac:dyDescent="0.2">
      <c r="C13" s="238"/>
      <c r="D13" s="228" t="s">
        <v>142</v>
      </c>
      <c r="E13" s="229"/>
      <c r="F13" s="230"/>
      <c r="G13" s="231"/>
      <c r="H13" s="228" t="s">
        <v>142</v>
      </c>
      <c r="I13" s="229"/>
      <c r="J13" s="230"/>
      <c r="K13" s="231"/>
      <c r="L13" s="61"/>
    </row>
    <row r="14" spans="3:13" ht="15" customHeight="1" x14ac:dyDescent="0.2">
      <c r="C14" s="133"/>
      <c r="D14" s="134">
        <v>2</v>
      </c>
      <c r="E14" s="158">
        <v>3</v>
      </c>
      <c r="F14" s="158">
        <v>4</v>
      </c>
      <c r="G14" s="135" t="s">
        <v>139</v>
      </c>
      <c r="H14" s="134">
        <v>2</v>
      </c>
      <c r="I14" s="158">
        <v>3</v>
      </c>
      <c r="J14" s="158">
        <v>4</v>
      </c>
      <c r="K14" s="135" t="s">
        <v>139</v>
      </c>
      <c r="L14" s="61"/>
    </row>
    <row r="15" spans="3:13" ht="15" customHeight="1" x14ac:dyDescent="0.2">
      <c r="C15" s="109"/>
      <c r="D15" s="110" t="s">
        <v>107</v>
      </c>
      <c r="E15" s="159" t="s">
        <v>107</v>
      </c>
      <c r="F15" s="160" t="s">
        <v>107</v>
      </c>
      <c r="G15" s="137" t="s">
        <v>107</v>
      </c>
      <c r="H15" s="136" t="s">
        <v>107</v>
      </c>
      <c r="I15" s="160" t="s">
        <v>107</v>
      </c>
      <c r="J15" s="160" t="s">
        <v>107</v>
      </c>
      <c r="K15" s="137" t="s">
        <v>107</v>
      </c>
      <c r="L15" s="61"/>
    </row>
    <row r="16" spans="3:13" s="6" customFormat="1" ht="15.95" customHeight="1" x14ac:dyDescent="0.2">
      <c r="C16" s="20" t="s">
        <v>10</v>
      </c>
      <c r="D16" s="92">
        <v>23850</v>
      </c>
      <c r="E16" s="92">
        <v>8355</v>
      </c>
      <c r="F16" s="92">
        <v>7795</v>
      </c>
      <c r="G16" s="92">
        <v>5385</v>
      </c>
      <c r="H16" s="92">
        <v>59830</v>
      </c>
      <c r="I16" s="92">
        <v>31412</v>
      </c>
      <c r="J16" s="92">
        <v>28805</v>
      </c>
      <c r="K16" s="97">
        <v>33188</v>
      </c>
      <c r="L16" s="130"/>
      <c r="M16" s="130"/>
    </row>
    <row r="17" spans="1:13" s="6" customFormat="1" ht="15.95" customHeight="1" x14ac:dyDescent="0.2">
      <c r="C17" s="21" t="s">
        <v>11</v>
      </c>
      <c r="D17" s="93">
        <v>465</v>
      </c>
      <c r="E17" s="93">
        <v>136</v>
      </c>
      <c r="F17" s="93">
        <v>1064</v>
      </c>
      <c r="G17" s="93">
        <v>1006</v>
      </c>
      <c r="H17" s="93">
        <v>2197</v>
      </c>
      <c r="I17" s="93">
        <v>578</v>
      </c>
      <c r="J17" s="93">
        <v>1922</v>
      </c>
      <c r="K17" s="98">
        <v>3946</v>
      </c>
      <c r="L17" s="131"/>
      <c r="M17" s="131"/>
    </row>
    <row r="18" spans="1:13" s="6" customFormat="1" ht="15.95" customHeight="1" x14ac:dyDescent="0.2">
      <c r="C18" s="22" t="s">
        <v>53</v>
      </c>
      <c r="D18" s="94">
        <v>433</v>
      </c>
      <c r="E18" s="94">
        <v>135</v>
      </c>
      <c r="F18" s="94">
        <v>1060</v>
      </c>
      <c r="G18" s="94">
        <v>943</v>
      </c>
      <c r="H18" s="94">
        <v>2144</v>
      </c>
      <c r="I18" s="94">
        <v>574</v>
      </c>
      <c r="J18" s="94">
        <v>1917</v>
      </c>
      <c r="K18" s="99">
        <v>3753</v>
      </c>
      <c r="L18" s="131"/>
      <c r="M18" s="131"/>
    </row>
    <row r="19" spans="1:13" s="6" customFormat="1" ht="15.95" customHeight="1" x14ac:dyDescent="0.2">
      <c r="C19" s="12" t="s">
        <v>54</v>
      </c>
      <c r="D19" s="94">
        <v>39</v>
      </c>
      <c r="E19" s="94">
        <v>0</v>
      </c>
      <c r="F19" s="94">
        <v>27</v>
      </c>
      <c r="G19" s="94">
        <v>1</v>
      </c>
      <c r="H19" s="94">
        <v>58</v>
      </c>
      <c r="I19" s="94">
        <v>17</v>
      </c>
      <c r="J19" s="94">
        <v>10</v>
      </c>
      <c r="K19" s="99">
        <v>36</v>
      </c>
      <c r="L19" s="131"/>
      <c r="M19" s="131"/>
    </row>
    <row r="20" spans="1:13" s="6" customFormat="1" ht="15.95" customHeight="1" x14ac:dyDescent="0.2">
      <c r="A20" s="6" t="s">
        <v>12</v>
      </c>
      <c r="C20" s="12" t="s">
        <v>55</v>
      </c>
      <c r="D20" s="94">
        <v>2</v>
      </c>
      <c r="E20" s="94">
        <v>0</v>
      </c>
      <c r="F20" s="94">
        <v>7</v>
      </c>
      <c r="G20" s="94">
        <v>7</v>
      </c>
      <c r="H20" s="94">
        <v>2</v>
      </c>
      <c r="I20" s="94">
        <v>1</v>
      </c>
      <c r="J20" s="94">
        <v>10</v>
      </c>
      <c r="K20" s="99">
        <v>297</v>
      </c>
      <c r="L20" s="131"/>
      <c r="M20" s="131"/>
    </row>
    <row r="21" spans="1:13" s="6" customFormat="1" ht="15.95" customHeight="1" x14ac:dyDescent="0.2">
      <c r="C21" s="12" t="s">
        <v>56</v>
      </c>
      <c r="D21" s="94">
        <v>1</v>
      </c>
      <c r="E21" s="94">
        <v>4</v>
      </c>
      <c r="F21" s="94">
        <v>0</v>
      </c>
      <c r="G21" s="94">
        <v>34</v>
      </c>
      <c r="H21" s="94">
        <v>10</v>
      </c>
      <c r="I21" s="94">
        <v>5</v>
      </c>
      <c r="J21" s="94">
        <v>4</v>
      </c>
      <c r="K21" s="99">
        <v>50</v>
      </c>
      <c r="L21" s="131"/>
      <c r="M21" s="131"/>
    </row>
    <row r="22" spans="1:13" s="6" customFormat="1" ht="15.95" customHeight="1" x14ac:dyDescent="0.2">
      <c r="C22" s="12" t="s">
        <v>57</v>
      </c>
      <c r="D22" s="94">
        <v>0</v>
      </c>
      <c r="E22" s="94">
        <v>0</v>
      </c>
      <c r="F22" s="94">
        <v>0</v>
      </c>
      <c r="G22" s="94">
        <v>7</v>
      </c>
      <c r="H22" s="94">
        <v>6</v>
      </c>
      <c r="I22" s="94">
        <v>0</v>
      </c>
      <c r="J22" s="94">
        <v>1</v>
      </c>
      <c r="K22" s="99">
        <v>2</v>
      </c>
      <c r="L22" s="131"/>
      <c r="M22" s="131"/>
    </row>
    <row r="23" spans="1:13" s="6" customFormat="1" ht="15.95" customHeight="1" x14ac:dyDescent="0.2">
      <c r="C23" s="12" t="s">
        <v>58</v>
      </c>
      <c r="D23" s="94">
        <v>0</v>
      </c>
      <c r="E23" s="94">
        <v>0</v>
      </c>
      <c r="F23" s="94">
        <v>0</v>
      </c>
      <c r="G23" s="94">
        <v>13</v>
      </c>
      <c r="H23" s="94">
        <v>0</v>
      </c>
      <c r="I23" s="94">
        <v>2</v>
      </c>
      <c r="J23" s="94">
        <v>0</v>
      </c>
      <c r="K23" s="99">
        <v>5</v>
      </c>
      <c r="L23" s="131"/>
      <c r="M23" s="131"/>
    </row>
    <row r="24" spans="1:13" s="6" customFormat="1" ht="15.95" customHeight="1" x14ac:dyDescent="0.2">
      <c r="C24" s="12" t="s">
        <v>59</v>
      </c>
      <c r="D24" s="94">
        <v>49</v>
      </c>
      <c r="E24" s="94">
        <v>44</v>
      </c>
      <c r="F24" s="94">
        <v>8</v>
      </c>
      <c r="G24" s="94">
        <v>39</v>
      </c>
      <c r="H24" s="94">
        <v>123</v>
      </c>
      <c r="I24" s="94">
        <v>17</v>
      </c>
      <c r="J24" s="94">
        <v>55</v>
      </c>
      <c r="K24" s="99">
        <v>183</v>
      </c>
      <c r="L24" s="131"/>
      <c r="M24" s="131"/>
    </row>
    <row r="25" spans="1:13" s="6" customFormat="1" ht="15.95" customHeight="1" x14ac:dyDescent="0.2">
      <c r="C25" s="12" t="s">
        <v>60</v>
      </c>
      <c r="D25" s="94">
        <v>0</v>
      </c>
      <c r="E25" s="94">
        <v>0</v>
      </c>
      <c r="F25" s="94">
        <v>0</v>
      </c>
      <c r="G25" s="94">
        <v>31</v>
      </c>
      <c r="H25" s="94">
        <v>5</v>
      </c>
      <c r="I25" s="94">
        <v>2</v>
      </c>
      <c r="J25" s="94">
        <v>2</v>
      </c>
      <c r="K25" s="99">
        <v>309</v>
      </c>
      <c r="L25" s="131"/>
      <c r="M25" s="131"/>
    </row>
    <row r="26" spans="1:13" s="6" customFormat="1" ht="15.95" customHeight="1" x14ac:dyDescent="0.2">
      <c r="A26" s="6" t="s">
        <v>13</v>
      </c>
      <c r="C26" s="12" t="s">
        <v>61</v>
      </c>
      <c r="D26" s="94">
        <v>4</v>
      </c>
      <c r="E26" s="94">
        <v>1</v>
      </c>
      <c r="F26" s="94">
        <v>0</v>
      </c>
      <c r="G26" s="94">
        <v>8</v>
      </c>
      <c r="H26" s="94">
        <v>20</v>
      </c>
      <c r="I26" s="94">
        <v>2</v>
      </c>
      <c r="J26" s="94">
        <v>8</v>
      </c>
      <c r="K26" s="99">
        <v>2</v>
      </c>
      <c r="L26" s="131"/>
      <c r="M26" s="131"/>
    </row>
    <row r="27" spans="1:13" s="6" customFormat="1" ht="15.95" customHeight="1" x14ac:dyDescent="0.2">
      <c r="C27" s="12" t="s">
        <v>62</v>
      </c>
      <c r="D27" s="94">
        <v>0</v>
      </c>
      <c r="E27" s="94">
        <v>0</v>
      </c>
      <c r="F27" s="94">
        <v>1</v>
      </c>
      <c r="G27" s="94">
        <v>0</v>
      </c>
      <c r="H27" s="94">
        <v>0</v>
      </c>
      <c r="I27" s="94">
        <v>0</v>
      </c>
      <c r="J27" s="94">
        <v>0</v>
      </c>
      <c r="K27" s="99">
        <v>19</v>
      </c>
      <c r="L27" s="131"/>
      <c r="M27" s="131"/>
    </row>
    <row r="28" spans="1:13" s="6" customFormat="1" ht="15.95" customHeight="1" x14ac:dyDescent="0.2">
      <c r="A28" s="6" t="s">
        <v>13</v>
      </c>
      <c r="C28" s="12" t="s">
        <v>63</v>
      </c>
      <c r="D28" s="94">
        <v>5</v>
      </c>
      <c r="E28" s="94">
        <v>7</v>
      </c>
      <c r="F28" s="94">
        <v>1</v>
      </c>
      <c r="G28" s="94">
        <v>2</v>
      </c>
      <c r="H28" s="94">
        <v>109</v>
      </c>
      <c r="I28" s="94">
        <v>29</v>
      </c>
      <c r="J28" s="94">
        <v>21</v>
      </c>
      <c r="K28" s="99">
        <v>5</v>
      </c>
      <c r="L28" s="131"/>
      <c r="M28" s="131"/>
    </row>
    <row r="29" spans="1:13" s="6" customFormat="1" ht="15.95" customHeight="1" x14ac:dyDescent="0.2">
      <c r="A29" s="6" t="s">
        <v>13</v>
      </c>
      <c r="C29" s="12" t="s">
        <v>132</v>
      </c>
      <c r="D29" s="94">
        <v>0</v>
      </c>
      <c r="E29" s="94">
        <v>0</v>
      </c>
      <c r="F29" s="94">
        <v>0</v>
      </c>
      <c r="G29" s="94">
        <v>0</v>
      </c>
      <c r="H29" s="94">
        <v>58</v>
      </c>
      <c r="I29" s="94">
        <v>0</v>
      </c>
      <c r="J29" s="94">
        <v>1</v>
      </c>
      <c r="K29" s="99">
        <v>0</v>
      </c>
      <c r="L29" s="131"/>
      <c r="M29" s="131"/>
    </row>
    <row r="30" spans="1:13" s="6" customFormat="1" ht="15.95" customHeight="1" x14ac:dyDescent="0.2">
      <c r="C30" s="12" t="s">
        <v>64</v>
      </c>
      <c r="D30" s="94">
        <v>10</v>
      </c>
      <c r="E30" s="94">
        <v>0</v>
      </c>
      <c r="F30" s="94">
        <v>4</v>
      </c>
      <c r="G30" s="94">
        <v>48</v>
      </c>
      <c r="H30" s="94">
        <v>94</v>
      </c>
      <c r="I30" s="94">
        <v>1</v>
      </c>
      <c r="J30" s="94">
        <v>2</v>
      </c>
      <c r="K30" s="99">
        <v>52</v>
      </c>
      <c r="L30" s="131"/>
      <c r="M30" s="131"/>
    </row>
    <row r="31" spans="1:13" s="6" customFormat="1" ht="15.95" customHeight="1" x14ac:dyDescent="0.2">
      <c r="C31" s="12" t="s">
        <v>65</v>
      </c>
      <c r="D31" s="94">
        <v>34</v>
      </c>
      <c r="E31" s="94">
        <v>6</v>
      </c>
      <c r="F31" s="94">
        <v>817</v>
      </c>
      <c r="G31" s="94">
        <v>32</v>
      </c>
      <c r="H31" s="94">
        <v>60</v>
      </c>
      <c r="I31" s="94">
        <v>23</v>
      </c>
      <c r="J31" s="94">
        <v>299</v>
      </c>
      <c r="K31" s="99">
        <v>43</v>
      </c>
      <c r="L31" s="131"/>
      <c r="M31" s="131"/>
    </row>
    <row r="32" spans="1:13" s="6" customFormat="1" ht="15.95" customHeight="1" x14ac:dyDescent="0.2">
      <c r="C32" s="12" t="s">
        <v>66</v>
      </c>
      <c r="D32" s="94">
        <v>10</v>
      </c>
      <c r="E32" s="94">
        <v>10</v>
      </c>
      <c r="F32" s="94">
        <v>0</v>
      </c>
      <c r="G32" s="94">
        <v>15</v>
      </c>
      <c r="H32" s="94">
        <v>29</v>
      </c>
      <c r="I32" s="94">
        <v>17</v>
      </c>
      <c r="J32" s="94">
        <v>16</v>
      </c>
      <c r="K32" s="99">
        <v>11</v>
      </c>
      <c r="L32" s="131"/>
      <c r="M32" s="131"/>
    </row>
    <row r="33" spans="1:14" s="6" customFormat="1" ht="15.95" customHeight="1" x14ac:dyDescent="0.2">
      <c r="C33" s="12" t="s">
        <v>67</v>
      </c>
      <c r="D33" s="94">
        <v>0</v>
      </c>
      <c r="E33" s="94">
        <v>0</v>
      </c>
      <c r="F33" s="94">
        <v>0</v>
      </c>
      <c r="G33" s="94">
        <v>0</v>
      </c>
      <c r="H33" s="94">
        <v>0</v>
      </c>
      <c r="I33" s="94">
        <v>0</v>
      </c>
      <c r="J33" s="94">
        <v>0</v>
      </c>
      <c r="K33" s="99">
        <v>0</v>
      </c>
      <c r="L33" s="131"/>
      <c r="M33" s="131"/>
    </row>
    <row r="34" spans="1:14" s="6" customFormat="1" ht="15.95" customHeight="1" x14ac:dyDescent="0.2">
      <c r="C34" s="12" t="s">
        <v>68</v>
      </c>
      <c r="D34" s="94">
        <v>90</v>
      </c>
      <c r="E34" s="94">
        <v>13</v>
      </c>
      <c r="F34" s="94">
        <v>60</v>
      </c>
      <c r="G34" s="94">
        <v>324</v>
      </c>
      <c r="H34" s="94">
        <v>661</v>
      </c>
      <c r="I34" s="94">
        <v>215</v>
      </c>
      <c r="J34" s="94">
        <v>146</v>
      </c>
      <c r="K34" s="99">
        <v>498</v>
      </c>
      <c r="L34" s="131"/>
      <c r="M34" s="131"/>
    </row>
    <row r="35" spans="1:14" s="6" customFormat="1" ht="15.95" customHeight="1" x14ac:dyDescent="0.2">
      <c r="C35" s="12" t="s">
        <v>69</v>
      </c>
      <c r="D35" s="94">
        <v>27</v>
      </c>
      <c r="E35" s="94">
        <v>28</v>
      </c>
      <c r="F35" s="94">
        <v>12</v>
      </c>
      <c r="G35" s="94">
        <v>11</v>
      </c>
      <c r="H35" s="94">
        <v>63</v>
      </c>
      <c r="I35" s="94">
        <v>46</v>
      </c>
      <c r="J35" s="94">
        <v>30</v>
      </c>
      <c r="K35" s="99">
        <v>134</v>
      </c>
      <c r="L35" s="131"/>
      <c r="M35" s="131"/>
    </row>
    <row r="36" spans="1:14" s="6" customFormat="1" ht="15.95" customHeight="1" x14ac:dyDescent="0.2">
      <c r="C36" s="12" t="s">
        <v>70</v>
      </c>
      <c r="D36" s="94">
        <v>142</v>
      </c>
      <c r="E36" s="94">
        <v>16</v>
      </c>
      <c r="F36" s="94">
        <v>88</v>
      </c>
      <c r="G36" s="94">
        <v>354</v>
      </c>
      <c r="H36" s="94">
        <v>660</v>
      </c>
      <c r="I36" s="94">
        <v>83</v>
      </c>
      <c r="J36" s="94">
        <v>1037</v>
      </c>
      <c r="K36" s="99">
        <v>1495</v>
      </c>
      <c r="L36" s="131"/>
      <c r="M36" s="131"/>
    </row>
    <row r="37" spans="1:14" s="6" customFormat="1" ht="15.95" customHeight="1" x14ac:dyDescent="0.2">
      <c r="C37" s="12" t="s">
        <v>71</v>
      </c>
      <c r="D37" s="94">
        <v>5</v>
      </c>
      <c r="E37" s="94">
        <v>0</v>
      </c>
      <c r="F37" s="94">
        <v>19</v>
      </c>
      <c r="G37" s="94">
        <v>6</v>
      </c>
      <c r="H37" s="94">
        <v>6</v>
      </c>
      <c r="I37" s="94">
        <v>0</v>
      </c>
      <c r="J37" s="94">
        <v>26</v>
      </c>
      <c r="K37" s="99">
        <v>95</v>
      </c>
      <c r="L37" s="131"/>
      <c r="M37" s="131"/>
    </row>
    <row r="38" spans="1:14" s="6" customFormat="1" ht="15.95" customHeight="1" x14ac:dyDescent="0.2">
      <c r="C38" s="12" t="s">
        <v>72</v>
      </c>
      <c r="D38" s="94">
        <v>0</v>
      </c>
      <c r="E38" s="94">
        <v>0</v>
      </c>
      <c r="F38" s="94">
        <v>0</v>
      </c>
      <c r="G38" s="94">
        <v>2</v>
      </c>
      <c r="H38" s="94">
        <v>9</v>
      </c>
      <c r="I38" s="94">
        <v>1</v>
      </c>
      <c r="J38" s="94">
        <v>22</v>
      </c>
      <c r="K38" s="99">
        <v>189</v>
      </c>
      <c r="L38" s="131"/>
      <c r="M38" s="131"/>
    </row>
    <row r="39" spans="1:14" s="6" customFormat="1" ht="15.95" customHeight="1" x14ac:dyDescent="0.2">
      <c r="C39" s="12" t="s">
        <v>80</v>
      </c>
      <c r="D39" s="94">
        <v>2</v>
      </c>
      <c r="E39" s="94">
        <v>2</v>
      </c>
      <c r="F39" s="94">
        <v>0</v>
      </c>
      <c r="G39" s="94">
        <v>0</v>
      </c>
      <c r="H39" s="94">
        <v>4</v>
      </c>
      <c r="I39" s="94">
        <v>0</v>
      </c>
      <c r="J39" s="94">
        <v>4</v>
      </c>
      <c r="K39" s="99">
        <v>0</v>
      </c>
      <c r="L39" s="131"/>
      <c r="M39" s="131"/>
    </row>
    <row r="40" spans="1:14" s="6" customFormat="1" ht="15.95" customHeight="1" x14ac:dyDescent="0.2">
      <c r="C40" s="12" t="s">
        <v>73</v>
      </c>
      <c r="D40" s="94">
        <v>0</v>
      </c>
      <c r="E40" s="94">
        <v>0</v>
      </c>
      <c r="F40" s="94">
        <v>0</v>
      </c>
      <c r="G40" s="94">
        <v>0</v>
      </c>
      <c r="H40" s="94">
        <v>4</v>
      </c>
      <c r="I40" s="94">
        <v>3</v>
      </c>
      <c r="J40" s="94">
        <v>47</v>
      </c>
      <c r="K40" s="99">
        <v>1</v>
      </c>
      <c r="L40" s="131"/>
      <c r="M40" s="131"/>
    </row>
    <row r="41" spans="1:14" s="6" customFormat="1" ht="15.95" customHeight="1" x14ac:dyDescent="0.2">
      <c r="C41" s="12" t="s">
        <v>74</v>
      </c>
      <c r="D41" s="94">
        <v>0</v>
      </c>
      <c r="E41" s="94">
        <v>0</v>
      </c>
      <c r="F41" s="94">
        <v>0</v>
      </c>
      <c r="G41" s="94">
        <v>0</v>
      </c>
      <c r="H41" s="94">
        <v>14</v>
      </c>
      <c r="I41" s="94">
        <v>0</v>
      </c>
      <c r="J41" s="94">
        <v>4</v>
      </c>
      <c r="K41" s="99">
        <v>1</v>
      </c>
      <c r="L41" s="131"/>
      <c r="M41" s="131"/>
    </row>
    <row r="42" spans="1:14" s="6" customFormat="1" ht="15.95" customHeight="1" x14ac:dyDescent="0.2">
      <c r="C42" s="12" t="s">
        <v>75</v>
      </c>
      <c r="D42" s="94">
        <v>5</v>
      </c>
      <c r="E42" s="94">
        <v>2</v>
      </c>
      <c r="F42" s="94">
        <v>0</v>
      </c>
      <c r="G42" s="94">
        <v>3</v>
      </c>
      <c r="H42" s="94">
        <v>6</v>
      </c>
      <c r="I42" s="94">
        <v>3</v>
      </c>
      <c r="J42" s="94">
        <v>60</v>
      </c>
      <c r="K42" s="99">
        <v>165</v>
      </c>
      <c r="L42" s="131"/>
      <c r="M42" s="131"/>
    </row>
    <row r="43" spans="1:14" s="6" customFormat="1" ht="15.95" customHeight="1" x14ac:dyDescent="0.2">
      <c r="A43" s="6" t="s">
        <v>12</v>
      </c>
      <c r="C43" s="12" t="s">
        <v>76</v>
      </c>
      <c r="D43" s="94">
        <v>3</v>
      </c>
      <c r="E43" s="94">
        <v>1</v>
      </c>
      <c r="F43" s="94">
        <v>15</v>
      </c>
      <c r="G43" s="94">
        <v>2</v>
      </c>
      <c r="H43" s="94">
        <v>99</v>
      </c>
      <c r="I43" s="94">
        <v>102</v>
      </c>
      <c r="J43" s="94">
        <v>94</v>
      </c>
      <c r="K43" s="99">
        <v>144</v>
      </c>
      <c r="L43" s="131"/>
      <c r="M43" s="131"/>
    </row>
    <row r="44" spans="1:14" s="6" customFormat="1" ht="15.95" customHeight="1" x14ac:dyDescent="0.2">
      <c r="C44" s="12" t="s">
        <v>77</v>
      </c>
      <c r="D44" s="94">
        <v>5</v>
      </c>
      <c r="E44" s="94">
        <v>1</v>
      </c>
      <c r="F44" s="94">
        <v>1</v>
      </c>
      <c r="G44" s="94">
        <v>4</v>
      </c>
      <c r="H44" s="94">
        <v>43</v>
      </c>
      <c r="I44" s="94">
        <v>5</v>
      </c>
      <c r="J44" s="94">
        <v>18</v>
      </c>
      <c r="K44" s="99">
        <v>0</v>
      </c>
      <c r="L44" s="131"/>
      <c r="M44" s="131"/>
    </row>
    <row r="45" spans="1:14" s="6" customFormat="1" ht="15.95" customHeight="1" x14ac:dyDescent="0.2">
      <c r="C45" s="12" t="s">
        <v>78</v>
      </c>
      <c r="D45" s="94">
        <v>0</v>
      </c>
      <c r="E45" s="94">
        <v>0</v>
      </c>
      <c r="F45" s="94">
        <v>0</v>
      </c>
      <c r="G45" s="94">
        <v>0</v>
      </c>
      <c r="H45" s="94">
        <v>1</v>
      </c>
      <c r="I45" s="94">
        <v>0</v>
      </c>
      <c r="J45" s="94">
        <v>0</v>
      </c>
      <c r="K45" s="99">
        <v>17</v>
      </c>
      <c r="L45" s="131"/>
      <c r="M45" s="131"/>
    </row>
    <row r="46" spans="1:14" s="6" customFormat="1" ht="15.95" customHeight="1" x14ac:dyDescent="0.2">
      <c r="C46" s="23" t="s">
        <v>79</v>
      </c>
      <c r="D46" s="95">
        <v>32</v>
      </c>
      <c r="E46" s="95">
        <v>1</v>
      </c>
      <c r="F46" s="95">
        <v>4</v>
      </c>
      <c r="G46" s="95">
        <v>63</v>
      </c>
      <c r="H46" s="95">
        <v>53</v>
      </c>
      <c r="I46" s="95">
        <v>4</v>
      </c>
      <c r="J46" s="95">
        <v>5</v>
      </c>
      <c r="K46" s="100">
        <v>193</v>
      </c>
      <c r="L46" s="130"/>
      <c r="M46" s="130"/>
    </row>
    <row r="47" spans="1:14" s="4" customFormat="1" ht="15.95" customHeight="1" x14ac:dyDescent="0.2">
      <c r="C47" s="23" t="s">
        <v>43</v>
      </c>
      <c r="D47" s="93">
        <v>249</v>
      </c>
      <c r="E47" s="93">
        <v>33</v>
      </c>
      <c r="F47" s="93">
        <v>53</v>
      </c>
      <c r="G47" s="93">
        <v>54</v>
      </c>
      <c r="H47" s="93">
        <v>610</v>
      </c>
      <c r="I47" s="93">
        <v>463</v>
      </c>
      <c r="J47" s="93">
        <v>71</v>
      </c>
      <c r="K47" s="98">
        <v>136</v>
      </c>
      <c r="L47" s="132"/>
      <c r="M47" s="132"/>
      <c r="N47" s="96"/>
    </row>
    <row r="48" spans="1:14" ht="15.95" customHeight="1" x14ac:dyDescent="0.2">
      <c r="C48" s="138" t="s">
        <v>9</v>
      </c>
      <c r="D48" s="144">
        <v>24564</v>
      </c>
      <c r="E48" s="144">
        <v>8524</v>
      </c>
      <c r="F48" s="144">
        <v>8912</v>
      </c>
      <c r="G48" s="144">
        <v>6445</v>
      </c>
      <c r="H48" s="144">
        <v>62637</v>
      </c>
      <c r="I48" s="144">
        <v>32453</v>
      </c>
      <c r="J48" s="144">
        <v>30798</v>
      </c>
      <c r="K48" s="145">
        <v>37270</v>
      </c>
      <c r="L48" s="130"/>
      <c r="M48" s="130"/>
    </row>
    <row r="49" spans="3:14" ht="15" customHeight="1" x14ac:dyDescent="0.2">
      <c r="C49" s="3"/>
      <c r="K49" s="61"/>
      <c r="L49" s="61"/>
    </row>
    <row r="50" spans="3:14" ht="15" customHeight="1" x14ac:dyDescent="0.2">
      <c r="C50" s="3"/>
      <c r="L50" s="61"/>
    </row>
    <row r="51" spans="3:14" ht="15" customHeight="1" x14ac:dyDescent="0.2">
      <c r="C51" s="3"/>
    </row>
    <row r="55" spans="3:14" x14ac:dyDescent="0.2">
      <c r="L55" s="61"/>
    </row>
    <row r="56" spans="3:14" x14ac:dyDescent="0.2">
      <c r="L56" s="61"/>
    </row>
    <row r="57" spans="3:14" x14ac:dyDescent="0.2">
      <c r="L57" s="61"/>
    </row>
    <row r="58" spans="3:14" ht="15.75" customHeight="1" x14ac:dyDescent="0.25">
      <c r="C58" s="2" t="s">
        <v>2</v>
      </c>
      <c r="L58" s="61"/>
    </row>
    <row r="59" spans="3:14" ht="12.75" customHeight="1" x14ac:dyDescent="0.2">
      <c r="C59" s="235"/>
      <c r="D59" s="239"/>
      <c r="E59" s="239"/>
      <c r="F59" s="239"/>
      <c r="G59" s="239"/>
      <c r="H59" s="239"/>
      <c r="I59" s="239"/>
      <c r="J59" s="239"/>
      <c r="K59" s="91"/>
      <c r="L59" s="61"/>
    </row>
    <row r="60" spans="3:14" ht="12.75" customHeight="1" x14ac:dyDescent="0.25">
      <c r="C60" s="235" t="s">
        <v>130</v>
      </c>
      <c r="D60" s="236"/>
      <c r="E60" s="236"/>
      <c r="F60" s="236"/>
      <c r="G60" s="236"/>
      <c r="H60" s="236"/>
      <c r="I60" s="236"/>
      <c r="J60" s="236"/>
      <c r="K60" s="1" t="s">
        <v>102</v>
      </c>
      <c r="L60" s="61"/>
    </row>
    <row r="61" spans="3:14" ht="12.75" customHeight="1" x14ac:dyDescent="0.2"/>
    <row r="62" spans="3:14" ht="17.100000000000001" customHeight="1" x14ac:dyDescent="0.2">
      <c r="C62" s="237" t="s">
        <v>41</v>
      </c>
      <c r="D62" s="213" t="str">
        <f>CONCATENATE('M1'!D11," ",'M1'!D12)</f>
        <v>Februar 2017</v>
      </c>
      <c r="E62" s="242"/>
      <c r="F62" s="242"/>
      <c r="G62" s="242"/>
      <c r="H62" s="242"/>
      <c r="I62" s="242"/>
      <c r="J62" s="242"/>
      <c r="K62" s="243"/>
      <c r="L62" s="61"/>
    </row>
    <row r="63" spans="3:14" ht="32.25" customHeight="1" x14ac:dyDescent="0.2">
      <c r="C63" s="238"/>
      <c r="D63" s="232" t="s">
        <v>143</v>
      </c>
      <c r="E63" s="233"/>
      <c r="F63" s="233"/>
      <c r="G63" s="234"/>
      <c r="H63" s="232" t="s">
        <v>144</v>
      </c>
      <c r="I63" s="233"/>
      <c r="J63" s="233"/>
      <c r="K63" s="234"/>
      <c r="M63" s="61"/>
      <c r="N63" s="61"/>
    </row>
    <row r="64" spans="3:14" ht="15" customHeight="1" x14ac:dyDescent="0.2">
      <c r="C64" s="238"/>
      <c r="D64" s="228" t="s">
        <v>142</v>
      </c>
      <c r="E64" s="229"/>
      <c r="F64" s="230"/>
      <c r="G64" s="231"/>
      <c r="H64" s="228" t="s">
        <v>142</v>
      </c>
      <c r="I64" s="229"/>
      <c r="J64" s="230"/>
      <c r="K64" s="231"/>
      <c r="M64" s="61"/>
      <c r="N64" s="61"/>
    </row>
    <row r="65" spans="1:14" ht="15" customHeight="1" x14ac:dyDescent="0.2">
      <c r="C65" s="133"/>
      <c r="D65" s="134">
        <v>2</v>
      </c>
      <c r="E65" s="158">
        <v>3</v>
      </c>
      <c r="F65" s="158">
        <v>4</v>
      </c>
      <c r="G65" s="135" t="s">
        <v>139</v>
      </c>
      <c r="H65" s="134">
        <v>2</v>
      </c>
      <c r="I65" s="158">
        <v>3</v>
      </c>
      <c r="J65" s="158">
        <v>4</v>
      </c>
      <c r="K65" s="135" t="s">
        <v>139</v>
      </c>
      <c r="M65" s="61"/>
      <c r="N65" s="61"/>
    </row>
    <row r="66" spans="1:14" ht="15" customHeight="1" x14ac:dyDescent="0.2">
      <c r="C66" s="109"/>
      <c r="D66" s="136" t="s">
        <v>107</v>
      </c>
      <c r="E66" s="160" t="s">
        <v>107</v>
      </c>
      <c r="F66" s="160" t="s">
        <v>107</v>
      </c>
      <c r="G66" s="137" t="s">
        <v>107</v>
      </c>
      <c r="H66" s="136" t="s">
        <v>107</v>
      </c>
      <c r="I66" s="160" t="s">
        <v>107</v>
      </c>
      <c r="J66" s="160" t="s">
        <v>107</v>
      </c>
      <c r="K66" s="137" t="s">
        <v>107</v>
      </c>
      <c r="M66" s="61"/>
      <c r="N66" s="61"/>
    </row>
    <row r="67" spans="1:14" s="6" customFormat="1" ht="15.95" customHeight="1" x14ac:dyDescent="0.2">
      <c r="C67" s="20" t="s">
        <v>10</v>
      </c>
      <c r="D67" s="92">
        <v>317053</v>
      </c>
      <c r="E67" s="92">
        <v>169927</v>
      </c>
      <c r="F67" s="92">
        <v>133468</v>
      </c>
      <c r="G67" s="92">
        <v>308264</v>
      </c>
      <c r="H67" s="92">
        <v>608277</v>
      </c>
      <c r="I67" s="92">
        <v>253799</v>
      </c>
      <c r="J67" s="92">
        <v>231018</v>
      </c>
      <c r="K67" s="97">
        <v>446505</v>
      </c>
      <c r="M67" s="141"/>
      <c r="N67" s="141"/>
    </row>
    <row r="68" spans="1:14" s="6" customFormat="1" ht="15.95" customHeight="1" x14ac:dyDescent="0.2">
      <c r="C68" s="21" t="s">
        <v>11</v>
      </c>
      <c r="D68" s="93">
        <v>22676</v>
      </c>
      <c r="E68" s="93">
        <v>5621</v>
      </c>
      <c r="F68" s="93">
        <v>30465</v>
      </c>
      <c r="G68" s="93">
        <v>135169</v>
      </c>
      <c r="H68" s="93">
        <v>33652</v>
      </c>
      <c r="I68" s="93">
        <v>8688</v>
      </c>
      <c r="J68" s="93">
        <v>29155</v>
      </c>
      <c r="K68" s="98">
        <v>163363</v>
      </c>
      <c r="M68" s="141"/>
      <c r="N68" s="141"/>
    </row>
    <row r="69" spans="1:14" s="6" customFormat="1" ht="15.95" customHeight="1" x14ac:dyDescent="0.2">
      <c r="C69" s="22" t="s">
        <v>53</v>
      </c>
      <c r="D69" s="94">
        <v>21501</v>
      </c>
      <c r="E69" s="94">
        <v>5501</v>
      </c>
      <c r="F69" s="94">
        <v>29848</v>
      </c>
      <c r="G69" s="94">
        <v>119051</v>
      </c>
      <c r="H69" s="94">
        <v>33046</v>
      </c>
      <c r="I69" s="94">
        <v>8585</v>
      </c>
      <c r="J69" s="94">
        <v>28691</v>
      </c>
      <c r="K69" s="99">
        <v>155709</v>
      </c>
      <c r="M69" s="141"/>
      <c r="N69" s="141"/>
    </row>
    <row r="70" spans="1:14" s="6" customFormat="1" ht="15.95" customHeight="1" x14ac:dyDescent="0.2">
      <c r="C70" s="12" t="s">
        <v>54</v>
      </c>
      <c r="D70" s="94">
        <v>260</v>
      </c>
      <c r="E70" s="94">
        <v>172</v>
      </c>
      <c r="F70" s="94">
        <v>211</v>
      </c>
      <c r="G70" s="94">
        <v>1000</v>
      </c>
      <c r="H70" s="94">
        <v>416</v>
      </c>
      <c r="I70" s="94">
        <v>145</v>
      </c>
      <c r="J70" s="94">
        <v>168</v>
      </c>
      <c r="K70" s="99">
        <v>2270</v>
      </c>
      <c r="M70" s="141"/>
      <c r="N70" s="141"/>
    </row>
    <row r="71" spans="1:14" s="6" customFormat="1" ht="15.95" customHeight="1" x14ac:dyDescent="0.2">
      <c r="A71" s="6" t="s">
        <v>12</v>
      </c>
      <c r="C71" s="12" t="s">
        <v>55</v>
      </c>
      <c r="D71" s="94">
        <v>684</v>
      </c>
      <c r="E71" s="94">
        <v>33</v>
      </c>
      <c r="F71" s="94">
        <v>1564</v>
      </c>
      <c r="G71" s="94">
        <v>9191</v>
      </c>
      <c r="H71" s="94">
        <v>764</v>
      </c>
      <c r="I71" s="94">
        <v>8</v>
      </c>
      <c r="J71" s="94">
        <v>429</v>
      </c>
      <c r="K71" s="99">
        <v>15707</v>
      </c>
      <c r="M71" s="141"/>
      <c r="N71" s="141"/>
    </row>
    <row r="72" spans="1:14" s="6" customFormat="1" ht="15.95" customHeight="1" x14ac:dyDescent="0.2">
      <c r="C72" s="12" t="s">
        <v>56</v>
      </c>
      <c r="D72" s="94">
        <v>58</v>
      </c>
      <c r="E72" s="94">
        <v>101</v>
      </c>
      <c r="F72" s="94">
        <v>47</v>
      </c>
      <c r="G72" s="94">
        <v>271</v>
      </c>
      <c r="H72" s="94">
        <v>191</v>
      </c>
      <c r="I72" s="94">
        <v>117</v>
      </c>
      <c r="J72" s="94">
        <v>399</v>
      </c>
      <c r="K72" s="99">
        <v>1083</v>
      </c>
      <c r="M72" s="141"/>
      <c r="N72" s="141"/>
    </row>
    <row r="73" spans="1:14" s="6" customFormat="1" ht="15.95" customHeight="1" x14ac:dyDescent="0.2">
      <c r="C73" s="12" t="s">
        <v>57</v>
      </c>
      <c r="D73" s="94">
        <v>24</v>
      </c>
      <c r="E73" s="94">
        <v>0</v>
      </c>
      <c r="F73" s="94">
        <v>407</v>
      </c>
      <c r="G73" s="94">
        <v>752</v>
      </c>
      <c r="H73" s="94">
        <v>11</v>
      </c>
      <c r="I73" s="94">
        <v>3</v>
      </c>
      <c r="J73" s="94">
        <v>396</v>
      </c>
      <c r="K73" s="99">
        <v>1929</v>
      </c>
      <c r="M73" s="141"/>
      <c r="N73" s="141"/>
    </row>
    <row r="74" spans="1:14" s="6" customFormat="1" ht="15.95" customHeight="1" x14ac:dyDescent="0.2">
      <c r="C74" s="12" t="s">
        <v>58</v>
      </c>
      <c r="D74" s="94">
        <v>10</v>
      </c>
      <c r="E74" s="94">
        <v>10</v>
      </c>
      <c r="F74" s="94">
        <v>7</v>
      </c>
      <c r="G74" s="94">
        <v>416</v>
      </c>
      <c r="H74" s="94">
        <v>10</v>
      </c>
      <c r="I74" s="94">
        <v>20</v>
      </c>
      <c r="J74" s="94">
        <v>72</v>
      </c>
      <c r="K74" s="99">
        <v>523</v>
      </c>
      <c r="M74" s="141"/>
      <c r="N74" s="141"/>
    </row>
    <row r="75" spans="1:14" s="6" customFormat="1" ht="15.95" customHeight="1" x14ac:dyDescent="0.2">
      <c r="C75" s="12" t="s">
        <v>59</v>
      </c>
      <c r="D75" s="94">
        <v>264</v>
      </c>
      <c r="E75" s="94">
        <v>171</v>
      </c>
      <c r="F75" s="94">
        <v>153</v>
      </c>
      <c r="G75" s="94">
        <v>2282</v>
      </c>
      <c r="H75" s="94">
        <v>559</v>
      </c>
      <c r="I75" s="94">
        <v>166</v>
      </c>
      <c r="J75" s="94">
        <v>369</v>
      </c>
      <c r="K75" s="99">
        <v>4575</v>
      </c>
      <c r="M75" s="141"/>
      <c r="N75" s="141"/>
    </row>
    <row r="76" spans="1:14" s="6" customFormat="1" ht="15.95" customHeight="1" x14ac:dyDescent="0.2">
      <c r="C76" s="12" t="s">
        <v>60</v>
      </c>
      <c r="D76" s="94">
        <v>10</v>
      </c>
      <c r="E76" s="94">
        <v>7</v>
      </c>
      <c r="F76" s="94">
        <v>95</v>
      </c>
      <c r="G76" s="94">
        <v>3783</v>
      </c>
      <c r="H76" s="94">
        <v>0</v>
      </c>
      <c r="I76" s="94">
        <v>0</v>
      </c>
      <c r="J76" s="94">
        <v>12</v>
      </c>
      <c r="K76" s="99">
        <v>670</v>
      </c>
      <c r="M76" s="141"/>
      <c r="N76" s="141"/>
    </row>
    <row r="77" spans="1:14" s="6" customFormat="1" ht="15.95" customHeight="1" x14ac:dyDescent="0.2">
      <c r="A77" s="6" t="s">
        <v>13</v>
      </c>
      <c r="C77" s="12" t="s">
        <v>61</v>
      </c>
      <c r="D77" s="94">
        <v>53</v>
      </c>
      <c r="E77" s="94">
        <v>15</v>
      </c>
      <c r="F77" s="94">
        <v>66</v>
      </c>
      <c r="G77" s="94">
        <v>259</v>
      </c>
      <c r="H77" s="94">
        <v>128</v>
      </c>
      <c r="I77" s="94">
        <v>14</v>
      </c>
      <c r="J77" s="94">
        <v>115</v>
      </c>
      <c r="K77" s="99">
        <v>450</v>
      </c>
      <c r="M77" s="141"/>
      <c r="N77" s="141"/>
    </row>
    <row r="78" spans="1:14" s="6" customFormat="1" ht="15.95" customHeight="1" x14ac:dyDescent="0.2">
      <c r="C78" s="12" t="s">
        <v>62</v>
      </c>
      <c r="D78" s="94">
        <v>1</v>
      </c>
      <c r="E78" s="94">
        <v>16</v>
      </c>
      <c r="F78" s="94">
        <v>5</v>
      </c>
      <c r="G78" s="94">
        <v>1014</v>
      </c>
      <c r="H78" s="94">
        <v>0</v>
      </c>
      <c r="I78" s="94">
        <v>2</v>
      </c>
      <c r="J78" s="94">
        <v>9</v>
      </c>
      <c r="K78" s="99">
        <v>536</v>
      </c>
      <c r="M78" s="141"/>
      <c r="N78" s="141"/>
    </row>
    <row r="79" spans="1:14" s="6" customFormat="1" ht="15.95" customHeight="1" x14ac:dyDescent="0.2">
      <c r="A79" s="6" t="s">
        <v>13</v>
      </c>
      <c r="C79" s="12" t="s">
        <v>63</v>
      </c>
      <c r="D79" s="94">
        <v>461</v>
      </c>
      <c r="E79" s="94">
        <v>214</v>
      </c>
      <c r="F79" s="94">
        <v>779</v>
      </c>
      <c r="G79" s="94">
        <v>2122</v>
      </c>
      <c r="H79" s="94">
        <v>521</v>
      </c>
      <c r="I79" s="94">
        <v>91</v>
      </c>
      <c r="J79" s="94">
        <v>80</v>
      </c>
      <c r="K79" s="99">
        <v>1101</v>
      </c>
      <c r="M79" s="141"/>
      <c r="N79" s="141"/>
    </row>
    <row r="80" spans="1:14" s="6" customFormat="1" ht="15.95" customHeight="1" x14ac:dyDescent="0.2">
      <c r="A80" s="6" t="s">
        <v>13</v>
      </c>
      <c r="C80" s="12" t="s">
        <v>132</v>
      </c>
      <c r="D80" s="94">
        <v>229</v>
      </c>
      <c r="E80" s="94">
        <v>26</v>
      </c>
      <c r="F80" s="94">
        <v>14</v>
      </c>
      <c r="G80" s="94">
        <v>352</v>
      </c>
      <c r="H80" s="94">
        <v>315</v>
      </c>
      <c r="I80" s="94">
        <v>101</v>
      </c>
      <c r="J80" s="94">
        <v>229</v>
      </c>
      <c r="K80" s="99">
        <v>251</v>
      </c>
      <c r="M80" s="141"/>
      <c r="N80" s="141"/>
    </row>
    <row r="81" spans="1:14" s="6" customFormat="1" ht="15.95" customHeight="1" x14ac:dyDescent="0.2">
      <c r="C81" s="12" t="s">
        <v>64</v>
      </c>
      <c r="D81" s="94">
        <v>107</v>
      </c>
      <c r="E81" s="94">
        <v>5</v>
      </c>
      <c r="F81" s="94">
        <v>1131</v>
      </c>
      <c r="G81" s="94">
        <v>2140</v>
      </c>
      <c r="H81" s="94">
        <v>322</v>
      </c>
      <c r="I81" s="94">
        <v>2</v>
      </c>
      <c r="J81" s="94">
        <v>171</v>
      </c>
      <c r="K81" s="99">
        <v>2081</v>
      </c>
      <c r="M81" s="141"/>
      <c r="N81" s="141"/>
    </row>
    <row r="82" spans="1:14" s="6" customFormat="1" ht="15.95" customHeight="1" x14ac:dyDescent="0.2">
      <c r="C82" s="12" t="s">
        <v>65</v>
      </c>
      <c r="D82" s="94">
        <v>424</v>
      </c>
      <c r="E82" s="94">
        <v>458</v>
      </c>
      <c r="F82" s="94">
        <v>10560</v>
      </c>
      <c r="G82" s="94">
        <v>6759</v>
      </c>
      <c r="H82" s="94">
        <v>422</v>
      </c>
      <c r="I82" s="94">
        <v>79</v>
      </c>
      <c r="J82" s="94">
        <v>5808</v>
      </c>
      <c r="K82" s="99">
        <v>7914</v>
      </c>
      <c r="M82" s="141"/>
      <c r="N82" s="141"/>
    </row>
    <row r="83" spans="1:14" s="6" customFormat="1" ht="15.95" customHeight="1" x14ac:dyDescent="0.2">
      <c r="C83" s="12" t="s">
        <v>66</v>
      </c>
      <c r="D83" s="94">
        <v>122</v>
      </c>
      <c r="E83" s="94">
        <v>74</v>
      </c>
      <c r="F83" s="94">
        <v>78</v>
      </c>
      <c r="G83" s="94">
        <v>895</v>
      </c>
      <c r="H83" s="94">
        <v>170</v>
      </c>
      <c r="I83" s="94">
        <v>158</v>
      </c>
      <c r="J83" s="94">
        <v>132</v>
      </c>
      <c r="K83" s="99">
        <v>1043</v>
      </c>
      <c r="M83" s="141"/>
      <c r="N83" s="141"/>
    </row>
    <row r="84" spans="1:14" s="6" customFormat="1" ht="15.95" customHeight="1" x14ac:dyDescent="0.2">
      <c r="C84" s="12" t="s">
        <v>67</v>
      </c>
      <c r="D84" s="94">
        <v>0</v>
      </c>
      <c r="E84" s="94">
        <v>0</v>
      </c>
      <c r="F84" s="94">
        <v>2</v>
      </c>
      <c r="G84" s="94">
        <v>0</v>
      </c>
      <c r="H84" s="94">
        <v>0</v>
      </c>
      <c r="I84" s="94">
        <v>0</v>
      </c>
      <c r="J84" s="94">
        <v>0</v>
      </c>
      <c r="K84" s="99">
        <v>4</v>
      </c>
      <c r="M84" s="141"/>
      <c r="N84" s="141"/>
    </row>
    <row r="85" spans="1:14" s="6" customFormat="1" ht="15.95" customHeight="1" x14ac:dyDescent="0.2">
      <c r="C85" s="12" t="s">
        <v>68</v>
      </c>
      <c r="D85" s="94">
        <v>2622</v>
      </c>
      <c r="E85" s="94">
        <v>789</v>
      </c>
      <c r="F85" s="94">
        <v>1839</v>
      </c>
      <c r="G85" s="94">
        <v>12948</v>
      </c>
      <c r="H85" s="94">
        <v>1964</v>
      </c>
      <c r="I85" s="94">
        <v>1298</v>
      </c>
      <c r="J85" s="94">
        <v>1830</v>
      </c>
      <c r="K85" s="99">
        <v>18241</v>
      </c>
      <c r="M85" s="141"/>
      <c r="N85" s="141"/>
    </row>
    <row r="86" spans="1:14" s="6" customFormat="1" ht="15.95" customHeight="1" x14ac:dyDescent="0.2">
      <c r="C86" s="12" t="s">
        <v>69</v>
      </c>
      <c r="D86" s="94">
        <v>658</v>
      </c>
      <c r="E86" s="94">
        <v>362</v>
      </c>
      <c r="F86" s="94">
        <v>300</v>
      </c>
      <c r="G86" s="94">
        <v>2522</v>
      </c>
      <c r="H86" s="94">
        <v>720</v>
      </c>
      <c r="I86" s="94">
        <v>474</v>
      </c>
      <c r="J86" s="94">
        <v>385</v>
      </c>
      <c r="K86" s="99">
        <v>2641</v>
      </c>
      <c r="M86" s="141"/>
      <c r="N86" s="141"/>
    </row>
    <row r="87" spans="1:14" s="6" customFormat="1" ht="15.95" customHeight="1" x14ac:dyDescent="0.2">
      <c r="C87" s="12" t="s">
        <v>70</v>
      </c>
      <c r="D87" s="94">
        <v>7329</v>
      </c>
      <c r="E87" s="94">
        <v>1573</v>
      </c>
      <c r="F87" s="94">
        <v>7109</v>
      </c>
      <c r="G87" s="94">
        <v>36106</v>
      </c>
      <c r="H87" s="94">
        <v>14745</v>
      </c>
      <c r="I87" s="94">
        <v>3625</v>
      </c>
      <c r="J87" s="94">
        <v>12754</v>
      </c>
      <c r="K87" s="99">
        <v>51263</v>
      </c>
      <c r="M87" s="141"/>
      <c r="N87" s="141"/>
    </row>
    <row r="88" spans="1:14" s="6" customFormat="1" ht="15.95" customHeight="1" x14ac:dyDescent="0.2">
      <c r="C88" s="12" t="s">
        <v>71</v>
      </c>
      <c r="D88" s="94">
        <v>96</v>
      </c>
      <c r="E88" s="94">
        <v>16</v>
      </c>
      <c r="F88" s="94">
        <v>249</v>
      </c>
      <c r="G88" s="94">
        <v>2466</v>
      </c>
      <c r="H88" s="94">
        <v>44</v>
      </c>
      <c r="I88" s="94">
        <v>14</v>
      </c>
      <c r="J88" s="94">
        <v>195</v>
      </c>
      <c r="K88" s="99">
        <v>4438</v>
      </c>
      <c r="M88" s="141"/>
      <c r="N88" s="141"/>
    </row>
    <row r="89" spans="1:14" s="6" customFormat="1" ht="15.95" customHeight="1" x14ac:dyDescent="0.2">
      <c r="C89" s="12" t="s">
        <v>72</v>
      </c>
      <c r="D89" s="94">
        <v>1510</v>
      </c>
      <c r="E89" s="94">
        <v>384</v>
      </c>
      <c r="F89" s="94">
        <v>1370</v>
      </c>
      <c r="G89" s="94">
        <v>13696</v>
      </c>
      <c r="H89" s="94">
        <v>1400</v>
      </c>
      <c r="I89" s="94">
        <v>187</v>
      </c>
      <c r="J89" s="94">
        <v>601</v>
      </c>
      <c r="K89" s="99">
        <v>16681</v>
      </c>
      <c r="M89" s="141"/>
      <c r="N89" s="141"/>
    </row>
    <row r="90" spans="1:14" s="6" customFormat="1" ht="15.95" customHeight="1" x14ac:dyDescent="0.2">
      <c r="C90" s="12" t="s">
        <v>80</v>
      </c>
      <c r="D90" s="94">
        <v>18</v>
      </c>
      <c r="E90" s="94">
        <v>21</v>
      </c>
      <c r="F90" s="94">
        <v>121</v>
      </c>
      <c r="G90" s="94">
        <v>357</v>
      </c>
      <c r="H90" s="94">
        <v>20</v>
      </c>
      <c r="I90" s="94">
        <v>6</v>
      </c>
      <c r="J90" s="94">
        <v>50</v>
      </c>
      <c r="K90" s="99">
        <v>259</v>
      </c>
      <c r="M90" s="141"/>
      <c r="N90" s="141"/>
    </row>
    <row r="91" spans="1:14" s="6" customFormat="1" ht="15.95" customHeight="1" x14ac:dyDescent="0.2">
      <c r="C91" s="12" t="s">
        <v>73</v>
      </c>
      <c r="D91" s="94">
        <v>654</v>
      </c>
      <c r="E91" s="94">
        <v>59</v>
      </c>
      <c r="F91" s="94">
        <v>497</v>
      </c>
      <c r="G91" s="94">
        <v>2086</v>
      </c>
      <c r="H91" s="94">
        <v>987</v>
      </c>
      <c r="I91" s="94">
        <v>340</v>
      </c>
      <c r="J91" s="94">
        <v>355</v>
      </c>
      <c r="K91" s="99">
        <v>2583</v>
      </c>
      <c r="M91" s="141"/>
      <c r="N91" s="141"/>
    </row>
    <row r="92" spans="1:14" s="6" customFormat="1" ht="15.95" customHeight="1" x14ac:dyDescent="0.2">
      <c r="C92" s="12" t="s">
        <v>74</v>
      </c>
      <c r="D92" s="94">
        <v>249</v>
      </c>
      <c r="E92" s="94">
        <v>197</v>
      </c>
      <c r="F92" s="94">
        <v>530</v>
      </c>
      <c r="G92" s="94">
        <v>814</v>
      </c>
      <c r="H92" s="94">
        <v>559</v>
      </c>
      <c r="I92" s="94">
        <v>271</v>
      </c>
      <c r="J92" s="94">
        <v>537</v>
      </c>
      <c r="K92" s="99">
        <v>1110</v>
      </c>
      <c r="M92" s="141"/>
      <c r="N92" s="141"/>
    </row>
    <row r="93" spans="1:14" s="6" customFormat="1" ht="15.95" customHeight="1" x14ac:dyDescent="0.2">
      <c r="C93" s="12" t="s">
        <v>75</v>
      </c>
      <c r="D93" s="94">
        <v>48</v>
      </c>
      <c r="E93" s="94">
        <v>41</v>
      </c>
      <c r="F93" s="94">
        <v>269</v>
      </c>
      <c r="G93" s="94">
        <v>5929</v>
      </c>
      <c r="H93" s="94">
        <v>80</v>
      </c>
      <c r="I93" s="94">
        <v>47</v>
      </c>
      <c r="J93" s="94">
        <v>272</v>
      </c>
      <c r="K93" s="99">
        <v>6555</v>
      </c>
      <c r="M93" s="141"/>
      <c r="N93" s="141"/>
    </row>
    <row r="94" spans="1:14" s="6" customFormat="1" ht="15.95" customHeight="1" x14ac:dyDescent="0.2">
      <c r="A94" s="6" t="s">
        <v>12</v>
      </c>
      <c r="C94" s="12" t="s">
        <v>76</v>
      </c>
      <c r="D94" s="94">
        <v>3638</v>
      </c>
      <c r="E94" s="94">
        <v>519</v>
      </c>
      <c r="F94" s="94">
        <v>1842</v>
      </c>
      <c r="G94" s="94">
        <v>8342</v>
      </c>
      <c r="H94" s="94">
        <v>5392</v>
      </c>
      <c r="I94" s="94">
        <v>765</v>
      </c>
      <c r="J94" s="94">
        <v>2438</v>
      </c>
      <c r="K94" s="99">
        <v>8899</v>
      </c>
      <c r="M94" s="141"/>
      <c r="N94" s="141"/>
    </row>
    <row r="95" spans="1:14" s="6" customFormat="1" ht="15.95" customHeight="1" x14ac:dyDescent="0.2">
      <c r="C95" s="12" t="s">
        <v>77</v>
      </c>
      <c r="D95" s="94">
        <v>1902</v>
      </c>
      <c r="E95" s="94">
        <v>235</v>
      </c>
      <c r="F95" s="94">
        <v>601</v>
      </c>
      <c r="G95" s="94">
        <v>2300</v>
      </c>
      <c r="H95" s="94">
        <v>3306</v>
      </c>
      <c r="I95" s="94">
        <v>647</v>
      </c>
      <c r="J95" s="94">
        <v>884</v>
      </c>
      <c r="K95" s="99">
        <v>2593</v>
      </c>
      <c r="M95" s="141"/>
      <c r="N95" s="141"/>
    </row>
    <row r="96" spans="1:14" s="6" customFormat="1" ht="15.95" customHeight="1" x14ac:dyDescent="0.2">
      <c r="C96" s="12" t="s">
        <v>78</v>
      </c>
      <c r="D96" s="94">
        <v>70</v>
      </c>
      <c r="E96" s="94">
        <v>3</v>
      </c>
      <c r="F96" s="94">
        <v>2</v>
      </c>
      <c r="G96" s="94">
        <v>249</v>
      </c>
      <c r="H96" s="94">
        <v>0</v>
      </c>
      <c r="I96" s="94">
        <v>5</v>
      </c>
      <c r="J96" s="94">
        <v>1</v>
      </c>
      <c r="K96" s="99">
        <v>309</v>
      </c>
      <c r="M96" s="141"/>
      <c r="N96" s="141"/>
    </row>
    <row r="97" spans="3:15" s="6" customFormat="1" ht="15.95" customHeight="1" x14ac:dyDescent="0.2">
      <c r="C97" s="23" t="s">
        <v>79</v>
      </c>
      <c r="D97" s="95">
        <v>1175</v>
      </c>
      <c r="E97" s="95">
        <v>120</v>
      </c>
      <c r="F97" s="95">
        <v>617</v>
      </c>
      <c r="G97" s="95">
        <v>16118</v>
      </c>
      <c r="H97" s="95">
        <v>606</v>
      </c>
      <c r="I97" s="95">
        <v>103</v>
      </c>
      <c r="J97" s="95">
        <v>464</v>
      </c>
      <c r="K97" s="100">
        <v>7654</v>
      </c>
      <c r="M97" s="141"/>
      <c r="N97" s="141"/>
    </row>
    <row r="98" spans="3:15" s="4" customFormat="1" ht="15.95" customHeight="1" x14ac:dyDescent="0.2">
      <c r="C98" s="23" t="s">
        <v>43</v>
      </c>
      <c r="D98" s="93">
        <v>1305</v>
      </c>
      <c r="E98" s="93">
        <v>1821</v>
      </c>
      <c r="F98" s="93">
        <v>707</v>
      </c>
      <c r="G98" s="93">
        <v>3208</v>
      </c>
      <c r="H98" s="93">
        <v>1906</v>
      </c>
      <c r="I98" s="93">
        <v>1807</v>
      </c>
      <c r="J98" s="93">
        <v>1145</v>
      </c>
      <c r="K98" s="98">
        <v>694</v>
      </c>
      <c r="L98" s="96"/>
      <c r="M98" s="142"/>
      <c r="N98" s="142"/>
    </row>
    <row r="99" spans="3:15" ht="17.100000000000001" customHeight="1" x14ac:dyDescent="0.2">
      <c r="C99" s="138" t="s">
        <v>9</v>
      </c>
      <c r="D99" s="144">
        <v>341034</v>
      </c>
      <c r="E99" s="144">
        <v>177369</v>
      </c>
      <c r="F99" s="144">
        <v>164640</v>
      </c>
      <c r="G99" s="144">
        <v>446641</v>
      </c>
      <c r="H99" s="144">
        <v>643835</v>
      </c>
      <c r="I99" s="144">
        <v>264294</v>
      </c>
      <c r="J99" s="144">
        <v>261318</v>
      </c>
      <c r="K99" s="145">
        <v>610562</v>
      </c>
      <c r="M99" s="61"/>
      <c r="N99" s="61"/>
    </row>
    <row r="100" spans="3:15" x14ac:dyDescent="0.2">
      <c r="K100" s="61"/>
      <c r="L100" s="61"/>
    </row>
    <row r="101" spans="3:15" x14ac:dyDescent="0.2">
      <c r="K101" s="61"/>
      <c r="L101" s="61"/>
    </row>
    <row r="102" spans="3:15" x14ac:dyDescent="0.2">
      <c r="K102" s="61"/>
      <c r="L102" s="61"/>
      <c r="O102" s="129"/>
    </row>
    <row r="106" spans="3:15" x14ac:dyDescent="0.2">
      <c r="L106" s="61"/>
    </row>
    <row r="107" spans="3:15" x14ac:dyDescent="0.2">
      <c r="L107" s="61"/>
    </row>
    <row r="108" spans="3:15" x14ac:dyDescent="0.2">
      <c r="L108" s="61"/>
    </row>
    <row r="109" spans="3:15" ht="15.75" customHeight="1" x14ac:dyDescent="0.25">
      <c r="C109" s="2" t="s">
        <v>2</v>
      </c>
      <c r="K109" s="53"/>
      <c r="L109" s="61"/>
      <c r="M109" s="53"/>
    </row>
    <row r="110" spans="3:15" ht="12.75" customHeight="1" x14ac:dyDescent="0.2">
      <c r="L110" s="61"/>
    </row>
    <row r="111" spans="3:15" ht="12.75" customHeight="1" x14ac:dyDescent="0.25">
      <c r="C111" s="235" t="s">
        <v>129</v>
      </c>
      <c r="D111" s="236"/>
      <c r="E111" s="236"/>
      <c r="F111" s="236"/>
      <c r="G111" s="236"/>
      <c r="H111" s="236"/>
      <c r="I111" s="236"/>
      <c r="J111" s="236"/>
      <c r="K111" s="197" t="s">
        <v>137</v>
      </c>
      <c r="L111" s="61"/>
    </row>
    <row r="112" spans="3:15" ht="12.75" customHeight="1" x14ac:dyDescent="0.2">
      <c r="L112" s="61"/>
    </row>
    <row r="113" spans="1:13" ht="17.100000000000001" customHeight="1" x14ac:dyDescent="0.2">
      <c r="C113" s="237" t="s">
        <v>41</v>
      </c>
      <c r="D113" s="225" t="str">
        <f>CONCATENATE('M1'!D11," ",'M1'!D12)</f>
        <v>Februar 2017</v>
      </c>
      <c r="E113" s="226"/>
      <c r="F113" s="226"/>
      <c r="G113" s="227"/>
      <c r="H113" s="227"/>
      <c r="I113" s="227"/>
      <c r="J113" s="227"/>
      <c r="K113" s="222"/>
      <c r="L113" s="61"/>
    </row>
    <row r="114" spans="1:13" ht="32.25" customHeight="1" x14ac:dyDescent="0.2">
      <c r="C114" s="238"/>
      <c r="D114" s="214" t="s">
        <v>103</v>
      </c>
      <c r="E114" s="233"/>
      <c r="F114" s="233"/>
      <c r="G114" s="234"/>
      <c r="H114" s="214" t="s">
        <v>127</v>
      </c>
      <c r="I114" s="233"/>
      <c r="J114" s="233"/>
      <c r="K114" s="234"/>
      <c r="L114" s="61"/>
    </row>
    <row r="115" spans="1:13" ht="15" customHeight="1" x14ac:dyDescent="0.2">
      <c r="C115" s="238"/>
      <c r="D115" s="228" t="s">
        <v>142</v>
      </c>
      <c r="E115" s="229"/>
      <c r="F115" s="230"/>
      <c r="G115" s="231"/>
      <c r="H115" s="228" t="s">
        <v>142</v>
      </c>
      <c r="I115" s="229"/>
      <c r="J115" s="230"/>
      <c r="K115" s="231"/>
      <c r="L115" s="61"/>
    </row>
    <row r="116" spans="1:13" ht="15" customHeight="1" x14ac:dyDescent="0.2">
      <c r="C116" s="133"/>
      <c r="D116" s="134">
        <v>2</v>
      </c>
      <c r="E116" s="158">
        <v>3</v>
      </c>
      <c r="F116" s="158">
        <v>4</v>
      </c>
      <c r="G116" s="135" t="s">
        <v>139</v>
      </c>
      <c r="H116" s="134">
        <v>2</v>
      </c>
      <c r="I116" s="158">
        <v>3</v>
      </c>
      <c r="J116" s="158">
        <v>4</v>
      </c>
      <c r="K116" s="135" t="s">
        <v>139</v>
      </c>
      <c r="L116" s="61"/>
    </row>
    <row r="117" spans="1:13" ht="15" customHeight="1" x14ac:dyDescent="0.2">
      <c r="C117" s="109"/>
      <c r="D117" s="110" t="s">
        <v>107</v>
      </c>
      <c r="E117" s="159" t="s">
        <v>107</v>
      </c>
      <c r="F117" s="160" t="s">
        <v>107</v>
      </c>
      <c r="G117" s="137" t="s">
        <v>107</v>
      </c>
      <c r="H117" s="136" t="s">
        <v>107</v>
      </c>
      <c r="I117" s="160" t="s">
        <v>107</v>
      </c>
      <c r="J117" s="160" t="s">
        <v>107</v>
      </c>
      <c r="K117" s="137" t="s">
        <v>107</v>
      </c>
      <c r="L117" s="61"/>
    </row>
    <row r="118" spans="1:13" s="6" customFormat="1" ht="15.95" customHeight="1" x14ac:dyDescent="0.2">
      <c r="C118" s="20" t="s">
        <v>10</v>
      </c>
      <c r="D118" s="92">
        <v>2080850</v>
      </c>
      <c r="E118" s="92">
        <v>1183529</v>
      </c>
      <c r="F118" s="92">
        <v>1129610</v>
      </c>
      <c r="G118" s="92">
        <v>5744818</v>
      </c>
      <c r="H118" s="92">
        <v>268136</v>
      </c>
      <c r="I118" s="92">
        <v>222068</v>
      </c>
      <c r="J118" s="92">
        <v>156953</v>
      </c>
      <c r="K118" s="97">
        <v>1446338</v>
      </c>
      <c r="L118" s="130"/>
      <c r="M118" s="130"/>
    </row>
    <row r="119" spans="1:13" s="6" customFormat="1" ht="15.95" customHeight="1" x14ac:dyDescent="0.2">
      <c r="C119" s="21" t="s">
        <v>11</v>
      </c>
      <c r="D119" s="93">
        <v>82776</v>
      </c>
      <c r="E119" s="93">
        <v>61314</v>
      </c>
      <c r="F119" s="93">
        <v>116718</v>
      </c>
      <c r="G119" s="93">
        <v>2486947</v>
      </c>
      <c r="H119" s="93">
        <v>16989</v>
      </c>
      <c r="I119" s="93">
        <v>12688</v>
      </c>
      <c r="J119" s="93">
        <v>13124</v>
      </c>
      <c r="K119" s="98">
        <v>751290</v>
      </c>
      <c r="L119" s="131"/>
      <c r="M119" s="131"/>
    </row>
    <row r="120" spans="1:13" s="6" customFormat="1" ht="15.95" customHeight="1" x14ac:dyDescent="0.2">
      <c r="C120" s="22" t="s">
        <v>53</v>
      </c>
      <c r="D120" s="94">
        <v>80793</v>
      </c>
      <c r="E120" s="94">
        <v>60650</v>
      </c>
      <c r="F120" s="94">
        <v>113613</v>
      </c>
      <c r="G120" s="94">
        <v>2277501</v>
      </c>
      <c r="H120" s="94">
        <v>16917</v>
      </c>
      <c r="I120" s="94">
        <v>12610</v>
      </c>
      <c r="J120" s="94">
        <v>12945</v>
      </c>
      <c r="K120" s="99">
        <v>734964</v>
      </c>
      <c r="L120" s="131"/>
      <c r="M120" s="131"/>
    </row>
    <row r="121" spans="1:13" s="6" customFormat="1" ht="15.95" customHeight="1" x14ac:dyDescent="0.2">
      <c r="C121" s="12" t="s">
        <v>54</v>
      </c>
      <c r="D121" s="94">
        <v>1118</v>
      </c>
      <c r="E121" s="94">
        <v>788</v>
      </c>
      <c r="F121" s="94">
        <v>1630</v>
      </c>
      <c r="G121" s="94">
        <v>41073</v>
      </c>
      <c r="H121" s="94">
        <v>28</v>
      </c>
      <c r="I121" s="94">
        <v>5</v>
      </c>
      <c r="J121" s="94">
        <v>97</v>
      </c>
      <c r="K121" s="99">
        <v>2307</v>
      </c>
      <c r="L121" s="131"/>
      <c r="M121" s="131"/>
    </row>
    <row r="122" spans="1:13" s="6" customFormat="1" ht="15.95" customHeight="1" x14ac:dyDescent="0.2">
      <c r="A122" s="6" t="s">
        <v>12</v>
      </c>
      <c r="C122" s="12" t="s">
        <v>55</v>
      </c>
      <c r="D122" s="94">
        <v>2566</v>
      </c>
      <c r="E122" s="94">
        <v>125</v>
      </c>
      <c r="F122" s="94">
        <v>4834</v>
      </c>
      <c r="G122" s="94">
        <v>147813</v>
      </c>
      <c r="H122" s="94">
        <v>191</v>
      </c>
      <c r="I122" s="94">
        <v>59</v>
      </c>
      <c r="J122" s="94">
        <v>379</v>
      </c>
      <c r="K122" s="99">
        <v>35060</v>
      </c>
      <c r="L122" s="131"/>
      <c r="M122" s="131"/>
    </row>
    <row r="123" spans="1:13" s="6" customFormat="1" ht="15.95" customHeight="1" x14ac:dyDescent="0.2">
      <c r="C123" s="12" t="s">
        <v>56</v>
      </c>
      <c r="D123" s="94">
        <v>633</v>
      </c>
      <c r="E123" s="94">
        <v>229</v>
      </c>
      <c r="F123" s="94">
        <v>442</v>
      </c>
      <c r="G123" s="94">
        <v>10305</v>
      </c>
      <c r="H123" s="94">
        <v>29</v>
      </c>
      <c r="I123" s="94">
        <v>11</v>
      </c>
      <c r="J123" s="94">
        <v>1</v>
      </c>
      <c r="K123" s="99">
        <v>1780</v>
      </c>
      <c r="L123" s="131"/>
      <c r="M123" s="131"/>
    </row>
    <row r="124" spans="1:13" s="6" customFormat="1" ht="15.95" customHeight="1" x14ac:dyDescent="0.2">
      <c r="C124" s="12" t="s">
        <v>57</v>
      </c>
      <c r="D124" s="94">
        <v>100</v>
      </c>
      <c r="E124" s="94">
        <v>2</v>
      </c>
      <c r="F124" s="94">
        <v>417</v>
      </c>
      <c r="G124" s="94">
        <v>18128</v>
      </c>
      <c r="H124" s="94">
        <v>2</v>
      </c>
      <c r="I124" s="94">
        <v>0</v>
      </c>
      <c r="J124" s="94">
        <v>0</v>
      </c>
      <c r="K124" s="99">
        <v>947</v>
      </c>
      <c r="L124" s="131"/>
      <c r="M124" s="131"/>
    </row>
    <row r="125" spans="1:13" s="6" customFormat="1" ht="15.95" customHeight="1" x14ac:dyDescent="0.2">
      <c r="C125" s="12" t="s">
        <v>58</v>
      </c>
      <c r="D125" s="94">
        <v>39</v>
      </c>
      <c r="E125" s="94">
        <v>24</v>
      </c>
      <c r="F125" s="94">
        <v>8</v>
      </c>
      <c r="G125" s="94">
        <v>4891</v>
      </c>
      <c r="H125" s="94">
        <v>0</v>
      </c>
      <c r="I125" s="94">
        <v>0</v>
      </c>
      <c r="J125" s="94">
        <v>0</v>
      </c>
      <c r="K125" s="99">
        <v>393</v>
      </c>
      <c r="L125" s="131"/>
      <c r="M125" s="131"/>
    </row>
    <row r="126" spans="1:13" s="6" customFormat="1" ht="15.95" customHeight="1" x14ac:dyDescent="0.2">
      <c r="C126" s="12" t="s">
        <v>59</v>
      </c>
      <c r="D126" s="94">
        <v>1469</v>
      </c>
      <c r="E126" s="94">
        <v>367</v>
      </c>
      <c r="F126" s="94">
        <v>1294</v>
      </c>
      <c r="G126" s="94">
        <v>27986</v>
      </c>
      <c r="H126" s="94">
        <v>154</v>
      </c>
      <c r="I126" s="94">
        <v>40</v>
      </c>
      <c r="J126" s="94">
        <v>259</v>
      </c>
      <c r="K126" s="99">
        <v>7290</v>
      </c>
      <c r="L126" s="131"/>
      <c r="M126" s="131"/>
    </row>
    <row r="127" spans="1:13" s="6" customFormat="1" ht="15.95" customHeight="1" x14ac:dyDescent="0.2">
      <c r="C127" s="12" t="s">
        <v>60</v>
      </c>
      <c r="D127" s="94">
        <v>21</v>
      </c>
      <c r="E127" s="94">
        <v>26</v>
      </c>
      <c r="F127" s="94">
        <v>82</v>
      </c>
      <c r="G127" s="94">
        <v>3950</v>
      </c>
      <c r="H127" s="94">
        <v>0</v>
      </c>
      <c r="I127" s="94">
        <v>0</v>
      </c>
      <c r="J127" s="94">
        <v>0</v>
      </c>
      <c r="K127" s="99">
        <v>393</v>
      </c>
      <c r="L127" s="131"/>
      <c r="M127" s="131"/>
    </row>
    <row r="128" spans="1:13" s="6" customFormat="1" ht="15.95" customHeight="1" x14ac:dyDescent="0.2">
      <c r="A128" s="6" t="s">
        <v>13</v>
      </c>
      <c r="C128" s="12" t="s">
        <v>61</v>
      </c>
      <c r="D128" s="94">
        <v>347</v>
      </c>
      <c r="E128" s="94">
        <v>120</v>
      </c>
      <c r="F128" s="94">
        <v>711</v>
      </c>
      <c r="G128" s="94">
        <v>4423</v>
      </c>
      <c r="H128" s="94">
        <v>4</v>
      </c>
      <c r="I128" s="94">
        <v>0</v>
      </c>
      <c r="J128" s="94">
        <v>13</v>
      </c>
      <c r="K128" s="99">
        <v>78</v>
      </c>
      <c r="L128" s="131"/>
      <c r="M128" s="131"/>
    </row>
    <row r="129" spans="1:13" s="6" customFormat="1" ht="15.95" customHeight="1" x14ac:dyDescent="0.2">
      <c r="C129" s="12" t="s">
        <v>62</v>
      </c>
      <c r="D129" s="94">
        <v>6</v>
      </c>
      <c r="E129" s="94">
        <v>2</v>
      </c>
      <c r="F129" s="94">
        <v>18</v>
      </c>
      <c r="G129" s="94">
        <v>3357</v>
      </c>
      <c r="H129" s="94">
        <v>17</v>
      </c>
      <c r="I129" s="94">
        <v>0</v>
      </c>
      <c r="J129" s="94">
        <v>0</v>
      </c>
      <c r="K129" s="99">
        <v>55</v>
      </c>
      <c r="L129" s="131"/>
      <c r="M129" s="131"/>
    </row>
    <row r="130" spans="1:13" s="6" customFormat="1" ht="15.95" customHeight="1" x14ac:dyDescent="0.2">
      <c r="A130" s="6" t="s">
        <v>13</v>
      </c>
      <c r="C130" s="12" t="s">
        <v>63</v>
      </c>
      <c r="D130" s="94">
        <v>1572</v>
      </c>
      <c r="E130" s="94">
        <v>2230</v>
      </c>
      <c r="F130" s="94">
        <v>2180</v>
      </c>
      <c r="G130" s="94">
        <v>27267</v>
      </c>
      <c r="H130" s="94">
        <v>292</v>
      </c>
      <c r="I130" s="94">
        <v>197</v>
      </c>
      <c r="J130" s="94">
        <v>84</v>
      </c>
      <c r="K130" s="99">
        <v>10403</v>
      </c>
      <c r="L130" s="131"/>
      <c r="M130" s="131"/>
    </row>
    <row r="131" spans="1:13" s="6" customFormat="1" ht="15.95" customHeight="1" x14ac:dyDescent="0.2">
      <c r="A131" s="6" t="s">
        <v>13</v>
      </c>
      <c r="C131" s="12" t="s">
        <v>132</v>
      </c>
      <c r="D131" s="94">
        <v>801</v>
      </c>
      <c r="E131" s="94">
        <v>192</v>
      </c>
      <c r="F131" s="94">
        <v>1615</v>
      </c>
      <c r="G131" s="94">
        <v>17940</v>
      </c>
      <c r="H131" s="94">
        <v>270</v>
      </c>
      <c r="I131" s="94">
        <v>123</v>
      </c>
      <c r="J131" s="94">
        <v>119</v>
      </c>
      <c r="K131" s="99">
        <v>12683</v>
      </c>
      <c r="L131" s="131"/>
      <c r="M131" s="131"/>
    </row>
    <row r="132" spans="1:13" s="6" customFormat="1" ht="15.95" customHeight="1" x14ac:dyDescent="0.2">
      <c r="C132" s="12" t="s">
        <v>64</v>
      </c>
      <c r="D132" s="94">
        <v>413</v>
      </c>
      <c r="E132" s="94">
        <v>33</v>
      </c>
      <c r="F132" s="94">
        <v>1183</v>
      </c>
      <c r="G132" s="94">
        <v>29523</v>
      </c>
      <c r="H132" s="94">
        <v>0</v>
      </c>
      <c r="I132" s="94">
        <v>0</v>
      </c>
      <c r="J132" s="94">
        <v>28</v>
      </c>
      <c r="K132" s="99">
        <v>945</v>
      </c>
      <c r="L132" s="131"/>
      <c r="M132" s="131"/>
    </row>
    <row r="133" spans="1:13" s="6" customFormat="1" ht="15.95" customHeight="1" x14ac:dyDescent="0.2">
      <c r="C133" s="12" t="s">
        <v>65</v>
      </c>
      <c r="D133" s="94">
        <v>1070</v>
      </c>
      <c r="E133" s="94">
        <v>489</v>
      </c>
      <c r="F133" s="94">
        <v>12941</v>
      </c>
      <c r="G133" s="94">
        <v>129639</v>
      </c>
      <c r="H133" s="94">
        <v>89</v>
      </c>
      <c r="I133" s="94">
        <v>2</v>
      </c>
      <c r="J133" s="94">
        <v>112</v>
      </c>
      <c r="K133" s="99">
        <v>6776</v>
      </c>
      <c r="L133" s="131"/>
      <c r="M133" s="131"/>
    </row>
    <row r="134" spans="1:13" s="6" customFormat="1" ht="15.95" customHeight="1" x14ac:dyDescent="0.2">
      <c r="C134" s="12" t="s">
        <v>66</v>
      </c>
      <c r="D134" s="94">
        <v>721</v>
      </c>
      <c r="E134" s="94">
        <v>946</v>
      </c>
      <c r="F134" s="94">
        <v>1123</v>
      </c>
      <c r="G134" s="94">
        <v>31165</v>
      </c>
      <c r="H134" s="94">
        <v>9</v>
      </c>
      <c r="I134" s="94">
        <v>96</v>
      </c>
      <c r="J134" s="94">
        <v>6</v>
      </c>
      <c r="K134" s="99">
        <v>2969</v>
      </c>
      <c r="L134" s="131"/>
      <c r="M134" s="131"/>
    </row>
    <row r="135" spans="1:13" s="6" customFormat="1" ht="15.95" customHeight="1" x14ac:dyDescent="0.2">
      <c r="C135" s="12" t="s">
        <v>67</v>
      </c>
      <c r="D135" s="94">
        <v>1</v>
      </c>
      <c r="E135" s="94">
        <v>0</v>
      </c>
      <c r="F135" s="94">
        <v>1</v>
      </c>
      <c r="G135" s="94">
        <v>321</v>
      </c>
      <c r="H135" s="94">
        <v>0</v>
      </c>
      <c r="I135" s="94">
        <v>0</v>
      </c>
      <c r="J135" s="94">
        <v>0</v>
      </c>
      <c r="K135" s="99">
        <v>10</v>
      </c>
      <c r="L135" s="131"/>
      <c r="M135" s="131"/>
    </row>
    <row r="136" spans="1:13" s="6" customFormat="1" ht="15.95" customHeight="1" x14ac:dyDescent="0.2">
      <c r="C136" s="12" t="s">
        <v>68</v>
      </c>
      <c r="D136" s="94">
        <v>11332</v>
      </c>
      <c r="E136" s="94">
        <v>7649</v>
      </c>
      <c r="F136" s="94">
        <v>17719</v>
      </c>
      <c r="G136" s="94">
        <v>300084</v>
      </c>
      <c r="H136" s="94">
        <v>3623</v>
      </c>
      <c r="I136" s="94">
        <v>1351</v>
      </c>
      <c r="J136" s="94">
        <v>2684</v>
      </c>
      <c r="K136" s="99">
        <v>47910</v>
      </c>
      <c r="L136" s="131"/>
      <c r="M136" s="131"/>
    </row>
    <row r="137" spans="1:13" s="6" customFormat="1" ht="15.95" customHeight="1" x14ac:dyDescent="0.2">
      <c r="C137" s="12" t="s">
        <v>69</v>
      </c>
      <c r="D137" s="94">
        <v>2955</v>
      </c>
      <c r="E137" s="94">
        <v>2142</v>
      </c>
      <c r="F137" s="94">
        <v>1403</v>
      </c>
      <c r="G137" s="94">
        <v>24769</v>
      </c>
      <c r="H137" s="94">
        <v>2326</v>
      </c>
      <c r="I137" s="94">
        <v>2764</v>
      </c>
      <c r="J137" s="94">
        <v>2140</v>
      </c>
      <c r="K137" s="99">
        <v>62551</v>
      </c>
      <c r="L137" s="131"/>
      <c r="M137" s="131"/>
    </row>
    <row r="138" spans="1:13" s="6" customFormat="1" ht="15.95" customHeight="1" x14ac:dyDescent="0.2">
      <c r="C138" s="12" t="s">
        <v>70</v>
      </c>
      <c r="D138" s="94">
        <v>28709</v>
      </c>
      <c r="E138" s="94">
        <v>30932</v>
      </c>
      <c r="F138" s="94">
        <v>37180</v>
      </c>
      <c r="G138" s="94">
        <v>871302</v>
      </c>
      <c r="H138" s="94">
        <v>1312</v>
      </c>
      <c r="I138" s="94">
        <v>960</v>
      </c>
      <c r="J138" s="94">
        <v>1316</v>
      </c>
      <c r="K138" s="99">
        <v>141253</v>
      </c>
      <c r="L138" s="131"/>
      <c r="M138" s="131"/>
    </row>
    <row r="139" spans="1:13" s="6" customFormat="1" ht="15.95" customHeight="1" x14ac:dyDescent="0.2">
      <c r="C139" s="12" t="s">
        <v>71</v>
      </c>
      <c r="D139" s="94">
        <v>203</v>
      </c>
      <c r="E139" s="94">
        <v>12</v>
      </c>
      <c r="F139" s="94">
        <v>612</v>
      </c>
      <c r="G139" s="94">
        <v>17931</v>
      </c>
      <c r="H139" s="94">
        <v>4</v>
      </c>
      <c r="I139" s="94">
        <v>0</v>
      </c>
      <c r="J139" s="94">
        <v>2</v>
      </c>
      <c r="K139" s="99">
        <v>1430</v>
      </c>
      <c r="L139" s="131"/>
      <c r="M139" s="131"/>
    </row>
    <row r="140" spans="1:13" s="6" customFormat="1" ht="15.95" customHeight="1" x14ac:dyDescent="0.2">
      <c r="C140" s="12" t="s">
        <v>72</v>
      </c>
      <c r="D140" s="94">
        <v>2797</v>
      </c>
      <c r="E140" s="94">
        <v>2749</v>
      </c>
      <c r="F140" s="94">
        <v>7127</v>
      </c>
      <c r="G140" s="94">
        <v>239486</v>
      </c>
      <c r="H140" s="94">
        <v>444</v>
      </c>
      <c r="I140" s="94">
        <v>92</v>
      </c>
      <c r="J140" s="94">
        <v>192</v>
      </c>
      <c r="K140" s="99">
        <v>91335</v>
      </c>
      <c r="L140" s="131"/>
      <c r="M140" s="131"/>
    </row>
    <row r="141" spans="1:13" s="6" customFormat="1" ht="15.95" customHeight="1" x14ac:dyDescent="0.2">
      <c r="C141" s="12" t="s">
        <v>80</v>
      </c>
      <c r="D141" s="94">
        <v>68</v>
      </c>
      <c r="E141" s="94">
        <v>81</v>
      </c>
      <c r="F141" s="94">
        <v>192</v>
      </c>
      <c r="G141" s="94">
        <v>4692</v>
      </c>
      <c r="H141" s="94">
        <v>8</v>
      </c>
      <c r="I141" s="94">
        <v>0</v>
      </c>
      <c r="J141" s="94">
        <v>35</v>
      </c>
      <c r="K141" s="99">
        <v>428</v>
      </c>
      <c r="L141" s="131"/>
      <c r="M141" s="131"/>
    </row>
    <row r="142" spans="1:13" s="6" customFormat="1" ht="15.95" customHeight="1" x14ac:dyDescent="0.2">
      <c r="C142" s="12" t="s">
        <v>73</v>
      </c>
      <c r="D142" s="94">
        <v>2599</v>
      </c>
      <c r="E142" s="94">
        <v>987</v>
      </c>
      <c r="F142" s="94">
        <v>1291</v>
      </c>
      <c r="G142" s="94">
        <v>56755</v>
      </c>
      <c r="H142" s="94">
        <v>1377</v>
      </c>
      <c r="I142" s="94">
        <v>1362</v>
      </c>
      <c r="J142" s="94">
        <v>730</v>
      </c>
      <c r="K142" s="99">
        <v>65074</v>
      </c>
      <c r="L142" s="131"/>
      <c r="M142" s="131"/>
    </row>
    <row r="143" spans="1:13" s="6" customFormat="1" ht="15.95" customHeight="1" x14ac:dyDescent="0.2">
      <c r="C143" s="12" t="s">
        <v>74</v>
      </c>
      <c r="D143" s="94">
        <v>1262</v>
      </c>
      <c r="E143" s="94">
        <v>916</v>
      </c>
      <c r="F143" s="94">
        <v>4420</v>
      </c>
      <c r="G143" s="94">
        <v>29146</v>
      </c>
      <c r="H143" s="94">
        <v>859</v>
      </c>
      <c r="I143" s="94">
        <v>548</v>
      </c>
      <c r="J143" s="94">
        <v>699</v>
      </c>
      <c r="K143" s="99">
        <v>51388</v>
      </c>
      <c r="L143" s="131"/>
      <c r="M143" s="131"/>
    </row>
    <row r="144" spans="1:13" s="6" customFormat="1" ht="15.95" customHeight="1" x14ac:dyDescent="0.2">
      <c r="C144" s="12" t="s">
        <v>75</v>
      </c>
      <c r="D144" s="94">
        <v>189</v>
      </c>
      <c r="E144" s="94">
        <v>85</v>
      </c>
      <c r="F144" s="94">
        <v>1033</v>
      </c>
      <c r="G144" s="94">
        <v>42772</v>
      </c>
      <c r="H144" s="94">
        <v>14</v>
      </c>
      <c r="I144" s="94">
        <v>2</v>
      </c>
      <c r="J144" s="94">
        <v>14</v>
      </c>
      <c r="K144" s="99">
        <v>4406</v>
      </c>
      <c r="L144" s="131"/>
      <c r="M144" s="131"/>
    </row>
    <row r="145" spans="1:14" s="6" customFormat="1" ht="15.95" customHeight="1" x14ac:dyDescent="0.2">
      <c r="A145" s="6" t="s">
        <v>12</v>
      </c>
      <c r="C145" s="12" t="s">
        <v>76</v>
      </c>
      <c r="D145" s="94">
        <v>14390</v>
      </c>
      <c r="E145" s="94">
        <v>5927</v>
      </c>
      <c r="F145" s="94">
        <v>10817</v>
      </c>
      <c r="G145" s="94">
        <v>147883</v>
      </c>
      <c r="H145" s="94">
        <v>4600</v>
      </c>
      <c r="I145" s="94">
        <v>2611</v>
      </c>
      <c r="J145" s="94">
        <v>2211</v>
      </c>
      <c r="K145" s="99">
        <v>101417</v>
      </c>
      <c r="L145" s="131"/>
      <c r="M145" s="131"/>
    </row>
    <row r="146" spans="1:14" s="6" customFormat="1" ht="15.95" customHeight="1" x14ac:dyDescent="0.2">
      <c r="C146" s="12" t="s">
        <v>77</v>
      </c>
      <c r="D146" s="94">
        <v>5404</v>
      </c>
      <c r="E146" s="94">
        <v>3593</v>
      </c>
      <c r="F146" s="94">
        <v>3338</v>
      </c>
      <c r="G146" s="94">
        <v>41624</v>
      </c>
      <c r="H146" s="94">
        <v>1265</v>
      </c>
      <c r="I146" s="94">
        <v>2387</v>
      </c>
      <c r="J146" s="94">
        <v>1824</v>
      </c>
      <c r="K146" s="99">
        <v>85199</v>
      </c>
      <c r="L146" s="131"/>
      <c r="M146" s="131"/>
    </row>
    <row r="147" spans="1:14" s="6" customFormat="1" ht="15.95" customHeight="1" x14ac:dyDescent="0.2">
      <c r="C147" s="12" t="s">
        <v>78</v>
      </c>
      <c r="D147" s="94">
        <v>8</v>
      </c>
      <c r="E147" s="94">
        <v>4</v>
      </c>
      <c r="F147" s="94">
        <v>2</v>
      </c>
      <c r="G147" s="94">
        <v>3276</v>
      </c>
      <c r="H147" s="94">
        <v>0</v>
      </c>
      <c r="I147" s="94">
        <v>0</v>
      </c>
      <c r="J147" s="94">
        <v>0</v>
      </c>
      <c r="K147" s="99">
        <v>484</v>
      </c>
      <c r="L147" s="131"/>
      <c r="M147" s="131"/>
    </row>
    <row r="148" spans="1:14" s="6" customFormat="1" ht="15.95" customHeight="1" x14ac:dyDescent="0.2">
      <c r="C148" s="23" t="s">
        <v>79</v>
      </c>
      <c r="D148" s="95">
        <v>1983</v>
      </c>
      <c r="E148" s="95">
        <v>664</v>
      </c>
      <c r="F148" s="95">
        <v>3105</v>
      </c>
      <c r="G148" s="95">
        <v>209446</v>
      </c>
      <c r="H148" s="95">
        <v>72</v>
      </c>
      <c r="I148" s="95">
        <v>78</v>
      </c>
      <c r="J148" s="95">
        <v>179</v>
      </c>
      <c r="K148" s="100">
        <v>16326</v>
      </c>
      <c r="L148" s="130"/>
      <c r="M148" s="130"/>
    </row>
    <row r="149" spans="1:14" s="4" customFormat="1" ht="15.95" customHeight="1" x14ac:dyDescent="0.2">
      <c r="C149" s="23" t="s">
        <v>43</v>
      </c>
      <c r="D149" s="93">
        <v>3534</v>
      </c>
      <c r="E149" s="93">
        <v>3136</v>
      </c>
      <c r="F149" s="93">
        <v>1675</v>
      </c>
      <c r="G149" s="93">
        <v>5135</v>
      </c>
      <c r="H149" s="93">
        <v>416</v>
      </c>
      <c r="I149" s="93">
        <v>1449</v>
      </c>
      <c r="J149" s="93">
        <v>274</v>
      </c>
      <c r="K149" s="98">
        <v>653</v>
      </c>
      <c r="L149" s="132"/>
      <c r="M149" s="132"/>
      <c r="N149" s="96"/>
    </row>
    <row r="150" spans="1:14" ht="15.95" customHeight="1" x14ac:dyDescent="0.2">
      <c r="C150" s="138" t="s">
        <v>9</v>
      </c>
      <c r="D150" s="144">
        <v>2167160</v>
      </c>
      <c r="E150" s="144">
        <v>1247979</v>
      </c>
      <c r="F150" s="144">
        <v>1248003</v>
      </c>
      <c r="G150" s="144">
        <v>8236900</v>
      </c>
      <c r="H150" s="144">
        <v>285541</v>
      </c>
      <c r="I150" s="144">
        <v>236205</v>
      </c>
      <c r="J150" s="144">
        <v>170351</v>
      </c>
      <c r="K150" s="145">
        <v>2198281</v>
      </c>
      <c r="L150" s="130"/>
      <c r="M150" s="130"/>
    </row>
    <row r="151" spans="1:14" ht="15" customHeight="1" x14ac:dyDescent="0.2">
      <c r="C151" s="161"/>
      <c r="K151" s="61"/>
      <c r="L151" s="61"/>
    </row>
    <row r="152" spans="1:14" x14ac:dyDescent="0.2">
      <c r="K152" s="61"/>
      <c r="L152" s="61"/>
    </row>
    <row r="153" spans="1:14" x14ac:dyDescent="0.2">
      <c r="L153" s="61"/>
    </row>
    <row r="157" spans="1:14" x14ac:dyDescent="0.2">
      <c r="L157" s="61"/>
    </row>
    <row r="158" spans="1:14" x14ac:dyDescent="0.2">
      <c r="L158" s="61"/>
    </row>
    <row r="159" spans="1:14" x14ac:dyDescent="0.2">
      <c r="L159" s="61"/>
    </row>
    <row r="160" spans="1:14" ht="15.75" customHeight="1" x14ac:dyDescent="0.25">
      <c r="C160" s="2" t="s">
        <v>2</v>
      </c>
      <c r="L160" s="61"/>
    </row>
    <row r="161" spans="1:14" ht="12.75" customHeight="1" x14ac:dyDescent="0.2">
      <c r="C161" s="235"/>
      <c r="D161" s="239"/>
      <c r="E161" s="239"/>
      <c r="F161" s="239"/>
      <c r="G161" s="239"/>
      <c r="H161" s="239"/>
      <c r="I161" s="239"/>
      <c r="J161" s="239"/>
      <c r="K161" s="91"/>
      <c r="L161" s="61"/>
    </row>
    <row r="162" spans="1:14" ht="12.75" customHeight="1" x14ac:dyDescent="0.25">
      <c r="C162" s="235" t="s">
        <v>130</v>
      </c>
      <c r="D162" s="236"/>
      <c r="E162" s="236"/>
      <c r="F162" s="236"/>
      <c r="G162" s="236"/>
      <c r="H162" s="236"/>
      <c r="I162" s="236"/>
      <c r="J162" s="236"/>
      <c r="K162" s="1" t="s">
        <v>138</v>
      </c>
      <c r="L162" s="61"/>
    </row>
    <row r="163" spans="1:14" ht="12.75" customHeight="1" x14ac:dyDescent="0.2"/>
    <row r="164" spans="1:14" ht="17.100000000000001" customHeight="1" x14ac:dyDescent="0.2">
      <c r="C164" s="237" t="s">
        <v>41</v>
      </c>
      <c r="D164" s="225" t="str">
        <f>CONCATENATE('M1'!D11," ",'M1'!D12)</f>
        <v>Februar 2017</v>
      </c>
      <c r="E164" s="226"/>
      <c r="F164" s="226"/>
      <c r="G164" s="227"/>
      <c r="H164" s="227"/>
      <c r="I164" s="227"/>
      <c r="J164" s="227"/>
      <c r="K164" s="222"/>
      <c r="L164" s="61"/>
    </row>
    <row r="165" spans="1:14" ht="32.25" customHeight="1" x14ac:dyDescent="0.2">
      <c r="C165" s="238"/>
      <c r="D165" s="214" t="s">
        <v>128</v>
      </c>
      <c r="E165" s="233"/>
      <c r="F165" s="233"/>
      <c r="G165" s="234"/>
      <c r="H165" s="214" t="s">
        <v>9</v>
      </c>
      <c r="I165" s="233"/>
      <c r="J165" s="233"/>
      <c r="K165" s="234"/>
      <c r="M165" s="61"/>
      <c r="N165" s="61"/>
    </row>
    <row r="166" spans="1:14" ht="15" customHeight="1" x14ac:dyDescent="0.2">
      <c r="C166" s="238"/>
      <c r="D166" s="228" t="s">
        <v>142</v>
      </c>
      <c r="E166" s="229"/>
      <c r="F166" s="230"/>
      <c r="G166" s="231"/>
      <c r="H166" s="228" t="s">
        <v>142</v>
      </c>
      <c r="I166" s="229"/>
      <c r="J166" s="230"/>
      <c r="K166" s="231"/>
      <c r="M166" s="61"/>
      <c r="N166" s="61"/>
    </row>
    <row r="167" spans="1:14" ht="15" customHeight="1" x14ac:dyDescent="0.2">
      <c r="C167" s="133"/>
      <c r="D167" s="134">
        <v>2</v>
      </c>
      <c r="E167" s="158">
        <v>3</v>
      </c>
      <c r="F167" s="158">
        <v>4</v>
      </c>
      <c r="G167" s="135" t="s">
        <v>139</v>
      </c>
      <c r="H167" s="134">
        <v>2</v>
      </c>
      <c r="I167" s="158">
        <v>3</v>
      </c>
      <c r="J167" s="158">
        <v>4</v>
      </c>
      <c r="K167" s="135" t="s">
        <v>139</v>
      </c>
      <c r="M167" s="61"/>
      <c r="N167" s="61"/>
    </row>
    <row r="168" spans="1:14" ht="15" customHeight="1" x14ac:dyDescent="0.2">
      <c r="C168" s="109"/>
      <c r="D168" s="136" t="s">
        <v>107</v>
      </c>
      <c r="E168" s="160" t="s">
        <v>107</v>
      </c>
      <c r="F168" s="160" t="s">
        <v>107</v>
      </c>
      <c r="G168" s="137" t="s">
        <v>107</v>
      </c>
      <c r="H168" s="136" t="s">
        <v>107</v>
      </c>
      <c r="I168" s="160" t="s">
        <v>107</v>
      </c>
      <c r="J168" s="160" t="s">
        <v>107</v>
      </c>
      <c r="K168" s="137" t="s">
        <v>107</v>
      </c>
      <c r="M168" s="61"/>
      <c r="N168" s="61"/>
    </row>
    <row r="169" spans="1:14" s="6" customFormat="1" ht="15.95" customHeight="1" x14ac:dyDescent="0.2">
      <c r="C169" s="20" t="s">
        <v>10</v>
      </c>
      <c r="D169" s="92">
        <v>1638076</v>
      </c>
      <c r="E169" s="92">
        <v>890591</v>
      </c>
      <c r="F169" s="92">
        <v>1131181</v>
      </c>
      <c r="G169" s="92">
        <v>10989975</v>
      </c>
      <c r="H169" s="92">
        <v>4996072</v>
      </c>
      <c r="I169" s="92">
        <v>2759681</v>
      </c>
      <c r="J169" s="92">
        <v>2818830</v>
      </c>
      <c r="K169" s="97">
        <v>18974473</v>
      </c>
      <c r="M169" s="141"/>
      <c r="N169" s="141"/>
    </row>
    <row r="170" spans="1:14" s="6" customFormat="1" ht="15.95" customHeight="1" x14ac:dyDescent="0.2">
      <c r="C170" s="21" t="s">
        <v>11</v>
      </c>
      <c r="D170" s="93">
        <v>76860</v>
      </c>
      <c r="E170" s="93">
        <v>76274</v>
      </c>
      <c r="F170" s="93">
        <v>111203</v>
      </c>
      <c r="G170" s="93">
        <v>3561156</v>
      </c>
      <c r="H170" s="93">
        <v>235615</v>
      </c>
      <c r="I170" s="93">
        <v>165299</v>
      </c>
      <c r="J170" s="93">
        <v>303651</v>
      </c>
      <c r="K170" s="98">
        <v>7102877</v>
      </c>
      <c r="M170" s="141"/>
      <c r="N170" s="141"/>
    </row>
    <row r="171" spans="1:14" s="6" customFormat="1" ht="15.95" customHeight="1" x14ac:dyDescent="0.2">
      <c r="C171" s="22" t="s">
        <v>53</v>
      </c>
      <c r="D171" s="94">
        <v>76375</v>
      </c>
      <c r="E171" s="94">
        <v>75988</v>
      </c>
      <c r="F171" s="94">
        <v>109655</v>
      </c>
      <c r="G171" s="94">
        <v>3499433</v>
      </c>
      <c r="H171" s="94">
        <v>231209</v>
      </c>
      <c r="I171" s="94">
        <v>164043</v>
      </c>
      <c r="J171" s="94">
        <v>297729</v>
      </c>
      <c r="K171" s="99">
        <v>6791354</v>
      </c>
      <c r="M171" s="141"/>
      <c r="N171" s="141"/>
    </row>
    <row r="172" spans="1:14" s="6" customFormat="1" ht="15.95" customHeight="1" x14ac:dyDescent="0.2">
      <c r="C172" s="12" t="s">
        <v>54</v>
      </c>
      <c r="D172" s="94">
        <v>923</v>
      </c>
      <c r="E172" s="94">
        <v>767</v>
      </c>
      <c r="F172" s="94">
        <v>1223</v>
      </c>
      <c r="G172" s="94">
        <v>49776</v>
      </c>
      <c r="H172" s="94">
        <v>2842</v>
      </c>
      <c r="I172" s="94">
        <v>1894</v>
      </c>
      <c r="J172" s="94">
        <v>3366</v>
      </c>
      <c r="K172" s="99">
        <v>96463</v>
      </c>
      <c r="M172" s="141"/>
      <c r="N172" s="141"/>
    </row>
    <row r="173" spans="1:14" s="6" customFormat="1" ht="15.95" customHeight="1" x14ac:dyDescent="0.2">
      <c r="A173" s="6" t="s">
        <v>12</v>
      </c>
      <c r="C173" s="12" t="s">
        <v>55</v>
      </c>
      <c r="D173" s="94">
        <v>525</v>
      </c>
      <c r="E173" s="94">
        <v>41</v>
      </c>
      <c r="F173" s="94">
        <v>2633</v>
      </c>
      <c r="G173" s="94">
        <v>86689</v>
      </c>
      <c r="H173" s="94">
        <v>4734</v>
      </c>
      <c r="I173" s="94">
        <v>267</v>
      </c>
      <c r="J173" s="94">
        <v>9856</v>
      </c>
      <c r="K173" s="99">
        <v>294764</v>
      </c>
      <c r="M173" s="141"/>
      <c r="N173" s="141"/>
    </row>
    <row r="174" spans="1:14" s="6" customFormat="1" ht="15.95" customHeight="1" x14ac:dyDescent="0.2">
      <c r="C174" s="12" t="s">
        <v>56</v>
      </c>
      <c r="D174" s="94">
        <v>262</v>
      </c>
      <c r="E174" s="94">
        <v>199</v>
      </c>
      <c r="F174" s="94">
        <v>604</v>
      </c>
      <c r="G174" s="94">
        <v>22091</v>
      </c>
      <c r="H174" s="94">
        <v>1184</v>
      </c>
      <c r="I174" s="94">
        <v>666</v>
      </c>
      <c r="J174" s="94">
        <v>1497</v>
      </c>
      <c r="K174" s="99">
        <v>35614</v>
      </c>
      <c r="M174" s="141"/>
      <c r="N174" s="141"/>
    </row>
    <row r="175" spans="1:14" s="6" customFormat="1" ht="15.95" customHeight="1" x14ac:dyDescent="0.2">
      <c r="C175" s="12" t="s">
        <v>57</v>
      </c>
      <c r="D175" s="94">
        <v>118</v>
      </c>
      <c r="E175" s="94">
        <v>0</v>
      </c>
      <c r="F175" s="94">
        <v>478</v>
      </c>
      <c r="G175" s="94">
        <v>19059</v>
      </c>
      <c r="H175" s="94">
        <v>261</v>
      </c>
      <c r="I175" s="94">
        <v>5</v>
      </c>
      <c r="J175" s="94">
        <v>1699</v>
      </c>
      <c r="K175" s="99">
        <v>40824</v>
      </c>
      <c r="M175" s="141"/>
      <c r="N175" s="141"/>
    </row>
    <row r="176" spans="1:14" s="6" customFormat="1" ht="15.95" customHeight="1" x14ac:dyDescent="0.2">
      <c r="C176" s="12" t="s">
        <v>58</v>
      </c>
      <c r="D176" s="94">
        <v>85</v>
      </c>
      <c r="E176" s="94">
        <v>6</v>
      </c>
      <c r="F176" s="94">
        <v>1</v>
      </c>
      <c r="G176" s="94">
        <v>6924</v>
      </c>
      <c r="H176" s="94">
        <v>144</v>
      </c>
      <c r="I176" s="94">
        <v>62</v>
      </c>
      <c r="J176" s="94">
        <v>88</v>
      </c>
      <c r="K176" s="99">
        <v>13165</v>
      </c>
      <c r="M176" s="141"/>
      <c r="N176" s="141"/>
    </row>
    <row r="177" spans="1:14" s="6" customFormat="1" ht="15.95" customHeight="1" x14ac:dyDescent="0.2">
      <c r="C177" s="12" t="s">
        <v>59</v>
      </c>
      <c r="D177" s="94">
        <v>704</v>
      </c>
      <c r="E177" s="94">
        <v>92</v>
      </c>
      <c r="F177" s="94">
        <v>1542</v>
      </c>
      <c r="G177" s="94">
        <v>36113</v>
      </c>
      <c r="H177" s="94">
        <v>3322</v>
      </c>
      <c r="I177" s="94">
        <v>897</v>
      </c>
      <c r="J177" s="94">
        <v>3680</v>
      </c>
      <c r="K177" s="99">
        <v>78468</v>
      </c>
      <c r="M177" s="141"/>
      <c r="N177" s="141"/>
    </row>
    <row r="178" spans="1:14" s="6" customFormat="1" ht="15.95" customHeight="1" x14ac:dyDescent="0.2">
      <c r="C178" s="12" t="s">
        <v>60</v>
      </c>
      <c r="D178" s="94">
        <v>7</v>
      </c>
      <c r="E178" s="94">
        <v>3</v>
      </c>
      <c r="F178" s="94">
        <v>1</v>
      </c>
      <c r="G178" s="94">
        <v>949</v>
      </c>
      <c r="H178" s="94">
        <v>43</v>
      </c>
      <c r="I178" s="94">
        <v>38</v>
      </c>
      <c r="J178" s="94">
        <v>192</v>
      </c>
      <c r="K178" s="99">
        <v>10085</v>
      </c>
      <c r="M178" s="141"/>
      <c r="N178" s="141"/>
    </row>
    <row r="179" spans="1:14" s="6" customFormat="1" ht="15.95" customHeight="1" x14ac:dyDescent="0.2">
      <c r="A179" s="6" t="s">
        <v>13</v>
      </c>
      <c r="C179" s="12" t="s">
        <v>61</v>
      </c>
      <c r="D179" s="94">
        <v>239</v>
      </c>
      <c r="E179" s="94">
        <v>56</v>
      </c>
      <c r="F179" s="94">
        <v>247</v>
      </c>
      <c r="G179" s="94">
        <v>4067</v>
      </c>
      <c r="H179" s="94">
        <v>795</v>
      </c>
      <c r="I179" s="94">
        <v>208</v>
      </c>
      <c r="J179" s="94">
        <v>1160</v>
      </c>
      <c r="K179" s="99">
        <v>9287</v>
      </c>
      <c r="M179" s="141"/>
      <c r="N179" s="141"/>
    </row>
    <row r="180" spans="1:14" s="6" customFormat="1" ht="15.95" customHeight="1" x14ac:dyDescent="0.2">
      <c r="C180" s="12" t="s">
        <v>62</v>
      </c>
      <c r="D180" s="94">
        <v>17</v>
      </c>
      <c r="E180" s="94">
        <v>14</v>
      </c>
      <c r="F180" s="94">
        <v>0</v>
      </c>
      <c r="G180" s="94">
        <v>2252</v>
      </c>
      <c r="H180" s="94">
        <v>41</v>
      </c>
      <c r="I180" s="94">
        <v>34</v>
      </c>
      <c r="J180" s="94">
        <v>33</v>
      </c>
      <c r="K180" s="99">
        <v>7233</v>
      </c>
      <c r="M180" s="141"/>
      <c r="N180" s="141"/>
    </row>
    <row r="181" spans="1:14" s="6" customFormat="1" ht="15.95" customHeight="1" x14ac:dyDescent="0.2">
      <c r="A181" s="6" t="s">
        <v>13</v>
      </c>
      <c r="C181" s="12" t="s">
        <v>63</v>
      </c>
      <c r="D181" s="94">
        <v>973</v>
      </c>
      <c r="E181" s="94">
        <v>2031</v>
      </c>
      <c r="F181" s="94">
        <v>2897</v>
      </c>
      <c r="G181" s="94">
        <v>50489</v>
      </c>
      <c r="H181" s="94">
        <v>3933</v>
      </c>
      <c r="I181" s="94">
        <v>4799</v>
      </c>
      <c r="J181" s="94">
        <v>6042</v>
      </c>
      <c r="K181" s="99">
        <v>91389</v>
      </c>
      <c r="M181" s="141"/>
      <c r="N181" s="141"/>
    </row>
    <row r="182" spans="1:14" s="6" customFormat="1" ht="15.95" customHeight="1" x14ac:dyDescent="0.2">
      <c r="A182" s="6" t="s">
        <v>13</v>
      </c>
      <c r="C182" s="12" t="s">
        <v>132</v>
      </c>
      <c r="D182" s="94">
        <v>334</v>
      </c>
      <c r="E182" s="94">
        <v>99</v>
      </c>
      <c r="F182" s="94">
        <v>536</v>
      </c>
      <c r="G182" s="94">
        <v>25169</v>
      </c>
      <c r="H182" s="94">
        <v>2007</v>
      </c>
      <c r="I182" s="94">
        <v>541</v>
      </c>
      <c r="J182" s="94">
        <v>2514</v>
      </c>
      <c r="K182" s="99">
        <v>56395</v>
      </c>
      <c r="M182" s="141"/>
      <c r="N182" s="141"/>
    </row>
    <row r="183" spans="1:14" s="6" customFormat="1" ht="15.95" customHeight="1" x14ac:dyDescent="0.2">
      <c r="C183" s="12" t="s">
        <v>64</v>
      </c>
      <c r="D183" s="94">
        <v>255</v>
      </c>
      <c r="E183" s="94">
        <v>5</v>
      </c>
      <c r="F183" s="94">
        <v>483</v>
      </c>
      <c r="G183" s="94">
        <v>40058</v>
      </c>
      <c r="H183" s="94">
        <v>1201</v>
      </c>
      <c r="I183" s="94">
        <v>46</v>
      </c>
      <c r="J183" s="94">
        <v>3002</v>
      </c>
      <c r="K183" s="99">
        <v>74847</v>
      </c>
      <c r="M183" s="141"/>
      <c r="N183" s="141"/>
    </row>
    <row r="184" spans="1:14" s="6" customFormat="1" ht="15.95" customHeight="1" x14ac:dyDescent="0.2">
      <c r="C184" s="12" t="s">
        <v>65</v>
      </c>
      <c r="D184" s="94">
        <v>701</v>
      </c>
      <c r="E184" s="94">
        <v>239</v>
      </c>
      <c r="F184" s="94">
        <v>8902</v>
      </c>
      <c r="G184" s="94">
        <v>180169</v>
      </c>
      <c r="H184" s="94">
        <v>2800</v>
      </c>
      <c r="I184" s="94">
        <v>1296</v>
      </c>
      <c r="J184" s="94">
        <v>39439</v>
      </c>
      <c r="K184" s="99">
        <v>331332</v>
      </c>
      <c r="M184" s="141"/>
      <c r="N184" s="141"/>
    </row>
    <row r="185" spans="1:14" s="6" customFormat="1" ht="15.95" customHeight="1" x14ac:dyDescent="0.2">
      <c r="C185" s="12" t="s">
        <v>66</v>
      </c>
      <c r="D185" s="94">
        <v>1178</v>
      </c>
      <c r="E185" s="94">
        <v>485</v>
      </c>
      <c r="F185" s="94">
        <v>675</v>
      </c>
      <c r="G185" s="94">
        <v>51576</v>
      </c>
      <c r="H185" s="94">
        <v>2239</v>
      </c>
      <c r="I185" s="94">
        <v>1786</v>
      </c>
      <c r="J185" s="94">
        <v>2030</v>
      </c>
      <c r="K185" s="99">
        <v>87674</v>
      </c>
      <c r="M185" s="141"/>
      <c r="N185" s="141"/>
    </row>
    <row r="186" spans="1:14" s="6" customFormat="1" ht="15.95" customHeight="1" x14ac:dyDescent="0.2">
      <c r="C186" s="12" t="s">
        <v>67</v>
      </c>
      <c r="D186" s="94">
        <v>0</v>
      </c>
      <c r="E186" s="94">
        <v>0</v>
      </c>
      <c r="F186" s="94">
        <v>0</v>
      </c>
      <c r="G186" s="94">
        <v>144</v>
      </c>
      <c r="H186" s="94">
        <v>1</v>
      </c>
      <c r="I186" s="94">
        <v>0</v>
      </c>
      <c r="J186" s="94">
        <v>3</v>
      </c>
      <c r="K186" s="99">
        <v>479</v>
      </c>
      <c r="M186" s="141"/>
      <c r="N186" s="141"/>
    </row>
    <row r="187" spans="1:14" s="6" customFormat="1" ht="15.95" customHeight="1" x14ac:dyDescent="0.2">
      <c r="C187" s="12" t="s">
        <v>68</v>
      </c>
      <c r="D187" s="94">
        <v>9974</v>
      </c>
      <c r="E187" s="94">
        <v>7978</v>
      </c>
      <c r="F187" s="94">
        <v>24793</v>
      </c>
      <c r="G187" s="94">
        <v>425534</v>
      </c>
      <c r="H187" s="94">
        <v>30266</v>
      </c>
      <c r="I187" s="94">
        <v>19293</v>
      </c>
      <c r="J187" s="94">
        <v>49071</v>
      </c>
      <c r="K187" s="99">
        <v>805539</v>
      </c>
      <c r="M187" s="141"/>
      <c r="N187" s="141"/>
    </row>
    <row r="188" spans="1:14" s="6" customFormat="1" ht="15.95" customHeight="1" x14ac:dyDescent="0.2">
      <c r="C188" s="12" t="s">
        <v>69</v>
      </c>
      <c r="D188" s="94">
        <v>4433</v>
      </c>
      <c r="E188" s="94">
        <v>4807</v>
      </c>
      <c r="F188" s="94">
        <v>3221</v>
      </c>
      <c r="G188" s="94">
        <v>132769</v>
      </c>
      <c r="H188" s="94">
        <v>11182</v>
      </c>
      <c r="I188" s="94">
        <v>10623</v>
      </c>
      <c r="J188" s="94">
        <v>7491</v>
      </c>
      <c r="K188" s="99">
        <v>225397</v>
      </c>
      <c r="M188" s="141"/>
      <c r="N188" s="141"/>
    </row>
    <row r="189" spans="1:14" s="6" customFormat="1" ht="15.95" customHeight="1" x14ac:dyDescent="0.2">
      <c r="C189" s="12" t="s">
        <v>70</v>
      </c>
      <c r="D189" s="94">
        <v>24499</v>
      </c>
      <c r="E189" s="94">
        <v>34284</v>
      </c>
      <c r="F189" s="94">
        <v>27969</v>
      </c>
      <c r="G189" s="94">
        <v>1010041</v>
      </c>
      <c r="H189" s="94">
        <v>77396</v>
      </c>
      <c r="I189" s="94">
        <v>71473</v>
      </c>
      <c r="J189" s="94">
        <v>87453</v>
      </c>
      <c r="K189" s="99">
        <v>2111814</v>
      </c>
      <c r="M189" s="141"/>
      <c r="N189" s="141"/>
    </row>
    <row r="190" spans="1:14" s="6" customFormat="1" ht="15.95" customHeight="1" x14ac:dyDescent="0.2">
      <c r="C190" s="12" t="s">
        <v>71</v>
      </c>
      <c r="D190" s="94">
        <v>149</v>
      </c>
      <c r="E190" s="94">
        <v>7</v>
      </c>
      <c r="F190" s="94">
        <v>503</v>
      </c>
      <c r="G190" s="94">
        <v>40472</v>
      </c>
      <c r="H190" s="94">
        <v>507</v>
      </c>
      <c r="I190" s="94">
        <v>49</v>
      </c>
      <c r="J190" s="94">
        <v>1606</v>
      </c>
      <c r="K190" s="99">
        <v>66838</v>
      </c>
      <c r="M190" s="141"/>
      <c r="N190" s="141"/>
    </row>
    <row r="191" spans="1:14" s="6" customFormat="1" ht="15.95" customHeight="1" x14ac:dyDescent="0.2">
      <c r="C191" s="12" t="s">
        <v>72</v>
      </c>
      <c r="D191" s="94">
        <v>1669</v>
      </c>
      <c r="E191" s="94">
        <v>3255</v>
      </c>
      <c r="F191" s="94">
        <v>3161</v>
      </c>
      <c r="G191" s="94">
        <v>288805</v>
      </c>
      <c r="H191" s="94">
        <v>7829</v>
      </c>
      <c r="I191" s="94">
        <v>6668</v>
      </c>
      <c r="J191" s="94">
        <v>12473</v>
      </c>
      <c r="K191" s="99">
        <v>650194</v>
      </c>
      <c r="M191" s="141"/>
      <c r="N191" s="141"/>
    </row>
    <row r="192" spans="1:14" s="6" customFormat="1" ht="15.95" customHeight="1" x14ac:dyDescent="0.2">
      <c r="C192" s="12" t="s">
        <v>80</v>
      </c>
      <c r="D192" s="94">
        <v>124</v>
      </c>
      <c r="E192" s="94">
        <v>145</v>
      </c>
      <c r="F192" s="94">
        <v>111</v>
      </c>
      <c r="G192" s="94">
        <v>13218</v>
      </c>
      <c r="H192" s="94">
        <v>244</v>
      </c>
      <c r="I192" s="94">
        <v>255</v>
      </c>
      <c r="J192" s="94">
        <v>513</v>
      </c>
      <c r="K192" s="99">
        <v>18954</v>
      </c>
      <c r="M192" s="141"/>
      <c r="N192" s="141"/>
    </row>
    <row r="193" spans="1:14" s="6" customFormat="1" ht="15.95" customHeight="1" x14ac:dyDescent="0.2">
      <c r="C193" s="12" t="s">
        <v>73</v>
      </c>
      <c r="D193" s="94">
        <v>3007</v>
      </c>
      <c r="E193" s="94">
        <v>3415</v>
      </c>
      <c r="F193" s="94">
        <v>1826</v>
      </c>
      <c r="G193" s="94">
        <v>193880</v>
      </c>
      <c r="H193" s="94">
        <v>8628</v>
      </c>
      <c r="I193" s="94">
        <v>6166</v>
      </c>
      <c r="J193" s="94">
        <v>4746</v>
      </c>
      <c r="K193" s="99">
        <v>320379</v>
      </c>
      <c r="M193" s="141"/>
      <c r="N193" s="141"/>
    </row>
    <row r="194" spans="1:14" s="6" customFormat="1" ht="15.95" customHeight="1" x14ac:dyDescent="0.2">
      <c r="C194" s="12" t="s">
        <v>74</v>
      </c>
      <c r="D194" s="94">
        <v>1764</v>
      </c>
      <c r="E194" s="94">
        <v>2059</v>
      </c>
      <c r="F194" s="94">
        <v>4164</v>
      </c>
      <c r="G194" s="94">
        <v>101655</v>
      </c>
      <c r="H194" s="94">
        <v>4707</v>
      </c>
      <c r="I194" s="94">
        <v>3991</v>
      </c>
      <c r="J194" s="94">
        <v>10354</v>
      </c>
      <c r="K194" s="99">
        <v>184114</v>
      </c>
      <c r="M194" s="141"/>
      <c r="N194" s="141"/>
    </row>
    <row r="195" spans="1:14" s="6" customFormat="1" ht="15.95" customHeight="1" x14ac:dyDescent="0.2">
      <c r="C195" s="12" t="s">
        <v>75</v>
      </c>
      <c r="D195" s="94">
        <v>309</v>
      </c>
      <c r="E195" s="94">
        <v>83</v>
      </c>
      <c r="F195" s="94">
        <v>2324</v>
      </c>
      <c r="G195" s="94">
        <v>105773</v>
      </c>
      <c r="H195" s="94">
        <v>651</v>
      </c>
      <c r="I195" s="94">
        <v>263</v>
      </c>
      <c r="J195" s="94">
        <v>3972</v>
      </c>
      <c r="K195" s="99">
        <v>165603</v>
      </c>
      <c r="M195" s="141"/>
      <c r="N195" s="141"/>
    </row>
    <row r="196" spans="1:14" s="6" customFormat="1" ht="15.95" customHeight="1" x14ac:dyDescent="0.2">
      <c r="A196" s="6" t="s">
        <v>12</v>
      </c>
      <c r="C196" s="12" t="s">
        <v>76</v>
      </c>
      <c r="D196" s="94">
        <v>17827</v>
      </c>
      <c r="E196" s="94">
        <v>11209</v>
      </c>
      <c r="F196" s="94">
        <v>17760</v>
      </c>
      <c r="G196" s="94">
        <v>407995</v>
      </c>
      <c r="H196" s="94">
        <v>45949</v>
      </c>
      <c r="I196" s="94">
        <v>21134</v>
      </c>
      <c r="J196" s="94">
        <v>35177</v>
      </c>
      <c r="K196" s="99">
        <v>674682</v>
      </c>
      <c r="M196" s="141"/>
      <c r="N196" s="141"/>
    </row>
    <row r="197" spans="1:14" s="6" customFormat="1" ht="15.95" customHeight="1" x14ac:dyDescent="0.2">
      <c r="C197" s="12" t="s">
        <v>77</v>
      </c>
      <c r="D197" s="94">
        <v>6298</v>
      </c>
      <c r="E197" s="94">
        <v>4709</v>
      </c>
      <c r="F197" s="94">
        <v>3601</v>
      </c>
      <c r="G197" s="94">
        <v>203118</v>
      </c>
      <c r="H197" s="94">
        <v>18223</v>
      </c>
      <c r="I197" s="94">
        <v>11577</v>
      </c>
      <c r="J197" s="94">
        <v>10267</v>
      </c>
      <c r="K197" s="99">
        <v>334838</v>
      </c>
      <c r="M197" s="141"/>
      <c r="N197" s="141"/>
    </row>
    <row r="198" spans="1:14" s="6" customFormat="1" ht="15.95" customHeight="1" x14ac:dyDescent="0.2">
      <c r="C198" s="12" t="s">
        <v>78</v>
      </c>
      <c r="D198" s="94">
        <v>1</v>
      </c>
      <c r="E198" s="94">
        <v>0</v>
      </c>
      <c r="F198" s="94">
        <v>0</v>
      </c>
      <c r="G198" s="94">
        <v>648</v>
      </c>
      <c r="H198" s="94">
        <v>80</v>
      </c>
      <c r="I198" s="94">
        <v>12</v>
      </c>
      <c r="J198" s="94">
        <v>5</v>
      </c>
      <c r="K198" s="99">
        <v>4983</v>
      </c>
      <c r="M198" s="141"/>
      <c r="N198" s="141"/>
    </row>
    <row r="199" spans="1:14" s="6" customFormat="1" ht="15.95" customHeight="1" x14ac:dyDescent="0.2">
      <c r="C199" s="23" t="s">
        <v>79</v>
      </c>
      <c r="D199" s="95">
        <v>485</v>
      </c>
      <c r="E199" s="95">
        <v>286</v>
      </c>
      <c r="F199" s="95">
        <v>1548</v>
      </c>
      <c r="G199" s="95">
        <v>61723</v>
      </c>
      <c r="H199" s="95">
        <v>4406</v>
      </c>
      <c r="I199" s="95">
        <v>1256</v>
      </c>
      <c r="J199" s="95">
        <v>5922</v>
      </c>
      <c r="K199" s="100">
        <v>311523</v>
      </c>
      <c r="M199" s="141"/>
      <c r="N199" s="141"/>
    </row>
    <row r="200" spans="1:14" s="4" customFormat="1" ht="15.95" customHeight="1" x14ac:dyDescent="0.2">
      <c r="C200" s="23" t="s">
        <v>43</v>
      </c>
      <c r="D200" s="93">
        <v>2682</v>
      </c>
      <c r="E200" s="93">
        <v>2064</v>
      </c>
      <c r="F200" s="93">
        <v>1388</v>
      </c>
      <c r="G200" s="93">
        <v>3111</v>
      </c>
      <c r="H200" s="93">
        <v>10702</v>
      </c>
      <c r="I200" s="93">
        <v>10773</v>
      </c>
      <c r="J200" s="93">
        <v>5313</v>
      </c>
      <c r="K200" s="98">
        <v>12991</v>
      </c>
      <c r="L200" s="96"/>
      <c r="M200" s="142"/>
      <c r="N200" s="142"/>
    </row>
    <row r="201" spans="1:14" ht="15.95" customHeight="1" x14ac:dyDescent="0.2">
      <c r="C201" s="138" t="s">
        <v>9</v>
      </c>
      <c r="D201" s="144">
        <v>1717618</v>
      </c>
      <c r="E201" s="144">
        <v>968929</v>
      </c>
      <c r="F201" s="144">
        <v>1243772</v>
      </c>
      <c r="G201" s="144">
        <v>14554242</v>
      </c>
      <c r="H201" s="144">
        <v>5242389</v>
      </c>
      <c r="I201" s="144">
        <v>2935753</v>
      </c>
      <c r="J201" s="144">
        <v>3127794</v>
      </c>
      <c r="K201" s="145">
        <v>26090341</v>
      </c>
      <c r="M201" s="61"/>
      <c r="N201" s="61"/>
    </row>
    <row r="202" spans="1:14" ht="14.25" x14ac:dyDescent="0.2">
      <c r="C202" s="161"/>
      <c r="K202" s="61"/>
      <c r="L202" s="61"/>
    </row>
    <row r="203" spans="1:14" x14ac:dyDescent="0.2">
      <c r="K203" s="61"/>
      <c r="L203" s="61"/>
    </row>
    <row r="204" spans="1:14" x14ac:dyDescent="0.2">
      <c r="K204" s="61"/>
      <c r="L204" s="61"/>
    </row>
    <row r="205" spans="1:14" x14ac:dyDescent="0.2">
      <c r="K205" s="61"/>
      <c r="L205" s="61"/>
    </row>
    <row r="206" spans="1:14" x14ac:dyDescent="0.2">
      <c r="K206" s="61"/>
      <c r="L206" s="61"/>
    </row>
    <row r="207" spans="1:14" x14ac:dyDescent="0.2">
      <c r="K207" s="61"/>
      <c r="L207" s="61"/>
    </row>
    <row r="208" spans="1:14" x14ac:dyDescent="0.2">
      <c r="K208" s="61"/>
      <c r="L208" s="61"/>
    </row>
  </sheetData>
  <customSheetViews>
    <customSheetView guid="{BD0090C9-DA10-4990-9651-066A2554CA18}">
      <selection activeCell="D62" sqref="D62:K62"/>
      <rowBreaks count="3" manualBreakCount="3">
        <brk id="51" max="16383" man="1"/>
        <brk id="102" max="16383" man="1"/>
        <brk id="153" max="16383" man="1"/>
      </rowBreaks>
      <pageMargins left="0.39370078740157483" right="0.19685039370078741" top="0.19685039370078741" bottom="0.19685039370078741" header="0" footer="0"/>
      <pageSetup paperSize="9" orientation="portrait" r:id="rId1"/>
      <headerFooter alignWithMargins="0"/>
    </customSheetView>
  </customSheetViews>
  <mergeCells count="30">
    <mergeCell ref="C62:C64"/>
    <mergeCell ref="C60:J60"/>
    <mergeCell ref="D63:G63"/>
    <mergeCell ref="D64:G64"/>
    <mergeCell ref="H63:K63"/>
    <mergeCell ref="H64:K64"/>
    <mergeCell ref="D62:K62"/>
    <mergeCell ref="C9:J9"/>
    <mergeCell ref="C11:C13"/>
    <mergeCell ref="C59:J59"/>
    <mergeCell ref="D12:G12"/>
    <mergeCell ref="D13:G13"/>
    <mergeCell ref="H12:K12"/>
    <mergeCell ref="H13:K13"/>
    <mergeCell ref="D11:K11"/>
    <mergeCell ref="D113:K113"/>
    <mergeCell ref="C164:C166"/>
    <mergeCell ref="C111:J111"/>
    <mergeCell ref="C113:C115"/>
    <mergeCell ref="D114:G114"/>
    <mergeCell ref="H114:K114"/>
    <mergeCell ref="D115:G115"/>
    <mergeCell ref="H115:K115"/>
    <mergeCell ref="D165:G165"/>
    <mergeCell ref="D166:G166"/>
    <mergeCell ref="H165:K165"/>
    <mergeCell ref="H166:K166"/>
    <mergeCell ref="C161:J161"/>
    <mergeCell ref="C162:J162"/>
    <mergeCell ref="D164:K164"/>
  </mergeCells>
  <phoneticPr fontId="0" type="noConversion"/>
  <pageMargins left="0.39370078740157483" right="0.19685039370078741" top="0.19685039370078741" bottom="0.19685039370078741" header="0" footer="0"/>
  <pageSetup paperSize="9" orientation="portrait" r:id="rId2"/>
  <headerFooter alignWithMargins="0"/>
  <rowBreaks count="3" manualBreakCount="3">
    <brk id="51" max="16383" man="1"/>
    <brk id="102" max="16383" man="1"/>
    <brk id="153" max="16383" man="1"/>
  </rowBreaks>
  <drawing r:id="rId3"/>
  <legacyDrawing r:id="rId4"/>
  <oleObjects>
    <mc:AlternateContent xmlns:mc="http://schemas.openxmlformats.org/markup-compatibility/2006">
      <mc:Choice Requires="x14">
        <oleObject progId="Word.Picture.8" shapeId="41041" r:id="rId5">
          <objectPr defaultSize="0" autoPict="0" r:id="rId6">
            <anchor moveWithCells="1" sizeWithCells="1">
              <from>
                <xdr:col>2</xdr:col>
                <xdr:colOff>19050</xdr:colOff>
                <xdr:row>0</xdr:row>
                <xdr:rowOff>142875</xdr:rowOff>
              </from>
              <to>
                <xdr:col>3</xdr:col>
                <xdr:colOff>447675</xdr:colOff>
                <xdr:row>6</xdr:row>
                <xdr:rowOff>0</xdr:rowOff>
              </to>
            </anchor>
          </objectPr>
        </oleObject>
      </mc:Choice>
      <mc:Fallback>
        <oleObject progId="Word.Picture.8" shapeId="41041" r:id="rId5"/>
      </mc:Fallback>
    </mc:AlternateContent>
    <mc:AlternateContent xmlns:mc="http://schemas.openxmlformats.org/markup-compatibility/2006">
      <mc:Choice Requires="x14">
        <oleObject progId="Word.Picture.8" shapeId="41042" r:id="rId7">
          <objectPr defaultSize="0" autoPict="0" r:id="rId6">
            <anchor moveWithCells="1" sizeWithCells="1">
              <from>
                <xdr:col>2</xdr:col>
                <xdr:colOff>19050</xdr:colOff>
                <xdr:row>51</xdr:row>
                <xdr:rowOff>142875</xdr:rowOff>
              </from>
              <to>
                <xdr:col>3</xdr:col>
                <xdr:colOff>447675</xdr:colOff>
                <xdr:row>57</xdr:row>
                <xdr:rowOff>0</xdr:rowOff>
              </to>
            </anchor>
          </objectPr>
        </oleObject>
      </mc:Choice>
      <mc:Fallback>
        <oleObject progId="Word.Picture.8" shapeId="41042" r:id="rId7"/>
      </mc:Fallback>
    </mc:AlternateContent>
    <mc:AlternateContent xmlns:mc="http://schemas.openxmlformats.org/markup-compatibility/2006">
      <mc:Choice Requires="x14">
        <oleObject progId="Word.Picture.8" shapeId="41043" r:id="rId8">
          <objectPr defaultSize="0" autoPict="0" r:id="rId6">
            <anchor moveWithCells="1" sizeWithCells="1">
              <from>
                <xdr:col>2</xdr:col>
                <xdr:colOff>19050</xdr:colOff>
                <xdr:row>102</xdr:row>
                <xdr:rowOff>142875</xdr:rowOff>
              </from>
              <to>
                <xdr:col>3</xdr:col>
                <xdr:colOff>447675</xdr:colOff>
                <xdr:row>108</xdr:row>
                <xdr:rowOff>0</xdr:rowOff>
              </to>
            </anchor>
          </objectPr>
        </oleObject>
      </mc:Choice>
      <mc:Fallback>
        <oleObject progId="Word.Picture.8" shapeId="41043" r:id="rId8"/>
      </mc:Fallback>
    </mc:AlternateContent>
    <mc:AlternateContent xmlns:mc="http://schemas.openxmlformats.org/markup-compatibility/2006">
      <mc:Choice Requires="x14">
        <oleObject progId="Word.Picture.8" shapeId="41044" r:id="rId9">
          <objectPr defaultSize="0" autoPict="0" r:id="rId6">
            <anchor moveWithCells="1" sizeWithCells="1">
              <from>
                <xdr:col>2</xdr:col>
                <xdr:colOff>19050</xdr:colOff>
                <xdr:row>153</xdr:row>
                <xdr:rowOff>142875</xdr:rowOff>
              </from>
              <to>
                <xdr:col>3</xdr:col>
                <xdr:colOff>447675</xdr:colOff>
                <xdr:row>159</xdr:row>
                <xdr:rowOff>0</xdr:rowOff>
              </to>
            </anchor>
          </objectPr>
        </oleObject>
      </mc:Choice>
      <mc:Fallback>
        <oleObject progId="Word.Picture.8" shapeId="41044" r:id="rId9"/>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zoomScaleNormal="100" workbookViewId="0"/>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118</v>
      </c>
    </row>
    <row r="10" spans="3:9" ht="12.75" customHeight="1" x14ac:dyDescent="0.2"/>
    <row r="11" spans="3:9" ht="15.95" customHeight="1" x14ac:dyDescent="0.2">
      <c r="C11" s="244" t="s">
        <v>41</v>
      </c>
      <c r="D11" s="247" t="str">
        <f>CONCATENATE('M1'!D11," ",'M1'!D12)</f>
        <v>Februar 2017</v>
      </c>
      <c r="E11" s="248"/>
      <c r="F11" s="249"/>
      <c r="G11" s="247" t="str">
        <f>CONCATENATE('M1'!D11," ",'M1'!E12)</f>
        <v>Februar 2016</v>
      </c>
      <c r="H11" s="248"/>
      <c r="I11" s="249"/>
    </row>
    <row r="12" spans="3:9" ht="32.1" customHeight="1" x14ac:dyDescent="0.2">
      <c r="C12" s="245"/>
      <c r="D12" s="198" t="s">
        <v>104</v>
      </c>
      <c r="E12" s="101" t="s">
        <v>105</v>
      </c>
      <c r="F12" s="34" t="s">
        <v>106</v>
      </c>
      <c r="G12" s="102" t="s">
        <v>104</v>
      </c>
      <c r="H12" s="103" t="s">
        <v>105</v>
      </c>
      <c r="I12" s="104" t="s">
        <v>106</v>
      </c>
    </row>
    <row r="13" spans="3:9" ht="15.95" customHeight="1" x14ac:dyDescent="0.2">
      <c r="C13" s="246"/>
      <c r="D13" s="199" t="s">
        <v>107</v>
      </c>
      <c r="E13" s="106" t="s">
        <v>135</v>
      </c>
      <c r="F13" s="107" t="s">
        <v>107</v>
      </c>
      <c r="G13" s="105" t="s">
        <v>107</v>
      </c>
      <c r="H13" s="106" t="s">
        <v>135</v>
      </c>
      <c r="I13" s="107" t="s">
        <v>107</v>
      </c>
    </row>
    <row r="14" spans="3:9" s="6" customFormat="1" ht="15.95" customHeight="1" x14ac:dyDescent="0.2">
      <c r="C14" s="20" t="s">
        <v>10</v>
      </c>
      <c r="D14" s="16">
        <v>452498</v>
      </c>
      <c r="E14" s="92">
        <f>('M1'!D14*1000)/D14</f>
        <v>3279.4702948963309</v>
      </c>
      <c r="F14" s="92">
        <f>'M2'!D14/D14</f>
        <v>65.30206984340262</v>
      </c>
      <c r="G14" s="16">
        <v>437140</v>
      </c>
      <c r="H14" s="92">
        <f>('M1'!E14*1000)/G14</f>
        <v>3531.7547902273873</v>
      </c>
      <c r="I14" s="97">
        <f>'M2'!E14/G14</f>
        <v>69.01535663631789</v>
      </c>
    </row>
    <row r="15" spans="3:9" s="6" customFormat="1" ht="15.95" customHeight="1" x14ac:dyDescent="0.2">
      <c r="C15" s="21" t="s">
        <v>11</v>
      </c>
      <c r="D15" s="17">
        <v>427067</v>
      </c>
      <c r="E15" s="17">
        <f>('M1'!D15*1000)/D15</f>
        <v>2633.3338302889242</v>
      </c>
      <c r="F15" s="93">
        <f>'M2'!D15/D15</f>
        <v>18.281538962270556</v>
      </c>
      <c r="G15" s="17">
        <v>408561</v>
      </c>
      <c r="H15" s="17">
        <f>('M1'!E15*1000)/G15</f>
        <v>2645.1176771644868</v>
      </c>
      <c r="I15" s="98">
        <f>'M2'!E15/G15</f>
        <v>18.130864179400383</v>
      </c>
    </row>
    <row r="16" spans="3:9" s="6" customFormat="1" ht="15.95" customHeight="1" x14ac:dyDescent="0.2">
      <c r="C16" s="22" t="s">
        <v>53</v>
      </c>
      <c r="D16" s="7">
        <v>392258</v>
      </c>
      <c r="E16" s="7">
        <f>('M1'!D16*1000)/D16</f>
        <v>2715.6525939560183</v>
      </c>
      <c r="F16" s="94">
        <f>'M2'!D16/D16</f>
        <v>19.080133483574585</v>
      </c>
      <c r="G16" s="7">
        <v>376387</v>
      </c>
      <c r="H16" s="7">
        <f>('M1'!E16*1000)/G16</f>
        <v>2730.7242202839102</v>
      </c>
      <c r="I16" s="99">
        <f>'M2'!E16/G16</f>
        <v>18.8901051311549</v>
      </c>
    </row>
    <row r="17" spans="1:9" s="6" customFormat="1" ht="15.95" customHeight="1" x14ac:dyDescent="0.2">
      <c r="C17" s="12" t="s">
        <v>54</v>
      </c>
      <c r="D17" s="7">
        <v>7653</v>
      </c>
      <c r="E17" s="7">
        <f>('M1'!D17*1000)/D17</f>
        <v>1276.3629165033321</v>
      </c>
      <c r="F17" s="94">
        <f>'M2'!D17/D17</f>
        <v>13.663269306154449</v>
      </c>
      <c r="G17" s="7">
        <v>8031</v>
      </c>
      <c r="H17" s="7">
        <f>('M1'!E17*1000)/G17</f>
        <v>1322.1331341053417</v>
      </c>
      <c r="I17" s="99">
        <f>'M2'!E17/G17</f>
        <v>14.02938612875109</v>
      </c>
    </row>
    <row r="18" spans="1:9" s="6" customFormat="1" ht="15.95" customHeight="1" x14ac:dyDescent="0.2">
      <c r="C18" s="12" t="s">
        <v>55</v>
      </c>
      <c r="D18" s="7">
        <v>17513</v>
      </c>
      <c r="E18" s="7">
        <f>('M1'!D18*1000)/D18</f>
        <v>2276.854627990635</v>
      </c>
      <c r="F18" s="94">
        <f>'M2'!D18/D18</f>
        <v>17.679495232113286</v>
      </c>
      <c r="G18" s="7">
        <v>16043</v>
      </c>
      <c r="H18" s="7">
        <f>('M1'!E18*1000)/G18</f>
        <v>2268.6470423237547</v>
      </c>
      <c r="I18" s="99">
        <f>'M2'!E18/G18</f>
        <v>16.929439630991709</v>
      </c>
    </row>
    <row r="19" spans="1:9" s="6" customFormat="1" ht="15.95" customHeight="1" x14ac:dyDescent="0.2">
      <c r="A19" s="6" t="s">
        <v>12</v>
      </c>
      <c r="C19" s="12" t="s">
        <v>56</v>
      </c>
      <c r="D19" s="7">
        <v>2246</v>
      </c>
      <c r="E19" s="7">
        <f>('M1'!D19*1000)/D19</f>
        <v>2196.223820124666</v>
      </c>
      <c r="F19" s="94">
        <f>'M2'!D19/D19</f>
        <v>17.346838824577027</v>
      </c>
      <c r="G19" s="7">
        <v>2267</v>
      </c>
      <c r="H19" s="7">
        <f>('M1'!E19*1000)/G19</f>
        <v>2320.4752536391707</v>
      </c>
      <c r="I19" s="99">
        <f>'M2'!E19/G19</f>
        <v>18.166740185266871</v>
      </c>
    </row>
    <row r="20" spans="1:9" s="6" customFormat="1" ht="15.95" customHeight="1" x14ac:dyDescent="0.2">
      <c r="C20" s="12" t="s">
        <v>57</v>
      </c>
      <c r="D20" s="7">
        <v>2448</v>
      </c>
      <c r="E20" s="7">
        <f>('M1'!D20*1000)/D20</f>
        <v>2590.1122140522871</v>
      </c>
      <c r="F20" s="94">
        <f>'M2'!D20/D20</f>
        <v>17.479166666666668</v>
      </c>
      <c r="G20" s="7">
        <v>2391</v>
      </c>
      <c r="H20" s="7">
        <f>('M1'!E20*1000)/G20</f>
        <v>2602.9218318695107</v>
      </c>
      <c r="I20" s="99">
        <f>'M2'!E20/G20</f>
        <v>17.190715181932244</v>
      </c>
    </row>
    <row r="21" spans="1:9" s="6" customFormat="1" ht="15.95" customHeight="1" x14ac:dyDescent="0.2">
      <c r="C21" s="12" t="s">
        <v>58</v>
      </c>
      <c r="D21" s="7">
        <v>526</v>
      </c>
      <c r="E21" s="7">
        <f>('M1'!D21*1000)/D21</f>
        <v>3205.0610266159697</v>
      </c>
      <c r="F21" s="94">
        <f>'M2'!D21/D21</f>
        <v>25.587452471482891</v>
      </c>
      <c r="G21" s="7">
        <v>564</v>
      </c>
      <c r="H21" s="7">
        <f>('M1'!E21*1000)/G21</f>
        <v>3150.8455673758863</v>
      </c>
      <c r="I21" s="99">
        <f>'M2'!E21/G21</f>
        <v>23.287234042553191</v>
      </c>
    </row>
    <row r="22" spans="1:9" s="6" customFormat="1" ht="15.95" customHeight="1" x14ac:dyDescent="0.2">
      <c r="C22" s="12" t="s">
        <v>59</v>
      </c>
      <c r="D22" s="7">
        <v>8087</v>
      </c>
      <c r="E22" s="7">
        <f>('M1'!D22*1000)/D22</f>
        <v>713.54838629899837</v>
      </c>
      <c r="F22" s="94">
        <f>'M2'!D22/D22</f>
        <v>10.679732904661803</v>
      </c>
      <c r="G22" s="7">
        <v>8516</v>
      </c>
      <c r="H22" s="7">
        <f>('M1'!E22*1000)/G22</f>
        <v>722.76438468764684</v>
      </c>
      <c r="I22" s="99">
        <f>'M2'!E22/G22</f>
        <v>11.185180836073274</v>
      </c>
    </row>
    <row r="23" spans="1:9" s="6" customFormat="1" ht="15.95" customHeight="1" x14ac:dyDescent="0.2">
      <c r="C23" s="12" t="s">
        <v>60</v>
      </c>
      <c r="D23" s="7">
        <v>1012</v>
      </c>
      <c r="E23" s="7">
        <f>('M1'!D23*1000)/D23</f>
        <v>1786.1203557312251</v>
      </c>
      <c r="F23" s="94">
        <f>'M2'!D23/D23</f>
        <v>10.235177865612648</v>
      </c>
      <c r="G23" s="7">
        <v>1114</v>
      </c>
      <c r="H23" s="7">
        <f>('M1'!E23*1000)/G23</f>
        <v>1943.2285457809696</v>
      </c>
      <c r="I23" s="99">
        <f>'M2'!E23/G23</f>
        <v>10.325852782764812</v>
      </c>
    </row>
    <row r="24" spans="1:9" s="6" customFormat="1" ht="15.95" customHeight="1" x14ac:dyDescent="0.2">
      <c r="C24" s="12" t="s">
        <v>61</v>
      </c>
      <c r="D24" s="7">
        <v>1856</v>
      </c>
      <c r="E24" s="7">
        <f>('M1'!D24*1000)/D24</f>
        <v>1020.8258081896553</v>
      </c>
      <c r="F24" s="94">
        <f>'M2'!D24/D24</f>
        <v>6.1691810344827589</v>
      </c>
      <c r="G24" s="7">
        <v>1794</v>
      </c>
      <c r="H24" s="7">
        <f>('M1'!E24*1000)/G24</f>
        <v>1075.2037346711261</v>
      </c>
      <c r="I24" s="99">
        <f>'M2'!E24/G24</f>
        <v>6.5903010033444813</v>
      </c>
    </row>
    <row r="25" spans="1:9" s="6" customFormat="1" ht="15.95" customHeight="1" x14ac:dyDescent="0.2">
      <c r="A25" s="6" t="s">
        <v>13</v>
      </c>
      <c r="C25" s="12" t="s">
        <v>62</v>
      </c>
      <c r="D25" s="7">
        <v>957</v>
      </c>
      <c r="E25" s="7">
        <f>('M1'!D25*1000)/D25</f>
        <v>1186.8183908045976</v>
      </c>
      <c r="F25" s="94">
        <f>'M2'!D25/D25</f>
        <v>7.6708463949843262</v>
      </c>
      <c r="G25" s="7">
        <v>1080</v>
      </c>
      <c r="H25" s="7">
        <f>('M1'!E25*1000)/G25</f>
        <v>1190.7562962962963</v>
      </c>
      <c r="I25" s="99">
        <f>'M2'!E25/G25</f>
        <v>7.1861111111111109</v>
      </c>
    </row>
    <row r="26" spans="1:9" s="6" customFormat="1" ht="15.95" customHeight="1" x14ac:dyDescent="0.2">
      <c r="C26" s="12" t="s">
        <v>63</v>
      </c>
      <c r="D26" s="7">
        <v>7283</v>
      </c>
      <c r="E26" s="7">
        <f>('M1'!D26*1000)/D26</f>
        <v>2071.7646436907867</v>
      </c>
      <c r="F26" s="94">
        <f>'M2'!D26/D26</f>
        <v>14.57682273788274</v>
      </c>
      <c r="G26" s="7">
        <v>7361</v>
      </c>
      <c r="H26" s="7">
        <f>('M1'!E26*1000)/G26</f>
        <v>2163.8792011954897</v>
      </c>
      <c r="I26" s="99">
        <f>'M2'!E26/G26</f>
        <v>14.811710365439477</v>
      </c>
    </row>
    <row r="27" spans="1:9" s="6" customFormat="1" ht="15.95" customHeight="1" x14ac:dyDescent="0.2">
      <c r="A27" s="6" t="s">
        <v>13</v>
      </c>
      <c r="C27" s="12" t="s">
        <v>132</v>
      </c>
      <c r="D27" s="7">
        <v>3471</v>
      </c>
      <c r="E27" s="7">
        <f>('M1'!D27*1000)/D27</f>
        <v>2981.732728320369</v>
      </c>
      <c r="F27" s="94">
        <f>'M2'!D27/D27</f>
        <v>17.705848458657446</v>
      </c>
      <c r="G27" s="7">
        <v>3321</v>
      </c>
      <c r="H27" s="7">
        <f>('M1'!E27*1000)/G27</f>
        <v>3008.7095754290876</v>
      </c>
      <c r="I27" s="99">
        <f>'M2'!E27/G27</f>
        <v>17.004817825956039</v>
      </c>
    </row>
    <row r="28" spans="1:9" s="6" customFormat="1" ht="15.95" customHeight="1" x14ac:dyDescent="0.2">
      <c r="A28" s="6" t="s">
        <v>13</v>
      </c>
      <c r="C28" s="12" t="s">
        <v>64</v>
      </c>
      <c r="D28" s="7">
        <v>5072</v>
      </c>
      <c r="E28" s="7">
        <f>('M1'!D28*1000)/D28</f>
        <v>2397.5779968454262</v>
      </c>
      <c r="F28" s="94">
        <f>'M2'!D28/D28</f>
        <v>15.594637223974763</v>
      </c>
      <c r="G28" s="7">
        <v>5017</v>
      </c>
      <c r="H28" s="7">
        <f>('M1'!E28*1000)/G28</f>
        <v>2352.0293203109427</v>
      </c>
      <c r="I28" s="99">
        <f>'M2'!E28/G28</f>
        <v>14.575044847518438</v>
      </c>
    </row>
    <row r="29" spans="1:9" s="6" customFormat="1" ht="15.95" customHeight="1" x14ac:dyDescent="0.2">
      <c r="C29" s="12" t="s">
        <v>65</v>
      </c>
      <c r="D29" s="7">
        <v>20585</v>
      </c>
      <c r="E29" s="7">
        <f>('M1'!D29*1000)/D29</f>
        <v>2440.3148506193834</v>
      </c>
      <c r="F29" s="94">
        <f>'M2'!D29/D29</f>
        <v>18.210687393733302</v>
      </c>
      <c r="G29" s="7">
        <v>17774</v>
      </c>
      <c r="H29" s="7">
        <f>('M1'!E29*1000)/G29</f>
        <v>2465.9285191853269</v>
      </c>
      <c r="I29" s="99">
        <f>'M2'!E29/G29</f>
        <v>17.434961179250593</v>
      </c>
    </row>
    <row r="30" spans="1:9" s="6" customFormat="1" ht="15.95" customHeight="1" x14ac:dyDescent="0.2">
      <c r="C30" s="12" t="s">
        <v>66</v>
      </c>
      <c r="D30" s="7">
        <v>3180</v>
      </c>
      <c r="E30" s="7">
        <f>('M1'!D30*1000)/D30</f>
        <v>2052.1082389937105</v>
      </c>
      <c r="F30" s="94">
        <f>'M2'!D30/D30</f>
        <v>29.474528301886792</v>
      </c>
      <c r="G30" s="7">
        <v>3217</v>
      </c>
      <c r="H30" s="7">
        <f>('M1'!E30*1000)/G30</f>
        <v>2146.1241840223811</v>
      </c>
      <c r="I30" s="99">
        <f>'M2'!E30/G30</f>
        <v>30.558284115635686</v>
      </c>
    </row>
    <row r="31" spans="1:9" s="6" customFormat="1" ht="15.95" customHeight="1" x14ac:dyDescent="0.2">
      <c r="C31" s="12" t="s">
        <v>67</v>
      </c>
      <c r="D31" s="7">
        <v>42</v>
      </c>
      <c r="E31" s="7">
        <f>('M1'!D31*1000)/D31</f>
        <v>1412.0214285714287</v>
      </c>
      <c r="F31" s="94">
        <f>'M2'!D31/D31</f>
        <v>11.5</v>
      </c>
      <c r="G31" s="7">
        <v>46</v>
      </c>
      <c r="H31" s="7">
        <f>('M1'!E31*1000)/G31</f>
        <v>1557.0804347826086</v>
      </c>
      <c r="I31" s="99">
        <f>'M2'!E31/G31</f>
        <v>11.695652173913043</v>
      </c>
    </row>
    <row r="32" spans="1:9" s="6" customFormat="1" ht="15.95" customHeight="1" x14ac:dyDescent="0.2">
      <c r="C32" s="12" t="s">
        <v>68</v>
      </c>
      <c r="D32" s="7">
        <v>38701</v>
      </c>
      <c r="E32" s="7">
        <f>('M1'!D32*1000)/D32</f>
        <v>1968.3398232603809</v>
      </c>
      <c r="F32" s="94">
        <f>'M2'!D32/D32</f>
        <v>23.362936358233636</v>
      </c>
      <c r="G32" s="7">
        <v>39195</v>
      </c>
      <c r="H32" s="7">
        <f>('M1'!E32*1000)/G32</f>
        <v>2055.830850873836</v>
      </c>
      <c r="I32" s="99">
        <f>'M2'!E32/G32</f>
        <v>23.833728791937748</v>
      </c>
    </row>
    <row r="33" spans="1:9" s="6" customFormat="1" ht="15.95" customHeight="1" x14ac:dyDescent="0.2">
      <c r="C33" s="12" t="s">
        <v>69</v>
      </c>
      <c r="D33" s="7">
        <v>12152</v>
      </c>
      <c r="E33" s="7">
        <f>('M1'!D33*1000)/D33</f>
        <v>2146.8750576036869</v>
      </c>
      <c r="F33" s="94">
        <f>'M2'!D33/D33</f>
        <v>20.958936800526661</v>
      </c>
      <c r="G33" s="7">
        <v>12004</v>
      </c>
      <c r="H33" s="7">
        <f>('M1'!E33*1000)/G33</f>
        <v>2375.8598383872045</v>
      </c>
      <c r="I33" s="99">
        <f>'M2'!E33/G33</f>
        <v>22.326891036321225</v>
      </c>
    </row>
    <row r="34" spans="1:9" s="6" customFormat="1" ht="15.95" customHeight="1" x14ac:dyDescent="0.2">
      <c r="C34" s="12" t="s">
        <v>70</v>
      </c>
      <c r="D34" s="7">
        <v>117094</v>
      </c>
      <c r="E34" s="7">
        <f>('M1'!D34*1000)/D34</f>
        <v>3545.5813952892549</v>
      </c>
      <c r="F34" s="94">
        <f>'M2'!D34/D34</f>
        <v>20.053427161084258</v>
      </c>
      <c r="G34" s="7">
        <v>109387</v>
      </c>
      <c r="H34" s="7">
        <f>('M1'!E34*1000)/G34</f>
        <v>3538.1734036037192</v>
      </c>
      <c r="I34" s="99">
        <f>'M2'!E34/G34</f>
        <v>19.472533299203743</v>
      </c>
    </row>
    <row r="35" spans="1:9" s="6" customFormat="1" ht="15.95" customHeight="1" x14ac:dyDescent="0.2">
      <c r="C35" s="12" t="s">
        <v>71</v>
      </c>
      <c r="D35" s="7">
        <v>7691</v>
      </c>
      <c r="E35" s="7">
        <f>('M1'!D35*1000)/D35</f>
        <v>1068.7622285788584</v>
      </c>
      <c r="F35" s="94">
        <f>'M2'!D35/D35</f>
        <v>8.9715251592770766</v>
      </c>
      <c r="G35" s="7">
        <v>7459</v>
      </c>
      <c r="H35" s="7">
        <f>('M1'!E35*1000)/G35</f>
        <v>1070.2084461724091</v>
      </c>
      <c r="I35" s="99">
        <f>'M2'!E35/G35</f>
        <v>8.6093310095187014</v>
      </c>
    </row>
    <row r="36" spans="1:9" s="6" customFormat="1" ht="15.95" customHeight="1" x14ac:dyDescent="0.2">
      <c r="C36" s="12" t="s">
        <v>72</v>
      </c>
      <c r="D36" s="7">
        <v>38599</v>
      </c>
      <c r="E36" s="7">
        <f>('M1'!D36*1000)/D36</f>
        <v>2397.9904660742504</v>
      </c>
      <c r="F36" s="94">
        <f>'M2'!D36/D36</f>
        <v>17.543563304748826</v>
      </c>
      <c r="G36" s="7">
        <v>35322</v>
      </c>
      <c r="H36" s="7">
        <f>('M1'!E36*1000)/G36</f>
        <v>2333.7755704659985</v>
      </c>
      <c r="I36" s="99">
        <f>'M2'!E36/G36</f>
        <v>16.591387803635129</v>
      </c>
    </row>
    <row r="37" spans="1:9" s="6" customFormat="1" ht="15.95" customHeight="1" x14ac:dyDescent="0.2">
      <c r="C37" s="12" t="s">
        <v>80</v>
      </c>
      <c r="D37" s="7">
        <v>901</v>
      </c>
      <c r="E37" s="7">
        <f>('M1'!D37*1000)/D37</f>
        <v>3069.9951165371808</v>
      </c>
      <c r="F37" s="94">
        <f>'M2'!D37/D37</f>
        <v>22.15982241953385</v>
      </c>
      <c r="G37" s="7">
        <v>919</v>
      </c>
      <c r="H37" s="7">
        <f>('M1'!E37*1000)/G37</f>
        <v>3264.94428726877</v>
      </c>
      <c r="I37" s="99">
        <f>'M2'!E37/G37</f>
        <v>22.787812840043525</v>
      </c>
    </row>
    <row r="38" spans="1:9" s="6" customFormat="1" ht="15.95" customHeight="1" x14ac:dyDescent="0.2">
      <c r="C38" s="12" t="s">
        <v>73</v>
      </c>
      <c r="D38" s="7">
        <v>17128</v>
      </c>
      <c r="E38" s="7">
        <f>('M1'!D38*1000)/D38</f>
        <v>2930.0770317608594</v>
      </c>
      <c r="F38" s="94">
        <f>'M2'!D38/D38</f>
        <v>19.845808033629144</v>
      </c>
      <c r="G38" s="7">
        <v>16972</v>
      </c>
      <c r="H38" s="7">
        <f>('M1'!E38*1000)/G38</f>
        <v>3026.7747643176999</v>
      </c>
      <c r="I38" s="99">
        <f>'M2'!E38/G38</f>
        <v>20.383926467122318</v>
      </c>
    </row>
    <row r="39" spans="1:9" s="6" customFormat="1" ht="15.95" customHeight="1" x14ac:dyDescent="0.2">
      <c r="C39" s="12" t="s">
        <v>74</v>
      </c>
      <c r="D39" s="7">
        <v>9204</v>
      </c>
      <c r="E39" s="7">
        <f>('M1'!D39*1000)/D39</f>
        <v>3589.667199043894</v>
      </c>
      <c r="F39" s="94">
        <f>'M2'!D39/D39</f>
        <v>22.073663624511081</v>
      </c>
      <c r="G39" s="7">
        <v>8169</v>
      </c>
      <c r="H39" s="7">
        <f>('M1'!E39*1000)/G39</f>
        <v>3722.2132819194517</v>
      </c>
      <c r="I39" s="99">
        <f>'M2'!E39/G39</f>
        <v>22.256090096707062</v>
      </c>
    </row>
    <row r="40" spans="1:9" s="6" customFormat="1" ht="15.95" customHeight="1" x14ac:dyDescent="0.2">
      <c r="C40" s="12" t="s">
        <v>75</v>
      </c>
      <c r="D40" s="7">
        <v>15869</v>
      </c>
      <c r="E40" s="7">
        <f>('M1'!D40*1000)/D40</f>
        <v>1246.8330266557437</v>
      </c>
      <c r="F40" s="94">
        <f>'M2'!D40/D40</f>
        <v>10.743525111853298</v>
      </c>
      <c r="G40" s="7">
        <v>15983</v>
      </c>
      <c r="H40" s="7">
        <f>('M1'!E40*1000)/G40</f>
        <v>1270.5491897641243</v>
      </c>
      <c r="I40" s="99">
        <f>'M2'!E40/G40</f>
        <v>10.6973033848464</v>
      </c>
    </row>
    <row r="41" spans="1:9" s="6" customFormat="1" ht="15.95" customHeight="1" x14ac:dyDescent="0.2">
      <c r="C41" s="12" t="s">
        <v>76</v>
      </c>
      <c r="D41" s="7">
        <v>33600</v>
      </c>
      <c r="E41" s="7">
        <f>('M1'!D41*1000)/D41</f>
        <v>3355.8843214285716</v>
      </c>
      <c r="F41" s="94">
        <f>'M2'!D41/D41</f>
        <v>23.123273809523809</v>
      </c>
      <c r="G41" s="7">
        <v>33344</v>
      </c>
      <c r="H41" s="7">
        <f>('M1'!E41*1000)/G41</f>
        <v>3448.0220249520153</v>
      </c>
      <c r="I41" s="99">
        <f>'M2'!E41/G41</f>
        <v>23.458253358925145</v>
      </c>
    </row>
    <row r="42" spans="1:9" s="6" customFormat="1" ht="15.95" customHeight="1" x14ac:dyDescent="0.2">
      <c r="A42" s="6" t="s">
        <v>12</v>
      </c>
      <c r="C42" s="12" t="s">
        <v>77</v>
      </c>
      <c r="D42" s="7">
        <v>19129</v>
      </c>
      <c r="E42" s="7">
        <f>('M1'!D42*1000)/D42</f>
        <v>3140.7637095509435</v>
      </c>
      <c r="F42" s="94">
        <f>'M2'!D42/D42</f>
        <v>19.598776726436302</v>
      </c>
      <c r="G42" s="7">
        <v>18883</v>
      </c>
      <c r="H42" s="7">
        <f>('M1'!E42*1000)/G42</f>
        <v>3185.0279775459412</v>
      </c>
      <c r="I42" s="99">
        <f>'M2'!E42/G42</f>
        <v>19.490229306783881</v>
      </c>
    </row>
    <row r="43" spans="1:9" s="6" customFormat="1" ht="15.95" customHeight="1" x14ac:dyDescent="0.2">
      <c r="C43" s="12" t="s">
        <v>78</v>
      </c>
      <c r="D43" s="7">
        <v>259</v>
      </c>
      <c r="E43" s="7">
        <f>('M1'!D43*1000)/D43</f>
        <v>3018.3969111969113</v>
      </c>
      <c r="F43" s="94">
        <f>'M2'!D43/D43</f>
        <v>19.613899613899616</v>
      </c>
      <c r="G43" s="7">
        <v>214</v>
      </c>
      <c r="H43" s="7">
        <f>('M1'!E43*1000)/G43</f>
        <v>3413.7635514018693</v>
      </c>
      <c r="I43" s="99">
        <f>'M2'!E43/G43</f>
        <v>19.710280373831775</v>
      </c>
    </row>
    <row r="44" spans="1:9" s="6" customFormat="1" ht="15.95" customHeight="1" x14ac:dyDescent="0.2">
      <c r="C44" s="23" t="s">
        <v>79</v>
      </c>
      <c r="D44" s="8">
        <v>34809</v>
      </c>
      <c r="E44" s="8">
        <f>('M1'!D44*1000)/D44</f>
        <v>1705.6946105892441</v>
      </c>
      <c r="F44" s="95">
        <f>'M2'!D44/D44</f>
        <v>9.2822833175328228</v>
      </c>
      <c r="G44" s="8">
        <v>32174</v>
      </c>
      <c r="H44" s="8">
        <f>('M1'!E44*1000)/G44</f>
        <v>1643.6509666190341</v>
      </c>
      <c r="I44" s="100">
        <f>'M2'!E44/G44</f>
        <v>9.2488966246037165</v>
      </c>
    </row>
    <row r="45" spans="1:9" s="6" customFormat="1" ht="15.95" customHeight="1" x14ac:dyDescent="0.2">
      <c r="C45" s="23" t="s">
        <v>43</v>
      </c>
      <c r="D45" s="17">
        <v>14423</v>
      </c>
      <c r="E45" s="17">
        <f>('M1'!D45*1000)/D45</f>
        <v>32.179137488733275</v>
      </c>
      <c r="F45" s="93">
        <f>'M2'!D45/D45</f>
        <v>2.7580253761353393</v>
      </c>
      <c r="G45" s="17">
        <v>13266</v>
      </c>
      <c r="H45" s="17">
        <f>('M1'!E45*1000)/G45</f>
        <v>265.21405095733456</v>
      </c>
      <c r="I45" s="98">
        <f>'M2'!E45/G45</f>
        <v>28.769636665159052</v>
      </c>
    </row>
    <row r="46" spans="1:9" s="4" customFormat="1" ht="15.95" customHeight="1" x14ac:dyDescent="0.2">
      <c r="C46" s="139" t="s">
        <v>9</v>
      </c>
      <c r="D46" s="32">
        <v>893988</v>
      </c>
      <c r="E46" s="32">
        <f>('M1'!D46*1000)/D46</f>
        <v>2918.4148423692486</v>
      </c>
      <c r="F46" s="144">
        <f>'M2'!D46/D46</f>
        <v>41.830848959941299</v>
      </c>
      <c r="G46" s="32">
        <v>858967</v>
      </c>
      <c r="H46" s="32">
        <f>('M1'!E46*1000)/G46</f>
        <v>3059.5838279002569</v>
      </c>
      <c r="I46" s="145">
        <f>'M2'!E46/G46</f>
        <v>44.190981725724036</v>
      </c>
    </row>
    <row r="47" spans="1:9" ht="15" customHeight="1" x14ac:dyDescent="0.2">
      <c r="C47" s="3"/>
    </row>
    <row r="48" spans="1:9" ht="15" customHeight="1" x14ac:dyDescent="0.2">
      <c r="C48" s="3"/>
    </row>
    <row r="49" spans="3:4" ht="15" customHeight="1" x14ac:dyDescent="0.2">
      <c r="C49" s="3"/>
      <c r="D49" s="108"/>
    </row>
    <row r="50" spans="3:4" ht="15" customHeight="1" x14ac:dyDescent="0.2"/>
  </sheetData>
  <customSheetViews>
    <customSheetView guid="{BD0090C9-DA10-4990-9651-066A2554CA18}">
      <selection activeCell="K34" sqref="K34"/>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9698" r:id="rId5"/>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zoomScaleNormal="100" workbookViewId="0"/>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119</v>
      </c>
    </row>
    <row r="10" spans="3:9" ht="12.75" customHeight="1" x14ac:dyDescent="0.2"/>
    <row r="11" spans="3:9" ht="15.95" customHeight="1" x14ac:dyDescent="0.2">
      <c r="C11" s="213" t="s">
        <v>41</v>
      </c>
      <c r="D11" s="216" t="str">
        <f>'M1'!D11:F11</f>
        <v>Februar</v>
      </c>
      <c r="E11" s="217"/>
      <c r="F11" s="218"/>
      <c r="G11" s="219" t="str">
        <f>'M1'!G11:I11</f>
        <v>Jahressumme:   Januar bis Februar</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135</v>
      </c>
      <c r="E13" s="29" t="s">
        <v>135</v>
      </c>
      <c r="F13" s="25" t="s">
        <v>0</v>
      </c>
      <c r="G13" s="24" t="s">
        <v>135</v>
      </c>
      <c r="H13" s="29" t="s">
        <v>135</v>
      </c>
      <c r="I13" s="25" t="s">
        <v>0</v>
      </c>
    </row>
    <row r="14" spans="3:9" s="6" customFormat="1" ht="15.95" customHeight="1" x14ac:dyDescent="0.2">
      <c r="C14" s="20" t="s">
        <v>10</v>
      </c>
      <c r="D14" s="46">
        <f>('M1'!D14*1000)/'M2'!D14</f>
        <v>50.220005319290067</v>
      </c>
      <c r="E14" s="46">
        <f>('M1'!E14*1000)/'M2'!E14</f>
        <v>51.173462869115646</v>
      </c>
      <c r="F14" s="46">
        <f t="shared" ref="F14:F46" si="0">((D14/E14)*100)-100</f>
        <v>-1.8631874732890452</v>
      </c>
      <c r="G14" s="46">
        <f>('M1'!G14*1000)/'M2'!G14</f>
        <v>51.349971539805125</v>
      </c>
      <c r="H14" s="46">
        <f>('M1'!H14*1000)/'M2'!H14</f>
        <v>52.015503385926465</v>
      </c>
      <c r="I14" s="39">
        <f t="shared" ref="I14:I46" si="1">((G14/H14)*100)-100</f>
        <v>-1.2794874658492859</v>
      </c>
    </row>
    <row r="15" spans="3:9" s="6" customFormat="1" ht="15.95" customHeight="1" x14ac:dyDescent="0.2">
      <c r="C15" s="21" t="s">
        <v>11</v>
      </c>
      <c r="D15" s="43">
        <f>('M1'!D15*1000)/'M2'!D15</f>
        <v>144.04333441093769</v>
      </c>
      <c r="E15" s="43">
        <f>('M1'!E15*1000)/'M2'!E15</f>
        <v>145.89032552401841</v>
      </c>
      <c r="F15" s="43">
        <f t="shared" si="0"/>
        <v>-1.2660134292295027</v>
      </c>
      <c r="G15" s="43">
        <f>('M1'!G15*1000)/'M2'!G15</f>
        <v>145.81822185806644</v>
      </c>
      <c r="H15" s="43">
        <f>('M1'!H15*1000)/'M2'!H15</f>
        <v>147.59921016452074</v>
      </c>
      <c r="I15" s="41">
        <f t="shared" si="1"/>
        <v>-1.2066381008876306</v>
      </c>
    </row>
    <row r="16" spans="3:9" s="6" customFormat="1" ht="15.95" customHeight="1" x14ac:dyDescent="0.2">
      <c r="C16" s="22" t="s">
        <v>53</v>
      </c>
      <c r="D16" s="44">
        <f>('M1'!D16*1000)/'M2'!D16</f>
        <v>142.32880479027193</v>
      </c>
      <c r="E16" s="44">
        <f>('M1'!E16*1000)/'M2'!E16</f>
        <v>144.55844482200396</v>
      </c>
      <c r="F16" s="44">
        <f t="shared" si="0"/>
        <v>-1.5423796475379987</v>
      </c>
      <c r="G16" s="44">
        <f>('M1'!G16*1000)/'M2'!G16</f>
        <v>144.14131426889708</v>
      </c>
      <c r="H16" s="44">
        <f>('M1'!H16*1000)/'M2'!H16</f>
        <v>146.161773541993</v>
      </c>
      <c r="I16" s="40">
        <f t="shared" si="1"/>
        <v>-1.3823445242441892</v>
      </c>
    </row>
    <row r="17" spans="1:11" s="6" customFormat="1" ht="15.95" customHeight="1" x14ac:dyDescent="0.2">
      <c r="C17" s="12" t="s">
        <v>54</v>
      </c>
      <c r="D17" s="44">
        <f>('M1'!D17*1000)/'M2'!D17</f>
        <v>93.415630469086224</v>
      </c>
      <c r="E17" s="44">
        <f>('M1'!E17*1000)/'M2'!E17</f>
        <v>94.240269814502525</v>
      </c>
      <c r="F17" s="44">
        <f t="shared" si="0"/>
        <v>-0.87503924494218666</v>
      </c>
      <c r="G17" s="44">
        <f>('M1'!G17*1000)/'M2'!G17</f>
        <v>95.060714319180633</v>
      </c>
      <c r="H17" s="44">
        <f>('M1'!H17*1000)/'M2'!H17</f>
        <v>94.987450051131418</v>
      </c>
      <c r="I17" s="40">
        <f t="shared" si="1"/>
        <v>7.7130471456783312E-2</v>
      </c>
      <c r="K17" s="140"/>
    </row>
    <row r="18" spans="1:11" s="6" customFormat="1" ht="15.95" customHeight="1" x14ac:dyDescent="0.2">
      <c r="C18" s="12" t="s">
        <v>55</v>
      </c>
      <c r="D18" s="44">
        <f>('M1'!D18*1000)/'M2'!D18</f>
        <v>128.7850472028706</v>
      </c>
      <c r="E18" s="44">
        <f>('M1'!E18*1000)/'M2'!E18</f>
        <v>134.00603279098965</v>
      </c>
      <c r="F18" s="44">
        <f t="shared" si="0"/>
        <v>-3.8960824967203251</v>
      </c>
      <c r="G18" s="44">
        <f>('M1'!G18*1000)/'M2'!G18</f>
        <v>131.2632189379126</v>
      </c>
      <c r="H18" s="44">
        <f>('M1'!H18*1000)/'M2'!H18</f>
        <v>136.95539933896742</v>
      </c>
      <c r="I18" s="40">
        <f t="shared" si="1"/>
        <v>-4.1562292750259218</v>
      </c>
    </row>
    <row r="19" spans="1:11" s="6" customFormat="1" ht="15.95" customHeight="1" x14ac:dyDescent="0.2">
      <c r="A19" s="6" t="s">
        <v>12</v>
      </c>
      <c r="C19" s="12" t="s">
        <v>56</v>
      </c>
      <c r="D19" s="44">
        <f>('M1'!D19*1000)/'M2'!D19</f>
        <v>126.60657323990658</v>
      </c>
      <c r="E19" s="44">
        <f>('M1'!E19*1000)/'M2'!E19</f>
        <v>127.73206585081584</v>
      </c>
      <c r="F19" s="44">
        <f t="shared" si="0"/>
        <v>-0.88113552647287463</v>
      </c>
      <c r="G19" s="44">
        <f>('M1'!G19*1000)/'M2'!G19</f>
        <v>127.77380822888077</v>
      </c>
      <c r="H19" s="44">
        <f>('M1'!H19*1000)/'M2'!H19</f>
        <v>129.85889516413695</v>
      </c>
      <c r="I19" s="40">
        <f t="shared" si="1"/>
        <v>-1.6056558409962634</v>
      </c>
    </row>
    <row r="20" spans="1:11" s="6" customFormat="1" ht="15.95" customHeight="1" x14ac:dyDescent="0.2">
      <c r="C20" s="12" t="s">
        <v>57</v>
      </c>
      <c r="D20" s="44">
        <f>('M1'!D20*1000)/'M2'!D20</f>
        <v>148.18282035102479</v>
      </c>
      <c r="E20" s="44">
        <f>('M1'!E20*1000)/'M2'!E20</f>
        <v>151.41440040872931</v>
      </c>
      <c r="F20" s="44">
        <f t="shared" si="0"/>
        <v>-2.1342620312078395</v>
      </c>
      <c r="G20" s="44">
        <f>('M1'!G20*1000)/'M2'!G20</f>
        <v>149.53687302527646</v>
      </c>
      <c r="H20" s="44">
        <f>('M1'!H20*1000)/'M2'!H20</f>
        <v>152.04378303382663</v>
      </c>
      <c r="I20" s="40">
        <f t="shared" si="1"/>
        <v>-1.6488079673684695</v>
      </c>
    </row>
    <row r="21" spans="1:11" s="6" customFormat="1" ht="15.95" customHeight="1" x14ac:dyDescent="0.2">
      <c r="C21" s="12" t="s">
        <v>58</v>
      </c>
      <c r="D21" s="44">
        <f>('M1'!D21*1000)/'M2'!D21</f>
        <v>125.25909057136489</v>
      </c>
      <c r="E21" s="44">
        <f>('M1'!E21*1000)/'M2'!E21</f>
        <v>135.30355565707325</v>
      </c>
      <c r="F21" s="44">
        <f t="shared" si="0"/>
        <v>-7.4236519779022245</v>
      </c>
      <c r="G21" s="44">
        <f>('M1'!G21*1000)/'M2'!G21</f>
        <v>123.9457201661215</v>
      </c>
      <c r="H21" s="44">
        <f>('M1'!H21*1000)/'M2'!H21</f>
        <v>137.08159252984515</v>
      </c>
      <c r="I21" s="40">
        <f t="shared" si="1"/>
        <v>-9.582520979878268</v>
      </c>
    </row>
    <row r="22" spans="1:11" s="6" customFormat="1" ht="15.95" customHeight="1" x14ac:dyDescent="0.2">
      <c r="C22" s="12" t="s">
        <v>59</v>
      </c>
      <c r="D22" s="44">
        <f>('M1'!D22*1000)/'M2'!D22</f>
        <v>66.813317586578208</v>
      </c>
      <c r="E22" s="44">
        <f>('M1'!E22*1000)/'M2'!E22</f>
        <v>64.618033027831146</v>
      </c>
      <c r="F22" s="44">
        <f t="shared" si="0"/>
        <v>3.3973249507634335</v>
      </c>
      <c r="G22" s="44">
        <f>('M1'!G22*1000)/'M2'!G22</f>
        <v>68.13164715743568</v>
      </c>
      <c r="H22" s="44">
        <f>('M1'!H22*1000)/'M2'!H22</f>
        <v>65.329846295148727</v>
      </c>
      <c r="I22" s="40">
        <f t="shared" si="1"/>
        <v>4.2886996084896793</v>
      </c>
    </row>
    <row r="23" spans="1:11" s="6" customFormat="1" ht="15.95" customHeight="1" x14ac:dyDescent="0.2">
      <c r="C23" s="12" t="s">
        <v>60</v>
      </c>
      <c r="D23" s="44">
        <f>('M1'!D23*1000)/'M2'!D23</f>
        <v>174.50799382120098</v>
      </c>
      <c r="E23" s="44">
        <f>('M1'!E23*1000)/'M2'!E23</f>
        <v>188.19061114491873</v>
      </c>
      <c r="F23" s="44">
        <f t="shared" si="0"/>
        <v>-7.2706163397180603</v>
      </c>
      <c r="G23" s="44">
        <f>('M1'!G23*1000)/'M2'!G23</f>
        <v>177.68957390277504</v>
      </c>
      <c r="H23" s="44">
        <f>('M1'!H23*1000)/'M2'!H23</f>
        <v>189.17428295339747</v>
      </c>
      <c r="I23" s="40">
        <f t="shared" si="1"/>
        <v>-6.070967401764463</v>
      </c>
    </row>
    <row r="24" spans="1:11" s="6" customFormat="1" ht="15.95" customHeight="1" x14ac:dyDescent="0.2">
      <c r="C24" s="12" t="s">
        <v>61</v>
      </c>
      <c r="D24" s="44">
        <f>('M1'!D24*1000)/'M2'!D24</f>
        <v>165.47185152838429</v>
      </c>
      <c r="E24" s="44">
        <f>('M1'!E24*1000)/'M2'!E24</f>
        <v>163.14941216273365</v>
      </c>
      <c r="F24" s="44">
        <f t="shared" si="0"/>
        <v>1.423504586908436</v>
      </c>
      <c r="G24" s="44">
        <f>('M1'!G24*1000)/'M2'!G24</f>
        <v>159.22496151985575</v>
      </c>
      <c r="H24" s="44">
        <f>('M1'!H24*1000)/'M2'!H24</f>
        <v>162.22788224206795</v>
      </c>
      <c r="I24" s="40">
        <f t="shared" si="1"/>
        <v>-1.8510509295383599</v>
      </c>
    </row>
    <row r="25" spans="1:11" s="6" customFormat="1" ht="15.95" customHeight="1" x14ac:dyDescent="0.2">
      <c r="A25" s="6" t="s">
        <v>13</v>
      </c>
      <c r="C25" s="12" t="s">
        <v>62</v>
      </c>
      <c r="D25" s="44">
        <f>('M1'!D25*1000)/'M2'!D25</f>
        <v>154.71804931208283</v>
      </c>
      <c r="E25" s="44">
        <f>('M1'!E25*1000)/'M2'!E25</f>
        <v>165.70246102306405</v>
      </c>
      <c r="F25" s="44">
        <f t="shared" si="0"/>
        <v>-6.6289973263899213</v>
      </c>
      <c r="G25" s="44">
        <f>('M1'!G25*1000)/'M2'!G25</f>
        <v>155.5469003071768</v>
      </c>
      <c r="H25" s="44">
        <f>('M1'!H25*1000)/'M2'!H25</f>
        <v>165.30980795610427</v>
      </c>
      <c r="I25" s="40">
        <f t="shared" si="1"/>
        <v>-5.9058248083621692</v>
      </c>
    </row>
    <row r="26" spans="1:11" s="6" customFormat="1" ht="15.95" customHeight="1" x14ac:dyDescent="0.2">
      <c r="C26" s="12" t="s">
        <v>63</v>
      </c>
      <c r="D26" s="44">
        <f>('M1'!D26*1000)/'M2'!D26</f>
        <v>142.12731271723669</v>
      </c>
      <c r="E26" s="44">
        <f>('M1'!E26*1000)/'M2'!E26</f>
        <v>146.09245980427227</v>
      </c>
      <c r="F26" s="44">
        <f t="shared" si="0"/>
        <v>-2.7141353443893621</v>
      </c>
      <c r="G26" s="44">
        <f>('M1'!G26*1000)/'M2'!G26</f>
        <v>144.94904912258511</v>
      </c>
      <c r="H26" s="44">
        <f>('M1'!H26*1000)/'M2'!H26</f>
        <v>149.07451601991013</v>
      </c>
      <c r="I26" s="40">
        <f t="shared" si="1"/>
        <v>-2.7673857393399288</v>
      </c>
    </row>
    <row r="27" spans="1:11" s="6" customFormat="1" ht="15.95" customHeight="1" x14ac:dyDescent="0.2">
      <c r="A27" s="6" t="s">
        <v>13</v>
      </c>
      <c r="C27" s="12" t="s">
        <v>132</v>
      </c>
      <c r="D27" s="44">
        <f>('M1'!D27*1000)/'M2'!D27</f>
        <v>168.40383194754057</v>
      </c>
      <c r="E27" s="44">
        <f>('M1'!E27*1000)/'M2'!E27</f>
        <v>176.93277318364528</v>
      </c>
      <c r="F27" s="44">
        <f>((D27/E27)*100)-100</f>
        <v>-4.8204417319860795</v>
      </c>
      <c r="G27" s="44">
        <f>('M1'!G27*1000)/'M2'!G27</f>
        <v>172.21059427936683</v>
      </c>
      <c r="H27" s="44">
        <f>('M1'!H27*1000)/'M2'!H27</f>
        <v>179.91498153919923</v>
      </c>
      <c r="I27" s="40">
        <f>((G27/H27)*100)-100</f>
        <v>-4.2822377513646899</v>
      </c>
    </row>
    <row r="28" spans="1:11" s="6" customFormat="1" ht="15.95" customHeight="1" x14ac:dyDescent="0.2">
      <c r="A28" s="6" t="s">
        <v>13</v>
      </c>
      <c r="C28" s="12" t="s">
        <v>64</v>
      </c>
      <c r="D28" s="44">
        <f>('M1'!D28*1000)/'M2'!D28</f>
        <v>153.74374936785679</v>
      </c>
      <c r="E28" s="44">
        <f>('M1'!E28*1000)/'M2'!E28</f>
        <v>161.37372782845341</v>
      </c>
      <c r="F28" s="44">
        <f t="shared" si="0"/>
        <v>-4.7281416642413916</v>
      </c>
      <c r="G28" s="44">
        <f>('M1'!G28*1000)/'M2'!G28</f>
        <v>155.26324107644388</v>
      </c>
      <c r="H28" s="44">
        <f>('M1'!H28*1000)/'M2'!H28</f>
        <v>162.42686808333391</v>
      </c>
      <c r="I28" s="40">
        <f t="shared" si="1"/>
        <v>-4.410370704934536</v>
      </c>
    </row>
    <row r="29" spans="1:11" s="6" customFormat="1" ht="15.95" customHeight="1" x14ac:dyDescent="0.2">
      <c r="C29" s="12" t="s">
        <v>65</v>
      </c>
      <c r="D29" s="44">
        <f>('M1'!D29*1000)/'M2'!D29</f>
        <v>134.0045434780869</v>
      </c>
      <c r="E29" s="44">
        <f>('M1'!E29*1000)/'M2'!E29</f>
        <v>141.4358479971861</v>
      </c>
      <c r="F29" s="44">
        <f t="shared" si="0"/>
        <v>-5.2541874102858657</v>
      </c>
      <c r="G29" s="44">
        <f>('M1'!G29*1000)/'M2'!G29</f>
        <v>135.18059389013644</v>
      </c>
      <c r="H29" s="44">
        <f>('M1'!H29*1000)/'M2'!H29</f>
        <v>142.06017138516427</v>
      </c>
      <c r="I29" s="40">
        <f t="shared" si="1"/>
        <v>-4.8427208188954012</v>
      </c>
    </row>
    <row r="30" spans="1:11" s="6" customFormat="1" ht="15.95" customHeight="1" x14ac:dyDescent="0.2">
      <c r="C30" s="12" t="s">
        <v>66</v>
      </c>
      <c r="D30" s="44">
        <f>('M1'!D30*1000)/'M2'!D30</f>
        <v>69.623107042644222</v>
      </c>
      <c r="E30" s="44">
        <f>('M1'!E30*1000)/'M2'!E30</f>
        <v>70.230520008951643</v>
      </c>
      <c r="F30" s="44">
        <f t="shared" si="0"/>
        <v>-0.86488462029043944</v>
      </c>
      <c r="G30" s="44">
        <f>('M1'!G30*1000)/'M2'!G30</f>
        <v>70.865335527479544</v>
      </c>
      <c r="H30" s="44">
        <f>('M1'!H30*1000)/'M2'!H30</f>
        <v>71.530964868089612</v>
      </c>
      <c r="I30" s="40">
        <f t="shared" si="1"/>
        <v>-0.9305471299563095</v>
      </c>
    </row>
    <row r="31" spans="1:11" s="6" customFormat="1" ht="15.95" customHeight="1" x14ac:dyDescent="0.2">
      <c r="C31" s="12" t="s">
        <v>67</v>
      </c>
      <c r="D31" s="44">
        <f>('M1'!D31*1000)/'M2'!D31</f>
        <v>122.78447204968944</v>
      </c>
      <c r="E31" s="44">
        <f>('M1'!E31*1000)/'M2'!E31</f>
        <v>133.13327137546469</v>
      </c>
      <c r="F31" s="44">
        <f t="shared" si="0"/>
        <v>-7.7732630009439134</v>
      </c>
      <c r="G31" s="44">
        <f>('M1'!G31*1000)/'M2'!G31</f>
        <v>127.41384928716906</v>
      </c>
      <c r="H31" s="44">
        <f>('M1'!H31*1000)/'M2'!H31</f>
        <v>131.70199619771864</v>
      </c>
      <c r="I31" s="40">
        <f t="shared" si="1"/>
        <v>-3.255946784672858</v>
      </c>
    </row>
    <row r="32" spans="1:11" s="6" customFormat="1" ht="15.95" customHeight="1" x14ac:dyDescent="0.2">
      <c r="C32" s="12" t="s">
        <v>68</v>
      </c>
      <c r="D32" s="44">
        <f>('M1'!D32*1000)/'M2'!D32</f>
        <v>84.250532256690946</v>
      </c>
      <c r="E32" s="44">
        <f>('M1'!E32*1000)/'M2'!E32</f>
        <v>86.257205862360209</v>
      </c>
      <c r="F32" s="44">
        <f t="shared" si="0"/>
        <v>-2.3263837329385524</v>
      </c>
      <c r="G32" s="44">
        <f>('M1'!G32*1000)/'M2'!G32</f>
        <v>85.059623818117771</v>
      </c>
      <c r="H32" s="44">
        <f>('M1'!H32*1000)/'M2'!H32</f>
        <v>86.863214754754239</v>
      </c>
      <c r="I32" s="40">
        <f t="shared" si="1"/>
        <v>-2.0763575717622729</v>
      </c>
    </row>
    <row r="33" spans="1:9" s="6" customFormat="1" ht="15.95" customHeight="1" x14ac:dyDescent="0.2">
      <c r="C33" s="12" t="s">
        <v>69</v>
      </c>
      <c r="D33" s="44">
        <f>('M1'!D33*1000)/'M2'!D33</f>
        <v>102.43244101722468</v>
      </c>
      <c r="E33" s="44">
        <f>('M1'!E33*1000)/'M2'!E33</f>
        <v>106.41247966508962</v>
      </c>
      <c r="F33" s="44">
        <f t="shared" si="0"/>
        <v>-3.7401991386642521</v>
      </c>
      <c r="G33" s="44">
        <f>('M1'!G33*1000)/'M2'!G33</f>
        <v>104.85937491752526</v>
      </c>
      <c r="H33" s="44">
        <f>('M1'!H33*1000)/'M2'!H33</f>
        <v>108.36316200240793</v>
      </c>
      <c r="I33" s="40">
        <f t="shared" si="1"/>
        <v>-3.2333747189887418</v>
      </c>
    </row>
    <row r="34" spans="1:9" s="6" customFormat="1" ht="15.95" customHeight="1" x14ac:dyDescent="0.2">
      <c r="C34" s="12" t="s">
        <v>70</v>
      </c>
      <c r="D34" s="44">
        <f>('M1'!D34*1000)/'M2'!D34</f>
        <v>176.80675561381454</v>
      </c>
      <c r="E34" s="44">
        <f>('M1'!E34*1000)/'M2'!E34</f>
        <v>181.70072425801933</v>
      </c>
      <c r="F34" s="44">
        <f t="shared" si="0"/>
        <v>-2.6934227500685353</v>
      </c>
      <c r="G34" s="44">
        <f>('M1'!G34*1000)/'M2'!G34</f>
        <v>179.53114494993986</v>
      </c>
      <c r="H34" s="44">
        <f>('M1'!H34*1000)/'M2'!H34</f>
        <v>184.10479745896791</v>
      </c>
      <c r="I34" s="40">
        <f t="shared" si="1"/>
        <v>-2.4842657943486728</v>
      </c>
    </row>
    <row r="35" spans="1:9" s="6" customFormat="1" ht="15.95" customHeight="1" x14ac:dyDescent="0.2">
      <c r="C35" s="12" t="s">
        <v>71</v>
      </c>
      <c r="D35" s="44">
        <f>('M1'!D35*1000)/'M2'!D35</f>
        <v>119.1282652173913</v>
      </c>
      <c r="E35" s="44">
        <f>('M1'!E35*1000)/'M2'!E35</f>
        <v>124.30796829499977</v>
      </c>
      <c r="F35" s="44">
        <f t="shared" si="0"/>
        <v>-4.1668310959087762</v>
      </c>
      <c r="G35" s="44">
        <f>('M1'!G35*1000)/'M2'!G35</f>
        <v>120.08467642720963</v>
      </c>
      <c r="H35" s="44">
        <f>('M1'!H35*1000)/'M2'!H35</f>
        <v>126.12198781957647</v>
      </c>
      <c r="I35" s="40">
        <f t="shared" si="1"/>
        <v>-4.7868825228187006</v>
      </c>
    </row>
    <row r="36" spans="1:9" s="6" customFormat="1" ht="15.95" customHeight="1" x14ac:dyDescent="0.2">
      <c r="C36" s="12" t="s">
        <v>72</v>
      </c>
      <c r="D36" s="44">
        <f>('M1'!D36*1000)/'M2'!D36</f>
        <v>136.68776544529834</v>
      </c>
      <c r="E36" s="44">
        <f>('M1'!E36*1000)/'M2'!E36</f>
        <v>140.66186614929671</v>
      </c>
      <c r="F36" s="44">
        <f t="shared" si="0"/>
        <v>-2.8252864922041567</v>
      </c>
      <c r="G36" s="44">
        <f>('M1'!G36*1000)/'M2'!G36</f>
        <v>138.50155765385909</v>
      </c>
      <c r="H36" s="44">
        <f>('M1'!H36*1000)/'M2'!H36</f>
        <v>143.20657486971646</v>
      </c>
      <c r="I36" s="40">
        <f t="shared" si="1"/>
        <v>-3.285475698401271</v>
      </c>
    </row>
    <row r="37" spans="1:9" s="6" customFormat="1" ht="15.95" customHeight="1" x14ac:dyDescent="0.2">
      <c r="C37" s="12" t="s">
        <v>80</v>
      </c>
      <c r="D37" s="44">
        <f>('M1'!D37*1000)/'M2'!D37</f>
        <v>138.53879595312031</v>
      </c>
      <c r="E37" s="44">
        <f>('M1'!E37*1000)/'M2'!E37</f>
        <v>143.27589532995893</v>
      </c>
      <c r="F37" s="44">
        <f t="shared" si="0"/>
        <v>-3.3062779792296908</v>
      </c>
      <c r="G37" s="44">
        <f>('M1'!G37*1000)/'M2'!G37</f>
        <v>139.85602773428764</v>
      </c>
      <c r="H37" s="44">
        <f>('M1'!H37*1000)/'M2'!H37</f>
        <v>143.842216306322</v>
      </c>
      <c r="I37" s="40">
        <f t="shared" si="1"/>
        <v>-2.7712229930784105</v>
      </c>
    </row>
    <row r="38" spans="1:9" s="6" customFormat="1" ht="15.95" customHeight="1" x14ac:dyDescent="0.2">
      <c r="C38" s="12" t="s">
        <v>73</v>
      </c>
      <c r="D38" s="44">
        <f>('M1'!D38*1000)/'M2'!D38</f>
        <v>147.64211297397321</v>
      </c>
      <c r="E38" s="44">
        <f>('M1'!E38*1000)/'M2'!E38</f>
        <v>148.48830862884299</v>
      </c>
      <c r="F38" s="44">
        <f t="shared" si="0"/>
        <v>-0.5698735898358791</v>
      </c>
      <c r="G38" s="44">
        <f>('M1'!G38*1000)/'M2'!G38</f>
        <v>149.3489706063327</v>
      </c>
      <c r="H38" s="44">
        <f>('M1'!H38*1000)/'M2'!H38</f>
        <v>150.33106274892867</v>
      </c>
      <c r="I38" s="40">
        <f t="shared" si="1"/>
        <v>-0.65328623681466524</v>
      </c>
    </row>
    <row r="39" spans="1:9" s="6" customFormat="1" ht="15.95" customHeight="1" x14ac:dyDescent="0.2">
      <c r="C39" s="12" t="s">
        <v>74</v>
      </c>
      <c r="D39" s="44">
        <f>('M1'!D39*1000)/'M2'!D39</f>
        <v>162.62217546242974</v>
      </c>
      <c r="E39" s="44">
        <f>('M1'!E39*1000)/'M2'!E39</f>
        <v>167.24470766184479</v>
      </c>
      <c r="F39" s="44">
        <f t="shared" si="0"/>
        <v>-2.7639333190509205</v>
      </c>
      <c r="G39" s="44">
        <f>('M1'!G39*1000)/'M2'!G39</f>
        <v>165.25552130519935</v>
      </c>
      <c r="H39" s="44">
        <f>('M1'!H39*1000)/'M2'!H39</f>
        <v>170.4230660923312</v>
      </c>
      <c r="I39" s="40">
        <f t="shared" si="1"/>
        <v>-3.0321862560154784</v>
      </c>
    </row>
    <row r="40" spans="1:9" s="6" customFormat="1" ht="15.95" customHeight="1" x14ac:dyDescent="0.2">
      <c r="C40" s="12" t="s">
        <v>75</v>
      </c>
      <c r="D40" s="44">
        <f>('M1'!D40*1000)/'M2'!D40</f>
        <v>116.0543689035656</v>
      </c>
      <c r="E40" s="44">
        <f>('M1'!E40*1000)/'M2'!E40</f>
        <v>118.77284807720426</v>
      </c>
      <c r="F40" s="44">
        <f t="shared" si="0"/>
        <v>-2.2888052426524297</v>
      </c>
      <c r="G40" s="44">
        <f>('M1'!G40*1000)/'M2'!G40</f>
        <v>117.36999997185897</v>
      </c>
      <c r="H40" s="44">
        <f>('M1'!H40*1000)/'M2'!H40</f>
        <v>119.45058594860022</v>
      </c>
      <c r="I40" s="40">
        <f t="shared" si="1"/>
        <v>-1.7417963756465156</v>
      </c>
    </row>
    <row r="41" spans="1:9" s="6" customFormat="1" ht="15.95" customHeight="1" x14ac:dyDescent="0.2">
      <c r="C41" s="12" t="s">
        <v>76</v>
      </c>
      <c r="D41" s="44">
        <f>('M1'!D41*1000)/'M2'!D41</f>
        <v>145.13015540413571</v>
      </c>
      <c r="E41" s="44">
        <f>('M1'!E41*1000)/'M2'!E41</f>
        <v>146.98545421073086</v>
      </c>
      <c r="F41" s="44">
        <f t="shared" si="0"/>
        <v>-1.2622329308417477</v>
      </c>
      <c r="G41" s="44">
        <f>('M1'!G41*1000)/'M2'!G41</f>
        <v>148.15071900390694</v>
      </c>
      <c r="H41" s="44">
        <f>('M1'!H41*1000)/'M2'!H41</f>
        <v>149.35414712412489</v>
      </c>
      <c r="I41" s="40">
        <f t="shared" si="1"/>
        <v>-0.80575474025359028</v>
      </c>
    </row>
    <row r="42" spans="1:9" s="6" customFormat="1" ht="15.95" customHeight="1" x14ac:dyDescent="0.2">
      <c r="A42" s="6" t="s">
        <v>12</v>
      </c>
      <c r="C42" s="12" t="s">
        <v>77</v>
      </c>
      <c r="D42" s="44">
        <f>('M1'!D42*1000)/'M2'!D42</f>
        <v>160.25304810552007</v>
      </c>
      <c r="E42" s="44">
        <f>('M1'!E42*1000)/'M2'!E42</f>
        <v>163.41664982039705</v>
      </c>
      <c r="F42" s="44">
        <f t="shared" si="0"/>
        <v>-1.9359114988307056</v>
      </c>
      <c r="G42" s="44">
        <f>('M1'!G42*1000)/'M2'!G42</f>
        <v>162.70834206187635</v>
      </c>
      <c r="H42" s="44">
        <f>('M1'!H42*1000)/'M2'!H42</f>
        <v>167.05242862622214</v>
      </c>
      <c r="I42" s="40">
        <f t="shared" si="1"/>
        <v>-2.6004330497137715</v>
      </c>
    </row>
    <row r="43" spans="1:9" s="6" customFormat="1" ht="15.95" customHeight="1" x14ac:dyDescent="0.2">
      <c r="C43" s="12" t="s">
        <v>78</v>
      </c>
      <c r="D43" s="44">
        <f>('M1'!D43*1000)/'M2'!D43</f>
        <v>153.89070866141734</v>
      </c>
      <c r="E43" s="44">
        <f>('M1'!E43*1000)/'M2'!E43</f>
        <v>173.19710763394974</v>
      </c>
      <c r="F43" s="44">
        <f t="shared" si="0"/>
        <v>-11.147067775136449</v>
      </c>
      <c r="G43" s="44">
        <f>('M1'!G43*1000)/'M2'!G43</f>
        <v>156.02839335180056</v>
      </c>
      <c r="H43" s="44">
        <f>('M1'!H43*1000)/'M2'!H43</f>
        <v>177.81980992347567</v>
      </c>
      <c r="I43" s="40">
        <f t="shared" si="1"/>
        <v>-12.254774415208857</v>
      </c>
    </row>
    <row r="44" spans="1:9" s="6" customFormat="1" ht="15.95" customHeight="1" x14ac:dyDescent="0.2">
      <c r="C44" s="23" t="s">
        <v>79</v>
      </c>
      <c r="D44" s="45">
        <f>('M1'!D44*1000)/'M2'!D44</f>
        <v>183.75808540205259</v>
      </c>
      <c r="E44" s="45">
        <f>('M1'!E44*1000)/'M2'!E44</f>
        <v>177.71319470115264</v>
      </c>
      <c r="F44" s="45">
        <f t="shared" si="0"/>
        <v>3.4014867106886442</v>
      </c>
      <c r="G44" s="45">
        <f>('M1'!G44*1000)/'M2'!G44</f>
        <v>185.1123180769651</v>
      </c>
      <c r="H44" s="45">
        <f>('M1'!H44*1000)/'M2'!H44</f>
        <v>180.5853184826849</v>
      </c>
      <c r="I44" s="42">
        <f t="shared" si="1"/>
        <v>2.5068480828436037</v>
      </c>
    </row>
    <row r="45" spans="1:9" s="6" customFormat="1" ht="15.95" customHeight="1" x14ac:dyDescent="0.2">
      <c r="C45" s="23" t="s">
        <v>43</v>
      </c>
      <c r="D45" s="43">
        <f>('M1'!D45*1000)/'M2'!D45</f>
        <v>11.667455189924333</v>
      </c>
      <c r="E45" s="43">
        <f>('M1'!E45*1000)/'M2'!E45</f>
        <v>9.2185401589905105</v>
      </c>
      <c r="F45" s="43">
        <f t="shared" si="0"/>
        <v>26.56510671644125</v>
      </c>
      <c r="G45" s="43">
        <f>('M1'!G45*1000)/'M2'!G45</f>
        <v>11.746895483733164</v>
      </c>
      <c r="H45" s="43">
        <f>('M1'!H45*1000)/'M2'!H45</f>
        <v>9.2560625690008731</v>
      </c>
      <c r="I45" s="41">
        <f t="shared" si="1"/>
        <v>26.91028605483119</v>
      </c>
    </row>
    <row r="46" spans="1:9" s="4" customFormat="1" ht="15.95" customHeight="1" x14ac:dyDescent="0.2">
      <c r="C46" s="139" t="s">
        <v>9</v>
      </c>
      <c r="D46" s="47">
        <f>('M1'!D46*1000)/'M2'!D46</f>
        <v>69.767047882868127</v>
      </c>
      <c r="E46" s="47">
        <f>('M1'!E46*1000)/'M2'!E46</f>
        <v>69.235479919633491</v>
      </c>
      <c r="F46" s="47">
        <f t="shared" si="0"/>
        <v>0.76776814987296405</v>
      </c>
      <c r="G46" s="47">
        <f>('M1'!G46*1000)/'M2'!G46</f>
        <v>70.934309516854739</v>
      </c>
      <c r="H46" s="47">
        <f>('M1'!H46*1000)/'M2'!H46</f>
        <v>70.323803559418977</v>
      </c>
      <c r="I46" s="52">
        <f t="shared" si="1"/>
        <v>0.86813557648362405</v>
      </c>
    </row>
    <row r="47" spans="1:9" ht="15" customHeight="1" x14ac:dyDescent="0.2">
      <c r="C47" s="3"/>
    </row>
    <row r="48" spans="1:9" ht="15" customHeight="1" x14ac:dyDescent="0.2">
      <c r="C48" s="3"/>
      <c r="D48" s="108"/>
    </row>
    <row r="49" spans="3:3" ht="15" customHeight="1" x14ac:dyDescent="0.2">
      <c r="C49" s="3"/>
    </row>
    <row r="50" spans="3:3" ht="15" customHeight="1" x14ac:dyDescent="0.2"/>
  </sheetData>
  <customSheetViews>
    <customSheetView guid="{BD0090C9-DA10-4990-9651-066A2554CA18}">
      <selection activeCell="K25" sqref="K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30722"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7:L28"/>
  <sheetViews>
    <sheetView workbookViewId="0"/>
  </sheetViews>
  <sheetFormatPr baseColWidth="10" defaultRowHeight="12.75" x14ac:dyDescent="0.2"/>
  <cols>
    <col min="1" max="2" width="1.85546875" customWidth="1"/>
    <col min="3" max="9" width="11.7109375" customWidth="1"/>
    <col min="10" max="11" width="9.7109375" customWidth="1"/>
  </cols>
  <sheetData>
    <row r="7" spans="3:12" ht="15.75" x14ac:dyDescent="0.25">
      <c r="C7" s="2" t="s">
        <v>109</v>
      </c>
    </row>
    <row r="8" spans="3:12" ht="8.25" customHeight="1" x14ac:dyDescent="0.25">
      <c r="C8" s="115"/>
    </row>
    <row r="9" spans="3:12" s="59" customFormat="1" ht="27" customHeight="1" x14ac:dyDescent="0.2">
      <c r="C9" s="207"/>
      <c r="D9" s="207"/>
      <c r="E9" s="207"/>
      <c r="F9" s="207"/>
      <c r="G9" s="207"/>
      <c r="H9" s="207"/>
      <c r="I9" s="207"/>
      <c r="J9" s="207"/>
      <c r="K9" s="60"/>
      <c r="L9" s="60"/>
    </row>
    <row r="10" spans="3:12" ht="297" customHeight="1" x14ac:dyDescent="0.2">
      <c r="K10" t="s">
        <v>12</v>
      </c>
    </row>
    <row r="11" spans="3:12" ht="15" customHeight="1" x14ac:dyDescent="0.2">
      <c r="C11" s="205" t="s">
        <v>110</v>
      </c>
      <c r="D11" s="208">
        <v>2017</v>
      </c>
      <c r="E11" s="209"/>
      <c r="F11" s="210"/>
      <c r="G11" s="208">
        <v>2016</v>
      </c>
      <c r="H11" s="209"/>
      <c r="I11" s="210"/>
    </row>
    <row r="12" spans="3:12" ht="72.75" customHeight="1" x14ac:dyDescent="0.2">
      <c r="C12" s="206"/>
      <c r="D12" s="112" t="s">
        <v>111</v>
      </c>
      <c r="E12" s="113" t="s">
        <v>112</v>
      </c>
      <c r="F12" s="85" t="s">
        <v>113</v>
      </c>
      <c r="G12" s="112" t="s">
        <v>111</v>
      </c>
      <c r="H12" s="113" t="s">
        <v>112</v>
      </c>
      <c r="I12" s="85" t="s">
        <v>113</v>
      </c>
    </row>
    <row r="13" spans="3:12" ht="12.75" customHeight="1" x14ac:dyDescent="0.2">
      <c r="C13" s="62" t="s">
        <v>83</v>
      </c>
      <c r="D13" s="116">
        <v>22</v>
      </c>
      <c r="E13" s="116">
        <v>4</v>
      </c>
      <c r="F13" s="116">
        <v>5</v>
      </c>
      <c r="G13" s="116">
        <v>20</v>
      </c>
      <c r="H13" s="116">
        <v>5</v>
      </c>
      <c r="I13" s="117">
        <v>6</v>
      </c>
    </row>
    <row r="14" spans="3:12" ht="12.75" customHeight="1" x14ac:dyDescent="0.2">
      <c r="C14" s="63" t="s">
        <v>84</v>
      </c>
      <c r="D14" s="118">
        <v>20</v>
      </c>
      <c r="E14" s="118">
        <v>4</v>
      </c>
      <c r="F14" s="118">
        <v>4</v>
      </c>
      <c r="G14" s="118">
        <v>21</v>
      </c>
      <c r="H14" s="118">
        <v>4</v>
      </c>
      <c r="I14" s="119">
        <v>4</v>
      </c>
    </row>
    <row r="15" spans="3:12" ht="12.75" customHeight="1" x14ac:dyDescent="0.2">
      <c r="C15" s="63" t="s">
        <v>82</v>
      </c>
      <c r="D15" s="120">
        <v>23</v>
      </c>
      <c r="E15" s="120">
        <v>4</v>
      </c>
      <c r="F15" s="120">
        <v>4</v>
      </c>
      <c r="G15" s="120">
        <v>21</v>
      </c>
      <c r="H15" s="120">
        <v>4</v>
      </c>
      <c r="I15" s="121">
        <v>6</v>
      </c>
    </row>
    <row r="16" spans="3:12" ht="12.75" customHeight="1" x14ac:dyDescent="0.2">
      <c r="C16" s="63" t="s">
        <v>85</v>
      </c>
      <c r="D16" s="120">
        <v>18</v>
      </c>
      <c r="E16" s="120">
        <v>5</v>
      </c>
      <c r="F16" s="120">
        <v>7</v>
      </c>
      <c r="G16" s="120">
        <v>21</v>
      </c>
      <c r="H16" s="120">
        <v>5</v>
      </c>
      <c r="I16" s="121">
        <v>4</v>
      </c>
    </row>
    <row r="17" spans="3:9" ht="12.75" customHeight="1" x14ac:dyDescent="0.2">
      <c r="C17" s="63" t="s">
        <v>86</v>
      </c>
      <c r="D17" s="120">
        <v>21</v>
      </c>
      <c r="E17" s="120">
        <v>4</v>
      </c>
      <c r="F17" s="120">
        <v>6</v>
      </c>
      <c r="G17" s="120">
        <v>20</v>
      </c>
      <c r="H17" s="120">
        <v>4</v>
      </c>
      <c r="I17" s="121">
        <v>7</v>
      </c>
    </row>
    <row r="18" spans="3:9" ht="12.75" customHeight="1" x14ac:dyDescent="0.2">
      <c r="C18" s="63" t="s">
        <v>87</v>
      </c>
      <c r="D18" s="120">
        <v>21</v>
      </c>
      <c r="E18" s="120">
        <v>4</v>
      </c>
      <c r="F18" s="120">
        <v>5</v>
      </c>
      <c r="G18" s="120">
        <v>22</v>
      </c>
      <c r="H18" s="120">
        <v>4</v>
      </c>
      <c r="I18" s="121">
        <v>4</v>
      </c>
    </row>
    <row r="19" spans="3:9" ht="12.75" customHeight="1" x14ac:dyDescent="0.2">
      <c r="C19" s="63" t="s">
        <v>88</v>
      </c>
      <c r="D19" s="120">
        <v>21</v>
      </c>
      <c r="E19" s="120">
        <v>5</v>
      </c>
      <c r="F19" s="120">
        <v>5</v>
      </c>
      <c r="G19" s="120">
        <v>21</v>
      </c>
      <c r="H19" s="120">
        <v>5</v>
      </c>
      <c r="I19" s="121">
        <v>5</v>
      </c>
    </row>
    <row r="20" spans="3:9" ht="12.75" customHeight="1" x14ac:dyDescent="0.2">
      <c r="C20" s="63" t="s">
        <v>89</v>
      </c>
      <c r="D20" s="120">
        <v>23</v>
      </c>
      <c r="E20" s="120">
        <v>4</v>
      </c>
      <c r="F20" s="120">
        <v>4</v>
      </c>
      <c r="G20" s="120">
        <v>23</v>
      </c>
      <c r="H20" s="120">
        <v>4</v>
      </c>
      <c r="I20" s="121">
        <v>4</v>
      </c>
    </row>
    <row r="21" spans="3:9" ht="12.75" customHeight="1" x14ac:dyDescent="0.2">
      <c r="C21" s="63" t="s">
        <v>90</v>
      </c>
      <c r="D21" s="120">
        <v>21</v>
      </c>
      <c r="E21" s="120">
        <v>5</v>
      </c>
      <c r="F21" s="120">
        <v>4</v>
      </c>
      <c r="G21" s="120">
        <v>22</v>
      </c>
      <c r="H21" s="120">
        <v>4</v>
      </c>
      <c r="I21" s="121">
        <v>4</v>
      </c>
    </row>
    <row r="22" spans="3:9" ht="12.75" customHeight="1" x14ac:dyDescent="0.2">
      <c r="C22" s="63" t="s">
        <v>91</v>
      </c>
      <c r="D22" s="120">
        <v>20</v>
      </c>
      <c r="E22" s="120">
        <v>4</v>
      </c>
      <c r="F22" s="120">
        <v>7</v>
      </c>
      <c r="G22" s="120">
        <v>20</v>
      </c>
      <c r="H22" s="120">
        <v>5</v>
      </c>
      <c r="I22" s="121">
        <v>6</v>
      </c>
    </row>
    <row r="23" spans="3:9" ht="12.75" customHeight="1" x14ac:dyDescent="0.2">
      <c r="C23" s="63" t="s">
        <v>92</v>
      </c>
      <c r="D23" s="120">
        <v>22</v>
      </c>
      <c r="E23" s="120">
        <v>4</v>
      </c>
      <c r="F23" s="120">
        <v>4</v>
      </c>
      <c r="G23" s="120">
        <v>22</v>
      </c>
      <c r="H23" s="120">
        <v>4</v>
      </c>
      <c r="I23" s="121">
        <v>4</v>
      </c>
    </row>
    <row r="24" spans="3:9" ht="12.75" customHeight="1" x14ac:dyDescent="0.2">
      <c r="C24" s="64" t="s">
        <v>94</v>
      </c>
      <c r="D24" s="122">
        <v>19</v>
      </c>
      <c r="E24" s="122">
        <v>5</v>
      </c>
      <c r="F24" s="122">
        <v>7</v>
      </c>
      <c r="G24" s="122">
        <v>21</v>
      </c>
      <c r="H24" s="122">
        <v>4</v>
      </c>
      <c r="I24" s="123">
        <v>6</v>
      </c>
    </row>
    <row r="25" spans="3:9" ht="12.75" customHeight="1" x14ac:dyDescent="0.2">
      <c r="C25" s="26" t="s">
        <v>9</v>
      </c>
      <c r="D25" s="124">
        <v>251</v>
      </c>
      <c r="E25" s="124">
        <v>52</v>
      </c>
      <c r="F25" s="124">
        <v>62</v>
      </c>
      <c r="G25" s="124">
        <v>254</v>
      </c>
      <c r="H25" s="124">
        <v>52</v>
      </c>
      <c r="I25" s="125">
        <v>60</v>
      </c>
    </row>
    <row r="26" spans="3:9" ht="46.5" customHeight="1" x14ac:dyDescent="0.2">
      <c r="C26" s="203" t="s">
        <v>174</v>
      </c>
      <c r="D26" s="204"/>
      <c r="E26" s="204"/>
      <c r="F26" s="204"/>
      <c r="G26" s="204"/>
      <c r="H26" s="204"/>
      <c r="I26" s="204"/>
    </row>
    <row r="27" spans="3:9" ht="11.25" customHeight="1" x14ac:dyDescent="0.2"/>
    <row r="28" spans="3:9" ht="27" customHeight="1" x14ac:dyDescent="0.2">
      <c r="C28" s="201" t="s">
        <v>173</v>
      </c>
      <c r="D28" s="202"/>
      <c r="E28" s="202"/>
      <c r="F28" s="202"/>
      <c r="G28" s="202"/>
      <c r="H28" s="202"/>
      <c r="I28" s="202"/>
    </row>
  </sheetData>
  <customSheetViews>
    <customSheetView guid="{BD0090C9-DA10-4990-9651-066A2554CA18}">
      <selection activeCell="F3" sqref="F3"/>
      <pageMargins left="0.39370078740157483" right="0.19685039370078741" top="0.19685039370078741" bottom="0.19685039370078741" header="0" footer="0"/>
      <pageSetup paperSize="9" orientation="portrait" r:id="rId1"/>
      <headerFooter alignWithMargins="0"/>
    </customSheetView>
  </customSheetViews>
  <mergeCells count="6">
    <mergeCell ref="C28:I28"/>
    <mergeCell ref="C26:I26"/>
    <mergeCell ref="C11:C12"/>
    <mergeCell ref="C9:J9"/>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31747" r:id="rId5">
          <objectPr defaultSize="0" autoPict="0" r:id="rId6">
            <anchor moveWithCells="1" sizeWithCells="1">
              <from>
                <xdr:col>2</xdr:col>
                <xdr:colOff>19050</xdr:colOff>
                <xdr:row>0</xdr:row>
                <xdr:rowOff>142875</xdr:rowOff>
              </from>
              <to>
                <xdr:col>3</xdr:col>
                <xdr:colOff>676275</xdr:colOff>
                <xdr:row>6</xdr:row>
                <xdr:rowOff>0</xdr:rowOff>
              </to>
            </anchor>
          </objectPr>
        </oleObject>
      </mc:Choice>
      <mc:Fallback>
        <oleObject progId="Word.Picture.8" shapeId="31747"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P73"/>
  <sheetViews>
    <sheetView zoomScaleNormal="100" workbookViewId="0"/>
  </sheetViews>
  <sheetFormatPr baseColWidth="10" defaultRowHeight="12.75" x14ac:dyDescent="0.2"/>
  <cols>
    <col min="1" max="2" width="1.85546875" style="162" customWidth="1"/>
    <col min="3" max="9" width="11.7109375" style="162" customWidth="1"/>
    <col min="10" max="10" width="9.7109375" style="162" customWidth="1"/>
    <col min="11" max="16384" width="11.42578125" style="162"/>
  </cols>
  <sheetData>
    <row r="7" spans="1:16" ht="15.75" x14ac:dyDescent="0.25">
      <c r="C7" s="163" t="s">
        <v>2</v>
      </c>
    </row>
    <row r="8" spans="1:16" x14ac:dyDescent="0.2">
      <c r="M8" s="211"/>
      <c r="N8" s="211"/>
    </row>
    <row r="9" spans="1:16" ht="13.5" thickBot="1" x14ac:dyDescent="0.25">
      <c r="C9" s="164" t="s">
        <v>165</v>
      </c>
      <c r="F9" s="164" t="str">
        <f>M1a!F11</f>
        <v>Jahressumme:   Januar bis Februar</v>
      </c>
    </row>
    <row r="10" spans="1:16" x14ac:dyDescent="0.2">
      <c r="B10" s="173"/>
      <c r="C10" s="173"/>
      <c r="D10" s="173"/>
      <c r="E10" s="173"/>
      <c r="F10" s="173"/>
      <c r="G10" s="173"/>
      <c r="H10" s="173"/>
      <c r="I10" s="173"/>
      <c r="J10" s="173"/>
      <c r="L10" s="181" t="s">
        <v>168</v>
      </c>
      <c r="M10" s="188"/>
      <c r="N10" s="182"/>
    </row>
    <row r="11" spans="1:16" ht="15.95" customHeight="1" x14ac:dyDescent="0.2">
      <c r="B11" s="173"/>
      <c r="C11" s="171"/>
      <c r="D11" s="171"/>
      <c r="E11" s="171"/>
      <c r="F11" s="171"/>
      <c r="G11" s="171"/>
      <c r="H11" s="171"/>
      <c r="I11" s="171"/>
      <c r="J11" s="171"/>
      <c r="L11" s="183"/>
      <c r="M11" s="196">
        <v>2017</v>
      </c>
      <c r="N11" s="186">
        <v>2016</v>
      </c>
      <c r="O11" s="165"/>
      <c r="P11" s="165"/>
    </row>
    <row r="12" spans="1:16" ht="15.95" customHeight="1" x14ac:dyDescent="0.2">
      <c r="B12" s="173"/>
      <c r="C12" s="172"/>
      <c r="D12" s="171"/>
      <c r="E12" s="171"/>
      <c r="F12" s="171"/>
      <c r="G12" s="171"/>
      <c r="H12" s="171"/>
      <c r="I12" s="171"/>
      <c r="J12" s="171"/>
      <c r="L12" s="183" t="s">
        <v>145</v>
      </c>
      <c r="M12" s="191">
        <v>2584395.4190000002</v>
      </c>
      <c r="N12" s="192">
        <v>2210932.1285000001</v>
      </c>
      <c r="O12" s="166"/>
    </row>
    <row r="13" spans="1:16" ht="15.95" customHeight="1" x14ac:dyDescent="0.2">
      <c r="B13" s="173"/>
      <c r="C13" s="171"/>
      <c r="D13" s="171"/>
      <c r="E13" s="171"/>
      <c r="F13" s="171"/>
      <c r="G13" s="171"/>
      <c r="H13" s="171"/>
      <c r="I13" s="171"/>
      <c r="J13" s="171"/>
      <c r="L13" s="183" t="s">
        <v>146</v>
      </c>
      <c r="M13" s="191">
        <v>5193423.2670999998</v>
      </c>
      <c r="N13" s="192">
        <v>5011761.0115999999</v>
      </c>
      <c r="O13" s="166"/>
    </row>
    <row r="14" spans="1:16" ht="15.95" customHeight="1" x14ac:dyDescent="0.2">
      <c r="B14" s="173"/>
      <c r="C14" s="171"/>
      <c r="D14" s="171"/>
      <c r="E14" s="171"/>
      <c r="F14" s="171"/>
      <c r="G14" s="171"/>
      <c r="H14" s="171"/>
      <c r="I14" s="171"/>
      <c r="J14" s="171"/>
      <c r="L14" s="183" t="s">
        <v>147</v>
      </c>
      <c r="M14" s="191"/>
      <c r="N14" s="192">
        <v>7811327.9219000004</v>
      </c>
      <c r="O14" s="166"/>
    </row>
    <row r="15" spans="1:16" ht="15.95" customHeight="1" x14ac:dyDescent="0.2">
      <c r="A15" s="179"/>
      <c r="B15" s="178"/>
      <c r="C15" s="171"/>
      <c r="D15" s="171"/>
      <c r="E15" s="171"/>
      <c r="F15" s="171"/>
      <c r="G15" s="171"/>
      <c r="H15" s="171"/>
      <c r="I15" s="171"/>
      <c r="J15" s="171"/>
      <c r="L15" s="183" t="s">
        <v>148</v>
      </c>
      <c r="M15" s="191"/>
      <c r="N15" s="192">
        <v>10637786.8214</v>
      </c>
      <c r="O15" s="166"/>
    </row>
    <row r="16" spans="1:16" ht="15.95" customHeight="1" x14ac:dyDescent="0.2">
      <c r="A16" s="177"/>
      <c r="B16" s="176"/>
      <c r="C16" s="171"/>
      <c r="D16" s="171"/>
      <c r="E16" s="171"/>
      <c r="F16" s="171"/>
      <c r="G16" s="171"/>
      <c r="H16" s="171"/>
      <c r="I16" s="171"/>
      <c r="J16" s="171"/>
      <c r="L16" s="183" t="s">
        <v>86</v>
      </c>
      <c r="M16" s="191"/>
      <c r="N16" s="192">
        <v>13281401.3752</v>
      </c>
      <c r="O16" s="166"/>
    </row>
    <row r="17" spans="1:15" ht="15.95" customHeight="1" x14ac:dyDescent="0.2">
      <c r="A17" s="177"/>
      <c r="B17" s="176"/>
      <c r="C17" s="171"/>
      <c r="D17" s="171"/>
      <c r="E17" s="171"/>
      <c r="F17" s="171"/>
      <c r="G17" s="171"/>
      <c r="H17" s="171"/>
      <c r="I17" s="171"/>
      <c r="J17" s="171"/>
      <c r="L17" s="183" t="s">
        <v>149</v>
      </c>
      <c r="M17" s="191"/>
      <c r="N17" s="192">
        <v>16164251.420600001</v>
      </c>
      <c r="O17" s="166"/>
    </row>
    <row r="18" spans="1:15" ht="15.95" customHeight="1" x14ac:dyDescent="0.2">
      <c r="A18" s="177"/>
      <c r="B18" s="176"/>
      <c r="C18" s="171"/>
      <c r="D18" s="171"/>
      <c r="E18" s="171"/>
      <c r="F18" s="171"/>
      <c r="G18" s="171"/>
      <c r="H18" s="171"/>
      <c r="I18" s="171"/>
      <c r="J18" s="171"/>
      <c r="L18" s="183" t="s">
        <v>150</v>
      </c>
      <c r="M18" s="191"/>
      <c r="N18" s="192">
        <v>18799914.858399998</v>
      </c>
      <c r="O18" s="166"/>
    </row>
    <row r="19" spans="1:15" ht="15.95" customHeight="1" x14ac:dyDescent="0.2">
      <c r="A19" s="177"/>
      <c r="B19" s="176"/>
      <c r="C19" s="171"/>
      <c r="D19" s="171"/>
      <c r="E19" s="171"/>
      <c r="F19" s="171"/>
      <c r="G19" s="171"/>
      <c r="H19" s="171"/>
      <c r="I19" s="171"/>
      <c r="J19" s="171"/>
      <c r="L19" s="183" t="s">
        <v>151</v>
      </c>
      <c r="M19" s="191"/>
      <c r="N19" s="192">
        <v>21510774.788600001</v>
      </c>
      <c r="O19" s="166"/>
    </row>
    <row r="20" spans="1:15" ht="15.95" customHeight="1" x14ac:dyDescent="0.2">
      <c r="A20" s="177"/>
      <c r="B20" s="176"/>
      <c r="C20" s="171"/>
      <c r="D20" s="171"/>
      <c r="E20" s="171"/>
      <c r="F20" s="171"/>
      <c r="G20" s="171"/>
      <c r="H20" s="171"/>
      <c r="I20" s="171"/>
      <c r="J20" s="171"/>
      <c r="L20" s="183" t="s">
        <v>152</v>
      </c>
      <c r="M20" s="191"/>
      <c r="N20" s="192">
        <v>24359558.037799999</v>
      </c>
      <c r="O20" s="166"/>
    </row>
    <row r="21" spans="1:15" ht="15.95" customHeight="1" x14ac:dyDescent="0.2">
      <c r="A21" s="177"/>
      <c r="B21" s="176"/>
      <c r="C21" s="171"/>
      <c r="D21" s="171"/>
      <c r="E21" s="171"/>
      <c r="F21" s="171"/>
      <c r="G21" s="171"/>
      <c r="H21" s="171"/>
      <c r="I21" s="171"/>
      <c r="J21" s="171"/>
      <c r="L21" s="183" t="s">
        <v>153</v>
      </c>
      <c r="M21" s="191"/>
      <c r="N21" s="192">
        <v>27096984.9954</v>
      </c>
      <c r="O21" s="166"/>
    </row>
    <row r="22" spans="1:15" ht="15.95" customHeight="1" x14ac:dyDescent="0.2">
      <c r="A22" s="177"/>
      <c r="B22" s="176"/>
      <c r="C22" s="171"/>
      <c r="D22" s="171"/>
      <c r="E22" s="171"/>
      <c r="F22" s="171"/>
      <c r="G22" s="171"/>
      <c r="H22" s="171"/>
      <c r="I22" s="171"/>
      <c r="J22" s="171"/>
      <c r="L22" s="183" t="s">
        <v>154</v>
      </c>
      <c r="M22" s="191"/>
      <c r="N22" s="192">
        <v>30013090.924699999</v>
      </c>
      <c r="O22" s="166"/>
    </row>
    <row r="23" spans="1:15" ht="15.95" customHeight="1" thickBot="1" x14ac:dyDescent="0.25">
      <c r="A23" s="177"/>
      <c r="B23" s="176"/>
      <c r="C23" s="212" t="s">
        <v>163</v>
      </c>
      <c r="D23" s="212"/>
      <c r="E23" s="212"/>
      <c r="F23" s="212"/>
      <c r="G23" s="212"/>
      <c r="H23" s="212"/>
      <c r="I23" s="212"/>
      <c r="J23" s="171"/>
      <c r="L23" s="185" t="s">
        <v>155</v>
      </c>
      <c r="M23" s="194"/>
      <c r="N23" s="195">
        <v>32479146.9659</v>
      </c>
      <c r="O23" s="166"/>
    </row>
    <row r="24" spans="1:15" ht="15.95" customHeight="1" x14ac:dyDescent="0.2">
      <c r="A24" s="177"/>
      <c r="B24" s="176"/>
      <c r="C24" s="180"/>
      <c r="D24" s="180"/>
      <c r="E24" s="180"/>
      <c r="F24" s="180"/>
      <c r="G24" s="180"/>
      <c r="H24" s="180"/>
      <c r="I24" s="180"/>
      <c r="J24" s="171"/>
      <c r="M24" s="166"/>
      <c r="N24" s="166"/>
      <c r="O24" s="166"/>
    </row>
    <row r="25" spans="1:15" ht="15.95" customHeight="1" x14ac:dyDescent="0.2">
      <c r="A25" s="177"/>
      <c r="B25" s="176"/>
      <c r="C25" s="171"/>
      <c r="D25" s="171"/>
      <c r="E25" s="171"/>
      <c r="F25" s="171"/>
      <c r="G25" s="171"/>
      <c r="H25" s="171"/>
      <c r="I25" s="171"/>
      <c r="J25" s="171"/>
    </row>
    <row r="26" spans="1:15" ht="15.95" customHeight="1" thickBot="1" x14ac:dyDescent="0.25">
      <c r="A26" s="177"/>
      <c r="B26" s="176"/>
      <c r="C26" s="171"/>
      <c r="D26" s="171"/>
      <c r="E26" s="171"/>
      <c r="F26" s="171"/>
      <c r="G26" s="171"/>
      <c r="H26" s="171"/>
      <c r="I26" s="171"/>
      <c r="J26" s="171"/>
    </row>
    <row r="27" spans="1:15" ht="15.95" customHeight="1" x14ac:dyDescent="0.2">
      <c r="A27" s="177"/>
      <c r="B27" s="176"/>
      <c r="C27" s="171"/>
      <c r="D27" s="171"/>
      <c r="E27" s="171"/>
      <c r="F27" s="171"/>
      <c r="G27" s="171"/>
      <c r="H27" s="171"/>
      <c r="I27" s="171"/>
      <c r="J27" s="171"/>
      <c r="L27" s="181" t="s">
        <v>168</v>
      </c>
      <c r="M27" s="188"/>
      <c r="N27" s="182"/>
    </row>
    <row r="28" spans="1:15" ht="15.95" customHeight="1" x14ac:dyDescent="0.2">
      <c r="A28" s="177"/>
      <c r="B28" s="176"/>
      <c r="C28" s="173"/>
      <c r="D28" s="171"/>
      <c r="E28" s="171"/>
      <c r="F28" s="171"/>
      <c r="G28" s="171"/>
      <c r="H28" s="171"/>
      <c r="I28" s="171"/>
      <c r="J28" s="171"/>
      <c r="L28" s="183"/>
      <c r="M28" s="189">
        <v>2017</v>
      </c>
      <c r="N28" s="184">
        <v>2016</v>
      </c>
    </row>
    <row r="29" spans="1:15" ht="15.95" customHeight="1" x14ac:dyDescent="0.2">
      <c r="A29" s="177"/>
      <c r="B29" s="176"/>
      <c r="C29" s="173"/>
      <c r="D29" s="171"/>
      <c r="E29" s="171"/>
      <c r="F29" s="171"/>
      <c r="G29" s="171"/>
      <c r="H29" s="171"/>
      <c r="I29" s="171"/>
      <c r="J29" s="171"/>
      <c r="L29" s="190" t="s">
        <v>10</v>
      </c>
      <c r="M29" s="191">
        <f>'M1'!G14</f>
        <v>2974705.4945</v>
      </c>
      <c r="N29" s="192">
        <f>'M1'!H14</f>
        <v>2942434.6860000002</v>
      </c>
    </row>
    <row r="30" spans="1:15" ht="15.95" customHeight="1" thickBot="1" x14ac:dyDescent="0.25">
      <c r="A30" s="177"/>
      <c r="B30" s="176"/>
      <c r="C30" s="171"/>
      <c r="D30" s="171"/>
      <c r="E30" s="171"/>
      <c r="F30" s="171"/>
      <c r="G30" s="171"/>
      <c r="H30" s="171"/>
      <c r="I30" s="171"/>
      <c r="J30" s="171"/>
      <c r="L30" s="193" t="s">
        <v>11</v>
      </c>
      <c r="M30" s="194">
        <f>'M1'!G15</f>
        <v>2217837.8478999999</v>
      </c>
      <c r="N30" s="195">
        <f>'M1'!H15</f>
        <v>2063436.9580999999</v>
      </c>
    </row>
    <row r="31" spans="1:15" ht="15.95" customHeight="1" x14ac:dyDescent="0.2">
      <c r="A31" s="177"/>
      <c r="B31" s="176"/>
      <c r="C31" s="171"/>
      <c r="D31" s="171"/>
      <c r="E31" s="171"/>
      <c r="F31" s="171"/>
      <c r="G31" s="171"/>
      <c r="H31" s="171"/>
      <c r="I31" s="171"/>
      <c r="J31" s="171"/>
    </row>
    <row r="32" spans="1:15" ht="15.95" customHeight="1" x14ac:dyDescent="0.2">
      <c r="A32" s="177"/>
      <c r="B32" s="176"/>
      <c r="C32" s="171"/>
      <c r="D32" s="171"/>
      <c r="E32" s="171"/>
      <c r="F32" s="171"/>
      <c r="G32" s="171"/>
      <c r="H32" s="171"/>
      <c r="I32" s="171"/>
      <c r="J32" s="171"/>
    </row>
    <row r="33" spans="1:13" ht="15.95" customHeight="1" x14ac:dyDescent="0.2">
      <c r="A33" s="177"/>
      <c r="B33" s="176"/>
      <c r="C33" s="171"/>
      <c r="D33" s="171"/>
      <c r="E33" s="171"/>
      <c r="F33" s="171"/>
      <c r="G33" s="171"/>
      <c r="H33" s="171"/>
      <c r="I33" s="171"/>
      <c r="J33" s="171"/>
    </row>
    <row r="34" spans="1:13" ht="15.95" customHeight="1" x14ac:dyDescent="0.2">
      <c r="A34" s="177"/>
      <c r="B34" s="176"/>
      <c r="C34" s="171"/>
      <c r="D34" s="171"/>
      <c r="E34" s="171"/>
      <c r="F34" s="171"/>
      <c r="G34" s="171"/>
      <c r="H34" s="171"/>
      <c r="I34" s="171"/>
      <c r="J34" s="171"/>
    </row>
    <row r="35" spans="1:13" ht="15.95" customHeight="1" x14ac:dyDescent="0.2">
      <c r="A35" s="177"/>
      <c r="B35" s="176"/>
      <c r="C35" s="171"/>
      <c r="D35" s="171"/>
      <c r="E35" s="171"/>
      <c r="F35" s="171"/>
      <c r="G35" s="171"/>
      <c r="H35" s="171"/>
      <c r="I35" s="171"/>
      <c r="J35" s="171"/>
    </row>
    <row r="36" spans="1:13" ht="15.75" customHeight="1" x14ac:dyDescent="0.2">
      <c r="A36" s="177"/>
      <c r="B36" s="176"/>
      <c r="C36" s="171"/>
      <c r="D36" s="171"/>
      <c r="E36" s="171"/>
      <c r="F36" s="171"/>
      <c r="G36" s="171"/>
      <c r="H36" s="171"/>
      <c r="I36" s="171"/>
      <c r="J36" s="171"/>
    </row>
    <row r="37" spans="1:13" ht="12" customHeight="1" x14ac:dyDescent="0.2">
      <c r="A37" s="177"/>
      <c r="B37" s="176"/>
      <c r="C37" s="212" t="s">
        <v>164</v>
      </c>
      <c r="D37" s="212"/>
      <c r="E37" s="212"/>
      <c r="F37" s="212"/>
      <c r="G37" s="212"/>
      <c r="H37" s="212"/>
      <c r="I37" s="212"/>
      <c r="J37" s="171"/>
    </row>
    <row r="38" spans="1:13" ht="15" customHeight="1" x14ac:dyDescent="0.2">
      <c r="A38" s="177"/>
      <c r="B38" s="176"/>
      <c r="C38" s="180"/>
      <c r="D38" s="180"/>
      <c r="E38" s="180"/>
      <c r="F38" s="200" t="s">
        <v>172</v>
      </c>
      <c r="G38" s="180"/>
      <c r="H38" s="180"/>
      <c r="I38" s="180"/>
      <c r="J38" s="171"/>
    </row>
    <row r="39" spans="1:13" ht="15.95" customHeight="1" thickBot="1" x14ac:dyDescent="0.25">
      <c r="A39" s="177"/>
      <c r="B39" s="176"/>
      <c r="C39" s="171"/>
      <c r="D39" s="171"/>
      <c r="E39" s="171"/>
      <c r="F39" s="171"/>
      <c r="G39" s="171"/>
      <c r="H39" s="171"/>
      <c r="I39" s="171"/>
      <c r="J39" s="171"/>
    </row>
    <row r="40" spans="1:13" ht="15.95" customHeight="1" x14ac:dyDescent="0.2">
      <c r="A40" s="177"/>
      <c r="B40" s="176"/>
      <c r="C40" s="173"/>
      <c r="D40" s="173"/>
      <c r="E40" s="173"/>
      <c r="F40" s="173"/>
      <c r="G40" s="173"/>
      <c r="H40" s="173"/>
      <c r="I40" s="173"/>
      <c r="J40" s="171"/>
      <c r="L40" s="181" t="s">
        <v>169</v>
      </c>
      <c r="M40" s="182"/>
    </row>
    <row r="41" spans="1:13" ht="15.95" customHeight="1" x14ac:dyDescent="0.2">
      <c r="A41" s="177"/>
      <c r="B41" s="176"/>
      <c r="C41" s="171"/>
      <c r="D41" s="171"/>
      <c r="E41" s="171"/>
      <c r="F41" s="171"/>
      <c r="G41" s="171"/>
      <c r="H41" s="171"/>
      <c r="I41" s="171"/>
      <c r="J41" s="171"/>
      <c r="L41" s="183"/>
      <c r="M41" s="186" t="s">
        <v>167</v>
      </c>
    </row>
    <row r="42" spans="1:13" ht="15.95" customHeight="1" x14ac:dyDescent="0.2">
      <c r="A42" s="177"/>
      <c r="B42" s="176"/>
      <c r="C42" s="171"/>
      <c r="D42" s="171"/>
      <c r="E42" s="171"/>
      <c r="F42" s="171"/>
      <c r="G42" s="171"/>
      <c r="H42" s="171"/>
      <c r="I42" s="171"/>
      <c r="J42" s="171"/>
      <c r="L42" s="183" t="s">
        <v>156</v>
      </c>
      <c r="M42" s="186">
        <f>'M7'!I27</f>
        <v>-30.14090631614097</v>
      </c>
    </row>
    <row r="43" spans="1:13" ht="15.95" customHeight="1" x14ac:dyDescent="0.2">
      <c r="A43" s="177"/>
      <c r="B43" s="176"/>
      <c r="C43" s="171"/>
      <c r="D43" s="171"/>
      <c r="E43" s="171"/>
      <c r="F43" s="171"/>
      <c r="G43" s="171"/>
      <c r="H43" s="171"/>
      <c r="I43" s="171"/>
      <c r="J43" s="171"/>
      <c r="L43" s="183" t="s">
        <v>157</v>
      </c>
      <c r="M43" s="186">
        <f>'M7'!I34</f>
        <v>-31.655366478816362</v>
      </c>
    </row>
    <row r="44" spans="1:13" ht="15.95" customHeight="1" x14ac:dyDescent="0.2">
      <c r="A44" s="177"/>
      <c r="B44" s="176"/>
      <c r="C44" s="171"/>
      <c r="D44" s="171"/>
      <c r="E44" s="171"/>
      <c r="F44" s="171"/>
      <c r="G44" s="171"/>
      <c r="H44" s="171"/>
      <c r="I44" s="171"/>
      <c r="J44" s="171"/>
      <c r="L44" s="183" t="s">
        <v>158</v>
      </c>
      <c r="M44" s="186">
        <f>'M7'!I41</f>
        <v>-35.500944104809179</v>
      </c>
    </row>
    <row r="45" spans="1:13" ht="15.95" customHeight="1" x14ac:dyDescent="0.2">
      <c r="A45" s="177"/>
      <c r="B45" s="176"/>
      <c r="C45" s="173"/>
      <c r="D45" s="171"/>
      <c r="E45" s="171"/>
      <c r="F45" s="171"/>
      <c r="G45" s="171"/>
      <c r="H45" s="171"/>
      <c r="I45" s="171"/>
      <c r="J45" s="171"/>
      <c r="L45" s="183" t="s">
        <v>159</v>
      </c>
      <c r="M45" s="186">
        <f>'M7'!I65</f>
        <v>-25.554056210252298</v>
      </c>
    </row>
    <row r="46" spans="1:13" ht="15.95" customHeight="1" x14ac:dyDescent="0.2">
      <c r="A46" s="177"/>
      <c r="B46" s="176"/>
      <c r="C46" s="171"/>
      <c r="D46" s="171"/>
      <c r="E46" s="171"/>
      <c r="F46" s="171"/>
      <c r="G46" s="171"/>
      <c r="H46" s="171"/>
      <c r="I46" s="171"/>
      <c r="J46" s="171"/>
      <c r="L46" s="183" t="s">
        <v>160</v>
      </c>
      <c r="M46" s="186">
        <f>'M7'!I72</f>
        <v>-21.559901506558646</v>
      </c>
    </row>
    <row r="47" spans="1:13" ht="15.95" customHeight="1" x14ac:dyDescent="0.2">
      <c r="A47" s="177"/>
      <c r="B47" s="176"/>
      <c r="C47" s="171"/>
      <c r="D47" s="171"/>
      <c r="E47" s="171"/>
      <c r="F47" s="171"/>
      <c r="G47" s="171"/>
      <c r="H47" s="171"/>
      <c r="I47" s="171"/>
      <c r="J47" s="171"/>
      <c r="L47" s="183" t="s">
        <v>162</v>
      </c>
      <c r="M47" s="186">
        <f>'M7'!I79</f>
        <v>-22.917125508906011</v>
      </c>
    </row>
    <row r="48" spans="1:13" ht="15.95" customHeight="1" thickBot="1" x14ac:dyDescent="0.25">
      <c r="A48" s="177"/>
      <c r="B48" s="176"/>
      <c r="C48" s="171"/>
      <c r="D48" s="171"/>
      <c r="E48" s="171"/>
      <c r="F48" s="171"/>
      <c r="G48" s="171"/>
      <c r="H48" s="171"/>
      <c r="I48" s="171"/>
      <c r="J48" s="171"/>
      <c r="L48" s="185" t="s">
        <v>161</v>
      </c>
      <c r="M48" s="187">
        <f>'M7'!I86</f>
        <v>43.158109776146176</v>
      </c>
    </row>
    <row r="49" spans="1:10" ht="15.95" customHeight="1" x14ac:dyDescent="0.2">
      <c r="A49" s="177"/>
      <c r="B49" s="176"/>
      <c r="C49" s="171"/>
      <c r="D49" s="171"/>
      <c r="E49" s="171"/>
      <c r="F49" s="171"/>
      <c r="G49" s="171"/>
      <c r="H49" s="171"/>
      <c r="I49" s="171"/>
      <c r="J49" s="171"/>
    </row>
    <row r="50" spans="1:10" ht="15.95" customHeight="1" x14ac:dyDescent="0.2">
      <c r="A50" s="175"/>
      <c r="B50" s="174"/>
      <c r="C50" s="171"/>
      <c r="D50" s="171"/>
      <c r="E50" s="171"/>
      <c r="F50" s="171"/>
      <c r="G50" s="171"/>
      <c r="H50" s="171"/>
      <c r="I50" s="171"/>
      <c r="J50" s="171"/>
    </row>
    <row r="51" spans="1:10" ht="15.95" customHeight="1" x14ac:dyDescent="0.2">
      <c r="B51" s="173"/>
      <c r="C51" s="171"/>
      <c r="D51" s="171"/>
      <c r="E51" s="171"/>
      <c r="F51" s="171"/>
      <c r="G51" s="171"/>
      <c r="H51" s="171"/>
      <c r="I51" s="171"/>
      <c r="J51" s="171"/>
    </row>
    <row r="52" spans="1:10" ht="15.95" customHeight="1" x14ac:dyDescent="0.2">
      <c r="B52" s="173"/>
      <c r="C52" s="173"/>
      <c r="D52" s="173"/>
      <c r="E52" s="173"/>
      <c r="F52" s="173"/>
      <c r="G52" s="173"/>
      <c r="H52" s="173"/>
      <c r="I52" s="173"/>
      <c r="J52" s="173"/>
    </row>
    <row r="53" spans="1:10" ht="15.95" customHeight="1" x14ac:dyDescent="0.2">
      <c r="B53" s="173"/>
      <c r="C53" s="212" t="s">
        <v>166</v>
      </c>
      <c r="D53" s="212"/>
      <c r="E53" s="212"/>
      <c r="F53" s="212"/>
      <c r="G53" s="212"/>
      <c r="H53" s="212"/>
      <c r="I53" s="212"/>
      <c r="J53" s="173"/>
    </row>
    <row r="54" spans="1:10" ht="15.95" customHeight="1" x14ac:dyDescent="0.2">
      <c r="B54" s="173"/>
      <c r="C54" s="173"/>
      <c r="D54" s="173"/>
      <c r="E54" s="173"/>
      <c r="F54" s="173"/>
      <c r="G54" s="173"/>
      <c r="H54" s="173"/>
      <c r="I54" s="173"/>
      <c r="J54" s="173"/>
    </row>
    <row r="55" spans="1:10" ht="15.95" customHeight="1" x14ac:dyDescent="0.2">
      <c r="B55" s="173"/>
      <c r="C55" s="173"/>
      <c r="D55" s="173"/>
      <c r="E55" s="173"/>
      <c r="F55" s="173"/>
      <c r="G55" s="173"/>
      <c r="H55" s="173"/>
      <c r="I55" s="173"/>
      <c r="J55" s="173"/>
    </row>
    <row r="56" spans="1:10" ht="15.95" customHeight="1" x14ac:dyDescent="0.2"/>
    <row r="57" spans="1:10" ht="15.95" customHeight="1" x14ac:dyDescent="0.2"/>
    <row r="58" spans="1:10" ht="15.95" customHeight="1" x14ac:dyDescent="0.2"/>
    <row r="59" spans="1:10" ht="15.95" customHeight="1" x14ac:dyDescent="0.2"/>
    <row r="60" spans="1:10" ht="15.95" customHeight="1" x14ac:dyDescent="0.2"/>
    <row r="61" spans="1:10" ht="15.95" customHeight="1" x14ac:dyDescent="0.2"/>
    <row r="62" spans="1:10" ht="15.95" customHeight="1" x14ac:dyDescent="0.2"/>
    <row r="63" spans="1:10" ht="15.95" customHeight="1" x14ac:dyDescent="0.2"/>
    <row r="64" spans="1:10" ht="15.95" customHeight="1" x14ac:dyDescent="0.2"/>
    <row r="65" ht="15.95" customHeight="1" x14ac:dyDescent="0.2"/>
    <row r="66" ht="15.95" customHeight="1" x14ac:dyDescent="0.2"/>
    <row r="67" ht="15.95" customHeight="1" x14ac:dyDescent="0.2"/>
    <row r="68" ht="15.95" customHeight="1" x14ac:dyDescent="0.2"/>
    <row r="69" ht="15.95" customHeight="1" x14ac:dyDescent="0.2"/>
    <row r="70" ht="15.95" customHeight="1" x14ac:dyDescent="0.2"/>
    <row r="71" ht="15.95" customHeight="1" x14ac:dyDescent="0.2"/>
    <row r="72" ht="15.95" customHeight="1" x14ac:dyDescent="0.2"/>
    <row r="73" ht="15.95" customHeight="1" x14ac:dyDescent="0.2"/>
  </sheetData>
  <customSheetViews>
    <customSheetView guid="{BD0090C9-DA10-4990-9651-066A2554CA18}" fitToPage="1">
      <selection activeCell="P27" sqref="P27"/>
      <pageMargins left="0.39370078740157483" right="0.19685039370078741" top="0.19685039370078741" bottom="0.19685039370078741" header="0" footer="0"/>
      <pageSetup paperSize="9" scale="99" orientation="portrait" r:id="rId1"/>
      <headerFooter alignWithMargins="0"/>
    </customSheetView>
  </customSheetViews>
  <mergeCells count="4">
    <mergeCell ref="M8:N8"/>
    <mergeCell ref="C23:I23"/>
    <mergeCell ref="C37:I37"/>
    <mergeCell ref="C53:I53"/>
  </mergeCells>
  <pageMargins left="0.39370078740157483" right="0.19685039370078741" top="0.19685039370078741" bottom="0.19685039370078741" header="0" footer="0"/>
  <pageSetup paperSize="9" scale="98" orientation="portrait" r:id="rId2"/>
  <headerFooter alignWithMargins="0"/>
  <drawing r:id="rId3"/>
  <legacyDrawing r:id="rId4"/>
  <oleObjects>
    <mc:AlternateContent xmlns:mc="http://schemas.openxmlformats.org/markup-compatibility/2006">
      <mc:Choice Requires="x14">
        <oleObject progId="Word.Picture.8" shapeId="48130" r:id="rId5">
          <objectPr defaultSize="0" autoPict="0" r:id="rId6">
            <anchor moveWithCells="1" sizeWithCells="1">
              <from>
                <xdr:col>2</xdr:col>
                <xdr:colOff>19050</xdr:colOff>
                <xdr:row>0</xdr:row>
                <xdr:rowOff>142875</xdr:rowOff>
              </from>
              <to>
                <xdr:col>3</xdr:col>
                <xdr:colOff>666750</xdr:colOff>
                <xdr:row>5</xdr:row>
                <xdr:rowOff>152400</xdr:rowOff>
              </to>
            </anchor>
          </objectPr>
        </oleObject>
      </mc:Choice>
      <mc:Fallback>
        <oleObject progId="Word.Picture.8" shapeId="48130"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zoomScaleNormal="85" workbookViewId="0"/>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115</v>
      </c>
    </row>
    <row r="10" spans="3:9" ht="12.75" customHeight="1" x14ac:dyDescent="0.2"/>
    <row r="11" spans="3:9" ht="15.95" customHeight="1" x14ac:dyDescent="0.2">
      <c r="C11" s="213" t="s">
        <v>41</v>
      </c>
      <c r="D11" s="216" t="s">
        <v>84</v>
      </c>
      <c r="E11" s="217"/>
      <c r="F11" s="218"/>
      <c r="G11" s="219" t="s">
        <v>175</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134</v>
      </c>
      <c r="E13" s="29" t="s">
        <v>134</v>
      </c>
      <c r="F13" s="25" t="s">
        <v>0</v>
      </c>
      <c r="G13" s="24" t="s">
        <v>134</v>
      </c>
      <c r="H13" s="29" t="s">
        <v>134</v>
      </c>
      <c r="I13" s="25" t="s">
        <v>0</v>
      </c>
    </row>
    <row r="14" spans="3:9" s="6" customFormat="1" ht="15.95" customHeight="1" x14ac:dyDescent="0.2">
      <c r="C14" s="20" t="s">
        <v>10</v>
      </c>
      <c r="D14" s="16">
        <v>1483953.7494999999</v>
      </c>
      <c r="E14" s="16">
        <v>1543871.2890000001</v>
      </c>
      <c r="F14" s="46">
        <f>((D14/E14)*100)-100</f>
        <v>-3.8809931842705652</v>
      </c>
      <c r="G14" s="16">
        <v>2974705.4945</v>
      </c>
      <c r="H14" s="16">
        <v>2942434.6860000002</v>
      </c>
      <c r="I14" s="39">
        <f>((G14/H14)*100)-100</f>
        <v>1.0967383117641845</v>
      </c>
    </row>
    <row r="15" spans="3:9" s="6" customFormat="1" ht="15.95" customHeight="1" x14ac:dyDescent="0.2">
      <c r="C15" s="21" t="s">
        <v>11</v>
      </c>
      <c r="D15" s="17">
        <v>1124609.9789</v>
      </c>
      <c r="E15" s="17">
        <v>1080691.9232999999</v>
      </c>
      <c r="F15" s="43">
        <f t="shared" ref="F15:F46" si="0">((D15/E15)*100)-100</f>
        <v>4.0638830228222531</v>
      </c>
      <c r="G15" s="17">
        <v>2217837.8478999999</v>
      </c>
      <c r="H15" s="17">
        <v>2063436.9580999999</v>
      </c>
      <c r="I15" s="41">
        <f t="shared" ref="I15:I46" si="1">((G15/H15)*100)-100</f>
        <v>7.4827044845688704</v>
      </c>
    </row>
    <row r="16" spans="3:9" s="6" customFormat="1" ht="15.95" customHeight="1" x14ac:dyDescent="0.2">
      <c r="C16" s="22" t="s">
        <v>53</v>
      </c>
      <c r="D16" s="7">
        <v>1065236.4552</v>
      </c>
      <c r="E16" s="7">
        <v>1027809.0971</v>
      </c>
      <c r="F16" s="44">
        <f t="shared" si="0"/>
        <v>3.6414698221296788</v>
      </c>
      <c r="G16" s="7">
        <v>2102602.4681000002</v>
      </c>
      <c r="H16" s="7">
        <v>1958017.0279000001</v>
      </c>
      <c r="I16" s="40">
        <f t="shared" si="1"/>
        <v>7.3842789996096059</v>
      </c>
    </row>
    <row r="17" spans="1:9" s="6" customFormat="1" ht="15.95" customHeight="1" x14ac:dyDescent="0.2">
      <c r="C17" s="12" t="s">
        <v>54</v>
      </c>
      <c r="D17" s="7">
        <v>9768.0054</v>
      </c>
      <c r="E17" s="7">
        <v>10618.0512</v>
      </c>
      <c r="F17" s="44">
        <f t="shared" si="0"/>
        <v>-8.0056668025861484</v>
      </c>
      <c r="G17" s="7">
        <v>20289.1885</v>
      </c>
      <c r="H17" s="7">
        <v>21085.029200000001</v>
      </c>
      <c r="I17" s="40">
        <f t="shared" si="1"/>
        <v>-3.7744348962058751</v>
      </c>
    </row>
    <row r="18" spans="1:9" s="6" customFormat="1" ht="15.95" customHeight="1" x14ac:dyDescent="0.2">
      <c r="C18" s="12" t="s">
        <v>55</v>
      </c>
      <c r="D18" s="7">
        <v>39874.555099999998</v>
      </c>
      <c r="E18" s="7">
        <v>36395.904499999997</v>
      </c>
      <c r="F18" s="44">
        <f t="shared" si="0"/>
        <v>9.557807802248746</v>
      </c>
      <c r="G18" s="7">
        <v>71425.0429</v>
      </c>
      <c r="H18" s="7">
        <v>65470.159099999997</v>
      </c>
      <c r="I18" s="40">
        <f t="shared" si="1"/>
        <v>9.0955694653260792</v>
      </c>
    </row>
    <row r="19" spans="1:9" s="6" customFormat="1" ht="15.95" customHeight="1" x14ac:dyDescent="0.2">
      <c r="A19" s="6" t="s">
        <v>12</v>
      </c>
      <c r="C19" s="12" t="s">
        <v>56</v>
      </c>
      <c r="D19" s="7">
        <v>4932.7187000000004</v>
      </c>
      <c r="E19" s="7">
        <v>5260.5173999999997</v>
      </c>
      <c r="F19" s="44">
        <f t="shared" si="0"/>
        <v>-6.2313015065780206</v>
      </c>
      <c r="G19" s="7">
        <v>10102.1806</v>
      </c>
      <c r="H19" s="7">
        <v>10300.927</v>
      </c>
      <c r="I19" s="40">
        <f t="shared" si="1"/>
        <v>-1.9294030527543811</v>
      </c>
    </row>
    <row r="20" spans="1:9" s="6" customFormat="1" ht="15.95" customHeight="1" x14ac:dyDescent="0.2">
      <c r="C20" s="12" t="s">
        <v>57</v>
      </c>
      <c r="D20" s="7">
        <v>6340.5946999999996</v>
      </c>
      <c r="E20" s="7">
        <v>6223.5861000000004</v>
      </c>
      <c r="F20" s="44">
        <f t="shared" si="0"/>
        <v>1.8800832529656759</v>
      </c>
      <c r="G20" s="7">
        <v>12116.0756</v>
      </c>
      <c r="H20" s="7">
        <v>11506.673500000001</v>
      </c>
      <c r="I20" s="40">
        <f t="shared" si="1"/>
        <v>5.2960753600942923</v>
      </c>
    </row>
    <row r="21" spans="1:9" s="6" customFormat="1" ht="15.95" customHeight="1" x14ac:dyDescent="0.2">
      <c r="C21" s="12" t="s">
        <v>58</v>
      </c>
      <c r="D21" s="7">
        <v>1685.8621000000001</v>
      </c>
      <c r="E21" s="7">
        <v>1777.0769</v>
      </c>
      <c r="F21" s="44">
        <f t="shared" si="0"/>
        <v>-5.132856096435674</v>
      </c>
      <c r="G21" s="7">
        <v>3372.4391000000001</v>
      </c>
      <c r="H21" s="7">
        <v>3479.2678999999998</v>
      </c>
      <c r="I21" s="40">
        <f t="shared" si="1"/>
        <v>-3.070439042650321</v>
      </c>
    </row>
    <row r="22" spans="1:9" s="6" customFormat="1" ht="15.95" customHeight="1" x14ac:dyDescent="0.2">
      <c r="C22" s="12" t="s">
        <v>59</v>
      </c>
      <c r="D22" s="7">
        <v>5770.4657999999999</v>
      </c>
      <c r="E22" s="7">
        <v>6155.0614999999998</v>
      </c>
      <c r="F22" s="44">
        <f t="shared" si="0"/>
        <v>-6.2484460959488359</v>
      </c>
      <c r="G22" s="7">
        <v>11623.463400000001</v>
      </c>
      <c r="H22" s="7">
        <v>11807.455099999999</v>
      </c>
      <c r="I22" s="40">
        <f t="shared" si="1"/>
        <v>-1.55826720018608</v>
      </c>
    </row>
    <row r="23" spans="1:9" s="6" customFormat="1" ht="15.95" customHeight="1" x14ac:dyDescent="0.2">
      <c r="C23" s="12" t="s">
        <v>60</v>
      </c>
      <c r="D23" s="7">
        <v>1807.5537999999999</v>
      </c>
      <c r="E23" s="7">
        <v>2164.7566000000002</v>
      </c>
      <c r="F23" s="44">
        <f t="shared" si="0"/>
        <v>-16.500829700669357</v>
      </c>
      <c r="G23" s="7">
        <v>3611.3629000000001</v>
      </c>
      <c r="H23" s="7">
        <v>4306.9309000000003</v>
      </c>
      <c r="I23" s="40">
        <f t="shared" si="1"/>
        <v>-16.14996887923138</v>
      </c>
    </row>
    <row r="24" spans="1:9" s="6" customFormat="1" ht="15.95" customHeight="1" x14ac:dyDescent="0.2">
      <c r="C24" s="12" t="s">
        <v>61</v>
      </c>
      <c r="D24" s="7">
        <v>1894.6527000000001</v>
      </c>
      <c r="E24" s="7">
        <v>1928.9155000000001</v>
      </c>
      <c r="F24" s="44">
        <f t="shared" si="0"/>
        <v>-1.7762727294171299</v>
      </c>
      <c r="G24" s="7">
        <v>3620.6163999999999</v>
      </c>
      <c r="H24" s="7">
        <v>3614.9238999999998</v>
      </c>
      <c r="I24" s="40">
        <f t="shared" si="1"/>
        <v>0.15747219464287809</v>
      </c>
    </row>
    <row r="25" spans="1:9" s="6" customFormat="1" ht="15.95" customHeight="1" x14ac:dyDescent="0.2">
      <c r="A25" s="6" t="s">
        <v>13</v>
      </c>
      <c r="C25" s="12" t="s">
        <v>62</v>
      </c>
      <c r="D25" s="7">
        <v>1135.7852</v>
      </c>
      <c r="E25" s="7">
        <v>1286.0168000000001</v>
      </c>
      <c r="F25" s="44">
        <f t="shared" si="0"/>
        <v>-11.681931371347559</v>
      </c>
      <c r="G25" s="7">
        <v>2228.0538000000001</v>
      </c>
      <c r="H25" s="7">
        <v>2410.2170000000001</v>
      </c>
      <c r="I25" s="40">
        <f t="shared" si="1"/>
        <v>-7.5579584742784647</v>
      </c>
    </row>
    <row r="26" spans="1:9" s="6" customFormat="1" ht="15.95" customHeight="1" x14ac:dyDescent="0.2">
      <c r="C26" s="12" t="s">
        <v>63</v>
      </c>
      <c r="D26" s="7">
        <v>15088.661899999999</v>
      </c>
      <c r="E26" s="7">
        <v>15928.3148</v>
      </c>
      <c r="F26" s="44">
        <f t="shared" si="0"/>
        <v>-5.2714484271744908</v>
      </c>
      <c r="G26" s="7">
        <v>29793.842199999999</v>
      </c>
      <c r="H26" s="7">
        <v>30847.989600000001</v>
      </c>
      <c r="I26" s="40">
        <f t="shared" si="1"/>
        <v>-3.4172320908718206</v>
      </c>
    </row>
    <row r="27" spans="1:9" s="6" customFormat="1" ht="15.95" customHeight="1" x14ac:dyDescent="0.2">
      <c r="C27" s="12" t="s">
        <v>132</v>
      </c>
      <c r="D27" s="7">
        <v>10349.594300000001</v>
      </c>
      <c r="E27" s="7">
        <v>9991.9244999999992</v>
      </c>
      <c r="F27" s="44">
        <f t="shared" si="0"/>
        <v>3.5795886968521557</v>
      </c>
      <c r="G27" s="7">
        <v>19844.171200000001</v>
      </c>
      <c r="H27" s="7">
        <v>18760.634699999999</v>
      </c>
      <c r="I27" s="40">
        <f t="shared" si="1"/>
        <v>5.7755855136393706</v>
      </c>
    </row>
    <row r="28" spans="1:9" s="6" customFormat="1" ht="15.95" customHeight="1" x14ac:dyDescent="0.2">
      <c r="A28" s="6" t="s">
        <v>13</v>
      </c>
      <c r="C28" s="12" t="s">
        <v>64</v>
      </c>
      <c r="D28" s="7">
        <v>12160.515600000001</v>
      </c>
      <c r="E28" s="7">
        <v>11800.131100000001</v>
      </c>
      <c r="F28" s="44">
        <f t="shared" si="0"/>
        <v>3.0540720009458227</v>
      </c>
      <c r="G28" s="7">
        <v>24324.160400000001</v>
      </c>
      <c r="H28" s="7">
        <v>22617.454099999999</v>
      </c>
      <c r="I28" s="40">
        <f t="shared" si="1"/>
        <v>7.5459699949164616</v>
      </c>
    </row>
    <row r="29" spans="1:9" s="6" customFormat="1" ht="15.95" customHeight="1" x14ac:dyDescent="0.2">
      <c r="C29" s="12" t="s">
        <v>65</v>
      </c>
      <c r="D29" s="7">
        <v>50233.881200000003</v>
      </c>
      <c r="E29" s="7">
        <v>43829.413500000002</v>
      </c>
      <c r="F29" s="44">
        <f t="shared" si="0"/>
        <v>14.612259641576088</v>
      </c>
      <c r="G29" s="7">
        <v>99628.7736</v>
      </c>
      <c r="H29" s="7">
        <v>83220.979300000006</v>
      </c>
      <c r="I29" s="40">
        <f t="shared" si="1"/>
        <v>19.715935138004312</v>
      </c>
    </row>
    <row r="30" spans="1:9" s="6" customFormat="1" ht="15.95" customHeight="1" x14ac:dyDescent="0.2">
      <c r="C30" s="12" t="s">
        <v>66</v>
      </c>
      <c r="D30" s="7">
        <v>6525.7042000000001</v>
      </c>
      <c r="E30" s="7">
        <v>6904.0815000000002</v>
      </c>
      <c r="F30" s="44">
        <f t="shared" si="0"/>
        <v>-5.4804871582121422</v>
      </c>
      <c r="G30" s="7">
        <v>13220.4244</v>
      </c>
      <c r="H30" s="7">
        <v>13488.9517</v>
      </c>
      <c r="I30" s="40">
        <f t="shared" si="1"/>
        <v>-1.9907203018600654</v>
      </c>
    </row>
    <row r="31" spans="1:9" s="6" customFormat="1" ht="15.95" customHeight="1" x14ac:dyDescent="0.2">
      <c r="C31" s="12" t="s">
        <v>67</v>
      </c>
      <c r="D31" s="7">
        <v>59.304900000000004</v>
      </c>
      <c r="E31" s="7">
        <v>71.625699999999995</v>
      </c>
      <c r="F31" s="44">
        <f t="shared" si="0"/>
        <v>-17.201646894899454</v>
      </c>
      <c r="G31" s="7">
        <v>125.1204</v>
      </c>
      <c r="H31" s="7">
        <v>138.5505</v>
      </c>
      <c r="I31" s="40">
        <f t="shared" si="1"/>
        <v>-9.6932887286585014</v>
      </c>
    </row>
    <row r="32" spans="1:9" s="6" customFormat="1" ht="15.95" customHeight="1" x14ac:dyDescent="0.2">
      <c r="C32" s="12" t="s">
        <v>68</v>
      </c>
      <c r="D32" s="7">
        <v>76176.719500000007</v>
      </c>
      <c r="E32" s="7">
        <v>80578.290200000003</v>
      </c>
      <c r="F32" s="44">
        <f t="shared" si="0"/>
        <v>-5.4624771623659996</v>
      </c>
      <c r="G32" s="7">
        <v>155769.26379999999</v>
      </c>
      <c r="H32" s="7">
        <v>158274.4191</v>
      </c>
      <c r="I32" s="40">
        <f t="shared" si="1"/>
        <v>-1.582792288384411</v>
      </c>
    </row>
    <row r="33" spans="1:9" s="6" customFormat="1" ht="15.95" customHeight="1" x14ac:dyDescent="0.2">
      <c r="C33" s="12" t="s">
        <v>69</v>
      </c>
      <c r="D33" s="7">
        <v>26088.825700000001</v>
      </c>
      <c r="E33" s="7">
        <v>28519.821499999998</v>
      </c>
      <c r="F33" s="44">
        <f t="shared" si="0"/>
        <v>-8.5238815397214154</v>
      </c>
      <c r="G33" s="7">
        <v>51651.106599999999</v>
      </c>
      <c r="H33" s="7">
        <v>53733.282599999999</v>
      </c>
      <c r="I33" s="40">
        <f t="shared" si="1"/>
        <v>-3.8750210284007522</v>
      </c>
    </row>
    <row r="34" spans="1:9" s="6" customFormat="1" ht="15.95" customHeight="1" x14ac:dyDescent="0.2">
      <c r="C34" s="12" t="s">
        <v>70</v>
      </c>
      <c r="D34" s="7">
        <v>415166.30790000001</v>
      </c>
      <c r="E34" s="7">
        <v>387030.1741</v>
      </c>
      <c r="F34" s="44">
        <f t="shared" si="0"/>
        <v>7.2697519942541504</v>
      </c>
      <c r="G34" s="7">
        <v>822950.30189999996</v>
      </c>
      <c r="H34" s="7">
        <v>735888.23160000006</v>
      </c>
      <c r="I34" s="40">
        <f t="shared" si="1"/>
        <v>11.830882267366306</v>
      </c>
    </row>
    <row r="35" spans="1:9" s="6" customFormat="1" ht="15.95" customHeight="1" x14ac:dyDescent="0.2">
      <c r="C35" s="12" t="s">
        <v>71</v>
      </c>
      <c r="D35" s="7">
        <v>8219.8503000000001</v>
      </c>
      <c r="E35" s="7">
        <v>7982.6848</v>
      </c>
      <c r="F35" s="44">
        <f t="shared" si="0"/>
        <v>2.9709991806265492</v>
      </c>
      <c r="G35" s="7">
        <v>16691.169600000001</v>
      </c>
      <c r="H35" s="7">
        <v>15800.941000000001</v>
      </c>
      <c r="I35" s="40">
        <f t="shared" si="1"/>
        <v>5.6340226825731321</v>
      </c>
    </row>
    <row r="36" spans="1:9" s="6" customFormat="1" ht="15.95" customHeight="1" x14ac:dyDescent="0.2">
      <c r="C36" s="12" t="s">
        <v>72</v>
      </c>
      <c r="D36" s="7">
        <v>92560.034</v>
      </c>
      <c r="E36" s="7">
        <v>82433.620699999999</v>
      </c>
      <c r="F36" s="44">
        <f t="shared" si="0"/>
        <v>12.284324301188931</v>
      </c>
      <c r="G36" s="7">
        <v>174917.0797</v>
      </c>
      <c r="H36" s="7">
        <v>152540.3498</v>
      </c>
      <c r="I36" s="40">
        <f t="shared" si="1"/>
        <v>14.669384152677495</v>
      </c>
    </row>
    <row r="37" spans="1:9" s="6" customFormat="1" ht="15.95" customHeight="1" x14ac:dyDescent="0.2">
      <c r="C37" s="12" t="s">
        <v>80</v>
      </c>
      <c r="D37" s="7">
        <v>2766.0655999999999</v>
      </c>
      <c r="E37" s="7">
        <v>3000.4838</v>
      </c>
      <c r="F37" s="44">
        <f t="shared" si="0"/>
        <v>-7.8126800751265506</v>
      </c>
      <c r="G37" s="7">
        <v>5627.6666999999998</v>
      </c>
      <c r="H37" s="7">
        <v>5781.4502000000002</v>
      </c>
      <c r="I37" s="40">
        <f t="shared" si="1"/>
        <v>-2.6599468071177057</v>
      </c>
    </row>
    <row r="38" spans="1:9" s="6" customFormat="1" ht="15.95" customHeight="1" x14ac:dyDescent="0.2">
      <c r="C38" s="12" t="s">
        <v>73</v>
      </c>
      <c r="D38" s="7">
        <v>50186.359400000001</v>
      </c>
      <c r="E38" s="7">
        <v>51370.421300000002</v>
      </c>
      <c r="F38" s="44">
        <f t="shared" si="0"/>
        <v>-2.304948781878096</v>
      </c>
      <c r="G38" s="7">
        <v>98301.940499999997</v>
      </c>
      <c r="H38" s="7">
        <v>97418.587599999999</v>
      </c>
      <c r="I38" s="40">
        <f t="shared" si="1"/>
        <v>0.90676011812760748</v>
      </c>
    </row>
    <row r="39" spans="1:9" s="6" customFormat="1" ht="15.95" customHeight="1" x14ac:dyDescent="0.2">
      <c r="C39" s="12" t="s">
        <v>74</v>
      </c>
      <c r="D39" s="7">
        <v>33039.296900000001</v>
      </c>
      <c r="E39" s="7">
        <v>30406.760300000002</v>
      </c>
      <c r="F39" s="44">
        <f t="shared" si="0"/>
        <v>8.657734576215276</v>
      </c>
      <c r="G39" s="7">
        <v>63367.394899999999</v>
      </c>
      <c r="H39" s="7">
        <v>57130.583599999998</v>
      </c>
      <c r="I39" s="40">
        <f t="shared" si="1"/>
        <v>10.916764554108283</v>
      </c>
    </row>
    <row r="40" spans="1:9" s="6" customFormat="1" ht="15.95" customHeight="1" x14ac:dyDescent="0.2">
      <c r="C40" s="12" t="s">
        <v>75</v>
      </c>
      <c r="D40" s="7">
        <v>19785.993299999998</v>
      </c>
      <c r="E40" s="7">
        <v>20307.187699999999</v>
      </c>
      <c r="F40" s="44">
        <f t="shared" si="0"/>
        <v>-2.5665513496977184</v>
      </c>
      <c r="G40" s="7">
        <v>41707.781600000002</v>
      </c>
      <c r="H40" s="7">
        <v>42035.616800000003</v>
      </c>
      <c r="I40" s="40">
        <f t="shared" si="1"/>
        <v>-0.77989863110560975</v>
      </c>
    </row>
    <row r="41" spans="1:9" s="6" customFormat="1" ht="15.95" customHeight="1" x14ac:dyDescent="0.2">
      <c r="C41" s="12" t="s">
        <v>76</v>
      </c>
      <c r="D41" s="7">
        <v>112757.7132</v>
      </c>
      <c r="E41" s="7">
        <v>114970.84639999999</v>
      </c>
      <c r="F41" s="44">
        <f t="shared" si="0"/>
        <v>-1.9249516458287133</v>
      </c>
      <c r="G41" s="7">
        <v>226191.33249999999</v>
      </c>
      <c r="H41" s="7">
        <v>219499.36780000001</v>
      </c>
      <c r="I41" s="40">
        <f t="shared" si="1"/>
        <v>3.0487398515413702</v>
      </c>
    </row>
    <row r="42" spans="1:9" s="6" customFormat="1" ht="15.95" customHeight="1" x14ac:dyDescent="0.2">
      <c r="A42" s="6" t="s">
        <v>12</v>
      </c>
      <c r="C42" s="12" t="s">
        <v>77</v>
      </c>
      <c r="D42" s="7">
        <v>60079.669000000002</v>
      </c>
      <c r="E42" s="7">
        <v>60142.883300000001</v>
      </c>
      <c r="F42" s="44">
        <f t="shared" si="0"/>
        <v>-0.10510686640125755</v>
      </c>
      <c r="G42" s="7">
        <v>118525.3799</v>
      </c>
      <c r="H42" s="7">
        <v>115417.3582</v>
      </c>
      <c r="I42" s="40">
        <f t="shared" si="1"/>
        <v>2.6928546524295598</v>
      </c>
    </row>
    <row r="43" spans="1:9" s="6" customFormat="1" ht="15.95" customHeight="1" x14ac:dyDescent="0.2">
      <c r="C43" s="12" t="s">
        <v>78</v>
      </c>
      <c r="D43" s="7">
        <v>781.76480000000004</v>
      </c>
      <c r="E43" s="7">
        <v>730.54539999999997</v>
      </c>
      <c r="F43" s="44">
        <f t="shared" si="0"/>
        <v>7.0111179948570026</v>
      </c>
      <c r="G43" s="7">
        <v>1577.135</v>
      </c>
      <c r="H43" s="7">
        <v>1440.6960999999999</v>
      </c>
      <c r="I43" s="40">
        <f t="shared" si="1"/>
        <v>9.4703456197320293</v>
      </c>
    </row>
    <row r="44" spans="1:9" s="6" customFormat="1" ht="15.95" customHeight="1" x14ac:dyDescent="0.2">
      <c r="C44" s="23" t="s">
        <v>79</v>
      </c>
      <c r="D44" s="8">
        <v>59373.523700001002</v>
      </c>
      <c r="E44" s="8">
        <v>52882.826200000804</v>
      </c>
      <c r="F44" s="45">
        <f t="shared" si="0"/>
        <v>12.273734152279658</v>
      </c>
      <c r="G44" s="8">
        <v>115235.3798</v>
      </c>
      <c r="H44" s="8">
        <v>105419.9302</v>
      </c>
      <c r="I44" s="42">
        <f t="shared" si="1"/>
        <v>9.3108101868198787</v>
      </c>
    </row>
    <row r="45" spans="1:9" s="6" customFormat="1" ht="15.95" customHeight="1" x14ac:dyDescent="0.2">
      <c r="C45" s="23" t="s">
        <v>43</v>
      </c>
      <c r="D45" s="17">
        <v>464.11970000000002</v>
      </c>
      <c r="E45" s="17">
        <v>3518.3296</v>
      </c>
      <c r="F45" s="43">
        <f t="shared" si="0"/>
        <v>-86.808521293741208</v>
      </c>
      <c r="G45" s="17">
        <v>879.92470000000003</v>
      </c>
      <c r="H45" s="17">
        <v>6765.8948</v>
      </c>
      <c r="I45" s="41">
        <f t="shared" si="1"/>
        <v>-86.994703198755033</v>
      </c>
    </row>
    <row r="46" spans="1:9" s="4" customFormat="1" ht="15.95" customHeight="1" x14ac:dyDescent="0.2">
      <c r="C46" s="138" t="s">
        <v>136</v>
      </c>
      <c r="D46" s="32">
        <v>2609027.8481000001</v>
      </c>
      <c r="E46" s="32">
        <v>2628081.5419000001</v>
      </c>
      <c r="F46" s="47">
        <f t="shared" si="0"/>
        <v>-0.72500390479608257</v>
      </c>
      <c r="G46" s="32">
        <v>5193423.2670999998</v>
      </c>
      <c r="H46" s="32">
        <v>5012637.5389</v>
      </c>
      <c r="I46" s="52">
        <f t="shared" si="1"/>
        <v>3.6065988573287626</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L28" sqref="L28"/>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18436"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18436" r:id="rId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workbookViewId="0"/>
  </sheetViews>
  <sheetFormatPr baseColWidth="10" defaultRowHeight="12.75" x14ac:dyDescent="0.2"/>
  <cols>
    <col min="1" max="2" width="1.85546875" customWidth="1"/>
    <col min="3" max="3" width="16.28515625" customWidth="1"/>
    <col min="4" max="7" width="16.140625" customWidth="1"/>
    <col min="11" max="11" width="13.140625" customWidth="1"/>
  </cols>
  <sheetData>
    <row r="1" spans="3:11" ht="12.75" customHeight="1" x14ac:dyDescent="0.2"/>
    <row r="2" spans="3:11" ht="12.75" customHeight="1" x14ac:dyDescent="0.2"/>
    <row r="3" spans="3:11" ht="12.75" customHeight="1" x14ac:dyDescent="0.2"/>
    <row r="4" spans="3:11" ht="12.75" customHeight="1" x14ac:dyDescent="0.2"/>
    <row r="5" spans="3:11" ht="12.75" customHeight="1" x14ac:dyDescent="0.2"/>
    <row r="6" spans="3:11" ht="12.75" customHeight="1" x14ac:dyDescent="0.2"/>
    <row r="7" spans="3:11" ht="15.75" customHeight="1" x14ac:dyDescent="0.25">
      <c r="C7" s="2" t="s">
        <v>2</v>
      </c>
      <c r="F7" s="53"/>
      <c r="G7" s="53"/>
    </row>
    <row r="8" spans="3:11" ht="12.75" customHeight="1" x14ac:dyDescent="0.2"/>
    <row r="9" spans="3:11" ht="12.75" customHeight="1" x14ac:dyDescent="0.2">
      <c r="C9" s="1" t="s">
        <v>170</v>
      </c>
    </row>
    <row r="10" spans="3:11" ht="12.75" customHeight="1" x14ac:dyDescent="0.2"/>
    <row r="11" spans="3:11" ht="15.95" customHeight="1" x14ac:dyDescent="0.2">
      <c r="C11" s="213" t="s">
        <v>41</v>
      </c>
      <c r="D11" s="213" t="str">
        <f>'M1'!D11:F11</f>
        <v>Februar</v>
      </c>
      <c r="E11" s="222"/>
      <c r="F11" s="213" t="str">
        <f>'M1'!G11</f>
        <v>Jahressumme:   Januar bis Februar</v>
      </c>
      <c r="G11" s="222"/>
    </row>
    <row r="12" spans="3:11" ht="45" customHeight="1" x14ac:dyDescent="0.2">
      <c r="C12" s="214"/>
      <c r="D12" s="86" t="s">
        <v>95</v>
      </c>
      <c r="E12" s="87" t="s">
        <v>96</v>
      </c>
      <c r="F12" s="86" t="s">
        <v>95</v>
      </c>
      <c r="G12" s="87" t="s">
        <v>96</v>
      </c>
    </row>
    <row r="13" spans="3:11" ht="15.95" customHeight="1" x14ac:dyDescent="0.2">
      <c r="C13" s="215"/>
      <c r="D13" s="88" t="s">
        <v>0</v>
      </c>
      <c r="E13" s="25" t="s">
        <v>0</v>
      </c>
      <c r="F13" s="88" t="s">
        <v>0</v>
      </c>
      <c r="G13" s="25" t="s">
        <v>0</v>
      </c>
    </row>
    <row r="14" spans="3:11" s="6" customFormat="1" ht="15.95" customHeight="1" x14ac:dyDescent="0.2">
      <c r="C14" s="20" t="s">
        <v>10</v>
      </c>
      <c r="D14" s="46">
        <f>'M1'!F14</f>
        <v>-3.8809931842705652</v>
      </c>
      <c r="E14" s="46">
        <v>0.69180572474525093</v>
      </c>
      <c r="F14" s="46">
        <f>'M1'!I14</f>
        <v>1.0967383117641845</v>
      </c>
      <c r="G14" s="39">
        <v>-0.60453330839919772</v>
      </c>
      <c r="I14" s="89"/>
      <c r="K14" s="89"/>
    </row>
    <row r="15" spans="3:11" s="6" customFormat="1" ht="15.95" customHeight="1" x14ac:dyDescent="0.2">
      <c r="C15" s="21" t="s">
        <v>11</v>
      </c>
      <c r="D15" s="43">
        <f>'M1'!F15</f>
        <v>4.0638830228222531</v>
      </c>
      <c r="E15" s="43">
        <v>8.6787656230094399</v>
      </c>
      <c r="F15" s="43">
        <f>'M1'!I15</f>
        <v>7.4827044845688704</v>
      </c>
      <c r="G15" s="41">
        <v>6.662304197084552</v>
      </c>
      <c r="K15" s="89"/>
    </row>
    <row r="16" spans="3:11" s="6" customFormat="1" ht="15.95" customHeight="1" x14ac:dyDescent="0.2">
      <c r="C16" s="22" t="s">
        <v>53</v>
      </c>
      <c r="D16" s="44">
        <f>'M1'!F16</f>
        <v>3.6414698221296788</v>
      </c>
      <c r="E16" s="44">
        <v>8.241931509851014</v>
      </c>
      <c r="F16" s="44">
        <f>'M1'!I16</f>
        <v>7.3842789996096059</v>
      </c>
      <c r="G16" s="40">
        <v>6.5505363748168577</v>
      </c>
      <c r="K16" s="89"/>
    </row>
    <row r="17" spans="1:11" s="6" customFormat="1" ht="15.95" customHeight="1" x14ac:dyDescent="0.2">
      <c r="C17" s="12" t="s">
        <v>54</v>
      </c>
      <c r="D17" s="44">
        <f>'M1'!F17</f>
        <v>-8.0056668025861484</v>
      </c>
      <c r="E17" s="44">
        <v>-3.5982539809188268</v>
      </c>
      <c r="F17" s="44">
        <f>'M1'!I17</f>
        <v>-3.7744348962058751</v>
      </c>
      <c r="G17" s="40">
        <v>-5.4773477902149779</v>
      </c>
      <c r="K17" s="89"/>
    </row>
    <row r="18" spans="1:11" s="6" customFormat="1" ht="15.95" customHeight="1" x14ac:dyDescent="0.2">
      <c r="C18" s="12" t="s">
        <v>55</v>
      </c>
      <c r="D18" s="44">
        <f>'M1'!F18</f>
        <v>9.557807802248746</v>
      </c>
      <c r="E18" s="44">
        <v>14.325362995168859</v>
      </c>
      <c r="F18" s="44">
        <f>'M1'!I18</f>
        <v>9.0955694653260792</v>
      </c>
      <c r="G18" s="40">
        <v>8.5711087413005771</v>
      </c>
      <c r="K18" s="89"/>
    </row>
    <row r="19" spans="1:11" s="6" customFormat="1" ht="15.95" customHeight="1" x14ac:dyDescent="0.2">
      <c r="A19" s="6" t="s">
        <v>12</v>
      </c>
      <c r="C19" s="12" t="s">
        <v>56</v>
      </c>
      <c r="D19" s="44">
        <f>'M1'!F19</f>
        <v>-6.2313015065780206</v>
      </c>
      <c r="E19" s="44">
        <v>-2.1096392533555814</v>
      </c>
      <c r="F19" s="44">
        <f>'M1'!I19</f>
        <v>-1.9294030527543811</v>
      </c>
      <c r="G19" s="40">
        <v>-2.5243228918458698</v>
      </c>
      <c r="K19" s="89"/>
    </row>
    <row r="20" spans="1:11" s="6" customFormat="1" ht="15.95" customHeight="1" x14ac:dyDescent="0.2">
      <c r="C20" s="12" t="s">
        <v>57</v>
      </c>
      <c r="D20" s="44">
        <f>'M1'!F20</f>
        <v>1.8800832529656759</v>
      </c>
      <c r="E20" s="44">
        <v>6.1392599678182336</v>
      </c>
      <c r="F20" s="44">
        <f>'M1'!I20</f>
        <v>5.2960753600942923</v>
      </c>
      <c r="G20" s="40">
        <v>5.2655240880950629</v>
      </c>
      <c r="K20" s="89"/>
    </row>
    <row r="21" spans="1:11" s="6" customFormat="1" ht="15.95" customHeight="1" x14ac:dyDescent="0.2">
      <c r="C21" s="12" t="s">
        <v>58</v>
      </c>
      <c r="D21" s="44">
        <f>'M1'!F21</f>
        <v>-5.132856096435674</v>
      </c>
      <c r="E21" s="44">
        <v>-1.2477048685963013</v>
      </c>
      <c r="F21" s="44">
        <f>'M1'!I21</f>
        <v>-3.070439042650321</v>
      </c>
      <c r="G21" s="40">
        <v>-2.8465783022643194</v>
      </c>
      <c r="K21" s="89"/>
    </row>
    <row r="22" spans="1:11" s="6" customFormat="1" ht="15.95" customHeight="1" x14ac:dyDescent="0.2">
      <c r="C22" s="12" t="s">
        <v>59</v>
      </c>
      <c r="D22" s="44">
        <f>'M1'!F22</f>
        <v>-6.2484460959488359</v>
      </c>
      <c r="E22" s="44">
        <v>-1.8003357886838387</v>
      </c>
      <c r="F22" s="44">
        <f>'M1'!I22</f>
        <v>-1.55826720018608</v>
      </c>
      <c r="G22" s="40">
        <v>-3.1907829191395507</v>
      </c>
      <c r="K22" s="89"/>
    </row>
    <row r="23" spans="1:11" s="6" customFormat="1" ht="15.95" customHeight="1" x14ac:dyDescent="0.2">
      <c r="C23" s="12" t="s">
        <v>60</v>
      </c>
      <c r="D23" s="44">
        <f>'M1'!F23</f>
        <v>-16.500829700669357</v>
      </c>
      <c r="E23" s="44">
        <v>-13.19451087480229</v>
      </c>
      <c r="F23" s="44">
        <f>'M1'!I23</f>
        <v>-16.14996887923138</v>
      </c>
      <c r="G23" s="40">
        <v>-15.70172903500395</v>
      </c>
      <c r="K23" s="89"/>
    </row>
    <row r="24" spans="1:11" s="6" customFormat="1" ht="15.95" customHeight="1" x14ac:dyDescent="0.2">
      <c r="C24" s="12" t="s">
        <v>61</v>
      </c>
      <c r="D24" s="44">
        <f>'M1'!F24</f>
        <v>-1.7762727294171299</v>
      </c>
      <c r="E24" s="44">
        <v>2.4449031074715464</v>
      </c>
      <c r="F24" s="44">
        <f>'M1'!I24</f>
        <v>0.15747219464287809</v>
      </c>
      <c r="G24" s="40">
        <v>-0.33692013675913302</v>
      </c>
      <c r="K24" s="89"/>
    </row>
    <row r="25" spans="1:11" s="6" customFormat="1" ht="15.95" customHeight="1" x14ac:dyDescent="0.2">
      <c r="A25" s="6" t="s">
        <v>13</v>
      </c>
      <c r="C25" s="12" t="s">
        <v>62</v>
      </c>
      <c r="D25" s="44">
        <f>'M1'!F25</f>
        <v>-11.681931371347559</v>
      </c>
      <c r="E25" s="44">
        <v>-7.8875552014561663</v>
      </c>
      <c r="F25" s="44">
        <f>'M1'!I25</f>
        <v>-7.5579584742784647</v>
      </c>
      <c r="G25" s="40">
        <v>-7.8527693212185596</v>
      </c>
      <c r="K25" s="89"/>
    </row>
    <row r="26" spans="1:11" s="6" customFormat="1" ht="15.95" customHeight="1" x14ac:dyDescent="0.2">
      <c r="C26" s="12" t="s">
        <v>63</v>
      </c>
      <c r="D26" s="44">
        <f>'M1'!F26</f>
        <v>-5.2714484271744908</v>
      </c>
      <c r="E26" s="44">
        <v>-1.1562803869245499</v>
      </c>
      <c r="F26" s="44">
        <f>'M1'!I26</f>
        <v>-3.4172320908718206</v>
      </c>
      <c r="G26" s="40">
        <v>-3.9181432678445276</v>
      </c>
      <c r="K26" s="89"/>
    </row>
    <row r="27" spans="1:11" s="6" customFormat="1" ht="15.95" customHeight="1" x14ac:dyDescent="0.2">
      <c r="A27" s="6" t="s">
        <v>13</v>
      </c>
      <c r="C27" s="12" t="s">
        <v>132</v>
      </c>
      <c r="D27" s="44">
        <f>'M1'!F27</f>
        <v>3.5795886968521557</v>
      </c>
      <c r="E27" s="44">
        <v>8.1931889097040482</v>
      </c>
      <c r="F27" s="44">
        <f>'M1'!I27</f>
        <v>5.7755855136393706</v>
      </c>
      <c r="G27" s="40">
        <v>4.9251828843831049</v>
      </c>
      <c r="K27" s="89"/>
    </row>
    <row r="28" spans="1:11" s="6" customFormat="1" ht="15.95" customHeight="1" x14ac:dyDescent="0.2">
      <c r="A28" s="6" t="s">
        <v>13</v>
      </c>
      <c r="C28" s="12" t="s">
        <v>64</v>
      </c>
      <c r="D28" s="44">
        <f>'M1'!F28</f>
        <v>3.0540720009458227</v>
      </c>
      <c r="E28" s="44">
        <v>7.4302651179867212</v>
      </c>
      <c r="F28" s="44">
        <f>'M1'!I28</f>
        <v>7.5459699949164616</v>
      </c>
      <c r="G28" s="40">
        <v>7.2912791939743471</v>
      </c>
      <c r="K28" s="89"/>
    </row>
    <row r="29" spans="1:11" s="6" customFormat="1" ht="15.95" customHeight="1" x14ac:dyDescent="0.2">
      <c r="C29" s="12" t="s">
        <v>65</v>
      </c>
      <c r="D29" s="44">
        <f>'M1'!F29</f>
        <v>14.612259641576088</v>
      </c>
      <c r="E29" s="44">
        <v>19.476841653379637</v>
      </c>
      <c r="F29" s="44">
        <f>'M1'!I29</f>
        <v>19.715935138004312</v>
      </c>
      <c r="G29" s="40">
        <v>19.469510833973544</v>
      </c>
      <c r="K29" s="89"/>
    </row>
    <row r="30" spans="1:11" s="6" customFormat="1" ht="15.95" customHeight="1" x14ac:dyDescent="0.2">
      <c r="C30" s="12" t="s">
        <v>66</v>
      </c>
      <c r="D30" s="44">
        <f>'M1'!F30</f>
        <v>-5.4804871582121422</v>
      </c>
      <c r="E30" s="44">
        <v>-1.041865887591257</v>
      </c>
      <c r="F30" s="44">
        <f>'M1'!I30</f>
        <v>-1.9907203018600654</v>
      </c>
      <c r="G30" s="40">
        <v>-3.4848314428965494</v>
      </c>
      <c r="K30" s="89"/>
    </row>
    <row r="31" spans="1:11" s="6" customFormat="1" ht="15.95" customHeight="1" x14ac:dyDescent="0.2">
      <c r="C31" s="12" t="s">
        <v>67</v>
      </c>
      <c r="D31" s="44">
        <f>'M1'!F31</f>
        <v>-17.201646894899454</v>
      </c>
      <c r="E31" s="44">
        <v>-13.200185129080779</v>
      </c>
      <c r="F31" s="44">
        <f>'M1'!I31</f>
        <v>-9.6932887286585014</v>
      </c>
      <c r="G31" s="40">
        <v>-11.304356505618856</v>
      </c>
      <c r="K31" s="89"/>
    </row>
    <row r="32" spans="1:11" s="6" customFormat="1" ht="15.95" customHeight="1" x14ac:dyDescent="0.2">
      <c r="C32" s="12" t="s">
        <v>68</v>
      </c>
      <c r="D32" s="44">
        <f>'M1'!F32</f>
        <v>-5.4624771623659996</v>
      </c>
      <c r="E32" s="44">
        <v>-1.1049046061789198</v>
      </c>
      <c r="F32" s="44">
        <f>'M1'!I32</f>
        <v>-1.582792288384411</v>
      </c>
      <c r="G32" s="40">
        <v>-2.8599380955436402</v>
      </c>
      <c r="K32" s="89"/>
    </row>
    <row r="33" spans="1:11" s="6" customFormat="1" ht="15.95" customHeight="1" x14ac:dyDescent="0.2">
      <c r="C33" s="12" t="s">
        <v>69</v>
      </c>
      <c r="D33" s="44">
        <f>'M1'!F33</f>
        <v>-8.5238815397214154</v>
      </c>
      <c r="E33" s="44">
        <v>-4.235260150558787</v>
      </c>
      <c r="F33" s="44">
        <f>'M1'!I33</f>
        <v>-3.8750210284007522</v>
      </c>
      <c r="G33" s="40">
        <v>-5.3050698591853802</v>
      </c>
      <c r="K33" s="89"/>
    </row>
    <row r="34" spans="1:11" s="6" customFormat="1" ht="15.95" customHeight="1" x14ac:dyDescent="0.2">
      <c r="C34" s="12" t="s">
        <v>70</v>
      </c>
      <c r="D34" s="44">
        <f>'M1'!F34</f>
        <v>7.2697519942541504</v>
      </c>
      <c r="E34" s="44">
        <v>12.027729371036642</v>
      </c>
      <c r="F34" s="44">
        <f>'M1'!I34</f>
        <v>11.830882267366306</v>
      </c>
      <c r="G34" s="40">
        <v>10.965076758753156</v>
      </c>
      <c r="K34" s="89"/>
    </row>
    <row r="35" spans="1:11" s="6" customFormat="1" ht="15.95" customHeight="1" x14ac:dyDescent="0.2">
      <c r="C35" s="12" t="s">
        <v>71</v>
      </c>
      <c r="D35" s="44">
        <f>'M1'!F35</f>
        <v>2.9709991806265492</v>
      </c>
      <c r="E35" s="44">
        <v>7.387728687471153</v>
      </c>
      <c r="F35" s="44">
        <f>'M1'!I35</f>
        <v>5.6340226825731321</v>
      </c>
      <c r="G35" s="40">
        <v>5.3486097155618353</v>
      </c>
      <c r="K35" s="89"/>
    </row>
    <row r="36" spans="1:11" s="6" customFormat="1" ht="15.95" customHeight="1" x14ac:dyDescent="0.2">
      <c r="C36" s="12" t="s">
        <v>72</v>
      </c>
      <c r="D36" s="44">
        <f>'M1'!F36</f>
        <v>12.284324301188931</v>
      </c>
      <c r="E36" s="44">
        <v>17.157931053973456</v>
      </c>
      <c r="F36" s="44">
        <f>'M1'!I36</f>
        <v>14.669384152677495</v>
      </c>
      <c r="G36" s="40">
        <v>14.161331893150589</v>
      </c>
      <c r="K36" s="89"/>
    </row>
    <row r="37" spans="1:11" s="6" customFormat="1" ht="15.95" customHeight="1" x14ac:dyDescent="0.2">
      <c r="C37" s="12" t="s">
        <v>80</v>
      </c>
      <c r="D37" s="44">
        <f>'M1'!F37</f>
        <v>-7.8126800751265506</v>
      </c>
      <c r="E37" s="44">
        <v>-4.2441150657104032</v>
      </c>
      <c r="F37" s="44">
        <f>'M1'!I37</f>
        <v>-2.6599468071177057</v>
      </c>
      <c r="G37" s="40">
        <v>-1.8778334603523348</v>
      </c>
      <c r="K37" s="89"/>
    </row>
    <row r="38" spans="1:11" s="6" customFormat="1" ht="15.95" customHeight="1" x14ac:dyDescent="0.2">
      <c r="C38" s="12" t="s">
        <v>73</v>
      </c>
      <c r="D38" s="44">
        <f>'M1'!F38</f>
        <v>-2.304948781878096</v>
      </c>
      <c r="E38" s="44">
        <v>2.0503930926492302</v>
      </c>
      <c r="F38" s="44">
        <f>'M1'!I38</f>
        <v>0.90676011812760748</v>
      </c>
      <c r="G38" s="40">
        <v>6.6852639549310311E-2</v>
      </c>
      <c r="K38" s="89"/>
    </row>
    <row r="39" spans="1:11" s="6" customFormat="1" ht="15.95" customHeight="1" x14ac:dyDescent="0.2">
      <c r="C39" s="12" t="s">
        <v>74</v>
      </c>
      <c r="D39" s="44">
        <f>'M1'!F39</f>
        <v>8.657734576215276</v>
      </c>
      <c r="E39" s="44">
        <v>13.435630710714008</v>
      </c>
      <c r="F39" s="44">
        <f>'M1'!I39</f>
        <v>10.916764554108283</v>
      </c>
      <c r="G39" s="40">
        <v>10.197427959681377</v>
      </c>
      <c r="K39" s="89"/>
    </row>
    <row r="40" spans="1:11" s="6" customFormat="1" ht="15.95" customHeight="1" x14ac:dyDescent="0.2">
      <c r="C40" s="12" t="s">
        <v>75</v>
      </c>
      <c r="D40" s="44">
        <f>'M1'!F40</f>
        <v>-2.5665513496977184</v>
      </c>
      <c r="E40" s="44">
        <v>1.485463912858819</v>
      </c>
      <c r="F40" s="44">
        <f>'M1'!I40</f>
        <v>-0.77989863110560975</v>
      </c>
      <c r="G40" s="40">
        <v>-0.76187314702922038</v>
      </c>
      <c r="K40" s="89"/>
    </row>
    <row r="41" spans="1:11" s="6" customFormat="1" ht="15.95" customHeight="1" x14ac:dyDescent="0.2">
      <c r="C41" s="12" t="s">
        <v>76</v>
      </c>
      <c r="D41" s="44">
        <f>'M1'!F41</f>
        <v>-1.9249516458287133</v>
      </c>
      <c r="E41" s="44">
        <v>2.570551094072826</v>
      </c>
      <c r="F41" s="44">
        <f>'M1'!I41</f>
        <v>3.0487398515413702</v>
      </c>
      <c r="G41" s="40">
        <v>1.8217961514871632</v>
      </c>
      <c r="K41" s="89"/>
    </row>
    <row r="42" spans="1:11" s="6" customFormat="1" ht="15.95" customHeight="1" x14ac:dyDescent="0.2">
      <c r="A42" s="6" t="s">
        <v>12</v>
      </c>
      <c r="C42" s="12" t="s">
        <v>77</v>
      </c>
      <c r="D42" s="44">
        <f>'M1'!F42</f>
        <v>-0.10510686640125755</v>
      </c>
      <c r="E42" s="44">
        <v>4.2823507016664877</v>
      </c>
      <c r="F42" s="44">
        <f>'M1'!I42</f>
        <v>2.6928546524295598</v>
      </c>
      <c r="G42" s="40">
        <v>2.0593034307238725</v>
      </c>
      <c r="K42" s="89"/>
    </row>
    <row r="43" spans="1:11" s="6" customFormat="1" ht="15.95" customHeight="1" x14ac:dyDescent="0.2">
      <c r="C43" s="12" t="s">
        <v>78</v>
      </c>
      <c r="D43" s="44">
        <f>'M1'!F43</f>
        <v>7.0111179948570026</v>
      </c>
      <c r="E43" s="44">
        <v>11.583061093807473</v>
      </c>
      <c r="F43" s="44">
        <f>'M1'!I43</f>
        <v>9.4703456197320293</v>
      </c>
      <c r="G43" s="40">
        <v>9.1623313477995083</v>
      </c>
      <c r="K43" s="89"/>
    </row>
    <row r="44" spans="1:11" s="6" customFormat="1" ht="15.95" customHeight="1" x14ac:dyDescent="0.2">
      <c r="C44" s="23" t="s">
        <v>79</v>
      </c>
      <c r="D44" s="45">
        <f>'M1'!F44</f>
        <v>12.273734152279658</v>
      </c>
      <c r="E44" s="45">
        <v>17.168895740672284</v>
      </c>
      <c r="F44" s="45">
        <f>'M1'!I44</f>
        <v>9.3108101868198787</v>
      </c>
      <c r="G44" s="42">
        <v>8.7382237955522726</v>
      </c>
      <c r="K44" s="89"/>
    </row>
    <row r="45" spans="1:11" s="6" customFormat="1" ht="15.95" customHeight="1" x14ac:dyDescent="0.2">
      <c r="C45" s="23" t="s">
        <v>43</v>
      </c>
      <c r="D45" s="43">
        <f>'M1'!F45</f>
        <v>-86.808521293741208</v>
      </c>
      <c r="E45" s="43">
        <v>-86.185596710438958</v>
      </c>
      <c r="F45" s="43">
        <f>'M1'!I45</f>
        <v>-86.994703198755033</v>
      </c>
      <c r="G45" s="41">
        <v>-87.203143985114821</v>
      </c>
      <c r="K45" s="89"/>
    </row>
    <row r="46" spans="1:11" s="4" customFormat="1" ht="15.95" customHeight="1" x14ac:dyDescent="0.2">
      <c r="C46" s="138" t="s">
        <v>9</v>
      </c>
      <c r="D46" s="47">
        <f>'M1'!F46</f>
        <v>-0.72500390479608257</v>
      </c>
      <c r="E46" s="47">
        <v>3.8598123426818205</v>
      </c>
      <c r="F46" s="47">
        <f>'M1'!I46</f>
        <v>3.6065988573287626</v>
      </c>
      <c r="G46" s="52">
        <v>2.2699502096769066</v>
      </c>
      <c r="J46" s="90"/>
      <c r="K46" s="89"/>
    </row>
    <row r="47" spans="1:11" ht="15" customHeight="1" x14ac:dyDescent="0.2">
      <c r="C47" s="3"/>
    </row>
    <row r="48" spans="1:11" ht="15" customHeight="1" x14ac:dyDescent="0.2">
      <c r="C48" s="3"/>
      <c r="D48" s="4"/>
      <c r="E48" s="4"/>
      <c r="F48" s="4"/>
      <c r="G48" s="4"/>
    </row>
    <row r="49" spans="3:3" ht="15" customHeight="1" x14ac:dyDescent="0.2">
      <c r="C49" s="3"/>
    </row>
    <row r="50" spans="3:3" ht="15" customHeight="1" x14ac:dyDescent="0.2"/>
  </sheetData>
  <customSheetViews>
    <customSheetView guid="{BD0090C9-DA10-4990-9651-066A2554CA18}">
      <selection activeCell="J22" sqref="J22"/>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F11:G11"/>
    <mergeCell ref="D11:E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6627"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26627" r:id="rId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
  <sheetViews>
    <sheetView tabSelected="1" workbookViewId="0"/>
  </sheetViews>
  <sheetFormatPr baseColWidth="10" defaultRowHeight="12.75" x14ac:dyDescent="0.2"/>
  <cols>
    <col min="1" max="2" width="1.85546875" customWidth="1"/>
    <col min="3" max="3" width="16.2851562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116</v>
      </c>
      <c r="I9" s="53"/>
    </row>
    <row r="10" spans="3:9" ht="12.75" customHeight="1" x14ac:dyDescent="0.2"/>
    <row r="11" spans="3:9" ht="15.95" customHeight="1" x14ac:dyDescent="0.2">
      <c r="C11" s="213" t="s">
        <v>41</v>
      </c>
      <c r="D11" s="216" t="str">
        <f>'M1'!D11:F11</f>
        <v>Februar</v>
      </c>
      <c r="E11" s="217"/>
      <c r="F11" s="218"/>
      <c r="G11" s="219" t="str">
        <f>'M1'!G11:I11</f>
        <v>Jahressumme:   Januar bis Februar</v>
      </c>
      <c r="H11" s="220"/>
      <c r="I11" s="221"/>
    </row>
    <row r="12" spans="3:9" ht="23.25" customHeight="1" x14ac:dyDescent="0.2">
      <c r="C12" s="214"/>
      <c r="D12" s="27">
        <v>2017</v>
      </c>
      <c r="E12" s="31">
        <v>2016</v>
      </c>
      <c r="F12" s="34" t="s">
        <v>1</v>
      </c>
      <c r="G12" s="27">
        <v>2017</v>
      </c>
      <c r="H12" s="31">
        <v>2016</v>
      </c>
      <c r="I12" s="34" t="s">
        <v>1</v>
      </c>
    </row>
    <row r="13" spans="3:9" ht="15.95" customHeight="1" x14ac:dyDescent="0.2">
      <c r="C13" s="215"/>
      <c r="D13" s="24" t="s">
        <v>44</v>
      </c>
      <c r="E13" s="29" t="s">
        <v>44</v>
      </c>
      <c r="F13" s="25" t="s">
        <v>0</v>
      </c>
      <c r="G13" s="24" t="s">
        <v>44</v>
      </c>
      <c r="H13" s="29" t="s">
        <v>44</v>
      </c>
      <c r="I13" s="25" t="s">
        <v>0</v>
      </c>
    </row>
    <row r="14" spans="3:9" s="6" customFormat="1" ht="15.95" customHeight="1" x14ac:dyDescent="0.2">
      <c r="C14" s="20" t="s">
        <v>10</v>
      </c>
      <c r="D14" s="16">
        <v>29549056</v>
      </c>
      <c r="E14" s="16">
        <v>30169373</v>
      </c>
      <c r="F14" s="46">
        <f>((D14/E14)*100)-100</f>
        <v>-2.0561149878719647</v>
      </c>
      <c r="G14" s="16">
        <v>57930032</v>
      </c>
      <c r="H14" s="16">
        <v>56568417</v>
      </c>
      <c r="I14" s="39">
        <f>((G14/H14)*100)-100</f>
        <v>2.4070233395429881</v>
      </c>
    </row>
    <row r="15" spans="3:9" s="6" customFormat="1" ht="15.95" customHeight="1" x14ac:dyDescent="0.2">
      <c r="C15" s="21" t="s">
        <v>11</v>
      </c>
      <c r="D15" s="17">
        <v>7807442</v>
      </c>
      <c r="E15" s="17">
        <v>7407564</v>
      </c>
      <c r="F15" s="43">
        <f t="shared" ref="F15:F46" si="0">((D15/E15)*100)-100</f>
        <v>5.398238881230057</v>
      </c>
      <c r="G15" s="17">
        <v>15209607</v>
      </c>
      <c r="H15" s="17">
        <v>13980000</v>
      </c>
      <c r="I15" s="41">
        <f t="shared" ref="I15:I46" si="1">((G15/H15)*100)-100</f>
        <v>8.7954721030042862</v>
      </c>
    </row>
    <row r="16" spans="3:9" s="6" customFormat="1" ht="15.95" customHeight="1" x14ac:dyDescent="0.2">
      <c r="C16" s="22" t="s">
        <v>53</v>
      </c>
      <c r="D16" s="7">
        <v>7484335</v>
      </c>
      <c r="E16" s="7">
        <v>7109990</v>
      </c>
      <c r="F16" s="44">
        <f t="shared" si="0"/>
        <v>5.2650566315845708</v>
      </c>
      <c r="G16" s="7">
        <v>14587091</v>
      </c>
      <c r="H16" s="7">
        <v>13396232</v>
      </c>
      <c r="I16" s="40">
        <f t="shared" si="1"/>
        <v>8.8895071390223706</v>
      </c>
    </row>
    <row r="17" spans="1:9" s="6" customFormat="1" ht="15.95" customHeight="1" x14ac:dyDescent="0.2">
      <c r="C17" s="12" t="s">
        <v>54</v>
      </c>
      <c r="D17" s="7">
        <v>104565</v>
      </c>
      <c r="E17" s="7">
        <v>112670</v>
      </c>
      <c r="F17" s="44">
        <f t="shared" si="0"/>
        <v>-7.1935741546108147</v>
      </c>
      <c r="G17" s="7">
        <v>213434</v>
      </c>
      <c r="H17" s="7">
        <v>221977</v>
      </c>
      <c r="I17" s="40">
        <f t="shared" si="1"/>
        <v>-3.8485969267086233</v>
      </c>
    </row>
    <row r="18" spans="1:9" s="6" customFormat="1" ht="15.95" customHeight="1" x14ac:dyDescent="0.2">
      <c r="C18" s="12" t="s">
        <v>55</v>
      </c>
      <c r="D18" s="7">
        <v>309621</v>
      </c>
      <c r="E18" s="7">
        <v>271599</v>
      </c>
      <c r="F18" s="44">
        <f t="shared" si="0"/>
        <v>13.99931516684525</v>
      </c>
      <c r="G18" s="7">
        <v>544136</v>
      </c>
      <c r="H18" s="7">
        <v>478040</v>
      </c>
      <c r="I18" s="40">
        <f t="shared" si="1"/>
        <v>13.826458036984349</v>
      </c>
    </row>
    <row r="19" spans="1:9" s="6" customFormat="1" ht="15.95" customHeight="1" x14ac:dyDescent="0.2">
      <c r="A19" s="6" t="s">
        <v>12</v>
      </c>
      <c r="C19" s="12" t="s">
        <v>56</v>
      </c>
      <c r="D19" s="7">
        <v>38961</v>
      </c>
      <c r="E19" s="7">
        <v>41184</v>
      </c>
      <c r="F19" s="44">
        <f t="shared" si="0"/>
        <v>-5.3977272727272663</v>
      </c>
      <c r="G19" s="7">
        <v>79063</v>
      </c>
      <c r="H19" s="7">
        <v>79324</v>
      </c>
      <c r="I19" s="40">
        <f t="shared" si="1"/>
        <v>-0.32903030608643746</v>
      </c>
    </row>
    <row r="20" spans="1:9" s="6" customFormat="1" ht="15.95" customHeight="1" x14ac:dyDescent="0.2">
      <c r="C20" s="12" t="s">
        <v>57</v>
      </c>
      <c r="D20" s="7">
        <v>42789</v>
      </c>
      <c r="E20" s="7">
        <v>41103</v>
      </c>
      <c r="F20" s="44">
        <f t="shared" si="0"/>
        <v>4.101890372965471</v>
      </c>
      <c r="G20" s="7">
        <v>81024</v>
      </c>
      <c r="H20" s="7">
        <v>75680</v>
      </c>
      <c r="I20" s="40">
        <f t="shared" si="1"/>
        <v>7.0613107822410086</v>
      </c>
    </row>
    <row r="21" spans="1:9" s="6" customFormat="1" ht="15.95" customHeight="1" x14ac:dyDescent="0.2">
      <c r="C21" s="12" t="s">
        <v>58</v>
      </c>
      <c r="D21" s="7">
        <v>13459</v>
      </c>
      <c r="E21" s="7">
        <v>13134</v>
      </c>
      <c r="F21" s="44">
        <f t="shared" si="0"/>
        <v>2.4744936805238353</v>
      </c>
      <c r="G21" s="7">
        <v>27209</v>
      </c>
      <c r="H21" s="7">
        <v>25381</v>
      </c>
      <c r="I21" s="40">
        <f t="shared" si="1"/>
        <v>7.2022378944879932</v>
      </c>
    </row>
    <row r="22" spans="1:9" s="6" customFormat="1" ht="15.95" customHeight="1" x14ac:dyDescent="0.2">
      <c r="C22" s="12" t="s">
        <v>59</v>
      </c>
      <c r="D22" s="7">
        <v>86367</v>
      </c>
      <c r="E22" s="7">
        <v>95253</v>
      </c>
      <c r="F22" s="44">
        <f t="shared" si="0"/>
        <v>-9.3288400365342738</v>
      </c>
      <c r="G22" s="7">
        <v>170603</v>
      </c>
      <c r="H22" s="7">
        <v>180736</v>
      </c>
      <c r="I22" s="40">
        <f t="shared" si="1"/>
        <v>-5.6065200070821533</v>
      </c>
    </row>
    <row r="23" spans="1:9" s="6" customFormat="1" ht="15.95" customHeight="1" x14ac:dyDescent="0.2">
      <c r="C23" s="12" t="s">
        <v>60</v>
      </c>
      <c r="D23" s="7">
        <v>10358</v>
      </c>
      <c r="E23" s="7">
        <v>11503</v>
      </c>
      <c r="F23" s="44">
        <f t="shared" si="0"/>
        <v>-9.9539250630270431</v>
      </c>
      <c r="G23" s="7">
        <v>20324</v>
      </c>
      <c r="H23" s="7">
        <v>22767</v>
      </c>
      <c r="I23" s="40">
        <f t="shared" si="1"/>
        <v>-10.730443185312083</v>
      </c>
    </row>
    <row r="24" spans="1:9" s="6" customFormat="1" ht="15.95" customHeight="1" x14ac:dyDescent="0.2">
      <c r="C24" s="12" t="s">
        <v>61</v>
      </c>
      <c r="D24" s="7">
        <v>11450</v>
      </c>
      <c r="E24" s="7">
        <v>11823</v>
      </c>
      <c r="F24" s="44">
        <f t="shared" si="0"/>
        <v>-3.1548676308889441</v>
      </c>
      <c r="G24" s="7">
        <v>22739</v>
      </c>
      <c r="H24" s="7">
        <v>22283</v>
      </c>
      <c r="I24" s="40">
        <f t="shared" si="1"/>
        <v>2.0464030875555324</v>
      </c>
    </row>
    <row r="25" spans="1:9" s="6" customFormat="1" ht="15.95" customHeight="1" x14ac:dyDescent="0.2">
      <c r="A25" s="6" t="s">
        <v>13</v>
      </c>
      <c r="C25" s="12" t="s">
        <v>62</v>
      </c>
      <c r="D25" s="7">
        <v>7341</v>
      </c>
      <c r="E25" s="7">
        <v>7761</v>
      </c>
      <c r="F25" s="44">
        <f t="shared" si="0"/>
        <v>-5.4116737533823027</v>
      </c>
      <c r="G25" s="7">
        <v>14324</v>
      </c>
      <c r="H25" s="7">
        <v>14580</v>
      </c>
      <c r="I25" s="40">
        <f t="shared" si="1"/>
        <v>-1.7558299039780536</v>
      </c>
    </row>
    <row r="26" spans="1:9" s="6" customFormat="1" ht="15.95" customHeight="1" x14ac:dyDescent="0.2">
      <c r="C26" s="12" t="s">
        <v>63</v>
      </c>
      <c r="D26" s="7">
        <v>106163</v>
      </c>
      <c r="E26" s="7">
        <v>109029</v>
      </c>
      <c r="F26" s="44">
        <f t="shared" si="0"/>
        <v>-2.6286584303258849</v>
      </c>
      <c r="G26" s="7">
        <v>205547</v>
      </c>
      <c r="H26" s="7">
        <v>206930</v>
      </c>
      <c r="I26" s="40">
        <f t="shared" si="1"/>
        <v>-0.66834195138451946</v>
      </c>
    </row>
    <row r="27" spans="1:9" s="6" customFormat="1" ht="15.95" customHeight="1" x14ac:dyDescent="0.2">
      <c r="A27" s="6" t="s">
        <v>13</v>
      </c>
      <c r="C27" s="12" t="s">
        <v>132</v>
      </c>
      <c r="D27" s="7">
        <v>61457</v>
      </c>
      <c r="E27" s="7">
        <v>56473</v>
      </c>
      <c r="F27" s="44">
        <f>((D27/E27)*100)-100</f>
        <v>8.825456412799042</v>
      </c>
      <c r="G27" s="7">
        <v>115232</v>
      </c>
      <c r="H27" s="7">
        <v>104275</v>
      </c>
      <c r="I27" s="40">
        <f>((G27/H27)*100)-100</f>
        <v>10.507791896427719</v>
      </c>
    </row>
    <row r="28" spans="1:9" s="6" customFormat="1" ht="15.95" customHeight="1" x14ac:dyDescent="0.2">
      <c r="A28" s="6" t="s">
        <v>13</v>
      </c>
      <c r="C28" s="12" t="s">
        <v>64</v>
      </c>
      <c r="D28" s="7">
        <v>79096</v>
      </c>
      <c r="E28" s="7">
        <v>73123</v>
      </c>
      <c r="F28" s="44">
        <f t="shared" si="0"/>
        <v>8.1684285382164177</v>
      </c>
      <c r="G28" s="7">
        <v>156664</v>
      </c>
      <c r="H28" s="7">
        <v>139247</v>
      </c>
      <c r="I28" s="40">
        <f t="shared" si="1"/>
        <v>12.507989400130697</v>
      </c>
    </row>
    <row r="29" spans="1:9" s="6" customFormat="1" ht="15.95" customHeight="1" x14ac:dyDescent="0.2">
      <c r="C29" s="12" t="s">
        <v>65</v>
      </c>
      <c r="D29" s="7">
        <v>374867</v>
      </c>
      <c r="E29" s="7">
        <v>309889</v>
      </c>
      <c r="F29" s="44">
        <f t="shared" si="0"/>
        <v>20.9681531128888</v>
      </c>
      <c r="G29" s="7">
        <v>737005</v>
      </c>
      <c r="H29" s="7">
        <v>585815</v>
      </c>
      <c r="I29" s="40">
        <f t="shared" si="1"/>
        <v>25.808489028106152</v>
      </c>
    </row>
    <row r="30" spans="1:9" s="6" customFormat="1" ht="15.95" customHeight="1" x14ac:dyDescent="0.2">
      <c r="C30" s="12" t="s">
        <v>66</v>
      </c>
      <c r="D30" s="7">
        <v>93729</v>
      </c>
      <c r="E30" s="7">
        <v>98306</v>
      </c>
      <c r="F30" s="44">
        <f t="shared" si="0"/>
        <v>-4.6558704453441351</v>
      </c>
      <c r="G30" s="7">
        <v>186557</v>
      </c>
      <c r="H30" s="7">
        <v>188575</v>
      </c>
      <c r="I30" s="40">
        <f t="shared" si="1"/>
        <v>-1.0701312475142544</v>
      </c>
    </row>
    <row r="31" spans="1:9" s="6" customFormat="1" ht="15.95" customHeight="1" x14ac:dyDescent="0.2">
      <c r="C31" s="12" t="s">
        <v>67</v>
      </c>
      <c r="D31" s="7">
        <v>483</v>
      </c>
      <c r="E31" s="7">
        <v>538</v>
      </c>
      <c r="F31" s="44">
        <f t="shared" si="0"/>
        <v>-10.223048327137548</v>
      </c>
      <c r="G31" s="7">
        <v>982</v>
      </c>
      <c r="H31" s="7">
        <v>1052</v>
      </c>
      <c r="I31" s="40">
        <f t="shared" si="1"/>
        <v>-6.6539923954372568</v>
      </c>
    </row>
    <row r="32" spans="1:9" s="6" customFormat="1" ht="15.95" customHeight="1" x14ac:dyDescent="0.2">
      <c r="C32" s="12" t="s">
        <v>68</v>
      </c>
      <c r="D32" s="7">
        <v>904169</v>
      </c>
      <c r="E32" s="7">
        <v>934163</v>
      </c>
      <c r="F32" s="44">
        <f t="shared" si="0"/>
        <v>-3.210788695334756</v>
      </c>
      <c r="G32" s="7">
        <v>1831295</v>
      </c>
      <c r="H32" s="7">
        <v>1822111</v>
      </c>
      <c r="I32" s="40">
        <f t="shared" si="1"/>
        <v>0.50403076431678073</v>
      </c>
    </row>
    <row r="33" spans="1:9" s="6" customFormat="1" ht="15.95" customHeight="1" x14ac:dyDescent="0.2">
      <c r="C33" s="12" t="s">
        <v>69</v>
      </c>
      <c r="D33" s="7">
        <v>254693</v>
      </c>
      <c r="E33" s="7">
        <v>268012</v>
      </c>
      <c r="F33" s="44">
        <f t="shared" si="0"/>
        <v>-4.9695536020775108</v>
      </c>
      <c r="G33" s="7">
        <v>492575</v>
      </c>
      <c r="H33" s="7">
        <v>495863</v>
      </c>
      <c r="I33" s="40">
        <f t="shared" si="1"/>
        <v>-0.66308637668065273</v>
      </c>
    </row>
    <row r="34" spans="1:9" s="6" customFormat="1" ht="15.95" customHeight="1" x14ac:dyDescent="0.2">
      <c r="C34" s="12" t="s">
        <v>70</v>
      </c>
      <c r="D34" s="7">
        <v>2348136</v>
      </c>
      <c r="E34" s="7">
        <v>2130042</v>
      </c>
      <c r="F34" s="44">
        <f t="shared" si="0"/>
        <v>10.238953034728908</v>
      </c>
      <c r="G34" s="7">
        <v>4583886</v>
      </c>
      <c r="H34" s="7">
        <v>3997116</v>
      </c>
      <c r="I34" s="40">
        <f t="shared" si="1"/>
        <v>14.679834160429664</v>
      </c>
    </row>
    <row r="35" spans="1:9" s="6" customFormat="1" ht="15.95" customHeight="1" x14ac:dyDescent="0.2">
      <c r="C35" s="12" t="s">
        <v>71</v>
      </c>
      <c r="D35" s="7">
        <v>69000</v>
      </c>
      <c r="E35" s="7">
        <v>64217</v>
      </c>
      <c r="F35" s="44">
        <f t="shared" si="0"/>
        <v>7.4481835028107781</v>
      </c>
      <c r="G35" s="7">
        <v>138995</v>
      </c>
      <c r="H35" s="7">
        <v>125283</v>
      </c>
      <c r="I35" s="40">
        <f t="shared" si="1"/>
        <v>10.944820925424835</v>
      </c>
    </row>
    <row r="36" spans="1:9" s="6" customFormat="1" ht="15.95" customHeight="1" x14ac:dyDescent="0.2">
      <c r="C36" s="12" t="s">
        <v>72</v>
      </c>
      <c r="D36" s="7">
        <v>677164</v>
      </c>
      <c r="E36" s="7">
        <v>586041</v>
      </c>
      <c r="F36" s="44">
        <f t="shared" si="0"/>
        <v>15.54891210683212</v>
      </c>
      <c r="G36" s="7">
        <v>1262925</v>
      </c>
      <c r="H36" s="7">
        <v>1065177</v>
      </c>
      <c r="I36" s="40">
        <f t="shared" si="1"/>
        <v>18.564801906162074</v>
      </c>
    </row>
    <row r="37" spans="1:9" s="6" customFormat="1" ht="15.95" customHeight="1" x14ac:dyDescent="0.2">
      <c r="C37" s="12" t="s">
        <v>80</v>
      </c>
      <c r="D37" s="7">
        <v>19966</v>
      </c>
      <c r="E37" s="7">
        <v>20942</v>
      </c>
      <c r="F37" s="44">
        <f t="shared" si="0"/>
        <v>-4.6604908795721514</v>
      </c>
      <c r="G37" s="7">
        <v>40239</v>
      </c>
      <c r="H37" s="7">
        <v>40193</v>
      </c>
      <c r="I37" s="40">
        <f t="shared" si="1"/>
        <v>0.11444778941607581</v>
      </c>
    </row>
    <row r="38" spans="1:9" s="6" customFormat="1" ht="15.95" customHeight="1" x14ac:dyDescent="0.2">
      <c r="C38" s="12" t="s">
        <v>73</v>
      </c>
      <c r="D38" s="7">
        <v>339919</v>
      </c>
      <c r="E38" s="7">
        <v>345956</v>
      </c>
      <c r="F38" s="44">
        <f t="shared" si="0"/>
        <v>-1.7450195978679375</v>
      </c>
      <c r="G38" s="7">
        <v>658203</v>
      </c>
      <c r="H38" s="7">
        <v>648027</v>
      </c>
      <c r="I38" s="40">
        <f t="shared" si="1"/>
        <v>1.5703049409978291</v>
      </c>
    </row>
    <row r="39" spans="1:9" s="6" customFormat="1" ht="15.95" customHeight="1" x14ac:dyDescent="0.2">
      <c r="C39" s="12" t="s">
        <v>74</v>
      </c>
      <c r="D39" s="7">
        <v>203166</v>
      </c>
      <c r="E39" s="7">
        <v>181810</v>
      </c>
      <c r="F39" s="44">
        <f t="shared" si="0"/>
        <v>11.746328584786326</v>
      </c>
      <c r="G39" s="7">
        <v>383451</v>
      </c>
      <c r="H39" s="7">
        <v>335228</v>
      </c>
      <c r="I39" s="40">
        <f t="shared" si="1"/>
        <v>14.385134893266667</v>
      </c>
    </row>
    <row r="40" spans="1:9" s="6" customFormat="1" ht="15.95" customHeight="1" x14ac:dyDescent="0.2">
      <c r="C40" s="12" t="s">
        <v>75</v>
      </c>
      <c r="D40" s="7">
        <v>170489</v>
      </c>
      <c r="E40" s="7">
        <v>170975</v>
      </c>
      <c r="F40" s="44">
        <f t="shared" si="0"/>
        <v>-0.28425208363796628</v>
      </c>
      <c r="G40" s="7">
        <v>355353</v>
      </c>
      <c r="H40" s="7">
        <v>351908</v>
      </c>
      <c r="I40" s="40">
        <f t="shared" si="1"/>
        <v>0.97894904349999479</v>
      </c>
    </row>
    <row r="41" spans="1:9" s="6" customFormat="1" ht="15.95" customHeight="1" x14ac:dyDescent="0.2">
      <c r="C41" s="12" t="s">
        <v>76</v>
      </c>
      <c r="D41" s="7">
        <v>776942</v>
      </c>
      <c r="E41" s="7">
        <v>782192</v>
      </c>
      <c r="F41" s="44">
        <f t="shared" si="0"/>
        <v>-0.67119070509542667</v>
      </c>
      <c r="G41" s="7">
        <v>1526765</v>
      </c>
      <c r="H41" s="7">
        <v>1469657</v>
      </c>
      <c r="I41" s="40">
        <f t="shared" si="1"/>
        <v>3.8858046469346164</v>
      </c>
    </row>
    <row r="42" spans="1:9" s="6" customFormat="1" ht="15.95" customHeight="1" x14ac:dyDescent="0.2">
      <c r="A42" s="6" t="s">
        <v>12</v>
      </c>
      <c r="C42" s="12" t="s">
        <v>77</v>
      </c>
      <c r="D42" s="7">
        <v>374905</v>
      </c>
      <c r="E42" s="7">
        <v>368034</v>
      </c>
      <c r="F42" s="44">
        <f t="shared" si="0"/>
        <v>1.8669470755419297</v>
      </c>
      <c r="G42" s="7">
        <v>728453</v>
      </c>
      <c r="H42" s="7">
        <v>690905</v>
      </c>
      <c r="I42" s="40">
        <f t="shared" si="1"/>
        <v>5.4346111259869332</v>
      </c>
    </row>
    <row r="43" spans="1:9" s="6" customFormat="1" ht="15.95" customHeight="1" x14ac:dyDescent="0.2">
      <c r="C43" s="12" t="s">
        <v>78</v>
      </c>
      <c r="D43" s="7">
        <v>5080</v>
      </c>
      <c r="E43" s="7">
        <v>4218</v>
      </c>
      <c r="F43" s="44">
        <f t="shared" si="0"/>
        <v>20.436225699383598</v>
      </c>
      <c r="G43" s="7">
        <v>10108</v>
      </c>
      <c r="H43" s="7">
        <v>8102</v>
      </c>
      <c r="I43" s="40">
        <f t="shared" si="1"/>
        <v>24.75931868674401</v>
      </c>
    </row>
    <row r="44" spans="1:9" s="6" customFormat="1" ht="15.95" customHeight="1" x14ac:dyDescent="0.2">
      <c r="C44" s="23" t="s">
        <v>79</v>
      </c>
      <c r="D44" s="8">
        <v>323107</v>
      </c>
      <c r="E44" s="8">
        <v>297574</v>
      </c>
      <c r="F44" s="45">
        <f t="shared" si="0"/>
        <v>8.5803867273350534</v>
      </c>
      <c r="G44" s="8">
        <v>622516</v>
      </c>
      <c r="H44" s="8">
        <v>583768</v>
      </c>
      <c r="I44" s="42">
        <f t="shared" si="1"/>
        <v>6.6375683490701931</v>
      </c>
    </row>
    <row r="45" spans="1:9" s="6" customFormat="1" ht="15.95" customHeight="1" x14ac:dyDescent="0.2">
      <c r="C45" s="65" t="s">
        <v>43</v>
      </c>
      <c r="D45" s="66">
        <v>39779</v>
      </c>
      <c r="E45" s="66">
        <v>381658</v>
      </c>
      <c r="F45" s="67">
        <f t="shared" si="0"/>
        <v>-89.577317912895836</v>
      </c>
      <c r="G45" s="66">
        <v>74907</v>
      </c>
      <c r="H45" s="66">
        <v>730969</v>
      </c>
      <c r="I45" s="68">
        <f t="shared" si="1"/>
        <v>-89.752369799540062</v>
      </c>
    </row>
    <row r="46" spans="1:9" s="4" customFormat="1" ht="15.95" customHeight="1" x14ac:dyDescent="0.2">
      <c r="C46" s="138" t="s">
        <v>9</v>
      </c>
      <c r="D46" s="32">
        <v>37396277</v>
      </c>
      <c r="E46" s="32">
        <v>37958595</v>
      </c>
      <c r="F46" s="47">
        <f t="shared" si="0"/>
        <v>-1.481398349965275</v>
      </c>
      <c r="G46" s="32">
        <v>73214546</v>
      </c>
      <c r="H46" s="32">
        <v>71279386</v>
      </c>
      <c r="I46" s="52">
        <f t="shared" si="1"/>
        <v>2.7148943174117619</v>
      </c>
    </row>
    <row r="47" spans="1:9" ht="15" customHeight="1" x14ac:dyDescent="0.2">
      <c r="C47" s="3"/>
    </row>
    <row r="48" spans="1:9" ht="15" customHeight="1" x14ac:dyDescent="0.2">
      <c r="C48" s="3"/>
    </row>
    <row r="49" spans="3:3" ht="15" customHeight="1" x14ac:dyDescent="0.2">
      <c r="C49" s="3"/>
    </row>
    <row r="50" spans="3:3" ht="15" customHeight="1" x14ac:dyDescent="0.2"/>
  </sheetData>
  <customSheetViews>
    <customSheetView guid="{BD0090C9-DA10-4990-9651-066A2554CA18}">
      <selection activeCell="L25" sqref="L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371475</xdr:colOff>
                <xdr:row>6</xdr:row>
                <xdr:rowOff>0</xdr:rowOff>
              </to>
            </anchor>
          </objectPr>
        </oleObject>
      </mc:Choice>
      <mc:Fallback>
        <oleObject progId="Word.Picture.8" shapeId="19458" r:id="rId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zoomScaleNormal="100" workbookViewId="0"/>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117</v>
      </c>
    </row>
    <row r="10" spans="3:9" ht="12.75" customHeight="1" x14ac:dyDescent="0.2"/>
    <row r="11" spans="3:9" ht="15.95" customHeight="1" x14ac:dyDescent="0.2">
      <c r="C11" s="213" t="s">
        <v>40</v>
      </c>
      <c r="D11" s="216" t="str">
        <f>'M1'!D11:F11</f>
        <v>Februar</v>
      </c>
      <c r="E11" s="217"/>
      <c r="F11" s="218"/>
      <c r="G11" s="219" t="str">
        <f>'M1'!G11:I11</f>
        <v>Jahressumme:   Januar bis Februar</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f>'M4'!D14+'M5'!D14</f>
        <v>1212610</v>
      </c>
      <c r="E14" s="16">
        <f>'M4'!E14+'M5'!E14</f>
        <v>1211539</v>
      </c>
      <c r="F14" s="46">
        <f>((D14/E14)*100)-100</f>
        <v>8.8399960711129211E-2</v>
      </c>
      <c r="G14" s="16">
        <f>'M4'!G14+'M5'!G14</f>
        <v>2426353</v>
      </c>
      <c r="H14" s="16">
        <f>'M4'!H14+'M5'!H14</f>
        <v>2342374</v>
      </c>
      <c r="I14" s="39">
        <f>((G14/H14)*100)-100</f>
        <v>3.585208852215743</v>
      </c>
    </row>
    <row r="15" spans="3:9" s="6" customFormat="1" ht="15.95" customHeight="1" x14ac:dyDescent="0.2">
      <c r="C15" s="10" t="s">
        <v>15</v>
      </c>
      <c r="D15" s="9">
        <f>'M4'!D15+'M5'!D15</f>
        <v>40492</v>
      </c>
      <c r="E15" s="9">
        <f>'M4'!E15+'M5'!E15</f>
        <v>40835</v>
      </c>
      <c r="F15" s="48">
        <f t="shared" ref="F15:F31" si="0">((D15/E15)*100)-100</f>
        <v>-0.83996571568508216</v>
      </c>
      <c r="G15" s="9">
        <f>'M4'!G15+'M5'!G15</f>
        <v>81793</v>
      </c>
      <c r="H15" s="9">
        <f>'M4'!H15+'M5'!H15</f>
        <v>77704</v>
      </c>
      <c r="I15" s="50">
        <f t="shared" ref="I15:I31" si="1">((G15/H15)*100)-100</f>
        <v>5.2622773602388548</v>
      </c>
    </row>
    <row r="16" spans="3:9" s="6" customFormat="1" ht="15.95" customHeight="1" x14ac:dyDescent="0.2">
      <c r="C16" s="10" t="s">
        <v>16</v>
      </c>
      <c r="D16" s="9">
        <f>'M4'!D16+'M5'!D16</f>
        <v>181976</v>
      </c>
      <c r="E16" s="9">
        <f>'M4'!E16+'M5'!E16</f>
        <v>183694</v>
      </c>
      <c r="F16" s="48">
        <f t="shared" si="0"/>
        <v>-0.9352510152754121</v>
      </c>
      <c r="G16" s="9">
        <f>'M4'!G16+'M5'!G16</f>
        <v>361027</v>
      </c>
      <c r="H16" s="9">
        <f>'M4'!H16+'M5'!H16</f>
        <v>354568</v>
      </c>
      <c r="I16" s="50">
        <f t="shared" si="1"/>
        <v>1.8216533922970939</v>
      </c>
    </row>
    <row r="17" spans="3:9" s="6" customFormat="1" ht="15.95" customHeight="1" x14ac:dyDescent="0.2">
      <c r="C17" s="10" t="s">
        <v>17</v>
      </c>
      <c r="D17" s="9">
        <f>'M4'!D17+'M5'!D17</f>
        <v>122414</v>
      </c>
      <c r="E17" s="9">
        <f>'M4'!E17+'M5'!E17</f>
        <v>122270</v>
      </c>
      <c r="F17" s="48">
        <f t="shared" si="0"/>
        <v>0.11777214361659105</v>
      </c>
      <c r="G17" s="9">
        <f>'M4'!G17+'M5'!G17</f>
        <v>245523</v>
      </c>
      <c r="H17" s="9">
        <f>'M4'!H17+'M5'!H17</f>
        <v>234824</v>
      </c>
      <c r="I17" s="50">
        <f t="shared" si="1"/>
        <v>4.5561782441317717</v>
      </c>
    </row>
    <row r="18" spans="3:9" s="6" customFormat="1" ht="15.95" customHeight="1" x14ac:dyDescent="0.2">
      <c r="C18" s="10" t="s">
        <v>18</v>
      </c>
      <c r="D18" s="9">
        <f>'M4'!D18+'M5'!D18</f>
        <v>71605</v>
      </c>
      <c r="E18" s="9">
        <f>'M4'!E18+'M5'!E18</f>
        <v>71139</v>
      </c>
      <c r="F18" s="48">
        <f t="shared" si="0"/>
        <v>0.6550555953836863</v>
      </c>
      <c r="G18" s="9">
        <f>'M4'!G18+'M5'!G18</f>
        <v>138292</v>
      </c>
      <c r="H18" s="9">
        <f>'M4'!H18+'M5'!H18</f>
        <v>137367</v>
      </c>
      <c r="I18" s="50">
        <f t="shared" si="1"/>
        <v>0.67337861349523109</v>
      </c>
    </row>
    <row r="19" spans="3:9" s="6" customFormat="1" ht="15.95" customHeight="1" x14ac:dyDescent="0.2">
      <c r="C19" s="10" t="s">
        <v>19</v>
      </c>
      <c r="D19" s="9">
        <f>'M4'!D19+'M5'!D19</f>
        <v>303852</v>
      </c>
      <c r="E19" s="9">
        <f>'M4'!E19+'M5'!E19</f>
        <v>307861</v>
      </c>
      <c r="F19" s="48">
        <f t="shared" si="0"/>
        <v>-1.3022110627848349</v>
      </c>
      <c r="G19" s="9">
        <f>'M4'!G19+'M5'!G19</f>
        <v>610971</v>
      </c>
      <c r="H19" s="9">
        <f>'M4'!H19+'M5'!H19</f>
        <v>593474</v>
      </c>
      <c r="I19" s="50">
        <f t="shared" si="1"/>
        <v>2.9482336210179483</v>
      </c>
    </row>
    <row r="20" spans="3:9" s="6" customFormat="1" ht="15.95" customHeight="1" x14ac:dyDescent="0.2">
      <c r="C20" s="10" t="s">
        <v>20</v>
      </c>
      <c r="D20" s="9">
        <f>'M4'!D20+'M5'!D20</f>
        <v>179388</v>
      </c>
      <c r="E20" s="9">
        <f>'M4'!E20+'M5'!E20</f>
        <v>165289</v>
      </c>
      <c r="F20" s="48">
        <f t="shared" si="0"/>
        <v>8.5299082213577577</v>
      </c>
      <c r="G20" s="9">
        <f>'M4'!G20+'M5'!G20</f>
        <v>363740</v>
      </c>
      <c r="H20" s="9">
        <f>'M4'!H20+'M5'!H20</f>
        <v>318125</v>
      </c>
      <c r="I20" s="50">
        <f t="shared" si="1"/>
        <v>14.338703339882116</v>
      </c>
    </row>
    <row r="21" spans="3:9" s="6" customFormat="1" ht="15.95" customHeight="1" x14ac:dyDescent="0.2">
      <c r="C21" s="10" t="s">
        <v>21</v>
      </c>
      <c r="D21" s="9">
        <f>'M4'!D21+'M5'!D21</f>
        <v>53546</v>
      </c>
      <c r="E21" s="9">
        <f>'M4'!E21+'M5'!E21</f>
        <v>53305</v>
      </c>
      <c r="F21" s="48">
        <f t="shared" si="0"/>
        <v>0.45211518619265689</v>
      </c>
      <c r="G21" s="9">
        <f>'M4'!G21+'M5'!G21</f>
        <v>106728</v>
      </c>
      <c r="H21" s="9">
        <f>'M4'!H21+'M5'!H21</f>
        <v>102605</v>
      </c>
      <c r="I21" s="50">
        <f t="shared" si="1"/>
        <v>4.018322693825823</v>
      </c>
    </row>
    <row r="22" spans="3:9" s="6" customFormat="1" ht="15.95" customHeight="1" x14ac:dyDescent="0.2">
      <c r="C22" s="10" t="s">
        <v>22</v>
      </c>
      <c r="D22" s="9">
        <f>'M4'!D22+'M5'!D22</f>
        <v>166192</v>
      </c>
      <c r="E22" s="9">
        <f>'M4'!E22+'M5'!E22</f>
        <v>173162</v>
      </c>
      <c r="F22" s="48">
        <f t="shared" si="0"/>
        <v>-4.0251325348517639</v>
      </c>
      <c r="G22" s="9">
        <f>'M4'!G22+'M5'!G22</f>
        <v>331375</v>
      </c>
      <c r="H22" s="9">
        <f>'M4'!H22+'M5'!H22</f>
        <v>343763</v>
      </c>
      <c r="I22" s="50">
        <f t="shared" si="1"/>
        <v>-3.6036455348597656</v>
      </c>
    </row>
    <row r="23" spans="3:9" s="6" customFormat="1" ht="15.95" customHeight="1" x14ac:dyDescent="0.2">
      <c r="C23" s="10" t="s">
        <v>124</v>
      </c>
      <c r="D23" s="9">
        <f>'M4'!D23+'M5'!D23</f>
        <v>93145</v>
      </c>
      <c r="E23" s="126">
        <f>'M4'!E23+'M5'!E23</f>
        <v>93984</v>
      </c>
      <c r="F23" s="127">
        <f t="shared" si="0"/>
        <v>-0.89270514130063816</v>
      </c>
      <c r="G23" s="9">
        <f>'M4'!G23+'M5'!G23</f>
        <v>186904</v>
      </c>
      <c r="H23" s="9">
        <f>'M4'!H23+'M5'!H23</f>
        <v>179944</v>
      </c>
      <c r="I23" s="50">
        <f>((G23/H23)*100)-100</f>
        <v>3.867870004001233</v>
      </c>
    </row>
    <row r="24" spans="3:9" s="6" customFormat="1" ht="15.95" customHeight="1" x14ac:dyDescent="0.2">
      <c r="C24" s="15" t="s">
        <v>3</v>
      </c>
      <c r="D24" s="33">
        <f>'M4'!D24+'M5'!D24</f>
        <v>221779</v>
      </c>
      <c r="E24" s="33">
        <f>'M4'!E24+'M5'!E24</f>
        <v>195193</v>
      </c>
      <c r="F24" s="49">
        <f t="shared" si="0"/>
        <v>13.620365484417988</v>
      </c>
      <c r="G24" s="33">
        <f>'M4'!G24+'M5'!G24</f>
        <v>443429</v>
      </c>
      <c r="H24" s="33">
        <f>'M4'!H24+'M5'!H24</f>
        <v>375476</v>
      </c>
      <c r="I24" s="51">
        <f t="shared" si="1"/>
        <v>18.097827823882227</v>
      </c>
    </row>
    <row r="25" spans="3:9" s="6" customFormat="1" ht="15.95" customHeight="1" x14ac:dyDescent="0.2">
      <c r="C25" s="10" t="s">
        <v>23</v>
      </c>
      <c r="D25" s="9">
        <f>'M4'!D25+'M5'!D25</f>
        <v>183360</v>
      </c>
      <c r="E25" s="9">
        <f>'M4'!E25+'M5'!E25</f>
        <v>157931</v>
      </c>
      <c r="F25" s="48">
        <f t="shared" si="0"/>
        <v>16.101335393304666</v>
      </c>
      <c r="G25" s="9">
        <f>'M4'!G25+'M5'!G25</f>
        <v>368001</v>
      </c>
      <c r="H25" s="9">
        <f>'M4'!H25+'M5'!H25</f>
        <v>304100</v>
      </c>
      <c r="I25" s="50">
        <f t="shared" si="1"/>
        <v>21.013153567905292</v>
      </c>
    </row>
    <row r="26" spans="3:9" s="6" customFormat="1" ht="15.95" customHeight="1" x14ac:dyDescent="0.2">
      <c r="C26" s="10" t="s">
        <v>24</v>
      </c>
      <c r="D26" s="9">
        <f>'M4'!D26+'M5'!D26</f>
        <v>38419</v>
      </c>
      <c r="E26" s="9">
        <f>'M4'!E26+'M5'!E26</f>
        <v>37262</v>
      </c>
      <c r="F26" s="48">
        <f t="shared" si="0"/>
        <v>3.1050399871182464</v>
      </c>
      <c r="G26" s="9">
        <f>'M4'!G26+'M5'!G26</f>
        <v>75428</v>
      </c>
      <c r="H26" s="9">
        <f>'M4'!H26+'M5'!H26</f>
        <v>71376</v>
      </c>
      <c r="I26" s="50">
        <f t="shared" si="1"/>
        <v>5.676978255996417</v>
      </c>
    </row>
    <row r="27" spans="3:9" s="6" customFormat="1" ht="15.95" customHeight="1" x14ac:dyDescent="0.2">
      <c r="C27" s="15" t="s">
        <v>5</v>
      </c>
      <c r="D27" s="33">
        <f>'M4'!D27+'M5'!D27</f>
        <v>180078</v>
      </c>
      <c r="E27" s="33">
        <f>'M4'!E27+'M5'!E27</f>
        <v>186288</v>
      </c>
      <c r="F27" s="49">
        <f t="shared" si="0"/>
        <v>-3.3335480546250977</v>
      </c>
      <c r="G27" s="33">
        <f>'M4'!G27+'M5'!G27</f>
        <v>350480</v>
      </c>
      <c r="H27" s="33">
        <f>'M4'!H27+'M5'!H27</f>
        <v>355098</v>
      </c>
      <c r="I27" s="51">
        <f t="shared" si="1"/>
        <v>-1.3004860630023245</v>
      </c>
    </row>
    <row r="28" spans="3:9" s="6" customFormat="1" ht="15.95" customHeight="1" x14ac:dyDescent="0.2">
      <c r="C28" s="10" t="s">
        <v>25</v>
      </c>
      <c r="D28" s="9">
        <f>'M4'!D28+'M5'!D28</f>
        <v>113015</v>
      </c>
      <c r="E28" s="9">
        <f>'M4'!E28+'M5'!E28</f>
        <v>112253</v>
      </c>
      <c r="F28" s="48">
        <f t="shared" si="0"/>
        <v>0.6788237285417722</v>
      </c>
      <c r="G28" s="9">
        <f>'M4'!G28+'M5'!G28</f>
        <v>220328</v>
      </c>
      <c r="H28" s="9">
        <f>'M4'!H28+'M5'!H28</f>
        <v>215789</v>
      </c>
      <c r="I28" s="50">
        <f t="shared" si="1"/>
        <v>2.1034436417055531</v>
      </c>
    </row>
    <row r="29" spans="3:9" s="6" customFormat="1" ht="15.95" customHeight="1" x14ac:dyDescent="0.2">
      <c r="C29" s="10" t="s">
        <v>26</v>
      </c>
      <c r="D29" s="9">
        <f>'M4'!D29+'M5'!D29</f>
        <v>67063</v>
      </c>
      <c r="E29" s="7">
        <f>'M4'!E29+'M5'!E29</f>
        <v>74035</v>
      </c>
      <c r="F29" s="44">
        <f t="shared" si="0"/>
        <v>-9.417167555885726</v>
      </c>
      <c r="G29" s="7">
        <f>'M4'!G29+'M5'!G29</f>
        <v>130152</v>
      </c>
      <c r="H29" s="7">
        <f>'M4'!H29+'M5'!H29</f>
        <v>139309</v>
      </c>
      <c r="I29" s="40">
        <f t="shared" si="1"/>
        <v>-6.5731575131542144</v>
      </c>
    </row>
    <row r="30" spans="3:9" s="6" customFormat="1" ht="15.95" customHeight="1" x14ac:dyDescent="0.2">
      <c r="C30" s="15" t="s">
        <v>81</v>
      </c>
      <c r="D30" s="33">
        <f>'M4'!D30+'M5'!D30</f>
        <v>72441</v>
      </c>
      <c r="E30" s="33">
        <f>'M4'!E30+'M5'!E30</f>
        <v>72030</v>
      </c>
      <c r="F30" s="43">
        <f t="shared" si="0"/>
        <v>0.57059558517285325</v>
      </c>
      <c r="G30" s="33">
        <f>'M4'!G30+'M5'!G30</f>
        <v>143279</v>
      </c>
      <c r="H30" s="33">
        <f>'M4'!H30+'M5'!H30</f>
        <v>138321</v>
      </c>
      <c r="I30" s="41">
        <f t="shared" si="1"/>
        <v>3.5844159599771643</v>
      </c>
    </row>
    <row r="31" spans="3:9" s="6" customFormat="1" ht="15.95" customHeight="1" x14ac:dyDescent="0.2">
      <c r="C31" s="10" t="s">
        <v>98</v>
      </c>
      <c r="D31" s="9">
        <f>'M4'!D31+'M5'!D31</f>
        <v>72441</v>
      </c>
      <c r="E31" s="9">
        <f>'M4'!E31+'M5'!E31</f>
        <v>72030</v>
      </c>
      <c r="F31" s="44">
        <f t="shared" si="0"/>
        <v>0.57059558517285325</v>
      </c>
      <c r="G31" s="7">
        <f>'M4'!G31+'M5'!G31</f>
        <v>143279</v>
      </c>
      <c r="H31" s="7">
        <f>'M4'!H31+'M5'!H31</f>
        <v>138321</v>
      </c>
      <c r="I31" s="40">
        <f t="shared" si="1"/>
        <v>3.5844159599771643</v>
      </c>
    </row>
    <row r="32" spans="3:9" s="6" customFormat="1" ht="15.95" customHeight="1" x14ac:dyDescent="0.2">
      <c r="C32" s="15" t="s">
        <v>27</v>
      </c>
      <c r="D32" s="33">
        <f>'M4'!D32+'M5'!D32</f>
        <v>32179</v>
      </c>
      <c r="E32" s="33">
        <f>'M4'!E32+'M5'!E32</f>
        <v>32270</v>
      </c>
      <c r="F32" s="49">
        <f t="shared" ref="F32:F50" si="2">((D32/E32)*100)-100</f>
        <v>-0.28199566160520817</v>
      </c>
      <c r="G32" s="33">
        <f>'M4'!G32+'M5'!G32</f>
        <v>63057</v>
      </c>
      <c r="H32" s="33">
        <f>'M4'!H32+'M5'!H32</f>
        <v>59524</v>
      </c>
      <c r="I32" s="51">
        <f t="shared" ref="I32:I49" si="3">((G32/H32)*100)-100</f>
        <v>5.9354210066527884</v>
      </c>
    </row>
    <row r="33" spans="1:9" s="6" customFormat="1" ht="15.95" customHeight="1" x14ac:dyDescent="0.2">
      <c r="C33" s="10" t="s">
        <v>28</v>
      </c>
      <c r="D33" s="9">
        <f>'M4'!D33+'M5'!D33</f>
        <v>32179</v>
      </c>
      <c r="E33" s="7">
        <f>'M4'!E33+'M5'!E33</f>
        <v>32270</v>
      </c>
      <c r="F33" s="44">
        <f t="shared" si="2"/>
        <v>-0.28199566160520817</v>
      </c>
      <c r="G33" s="7">
        <f>'M4'!G33+'M5'!G33</f>
        <v>63057</v>
      </c>
      <c r="H33" s="7">
        <f>'M4'!H33+'M5'!H33</f>
        <v>59524</v>
      </c>
      <c r="I33" s="40">
        <f t="shared" si="3"/>
        <v>5.9354210066527884</v>
      </c>
    </row>
    <row r="34" spans="1:9" s="6" customFormat="1" ht="15.95" customHeight="1" x14ac:dyDescent="0.2">
      <c r="C34" s="15" t="s">
        <v>6</v>
      </c>
      <c r="D34" s="33">
        <f>'M4'!D34+'M5'!D34</f>
        <v>740011</v>
      </c>
      <c r="E34" s="33">
        <f>'M4'!E34+'M5'!E34</f>
        <v>725634</v>
      </c>
      <c r="F34" s="49">
        <f t="shared" si="2"/>
        <v>1.9813018684350538</v>
      </c>
      <c r="G34" s="33">
        <f>'M4'!G34+'M5'!G34</f>
        <v>1437995</v>
      </c>
      <c r="H34" s="33">
        <f>'M4'!H34+'M5'!H34</f>
        <v>1357422</v>
      </c>
      <c r="I34" s="51">
        <f t="shared" si="3"/>
        <v>5.9357370073565932</v>
      </c>
    </row>
    <row r="35" spans="1:9" s="6" customFormat="1" ht="15.95" customHeight="1" x14ac:dyDescent="0.2">
      <c r="C35" s="10" t="s">
        <v>29</v>
      </c>
      <c r="D35" s="9">
        <f>'M4'!D35+'M5'!D35</f>
        <v>100311</v>
      </c>
      <c r="E35" s="7">
        <f>'M4'!E35+'M5'!E35</f>
        <v>102257</v>
      </c>
      <c r="F35" s="44">
        <f t="shared" si="2"/>
        <v>-1.9030482020790771</v>
      </c>
      <c r="G35" s="7">
        <f>'M4'!G35+'M5'!G35</f>
        <v>193179</v>
      </c>
      <c r="H35" s="7">
        <f>'M4'!H35+'M5'!H35</f>
        <v>186450</v>
      </c>
      <c r="I35" s="40">
        <f t="shared" si="3"/>
        <v>3.6090104585679796</v>
      </c>
    </row>
    <row r="36" spans="1:9" s="6" customFormat="1" ht="15.95" customHeight="1" x14ac:dyDescent="0.2">
      <c r="C36" s="10" t="s">
        <v>30</v>
      </c>
      <c r="D36" s="9">
        <f>'M4'!D36+'M5'!D36</f>
        <v>216675</v>
      </c>
      <c r="E36" s="7">
        <f>'M4'!E36+'M5'!E36</f>
        <v>211329</v>
      </c>
      <c r="F36" s="44">
        <f t="shared" si="2"/>
        <v>2.5297048677654317</v>
      </c>
      <c r="G36" s="7">
        <f>'M4'!G36+'M5'!G36</f>
        <v>421528</v>
      </c>
      <c r="H36" s="7">
        <f>'M4'!H36+'M5'!H36</f>
        <v>400772</v>
      </c>
      <c r="I36" s="40">
        <f t="shared" si="3"/>
        <v>5.1790045212739386</v>
      </c>
    </row>
    <row r="37" spans="1:9" s="6" customFormat="1" ht="15.95" customHeight="1" x14ac:dyDescent="0.2">
      <c r="A37" s="6" t="s">
        <v>13</v>
      </c>
      <c r="C37" s="10" t="s">
        <v>31</v>
      </c>
      <c r="D37" s="9">
        <f>'M4'!D37+'M5'!D37</f>
        <v>151928</v>
      </c>
      <c r="E37" s="7">
        <f>'M4'!E37+'M5'!E37</f>
        <v>140262</v>
      </c>
      <c r="F37" s="44">
        <f t="shared" si="2"/>
        <v>8.3172919251115758</v>
      </c>
      <c r="G37" s="7">
        <f>'M4'!G37+'M5'!G37</f>
        <v>296918</v>
      </c>
      <c r="H37" s="7">
        <f>'M4'!H37+'M5'!H37</f>
        <v>260953</v>
      </c>
      <c r="I37" s="40">
        <f t="shared" si="3"/>
        <v>13.782175334255584</v>
      </c>
    </row>
    <row r="38" spans="1:9" s="6" customFormat="1" ht="15.95" customHeight="1" x14ac:dyDescent="0.2">
      <c r="C38" s="10" t="s">
        <v>32</v>
      </c>
      <c r="D38" s="9">
        <f>'M4'!D38+'M5'!D38</f>
        <v>252379</v>
      </c>
      <c r="E38" s="7">
        <f>'M4'!E38+'M5'!E38</f>
        <v>254526</v>
      </c>
      <c r="F38" s="44">
        <f>((D38/E38)*100)-100</f>
        <v>-0.84352875541202366</v>
      </c>
      <c r="G38" s="7">
        <f>'M4'!G38+'M5'!G38</f>
        <v>492893</v>
      </c>
      <c r="H38" s="7">
        <f>'M4'!H38+'M5'!H38</f>
        <v>478178</v>
      </c>
      <c r="I38" s="40">
        <f>((G38/H38)*100)-100</f>
        <v>3.0773059404656919</v>
      </c>
    </row>
    <row r="39" spans="1:9" s="6" customFormat="1" ht="15.95" customHeight="1" x14ac:dyDescent="0.2">
      <c r="C39" s="10" t="s">
        <v>114</v>
      </c>
      <c r="D39" s="9">
        <f>'M4'!D39+'M5'!D39</f>
        <v>18718</v>
      </c>
      <c r="E39" s="114">
        <f>'M4'!E39+'M5'!E39</f>
        <v>17260</v>
      </c>
      <c r="F39" s="44">
        <f>((D39/E39)*100)-100</f>
        <v>8.4472769409038193</v>
      </c>
      <c r="G39" s="7">
        <f>'M4'!G39+'M5'!G39</f>
        <v>33477</v>
      </c>
      <c r="H39" s="114">
        <f>'M4'!H39+'M5'!H39</f>
        <v>31069</v>
      </c>
      <c r="I39" s="40">
        <f>((G39/H39)*100)-100</f>
        <v>7.7504908429624493</v>
      </c>
    </row>
    <row r="40" spans="1:9" s="6" customFormat="1" ht="15.95" customHeight="1" x14ac:dyDescent="0.2">
      <c r="A40" s="6" t="s">
        <v>13</v>
      </c>
      <c r="C40" s="15" t="s">
        <v>8</v>
      </c>
      <c r="D40" s="33">
        <f>'M4'!D40+'M5'!D40</f>
        <v>305287</v>
      </c>
      <c r="E40" s="33">
        <f>'M4'!E40+'M5'!E40</f>
        <v>291329</v>
      </c>
      <c r="F40" s="49">
        <f t="shared" si="2"/>
        <v>4.7911467790710844</v>
      </c>
      <c r="G40" s="33">
        <f>'M4'!G40+'M5'!G40</f>
        <v>610480</v>
      </c>
      <c r="H40" s="33">
        <f>'M4'!H40+'M5'!H40</f>
        <v>559498</v>
      </c>
      <c r="I40" s="51">
        <f t="shared" si="3"/>
        <v>9.1120969154492144</v>
      </c>
    </row>
    <row r="41" spans="1:9" s="6" customFormat="1" ht="15.95" customHeight="1" x14ac:dyDescent="0.2">
      <c r="C41" s="10" t="s">
        <v>34</v>
      </c>
      <c r="D41" s="9">
        <f>'M4'!D41+'M5'!D41</f>
        <v>158560</v>
      </c>
      <c r="E41" s="7">
        <f>'M4'!E41+'M5'!E41</f>
        <v>155908</v>
      </c>
      <c r="F41" s="44">
        <f t="shared" si="2"/>
        <v>1.7010031557071983</v>
      </c>
      <c r="G41" s="7">
        <f>'M4'!G41+'M5'!G41</f>
        <v>316263</v>
      </c>
      <c r="H41" s="7">
        <f>'M4'!H41+'M5'!H41</f>
        <v>297573</v>
      </c>
      <c r="I41" s="40">
        <f t="shared" si="3"/>
        <v>6.2808117671966102</v>
      </c>
    </row>
    <row r="42" spans="1:9" s="6" customFormat="1" ht="15.95" customHeight="1" x14ac:dyDescent="0.2">
      <c r="C42" s="10" t="s">
        <v>46</v>
      </c>
      <c r="D42" s="9">
        <f>'M4'!D42+'M5'!D42</f>
        <v>146727</v>
      </c>
      <c r="E42" s="7">
        <f>'M4'!E42+'M5'!E42</f>
        <v>135421</v>
      </c>
      <c r="F42" s="44">
        <f t="shared" si="2"/>
        <v>8.3487789929183691</v>
      </c>
      <c r="G42" s="7">
        <f>'M4'!G42+'M5'!G42</f>
        <v>294217</v>
      </c>
      <c r="H42" s="7">
        <f>'M4'!H42+'M5'!H42</f>
        <v>261925</v>
      </c>
      <c r="I42" s="40">
        <f t="shared" si="3"/>
        <v>12.328720053450425</v>
      </c>
    </row>
    <row r="43" spans="1:9" s="6" customFormat="1" ht="15.95" customHeight="1" x14ac:dyDescent="0.2">
      <c r="C43" s="15" t="s">
        <v>7</v>
      </c>
      <c r="D43" s="33">
        <f>'M4'!D43+'M5'!D43</f>
        <v>627394</v>
      </c>
      <c r="E43" s="33">
        <f>'M4'!E43+'M5'!E43</f>
        <v>606606</v>
      </c>
      <c r="F43" s="49">
        <f t="shared" si="2"/>
        <v>3.4269361002034344</v>
      </c>
      <c r="G43" s="33">
        <f>'M4'!G43+'M5'!G43</f>
        <v>1248977</v>
      </c>
      <c r="H43" s="33">
        <f>'M4'!H43+'M5'!H43</f>
        <v>1160293</v>
      </c>
      <c r="I43" s="51">
        <f t="shared" si="3"/>
        <v>7.6432418363292669</v>
      </c>
    </row>
    <row r="44" spans="1:9" s="6" customFormat="1" ht="15.95" customHeight="1" x14ac:dyDescent="0.2">
      <c r="C44" s="10" t="s">
        <v>35</v>
      </c>
      <c r="D44" s="9">
        <f>'M4'!D44+'M5'!D44</f>
        <v>194655</v>
      </c>
      <c r="E44" s="7">
        <f>'M4'!E44+'M5'!E44</f>
        <v>172173</v>
      </c>
      <c r="F44" s="44">
        <f t="shared" si="2"/>
        <v>13.057796518617891</v>
      </c>
      <c r="G44" s="7">
        <f>'M4'!G44+'M5'!G44</f>
        <v>382857</v>
      </c>
      <c r="H44" s="7">
        <f>'M4'!H44+'M5'!H44</f>
        <v>327259</v>
      </c>
      <c r="I44" s="40">
        <f t="shared" si="3"/>
        <v>16.988990371540581</v>
      </c>
    </row>
    <row r="45" spans="1:9" s="6" customFormat="1" ht="15.95" customHeight="1" x14ac:dyDescent="0.2">
      <c r="C45" s="10" t="s">
        <v>36</v>
      </c>
      <c r="D45" s="9">
        <f>'M4'!D45+'M5'!D45</f>
        <v>80578</v>
      </c>
      <c r="E45" s="7">
        <f>'M4'!E45+'M5'!E45</f>
        <v>85601</v>
      </c>
      <c r="F45" s="44">
        <f t="shared" si="2"/>
        <v>-5.8679221037137381</v>
      </c>
      <c r="G45" s="7">
        <f>'M4'!G45+'M5'!G45</f>
        <v>162868</v>
      </c>
      <c r="H45" s="7">
        <f>'M4'!H45+'M5'!H45</f>
        <v>162544</v>
      </c>
      <c r="I45" s="40">
        <f t="shared" si="3"/>
        <v>0.19933064277979895</v>
      </c>
    </row>
    <row r="46" spans="1:9" s="6" customFormat="1" ht="15.95" customHeight="1" x14ac:dyDescent="0.2">
      <c r="C46" s="10" t="s">
        <v>37</v>
      </c>
      <c r="D46" s="9">
        <f>'M4'!D46+'M5'!D46</f>
        <v>293719</v>
      </c>
      <c r="E46" s="7">
        <f>'M4'!E46+'M5'!E46</f>
        <v>295843</v>
      </c>
      <c r="F46" s="44">
        <f t="shared" si="2"/>
        <v>-0.71794837126448385</v>
      </c>
      <c r="G46" s="7">
        <f>'M4'!G46+'M5'!G46</f>
        <v>585573</v>
      </c>
      <c r="H46" s="7">
        <f>'M4'!H46+'M5'!H46</f>
        <v>568088</v>
      </c>
      <c r="I46" s="40">
        <f t="shared" si="3"/>
        <v>3.0778682176000984</v>
      </c>
    </row>
    <row r="47" spans="1:9" s="6" customFormat="1" ht="15.95" customHeight="1" x14ac:dyDescent="0.2">
      <c r="C47" s="10" t="s">
        <v>38</v>
      </c>
      <c r="D47" s="9">
        <f>'M4'!D47+'M5'!D47</f>
        <v>58442</v>
      </c>
      <c r="E47" s="7">
        <f>'M4'!E47+'M5'!E47</f>
        <v>52989</v>
      </c>
      <c r="F47" s="44">
        <f t="shared" si="2"/>
        <v>10.290815074826853</v>
      </c>
      <c r="G47" s="7">
        <f>'M4'!G47+'M5'!G47</f>
        <v>117679</v>
      </c>
      <c r="H47" s="7">
        <f>'M4'!H47+'M5'!H47</f>
        <v>102402</v>
      </c>
      <c r="I47" s="40">
        <f t="shared" si="3"/>
        <v>14.918653932540366</v>
      </c>
    </row>
    <row r="48" spans="1:9" s="6" customFormat="1" ht="15.95" customHeight="1" x14ac:dyDescent="0.2">
      <c r="C48" s="15" t="s">
        <v>4</v>
      </c>
      <c r="D48" s="33">
        <f>'M4'!D48+'M5'!D48</f>
        <v>144800</v>
      </c>
      <c r="E48" s="33">
        <f>'M4'!E48+'M5'!E48</f>
        <v>144438</v>
      </c>
      <c r="F48" s="49">
        <f t="shared" si="2"/>
        <v>0.25062656641603098</v>
      </c>
      <c r="G48" s="33">
        <f>'M4'!G48+'M5'!G48</f>
        <v>290558</v>
      </c>
      <c r="H48" s="33">
        <f>'M4'!H48+'M5'!H48</f>
        <v>281091</v>
      </c>
      <c r="I48" s="51">
        <f t="shared" si="3"/>
        <v>3.3679484579726875</v>
      </c>
    </row>
    <row r="49" spans="3:9" s="6" customFormat="1" ht="15.95" customHeight="1" x14ac:dyDescent="0.2">
      <c r="C49" s="13" t="s">
        <v>39</v>
      </c>
      <c r="D49" s="9">
        <f>'M4'!D49+'M5'!D49</f>
        <v>143725</v>
      </c>
      <c r="E49" s="7">
        <f>'M4'!E49+'M5'!E49</f>
        <v>143091</v>
      </c>
      <c r="F49" s="44">
        <f t="shared" si="2"/>
        <v>0.44307468673781614</v>
      </c>
      <c r="G49" s="7">
        <f>'M4'!G49+'M5'!G49</f>
        <v>288442</v>
      </c>
      <c r="H49" s="7">
        <f>'M4'!H49+'M5'!H49</f>
        <v>278724</v>
      </c>
      <c r="I49" s="40">
        <f t="shared" si="3"/>
        <v>3.4866032347411675</v>
      </c>
    </row>
    <row r="50" spans="3:9" s="6" customFormat="1" ht="15.95" customHeight="1" x14ac:dyDescent="0.2">
      <c r="C50" s="10" t="s">
        <v>126</v>
      </c>
      <c r="D50" s="9">
        <f>'M4'!D50+'M5'!D50</f>
        <v>1075</v>
      </c>
      <c r="E50" s="114">
        <f>'M4'!E50+'M5'!E50</f>
        <v>1347</v>
      </c>
      <c r="F50" s="128">
        <f t="shared" si="2"/>
        <v>-20.193021529324426</v>
      </c>
      <c r="G50" s="7">
        <f>'M4'!G50+'M5'!G50</f>
        <v>2116</v>
      </c>
      <c r="H50" s="7">
        <f>'M4'!H50+'M5'!H50</f>
        <v>2367</v>
      </c>
      <c r="I50" s="40">
        <f>((G50/H50)*100)-100</f>
        <v>-10.60414026193493</v>
      </c>
    </row>
    <row r="51" spans="3:9" s="6" customFormat="1" ht="15.95" customHeight="1" x14ac:dyDescent="0.2">
      <c r="C51" s="139" t="s">
        <v>9</v>
      </c>
      <c r="D51" s="32">
        <f>'M4'!D51+'M5'!D51</f>
        <v>3536579</v>
      </c>
      <c r="E51" s="32">
        <f>'M4'!E51+'M5'!E51</f>
        <v>3465327</v>
      </c>
      <c r="F51" s="47"/>
      <c r="G51" s="32">
        <f>'M4'!G51+'M5'!G51</f>
        <v>7014608</v>
      </c>
      <c r="H51" s="32">
        <f>'M4'!H51+'M5'!H51</f>
        <v>6629097</v>
      </c>
      <c r="I51" s="52"/>
    </row>
    <row r="52" spans="3:9" ht="15" customHeight="1" x14ac:dyDescent="0.2">
      <c r="C52" s="69"/>
    </row>
    <row r="53" spans="3:9" ht="15" customHeight="1" x14ac:dyDescent="0.2">
      <c r="C53" s="69"/>
    </row>
  </sheetData>
  <customSheetViews>
    <customSheetView guid="{BD0090C9-DA10-4990-9651-066A2554CA18}">
      <selection activeCell="L28" sqref="L28"/>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0482" r:id="rId5"/>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zoomScaleNormal="100" workbookViewId="0"/>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122</v>
      </c>
    </row>
    <row r="10" spans="3:9" ht="12.75" customHeight="1" x14ac:dyDescent="0.2"/>
    <row r="11" spans="3:9" ht="15.95" customHeight="1" x14ac:dyDescent="0.2">
      <c r="C11" s="213" t="s">
        <v>40</v>
      </c>
      <c r="D11" s="216" t="str">
        <f>'M1'!D11:F11</f>
        <v>Februar</v>
      </c>
      <c r="E11" s="217"/>
      <c r="F11" s="218"/>
      <c r="G11" s="219" t="str">
        <f>'M1'!G11:I11</f>
        <v>Jahressumme:   Januar bis Februar</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v>614642</v>
      </c>
      <c r="E14" s="16">
        <v>611598</v>
      </c>
      <c r="F14" s="46">
        <f t="shared" ref="F14:F31" si="0">((D14/E14)*100)-100</f>
        <v>0.49771254974673695</v>
      </c>
      <c r="G14" s="16">
        <v>1223471</v>
      </c>
      <c r="H14" s="16">
        <v>1175630</v>
      </c>
      <c r="I14" s="39">
        <f t="shared" ref="I14:I31" si="1">((G14/H14)*100)-100</f>
        <v>4.0693925809991214</v>
      </c>
    </row>
    <row r="15" spans="3:9" s="6" customFormat="1" ht="15.95" customHeight="1" x14ac:dyDescent="0.2">
      <c r="C15" s="10" t="s">
        <v>15</v>
      </c>
      <c r="D15" s="9">
        <v>20215</v>
      </c>
      <c r="E15" s="9">
        <v>20718</v>
      </c>
      <c r="F15" s="48">
        <f t="shared" si="0"/>
        <v>-2.4278405251472179</v>
      </c>
      <c r="G15" s="9">
        <v>40834</v>
      </c>
      <c r="H15" s="9">
        <v>39135</v>
      </c>
      <c r="I15" s="50">
        <f t="shared" si="1"/>
        <v>4.3413823942762235</v>
      </c>
    </row>
    <row r="16" spans="3:9" s="6" customFormat="1" ht="15.95" customHeight="1" x14ac:dyDescent="0.2">
      <c r="C16" s="10" t="s">
        <v>16</v>
      </c>
      <c r="D16" s="9">
        <v>92131</v>
      </c>
      <c r="E16" s="9">
        <v>92142</v>
      </c>
      <c r="F16" s="48">
        <f t="shared" si="0"/>
        <v>-1.1938095548174488E-2</v>
      </c>
      <c r="G16" s="9">
        <v>179966</v>
      </c>
      <c r="H16" s="9">
        <v>176141</v>
      </c>
      <c r="I16" s="50">
        <f t="shared" si="1"/>
        <v>2.1715557422746485</v>
      </c>
    </row>
    <row r="17" spans="3:9" s="6" customFormat="1" ht="15.95" customHeight="1" x14ac:dyDescent="0.2">
      <c r="C17" s="10" t="s">
        <v>17</v>
      </c>
      <c r="D17" s="9">
        <v>62869</v>
      </c>
      <c r="E17" s="9">
        <v>62544</v>
      </c>
      <c r="F17" s="48">
        <f t="shared" si="0"/>
        <v>0.51963417753901808</v>
      </c>
      <c r="G17" s="9">
        <v>125963</v>
      </c>
      <c r="H17" s="9">
        <v>119584</v>
      </c>
      <c r="I17" s="50">
        <f t="shared" si="1"/>
        <v>5.3343256622959672</v>
      </c>
    </row>
    <row r="18" spans="3:9" s="6" customFormat="1" ht="15.95" customHeight="1" x14ac:dyDescent="0.2">
      <c r="C18" s="10" t="s">
        <v>18</v>
      </c>
      <c r="D18" s="9">
        <v>35734</v>
      </c>
      <c r="E18" s="9">
        <v>35547</v>
      </c>
      <c r="F18" s="48">
        <f t="shared" si="0"/>
        <v>0.52606408417025818</v>
      </c>
      <c r="G18" s="9">
        <v>68652</v>
      </c>
      <c r="H18" s="9">
        <v>68368</v>
      </c>
      <c r="I18" s="50">
        <f t="shared" si="1"/>
        <v>0.41539901708401317</v>
      </c>
    </row>
    <row r="19" spans="3:9" s="6" customFormat="1" ht="15.95" customHeight="1" x14ac:dyDescent="0.2">
      <c r="C19" s="10" t="s">
        <v>19</v>
      </c>
      <c r="D19" s="9">
        <v>153350</v>
      </c>
      <c r="E19" s="9">
        <v>154341</v>
      </c>
      <c r="F19" s="48">
        <f t="shared" si="0"/>
        <v>-0.64208473445162895</v>
      </c>
      <c r="G19" s="9">
        <v>304787</v>
      </c>
      <c r="H19" s="9">
        <v>295554</v>
      </c>
      <c r="I19" s="50">
        <f t="shared" si="1"/>
        <v>3.1239638103358374</v>
      </c>
    </row>
    <row r="20" spans="3:9" s="6" customFormat="1" ht="15.95" customHeight="1" x14ac:dyDescent="0.2">
      <c r="C20" s="10" t="s">
        <v>20</v>
      </c>
      <c r="D20" s="9">
        <v>92493</v>
      </c>
      <c r="E20" s="9">
        <v>85187</v>
      </c>
      <c r="F20" s="48">
        <f t="shared" si="0"/>
        <v>8.5764259804899723</v>
      </c>
      <c r="G20" s="9">
        <v>188271</v>
      </c>
      <c r="H20" s="9">
        <v>163147</v>
      </c>
      <c r="I20" s="50">
        <f t="shared" si="1"/>
        <v>15.399608941629324</v>
      </c>
    </row>
    <row r="21" spans="3:9" s="6" customFormat="1" ht="15.95" customHeight="1" x14ac:dyDescent="0.2">
      <c r="C21" s="10" t="s">
        <v>21</v>
      </c>
      <c r="D21" s="9">
        <v>26914</v>
      </c>
      <c r="E21" s="9">
        <v>27293</v>
      </c>
      <c r="F21" s="48">
        <f t="shared" si="0"/>
        <v>-1.3886344483933613</v>
      </c>
      <c r="G21" s="9">
        <v>53329</v>
      </c>
      <c r="H21" s="9">
        <v>52172</v>
      </c>
      <c r="I21" s="50">
        <f t="shared" si="1"/>
        <v>2.2176646477037423</v>
      </c>
    </row>
    <row r="22" spans="3:9" s="6" customFormat="1" ht="15.95" customHeight="1" x14ac:dyDescent="0.2">
      <c r="C22" s="10" t="s">
        <v>22</v>
      </c>
      <c r="D22" s="9">
        <v>84333</v>
      </c>
      <c r="E22" s="9">
        <v>86941</v>
      </c>
      <c r="F22" s="48">
        <f t="shared" si="0"/>
        <v>-2.9997354527783244</v>
      </c>
      <c r="G22" s="9">
        <v>168155</v>
      </c>
      <c r="H22" s="9">
        <v>172263</v>
      </c>
      <c r="I22" s="50">
        <f t="shared" si="1"/>
        <v>-2.384725681080667</v>
      </c>
    </row>
    <row r="23" spans="3:9" s="6" customFormat="1" ht="15.95" customHeight="1" x14ac:dyDescent="0.2">
      <c r="C23" s="10" t="s">
        <v>124</v>
      </c>
      <c r="D23" s="9">
        <v>46603</v>
      </c>
      <c r="E23" s="126">
        <v>46885</v>
      </c>
      <c r="F23" s="127">
        <f t="shared" si="0"/>
        <v>-0.60147168604031265</v>
      </c>
      <c r="G23" s="9">
        <v>93514</v>
      </c>
      <c r="H23" s="9">
        <v>89266</v>
      </c>
      <c r="I23" s="50">
        <f t="shared" si="1"/>
        <v>4.7588107454125748</v>
      </c>
    </row>
    <row r="24" spans="3:9" s="6" customFormat="1" ht="15.95" customHeight="1" x14ac:dyDescent="0.2">
      <c r="C24" s="15" t="s">
        <v>3</v>
      </c>
      <c r="D24" s="33">
        <v>110028</v>
      </c>
      <c r="E24" s="33">
        <v>96488</v>
      </c>
      <c r="F24" s="49">
        <f t="shared" si="0"/>
        <v>14.03283309841639</v>
      </c>
      <c r="G24" s="33">
        <v>218298</v>
      </c>
      <c r="H24" s="33">
        <v>185085</v>
      </c>
      <c r="I24" s="51">
        <f t="shared" si="1"/>
        <v>17.944728097900978</v>
      </c>
    </row>
    <row r="25" spans="3:9" s="6" customFormat="1" ht="15.95" customHeight="1" x14ac:dyDescent="0.2">
      <c r="C25" s="10" t="s">
        <v>23</v>
      </c>
      <c r="D25" s="9">
        <v>91189</v>
      </c>
      <c r="E25" s="9">
        <v>78126</v>
      </c>
      <c r="F25" s="48">
        <f t="shared" si="0"/>
        <v>16.720425978547482</v>
      </c>
      <c r="G25" s="9">
        <v>181162</v>
      </c>
      <c r="H25" s="9">
        <v>149775</v>
      </c>
      <c r="I25" s="50">
        <f t="shared" si="1"/>
        <v>20.9561008178935</v>
      </c>
    </row>
    <row r="26" spans="3:9" s="6" customFormat="1" ht="15.95" customHeight="1" x14ac:dyDescent="0.2">
      <c r="C26" s="10" t="s">
        <v>24</v>
      </c>
      <c r="D26" s="9">
        <v>18839</v>
      </c>
      <c r="E26" s="9">
        <v>18362</v>
      </c>
      <c r="F26" s="48">
        <f t="shared" si="0"/>
        <v>2.5977562357041677</v>
      </c>
      <c r="G26" s="9">
        <v>37136</v>
      </c>
      <c r="H26" s="9">
        <v>35310</v>
      </c>
      <c r="I26" s="50">
        <f t="shared" si="1"/>
        <v>5.1713395638629294</v>
      </c>
    </row>
    <row r="27" spans="3:9" s="6" customFormat="1" ht="15.95" customHeight="1" x14ac:dyDescent="0.2">
      <c r="C27" s="15" t="s">
        <v>5</v>
      </c>
      <c r="D27" s="33">
        <v>87699</v>
      </c>
      <c r="E27" s="33">
        <v>90810</v>
      </c>
      <c r="F27" s="49">
        <f t="shared" si="0"/>
        <v>-3.4258341592335597</v>
      </c>
      <c r="G27" s="33">
        <v>169783</v>
      </c>
      <c r="H27" s="33">
        <v>172561</v>
      </c>
      <c r="I27" s="51">
        <f t="shared" si="1"/>
        <v>-1.6098654968388075</v>
      </c>
    </row>
    <row r="28" spans="3:9" s="6" customFormat="1" ht="15.95" customHeight="1" x14ac:dyDescent="0.2">
      <c r="C28" s="10" t="s">
        <v>25</v>
      </c>
      <c r="D28" s="9">
        <v>57250</v>
      </c>
      <c r="E28" s="9">
        <v>57215</v>
      </c>
      <c r="F28" s="48">
        <f t="shared" si="0"/>
        <v>6.1172769378671887E-2</v>
      </c>
      <c r="G28" s="9">
        <v>111293</v>
      </c>
      <c r="H28" s="9">
        <v>110206</v>
      </c>
      <c r="I28" s="50">
        <f t="shared" si="1"/>
        <v>0.98633468232219457</v>
      </c>
    </row>
    <row r="29" spans="3:9" s="6" customFormat="1" ht="15.95" customHeight="1" x14ac:dyDescent="0.2">
      <c r="C29" s="10" t="s">
        <v>26</v>
      </c>
      <c r="D29" s="7">
        <v>30449</v>
      </c>
      <c r="E29" s="7">
        <v>33595</v>
      </c>
      <c r="F29" s="44">
        <f t="shared" si="0"/>
        <v>-9.3644887632088114</v>
      </c>
      <c r="G29" s="7">
        <v>58490</v>
      </c>
      <c r="H29" s="7">
        <v>62355</v>
      </c>
      <c r="I29" s="40">
        <f t="shared" si="1"/>
        <v>-6.1983802421618179</v>
      </c>
    </row>
    <row r="30" spans="3:9" s="6" customFormat="1" ht="15.95" customHeight="1" x14ac:dyDescent="0.2">
      <c r="C30" s="15" t="s">
        <v>81</v>
      </c>
      <c r="D30" s="33">
        <v>37556</v>
      </c>
      <c r="E30" s="33">
        <v>37027</v>
      </c>
      <c r="F30" s="43">
        <f t="shared" si="0"/>
        <v>1.4286871742242226</v>
      </c>
      <c r="G30" s="33">
        <v>73502</v>
      </c>
      <c r="H30" s="33">
        <v>71181</v>
      </c>
      <c r="I30" s="41">
        <f t="shared" si="1"/>
        <v>3.2607015917168951</v>
      </c>
    </row>
    <row r="31" spans="3:9" s="6" customFormat="1" ht="15.95" customHeight="1" x14ac:dyDescent="0.2">
      <c r="C31" s="10" t="s">
        <v>97</v>
      </c>
      <c r="D31" s="7">
        <v>37556</v>
      </c>
      <c r="E31" s="7">
        <v>37027</v>
      </c>
      <c r="F31" s="44">
        <f t="shared" si="0"/>
        <v>1.4286871742242226</v>
      </c>
      <c r="G31" s="7">
        <v>73502</v>
      </c>
      <c r="H31" s="7">
        <v>71181</v>
      </c>
      <c r="I31" s="40">
        <f t="shared" si="1"/>
        <v>3.2607015917168951</v>
      </c>
    </row>
    <row r="32" spans="3:9" s="6" customFormat="1" ht="15.95" customHeight="1" x14ac:dyDescent="0.2">
      <c r="C32" s="15" t="s">
        <v>27</v>
      </c>
      <c r="D32" s="33">
        <v>19110</v>
      </c>
      <c r="E32" s="33">
        <v>19459</v>
      </c>
      <c r="F32" s="49">
        <f t="shared" ref="F32:F50" si="2">((D32/E32)*100)-100</f>
        <v>-1.7935145690939862</v>
      </c>
      <c r="G32" s="33">
        <v>36866</v>
      </c>
      <c r="H32" s="33">
        <v>35634</v>
      </c>
      <c r="I32" s="51">
        <f t="shared" ref="I32:I49" si="3">((G32/H32)*100)-100</f>
        <v>3.4573721726440994</v>
      </c>
    </row>
    <row r="33" spans="1:9" s="6" customFormat="1" ht="15.95" customHeight="1" x14ac:dyDescent="0.2">
      <c r="C33" s="10" t="s">
        <v>28</v>
      </c>
      <c r="D33" s="7">
        <v>19110</v>
      </c>
      <c r="E33" s="7">
        <v>19459</v>
      </c>
      <c r="F33" s="44">
        <f t="shared" si="2"/>
        <v>-1.7935145690939862</v>
      </c>
      <c r="G33" s="7">
        <v>36866</v>
      </c>
      <c r="H33" s="7">
        <v>35634</v>
      </c>
      <c r="I33" s="40">
        <f t="shared" si="3"/>
        <v>3.4573721726440994</v>
      </c>
    </row>
    <row r="34" spans="1:9" s="6" customFormat="1" ht="15.95" customHeight="1" x14ac:dyDescent="0.2">
      <c r="C34" s="15" t="s">
        <v>6</v>
      </c>
      <c r="D34" s="33">
        <v>368366</v>
      </c>
      <c r="E34" s="33">
        <v>354994</v>
      </c>
      <c r="F34" s="49">
        <f t="shared" si="2"/>
        <v>3.7668242280151247</v>
      </c>
      <c r="G34" s="33">
        <v>722049</v>
      </c>
      <c r="H34" s="33">
        <v>666129</v>
      </c>
      <c r="I34" s="51">
        <f t="shared" si="3"/>
        <v>8.3947703823133395</v>
      </c>
    </row>
    <row r="35" spans="1:9" s="6" customFormat="1" ht="15.95" customHeight="1" x14ac:dyDescent="0.2">
      <c r="C35" s="10" t="s">
        <v>29</v>
      </c>
      <c r="D35" s="7">
        <v>51613</v>
      </c>
      <c r="E35" s="7">
        <v>52425</v>
      </c>
      <c r="F35" s="44">
        <f t="shared" si="2"/>
        <v>-1.5488793514544597</v>
      </c>
      <c r="G35" s="7">
        <v>99277</v>
      </c>
      <c r="H35" s="7">
        <v>95786</v>
      </c>
      <c r="I35" s="40">
        <f t="shared" si="3"/>
        <v>3.6445827156369432</v>
      </c>
    </row>
    <row r="36" spans="1:9" s="6" customFormat="1" ht="15.95" customHeight="1" x14ac:dyDescent="0.2">
      <c r="C36" s="10" t="s">
        <v>30</v>
      </c>
      <c r="D36" s="7">
        <v>107715</v>
      </c>
      <c r="E36" s="7">
        <v>104136</v>
      </c>
      <c r="F36" s="44">
        <f t="shared" si="2"/>
        <v>3.4368518091726088</v>
      </c>
      <c r="G36" s="7">
        <v>208111</v>
      </c>
      <c r="H36" s="7">
        <v>197064</v>
      </c>
      <c r="I36" s="40">
        <f t="shared" si="3"/>
        <v>5.605793041854426</v>
      </c>
    </row>
    <row r="37" spans="1:9" s="6" customFormat="1" ht="15.95" customHeight="1" x14ac:dyDescent="0.2">
      <c r="A37" s="6" t="s">
        <v>13</v>
      </c>
      <c r="C37" s="10" t="s">
        <v>31</v>
      </c>
      <c r="D37" s="7">
        <v>77270</v>
      </c>
      <c r="E37" s="7">
        <v>65718</v>
      </c>
      <c r="F37" s="44">
        <f t="shared" si="2"/>
        <v>17.578136887915036</v>
      </c>
      <c r="G37" s="7">
        <v>152747</v>
      </c>
      <c r="H37" s="7">
        <v>122436</v>
      </c>
      <c r="I37" s="40">
        <f t="shared" si="3"/>
        <v>24.756607533731895</v>
      </c>
    </row>
    <row r="38" spans="1:9" s="6" customFormat="1" ht="15.95" customHeight="1" x14ac:dyDescent="0.2">
      <c r="C38" s="10" t="s">
        <v>32</v>
      </c>
      <c r="D38" s="7">
        <v>121964</v>
      </c>
      <c r="E38" s="7">
        <v>123811</v>
      </c>
      <c r="F38" s="44">
        <f>((D38/E38)*100)-100</f>
        <v>-1.4917899055818964</v>
      </c>
      <c r="G38" s="7">
        <v>244221</v>
      </c>
      <c r="H38" s="7">
        <v>234689</v>
      </c>
      <c r="I38" s="40">
        <f t="shared" si="3"/>
        <v>4.0615452790714528</v>
      </c>
    </row>
    <row r="39" spans="1:9" s="6" customFormat="1" ht="15.95" customHeight="1" x14ac:dyDescent="0.2">
      <c r="C39" s="10" t="s">
        <v>114</v>
      </c>
      <c r="D39" s="9">
        <v>9804</v>
      </c>
      <c r="E39" s="114">
        <v>8904</v>
      </c>
      <c r="F39" s="44">
        <f>((D39/E39)*100)-100</f>
        <v>10.107816711590289</v>
      </c>
      <c r="G39" s="7">
        <v>17693</v>
      </c>
      <c r="H39" s="114">
        <v>16154</v>
      </c>
      <c r="I39" s="40">
        <f t="shared" si="3"/>
        <v>9.527052123313112</v>
      </c>
    </row>
    <row r="40" spans="1:9" s="6" customFormat="1" ht="15.95" customHeight="1" x14ac:dyDescent="0.2">
      <c r="A40" s="6" t="s">
        <v>13</v>
      </c>
      <c r="C40" s="15" t="s">
        <v>8</v>
      </c>
      <c r="D40" s="33">
        <v>151968</v>
      </c>
      <c r="E40" s="33">
        <v>146636</v>
      </c>
      <c r="F40" s="49">
        <f t="shared" si="2"/>
        <v>3.6362148449221081</v>
      </c>
      <c r="G40" s="33">
        <v>310168</v>
      </c>
      <c r="H40" s="33">
        <v>282044</v>
      </c>
      <c r="I40" s="51">
        <f t="shared" si="3"/>
        <v>9.9714938094765273</v>
      </c>
    </row>
    <row r="41" spans="1:9" s="6" customFormat="1" ht="15.95" customHeight="1" x14ac:dyDescent="0.2">
      <c r="C41" s="10" t="s">
        <v>34</v>
      </c>
      <c r="D41" s="7">
        <v>80862</v>
      </c>
      <c r="E41" s="7">
        <v>80859</v>
      </c>
      <c r="F41" s="44">
        <f t="shared" si="2"/>
        <v>3.7101621340980273E-3</v>
      </c>
      <c r="G41" s="7">
        <v>165037</v>
      </c>
      <c r="H41" s="7">
        <v>154420</v>
      </c>
      <c r="I41" s="40">
        <f t="shared" si="3"/>
        <v>6.8754047403186007</v>
      </c>
    </row>
    <row r="42" spans="1:9" s="6" customFormat="1" ht="15.95" customHeight="1" x14ac:dyDescent="0.2">
      <c r="C42" s="10" t="s">
        <v>46</v>
      </c>
      <c r="D42" s="7">
        <v>71106</v>
      </c>
      <c r="E42" s="7">
        <v>65777</v>
      </c>
      <c r="F42" s="44">
        <f t="shared" si="2"/>
        <v>8.10161606640618</v>
      </c>
      <c r="G42" s="7">
        <v>145131</v>
      </c>
      <c r="H42" s="7">
        <v>127624</v>
      </c>
      <c r="I42" s="40">
        <f t="shared" si="3"/>
        <v>13.717639315489265</v>
      </c>
    </row>
    <row r="43" spans="1:9" s="6" customFormat="1" ht="15.95" customHeight="1" x14ac:dyDescent="0.2">
      <c r="C43" s="15" t="s">
        <v>7</v>
      </c>
      <c r="D43" s="33">
        <v>315163</v>
      </c>
      <c r="E43" s="33">
        <v>309763</v>
      </c>
      <c r="F43" s="49">
        <f t="shared" si="2"/>
        <v>1.743268240558109</v>
      </c>
      <c r="G43" s="33">
        <v>651637</v>
      </c>
      <c r="H43" s="33">
        <v>601749</v>
      </c>
      <c r="I43" s="51">
        <f t="shared" si="3"/>
        <v>8.2904998595759878</v>
      </c>
    </row>
    <row r="44" spans="1:9" s="6" customFormat="1" ht="15.95" customHeight="1" x14ac:dyDescent="0.2">
      <c r="C44" s="10" t="s">
        <v>35</v>
      </c>
      <c r="D44" s="7">
        <v>92533</v>
      </c>
      <c r="E44" s="7">
        <v>83337</v>
      </c>
      <c r="F44" s="44">
        <f t="shared" si="2"/>
        <v>11.034714472563209</v>
      </c>
      <c r="G44" s="7">
        <v>188731</v>
      </c>
      <c r="H44" s="7">
        <v>160037</v>
      </c>
      <c r="I44" s="40">
        <f t="shared" si="3"/>
        <v>17.929603779126069</v>
      </c>
    </row>
    <row r="45" spans="1:9" s="6" customFormat="1" ht="15.95" customHeight="1" x14ac:dyDescent="0.2">
      <c r="C45" s="10" t="s">
        <v>36</v>
      </c>
      <c r="D45" s="7">
        <v>46909</v>
      </c>
      <c r="E45" s="7">
        <v>50960</v>
      </c>
      <c r="F45" s="44">
        <f t="shared" si="2"/>
        <v>-7.9493720565149175</v>
      </c>
      <c r="G45" s="7">
        <v>97631</v>
      </c>
      <c r="H45" s="7">
        <v>97446</v>
      </c>
      <c r="I45" s="40">
        <f t="shared" si="3"/>
        <v>0.18984873673623781</v>
      </c>
    </row>
    <row r="46" spans="1:9" s="6" customFormat="1" ht="15.95" customHeight="1" x14ac:dyDescent="0.2">
      <c r="C46" s="10" t="s">
        <v>37</v>
      </c>
      <c r="D46" s="7">
        <v>144735</v>
      </c>
      <c r="E46" s="7">
        <v>147055</v>
      </c>
      <c r="F46" s="44">
        <f t="shared" si="2"/>
        <v>-1.5776410186664833</v>
      </c>
      <c r="G46" s="7">
        <v>300930</v>
      </c>
      <c r="H46" s="7">
        <v>288492</v>
      </c>
      <c r="I46" s="40">
        <f t="shared" si="3"/>
        <v>4.3113847177738194</v>
      </c>
    </row>
    <row r="47" spans="1:9" s="6" customFormat="1" ht="15.95" customHeight="1" x14ac:dyDescent="0.2">
      <c r="C47" s="10" t="s">
        <v>38</v>
      </c>
      <c r="D47" s="7">
        <v>30986</v>
      </c>
      <c r="E47" s="7">
        <v>28411</v>
      </c>
      <c r="F47" s="44">
        <f t="shared" si="2"/>
        <v>9.0633909401288264</v>
      </c>
      <c r="G47" s="7">
        <v>64345</v>
      </c>
      <c r="H47" s="7">
        <v>55774</v>
      </c>
      <c r="I47" s="40">
        <f t="shared" si="3"/>
        <v>15.367375479614154</v>
      </c>
    </row>
    <row r="48" spans="1:9" s="6" customFormat="1" ht="15.95" customHeight="1" x14ac:dyDescent="0.2">
      <c r="C48" s="15" t="s">
        <v>4</v>
      </c>
      <c r="D48" s="33">
        <v>73440</v>
      </c>
      <c r="E48" s="33">
        <v>73446</v>
      </c>
      <c r="F48" s="49">
        <f t="shared" si="2"/>
        <v>-8.1692672167292812E-3</v>
      </c>
      <c r="G48" s="33">
        <v>147502</v>
      </c>
      <c r="H48" s="33">
        <v>142875</v>
      </c>
      <c r="I48" s="51">
        <f t="shared" si="3"/>
        <v>3.2384951881014814</v>
      </c>
    </row>
    <row r="49" spans="3:9" s="6" customFormat="1" ht="15.95" customHeight="1" x14ac:dyDescent="0.2">
      <c r="C49" s="13" t="s">
        <v>39</v>
      </c>
      <c r="D49" s="7">
        <v>72901</v>
      </c>
      <c r="E49" s="7">
        <v>72785</v>
      </c>
      <c r="F49" s="44">
        <f t="shared" si="2"/>
        <v>0.1593734972865235</v>
      </c>
      <c r="G49" s="7">
        <v>146447</v>
      </c>
      <c r="H49" s="7">
        <v>141704</v>
      </c>
      <c r="I49" s="40">
        <f t="shared" si="3"/>
        <v>3.3471179359792131</v>
      </c>
    </row>
    <row r="50" spans="3:9" s="6" customFormat="1" ht="15.95" customHeight="1" x14ac:dyDescent="0.2">
      <c r="C50" s="10" t="s">
        <v>125</v>
      </c>
      <c r="D50" s="7">
        <v>539</v>
      </c>
      <c r="E50" s="114">
        <v>661</v>
      </c>
      <c r="F50" s="128">
        <f t="shared" si="2"/>
        <v>-18.456883509833588</v>
      </c>
      <c r="G50" s="7">
        <v>1055</v>
      </c>
      <c r="H50" s="7">
        <v>1171</v>
      </c>
      <c r="I50" s="40">
        <f>((G50/H50)*100)-100</f>
        <v>-9.9060631938514092</v>
      </c>
    </row>
    <row r="51" spans="3:9" s="6" customFormat="1" ht="15.95" customHeight="1" x14ac:dyDescent="0.2">
      <c r="C51" s="139" t="s">
        <v>9</v>
      </c>
      <c r="D51" s="32">
        <v>1777972</v>
      </c>
      <c r="E51" s="32">
        <v>1740221</v>
      </c>
      <c r="F51" s="47"/>
      <c r="G51" s="32">
        <v>3553276</v>
      </c>
      <c r="H51" s="32">
        <v>3332888</v>
      </c>
      <c r="I51" s="52"/>
    </row>
    <row r="52" spans="3:9" ht="15" customHeight="1" x14ac:dyDescent="0.2">
      <c r="C52" s="69"/>
    </row>
    <row r="53" spans="3:9" ht="15" customHeight="1" x14ac:dyDescent="0.2">
      <c r="C53" s="69"/>
    </row>
  </sheetData>
  <customSheetViews>
    <customSheetView guid="{BD0090C9-DA10-4990-9651-066A2554CA18}">
      <selection activeCell="K27" sqref="K27"/>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1506"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1506"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zoomScaleNormal="100" workbookViewId="0"/>
  </sheetViews>
  <sheetFormatPr baseColWidth="10" defaultRowHeight="12.75" x14ac:dyDescent="0.2"/>
  <cols>
    <col min="1" max="2" width="1.85546875" customWidth="1"/>
    <col min="3" max="3" width="16.7109375" customWidth="1"/>
  </cols>
  <sheetData>
    <row r="1" spans="3:9" ht="12.75" customHeight="1" x14ac:dyDescent="0.2"/>
    <row r="2" spans="3:9" ht="12.75" customHeight="1" x14ac:dyDescent="0.2"/>
    <row r="3" spans="3:9" ht="12.75" customHeight="1" x14ac:dyDescent="0.2"/>
    <row r="4" spans="3:9" ht="12.75" customHeight="1" x14ac:dyDescent="0.2"/>
    <row r="5" spans="3:9" ht="12.75" customHeight="1" x14ac:dyDescent="0.2"/>
    <row r="6" spans="3:9" ht="12.75" customHeight="1" x14ac:dyDescent="0.2"/>
    <row r="7" spans="3:9" ht="15.75" customHeight="1" x14ac:dyDescent="0.25">
      <c r="C7" s="2" t="s">
        <v>2</v>
      </c>
      <c r="I7" s="53"/>
    </row>
    <row r="8" spans="3:9" ht="12.75" customHeight="1" x14ac:dyDescent="0.2"/>
    <row r="9" spans="3:9" ht="12.75" customHeight="1" x14ac:dyDescent="0.2">
      <c r="C9" s="1" t="s">
        <v>123</v>
      </c>
    </row>
    <row r="10" spans="3:9" ht="12.75" customHeight="1" x14ac:dyDescent="0.2"/>
    <row r="11" spans="3:9" ht="15.95" customHeight="1" x14ac:dyDescent="0.2">
      <c r="C11" s="213" t="s">
        <v>40</v>
      </c>
      <c r="D11" s="216" t="str">
        <f>'M1'!D11:F11</f>
        <v>Februar</v>
      </c>
      <c r="E11" s="217"/>
      <c r="F11" s="218"/>
      <c r="G11" s="219" t="str">
        <f>'M1'!G11:I11</f>
        <v>Jahressumme:   Januar bis Februar</v>
      </c>
      <c r="H11" s="220"/>
      <c r="I11" s="221"/>
    </row>
    <row r="12" spans="3:9" ht="24" customHeight="1" x14ac:dyDescent="0.2">
      <c r="C12" s="214"/>
      <c r="D12" s="27">
        <v>2017</v>
      </c>
      <c r="E12" s="31">
        <v>2016</v>
      </c>
      <c r="F12" s="34" t="s">
        <v>1</v>
      </c>
      <c r="G12" s="27">
        <v>2017</v>
      </c>
      <c r="H12" s="31">
        <v>2016</v>
      </c>
      <c r="I12" s="34" t="s">
        <v>1</v>
      </c>
    </row>
    <row r="13" spans="3:9" ht="15.95" customHeight="1" x14ac:dyDescent="0.2">
      <c r="C13" s="215"/>
      <c r="D13" s="24" t="s">
        <v>45</v>
      </c>
      <c r="E13" s="29" t="s">
        <v>45</v>
      </c>
      <c r="F13" s="25" t="s">
        <v>0</v>
      </c>
      <c r="G13" s="24" t="s">
        <v>45</v>
      </c>
      <c r="H13" s="29" t="s">
        <v>45</v>
      </c>
      <c r="I13" s="25" t="s">
        <v>0</v>
      </c>
    </row>
    <row r="14" spans="3:9" s="6" customFormat="1" ht="15.95" customHeight="1" x14ac:dyDescent="0.2">
      <c r="C14" s="14" t="s">
        <v>33</v>
      </c>
      <c r="D14" s="16">
        <v>597968</v>
      </c>
      <c r="E14" s="16">
        <v>599941</v>
      </c>
      <c r="F14" s="46">
        <f>((D14/E14)*100)-100</f>
        <v>-0.32886567179104986</v>
      </c>
      <c r="G14" s="16">
        <v>1202882</v>
      </c>
      <c r="H14" s="16">
        <v>1166744</v>
      </c>
      <c r="I14" s="39">
        <f>((G14/H14)*100)-100</f>
        <v>3.0973375479111098</v>
      </c>
    </row>
    <row r="15" spans="3:9" s="6" customFormat="1" ht="15.95" customHeight="1" x14ac:dyDescent="0.2">
      <c r="C15" s="10" t="s">
        <v>15</v>
      </c>
      <c r="D15" s="9">
        <v>20277</v>
      </c>
      <c r="E15" s="9">
        <v>20117</v>
      </c>
      <c r="F15" s="48">
        <f t="shared" ref="F15:F31" si="0">((D15/E15)*100)-100</f>
        <v>0.7953472187701891</v>
      </c>
      <c r="G15" s="9">
        <v>40959</v>
      </c>
      <c r="H15" s="9">
        <v>38569</v>
      </c>
      <c r="I15" s="50">
        <f t="shared" ref="I15:I31" si="1">((G15/H15)*100)-100</f>
        <v>6.1966864580362397</v>
      </c>
    </row>
    <row r="16" spans="3:9" s="6" customFormat="1" ht="15.95" customHeight="1" x14ac:dyDescent="0.2">
      <c r="C16" s="10" t="s">
        <v>16</v>
      </c>
      <c r="D16" s="9">
        <v>89845</v>
      </c>
      <c r="E16" s="9">
        <v>91552</v>
      </c>
      <c r="F16" s="48">
        <f t="shared" si="0"/>
        <v>-1.8645141558895517</v>
      </c>
      <c r="G16" s="9">
        <v>181061</v>
      </c>
      <c r="H16" s="9">
        <v>178427</v>
      </c>
      <c r="I16" s="50">
        <f t="shared" si="1"/>
        <v>1.4762339780414351</v>
      </c>
    </row>
    <row r="17" spans="3:9" s="6" customFormat="1" ht="15.95" customHeight="1" x14ac:dyDescent="0.2">
      <c r="C17" s="10" t="s">
        <v>17</v>
      </c>
      <c r="D17" s="9">
        <v>59545</v>
      </c>
      <c r="E17" s="9">
        <v>59726</v>
      </c>
      <c r="F17" s="48">
        <f t="shared" si="0"/>
        <v>-0.30305059772963716</v>
      </c>
      <c r="G17" s="9">
        <v>119560</v>
      </c>
      <c r="H17" s="9">
        <v>115240</v>
      </c>
      <c r="I17" s="50">
        <f t="shared" si="1"/>
        <v>3.7486983686220157</v>
      </c>
    </row>
    <row r="18" spans="3:9" s="6" customFormat="1" ht="15.95" customHeight="1" x14ac:dyDescent="0.2">
      <c r="C18" s="10" t="s">
        <v>18</v>
      </c>
      <c r="D18" s="9">
        <v>35871</v>
      </c>
      <c r="E18" s="9">
        <v>35592</v>
      </c>
      <c r="F18" s="48">
        <f t="shared" si="0"/>
        <v>0.78388401888065573</v>
      </c>
      <c r="G18" s="9">
        <v>69640</v>
      </c>
      <c r="H18" s="9">
        <v>68999</v>
      </c>
      <c r="I18" s="50">
        <f t="shared" si="1"/>
        <v>0.9289989709995865</v>
      </c>
    </row>
    <row r="19" spans="3:9" s="6" customFormat="1" ht="15.95" customHeight="1" x14ac:dyDescent="0.2">
      <c r="C19" s="10" t="s">
        <v>19</v>
      </c>
      <c r="D19" s="9">
        <v>150502</v>
      </c>
      <c r="E19" s="9">
        <v>153520</v>
      </c>
      <c r="F19" s="48">
        <f t="shared" si="0"/>
        <v>-1.9658676393955119</v>
      </c>
      <c r="G19" s="9">
        <v>306184</v>
      </c>
      <c r="H19" s="9">
        <v>297920</v>
      </c>
      <c r="I19" s="50">
        <f t="shared" si="1"/>
        <v>2.7738990332975249</v>
      </c>
    </row>
    <row r="20" spans="3:9" s="6" customFormat="1" ht="15.95" customHeight="1" x14ac:dyDescent="0.2">
      <c r="C20" s="10" t="s">
        <v>20</v>
      </c>
      <c r="D20" s="9">
        <v>86895</v>
      </c>
      <c r="E20" s="9">
        <v>80102</v>
      </c>
      <c r="F20" s="48">
        <f t="shared" si="0"/>
        <v>8.4804374422611204</v>
      </c>
      <c r="G20" s="9">
        <v>175469</v>
      </c>
      <c r="H20" s="9">
        <v>154978</v>
      </c>
      <c r="I20" s="50">
        <f t="shared" si="1"/>
        <v>13.221876653460484</v>
      </c>
    </row>
    <row r="21" spans="3:9" s="6" customFormat="1" ht="15.95" customHeight="1" x14ac:dyDescent="0.2">
      <c r="C21" s="10" t="s">
        <v>21</v>
      </c>
      <c r="D21" s="9">
        <v>26632</v>
      </c>
      <c r="E21" s="9">
        <v>26012</v>
      </c>
      <c r="F21" s="48">
        <f t="shared" si="0"/>
        <v>2.3835153006304779</v>
      </c>
      <c r="G21" s="9">
        <v>53399</v>
      </c>
      <c r="H21" s="9">
        <v>50433</v>
      </c>
      <c r="I21" s="50">
        <f t="shared" si="1"/>
        <v>5.8810699343683694</v>
      </c>
    </row>
    <row r="22" spans="3:9" s="6" customFormat="1" ht="15.95" customHeight="1" x14ac:dyDescent="0.2">
      <c r="C22" s="10" t="s">
        <v>22</v>
      </c>
      <c r="D22" s="9">
        <v>81859</v>
      </c>
      <c r="E22" s="9">
        <v>86221</v>
      </c>
      <c r="F22" s="48">
        <f t="shared" si="0"/>
        <v>-5.0590923324944015</v>
      </c>
      <c r="G22" s="9">
        <v>163220</v>
      </c>
      <c r="H22" s="9">
        <v>171500</v>
      </c>
      <c r="I22" s="50">
        <f t="shared" si="1"/>
        <v>-4.8279883381924265</v>
      </c>
    </row>
    <row r="23" spans="3:9" s="6" customFormat="1" ht="15.95" customHeight="1" x14ac:dyDescent="0.2">
      <c r="C23" s="10" t="s">
        <v>124</v>
      </c>
      <c r="D23" s="9">
        <v>46542</v>
      </c>
      <c r="E23" s="126">
        <v>47099</v>
      </c>
      <c r="F23" s="127">
        <f t="shared" si="0"/>
        <v>-1.1826153421516352</v>
      </c>
      <c r="G23" s="9">
        <v>93390</v>
      </c>
      <c r="H23" s="9">
        <v>90678</v>
      </c>
      <c r="I23" s="50">
        <f>((G23/H23)*100)-100</f>
        <v>2.9908026202606948</v>
      </c>
    </row>
    <row r="24" spans="3:9" s="6" customFormat="1" ht="15.95" customHeight="1" x14ac:dyDescent="0.2">
      <c r="C24" s="15" t="s">
        <v>3</v>
      </c>
      <c r="D24" s="33">
        <v>111751</v>
      </c>
      <c r="E24" s="33">
        <v>98705</v>
      </c>
      <c r="F24" s="49">
        <f t="shared" si="0"/>
        <v>13.217162251152416</v>
      </c>
      <c r="G24" s="33">
        <v>225131</v>
      </c>
      <c r="H24" s="33">
        <v>190391</v>
      </c>
      <c r="I24" s="51">
        <f t="shared" si="1"/>
        <v>18.246660819051328</v>
      </c>
    </row>
    <row r="25" spans="3:9" s="6" customFormat="1" ht="15.95" customHeight="1" x14ac:dyDescent="0.2">
      <c r="C25" s="10" t="s">
        <v>23</v>
      </c>
      <c r="D25" s="9">
        <v>92171</v>
      </c>
      <c r="E25" s="9">
        <v>79805</v>
      </c>
      <c r="F25" s="48">
        <f t="shared" si="0"/>
        <v>15.495269719942357</v>
      </c>
      <c r="G25" s="9">
        <v>186839</v>
      </c>
      <c r="H25" s="9">
        <v>154325</v>
      </c>
      <c r="I25" s="50">
        <f t="shared" si="1"/>
        <v>21.068524218370328</v>
      </c>
    </row>
    <row r="26" spans="3:9" s="6" customFormat="1" ht="15.95" customHeight="1" x14ac:dyDescent="0.2">
      <c r="C26" s="10" t="s">
        <v>24</v>
      </c>
      <c r="D26" s="9">
        <v>19580</v>
      </c>
      <c r="E26" s="9">
        <v>18900</v>
      </c>
      <c r="F26" s="48">
        <f t="shared" si="0"/>
        <v>3.5978835978835946</v>
      </c>
      <c r="G26" s="9">
        <v>38292</v>
      </c>
      <c r="H26" s="9">
        <v>36066</v>
      </c>
      <c r="I26" s="50">
        <f t="shared" si="1"/>
        <v>6.1720179670603983</v>
      </c>
    </row>
    <row r="27" spans="3:9" s="6" customFormat="1" ht="15.95" customHeight="1" x14ac:dyDescent="0.2">
      <c r="C27" s="15" t="s">
        <v>5</v>
      </c>
      <c r="D27" s="33">
        <v>92379</v>
      </c>
      <c r="E27" s="33">
        <v>95478</v>
      </c>
      <c r="F27" s="49">
        <f t="shared" si="0"/>
        <v>-3.2457738955570932</v>
      </c>
      <c r="G27" s="33">
        <v>180697</v>
      </c>
      <c r="H27" s="33">
        <v>182537</v>
      </c>
      <c r="I27" s="51">
        <f t="shared" si="1"/>
        <v>-1.0080148134350821</v>
      </c>
    </row>
    <row r="28" spans="3:9" s="6" customFormat="1" ht="15.95" customHeight="1" x14ac:dyDescent="0.2">
      <c r="C28" s="10" t="s">
        <v>25</v>
      </c>
      <c r="D28" s="9">
        <v>55765</v>
      </c>
      <c r="E28" s="9">
        <v>55038</v>
      </c>
      <c r="F28" s="48">
        <f t="shared" si="0"/>
        <v>1.3209055561611933</v>
      </c>
      <c r="G28" s="9">
        <v>109035</v>
      </c>
      <c r="H28" s="9">
        <v>105583</v>
      </c>
      <c r="I28" s="50">
        <f t="shared" si="1"/>
        <v>3.2694657283843185</v>
      </c>
    </row>
    <row r="29" spans="3:9" s="6" customFormat="1" ht="15.95" customHeight="1" x14ac:dyDescent="0.2">
      <c r="C29" s="10" t="s">
        <v>26</v>
      </c>
      <c r="D29" s="7">
        <v>36614</v>
      </c>
      <c r="E29" s="7">
        <v>40440</v>
      </c>
      <c r="F29" s="44">
        <f t="shared" si="0"/>
        <v>-9.4609297725024675</v>
      </c>
      <c r="G29" s="7">
        <v>71662</v>
      </c>
      <c r="H29" s="7">
        <v>76954</v>
      </c>
      <c r="I29" s="40">
        <f t="shared" si="1"/>
        <v>-6.8768355121241314</v>
      </c>
    </row>
    <row r="30" spans="3:9" s="6" customFormat="1" ht="15.95" customHeight="1" x14ac:dyDescent="0.2">
      <c r="C30" s="15" t="s">
        <v>81</v>
      </c>
      <c r="D30" s="33">
        <v>34885</v>
      </c>
      <c r="E30" s="33">
        <v>35003</v>
      </c>
      <c r="F30" s="43">
        <f t="shared" si="0"/>
        <v>-0.33711396166043528</v>
      </c>
      <c r="G30" s="33">
        <v>69777</v>
      </c>
      <c r="H30" s="33">
        <v>67140</v>
      </c>
      <c r="I30" s="41">
        <f t="shared" si="1"/>
        <v>3.9276139410187767</v>
      </c>
    </row>
    <row r="31" spans="3:9" s="6" customFormat="1" ht="15.95" customHeight="1" x14ac:dyDescent="0.2">
      <c r="C31" s="10" t="s">
        <v>97</v>
      </c>
      <c r="D31" s="7">
        <v>34885</v>
      </c>
      <c r="E31" s="7">
        <v>35003</v>
      </c>
      <c r="F31" s="44">
        <f t="shared" si="0"/>
        <v>-0.33711396166043528</v>
      </c>
      <c r="G31" s="7">
        <v>69777</v>
      </c>
      <c r="H31" s="7">
        <v>67140</v>
      </c>
      <c r="I31" s="40">
        <f t="shared" si="1"/>
        <v>3.9276139410187767</v>
      </c>
    </row>
    <row r="32" spans="3:9" s="6" customFormat="1" ht="15.95" customHeight="1" x14ac:dyDescent="0.2">
      <c r="C32" s="15" t="s">
        <v>27</v>
      </c>
      <c r="D32" s="33">
        <v>13069</v>
      </c>
      <c r="E32" s="33">
        <v>12811</v>
      </c>
      <c r="F32" s="49">
        <f t="shared" ref="F32:F50" si="2">((D32/E32)*100)-100</f>
        <v>2.013894309577708</v>
      </c>
      <c r="G32" s="33">
        <v>26191</v>
      </c>
      <c r="H32" s="33">
        <v>23890</v>
      </c>
      <c r="I32" s="51">
        <f t="shared" ref="I32:I49" si="3">((G32/H32)*100)-100</f>
        <v>9.6316450397655871</v>
      </c>
    </row>
    <row r="33" spans="1:9" s="6" customFormat="1" ht="15.95" customHeight="1" x14ac:dyDescent="0.2">
      <c r="C33" s="10" t="s">
        <v>28</v>
      </c>
      <c r="D33" s="7">
        <v>13069</v>
      </c>
      <c r="E33" s="7">
        <v>12811</v>
      </c>
      <c r="F33" s="44">
        <f t="shared" si="2"/>
        <v>2.013894309577708</v>
      </c>
      <c r="G33" s="7">
        <v>26191</v>
      </c>
      <c r="H33" s="7">
        <v>23890</v>
      </c>
      <c r="I33" s="40">
        <f t="shared" si="3"/>
        <v>9.6316450397655871</v>
      </c>
    </row>
    <row r="34" spans="1:9" s="6" customFormat="1" ht="15.95" customHeight="1" x14ac:dyDescent="0.2">
      <c r="C34" s="15" t="s">
        <v>6</v>
      </c>
      <c r="D34" s="33">
        <v>371645</v>
      </c>
      <c r="E34" s="33">
        <v>370640</v>
      </c>
      <c r="F34" s="49">
        <f t="shared" si="2"/>
        <v>0.27115260090653237</v>
      </c>
      <c r="G34" s="33">
        <v>715946</v>
      </c>
      <c r="H34" s="33">
        <v>691293</v>
      </c>
      <c r="I34" s="51">
        <f t="shared" si="3"/>
        <v>3.5662157724727308</v>
      </c>
    </row>
    <row r="35" spans="1:9" s="6" customFormat="1" ht="15.95" customHeight="1" x14ac:dyDescent="0.2">
      <c r="C35" s="10" t="s">
        <v>29</v>
      </c>
      <c r="D35" s="7">
        <v>48698</v>
      </c>
      <c r="E35" s="7">
        <v>49832</v>
      </c>
      <c r="F35" s="44">
        <f t="shared" si="2"/>
        <v>-2.2756461711350084</v>
      </c>
      <c r="G35" s="7">
        <v>93902</v>
      </c>
      <c r="H35" s="7">
        <v>90664</v>
      </c>
      <c r="I35" s="40">
        <f t="shared" si="3"/>
        <v>3.5714285714285836</v>
      </c>
    </row>
    <row r="36" spans="1:9" s="6" customFormat="1" ht="15.95" customHeight="1" x14ac:dyDescent="0.2">
      <c r="C36" s="10" t="s">
        <v>30</v>
      </c>
      <c r="D36" s="7">
        <v>108960</v>
      </c>
      <c r="E36" s="7">
        <v>107193</v>
      </c>
      <c r="F36" s="44">
        <f t="shared" si="2"/>
        <v>1.6484285354454045</v>
      </c>
      <c r="G36" s="7">
        <v>213417</v>
      </c>
      <c r="H36" s="7">
        <v>203708</v>
      </c>
      <c r="I36" s="40">
        <f t="shared" si="3"/>
        <v>4.7661358414986097</v>
      </c>
    </row>
    <row r="37" spans="1:9" s="6" customFormat="1" ht="15.95" customHeight="1" x14ac:dyDescent="0.2">
      <c r="A37" s="6" t="s">
        <v>13</v>
      </c>
      <c r="C37" s="10" t="s">
        <v>31</v>
      </c>
      <c r="D37" s="7">
        <v>74658</v>
      </c>
      <c r="E37" s="7">
        <v>74544</v>
      </c>
      <c r="F37" s="44">
        <f t="shared" si="2"/>
        <v>0.15292981326464883</v>
      </c>
      <c r="G37" s="7">
        <v>144171</v>
      </c>
      <c r="H37" s="7">
        <v>138517</v>
      </c>
      <c r="I37" s="40">
        <f t="shared" si="3"/>
        <v>4.0818094529913225</v>
      </c>
    </row>
    <row r="38" spans="1:9" s="6" customFormat="1" ht="15.95" customHeight="1" x14ac:dyDescent="0.2">
      <c r="C38" s="10" t="s">
        <v>32</v>
      </c>
      <c r="D38" s="7">
        <v>130415</v>
      </c>
      <c r="E38" s="7">
        <v>130715</v>
      </c>
      <c r="F38" s="44">
        <f t="shared" si="2"/>
        <v>-0.22950694258500448</v>
      </c>
      <c r="G38" s="7">
        <v>248672</v>
      </c>
      <c r="H38" s="7">
        <v>243489</v>
      </c>
      <c r="I38" s="40">
        <f t="shared" si="3"/>
        <v>2.1286382547055496</v>
      </c>
    </row>
    <row r="39" spans="1:9" s="6" customFormat="1" ht="15.95" customHeight="1" x14ac:dyDescent="0.2">
      <c r="C39" s="10" t="s">
        <v>114</v>
      </c>
      <c r="D39" s="9">
        <v>8914</v>
      </c>
      <c r="E39" s="114">
        <v>8356</v>
      </c>
      <c r="F39" s="44">
        <f t="shared" si="2"/>
        <v>6.6778362853039823</v>
      </c>
      <c r="G39" s="7">
        <v>15784</v>
      </c>
      <c r="H39" s="114">
        <v>14915</v>
      </c>
      <c r="I39" s="40">
        <f t="shared" si="3"/>
        <v>5.8263493127723791</v>
      </c>
    </row>
    <row r="40" spans="1:9" s="6" customFormat="1" ht="15.95" customHeight="1" x14ac:dyDescent="0.2">
      <c r="A40" s="6" t="s">
        <v>13</v>
      </c>
      <c r="C40" s="15" t="s">
        <v>8</v>
      </c>
      <c r="D40" s="33">
        <v>153319</v>
      </c>
      <c r="E40" s="33">
        <v>144693</v>
      </c>
      <c r="F40" s="49">
        <f t="shared" si="2"/>
        <v>5.9615876372733965</v>
      </c>
      <c r="G40" s="33">
        <v>300312</v>
      </c>
      <c r="H40" s="33">
        <v>277454</v>
      </c>
      <c r="I40" s="51">
        <f t="shared" si="3"/>
        <v>8.2384827755231527</v>
      </c>
    </row>
    <row r="41" spans="1:9" s="6" customFormat="1" ht="15.95" customHeight="1" x14ac:dyDescent="0.2">
      <c r="C41" s="10" t="s">
        <v>34</v>
      </c>
      <c r="D41" s="7">
        <v>77698</v>
      </c>
      <c r="E41" s="7">
        <v>75049</v>
      </c>
      <c r="F41" s="44">
        <f t="shared" si="2"/>
        <v>3.5296939332969117</v>
      </c>
      <c r="G41" s="7">
        <v>151226</v>
      </c>
      <c r="H41" s="7">
        <v>143153</v>
      </c>
      <c r="I41" s="40">
        <f t="shared" si="3"/>
        <v>5.639420759606864</v>
      </c>
    </row>
    <row r="42" spans="1:9" s="6" customFormat="1" ht="15.95" customHeight="1" x14ac:dyDescent="0.2">
      <c r="C42" s="10" t="s">
        <v>46</v>
      </c>
      <c r="D42" s="7">
        <v>75621</v>
      </c>
      <c r="E42" s="7">
        <v>69644</v>
      </c>
      <c r="F42" s="44">
        <f t="shared" si="2"/>
        <v>8.5822181379587619</v>
      </c>
      <c r="G42" s="7">
        <v>149086</v>
      </c>
      <c r="H42" s="7">
        <v>134301</v>
      </c>
      <c r="I42" s="40">
        <f t="shared" si="3"/>
        <v>11.008853247555876</v>
      </c>
    </row>
    <row r="43" spans="1:9" s="6" customFormat="1" ht="15.95" customHeight="1" x14ac:dyDescent="0.2">
      <c r="C43" s="15" t="s">
        <v>7</v>
      </c>
      <c r="D43" s="33">
        <v>312231</v>
      </c>
      <c r="E43" s="33">
        <v>296843</v>
      </c>
      <c r="F43" s="49">
        <f t="shared" si="2"/>
        <v>5.1838850840343156</v>
      </c>
      <c r="G43" s="33">
        <v>597340</v>
      </c>
      <c r="H43" s="33">
        <v>558544</v>
      </c>
      <c r="I43" s="51">
        <f t="shared" si="3"/>
        <v>6.9459165258242876</v>
      </c>
    </row>
    <row r="44" spans="1:9" s="6" customFormat="1" ht="15.95" customHeight="1" x14ac:dyDescent="0.2">
      <c r="C44" s="10" t="s">
        <v>35</v>
      </c>
      <c r="D44" s="7">
        <v>102122</v>
      </c>
      <c r="E44" s="7">
        <v>88836</v>
      </c>
      <c r="F44" s="44">
        <f t="shared" si="2"/>
        <v>14.95564861092349</v>
      </c>
      <c r="G44" s="7">
        <v>194126</v>
      </c>
      <c r="H44" s="7">
        <v>167222</v>
      </c>
      <c r="I44" s="40">
        <f t="shared" si="3"/>
        <v>16.088792144574285</v>
      </c>
    </row>
    <row r="45" spans="1:9" s="6" customFormat="1" ht="15.95" customHeight="1" x14ac:dyDescent="0.2">
      <c r="C45" s="10" t="s">
        <v>36</v>
      </c>
      <c r="D45" s="7">
        <v>33669</v>
      </c>
      <c r="E45" s="7">
        <v>34641</v>
      </c>
      <c r="F45" s="44">
        <f t="shared" si="2"/>
        <v>-2.8059236165237706</v>
      </c>
      <c r="G45" s="7">
        <v>65237</v>
      </c>
      <c r="H45" s="7">
        <v>65098</v>
      </c>
      <c r="I45" s="40">
        <f t="shared" si="3"/>
        <v>0.213524225014595</v>
      </c>
    </row>
    <row r="46" spans="1:9" s="6" customFormat="1" ht="15.95" customHeight="1" x14ac:dyDescent="0.2">
      <c r="C46" s="10" t="s">
        <v>37</v>
      </c>
      <c r="D46" s="7">
        <v>148984</v>
      </c>
      <c r="E46" s="7">
        <v>148788</v>
      </c>
      <c r="F46" s="44">
        <f t="shared" si="2"/>
        <v>0.13173105357959969</v>
      </c>
      <c r="G46" s="7">
        <v>284643</v>
      </c>
      <c r="H46" s="7">
        <v>279596</v>
      </c>
      <c r="I46" s="40">
        <f t="shared" si="3"/>
        <v>1.8051045079328816</v>
      </c>
    </row>
    <row r="47" spans="1:9" s="6" customFormat="1" ht="15.95" customHeight="1" x14ac:dyDescent="0.2">
      <c r="C47" s="10" t="s">
        <v>38</v>
      </c>
      <c r="D47" s="7">
        <v>27456</v>
      </c>
      <c r="E47" s="7">
        <v>24578</v>
      </c>
      <c r="F47" s="44">
        <f t="shared" si="2"/>
        <v>11.709659044674098</v>
      </c>
      <c r="G47" s="7">
        <v>53334</v>
      </c>
      <c r="H47" s="7">
        <v>46628</v>
      </c>
      <c r="I47" s="40">
        <f t="shared" si="3"/>
        <v>14.381916445054472</v>
      </c>
    </row>
    <row r="48" spans="1:9" s="6" customFormat="1" ht="15.95" customHeight="1" x14ac:dyDescent="0.2">
      <c r="C48" s="15" t="s">
        <v>4</v>
      </c>
      <c r="D48" s="33">
        <v>71360</v>
      </c>
      <c r="E48" s="33">
        <v>70992</v>
      </c>
      <c r="F48" s="49">
        <f t="shared" si="2"/>
        <v>0.51836826684696291</v>
      </c>
      <c r="G48" s="33">
        <v>143056</v>
      </c>
      <c r="H48" s="33">
        <v>138216</v>
      </c>
      <c r="I48" s="51">
        <f t="shared" si="3"/>
        <v>3.501765352781149</v>
      </c>
    </row>
    <row r="49" spans="3:9" s="6" customFormat="1" ht="15.95" customHeight="1" x14ac:dyDescent="0.2">
      <c r="C49" s="13" t="s">
        <v>39</v>
      </c>
      <c r="D49" s="7">
        <v>70824</v>
      </c>
      <c r="E49" s="7">
        <v>70306</v>
      </c>
      <c r="F49" s="44">
        <f t="shared" si="2"/>
        <v>0.73677922225698467</v>
      </c>
      <c r="G49" s="7">
        <v>141995</v>
      </c>
      <c r="H49" s="7">
        <v>137020</v>
      </c>
      <c r="I49" s="40">
        <f t="shared" si="3"/>
        <v>3.6308568092249232</v>
      </c>
    </row>
    <row r="50" spans="3:9" s="6" customFormat="1" ht="15.95" customHeight="1" x14ac:dyDescent="0.2">
      <c r="C50" s="10" t="s">
        <v>126</v>
      </c>
      <c r="D50" s="7">
        <v>536</v>
      </c>
      <c r="E50" s="114">
        <v>686</v>
      </c>
      <c r="F50" s="128">
        <f t="shared" si="2"/>
        <v>-21.865889212827994</v>
      </c>
      <c r="G50" s="7">
        <v>1061</v>
      </c>
      <c r="H50" s="7">
        <v>1196</v>
      </c>
      <c r="I50" s="40">
        <f>((G50/H50)*100)-100</f>
        <v>-11.287625418060202</v>
      </c>
    </row>
    <row r="51" spans="3:9" s="6" customFormat="1" ht="15.95" customHeight="1" x14ac:dyDescent="0.2">
      <c r="C51" s="139" t="s">
        <v>9</v>
      </c>
      <c r="D51" s="32">
        <v>1758607</v>
      </c>
      <c r="E51" s="32">
        <v>1725106</v>
      </c>
      <c r="F51" s="47"/>
      <c r="G51" s="32">
        <v>3461332</v>
      </c>
      <c r="H51" s="32">
        <v>3296209</v>
      </c>
      <c r="I51" s="52"/>
    </row>
    <row r="52" spans="3:9" ht="15" customHeight="1" x14ac:dyDescent="0.2">
      <c r="C52" s="69"/>
    </row>
    <row r="53" spans="3:9" ht="15" customHeight="1" x14ac:dyDescent="0.2">
      <c r="C53" s="69"/>
    </row>
  </sheetData>
  <customSheetViews>
    <customSheetView guid="{BD0090C9-DA10-4990-9651-066A2554CA18}">
      <selection activeCell="K25" sqref="K25"/>
      <pageMargins left="0.39370078740157483" right="0.19685039370078741" top="0.19685039370078741" bottom="0.19685039370078741" header="0" footer="0"/>
      <pageSetup paperSize="9" orientation="portrait" r:id="rId1"/>
      <headerFooter alignWithMargins="0"/>
    </customSheetView>
  </customSheetViews>
  <mergeCells count="3">
    <mergeCell ref="C11:C13"/>
    <mergeCell ref="D11:F11"/>
    <mergeCell ref="G11:I11"/>
  </mergeCells>
  <phoneticPr fontId="0" type="noConversion"/>
  <pageMargins left="0.39370078740157483" right="0.19685039370078741" top="0.19685039370078741" bottom="0.19685039370078741" header="0" footer="0"/>
  <pageSetup paperSize="9" orientation="portrait" r:id="rId2"/>
  <headerFooter alignWithMargins="0"/>
  <drawing r:id="rId3"/>
  <legacyDrawing r:id="rId4"/>
  <oleObjects>
    <mc:AlternateContent xmlns:mc="http://schemas.openxmlformats.org/markup-compatibility/2006">
      <mc:Choice Requires="x14">
        <oleObject progId="Word.Picture.8" shapeId="22530" r:id="rId5">
          <objectPr defaultSize="0" autoPict="0" r:id="rId6">
            <anchor moveWithCells="1" sizeWithCells="1">
              <from>
                <xdr:col>2</xdr:col>
                <xdr:colOff>19050</xdr:colOff>
                <xdr:row>0</xdr:row>
                <xdr:rowOff>142875</xdr:rowOff>
              </from>
              <to>
                <xdr:col>3</xdr:col>
                <xdr:colOff>342900</xdr:colOff>
                <xdr:row>6</xdr:row>
                <xdr:rowOff>0</xdr:rowOff>
              </to>
            </anchor>
          </objectPr>
        </oleObject>
      </mc:Choice>
      <mc:Fallback>
        <oleObject progId="Word.Picture.8" shapeId="22530" r:id="rId5"/>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6</vt:i4>
      </vt:variant>
    </vt:vector>
  </HeadingPairs>
  <TitlesOfParts>
    <vt:vector size="21" baseType="lpstr">
      <vt:lpstr>Deckblatt</vt:lpstr>
      <vt:lpstr>Hinweis</vt:lpstr>
      <vt:lpstr>Übersicht</vt:lpstr>
      <vt:lpstr>M1</vt:lpstr>
      <vt:lpstr>M1a</vt:lpstr>
      <vt:lpstr>M2</vt:lpstr>
      <vt:lpstr>M3</vt:lpstr>
      <vt:lpstr>M4</vt:lpstr>
      <vt:lpstr>M5</vt:lpstr>
      <vt:lpstr>M6</vt:lpstr>
      <vt:lpstr>M7</vt:lpstr>
      <vt:lpstr>M8 </vt:lpstr>
      <vt:lpstr>M9</vt:lpstr>
      <vt:lpstr>M10</vt:lpstr>
      <vt:lpstr>M11</vt:lpstr>
      <vt:lpstr>Hinweis!Druckbereich</vt:lpstr>
      <vt:lpstr>'M3'!Druckbereich</vt:lpstr>
      <vt:lpstr>'M4'!Druckbereich</vt:lpstr>
      <vt:lpstr>'M5'!Druckbereich</vt:lpstr>
      <vt:lpstr>'M7'!Druckbereich</vt:lpstr>
      <vt:lpstr>Übersicht!Druckbereich</vt:lpstr>
    </vt:vector>
  </TitlesOfParts>
  <Company>BAG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TriebelJ</dc:creator>
  <cp:lastModifiedBy>Schumacher, Franz-Josef</cp:lastModifiedBy>
  <cp:lastPrinted>2017-03-16T15:06:02Z</cp:lastPrinted>
  <dcterms:created xsi:type="dcterms:W3CDTF">2007-08-29T12:57:24Z</dcterms:created>
  <dcterms:modified xsi:type="dcterms:W3CDTF">2017-03-17T12:29:07Z</dcterms:modified>
</cp:coreProperties>
</file>