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drawings/drawing6.xml" ContentType="application/vnd.openxmlformats-officedocument.drawing+xml"/>
  <Override PartName="/xl/embeddings/oleObject5.bin" ContentType="application/vnd.openxmlformats-officedocument.oleObject"/>
  <Override PartName="/xl/drawings/drawing7.xml" ContentType="application/vnd.openxmlformats-officedocument.drawing+xml"/>
  <Override PartName="/xl/embeddings/oleObject6.bin" ContentType="application/vnd.openxmlformats-officedocument.oleObject"/>
  <Override PartName="/xl/drawings/drawing8.xml" ContentType="application/vnd.openxmlformats-officedocument.drawing+xml"/>
  <Override PartName="/xl/embeddings/oleObject7.bin" ContentType="application/vnd.openxmlformats-officedocument.oleObject"/>
  <Override PartName="/xl/drawings/drawing9.xml" ContentType="application/vnd.openxmlformats-officedocument.drawing+xml"/>
  <Override PartName="/xl/embeddings/oleObject8.bin" ContentType="application/vnd.openxmlformats-officedocument.oleObject"/>
  <Override PartName="/xl/drawings/drawing10.xml" ContentType="application/vnd.openxmlformats-officedocument.drawing+xml"/>
  <Override PartName="/xl/embeddings/oleObject9.bin" ContentType="application/vnd.openxmlformats-officedocument.oleObject"/>
  <Override PartName="/xl/drawings/drawing11.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drawings/drawing12.xml" ContentType="application/vnd.openxmlformats-officedocument.drawing+xml"/>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13.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drawings/drawing14.xml" ContentType="application/vnd.openxmlformats-officedocument.drawing+xml"/>
  <Override PartName="/xl/embeddings/oleObject20.bin" ContentType="application/vnd.openxmlformats-officedocument.oleObject"/>
  <Override PartName="/xl/drawings/drawing15.xml" ContentType="application/vnd.openxmlformats-officedocument.drawing+xml"/>
  <Override PartName="/xl/embeddings/oleObject2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90" yWindow="-360" windowWidth="15780" windowHeight="12210" tabRatio="710" activeTab="3"/>
  </bookViews>
  <sheets>
    <sheet name="Deckblatt" sheetId="1" r:id="rId1"/>
    <sheet name="Hinweis" sheetId="2" r:id="rId2"/>
    <sheet name="Übersicht" sheetId="3" r:id="rId3"/>
    <sheet name="M1" sheetId="4" r:id="rId4"/>
    <sheet name="M1a" sheetId="5" r:id="rId5"/>
    <sheet name="M2" sheetId="6" r:id="rId6"/>
    <sheet name="M3" sheetId="7" r:id="rId7"/>
    <sheet name="M4" sheetId="8" r:id="rId8"/>
    <sheet name="M5" sheetId="9" r:id="rId9"/>
    <sheet name="M6" sheetId="10" r:id="rId10"/>
    <sheet name="M7" sheetId="11" r:id="rId11"/>
    <sheet name="M8 " sheetId="12" r:id="rId12"/>
    <sheet name="M9" sheetId="13" r:id="rId13"/>
    <sheet name="M10" sheetId="14" r:id="rId14"/>
    <sheet name="M11" sheetId="15" r:id="rId15"/>
  </sheets>
  <definedNames>
    <definedName name="_xlnm.Print_Area" localSheetId="6">'M3'!$A$1:$I$53</definedName>
    <definedName name="_xlnm.Print_Area" localSheetId="7">'M4'!$A$1:$I$53</definedName>
    <definedName name="_xlnm.Print_Area" localSheetId="8">'M5'!$A$1:$I$53</definedName>
    <definedName name="_xlnm.Print_Area" localSheetId="10">'M7'!$A$1:$I$88</definedName>
    <definedName name="_xlnm.Print_Area" localSheetId="2">Übersicht!$A$1:$I$55</definedName>
    <definedName name="Z_BD0090C9_DA10_4990_9651_066A2554CA18_.wvu.PrintArea" localSheetId="6" hidden="1">'M3'!$A$1:$I$53</definedName>
    <definedName name="Z_BD0090C9_DA10_4990_9651_066A2554CA18_.wvu.PrintArea" localSheetId="7" hidden="1">'M4'!$A$1:$I$53</definedName>
    <definedName name="Z_BD0090C9_DA10_4990_9651_066A2554CA18_.wvu.PrintArea" localSheetId="8" hidden="1">'M5'!$A$1:$I$53</definedName>
    <definedName name="Z_BD0090C9_DA10_4990_9651_066A2554CA18_.wvu.PrintArea" localSheetId="10" hidden="1">'M7'!$A$1:$I$88</definedName>
    <definedName name="Z_BD0090C9_DA10_4990_9651_066A2554CA18_.wvu.PrintArea" localSheetId="2" hidden="1">Übersicht!$A$1:$I$55</definedName>
  </definedNames>
  <calcPr calcId="145621"/>
  <customWorkbookViews>
    <customWorkbookView name="Attin, Susanne - Persönliche Ansicht" guid="{BD0090C9-DA10-4990-9651-066A2554CA18}" mergeInterval="0" personalView="1" maximized="1" windowWidth="1916" windowHeight="909" tabRatio="710" activeSheetId="4"/>
  </customWorkbookViews>
</workbook>
</file>

<file path=xl/calcChain.xml><?xml version="1.0" encoding="utf-8"?>
<calcChain xmlns="http://schemas.openxmlformats.org/spreadsheetml/2006/main">
  <c r="G46" i="14" l="1"/>
  <c r="D46" i="14"/>
  <c r="M14" i="3" l="1"/>
  <c r="K201" i="13" l="1"/>
  <c r="J201" i="13"/>
  <c r="I201" i="13"/>
  <c r="H201" i="13"/>
  <c r="K200" i="13"/>
  <c r="J200" i="13"/>
  <c r="I200" i="13"/>
  <c r="H200" i="13"/>
  <c r="K199" i="13"/>
  <c r="J199" i="13"/>
  <c r="I199" i="13"/>
  <c r="H199" i="13"/>
  <c r="K198" i="13"/>
  <c r="J198" i="13"/>
  <c r="I198" i="13"/>
  <c r="H198" i="13"/>
  <c r="K197" i="13"/>
  <c r="J197" i="13"/>
  <c r="I197" i="13"/>
  <c r="H197" i="13"/>
  <c r="K196" i="13"/>
  <c r="J196" i="13"/>
  <c r="I196" i="13"/>
  <c r="H196" i="13"/>
  <c r="K195" i="13"/>
  <c r="J195" i="13"/>
  <c r="I195" i="13"/>
  <c r="H195" i="13"/>
  <c r="K194" i="13"/>
  <c r="J194" i="13"/>
  <c r="I194" i="13"/>
  <c r="H194" i="13"/>
  <c r="K193" i="13"/>
  <c r="J193" i="13"/>
  <c r="I193" i="13"/>
  <c r="H193" i="13"/>
  <c r="K192" i="13"/>
  <c r="J192" i="13"/>
  <c r="I192" i="13"/>
  <c r="H192" i="13"/>
  <c r="K191" i="13"/>
  <c r="J191" i="13"/>
  <c r="I191" i="13"/>
  <c r="H191" i="13"/>
  <c r="K190" i="13"/>
  <c r="J190" i="13"/>
  <c r="I190" i="13"/>
  <c r="H190" i="13"/>
  <c r="K189" i="13"/>
  <c r="J189" i="13"/>
  <c r="I189" i="13"/>
  <c r="H189" i="13"/>
  <c r="K188" i="13"/>
  <c r="J188" i="13"/>
  <c r="I188" i="13"/>
  <c r="H188" i="13"/>
  <c r="K187" i="13"/>
  <c r="J187" i="13"/>
  <c r="I187" i="13"/>
  <c r="H187" i="13"/>
  <c r="K186" i="13"/>
  <c r="J186" i="13"/>
  <c r="I186" i="13"/>
  <c r="H186" i="13"/>
  <c r="K185" i="13"/>
  <c r="J185" i="13"/>
  <c r="I185" i="13"/>
  <c r="H185" i="13"/>
  <c r="K184" i="13"/>
  <c r="J184" i="13"/>
  <c r="I184" i="13"/>
  <c r="H184" i="13"/>
  <c r="K183" i="13"/>
  <c r="J183" i="13"/>
  <c r="I183" i="13"/>
  <c r="H183" i="13"/>
  <c r="K182" i="13"/>
  <c r="J182" i="13"/>
  <c r="I182" i="13"/>
  <c r="H182" i="13"/>
  <c r="K181" i="13"/>
  <c r="J181" i="13"/>
  <c r="I181" i="13"/>
  <c r="H181" i="13"/>
  <c r="K180" i="13"/>
  <c r="J180" i="13"/>
  <c r="I180" i="13"/>
  <c r="H180" i="13"/>
  <c r="K179" i="13"/>
  <c r="J179" i="13"/>
  <c r="I179" i="13"/>
  <c r="H179" i="13"/>
  <c r="K178" i="13"/>
  <c r="J178" i="13"/>
  <c r="I178" i="13"/>
  <c r="H178" i="13"/>
  <c r="K177" i="13"/>
  <c r="J177" i="13"/>
  <c r="I177" i="13"/>
  <c r="H177" i="13"/>
  <c r="K176" i="13"/>
  <c r="J176" i="13"/>
  <c r="I176" i="13"/>
  <c r="H176" i="13"/>
  <c r="K175" i="13"/>
  <c r="J175" i="13"/>
  <c r="I175" i="13"/>
  <c r="H175" i="13"/>
  <c r="K174" i="13"/>
  <c r="J174" i="13"/>
  <c r="I174" i="13"/>
  <c r="H174" i="13"/>
  <c r="K173" i="13"/>
  <c r="J173" i="13"/>
  <c r="I173" i="13"/>
  <c r="H173" i="13"/>
  <c r="K172" i="13"/>
  <c r="J172" i="13"/>
  <c r="I172" i="13"/>
  <c r="H172" i="13"/>
  <c r="K171" i="13"/>
  <c r="J171" i="13"/>
  <c r="I171" i="13"/>
  <c r="H171" i="13"/>
  <c r="K170" i="13"/>
  <c r="J170" i="13"/>
  <c r="I170" i="13"/>
  <c r="H170" i="13"/>
  <c r="K169" i="13"/>
  <c r="J169" i="13"/>
  <c r="I169" i="13"/>
  <c r="H169" i="13"/>
  <c r="K201" i="12"/>
  <c r="J201" i="12"/>
  <c r="I201" i="12"/>
  <c r="H201" i="12"/>
  <c r="K200" i="12"/>
  <c r="J200" i="12"/>
  <c r="I200" i="12"/>
  <c r="H200" i="12"/>
  <c r="K199" i="12"/>
  <c r="J199" i="12"/>
  <c r="I199" i="12"/>
  <c r="H199" i="12"/>
  <c r="K198" i="12"/>
  <c r="J198" i="12"/>
  <c r="I198" i="12"/>
  <c r="H198" i="12"/>
  <c r="K197" i="12"/>
  <c r="J197" i="12"/>
  <c r="I197" i="12"/>
  <c r="H197" i="12"/>
  <c r="K196" i="12"/>
  <c r="J196" i="12"/>
  <c r="I196" i="12"/>
  <c r="H196" i="12"/>
  <c r="K195" i="12"/>
  <c r="J195" i="12"/>
  <c r="I195" i="12"/>
  <c r="H195" i="12"/>
  <c r="K194" i="12"/>
  <c r="J194" i="12"/>
  <c r="I194" i="12"/>
  <c r="H194" i="12"/>
  <c r="K193" i="12"/>
  <c r="J193" i="12"/>
  <c r="I193" i="12"/>
  <c r="H193" i="12"/>
  <c r="K192" i="12"/>
  <c r="J192" i="12"/>
  <c r="I192" i="12"/>
  <c r="H192" i="12"/>
  <c r="K191" i="12"/>
  <c r="J191" i="12"/>
  <c r="I191" i="12"/>
  <c r="H191" i="12"/>
  <c r="K190" i="12"/>
  <c r="J190" i="12"/>
  <c r="I190" i="12"/>
  <c r="H190" i="12"/>
  <c r="K189" i="12"/>
  <c r="J189" i="12"/>
  <c r="I189" i="12"/>
  <c r="H189" i="12"/>
  <c r="K188" i="12"/>
  <c r="J188" i="12"/>
  <c r="I188" i="12"/>
  <c r="H188" i="12"/>
  <c r="K187" i="12"/>
  <c r="J187" i="12"/>
  <c r="I187" i="12"/>
  <c r="H187" i="12"/>
  <c r="K186" i="12"/>
  <c r="J186" i="12"/>
  <c r="I186" i="12"/>
  <c r="H186" i="12"/>
  <c r="K185" i="12"/>
  <c r="J185" i="12"/>
  <c r="I185" i="12"/>
  <c r="H185" i="12"/>
  <c r="K184" i="12"/>
  <c r="J184" i="12"/>
  <c r="I184" i="12"/>
  <c r="H184" i="12"/>
  <c r="K183" i="12"/>
  <c r="J183" i="12"/>
  <c r="I183" i="12"/>
  <c r="H183" i="12"/>
  <c r="K182" i="12"/>
  <c r="J182" i="12"/>
  <c r="I182" i="12"/>
  <c r="H182" i="12"/>
  <c r="K181" i="12"/>
  <c r="J181" i="12"/>
  <c r="I181" i="12"/>
  <c r="H181" i="12"/>
  <c r="K180" i="12"/>
  <c r="J180" i="12"/>
  <c r="I180" i="12"/>
  <c r="H180" i="12"/>
  <c r="K179" i="12"/>
  <c r="J179" i="12"/>
  <c r="I179" i="12"/>
  <c r="H179" i="12"/>
  <c r="K178" i="12"/>
  <c r="J178" i="12"/>
  <c r="I178" i="12"/>
  <c r="H178" i="12"/>
  <c r="K177" i="12"/>
  <c r="J177" i="12"/>
  <c r="I177" i="12"/>
  <c r="H177" i="12"/>
  <c r="K176" i="12"/>
  <c r="J176" i="12"/>
  <c r="I176" i="12"/>
  <c r="H176" i="12"/>
  <c r="K175" i="12"/>
  <c r="J175" i="12"/>
  <c r="I175" i="12"/>
  <c r="H175" i="12"/>
  <c r="K174" i="12"/>
  <c r="J174" i="12"/>
  <c r="I174" i="12"/>
  <c r="H174" i="12"/>
  <c r="K173" i="12"/>
  <c r="J173" i="12"/>
  <c r="I173" i="12"/>
  <c r="H173" i="12"/>
  <c r="K172" i="12"/>
  <c r="J172" i="12"/>
  <c r="I172" i="12"/>
  <c r="H172" i="12"/>
  <c r="K171" i="12"/>
  <c r="J171" i="12"/>
  <c r="I171" i="12"/>
  <c r="H171" i="12"/>
  <c r="K170" i="12"/>
  <c r="J170" i="12"/>
  <c r="I170" i="12"/>
  <c r="H170" i="12"/>
  <c r="K169" i="12"/>
  <c r="J169" i="12"/>
  <c r="I169" i="12"/>
  <c r="H169" i="12"/>
  <c r="H51" i="9" l="1"/>
  <c r="G51" i="9"/>
  <c r="E51" i="9"/>
  <c r="D51" i="9"/>
  <c r="H51" i="8"/>
  <c r="G51" i="8"/>
  <c r="E51" i="8"/>
  <c r="D51" i="8"/>
  <c r="F11" i="5" l="1"/>
  <c r="D164" i="12" l="1"/>
  <c r="D113" i="12"/>
  <c r="D62" i="12"/>
  <c r="D11" i="12"/>
  <c r="D164" i="13"/>
  <c r="D113" i="13"/>
  <c r="D62" i="13"/>
  <c r="D11" i="13"/>
  <c r="G11" i="14"/>
  <c r="D11" i="14"/>
  <c r="G11" i="15"/>
  <c r="G11" i="10"/>
  <c r="D11" i="15"/>
  <c r="D11" i="11"/>
  <c r="G11" i="11"/>
  <c r="G56" i="11"/>
  <c r="G11" i="9"/>
  <c r="G11" i="8"/>
  <c r="G11" i="7"/>
  <c r="D56" i="11"/>
  <c r="D11" i="10"/>
  <c r="D11" i="9"/>
  <c r="D11" i="8"/>
  <c r="D11" i="7"/>
  <c r="G11" i="6"/>
  <c r="D11" i="6"/>
  <c r="D11" i="5"/>
  <c r="M30" i="3" l="1"/>
  <c r="M29" i="3"/>
  <c r="N30" i="3"/>
  <c r="N29" i="3"/>
  <c r="F9" i="3"/>
  <c r="F14" i="4"/>
  <c r="F15" i="11" s="1"/>
  <c r="I14" i="4"/>
  <c r="I15" i="11" s="1"/>
  <c r="F15" i="4"/>
  <c r="D15" i="5" s="1"/>
  <c r="I15" i="4"/>
  <c r="I16" i="11" s="1"/>
  <c r="F16" i="4"/>
  <c r="D16" i="5" s="1"/>
  <c r="I16" i="4"/>
  <c r="F16" i="5" s="1"/>
  <c r="F17" i="4"/>
  <c r="D17" i="5" s="1"/>
  <c r="I17" i="4"/>
  <c r="F17" i="5" s="1"/>
  <c r="F18" i="4"/>
  <c r="D18" i="5" s="1"/>
  <c r="I18" i="4"/>
  <c r="F19" i="4"/>
  <c r="D19" i="5" s="1"/>
  <c r="I19" i="4"/>
  <c r="F19" i="5" s="1"/>
  <c r="F20" i="4"/>
  <c r="D20" i="5" s="1"/>
  <c r="I20" i="4"/>
  <c r="F21" i="4"/>
  <c r="D21" i="5" s="1"/>
  <c r="I21" i="4"/>
  <c r="F21" i="5" s="1"/>
  <c r="F22" i="4"/>
  <c r="D22" i="5" s="1"/>
  <c r="I22" i="4"/>
  <c r="F22" i="5" s="1"/>
  <c r="F23" i="4"/>
  <c r="D23" i="5" s="1"/>
  <c r="I23" i="4"/>
  <c r="F24" i="4"/>
  <c r="D24" i="5" s="1"/>
  <c r="I24" i="4"/>
  <c r="F24" i="5" s="1"/>
  <c r="F25" i="4"/>
  <c r="D25" i="5" s="1"/>
  <c r="I25" i="4"/>
  <c r="F25" i="5" s="1"/>
  <c r="F26" i="4"/>
  <c r="D26" i="5" s="1"/>
  <c r="I26" i="4"/>
  <c r="F26" i="5" s="1"/>
  <c r="F27" i="4"/>
  <c r="D27" i="5" s="1"/>
  <c r="I27" i="4"/>
  <c r="F27" i="5" s="1"/>
  <c r="F28" i="4"/>
  <c r="D28" i="5" s="1"/>
  <c r="I28" i="4"/>
  <c r="F29" i="4"/>
  <c r="D29" i="5" s="1"/>
  <c r="I29" i="4"/>
  <c r="F29" i="5" s="1"/>
  <c r="F30" i="4"/>
  <c r="D30" i="5" s="1"/>
  <c r="I30" i="4"/>
  <c r="F30" i="5" s="1"/>
  <c r="F31" i="4"/>
  <c r="D31" i="5" s="1"/>
  <c r="I31" i="4"/>
  <c r="F32" i="4"/>
  <c r="D32" i="5" s="1"/>
  <c r="I32" i="4"/>
  <c r="F32" i="5" s="1"/>
  <c r="F33" i="4"/>
  <c r="D33" i="5" s="1"/>
  <c r="I33" i="4"/>
  <c r="F33" i="5" s="1"/>
  <c r="F34" i="4"/>
  <c r="D34" i="5" s="1"/>
  <c r="I34" i="4"/>
  <c r="F35" i="4"/>
  <c r="D35" i="5" s="1"/>
  <c r="I35" i="4"/>
  <c r="F35" i="5" s="1"/>
  <c r="F36" i="4"/>
  <c r="D36" i="5" s="1"/>
  <c r="I36" i="4"/>
  <c r="F36" i="5"/>
  <c r="F37" i="4"/>
  <c r="D37" i="5" s="1"/>
  <c r="I37" i="4"/>
  <c r="F37" i="5" s="1"/>
  <c r="F38" i="4"/>
  <c r="D38" i="5" s="1"/>
  <c r="I38" i="4"/>
  <c r="F38" i="5" s="1"/>
  <c r="F39" i="4"/>
  <c r="D39" i="5" s="1"/>
  <c r="I39" i="4"/>
  <c r="F39" i="5" s="1"/>
  <c r="F40" i="4"/>
  <c r="I40" i="4"/>
  <c r="F40" i="5" s="1"/>
  <c r="F41" i="4"/>
  <c r="D41" i="5"/>
  <c r="I41" i="4"/>
  <c r="F41" i="5" s="1"/>
  <c r="F42" i="4"/>
  <c r="D42" i="5" s="1"/>
  <c r="I42" i="4"/>
  <c r="F42" i="5" s="1"/>
  <c r="F43" i="4"/>
  <c r="D43" i="5" s="1"/>
  <c r="I43" i="4"/>
  <c r="F44" i="4"/>
  <c r="F18" i="11" s="1"/>
  <c r="I44" i="4"/>
  <c r="I18" i="11" s="1"/>
  <c r="F45" i="4"/>
  <c r="D45" i="5" s="1"/>
  <c r="I45" i="4"/>
  <c r="F45" i="5" s="1"/>
  <c r="F46" i="4"/>
  <c r="D46" i="5" s="1"/>
  <c r="I46" i="4"/>
  <c r="E14" i="14"/>
  <c r="F14" i="14"/>
  <c r="H14" i="14"/>
  <c r="I14" i="14"/>
  <c r="E15" i="14"/>
  <c r="F15" i="14"/>
  <c r="H15" i="14"/>
  <c r="I15" i="14"/>
  <c r="E16" i="14"/>
  <c r="F16" i="14"/>
  <c r="H16" i="14"/>
  <c r="I16" i="14"/>
  <c r="E17" i="14"/>
  <c r="F17" i="14"/>
  <c r="H17" i="14"/>
  <c r="I17" i="14"/>
  <c r="E18" i="14"/>
  <c r="F18" i="14"/>
  <c r="H18" i="14"/>
  <c r="I18" i="14"/>
  <c r="E19" i="14"/>
  <c r="F19" i="14"/>
  <c r="H19" i="14"/>
  <c r="I19" i="14"/>
  <c r="E20" i="14"/>
  <c r="F20" i="14"/>
  <c r="H20" i="14"/>
  <c r="I20" i="14"/>
  <c r="E21" i="14"/>
  <c r="F21" i="14"/>
  <c r="H21" i="14"/>
  <c r="I21" i="14"/>
  <c r="E22" i="14"/>
  <c r="F22" i="14"/>
  <c r="H22" i="14"/>
  <c r="I22" i="14"/>
  <c r="E23" i="14"/>
  <c r="F23" i="14"/>
  <c r="H23" i="14"/>
  <c r="I23" i="14"/>
  <c r="E24" i="14"/>
  <c r="F24" i="14"/>
  <c r="H24" i="14"/>
  <c r="I24" i="14"/>
  <c r="E25" i="14"/>
  <c r="F25" i="14"/>
  <c r="H25" i="14"/>
  <c r="I25" i="14"/>
  <c r="E26" i="14"/>
  <c r="F26" i="14"/>
  <c r="H26" i="14"/>
  <c r="I26" i="14"/>
  <c r="E27" i="14"/>
  <c r="F27" i="14"/>
  <c r="H27" i="14"/>
  <c r="I27" i="14"/>
  <c r="E28" i="14"/>
  <c r="F28" i="14"/>
  <c r="H28" i="14"/>
  <c r="I28" i="14"/>
  <c r="E29" i="14"/>
  <c r="F29" i="14"/>
  <c r="H29" i="14"/>
  <c r="I29" i="14"/>
  <c r="E30" i="14"/>
  <c r="F30" i="14"/>
  <c r="H30" i="14"/>
  <c r="I30" i="14"/>
  <c r="E31" i="14"/>
  <c r="F31" i="14"/>
  <c r="H31" i="14"/>
  <c r="I31" i="14"/>
  <c r="E32" i="14"/>
  <c r="F32" i="14"/>
  <c r="H32" i="14"/>
  <c r="I32" i="14"/>
  <c r="E33" i="14"/>
  <c r="F33" i="14"/>
  <c r="H33" i="14"/>
  <c r="I33" i="14"/>
  <c r="E34" i="14"/>
  <c r="F34" i="14"/>
  <c r="H34" i="14"/>
  <c r="I34" i="14"/>
  <c r="E35" i="14"/>
  <c r="F35" i="14"/>
  <c r="H35" i="14"/>
  <c r="I35" i="14"/>
  <c r="E36" i="14"/>
  <c r="F36" i="14"/>
  <c r="H36" i="14"/>
  <c r="I36" i="14"/>
  <c r="E37" i="14"/>
  <c r="F37" i="14"/>
  <c r="H37" i="14"/>
  <c r="I37" i="14"/>
  <c r="E38" i="14"/>
  <c r="F38" i="14"/>
  <c r="H38" i="14"/>
  <c r="I38" i="14"/>
  <c r="E39" i="14"/>
  <c r="F39" i="14"/>
  <c r="H39" i="14"/>
  <c r="I39" i="14"/>
  <c r="E40" i="14"/>
  <c r="F40" i="14"/>
  <c r="H40" i="14"/>
  <c r="I40" i="14"/>
  <c r="E41" i="14"/>
  <c r="F41" i="14"/>
  <c r="H41" i="14"/>
  <c r="I41" i="14"/>
  <c r="E42" i="14"/>
  <c r="F42" i="14"/>
  <c r="H42" i="14"/>
  <c r="I42" i="14"/>
  <c r="E43" i="14"/>
  <c r="F43" i="14"/>
  <c r="H43" i="14"/>
  <c r="I43" i="14"/>
  <c r="E44" i="14"/>
  <c r="F44" i="14"/>
  <c r="H44" i="14"/>
  <c r="I44" i="14"/>
  <c r="E45" i="14"/>
  <c r="F45" i="14"/>
  <c r="H45" i="14"/>
  <c r="I45" i="14"/>
  <c r="E46" i="14"/>
  <c r="H46" i="14"/>
  <c r="D14" i="15"/>
  <c r="E14" i="15"/>
  <c r="G14" i="15"/>
  <c r="H14" i="15"/>
  <c r="D15" i="15"/>
  <c r="E15" i="15"/>
  <c r="G15" i="15"/>
  <c r="H15" i="15"/>
  <c r="D16" i="15"/>
  <c r="E16" i="15"/>
  <c r="G16" i="15"/>
  <c r="H16" i="15"/>
  <c r="D17" i="15"/>
  <c r="E17" i="15"/>
  <c r="G17" i="15"/>
  <c r="H17" i="15"/>
  <c r="D18" i="15"/>
  <c r="E18" i="15"/>
  <c r="G18" i="15"/>
  <c r="H18" i="15"/>
  <c r="D19" i="15"/>
  <c r="E19" i="15"/>
  <c r="G19" i="15"/>
  <c r="H19" i="15"/>
  <c r="D20" i="15"/>
  <c r="E20" i="15"/>
  <c r="G20" i="15"/>
  <c r="H20" i="15"/>
  <c r="D21" i="15"/>
  <c r="E21" i="15"/>
  <c r="G21" i="15"/>
  <c r="H21" i="15"/>
  <c r="D22" i="15"/>
  <c r="E22" i="15"/>
  <c r="G22" i="15"/>
  <c r="H22" i="15"/>
  <c r="D23" i="15"/>
  <c r="E23" i="15"/>
  <c r="G23" i="15"/>
  <c r="H23" i="15"/>
  <c r="D24" i="15"/>
  <c r="E24" i="15"/>
  <c r="G24" i="15"/>
  <c r="H24" i="15"/>
  <c r="D25" i="15"/>
  <c r="E25" i="15"/>
  <c r="G25" i="15"/>
  <c r="H25" i="15"/>
  <c r="D26" i="15"/>
  <c r="E26" i="15"/>
  <c r="G26" i="15"/>
  <c r="H26" i="15"/>
  <c r="D27" i="15"/>
  <c r="E27" i="15"/>
  <c r="G27" i="15"/>
  <c r="I27" i="15" s="1"/>
  <c r="H27" i="15"/>
  <c r="D28" i="15"/>
  <c r="E28" i="15"/>
  <c r="G28" i="15"/>
  <c r="H28" i="15"/>
  <c r="D29" i="15"/>
  <c r="E29" i="15"/>
  <c r="G29" i="15"/>
  <c r="H29" i="15"/>
  <c r="D30" i="15"/>
  <c r="E30" i="15"/>
  <c r="G30" i="15"/>
  <c r="I30" i="15" s="1"/>
  <c r="H30" i="15"/>
  <c r="D31" i="15"/>
  <c r="E31" i="15"/>
  <c r="G31" i="15"/>
  <c r="H31" i="15"/>
  <c r="D32" i="15"/>
  <c r="E32" i="15"/>
  <c r="G32" i="15"/>
  <c r="H32" i="15"/>
  <c r="D33" i="15"/>
  <c r="E33" i="15"/>
  <c r="G33" i="15"/>
  <c r="H33" i="15"/>
  <c r="D34" i="15"/>
  <c r="E34" i="15"/>
  <c r="G34" i="15"/>
  <c r="H34" i="15"/>
  <c r="D35" i="15"/>
  <c r="E35" i="15"/>
  <c r="G35" i="15"/>
  <c r="H35" i="15"/>
  <c r="D36" i="15"/>
  <c r="E36" i="15"/>
  <c r="G36" i="15"/>
  <c r="H36" i="15"/>
  <c r="D37" i="15"/>
  <c r="E37" i="15"/>
  <c r="G37" i="15"/>
  <c r="H37" i="15"/>
  <c r="D38" i="15"/>
  <c r="E38" i="15"/>
  <c r="G38" i="15"/>
  <c r="H38" i="15"/>
  <c r="D39" i="15"/>
  <c r="E39" i="15"/>
  <c r="G39" i="15"/>
  <c r="H39" i="15"/>
  <c r="D40" i="15"/>
  <c r="E40" i="15"/>
  <c r="G40" i="15"/>
  <c r="H40" i="15"/>
  <c r="D41" i="15"/>
  <c r="F41" i="15" s="1"/>
  <c r="E41" i="15"/>
  <c r="G41" i="15"/>
  <c r="H41" i="15"/>
  <c r="D42" i="15"/>
  <c r="E42" i="15"/>
  <c r="G42" i="15"/>
  <c r="H42" i="15"/>
  <c r="D43" i="15"/>
  <c r="E43" i="15"/>
  <c r="G43" i="15"/>
  <c r="H43" i="15"/>
  <c r="D44" i="15"/>
  <c r="E44" i="15"/>
  <c r="G44" i="15"/>
  <c r="H44" i="15"/>
  <c r="D45" i="15"/>
  <c r="E45" i="15"/>
  <c r="G45" i="15"/>
  <c r="H45" i="15"/>
  <c r="D46" i="15"/>
  <c r="E46" i="15"/>
  <c r="G46" i="15"/>
  <c r="H46" i="15"/>
  <c r="D14" i="5"/>
  <c r="F18" i="5"/>
  <c r="F20" i="5"/>
  <c r="F23" i="5"/>
  <c r="F28" i="5"/>
  <c r="F31" i="5"/>
  <c r="F34" i="5"/>
  <c r="D40" i="5"/>
  <c r="F43" i="5"/>
  <c r="F44" i="5"/>
  <c r="F46" i="5"/>
  <c r="F14" i="6"/>
  <c r="I14" i="6"/>
  <c r="F15" i="6"/>
  <c r="I15" i="6"/>
  <c r="F16" i="6"/>
  <c r="I16" i="6"/>
  <c r="F17" i="6"/>
  <c r="I17" i="6"/>
  <c r="F18" i="6"/>
  <c r="I18" i="6"/>
  <c r="F19" i="6"/>
  <c r="I19" i="6"/>
  <c r="F20" i="6"/>
  <c r="I20" i="6"/>
  <c r="F21" i="6"/>
  <c r="I21" i="6"/>
  <c r="F22" i="6"/>
  <c r="I22" i="6"/>
  <c r="F23" i="6"/>
  <c r="I23" i="6"/>
  <c r="F24" i="6"/>
  <c r="I24" i="6"/>
  <c r="F25" i="6"/>
  <c r="I25" i="6"/>
  <c r="F26" i="6"/>
  <c r="I26" i="6"/>
  <c r="F27" i="6"/>
  <c r="I27" i="6"/>
  <c r="F28" i="6"/>
  <c r="I28" i="6"/>
  <c r="F29" i="6"/>
  <c r="I29" i="6"/>
  <c r="F30" i="6"/>
  <c r="I30" i="6"/>
  <c r="F31" i="6"/>
  <c r="I31" i="6"/>
  <c r="F32" i="6"/>
  <c r="I32" i="6"/>
  <c r="F33" i="6"/>
  <c r="I33" i="6"/>
  <c r="F34" i="6"/>
  <c r="I34" i="6"/>
  <c r="F35" i="6"/>
  <c r="I35" i="6"/>
  <c r="F36" i="6"/>
  <c r="I36" i="6"/>
  <c r="F37" i="6"/>
  <c r="I37" i="6"/>
  <c r="F38" i="6"/>
  <c r="I38" i="6"/>
  <c r="F39" i="6"/>
  <c r="I39" i="6"/>
  <c r="F40" i="6"/>
  <c r="I40" i="6"/>
  <c r="F41" i="6"/>
  <c r="I41" i="6"/>
  <c r="F42" i="6"/>
  <c r="I42" i="6"/>
  <c r="F43" i="6"/>
  <c r="I43" i="6"/>
  <c r="F44" i="6"/>
  <c r="I44" i="6"/>
  <c r="F45" i="6"/>
  <c r="I45" i="6"/>
  <c r="F46" i="6"/>
  <c r="I46" i="6"/>
  <c r="D14" i="7"/>
  <c r="E14" i="7"/>
  <c r="G14" i="7"/>
  <c r="H14" i="7"/>
  <c r="I14" i="7" s="1"/>
  <c r="D15" i="7"/>
  <c r="E15" i="7"/>
  <c r="G15" i="7"/>
  <c r="H15" i="7"/>
  <c r="D16" i="7"/>
  <c r="E16" i="7"/>
  <c r="G16" i="7"/>
  <c r="H16" i="7"/>
  <c r="D17" i="7"/>
  <c r="E17" i="7"/>
  <c r="G17" i="7"/>
  <c r="H17" i="7"/>
  <c r="D18" i="7"/>
  <c r="E18" i="7"/>
  <c r="G18" i="7"/>
  <c r="H18" i="7"/>
  <c r="D19" i="7"/>
  <c r="E19" i="7"/>
  <c r="G19" i="7"/>
  <c r="H19" i="7"/>
  <c r="D20" i="7"/>
  <c r="E20" i="7"/>
  <c r="G20" i="7"/>
  <c r="H20" i="7"/>
  <c r="D21" i="7"/>
  <c r="E21" i="7"/>
  <c r="G21" i="7"/>
  <c r="H21" i="7"/>
  <c r="D22" i="7"/>
  <c r="E22" i="7"/>
  <c r="G22" i="7"/>
  <c r="H22" i="7"/>
  <c r="D23" i="7"/>
  <c r="E23" i="7"/>
  <c r="G23" i="7"/>
  <c r="H23" i="7"/>
  <c r="D24" i="7"/>
  <c r="E24" i="7"/>
  <c r="G24" i="7"/>
  <c r="H24" i="7"/>
  <c r="D25" i="7"/>
  <c r="E25" i="7"/>
  <c r="G25" i="7"/>
  <c r="H25" i="7"/>
  <c r="D26" i="7"/>
  <c r="E26" i="7"/>
  <c r="G26" i="7"/>
  <c r="H26" i="7"/>
  <c r="D27" i="7"/>
  <c r="E27" i="7"/>
  <c r="G27" i="7"/>
  <c r="H27" i="7"/>
  <c r="D28" i="7"/>
  <c r="E28" i="7"/>
  <c r="G28" i="7"/>
  <c r="H28" i="7"/>
  <c r="D29" i="7"/>
  <c r="E29" i="7"/>
  <c r="G29" i="7"/>
  <c r="H29" i="7"/>
  <c r="D30" i="7"/>
  <c r="E30" i="7"/>
  <c r="G30" i="7"/>
  <c r="H30" i="7"/>
  <c r="I30" i="7" s="1"/>
  <c r="D31" i="7"/>
  <c r="E31" i="7"/>
  <c r="G31" i="7"/>
  <c r="H31" i="7"/>
  <c r="D32" i="7"/>
  <c r="E32" i="7"/>
  <c r="G32" i="7"/>
  <c r="H32" i="7"/>
  <c r="D33" i="7"/>
  <c r="E33" i="7"/>
  <c r="G33" i="7"/>
  <c r="H33" i="7"/>
  <c r="D34" i="7"/>
  <c r="E34" i="7"/>
  <c r="G34" i="7"/>
  <c r="H34" i="7"/>
  <c r="D35" i="7"/>
  <c r="E35" i="7"/>
  <c r="G35" i="7"/>
  <c r="H35" i="7"/>
  <c r="D36" i="7"/>
  <c r="E36" i="7"/>
  <c r="G36" i="7"/>
  <c r="H36" i="7"/>
  <c r="D37" i="7"/>
  <c r="E37" i="7"/>
  <c r="G37" i="7"/>
  <c r="H37" i="7"/>
  <c r="D38" i="7"/>
  <c r="E38" i="7"/>
  <c r="G38" i="7"/>
  <c r="H38" i="7"/>
  <c r="D39" i="7"/>
  <c r="E39" i="7"/>
  <c r="G39" i="7"/>
  <c r="H39" i="7"/>
  <c r="D40" i="7"/>
  <c r="E40" i="7"/>
  <c r="G40" i="7"/>
  <c r="H40" i="7"/>
  <c r="D41" i="7"/>
  <c r="E41" i="7"/>
  <c r="G41" i="7"/>
  <c r="H41" i="7"/>
  <c r="D42" i="7"/>
  <c r="E42" i="7"/>
  <c r="G42" i="7"/>
  <c r="H42" i="7"/>
  <c r="D43" i="7"/>
  <c r="E43" i="7"/>
  <c r="G43" i="7"/>
  <c r="H43" i="7"/>
  <c r="D44" i="7"/>
  <c r="E44" i="7"/>
  <c r="G44" i="7"/>
  <c r="H44" i="7"/>
  <c r="D45" i="7"/>
  <c r="E45" i="7"/>
  <c r="G45" i="7"/>
  <c r="H45" i="7"/>
  <c r="D46" i="7"/>
  <c r="E46" i="7"/>
  <c r="G46" i="7"/>
  <c r="H46" i="7"/>
  <c r="D47" i="7"/>
  <c r="E47" i="7"/>
  <c r="G47" i="7"/>
  <c r="H47" i="7"/>
  <c r="D48" i="7"/>
  <c r="E48" i="7"/>
  <c r="G48" i="7"/>
  <c r="H48" i="7"/>
  <c r="D49" i="7"/>
  <c r="E49" i="7"/>
  <c r="G49" i="7"/>
  <c r="H49" i="7"/>
  <c r="D50" i="7"/>
  <c r="E50" i="7"/>
  <c r="G50" i="7"/>
  <c r="H50" i="7"/>
  <c r="F14" i="8"/>
  <c r="I14" i="8"/>
  <c r="F15" i="8"/>
  <c r="I15" i="8"/>
  <c r="F16" i="8"/>
  <c r="I16" i="8"/>
  <c r="F17" i="8"/>
  <c r="I17" i="8"/>
  <c r="F18" i="8"/>
  <c r="I18" i="8"/>
  <c r="F19" i="8"/>
  <c r="I19" i="8"/>
  <c r="F20" i="8"/>
  <c r="I20" i="8"/>
  <c r="F21" i="8"/>
  <c r="I21" i="8"/>
  <c r="F22" i="8"/>
  <c r="I22" i="8"/>
  <c r="F23" i="8"/>
  <c r="I23" i="8"/>
  <c r="F24" i="8"/>
  <c r="I24" i="8"/>
  <c r="F25" i="8"/>
  <c r="I25" i="8"/>
  <c r="F26" i="8"/>
  <c r="I26" i="8"/>
  <c r="F27" i="8"/>
  <c r="I27" i="8"/>
  <c r="F28" i="8"/>
  <c r="I28" i="8"/>
  <c r="F29" i="8"/>
  <c r="I29" i="8"/>
  <c r="F30" i="8"/>
  <c r="I30" i="8"/>
  <c r="F31" i="8"/>
  <c r="I31" i="8"/>
  <c r="F32" i="8"/>
  <c r="I32" i="8"/>
  <c r="F33" i="8"/>
  <c r="I33" i="8"/>
  <c r="F34" i="8"/>
  <c r="I34" i="8"/>
  <c r="F35" i="8"/>
  <c r="I35" i="8"/>
  <c r="F36" i="8"/>
  <c r="I36" i="8"/>
  <c r="F37" i="8"/>
  <c r="I37" i="8"/>
  <c r="F38" i="8"/>
  <c r="I38" i="8"/>
  <c r="F39" i="8"/>
  <c r="I39" i="8"/>
  <c r="F40" i="8"/>
  <c r="I40" i="8"/>
  <c r="F41" i="8"/>
  <c r="I41" i="8"/>
  <c r="F42" i="8"/>
  <c r="I42" i="8"/>
  <c r="F43" i="8"/>
  <c r="I43" i="8"/>
  <c r="F44" i="8"/>
  <c r="I44" i="8"/>
  <c r="F45" i="8"/>
  <c r="I45" i="8"/>
  <c r="F46" i="8"/>
  <c r="I46" i="8"/>
  <c r="F47" i="8"/>
  <c r="I47" i="8"/>
  <c r="F48" i="8"/>
  <c r="I48" i="8"/>
  <c r="F49" i="8"/>
  <c r="I49" i="8"/>
  <c r="F50" i="8"/>
  <c r="I50" i="8"/>
  <c r="F14" i="9"/>
  <c r="I14" i="9"/>
  <c r="F15" i="9"/>
  <c r="I15" i="9"/>
  <c r="F16" i="9"/>
  <c r="I16" i="9"/>
  <c r="F17" i="9"/>
  <c r="I17" i="9"/>
  <c r="F18" i="9"/>
  <c r="I18" i="9"/>
  <c r="F19" i="9"/>
  <c r="I19" i="9"/>
  <c r="F20" i="9"/>
  <c r="I20" i="9"/>
  <c r="F21" i="9"/>
  <c r="I21" i="9"/>
  <c r="F22" i="9"/>
  <c r="I22" i="9"/>
  <c r="F23" i="9"/>
  <c r="I23" i="9"/>
  <c r="F24" i="9"/>
  <c r="I24" i="9"/>
  <c r="F25" i="9"/>
  <c r="I25" i="9"/>
  <c r="F26" i="9"/>
  <c r="I26" i="9"/>
  <c r="F27" i="9"/>
  <c r="I27" i="9"/>
  <c r="F28" i="9"/>
  <c r="I28" i="9"/>
  <c r="F29" i="9"/>
  <c r="I29" i="9"/>
  <c r="F30" i="9"/>
  <c r="I30" i="9"/>
  <c r="F31" i="9"/>
  <c r="I31" i="9"/>
  <c r="F32" i="9"/>
  <c r="I32" i="9"/>
  <c r="F33" i="9"/>
  <c r="I33" i="9"/>
  <c r="F34" i="9"/>
  <c r="I34" i="9"/>
  <c r="F35" i="9"/>
  <c r="I35" i="9"/>
  <c r="F36" i="9"/>
  <c r="I36" i="9"/>
  <c r="F37" i="9"/>
  <c r="I37" i="9"/>
  <c r="F38" i="9"/>
  <c r="I38" i="9"/>
  <c r="F39" i="9"/>
  <c r="I39" i="9"/>
  <c r="F40" i="9"/>
  <c r="I40" i="9"/>
  <c r="F41" i="9"/>
  <c r="I41" i="9"/>
  <c r="F42" i="9"/>
  <c r="I42" i="9"/>
  <c r="F43" i="9"/>
  <c r="I43" i="9"/>
  <c r="F44" i="9"/>
  <c r="I44" i="9"/>
  <c r="F45" i="9"/>
  <c r="I45" i="9"/>
  <c r="F46" i="9"/>
  <c r="I46" i="9"/>
  <c r="F47" i="9"/>
  <c r="I47" i="9"/>
  <c r="F48" i="9"/>
  <c r="I48" i="9"/>
  <c r="F49" i="9"/>
  <c r="I49" i="9"/>
  <c r="F50" i="9"/>
  <c r="I50" i="9"/>
  <c r="F14" i="10"/>
  <c r="I14" i="10"/>
  <c r="F15" i="10"/>
  <c r="I15" i="10"/>
  <c r="F16" i="10"/>
  <c r="I16" i="10"/>
  <c r="F17" i="10"/>
  <c r="I17" i="10"/>
  <c r="F18" i="10"/>
  <c r="I18" i="10"/>
  <c r="F19" i="10"/>
  <c r="I19" i="10"/>
  <c r="F20" i="10"/>
  <c r="I20" i="10"/>
  <c r="F21" i="10"/>
  <c r="I21" i="10"/>
  <c r="F22" i="10"/>
  <c r="I22" i="10"/>
  <c r="F23" i="10"/>
  <c r="I23" i="10"/>
  <c r="F24" i="10"/>
  <c r="I24" i="10"/>
  <c r="F25" i="10"/>
  <c r="I25" i="10"/>
  <c r="F26" i="10"/>
  <c r="I26" i="10"/>
  <c r="F27" i="10"/>
  <c r="I27" i="10"/>
  <c r="F28" i="10"/>
  <c r="I28" i="10"/>
  <c r="F29" i="10"/>
  <c r="I29" i="10"/>
  <c r="F30" i="10"/>
  <c r="I30" i="10"/>
  <c r="F31" i="10"/>
  <c r="I31" i="10"/>
  <c r="F32" i="10"/>
  <c r="I32" i="10"/>
  <c r="F33" i="10"/>
  <c r="I33" i="10"/>
  <c r="F34" i="10"/>
  <c r="I34" i="10"/>
  <c r="F35" i="10"/>
  <c r="I35" i="10"/>
  <c r="F36" i="10"/>
  <c r="I36" i="10"/>
  <c r="F37" i="10"/>
  <c r="I37" i="10"/>
  <c r="F38" i="10"/>
  <c r="I38" i="10"/>
  <c r="F39" i="10"/>
  <c r="I39" i="10"/>
  <c r="F40" i="10"/>
  <c r="I40" i="10"/>
  <c r="F41" i="10"/>
  <c r="I41" i="10"/>
  <c r="F42" i="10"/>
  <c r="I42" i="10"/>
  <c r="F43" i="10"/>
  <c r="I43" i="10"/>
  <c r="F44" i="10"/>
  <c r="I44" i="10"/>
  <c r="F45" i="10"/>
  <c r="I45" i="10"/>
  <c r="F46" i="10"/>
  <c r="I46" i="10"/>
  <c r="D15" i="11"/>
  <c r="E15" i="11"/>
  <c r="G15" i="11"/>
  <c r="H15" i="11"/>
  <c r="D16" i="11"/>
  <c r="E16" i="11"/>
  <c r="G16" i="11"/>
  <c r="H16" i="11"/>
  <c r="D17" i="11"/>
  <c r="E17" i="11"/>
  <c r="G17" i="11"/>
  <c r="H17" i="11"/>
  <c r="D18" i="11"/>
  <c r="E18" i="11"/>
  <c r="G18" i="11"/>
  <c r="H18" i="11"/>
  <c r="D19" i="11"/>
  <c r="E19" i="11"/>
  <c r="G19" i="11"/>
  <c r="H19" i="11"/>
  <c r="I19" i="11"/>
  <c r="F22" i="11"/>
  <c r="I22" i="11"/>
  <c r="F23" i="11"/>
  <c r="I23" i="11"/>
  <c r="F24" i="11"/>
  <c r="I24" i="11"/>
  <c r="F25" i="11"/>
  <c r="I25" i="11"/>
  <c r="F26" i="11"/>
  <c r="I26" i="11"/>
  <c r="F27" i="11"/>
  <c r="I27" i="11"/>
  <c r="M42" i="3" s="1"/>
  <c r="F29" i="11"/>
  <c r="I29" i="11"/>
  <c r="F30" i="11"/>
  <c r="I30" i="11"/>
  <c r="F31" i="11"/>
  <c r="I31" i="11"/>
  <c r="F32" i="11"/>
  <c r="I32" i="11"/>
  <c r="F33" i="11"/>
  <c r="I33" i="11"/>
  <c r="F34" i="11"/>
  <c r="I34" i="11"/>
  <c r="M43" i="3" s="1"/>
  <c r="F36" i="11"/>
  <c r="I36" i="11"/>
  <c r="F37" i="11"/>
  <c r="I37" i="11"/>
  <c r="F38" i="11"/>
  <c r="I38" i="11"/>
  <c r="F39" i="11"/>
  <c r="I39" i="11"/>
  <c r="F40" i="11"/>
  <c r="I40" i="11"/>
  <c r="F41" i="11"/>
  <c r="I41" i="11"/>
  <c r="M44" i="3" s="1"/>
  <c r="F60" i="11"/>
  <c r="I60" i="11"/>
  <c r="F61" i="11"/>
  <c r="I61" i="11"/>
  <c r="F62" i="11"/>
  <c r="I62" i="11"/>
  <c r="F63" i="11"/>
  <c r="I63" i="11"/>
  <c r="F64" i="11"/>
  <c r="I64" i="11"/>
  <c r="F65" i="11"/>
  <c r="I65" i="11"/>
  <c r="M45" i="3" s="1"/>
  <c r="F67" i="11"/>
  <c r="I67" i="11"/>
  <c r="F68" i="11"/>
  <c r="I68" i="11"/>
  <c r="F69" i="11"/>
  <c r="I69" i="11"/>
  <c r="F70" i="11"/>
  <c r="I70" i="11"/>
  <c r="F71" i="11"/>
  <c r="I71" i="11"/>
  <c r="F72" i="11"/>
  <c r="I72" i="11"/>
  <c r="M46" i="3" s="1"/>
  <c r="F74" i="11"/>
  <c r="I74" i="11"/>
  <c r="F75" i="11"/>
  <c r="I75" i="11"/>
  <c r="F76" i="11"/>
  <c r="I76" i="11"/>
  <c r="F77" i="11"/>
  <c r="I77" i="11"/>
  <c r="F78" i="11"/>
  <c r="I78" i="11"/>
  <c r="F79" i="11"/>
  <c r="I79" i="11"/>
  <c r="M47" i="3" s="1"/>
  <c r="F81" i="11"/>
  <c r="I81" i="11"/>
  <c r="F82" i="11"/>
  <c r="I82" i="11"/>
  <c r="F83" i="11"/>
  <c r="I83" i="11"/>
  <c r="F84" i="11"/>
  <c r="I84" i="11"/>
  <c r="F85" i="11"/>
  <c r="I85" i="11"/>
  <c r="F86" i="11"/>
  <c r="I86" i="11"/>
  <c r="M48" i="3" s="1"/>
  <c r="F23" i="15"/>
  <c r="F14" i="5"/>
  <c r="F17" i="11" l="1"/>
  <c r="F19" i="11"/>
  <c r="I23" i="15"/>
  <c r="I22" i="15"/>
  <c r="I16" i="15"/>
  <c r="G20" i="11"/>
  <c r="D44" i="5"/>
  <c r="F25" i="7"/>
  <c r="F21" i="7"/>
  <c r="F17" i="7"/>
  <c r="F15" i="7"/>
  <c r="I42" i="7"/>
  <c r="I32" i="7"/>
  <c r="F14" i="7"/>
  <c r="I16" i="7"/>
  <c r="I43" i="15"/>
  <c r="I42" i="15"/>
  <c r="I41" i="15"/>
  <c r="I35" i="15"/>
  <c r="I33" i="15"/>
  <c r="I32" i="15"/>
  <c r="I31" i="15"/>
  <c r="I29" i="15"/>
  <c r="I28" i="15"/>
  <c r="I24" i="15"/>
  <c r="I21" i="15"/>
  <c r="I20" i="15"/>
  <c r="I19" i="15"/>
  <c r="I18" i="15"/>
  <c r="I15" i="15"/>
  <c r="F37" i="15"/>
  <c r="F28" i="15"/>
  <c r="F14" i="15"/>
  <c r="E20" i="11"/>
  <c r="F16" i="11"/>
  <c r="D20" i="11"/>
  <c r="F20" i="11" s="1"/>
  <c r="G51" i="7"/>
  <c r="F49" i="7"/>
  <c r="F39" i="7"/>
  <c r="F33" i="7"/>
  <c r="I40" i="7"/>
  <c r="I34" i="7"/>
  <c r="I48" i="7"/>
  <c r="I38" i="7"/>
  <c r="I37" i="7"/>
  <c r="I36" i="7"/>
  <c r="I35" i="7"/>
  <c r="F46" i="7"/>
  <c r="F44" i="7"/>
  <c r="I29" i="7"/>
  <c r="I28" i="7"/>
  <c r="I27" i="7"/>
  <c r="I26" i="7"/>
  <c r="I24" i="7"/>
  <c r="I22" i="7"/>
  <c r="I21" i="7"/>
  <c r="I20" i="7"/>
  <c r="I19" i="7"/>
  <c r="I18" i="7"/>
  <c r="I44" i="15"/>
  <c r="I40" i="15"/>
  <c r="I39" i="15"/>
  <c r="I38" i="15"/>
  <c r="I37" i="15"/>
  <c r="I36" i="15"/>
  <c r="F33" i="15"/>
  <c r="F32" i="15"/>
  <c r="F27" i="15"/>
  <c r="F24" i="15"/>
  <c r="F22" i="15"/>
  <c r="F17" i="15"/>
  <c r="F16" i="15"/>
  <c r="F15" i="15"/>
  <c r="F46" i="14"/>
  <c r="E51" i="7"/>
  <c r="D51" i="7"/>
  <c r="I50" i="7"/>
  <c r="F47" i="7"/>
  <c r="F41" i="7"/>
  <c r="F38" i="7"/>
  <c r="F36" i="7"/>
  <c r="F23" i="7"/>
  <c r="F20" i="7"/>
  <c r="H51" i="7"/>
  <c r="I46" i="7"/>
  <c r="I45" i="7"/>
  <c r="I44" i="7"/>
  <c r="I43" i="7"/>
  <c r="F31" i="7"/>
  <c r="F30" i="7"/>
  <c r="F28" i="7"/>
  <c r="I49" i="7"/>
  <c r="F45" i="7"/>
  <c r="F50" i="7"/>
  <c r="I47" i="7"/>
  <c r="F43" i="7"/>
  <c r="F42" i="7"/>
  <c r="I39" i="7"/>
  <c r="F35" i="7"/>
  <c r="F34" i="7"/>
  <c r="I31" i="7"/>
  <c r="F27" i="7"/>
  <c r="F26" i="7"/>
  <c r="I23" i="7"/>
  <c r="F19" i="7"/>
  <c r="F18" i="7"/>
  <c r="I15" i="7"/>
  <c r="F48" i="7"/>
  <c r="F40" i="7"/>
  <c r="F32" i="7"/>
  <c r="F24" i="7"/>
  <c r="F16" i="7"/>
  <c r="F22" i="7"/>
  <c r="I41" i="7"/>
  <c r="F37" i="7"/>
  <c r="I33" i="7"/>
  <c r="F29" i="7"/>
  <c r="I25" i="7"/>
  <c r="I17" i="7"/>
  <c r="F46" i="15"/>
  <c r="F45" i="15"/>
  <c r="F44" i="15"/>
  <c r="F43" i="15"/>
  <c r="F42" i="15"/>
  <c r="F40" i="15"/>
  <c r="F39" i="15"/>
  <c r="F38" i="15"/>
  <c r="F36" i="15"/>
  <c r="F35" i="15"/>
  <c r="F34" i="15"/>
  <c r="F31" i="15"/>
  <c r="F30" i="15"/>
  <c r="F29" i="15"/>
  <c r="F26" i="15"/>
  <c r="F25" i="15"/>
  <c r="F21" i="15"/>
  <c r="F20" i="15"/>
  <c r="F19" i="15"/>
  <c r="F18" i="15"/>
  <c r="I45" i="15"/>
  <c r="I34" i="15"/>
  <c r="I26" i="15"/>
  <c r="I25" i="15"/>
  <c r="I17" i="15"/>
  <c r="I46" i="14"/>
  <c r="I46" i="15"/>
  <c r="I17" i="11"/>
  <c r="H20" i="11"/>
  <c r="I20" i="11" s="1"/>
  <c r="I14" i="15"/>
  <c r="F15" i="5"/>
</calcChain>
</file>

<file path=xl/sharedStrings.xml><?xml version="1.0" encoding="utf-8"?>
<sst xmlns="http://schemas.openxmlformats.org/spreadsheetml/2006/main" count="1035" uniqueCount="176">
  <si>
    <t>[%]</t>
  </si>
  <si>
    <t>Veränderung zum Vorjahr</t>
  </si>
  <si>
    <t>Mautstatistik</t>
  </si>
  <si>
    <t>Belgien</t>
  </si>
  <si>
    <t>Dänemark</t>
  </si>
  <si>
    <t>Luxemburg</t>
  </si>
  <si>
    <t>Österreich</t>
  </si>
  <si>
    <t>Polen</t>
  </si>
  <si>
    <t>Tschechien</t>
  </si>
  <si>
    <t>Gesamt</t>
  </si>
  <si>
    <t>Inland</t>
  </si>
  <si>
    <t>Ausland</t>
  </si>
  <si>
    <t xml:space="preserve"> </t>
  </si>
  <si>
    <t xml:space="preserve">  </t>
  </si>
  <si>
    <t>[g/kWh]</t>
  </si>
  <si>
    <t xml:space="preserve">   A280 Bunde</t>
  </si>
  <si>
    <t xml:space="preserve">   A30 Bad Bentheim</t>
  </si>
  <si>
    <t xml:space="preserve">   A3 Elten</t>
  </si>
  <si>
    <t xml:space="preserve">   A57 Goch</t>
  </si>
  <si>
    <t xml:space="preserve">   A40 Straelen</t>
  </si>
  <si>
    <t xml:space="preserve">   A61 Schwanenhaus</t>
  </si>
  <si>
    <t xml:space="preserve">   A52 Elmpt</t>
  </si>
  <si>
    <t xml:space="preserve">   A4 Vetschau</t>
  </si>
  <si>
    <t xml:space="preserve">   A44 Lichtenbusch</t>
  </si>
  <si>
    <t xml:space="preserve">   A60 Steinebrück</t>
  </si>
  <si>
    <t xml:space="preserve">   A64 Sauertalbrücke</t>
  </si>
  <si>
    <t xml:space="preserve">   A8 Perl</t>
  </si>
  <si>
    <t>Schweiz</t>
  </si>
  <si>
    <t xml:space="preserve">   A861 Rheinfelden</t>
  </si>
  <si>
    <t xml:space="preserve">   A96 Lindau</t>
  </si>
  <si>
    <t xml:space="preserve">   A93 Kiefersfelden</t>
  </si>
  <si>
    <t xml:space="preserve">   A8 Bad Reichenhall</t>
  </si>
  <si>
    <t xml:space="preserve">   A3 Suben</t>
  </si>
  <si>
    <t xml:space="preserve">Niederlande </t>
  </si>
  <si>
    <t xml:space="preserve">   A6 Waidhaus</t>
  </si>
  <si>
    <t xml:space="preserve">   A4 Görlitz</t>
  </si>
  <si>
    <t xml:space="preserve">   A15 Forst</t>
  </si>
  <si>
    <t xml:space="preserve">   A12 Frankfurt/Oder</t>
  </si>
  <si>
    <t xml:space="preserve">   A11 Pomellen</t>
  </si>
  <si>
    <t xml:space="preserve">   A7 Ellund</t>
  </si>
  <si>
    <t>Grenzübergang</t>
  </si>
  <si>
    <t>Nationalität</t>
  </si>
  <si>
    <t>[1000 Km]</t>
  </si>
  <si>
    <t>Unbekannt</t>
  </si>
  <si>
    <t>Anzahl</t>
  </si>
  <si>
    <t>[Kfz]</t>
  </si>
  <si>
    <t xml:space="preserve">   A17 Breitenau</t>
  </si>
  <si>
    <t>Herkunft</t>
  </si>
  <si>
    <t xml:space="preserve">Schadstoffklasse S1 oder ohne Zuordnung nach STVZO </t>
  </si>
  <si>
    <t>Schadstoffklasse S2 nach STVZO</t>
  </si>
  <si>
    <t xml:space="preserve">Schadstoffklasse S3 nach STVZO </t>
  </si>
  <si>
    <t xml:space="preserve"> Schadstoffklasse S4 nach STVZO </t>
  </si>
  <si>
    <t xml:space="preserve">Schadstoffklasse S5 nach STVZO </t>
  </si>
  <si>
    <t xml:space="preserve">   - EU</t>
  </si>
  <si>
    <t xml:space="preserve">     Belgien</t>
  </si>
  <si>
    <t xml:space="preserve">     Bulgarien</t>
  </si>
  <si>
    <t xml:space="preserve">     Dänemark</t>
  </si>
  <si>
    <t xml:space="preserve">     Estland</t>
  </si>
  <si>
    <t xml:space="preserve">     Finnland</t>
  </si>
  <si>
    <t xml:space="preserve">     Frankreich</t>
  </si>
  <si>
    <t xml:space="preserve">     Griechenland</t>
  </si>
  <si>
    <t xml:space="preserve">     Großbritannien</t>
  </si>
  <si>
    <t xml:space="preserve">     Irland</t>
  </si>
  <si>
    <t xml:space="preserve">     Italien</t>
  </si>
  <si>
    <t xml:space="preserve">     Lettland</t>
  </si>
  <si>
    <t xml:space="preserve">     Litauen</t>
  </si>
  <si>
    <t xml:space="preserve">     Luxemburg</t>
  </si>
  <si>
    <t xml:space="preserve">     Malta</t>
  </si>
  <si>
    <t xml:space="preserve">     Niederlande</t>
  </si>
  <si>
    <t xml:space="preserve">     Österreich</t>
  </si>
  <si>
    <t xml:space="preserve">     Polen</t>
  </si>
  <si>
    <t xml:space="preserve">     Portugal</t>
  </si>
  <si>
    <t xml:space="preserve">     Rumänien</t>
  </si>
  <si>
    <t xml:space="preserve">     Slowakei</t>
  </si>
  <si>
    <t xml:space="preserve">     Slowenien</t>
  </si>
  <si>
    <t xml:space="preserve">     Spanien</t>
  </si>
  <si>
    <t xml:space="preserve">     Tschechien</t>
  </si>
  <si>
    <t xml:space="preserve">     Ungarn</t>
  </si>
  <si>
    <t xml:space="preserve">     Zypern</t>
  </si>
  <si>
    <t xml:space="preserve">   - Nicht EU</t>
  </si>
  <si>
    <t xml:space="preserve">     Schweden</t>
  </si>
  <si>
    <t xml:space="preserve">Frankreich      </t>
  </si>
  <si>
    <t>März</t>
  </si>
  <si>
    <t>Januar</t>
  </si>
  <si>
    <t>Februar</t>
  </si>
  <si>
    <t>April</t>
  </si>
  <si>
    <t>Mai</t>
  </si>
  <si>
    <t>Juni</t>
  </si>
  <si>
    <t>Juli</t>
  </si>
  <si>
    <t>August</t>
  </si>
  <si>
    <t>September</t>
  </si>
  <si>
    <t>Oktober</t>
  </si>
  <si>
    <t>November</t>
  </si>
  <si>
    <t>Hier einfügen</t>
  </si>
  <si>
    <r>
      <t xml:space="preserve">Dezember </t>
    </r>
    <r>
      <rPr>
        <vertAlign val="superscript"/>
        <sz val="8"/>
        <rFont val="Arial"/>
        <family val="2"/>
      </rPr>
      <t xml:space="preserve"> 1) </t>
    </r>
    <r>
      <rPr>
        <sz val="8"/>
        <rFont val="Arial"/>
        <family val="2"/>
      </rPr>
      <t xml:space="preserve"> </t>
    </r>
  </si>
  <si>
    <r>
      <t xml:space="preserve">Veränderung zum Vorjahr
</t>
    </r>
    <r>
      <rPr>
        <b/>
        <sz val="7"/>
        <rFont val="Arial"/>
        <family val="2"/>
      </rPr>
      <t>(gemäß Tabelle M1)</t>
    </r>
  </si>
  <si>
    <r>
      <t xml:space="preserve">Veränderung zum
Vorjahr
</t>
    </r>
    <r>
      <rPr>
        <b/>
        <sz val="7"/>
        <rFont val="Arial"/>
        <family val="2"/>
      </rPr>
      <t>(Berücksichtigung Kalenderverlauf)</t>
    </r>
  </si>
  <si>
    <r>
      <t xml:space="preserve">   B9 Lauterburg      </t>
    </r>
    <r>
      <rPr>
        <vertAlign val="superscript"/>
        <sz val="8"/>
        <rFont val="Arial"/>
        <family val="2"/>
      </rPr>
      <t xml:space="preserve"> </t>
    </r>
  </si>
  <si>
    <t xml:space="preserve">   B9 Lauterburg      </t>
  </si>
  <si>
    <t>Seite 1</t>
  </si>
  <si>
    <t>Schadstoffklasse S1</t>
  </si>
  <si>
    <t>Schadstoffklasse S2</t>
  </si>
  <si>
    <t>Seite 2</t>
  </si>
  <si>
    <t>Schadstoffklasse S5</t>
  </si>
  <si>
    <t>Mautfahrzeuge</t>
  </si>
  <si>
    <t>Mittelwert  Fahrleistungen pro Fahrzeug</t>
  </si>
  <si>
    <t>Mittelwert Mautfahrten pro Fahrzeug</t>
  </si>
  <si>
    <t>[Anzahl]</t>
  </si>
  <si>
    <t>M 8  Fahrleistungen nach Emissionsklasse und Achsklasse</t>
  </si>
  <si>
    <t>Mautstatistik / Toll statistics</t>
  </si>
  <si>
    <t>Monat /   Month</t>
  </si>
  <si>
    <t>Werktage / Working days</t>
  </si>
  <si>
    <t>Samstage / Saturdays</t>
  </si>
  <si>
    <r>
      <t xml:space="preserve">Sonntage
</t>
    </r>
    <r>
      <rPr>
        <b/>
        <sz val="6"/>
        <rFont val="Arial"/>
        <family val="2"/>
      </rPr>
      <t xml:space="preserve">sowie bundeseinheitliche Feiertage / </t>
    </r>
    <r>
      <rPr>
        <b/>
        <sz val="8"/>
        <rFont val="Arial"/>
        <family val="2"/>
      </rPr>
      <t>Sundays</t>
    </r>
    <r>
      <rPr>
        <b/>
        <sz val="6"/>
        <rFont val="Arial"/>
        <family val="2"/>
      </rPr>
      <t xml:space="preserve">
as well as nation-wide holidays</t>
    </r>
  </si>
  <si>
    <t xml:space="preserve">   A7 Füssen</t>
  </si>
  <si>
    <r>
      <t xml:space="preserve">M 1 Fahrleistungen der Mautfahrzeuge nach Nationalität </t>
    </r>
    <r>
      <rPr>
        <b/>
        <vertAlign val="superscript"/>
        <sz val="10"/>
        <rFont val="Arial"/>
        <family val="2"/>
      </rPr>
      <t>1)</t>
    </r>
    <r>
      <rPr>
        <b/>
        <sz val="10"/>
        <rFont val="Arial"/>
        <family val="2"/>
      </rPr>
      <t xml:space="preserve"> </t>
    </r>
  </si>
  <si>
    <r>
      <t xml:space="preserve">M 2 Mautfahrten der Mautfahrzeuge nach Nationalität </t>
    </r>
    <r>
      <rPr>
        <b/>
        <vertAlign val="superscript"/>
        <sz val="10"/>
        <rFont val="Arial"/>
        <family val="2"/>
      </rPr>
      <t>1)</t>
    </r>
    <r>
      <rPr>
        <b/>
        <sz val="10"/>
        <rFont val="Arial"/>
        <family val="2"/>
      </rPr>
      <t xml:space="preserve">    </t>
    </r>
  </si>
  <si>
    <r>
      <t xml:space="preserve">M 3 Anzahl der ein- und ausfahrenden Mautfahrzeuge an den Grenzübergängen </t>
    </r>
    <r>
      <rPr>
        <b/>
        <vertAlign val="superscript"/>
        <sz val="10"/>
        <rFont val="Arial"/>
        <family val="2"/>
      </rPr>
      <t>1)</t>
    </r>
    <r>
      <rPr>
        <b/>
        <sz val="10"/>
        <rFont val="Arial"/>
        <family val="2"/>
      </rPr>
      <t xml:space="preserve"> </t>
    </r>
  </si>
  <si>
    <r>
      <t xml:space="preserve">M 10  Durchschnittliche Fahrleistungen / Mautfahrten der Mautfahrzeuge nach Nationalität </t>
    </r>
    <r>
      <rPr>
        <b/>
        <vertAlign val="superscript"/>
        <sz val="10"/>
        <rFont val="Arial"/>
        <family val="2"/>
      </rPr>
      <t>1)</t>
    </r>
    <r>
      <rPr>
        <b/>
        <sz val="10"/>
        <rFont val="Arial"/>
        <family val="2"/>
      </rPr>
      <t xml:space="preserve"> </t>
    </r>
  </si>
  <si>
    <r>
      <t xml:space="preserve">M 11  Durchschnittliche Streckenleistung pro Mautfahrt nach Nationalität </t>
    </r>
    <r>
      <rPr>
        <b/>
        <vertAlign val="superscript"/>
        <sz val="10"/>
        <rFont val="Arial"/>
        <family val="2"/>
      </rPr>
      <t>1)</t>
    </r>
    <r>
      <rPr>
        <b/>
        <sz val="10"/>
        <rFont val="Arial"/>
        <family val="2"/>
      </rPr>
      <t xml:space="preserve"> </t>
    </r>
  </si>
  <si>
    <r>
      <t xml:space="preserve">M 6 Emissionskennzahl der Mautfahrzeuge nach Nationalität </t>
    </r>
    <r>
      <rPr>
        <b/>
        <vertAlign val="superscript"/>
        <sz val="10"/>
        <rFont val="Arial"/>
        <family val="2"/>
      </rPr>
      <t>1)</t>
    </r>
    <r>
      <rPr>
        <b/>
        <sz val="10"/>
        <rFont val="Arial"/>
        <family val="2"/>
      </rPr>
      <t xml:space="preserve"> </t>
    </r>
  </si>
  <si>
    <r>
      <t xml:space="preserve">M 7 Fahrleistungen der Mautfahrzeuge nach Herkunft und Emissionsklasse </t>
    </r>
    <r>
      <rPr>
        <b/>
        <vertAlign val="superscript"/>
        <sz val="10"/>
        <rFont val="Arial"/>
        <family val="2"/>
      </rPr>
      <t>1)</t>
    </r>
    <r>
      <rPr>
        <b/>
        <sz val="10"/>
        <rFont val="Arial"/>
        <family val="2"/>
      </rPr>
      <t xml:space="preserve"> </t>
    </r>
  </si>
  <si>
    <r>
      <t xml:space="preserve">M 4 Anzahl der einfahrenden Mautfahrzeuge an den Grenzübergängen </t>
    </r>
    <r>
      <rPr>
        <b/>
        <vertAlign val="superscript"/>
        <sz val="10"/>
        <rFont val="Arial"/>
        <family val="2"/>
      </rPr>
      <t>1)</t>
    </r>
    <r>
      <rPr>
        <b/>
        <sz val="10"/>
        <rFont val="Arial"/>
        <family val="2"/>
      </rPr>
      <t xml:space="preserve"> </t>
    </r>
  </si>
  <si>
    <r>
      <t xml:space="preserve">M 5 Anzahl der ausfahrenden Mautfahrzeuge an den Grenzübergängen </t>
    </r>
    <r>
      <rPr>
        <b/>
        <vertAlign val="superscript"/>
        <sz val="10"/>
        <rFont val="Arial"/>
        <family val="2"/>
      </rPr>
      <t>1)</t>
    </r>
    <r>
      <rPr>
        <b/>
        <sz val="10"/>
        <rFont val="Arial"/>
        <family val="2"/>
      </rPr>
      <t xml:space="preserve"> </t>
    </r>
  </si>
  <si>
    <t xml:space="preserve">   B402 Hebelermeer</t>
  </si>
  <si>
    <r>
      <t xml:space="preserve">   B200 Kupfermühle</t>
    </r>
    <r>
      <rPr>
        <sz val="8"/>
        <rFont val="Arial"/>
        <family val="2"/>
      </rPr>
      <t xml:space="preserve">     </t>
    </r>
  </si>
  <si>
    <t xml:space="preserve">   B200 Kupfermühle</t>
  </si>
  <si>
    <t>Schadstoffklasse EEV</t>
  </si>
  <si>
    <t>Schadstoffklasse S6</t>
  </si>
  <si>
    <r>
      <t xml:space="preserve">M 9  Mautfahrten nach Emissionsklasse und Achsklasse </t>
    </r>
    <r>
      <rPr>
        <b/>
        <vertAlign val="superscript"/>
        <sz val="11"/>
        <rFont val="Arial"/>
        <family val="2"/>
      </rPr>
      <t xml:space="preserve">1) </t>
    </r>
  </si>
  <si>
    <r>
      <t xml:space="preserve">M 9  Mautfahrten nach Emissionsklasse und Achsklasse </t>
    </r>
    <r>
      <rPr>
        <b/>
        <vertAlign val="superscript"/>
        <sz val="11"/>
        <rFont val="Arial"/>
        <family val="2"/>
      </rPr>
      <t>1)</t>
    </r>
    <r>
      <rPr>
        <b/>
        <sz val="11"/>
        <rFont val="Arial"/>
        <family val="2"/>
      </rPr>
      <t xml:space="preserve"> </t>
    </r>
  </si>
  <si>
    <t>Schadstoffklasse  EEV Klasse 1 nach STVZO</t>
  </si>
  <si>
    <t xml:space="preserve">     Kroatien</t>
  </si>
  <si>
    <t>Schadstoffklasse  S6 nach STVZO</t>
  </si>
  <si>
    <t>[1000 km]</t>
  </si>
  <si>
    <t>[km]</t>
  </si>
  <si>
    <t xml:space="preserve">Gesamt </t>
  </si>
  <si>
    <t>Seite 3</t>
  </si>
  <si>
    <t>Seite 4</t>
  </si>
  <si>
    <t>&gt;=5</t>
  </si>
  <si>
    <r>
      <t xml:space="preserve">Schadstoffklasse S3
</t>
    </r>
    <r>
      <rPr>
        <b/>
        <sz val="6"/>
        <rFont val="Arial"/>
        <family val="2"/>
      </rPr>
      <t>oder S2 kombiniert mit 
PMK 1/2/3/4          1)</t>
    </r>
  </si>
  <si>
    <r>
      <t xml:space="preserve">Schadstoffklasse S4
</t>
    </r>
    <r>
      <rPr>
        <b/>
        <sz val="6"/>
        <rFont val="Arial"/>
        <family val="2"/>
      </rPr>
      <t>oder S3 kombiniert mit 
PMK 2/3/4            1)</t>
    </r>
  </si>
  <si>
    <t>Achsen</t>
  </si>
  <si>
    <r>
      <t xml:space="preserve">Schadstoffklasse S3
</t>
    </r>
    <r>
      <rPr>
        <b/>
        <sz val="6"/>
        <rFont val="Arial"/>
        <family val="2"/>
      </rPr>
      <t>oder S2 kombiniert mit 
PMK 1/2/3/4          2)</t>
    </r>
  </si>
  <si>
    <r>
      <t xml:space="preserve">Schadstoffklasse S4
</t>
    </r>
    <r>
      <rPr>
        <b/>
        <sz val="6"/>
        <rFont val="Arial"/>
        <family val="2"/>
      </rPr>
      <t>oder S3 kombiniert mit 
PMK 2/3/4            2)</t>
    </r>
  </si>
  <si>
    <t>Jan</t>
  </si>
  <si>
    <t>Feb</t>
  </si>
  <si>
    <t>Mrz</t>
  </si>
  <si>
    <t>Apr</t>
  </si>
  <si>
    <t>Jun</t>
  </si>
  <si>
    <t>Jul</t>
  </si>
  <si>
    <t>Aug</t>
  </si>
  <si>
    <t>Sep</t>
  </si>
  <si>
    <t>Okt</t>
  </si>
  <si>
    <t>Nov</t>
  </si>
  <si>
    <t>Dez</t>
  </si>
  <si>
    <t>S1</t>
  </si>
  <si>
    <t>S2</t>
  </si>
  <si>
    <t>S3</t>
  </si>
  <si>
    <t>S4</t>
  </si>
  <si>
    <t>S5</t>
  </si>
  <si>
    <t>S6</t>
  </si>
  <si>
    <t>EEV</t>
  </si>
  <si>
    <t>Fahrleistungen (Mrd. km)</t>
  </si>
  <si>
    <t>Anteil der  Fahrleistungen</t>
  </si>
  <si>
    <t>Übersicht der kumulierten Werte von</t>
  </si>
  <si>
    <t xml:space="preserve">Veränderung der Fahrleistungen zum Vorjahr nach Emissionsklassen  (in %) </t>
  </si>
  <si>
    <t>Veränd</t>
  </si>
  <si>
    <t>Verknüpfung mit  M1</t>
  </si>
  <si>
    <t>Verknüpfung mit  M7</t>
  </si>
  <si>
    <r>
      <t>M 1a Veränderungen unter Berücksichtigung der Abweichung der Kalenderverläufe</t>
    </r>
    <r>
      <rPr>
        <b/>
        <vertAlign val="superscript"/>
        <sz val="10"/>
        <rFont val="Arial"/>
        <family val="2"/>
      </rPr>
      <t>1)</t>
    </r>
  </si>
  <si>
    <r>
      <t xml:space="preserve">M 9  Mautfahrten nach Emissionsklasse und Achsklasse </t>
    </r>
    <r>
      <rPr>
        <b/>
        <vertAlign val="superscript"/>
        <sz val="10"/>
        <rFont val="Arial"/>
        <family val="2"/>
      </rPr>
      <t xml:space="preserve">1) </t>
    </r>
  </si>
  <si>
    <t>(ohne Unbekannt)</t>
  </si>
  <si>
    <t>Es sind die Methodischen Erläuterungen (Stand: Februar 2017) zu berücksichtigen. / 
The Methodological Information (valid as of February 2017) must be taken into account.</t>
  </si>
  <si>
    <r>
      <t>1)</t>
    </r>
    <r>
      <rPr>
        <sz val="8"/>
        <rFont val="Arial"/>
        <family val="2"/>
      </rPr>
      <t xml:space="preserve"> </t>
    </r>
    <r>
      <rPr>
        <sz val="7.5"/>
        <rFont val="Arial"/>
        <family val="2"/>
      </rPr>
      <t xml:space="preserve">Heiligabend und Silvester sind zusammen als ein Werktag berücksichtigt, sofern diese Tage nicht auf einen Sonntag fallen. / </t>
    </r>
    <r>
      <rPr>
        <sz val="8"/>
        <rFont val="Arial"/>
        <family val="2"/>
      </rPr>
      <t xml:space="preserve">
</t>
    </r>
    <r>
      <rPr>
        <vertAlign val="superscript"/>
        <sz val="8"/>
        <rFont val="Arial"/>
        <family val="2"/>
      </rPr>
      <t>1)</t>
    </r>
    <r>
      <rPr>
        <sz val="8"/>
        <rFont val="Arial"/>
        <family val="2"/>
      </rPr>
      <t xml:space="preserve"> </t>
    </r>
    <r>
      <rPr>
        <sz val="7.5"/>
        <rFont val="Arial"/>
        <family val="2"/>
      </rPr>
      <t>Christmas Eve and New Year's Eve have been taken into account as one working day, unless these days are sundays.</t>
    </r>
  </si>
  <si>
    <t>Jahressumme:   Januar bis März</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</si>
</sst>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
    <numFmt numFmtId="165" formatCode="0.0"/>
  </numFmts>
  <fonts count="18" x14ac:knownFonts="1">
    <font>
      <sz val="10"/>
      <name val="Arial"/>
    </font>
    <font>
      <b/>
      <sz val="10"/>
      <name val="Arial"/>
      <family val="2"/>
    </font>
    <font>
      <b/>
      <sz val="8"/>
      <name val="Arial"/>
      <family val="2"/>
    </font>
    <font>
      <sz val="8"/>
      <name val="Arial"/>
      <family val="2"/>
    </font>
    <font>
      <b/>
      <sz val="12"/>
      <name val="Arial"/>
      <family val="2"/>
    </font>
    <font>
      <b/>
      <sz val="9"/>
      <name val="Arial"/>
      <family val="2"/>
    </font>
    <font>
      <vertAlign val="superscript"/>
      <sz val="8"/>
      <name val="Arial"/>
      <family val="2"/>
    </font>
    <font>
      <sz val="6.5"/>
      <name val="Arial"/>
      <family val="2"/>
    </font>
    <font>
      <b/>
      <sz val="6"/>
      <name val="Arial"/>
      <family val="2"/>
    </font>
    <font>
      <vertAlign val="superscript"/>
      <sz val="10"/>
      <name val="Arial"/>
      <family val="2"/>
    </font>
    <font>
      <b/>
      <vertAlign val="superscript"/>
      <sz val="10"/>
      <name val="Arial"/>
      <family val="2"/>
    </font>
    <font>
      <b/>
      <sz val="7"/>
      <name val="Arial"/>
      <family val="2"/>
    </font>
    <font>
      <b/>
      <sz val="11"/>
      <name val="Arial"/>
      <family val="2"/>
    </font>
    <font>
      <b/>
      <vertAlign val="superscript"/>
      <sz val="11"/>
      <name val="Arial"/>
      <family val="2"/>
    </font>
    <font>
      <sz val="10"/>
      <name val="Arial"/>
      <family val="2"/>
    </font>
    <font>
      <vertAlign val="superscript"/>
      <sz val="10"/>
      <color rgb="FF000000"/>
      <name val="Arial"/>
      <family val="2"/>
    </font>
    <font>
      <sz val="8"/>
      <name val="Calibri"/>
      <family val="2"/>
      <scheme val="minor"/>
    </font>
    <font>
      <sz val="7.5"/>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theme="0"/>
        <bgColor indexed="64"/>
      </patternFill>
    </fill>
  </fills>
  <borders count="55">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bottom/>
      <diagonal/>
    </border>
    <border>
      <left style="hair">
        <color indexed="64"/>
      </left>
      <right style="hair">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hair">
        <color indexed="64"/>
      </right>
      <top style="thin">
        <color indexed="64"/>
      </top>
      <bottom style="hair">
        <color indexed="64"/>
      </bottom>
      <diagonal/>
    </border>
    <border>
      <left/>
      <right/>
      <top style="thin">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14" fillId="0" borderId="0"/>
  </cellStyleXfs>
  <cellXfs count="250">
    <xf numFmtId="0" fontId="0" fillId="0" borderId="0" xfId="0"/>
    <xf numFmtId="0" fontId="1" fillId="0" borderId="0" xfId="0" applyFont="1"/>
    <xf numFmtId="0" fontId="4" fillId="0" borderId="0" xfId="0" applyFont="1"/>
    <xf numFmtId="49" fontId="0" fillId="0" borderId="0" xfId="0" applyNumberFormat="1"/>
    <xf numFmtId="0" fontId="3" fillId="0" borderId="0" xfId="0" applyFont="1"/>
    <xf numFmtId="0" fontId="0" fillId="0" borderId="0" xfId="0" applyAlignment="1">
      <alignment vertical="center"/>
    </xf>
    <xf numFmtId="0" fontId="3" fillId="0" borderId="0" xfId="0" applyFont="1" applyAlignment="1">
      <alignment vertical="center"/>
    </xf>
    <xf numFmtId="164" fontId="3" fillId="0" borderId="1" xfId="0" applyNumberFormat="1" applyFont="1" applyBorder="1" applyAlignment="1">
      <alignment horizontal="right" vertical="center"/>
    </xf>
    <xf numFmtId="164" fontId="3" fillId="0" borderId="2" xfId="0" applyNumberFormat="1" applyFont="1" applyBorder="1" applyAlignment="1">
      <alignment horizontal="right" vertical="center"/>
    </xf>
    <xf numFmtId="164" fontId="3" fillId="0" borderId="3" xfId="0" applyNumberFormat="1" applyFont="1" applyBorder="1" applyAlignment="1">
      <alignment horizontal="right" vertical="center"/>
    </xf>
    <xf numFmtId="49" fontId="3" fillId="0" borderId="4" xfId="0" applyNumberFormat="1" applyFont="1" applyBorder="1" applyAlignment="1">
      <alignment horizontal="left" vertical="center"/>
    </xf>
    <xf numFmtId="49" fontId="3" fillId="0" borderId="4" xfId="0" applyNumberFormat="1" applyFont="1" applyBorder="1" applyAlignment="1">
      <alignment vertical="center"/>
    </xf>
    <xf numFmtId="0" fontId="3" fillId="0" borderId="4" xfId="0" applyFont="1" applyBorder="1" applyAlignment="1">
      <alignment horizontal="left" vertical="center"/>
    </xf>
    <xf numFmtId="49" fontId="3" fillId="0" borderId="5" xfId="0" applyNumberFormat="1" applyFont="1" applyBorder="1" applyAlignment="1">
      <alignment vertical="center"/>
    </xf>
    <xf numFmtId="49" fontId="2" fillId="0" borderId="6" xfId="0" applyNumberFormat="1" applyFont="1" applyBorder="1" applyAlignment="1">
      <alignment horizontal="left" vertical="center"/>
    </xf>
    <xf numFmtId="49" fontId="2" fillId="0" borderId="4" xfId="0" applyNumberFormat="1" applyFont="1" applyBorder="1" applyAlignment="1">
      <alignment horizontal="left" vertical="center"/>
    </xf>
    <xf numFmtId="164" fontId="2" fillId="0" borderId="7" xfId="0" applyNumberFormat="1" applyFont="1" applyBorder="1" applyAlignment="1">
      <alignment horizontal="right" vertical="center"/>
    </xf>
    <xf numFmtId="164" fontId="2" fillId="0" borderId="1" xfId="0" applyNumberFormat="1" applyFont="1" applyBorder="1" applyAlignment="1">
      <alignment horizontal="right" vertical="center"/>
    </xf>
    <xf numFmtId="2" fontId="3" fillId="0" borderId="1" xfId="0" applyNumberFormat="1" applyFont="1" applyBorder="1" applyAlignment="1">
      <alignment horizontal="right" vertical="center"/>
    </xf>
    <xf numFmtId="2" fontId="3" fillId="0" borderId="2" xfId="0" applyNumberFormat="1" applyFont="1" applyBorder="1" applyAlignment="1">
      <alignment horizontal="right" vertical="center"/>
    </xf>
    <xf numFmtId="49" fontId="5" fillId="0" borderId="6" xfId="0" applyNumberFormat="1" applyFont="1" applyBorder="1" applyAlignment="1">
      <alignment horizontal="left" vertical="center"/>
    </xf>
    <xf numFmtId="49" fontId="5" fillId="0" borderId="4" xfId="0" applyNumberFormat="1" applyFont="1" applyBorder="1" applyAlignment="1">
      <alignment horizontal="left" vertical="center"/>
    </xf>
    <xf numFmtId="49" fontId="5" fillId="0" borderId="4" xfId="0" applyNumberFormat="1" applyFont="1" applyBorder="1" applyAlignment="1">
      <alignment vertical="center"/>
    </xf>
    <xf numFmtId="49" fontId="5" fillId="0" borderId="5" xfId="0" applyNumberFormat="1" applyFont="1" applyBorder="1" applyAlignment="1">
      <alignment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49" fontId="2" fillId="2" borderId="10" xfId="0" applyNumberFormat="1" applyFont="1" applyFill="1" applyBorder="1" applyAlignment="1">
      <alignment horizontal="left"/>
    </xf>
    <xf numFmtId="0" fontId="2" fillId="2" borderId="4" xfId="0" applyFont="1" applyFill="1" applyBorder="1" applyAlignment="1">
      <alignment horizontal="center" vertical="center"/>
    </xf>
    <xf numFmtId="0" fontId="2"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2" fillId="2" borderId="1" xfId="0" applyFont="1" applyFill="1" applyBorder="1" applyAlignment="1">
      <alignment horizontal="center" vertical="center"/>
    </xf>
    <xf numFmtId="164" fontId="2" fillId="2" borderId="14" xfId="0" applyNumberFormat="1" applyFont="1" applyFill="1" applyBorder="1" applyAlignment="1">
      <alignment horizontal="right" vertical="center"/>
    </xf>
    <xf numFmtId="164" fontId="2" fillId="0" borderId="3" xfId="0" applyNumberFormat="1" applyFont="1" applyBorder="1" applyAlignment="1">
      <alignment horizontal="right" vertical="center"/>
    </xf>
    <xf numFmtId="0" fontId="2" fillId="2" borderId="15" xfId="0" applyFont="1" applyFill="1" applyBorder="1" applyAlignment="1">
      <alignment horizontal="center" vertical="center" wrapText="1"/>
    </xf>
    <xf numFmtId="1" fontId="0" fillId="0" borderId="0" xfId="0" applyNumberFormat="1"/>
    <xf numFmtId="1" fontId="3" fillId="0" borderId="0" xfId="0" applyNumberFormat="1" applyFont="1" applyAlignment="1">
      <alignment vertical="center"/>
    </xf>
    <xf numFmtId="1" fontId="3" fillId="0" borderId="0" xfId="0" applyNumberFormat="1" applyFont="1"/>
    <xf numFmtId="1" fontId="0" fillId="0" borderId="0" xfId="0" applyNumberFormat="1" applyAlignment="1">
      <alignment vertical="center"/>
    </xf>
    <xf numFmtId="165" fontId="2" fillId="0" borderId="16" xfId="0" applyNumberFormat="1" applyFont="1" applyBorder="1" applyAlignment="1">
      <alignment horizontal="right" vertical="center"/>
    </xf>
    <xf numFmtId="165" fontId="3" fillId="0" borderId="15" xfId="0" applyNumberFormat="1" applyFont="1" applyBorder="1" applyAlignment="1">
      <alignment horizontal="right" vertical="center"/>
    </xf>
    <xf numFmtId="165" fontId="2" fillId="0" borderId="15" xfId="0" applyNumberFormat="1" applyFont="1" applyBorder="1" applyAlignment="1">
      <alignment horizontal="right" vertical="center"/>
    </xf>
    <xf numFmtId="165" fontId="3" fillId="0" borderId="17" xfId="0" applyNumberFormat="1" applyFont="1" applyBorder="1" applyAlignment="1">
      <alignment horizontal="right" vertical="center"/>
    </xf>
    <xf numFmtId="165" fontId="2" fillId="0" borderId="1" xfId="0" applyNumberFormat="1" applyFont="1" applyBorder="1" applyAlignment="1">
      <alignment horizontal="right" vertical="center"/>
    </xf>
    <xf numFmtId="165" fontId="3" fillId="0" borderId="1" xfId="0" applyNumberFormat="1" applyFont="1" applyBorder="1" applyAlignment="1">
      <alignment horizontal="right" vertical="center"/>
    </xf>
    <xf numFmtId="165" fontId="3" fillId="0" borderId="2" xfId="0" applyNumberFormat="1" applyFont="1" applyBorder="1" applyAlignment="1">
      <alignment horizontal="right" vertical="center"/>
    </xf>
    <xf numFmtId="165" fontId="2" fillId="0" borderId="7" xfId="0" applyNumberFormat="1" applyFont="1" applyBorder="1" applyAlignment="1">
      <alignment horizontal="right" vertical="center"/>
    </xf>
    <xf numFmtId="165" fontId="2" fillId="2" borderId="14" xfId="0" applyNumberFormat="1" applyFont="1" applyFill="1" applyBorder="1" applyAlignment="1">
      <alignment horizontal="right" vertical="center"/>
    </xf>
    <xf numFmtId="165" fontId="3" fillId="0" borderId="3" xfId="0" applyNumberFormat="1" applyFont="1" applyBorder="1" applyAlignment="1">
      <alignment horizontal="right" vertical="center"/>
    </xf>
    <xf numFmtId="165" fontId="2" fillId="0" borderId="3" xfId="0" applyNumberFormat="1" applyFont="1" applyBorder="1" applyAlignment="1">
      <alignment horizontal="right" vertical="center"/>
    </xf>
    <xf numFmtId="165" fontId="3" fillId="0" borderId="18" xfId="0" applyNumberFormat="1" applyFont="1" applyBorder="1" applyAlignment="1">
      <alignment horizontal="right" vertical="center"/>
    </xf>
    <xf numFmtId="165" fontId="2" fillId="0" borderId="18" xfId="0" applyNumberFormat="1" applyFont="1" applyBorder="1" applyAlignment="1">
      <alignment horizontal="right" vertical="center"/>
    </xf>
    <xf numFmtId="165" fontId="2" fillId="2" borderId="19" xfId="0" applyNumberFormat="1" applyFont="1" applyFill="1" applyBorder="1" applyAlignment="1">
      <alignment horizontal="right" vertical="center"/>
    </xf>
    <xf numFmtId="0" fontId="7" fillId="0" borderId="0" xfId="0" applyFont="1" applyAlignment="1">
      <alignment horizontal="right"/>
    </xf>
    <xf numFmtId="2" fontId="2" fillId="0" borderId="7" xfId="0" applyNumberFormat="1" applyFont="1" applyBorder="1" applyAlignment="1">
      <alignment horizontal="right" vertical="center"/>
    </xf>
    <xf numFmtId="2" fontId="2" fillId="0" borderId="1" xfId="0" applyNumberFormat="1" applyFont="1" applyBorder="1" applyAlignment="1">
      <alignment horizontal="right" vertical="center"/>
    </xf>
    <xf numFmtId="164" fontId="2" fillId="0" borderId="2" xfId="0" applyNumberFormat="1" applyFont="1" applyBorder="1" applyAlignment="1">
      <alignment horizontal="right" vertical="center"/>
    </xf>
    <xf numFmtId="165" fontId="2" fillId="0" borderId="2" xfId="0" applyNumberFormat="1" applyFont="1" applyBorder="1" applyAlignment="1">
      <alignment horizontal="right" vertical="center"/>
    </xf>
    <xf numFmtId="165" fontId="2" fillId="0" borderId="17" xfId="0" applyNumberFormat="1" applyFont="1" applyBorder="1" applyAlignment="1">
      <alignment horizontal="right" vertical="center"/>
    </xf>
    <xf numFmtId="0" fontId="0" fillId="0" borderId="0" xfId="0" applyAlignment="1">
      <alignment wrapText="1"/>
    </xf>
    <xf numFmtId="0" fontId="0" fillId="0" borderId="0" xfId="0" applyAlignment="1">
      <alignment horizontal="left" vertical="top" wrapText="1"/>
    </xf>
    <xf numFmtId="0" fontId="0" fillId="0" borderId="0" xfId="0" applyBorder="1"/>
    <xf numFmtId="0" fontId="3" fillId="0" borderId="6" xfId="0" applyFont="1" applyBorder="1"/>
    <xf numFmtId="0" fontId="3" fillId="0" borderId="4" xfId="0" applyFont="1" applyBorder="1"/>
    <xf numFmtId="0" fontId="3" fillId="0" borderId="8" xfId="0" applyFont="1" applyBorder="1"/>
    <xf numFmtId="49" fontId="5" fillId="0" borderId="8" xfId="0" applyNumberFormat="1" applyFont="1" applyBorder="1" applyAlignment="1">
      <alignment horizontal="left" vertical="center"/>
    </xf>
    <xf numFmtId="164" fontId="2" fillId="0" borderId="12" xfId="0" applyNumberFormat="1" applyFont="1" applyBorder="1" applyAlignment="1">
      <alignment horizontal="right" vertical="center"/>
    </xf>
    <xf numFmtId="165" fontId="2" fillId="0" borderId="12" xfId="0" applyNumberFormat="1" applyFont="1" applyBorder="1" applyAlignment="1">
      <alignment horizontal="right" vertical="center"/>
    </xf>
    <xf numFmtId="165" fontId="2" fillId="0" borderId="9" xfId="0" applyNumberFormat="1" applyFont="1" applyBorder="1" applyAlignment="1">
      <alignment horizontal="right" vertical="center"/>
    </xf>
    <xf numFmtId="49" fontId="9" fillId="0" borderId="0" xfId="0" applyNumberFormat="1" applyFont="1"/>
    <xf numFmtId="1" fontId="3" fillId="0" borderId="20" xfId="0" applyNumberFormat="1" applyFont="1" applyBorder="1" applyAlignment="1">
      <alignment vertical="center"/>
    </xf>
    <xf numFmtId="1" fontId="3" fillId="0" borderId="21" xfId="0" applyNumberFormat="1" applyFont="1" applyBorder="1" applyAlignment="1">
      <alignment vertical="center"/>
    </xf>
    <xf numFmtId="1" fontId="3" fillId="0" borderId="22" xfId="0" applyNumberFormat="1" applyFont="1" applyBorder="1" applyAlignment="1">
      <alignment vertical="center"/>
    </xf>
    <xf numFmtId="1" fontId="3" fillId="0" borderId="23" xfId="0" applyNumberFormat="1" applyFont="1" applyBorder="1"/>
    <xf numFmtId="1" fontId="3" fillId="0" borderId="0" xfId="0" applyNumberFormat="1" applyFont="1" applyBorder="1"/>
    <xf numFmtId="1" fontId="3" fillId="0" borderId="24" xfId="0" applyNumberFormat="1" applyFont="1" applyBorder="1"/>
    <xf numFmtId="1" fontId="0" fillId="0" borderId="23" xfId="0" applyNumberFormat="1" applyBorder="1" applyAlignment="1">
      <alignment vertical="center"/>
    </xf>
    <xf numFmtId="1" fontId="0" fillId="0" borderId="0" xfId="0" applyNumberFormat="1" applyBorder="1" applyAlignment="1">
      <alignment vertical="center"/>
    </xf>
    <xf numFmtId="1" fontId="0" fillId="0" borderId="24" xfId="0" applyNumberFormat="1" applyBorder="1" applyAlignment="1">
      <alignment vertical="center"/>
    </xf>
    <xf numFmtId="1" fontId="3" fillId="0" borderId="23" xfId="0" applyNumberFormat="1" applyFont="1" applyBorder="1" applyAlignment="1">
      <alignment vertical="center"/>
    </xf>
    <xf numFmtId="1" fontId="3" fillId="0" borderId="0" xfId="0" applyNumberFormat="1" applyFont="1" applyBorder="1" applyAlignment="1">
      <alignment vertical="center"/>
    </xf>
    <xf numFmtId="1" fontId="3" fillId="0" borderId="24" xfId="0" applyNumberFormat="1" applyFont="1" applyBorder="1" applyAlignment="1">
      <alignment vertical="center"/>
    </xf>
    <xf numFmtId="1" fontId="3" fillId="0" borderId="25" xfId="0" applyNumberFormat="1" applyFont="1" applyBorder="1" applyAlignment="1">
      <alignment vertical="center"/>
    </xf>
    <xf numFmtId="1" fontId="3" fillId="0" borderId="26" xfId="0" applyNumberFormat="1" applyFont="1" applyBorder="1" applyAlignment="1">
      <alignment vertical="center"/>
    </xf>
    <xf numFmtId="1" fontId="3" fillId="0" borderId="27" xfId="0" applyNumberFormat="1" applyFont="1" applyBorder="1" applyAlignment="1">
      <alignment vertical="center"/>
    </xf>
    <xf numFmtId="0" fontId="2" fillId="2" borderId="28" xfId="0" applyFont="1" applyFill="1" applyBorder="1" applyAlignment="1">
      <alignment horizontal="center" vertical="center" wrapText="1"/>
    </xf>
    <xf numFmtId="0" fontId="2" fillId="2" borderId="29" xfId="0" applyFont="1" applyFill="1" applyBorder="1" applyAlignment="1">
      <alignment horizontal="center" vertical="top" wrapText="1"/>
    </xf>
    <xf numFmtId="0" fontId="2" fillId="2" borderId="15" xfId="0" applyFont="1" applyFill="1" applyBorder="1" applyAlignment="1">
      <alignment horizontal="center" vertical="top" wrapText="1"/>
    </xf>
    <xf numFmtId="0" fontId="3" fillId="2" borderId="30" xfId="0" applyFont="1" applyFill="1" applyBorder="1" applyAlignment="1">
      <alignment horizontal="center" vertical="center"/>
    </xf>
    <xf numFmtId="165" fontId="3" fillId="0" borderId="0" xfId="0" applyNumberFormat="1" applyFont="1" applyAlignment="1">
      <alignment vertical="center"/>
    </xf>
    <xf numFmtId="165" fontId="3" fillId="0" borderId="0" xfId="0" applyNumberFormat="1" applyFont="1"/>
    <xf numFmtId="0" fontId="1" fillId="0" borderId="0" xfId="0" applyFont="1" applyAlignment="1"/>
    <xf numFmtId="3" fontId="2" fillId="0" borderId="7" xfId="0" applyNumberFormat="1" applyFont="1" applyBorder="1" applyAlignment="1">
      <alignment horizontal="right" vertical="center"/>
    </xf>
    <xf numFmtId="3" fontId="2" fillId="0" borderId="1" xfId="0" applyNumberFormat="1" applyFont="1" applyBorder="1" applyAlignment="1">
      <alignment horizontal="right" vertical="center"/>
    </xf>
    <xf numFmtId="3" fontId="3" fillId="0" borderId="1" xfId="0" applyNumberFormat="1" applyFont="1" applyBorder="1" applyAlignment="1">
      <alignment horizontal="right" vertical="center"/>
    </xf>
    <xf numFmtId="3" fontId="3" fillId="0" borderId="2" xfId="0" applyNumberFormat="1" applyFont="1" applyBorder="1" applyAlignment="1">
      <alignment horizontal="right" vertical="center"/>
    </xf>
    <xf numFmtId="3" fontId="3" fillId="0" borderId="0" xfId="0" applyNumberFormat="1" applyFont="1"/>
    <xf numFmtId="3" fontId="2" fillId="0" borderId="16" xfId="0" applyNumberFormat="1" applyFont="1" applyBorder="1" applyAlignment="1">
      <alignment horizontal="right" vertical="center"/>
    </xf>
    <xf numFmtId="3" fontId="2" fillId="0" borderId="15" xfId="0" applyNumberFormat="1" applyFont="1" applyBorder="1" applyAlignment="1">
      <alignment horizontal="right" vertical="center"/>
    </xf>
    <xf numFmtId="3" fontId="3" fillId="0" borderId="15" xfId="0" applyNumberFormat="1" applyFont="1" applyBorder="1" applyAlignment="1">
      <alignment horizontal="right" vertical="center"/>
    </xf>
    <xf numFmtId="3" fontId="3" fillId="0" borderId="17" xfId="0" applyNumberFormat="1" applyFont="1" applyBorder="1" applyAlignment="1">
      <alignment horizontal="right"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9" xfId="0" applyFont="1" applyFill="1" applyBorder="1" applyAlignment="1">
      <alignment horizontal="center" vertical="center" wrapText="1"/>
    </xf>
    <xf numFmtId="164" fontId="0" fillId="0" borderId="0" xfId="0" applyNumberFormat="1"/>
    <xf numFmtId="49" fontId="0" fillId="2" borderId="31" xfId="0" applyNumberFormat="1" applyFill="1" applyBorder="1"/>
    <xf numFmtId="0" fontId="3" fillId="2" borderId="32" xfId="0" applyFont="1" applyFill="1" applyBorder="1" applyAlignment="1">
      <alignment horizontal="center"/>
    </xf>
    <xf numFmtId="0" fontId="3" fillId="2" borderId="33" xfId="0" applyFont="1" applyFill="1" applyBorder="1" applyAlignment="1">
      <alignment horizontal="center"/>
    </xf>
    <xf numFmtId="0" fontId="2" fillId="2" borderId="8" xfId="0" applyFont="1" applyFill="1" applyBorder="1" applyAlignment="1">
      <alignment horizontal="center" vertical="center" wrapText="1"/>
    </xf>
    <xf numFmtId="0" fontId="2" fillId="2" borderId="13" xfId="0" applyFont="1" applyFill="1" applyBorder="1" applyAlignment="1">
      <alignment horizontal="center" vertical="center" wrapText="1"/>
    </xf>
    <xf numFmtId="164" fontId="3" fillId="0" borderId="1" xfId="0" applyNumberFormat="1" applyFont="1" applyFill="1" applyBorder="1" applyAlignment="1">
      <alignment horizontal="right" vertical="center"/>
    </xf>
    <xf numFmtId="0" fontId="12" fillId="0" borderId="0" xfId="0" applyFont="1"/>
    <xf numFmtId="0" fontId="3" fillId="0" borderId="7"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3" fillId="0" borderId="1" xfId="0" applyFont="1" applyFill="1" applyBorder="1" applyAlignment="1">
      <alignment horizontal="center"/>
    </xf>
    <xf numFmtId="0" fontId="3" fillId="0" borderId="15" xfId="0" applyFont="1" applyFill="1" applyBorder="1" applyAlignment="1">
      <alignment horizontal="center"/>
    </xf>
    <xf numFmtId="0" fontId="3" fillId="0" borderId="12" xfId="0" applyFont="1" applyFill="1" applyBorder="1" applyAlignment="1">
      <alignment horizontal="center"/>
    </xf>
    <xf numFmtId="0" fontId="3" fillId="0" borderId="9" xfId="0" applyFont="1" applyFill="1" applyBorder="1" applyAlignment="1">
      <alignment horizontal="center"/>
    </xf>
    <xf numFmtId="164" fontId="2" fillId="2" borderId="14" xfId="0" applyNumberFormat="1" applyFont="1" applyFill="1" applyBorder="1" applyAlignment="1">
      <alignment horizontal="center"/>
    </xf>
    <xf numFmtId="164" fontId="2" fillId="2" borderId="19" xfId="0" applyNumberFormat="1" applyFont="1" applyFill="1" applyBorder="1" applyAlignment="1">
      <alignment horizontal="center"/>
    </xf>
    <xf numFmtId="164" fontId="3" fillId="0" borderId="3" xfId="0" applyNumberFormat="1" applyFont="1" applyFill="1" applyBorder="1" applyAlignment="1">
      <alignment horizontal="right" vertical="center"/>
    </xf>
    <xf numFmtId="165" fontId="3" fillId="0" borderId="3" xfId="0" applyNumberFormat="1" applyFont="1" applyFill="1" applyBorder="1" applyAlignment="1">
      <alignment horizontal="right" vertical="center"/>
    </xf>
    <xf numFmtId="165" fontId="3" fillId="0" borderId="1" xfId="0" applyNumberFormat="1" applyFont="1" applyFill="1" applyBorder="1" applyAlignment="1">
      <alignment horizontal="right" vertical="center"/>
    </xf>
    <xf numFmtId="3" fontId="0" fillId="0" borderId="0" xfId="0" applyNumberFormat="1"/>
    <xf numFmtId="3" fontId="2" fillId="0" borderId="0" xfId="0" applyNumberFormat="1" applyFont="1" applyBorder="1" applyAlignment="1">
      <alignment horizontal="right" vertical="center"/>
    </xf>
    <xf numFmtId="3" fontId="3" fillId="0" borderId="0" xfId="0" applyNumberFormat="1" applyFont="1" applyBorder="1" applyAlignment="1">
      <alignment horizontal="right" vertical="center"/>
    </xf>
    <xf numFmtId="3" fontId="2" fillId="0" borderId="0" xfId="0" applyNumberFormat="1" applyFont="1" applyFill="1" applyBorder="1"/>
    <xf numFmtId="0" fontId="2" fillId="2" borderId="34"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8" xfId="0" applyFont="1" applyFill="1" applyBorder="1" applyAlignment="1">
      <alignment horizontal="center"/>
    </xf>
    <xf numFmtId="0" fontId="3" fillId="2" borderId="9" xfId="0" applyFont="1" applyFill="1" applyBorder="1" applyAlignment="1">
      <alignment horizontal="center"/>
    </xf>
    <xf numFmtId="49" fontId="5" fillId="2" borderId="10" xfId="0" applyNumberFormat="1" applyFont="1" applyFill="1" applyBorder="1" applyAlignment="1">
      <alignment horizontal="left" vertical="center"/>
    </xf>
    <xf numFmtId="49" fontId="2" fillId="2" borderId="10" xfId="0" applyNumberFormat="1" applyFont="1" applyFill="1" applyBorder="1" applyAlignment="1">
      <alignment horizontal="left" vertical="center"/>
    </xf>
    <xf numFmtId="0" fontId="3" fillId="0" borderId="0" xfId="0" applyFont="1" applyAlignment="1">
      <alignment horizontal="left" vertical="center"/>
    </xf>
    <xf numFmtId="0" fontId="3" fillId="0" borderId="0" xfId="0" applyFont="1" applyBorder="1" applyAlignment="1">
      <alignment vertical="center"/>
    </xf>
    <xf numFmtId="0" fontId="3" fillId="0" borderId="0" xfId="0" applyFont="1" applyBorder="1"/>
    <xf numFmtId="2" fontId="2" fillId="2" borderId="14" xfId="0" applyNumberFormat="1" applyFont="1" applyFill="1" applyBorder="1" applyAlignment="1">
      <alignment horizontal="right" vertical="center"/>
    </xf>
    <xf numFmtId="3" fontId="2" fillId="2" borderId="14" xfId="0" applyNumberFormat="1" applyFont="1" applyFill="1" applyBorder="1" applyAlignment="1">
      <alignment horizontal="right" vertical="center"/>
    </xf>
    <xf numFmtId="3" fontId="2" fillId="2" borderId="19" xfId="0" applyNumberFormat="1" applyFont="1" applyFill="1" applyBorder="1" applyAlignment="1">
      <alignment horizontal="right" vertical="center"/>
    </xf>
    <xf numFmtId="164" fontId="2" fillId="3" borderId="7" xfId="0" applyNumberFormat="1" applyFont="1" applyFill="1" applyBorder="1" applyAlignment="1">
      <alignment horizontal="right" vertical="center"/>
    </xf>
    <xf numFmtId="165" fontId="2" fillId="3" borderId="7" xfId="0" applyNumberFormat="1" applyFont="1" applyFill="1" applyBorder="1" applyAlignment="1">
      <alignment horizontal="right" vertical="center"/>
    </xf>
    <xf numFmtId="164" fontId="2" fillId="3" borderId="1" xfId="0" applyNumberFormat="1" applyFont="1" applyFill="1" applyBorder="1" applyAlignment="1">
      <alignment horizontal="right" vertical="center"/>
    </xf>
    <xf numFmtId="165" fontId="2" fillId="3" borderId="1" xfId="0" applyNumberFormat="1" applyFont="1" applyFill="1" applyBorder="1" applyAlignment="1">
      <alignment horizontal="right" vertical="center"/>
    </xf>
    <xf numFmtId="164" fontId="3" fillId="3" borderId="1" xfId="0" applyNumberFormat="1" applyFont="1" applyFill="1" applyBorder="1" applyAlignment="1">
      <alignment horizontal="right" vertical="center"/>
    </xf>
    <xf numFmtId="165" fontId="3" fillId="3" borderId="1" xfId="0" applyNumberFormat="1" applyFont="1" applyFill="1" applyBorder="1" applyAlignment="1">
      <alignment horizontal="right" vertical="center"/>
    </xf>
    <xf numFmtId="164" fontId="3" fillId="3" borderId="2" xfId="0" applyNumberFormat="1" applyFont="1" applyFill="1" applyBorder="1" applyAlignment="1">
      <alignment horizontal="right" vertical="center"/>
    </xf>
    <xf numFmtId="165" fontId="3" fillId="3" borderId="2" xfId="0" applyNumberFormat="1" applyFont="1" applyFill="1" applyBorder="1" applyAlignment="1">
      <alignment horizontal="right" vertical="center"/>
    </xf>
    <xf numFmtId="165" fontId="2" fillId="3" borderId="16" xfId="0" applyNumberFormat="1" applyFont="1" applyFill="1" applyBorder="1" applyAlignment="1">
      <alignment horizontal="right" vertical="center"/>
    </xf>
    <xf numFmtId="165" fontId="2" fillId="3" borderId="15" xfId="0" applyNumberFormat="1" applyFont="1" applyFill="1" applyBorder="1" applyAlignment="1">
      <alignment horizontal="right" vertical="center"/>
    </xf>
    <xf numFmtId="165" fontId="3" fillId="3" borderId="15" xfId="0" applyNumberFormat="1" applyFont="1" applyFill="1" applyBorder="1" applyAlignment="1">
      <alignment horizontal="right" vertical="center"/>
    </xf>
    <xf numFmtId="165" fontId="3" fillId="3" borderId="17" xfId="0" applyNumberFormat="1" applyFont="1" applyFill="1" applyBorder="1" applyAlignment="1">
      <alignment horizontal="right" vertical="center"/>
    </xf>
    <xf numFmtId="0" fontId="3" fillId="2" borderId="1" xfId="0" applyFont="1" applyFill="1" applyBorder="1" applyAlignment="1">
      <alignment horizontal="center" vertical="center" wrapText="1"/>
    </xf>
    <xf numFmtId="0" fontId="3" fillId="2" borderId="35" xfId="0" applyFont="1" applyFill="1" applyBorder="1" applyAlignment="1">
      <alignment horizontal="center"/>
    </xf>
    <xf numFmtId="0" fontId="3" fillId="2" borderId="12" xfId="0" applyFont="1" applyFill="1" applyBorder="1" applyAlignment="1">
      <alignment horizontal="center"/>
    </xf>
    <xf numFmtId="0" fontId="15" fillId="0" borderId="0" xfId="0" applyFont="1" applyAlignment="1">
      <alignment horizontal="left" vertical="center" readingOrder="1"/>
    </xf>
    <xf numFmtId="0" fontId="14" fillId="0" borderId="0" xfId="1"/>
    <xf numFmtId="0" fontId="4" fillId="0" borderId="0" xfId="1" applyFont="1"/>
    <xf numFmtId="0" fontId="1" fillId="0" borderId="0" xfId="1" applyFont="1"/>
    <xf numFmtId="0" fontId="14" fillId="0" borderId="0" xfId="1" applyAlignment="1">
      <alignment horizontal="center"/>
    </xf>
    <xf numFmtId="3" fontId="14" fillId="0" borderId="0" xfId="1" applyNumberFormat="1"/>
    <xf numFmtId="0" fontId="14" fillId="0" borderId="0" xfId="0" applyFont="1" applyAlignment="1">
      <alignment vertical="center"/>
    </xf>
    <xf numFmtId="164" fontId="3" fillId="0" borderId="0" xfId="0" applyNumberFormat="1" applyFont="1" applyAlignment="1">
      <alignment vertical="center"/>
    </xf>
    <xf numFmtId="164" fontId="3" fillId="0" borderId="0" xfId="0" applyNumberFormat="1" applyFont="1"/>
    <xf numFmtId="164" fontId="0" fillId="0" borderId="0" xfId="0" applyNumberFormat="1" applyAlignment="1">
      <alignment vertical="center"/>
    </xf>
    <xf numFmtId="0" fontId="14" fillId="4" borderId="0" xfId="1" applyFill="1" applyAlignment="1"/>
    <xf numFmtId="0" fontId="1" fillId="4" borderId="0" xfId="1" applyFont="1" applyFill="1" applyAlignment="1"/>
    <xf numFmtId="0" fontId="14" fillId="4" borderId="0" xfId="1" applyFill="1"/>
    <xf numFmtId="0" fontId="3" fillId="4" borderId="0" xfId="1" applyFont="1" applyFill="1"/>
    <xf numFmtId="0" fontId="3" fillId="0" borderId="0" xfId="1" applyFont="1"/>
    <xf numFmtId="0" fontId="3" fillId="4" borderId="0" xfId="1" applyFont="1" applyFill="1" applyAlignment="1">
      <alignment vertical="center"/>
    </xf>
    <xf numFmtId="0" fontId="3" fillId="0" borderId="0" xfId="1" applyFont="1" applyAlignment="1">
      <alignment vertical="center"/>
    </xf>
    <xf numFmtId="0" fontId="14" fillId="4" borderId="0" xfId="1" applyFill="1" applyAlignment="1">
      <alignment vertical="center"/>
    </xf>
    <xf numFmtId="0" fontId="14" fillId="0" borderId="0" xfId="1" applyAlignment="1">
      <alignment vertical="center"/>
    </xf>
    <xf numFmtId="0" fontId="1" fillId="4" borderId="0" xfId="1" applyFont="1" applyFill="1" applyAlignment="1">
      <alignment horizontal="center"/>
    </xf>
    <xf numFmtId="0" fontId="1" fillId="0" borderId="36" xfId="1" applyFont="1" applyBorder="1"/>
    <xf numFmtId="0" fontId="14" fillId="0" borderId="37" xfId="1" applyBorder="1"/>
    <xf numFmtId="0" fontId="14" fillId="0" borderId="38" xfId="1" applyBorder="1"/>
    <xf numFmtId="0" fontId="14" fillId="0" borderId="39" xfId="1" applyBorder="1"/>
    <xf numFmtId="0" fontId="14" fillId="0" borderId="40" xfId="1" applyBorder="1"/>
    <xf numFmtId="0" fontId="14" fillId="0" borderId="39" xfId="1" applyBorder="1" applyAlignment="1">
      <alignment horizontal="center"/>
    </xf>
    <xf numFmtId="0" fontId="14" fillId="0" borderId="41" xfId="1" applyBorder="1" applyAlignment="1">
      <alignment horizontal="center"/>
    </xf>
    <xf numFmtId="0" fontId="14" fillId="0" borderId="42" xfId="1" applyBorder="1"/>
    <xf numFmtId="0" fontId="14" fillId="0" borderId="0" xfId="1" applyBorder="1"/>
    <xf numFmtId="0" fontId="16" fillId="0" borderId="38" xfId="1" applyFont="1" applyBorder="1"/>
    <xf numFmtId="3" fontId="14" fillId="0" borderId="0" xfId="1" applyNumberFormat="1" applyBorder="1"/>
    <xf numFmtId="3" fontId="14" fillId="0" borderId="39" xfId="1" applyNumberFormat="1" applyBorder="1"/>
    <xf numFmtId="0" fontId="16" fillId="0" borderId="40" xfId="1" applyFont="1" applyBorder="1"/>
    <xf numFmtId="3" fontId="14" fillId="0" borderId="43" xfId="1" applyNumberFormat="1" applyBorder="1"/>
    <xf numFmtId="3" fontId="14" fillId="0" borderId="41" xfId="1" applyNumberFormat="1" applyBorder="1"/>
    <xf numFmtId="0" fontId="14" fillId="0" borderId="0" xfId="1" applyBorder="1" applyAlignment="1">
      <alignment horizontal="center"/>
    </xf>
    <xf numFmtId="0" fontId="1" fillId="0" borderId="0" xfId="0" applyFont="1" applyAlignment="1"/>
    <xf numFmtId="0" fontId="2" fillId="2" borderId="1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1" fillId="4" borderId="0" xfId="1" applyFont="1" applyFill="1" applyAlignment="1">
      <alignment horizontal="center" vertical="top"/>
    </xf>
    <xf numFmtId="0" fontId="14" fillId="0" borderId="0" xfId="0" applyFont="1" applyAlignment="1">
      <alignment wrapText="1"/>
    </xf>
    <xf numFmtId="0" fontId="0" fillId="0" borderId="0" xfId="0" applyAlignment="1">
      <alignment wrapText="1"/>
    </xf>
    <xf numFmtId="0" fontId="6" fillId="0" borderId="21" xfId="0" applyFont="1" applyFill="1" applyBorder="1" applyAlignment="1">
      <alignment wrapText="1"/>
    </xf>
    <xf numFmtId="0" fontId="0" fillId="0" borderId="21" xfId="0" applyBorder="1" applyAlignment="1">
      <alignment wrapText="1"/>
    </xf>
    <xf numFmtId="0" fontId="2" fillId="2" borderId="44"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0" fillId="0" borderId="0" xfId="0" applyAlignment="1">
      <alignment horizontal="left" vertical="top"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14" fillId="0" borderId="0" xfId="1" applyFont="1" applyAlignment="1">
      <alignment horizontal="center"/>
    </xf>
    <xf numFmtId="0" fontId="1" fillId="4" borderId="0" xfId="1" applyFont="1" applyFill="1" applyAlignment="1">
      <alignment horizontal="center"/>
    </xf>
    <xf numFmtId="0" fontId="2" fillId="2" borderId="45" xfId="0" applyFont="1" applyFill="1" applyBorder="1" applyAlignment="1">
      <alignment horizontal="center" vertical="center"/>
    </xf>
    <xf numFmtId="0" fontId="2" fillId="2" borderId="48" xfId="0" applyFont="1" applyFill="1" applyBorder="1" applyAlignment="1">
      <alignment horizontal="center" vertical="center"/>
    </xf>
    <xf numFmtId="0" fontId="2" fillId="2" borderId="49"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50"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6" xfId="0" applyFont="1" applyFill="1" applyBorder="1" applyAlignment="1">
      <alignment horizontal="center" vertical="center"/>
    </xf>
    <xf numFmtId="0" fontId="0" fillId="0" borderId="47" xfId="0" applyBorder="1" applyAlignment="1">
      <alignment horizontal="center" vertical="center"/>
    </xf>
    <xf numFmtId="0" fontId="2" fillId="0" borderId="0" xfId="0" applyFont="1" applyBorder="1" applyAlignment="1">
      <alignment horizontal="center" wrapText="1"/>
    </xf>
    <xf numFmtId="0" fontId="2" fillId="0" borderId="51" xfId="0" applyFont="1" applyBorder="1" applyAlignment="1">
      <alignment horizontal="center" wrapText="1"/>
    </xf>
    <xf numFmtId="0" fontId="1" fillId="0" borderId="0" xfId="0" applyFont="1" applyAlignment="1"/>
    <xf numFmtId="0" fontId="14" fillId="0" borderId="0" xfId="0" applyFont="1" applyAlignment="1"/>
    <xf numFmtId="0" fontId="2" fillId="2" borderId="44"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xf>
    <xf numFmtId="0" fontId="2" fillId="2" borderId="53" xfId="0" applyFont="1" applyFill="1" applyBorder="1" applyAlignment="1">
      <alignment horizontal="center" vertical="center"/>
    </xf>
    <xf numFmtId="0" fontId="3" fillId="2" borderId="48" xfId="0" applyFont="1" applyFill="1" applyBorder="1" applyAlignment="1">
      <alignment horizontal="center" vertical="center" wrapText="1"/>
    </xf>
    <xf numFmtId="0" fontId="3" fillId="2" borderId="52" xfId="0" applyFont="1" applyFill="1"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vertical="center" wrapText="1"/>
    </xf>
    <xf numFmtId="49" fontId="2" fillId="2" borderId="45" xfId="0" applyNumberFormat="1" applyFont="1" applyFill="1" applyBorder="1" applyAlignment="1">
      <alignment horizontal="center" vertical="center"/>
    </xf>
    <xf numFmtId="49" fontId="0" fillId="0" borderId="46" xfId="0" applyNumberFormat="1" applyBorder="1" applyAlignment="1">
      <alignment horizontal="center" vertical="center"/>
    </xf>
    <xf numFmtId="0" fontId="0" fillId="0" borderId="46" xfId="0" applyBorder="1" applyAlignment="1">
      <alignment horizontal="center" vertical="center"/>
    </xf>
    <xf numFmtId="0" fontId="0" fillId="0" borderId="52" xfId="0" applyBorder="1" applyAlignment="1"/>
    <xf numFmtId="0" fontId="0" fillId="0" borderId="53" xfId="0" applyBorder="1" applyAlignment="1"/>
    <xf numFmtId="0" fontId="0" fillId="0" borderId="0" xfId="0" applyAlignment="1"/>
    <xf numFmtId="0" fontId="2" fillId="2" borderId="48" xfId="0" applyFont="1" applyFill="1" applyBorder="1" applyAlignment="1">
      <alignment horizontal="center" vertical="center" wrapText="1"/>
    </xf>
    <xf numFmtId="0" fontId="2" fillId="2" borderId="46" xfId="0" applyFont="1" applyFill="1" applyBorder="1" applyAlignment="1">
      <alignment horizontal="center" vertical="center"/>
    </xf>
    <xf numFmtId="0" fontId="2" fillId="2" borderId="47" xfId="0" applyFont="1" applyFill="1" applyBorder="1" applyAlignment="1">
      <alignment horizontal="center" vertical="center"/>
    </xf>
    <xf numFmtId="0" fontId="2" fillId="2" borderId="54"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49" fontId="2" fillId="2" borderId="50" xfId="0" applyNumberFormat="1" applyFont="1" applyFill="1" applyBorder="1" applyAlignment="1">
      <alignment horizontal="center" vertical="center"/>
    </xf>
    <xf numFmtId="49" fontId="3" fillId="2" borderId="7" xfId="0" applyNumberFormat="1" applyFont="1" applyFill="1" applyBorder="1" applyAlignment="1">
      <alignment horizontal="center" vertical="center"/>
    </xf>
    <xf numFmtId="49" fontId="3" fillId="2" borderId="16" xfId="0" applyNumberFormat="1" applyFont="1" applyFill="1" applyBorder="1" applyAlignment="1">
      <alignment horizontal="center" vertical="center"/>
    </xf>
  </cellXfs>
  <cellStyles count="2">
    <cellStyle name="Standard" xfId="0" builtinId="0"/>
    <cellStyle name="Standard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0"/>
      <c:rotY val="10"/>
      <c:depthPercent val="100"/>
      <c:rAngAx val="1"/>
    </c:view3D>
    <c:floor>
      <c:thickness val="0"/>
    </c:floor>
    <c:sideWall>
      <c:thickness val="0"/>
    </c:sideWall>
    <c:backWall>
      <c:thickness val="0"/>
    </c:backWall>
    <c:plotArea>
      <c:layout>
        <c:manualLayout>
          <c:layoutTarget val="inner"/>
          <c:xMode val="edge"/>
          <c:yMode val="edge"/>
          <c:x val="6.0942567364264649E-2"/>
          <c:y val="5.8627154465392385E-2"/>
          <c:w val="0.93138079962226938"/>
          <c:h val="0.80908691373157382"/>
        </c:manualLayout>
      </c:layout>
      <c:bar3DChart>
        <c:barDir val="col"/>
        <c:grouping val="clustered"/>
        <c:varyColors val="0"/>
        <c:ser>
          <c:idx val="0"/>
          <c:order val="0"/>
          <c:tx>
            <c:strRef>
              <c:f>Übersicht!$M$11</c:f>
              <c:strCache>
                <c:ptCount val="1"/>
                <c:pt idx="0">
                  <c:v>2017</c:v>
                </c:pt>
              </c:strCache>
            </c:strRef>
          </c:tx>
          <c:spPr>
            <a:solidFill>
              <a:schemeClr val="tx2">
                <a:lumMod val="40000"/>
                <a:lumOff val="60000"/>
              </a:schemeClr>
            </a:solidFill>
            <a:ln>
              <a:solidFill>
                <a:schemeClr val="tx1"/>
              </a:solidFill>
            </a:ln>
            <a:scene3d>
              <a:camera prst="orthographicFront"/>
              <a:lightRig rig="threePt" dir="t"/>
            </a:scene3d>
            <a:sp3d/>
          </c:spPr>
          <c:invertIfNegative val="0"/>
          <c:cat>
            <c:strRef>
              <c:f>Übersicht!$L$12:$L$23</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Übersicht!$M$12:$M$23</c:f>
              <c:numCache>
                <c:formatCode>#,##0</c:formatCode>
                <c:ptCount val="12"/>
                <c:pt idx="0">
                  <c:v>2584395.4190000002</c:v>
                </c:pt>
                <c:pt idx="1">
                  <c:v>5193423.2670999998</c:v>
                </c:pt>
                <c:pt idx="2">
                  <c:v>8302489.3898</c:v>
                </c:pt>
              </c:numCache>
            </c:numRef>
          </c:val>
        </c:ser>
        <c:ser>
          <c:idx val="1"/>
          <c:order val="1"/>
          <c:tx>
            <c:strRef>
              <c:f>Übersicht!$N$11</c:f>
              <c:strCache>
                <c:ptCount val="1"/>
                <c:pt idx="0">
                  <c:v>2016</c:v>
                </c:pt>
              </c:strCache>
            </c:strRef>
          </c:tx>
          <c:spPr>
            <a:solidFill>
              <a:srgbClr val="FFFF66"/>
            </a:solidFill>
            <a:ln>
              <a:solidFill>
                <a:schemeClr val="tx1"/>
              </a:solidFill>
            </a:ln>
            <a:scene3d>
              <a:camera prst="orthographicFront"/>
              <a:lightRig rig="threePt" dir="t"/>
            </a:scene3d>
            <a:sp3d/>
          </c:spPr>
          <c:invertIfNegative val="0"/>
          <c:cat>
            <c:strRef>
              <c:f>Übersicht!$L$12:$L$23</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Übersicht!$N$12:$N$23</c:f>
              <c:numCache>
                <c:formatCode>#,##0</c:formatCode>
                <c:ptCount val="12"/>
                <c:pt idx="0">
                  <c:v>2210932.1285000001</c:v>
                </c:pt>
                <c:pt idx="1">
                  <c:v>5011761.0115999999</c:v>
                </c:pt>
                <c:pt idx="2">
                  <c:v>7811327.9219000004</c:v>
                </c:pt>
                <c:pt idx="3">
                  <c:v>10637786.8214</c:v>
                </c:pt>
                <c:pt idx="4">
                  <c:v>13281401.3752</c:v>
                </c:pt>
                <c:pt idx="5">
                  <c:v>16164251.420600001</c:v>
                </c:pt>
                <c:pt idx="6">
                  <c:v>18799914.858399998</c:v>
                </c:pt>
                <c:pt idx="7">
                  <c:v>21510774.788600001</c:v>
                </c:pt>
                <c:pt idx="8">
                  <c:v>24359558.037799999</c:v>
                </c:pt>
                <c:pt idx="9">
                  <c:v>27096984.9954</c:v>
                </c:pt>
                <c:pt idx="10">
                  <c:v>30013090.924699999</c:v>
                </c:pt>
                <c:pt idx="11">
                  <c:v>32479146.9659</c:v>
                </c:pt>
              </c:numCache>
            </c:numRef>
          </c:val>
        </c:ser>
        <c:dLbls>
          <c:showLegendKey val="0"/>
          <c:showVal val="0"/>
          <c:showCatName val="0"/>
          <c:showSerName val="0"/>
          <c:showPercent val="0"/>
          <c:showBubbleSize val="0"/>
        </c:dLbls>
        <c:gapWidth val="107"/>
        <c:shape val="cylinder"/>
        <c:axId val="115388416"/>
        <c:axId val="115389952"/>
        <c:axId val="0"/>
      </c:bar3DChart>
      <c:catAx>
        <c:axId val="115388416"/>
        <c:scaling>
          <c:orientation val="minMax"/>
        </c:scaling>
        <c:delete val="0"/>
        <c:axPos val="b"/>
        <c:numFmt formatCode="General" sourceLinked="1"/>
        <c:majorTickMark val="out"/>
        <c:minorTickMark val="none"/>
        <c:tickLblPos val="nextTo"/>
        <c:txPr>
          <a:bodyPr/>
          <a:lstStyle/>
          <a:p>
            <a:pPr>
              <a:defRPr sz="1100" b="1" i="0"/>
            </a:pPr>
            <a:endParaRPr lang="de-DE"/>
          </a:p>
        </c:txPr>
        <c:crossAx val="115389952"/>
        <c:crosses val="autoZero"/>
        <c:auto val="1"/>
        <c:lblAlgn val="ctr"/>
        <c:lblOffset val="100"/>
        <c:noMultiLvlLbl val="0"/>
      </c:catAx>
      <c:valAx>
        <c:axId val="115389952"/>
        <c:scaling>
          <c:orientation val="minMax"/>
        </c:scaling>
        <c:delete val="0"/>
        <c:axPos val="l"/>
        <c:majorGridlines>
          <c:spPr>
            <a:ln w="3175">
              <a:solidFill>
                <a:schemeClr val="bg1">
                  <a:lumMod val="85000"/>
                </a:schemeClr>
              </a:solidFill>
            </a:ln>
          </c:spPr>
        </c:majorGridlines>
        <c:numFmt formatCode="#,##0" sourceLinked="1"/>
        <c:majorTickMark val="out"/>
        <c:minorTickMark val="none"/>
        <c:tickLblPos val="nextTo"/>
        <c:txPr>
          <a:bodyPr/>
          <a:lstStyle/>
          <a:p>
            <a:pPr>
              <a:defRPr sz="1100" b="1"/>
            </a:pPr>
            <a:endParaRPr lang="de-DE"/>
          </a:p>
        </c:txPr>
        <c:crossAx val="115388416"/>
        <c:crosses val="autoZero"/>
        <c:crossBetween val="between"/>
        <c:dispUnits>
          <c:builtInUnit val="millions"/>
        </c:dispUnits>
      </c:valAx>
      <c:spPr>
        <a:noFill/>
        <a:ln w="25400">
          <a:noFill/>
        </a:ln>
      </c:spPr>
    </c:plotArea>
    <c:legend>
      <c:legendPos val="r"/>
      <c:layout>
        <c:manualLayout>
          <c:xMode val="edge"/>
          <c:yMode val="edge"/>
          <c:x val="9.033008352064574E-2"/>
          <c:y val="0.10864600258301046"/>
          <c:w val="0.11832351954254404"/>
          <c:h val="0.25669249677123696"/>
        </c:manualLayout>
      </c:layout>
      <c:overlay val="0"/>
      <c:spPr>
        <a:solidFill>
          <a:schemeClr val="bg1"/>
        </a:solidFill>
      </c:spPr>
      <c:txPr>
        <a:bodyPr/>
        <a:lstStyle/>
        <a:p>
          <a:pPr>
            <a:defRPr sz="1100" b="1"/>
          </a:pPr>
          <a:endParaRPr lang="de-DE"/>
        </a:p>
      </c:txPr>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2017</a:t>
            </a:r>
          </a:p>
        </c:rich>
      </c:tx>
      <c:layout>
        <c:manualLayout>
          <c:xMode val="edge"/>
          <c:yMode val="edge"/>
          <c:x val="0.32451521626711161"/>
          <c:y val="0.44095282207371139"/>
        </c:manualLayout>
      </c:layout>
      <c:overlay val="1"/>
    </c:title>
    <c:autoTitleDeleted val="0"/>
    <c:plotArea>
      <c:layout>
        <c:manualLayout>
          <c:layoutTarget val="inner"/>
          <c:xMode val="edge"/>
          <c:yMode val="edge"/>
          <c:x val="2.2613620665837822E-3"/>
          <c:y val="2.929707315997265E-2"/>
          <c:w val="0.85690327742489436"/>
          <c:h val="0.96851672952645629"/>
        </c:manualLayout>
      </c:layout>
      <c:doughnutChart>
        <c:varyColors val="1"/>
        <c:ser>
          <c:idx val="0"/>
          <c:order val="0"/>
          <c:spPr>
            <a:solidFill>
              <a:schemeClr val="accent1"/>
            </a:solidFill>
            <a:ln w="12700">
              <a:solidFill>
                <a:schemeClr val="tx1"/>
              </a:solidFill>
            </a:ln>
            <a:effectLst>
              <a:outerShdw blurRad="50800" dist="38100" dir="2700000" algn="tl" rotWithShape="0">
                <a:prstClr val="black">
                  <a:alpha val="40000"/>
                </a:prstClr>
              </a:outerShdw>
            </a:effectLst>
          </c:spPr>
          <c:dPt>
            <c:idx val="0"/>
            <c:bubble3D val="0"/>
            <c:spPr>
              <a:solidFill>
                <a:srgbClr val="0070C0"/>
              </a:solidFill>
              <a:ln w="12700">
                <a:solidFill>
                  <a:schemeClr val="tx1"/>
                </a:solidFill>
              </a:ln>
              <a:effectLst>
                <a:outerShdw blurRad="50800" dist="38100" dir="2700000" algn="tl" rotWithShape="0">
                  <a:prstClr val="black">
                    <a:alpha val="40000"/>
                  </a:prstClr>
                </a:outerShdw>
              </a:effectLst>
            </c:spPr>
          </c:dPt>
          <c:dPt>
            <c:idx val="1"/>
            <c:bubble3D val="0"/>
            <c:spPr>
              <a:solidFill>
                <a:srgbClr val="FFC000"/>
              </a:solidFill>
              <a:ln w="12700">
                <a:solidFill>
                  <a:schemeClr val="tx1"/>
                </a:solidFill>
              </a:ln>
              <a:effectLst>
                <a:outerShdw blurRad="50800" dist="38100" dir="2700000" algn="tl" rotWithShape="0">
                  <a:prstClr val="black">
                    <a:alpha val="40000"/>
                  </a:prstClr>
                </a:outerShdw>
              </a:effectLst>
            </c:spPr>
          </c:dPt>
          <c:dLbls>
            <c:dLbl>
              <c:idx val="0"/>
              <c:layout>
                <c:manualLayout>
                  <c:x val="1.4577564421547678E-2"/>
                  <c:y val="-3.3926200401420407E-2"/>
                </c:manualLayout>
              </c:layout>
              <c:showLegendKey val="0"/>
              <c:showVal val="0"/>
              <c:showCatName val="1"/>
              <c:showSerName val="0"/>
              <c:showPercent val="1"/>
              <c:showBubbleSize val="0"/>
            </c:dLbl>
            <c:dLbl>
              <c:idx val="1"/>
              <c:layout>
                <c:manualLayout>
                  <c:x val="4.0548622867395976E-3"/>
                  <c:y val="1.3649681455016415E-2"/>
                </c:manualLayout>
              </c:layout>
              <c:showLegendKey val="0"/>
              <c:showVal val="0"/>
              <c:showCatName val="1"/>
              <c:showSerName val="0"/>
              <c:showPercent val="1"/>
              <c:showBubbleSize val="0"/>
            </c:dLbl>
            <c:dLbl>
              <c:idx val="2"/>
              <c:layout>
                <c:manualLayout>
                  <c:x val="0"/>
                  <c:y val="3.1321749757182604E-2"/>
                </c:manualLayout>
              </c:layout>
              <c:numFmt formatCode="0.0%" sourceLinked="0"/>
              <c:spPr/>
              <c:txPr>
                <a:bodyPr anchor="ctr" anchorCtr="0"/>
                <a:lstStyle/>
                <a:p>
                  <a:pPr>
                    <a:defRPr b="1" baseline="0">
                      <a:latin typeface="Calibri" panose="020F0502020204030204" pitchFamily="34" charset="0"/>
                    </a:defRPr>
                  </a:pPr>
                  <a:endParaRPr lang="de-DE"/>
                </a:p>
              </c:txPr>
              <c:showLegendKey val="0"/>
              <c:showVal val="0"/>
              <c:showCatName val="1"/>
              <c:showSerName val="0"/>
              <c:showPercent val="1"/>
              <c:showBubbleSize val="0"/>
            </c:dLbl>
            <c:numFmt formatCode="0.0%" sourceLinked="0"/>
            <c:txPr>
              <a:bodyPr/>
              <a:lstStyle/>
              <a:p>
                <a:pPr>
                  <a:defRPr b="1" baseline="0">
                    <a:latin typeface="Calibri" panose="020F0502020204030204" pitchFamily="34" charset="0"/>
                  </a:defRPr>
                </a:pPr>
                <a:endParaRPr lang="de-DE"/>
              </a:p>
            </c:txPr>
            <c:showLegendKey val="0"/>
            <c:showVal val="0"/>
            <c:showCatName val="1"/>
            <c:showSerName val="0"/>
            <c:showPercent val="1"/>
            <c:showBubbleSize val="0"/>
            <c:showLeaderLines val="0"/>
          </c:dLbls>
          <c:cat>
            <c:strRef>
              <c:f>Übersicht!$L$29:$L$30</c:f>
              <c:strCache>
                <c:ptCount val="2"/>
                <c:pt idx="0">
                  <c:v>Inland</c:v>
                </c:pt>
                <c:pt idx="1">
                  <c:v>Ausland</c:v>
                </c:pt>
              </c:strCache>
            </c:strRef>
          </c:cat>
          <c:val>
            <c:numRef>
              <c:f>Übersicht!$M$29:$M$30</c:f>
              <c:numCache>
                <c:formatCode>#,##0</c:formatCode>
                <c:ptCount val="2"/>
                <c:pt idx="0">
                  <c:v>4763726.4456000002</c:v>
                </c:pt>
                <c:pt idx="1">
                  <c:v>3537281.5756999999</c:v>
                </c:pt>
              </c:numCache>
            </c:numRef>
          </c:val>
        </c:ser>
        <c:dLbls>
          <c:showLegendKey val="0"/>
          <c:showVal val="0"/>
          <c:showCatName val="0"/>
          <c:showSerName val="0"/>
          <c:showPercent val="0"/>
          <c:showBubbleSize val="0"/>
          <c:showLeaderLines val="0"/>
        </c:dLbls>
        <c:firstSliceAng val="0"/>
        <c:holeSize val="35"/>
      </c:doughnutChart>
      <c:spPr>
        <a:noFill/>
        <a:ln w="25400">
          <a:noFill/>
        </a:ln>
      </c:spPr>
    </c:plotArea>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2016</a:t>
            </a:r>
          </a:p>
        </c:rich>
      </c:tx>
      <c:layout>
        <c:manualLayout>
          <c:xMode val="edge"/>
          <c:yMode val="edge"/>
          <c:x val="0.35399102286127276"/>
          <c:y val="0.43549271234712683"/>
        </c:manualLayout>
      </c:layout>
      <c:overlay val="1"/>
    </c:title>
    <c:autoTitleDeleted val="0"/>
    <c:plotArea>
      <c:layout>
        <c:manualLayout>
          <c:layoutTarget val="inner"/>
          <c:xMode val="edge"/>
          <c:yMode val="edge"/>
          <c:x val="2.2613620665837822E-3"/>
          <c:y val="1.2490238927452366E-2"/>
          <c:w val="0.92266058847907173"/>
          <c:h val="0.98532347751855343"/>
        </c:manualLayout>
      </c:layout>
      <c:doughnutChart>
        <c:varyColors val="1"/>
        <c:ser>
          <c:idx val="0"/>
          <c:order val="0"/>
          <c:spPr>
            <a:solidFill>
              <a:schemeClr val="accent1"/>
            </a:solidFill>
            <a:ln w="12700">
              <a:solidFill>
                <a:schemeClr val="tx1"/>
              </a:solidFill>
            </a:ln>
            <a:effectLst>
              <a:outerShdw blurRad="50800" dist="38100" dir="2700000" algn="tl" rotWithShape="0">
                <a:prstClr val="black">
                  <a:alpha val="40000"/>
                </a:prstClr>
              </a:outerShdw>
            </a:effectLst>
          </c:spPr>
          <c:dPt>
            <c:idx val="0"/>
            <c:bubble3D val="0"/>
            <c:spPr>
              <a:solidFill>
                <a:srgbClr val="0070C0"/>
              </a:solidFill>
              <a:ln w="12700">
                <a:solidFill>
                  <a:schemeClr val="tx1"/>
                </a:solidFill>
              </a:ln>
              <a:effectLst>
                <a:outerShdw blurRad="50800" dist="38100" dir="2700000" algn="tl" rotWithShape="0">
                  <a:prstClr val="black">
                    <a:alpha val="40000"/>
                  </a:prstClr>
                </a:outerShdw>
              </a:effectLst>
            </c:spPr>
          </c:dPt>
          <c:dPt>
            <c:idx val="1"/>
            <c:bubble3D val="0"/>
            <c:spPr>
              <a:solidFill>
                <a:srgbClr val="FFC000"/>
              </a:solidFill>
              <a:ln w="12700">
                <a:solidFill>
                  <a:schemeClr val="tx1"/>
                </a:solidFill>
              </a:ln>
              <a:effectLst>
                <a:outerShdw blurRad="50800" dist="38100" dir="2700000" algn="tl" rotWithShape="0">
                  <a:prstClr val="black">
                    <a:alpha val="40000"/>
                  </a:prstClr>
                </a:outerShdw>
              </a:effectLst>
            </c:spPr>
          </c:dPt>
          <c:dLbls>
            <c:dLbl>
              <c:idx val="0"/>
              <c:layout>
                <c:manualLayout>
                  <c:x val="-1.1988304093567251E-2"/>
                  <c:y val="4.9648207994933094E-2"/>
                </c:manualLayout>
              </c:layout>
              <c:showLegendKey val="0"/>
              <c:showVal val="0"/>
              <c:showCatName val="1"/>
              <c:showSerName val="0"/>
              <c:showPercent val="1"/>
              <c:showBubbleSize val="0"/>
            </c:dLbl>
            <c:dLbl>
              <c:idx val="1"/>
              <c:layout>
                <c:manualLayout>
                  <c:x val="1.1695445963991344E-2"/>
                  <c:y val="-1.4403114101774793E-3"/>
                </c:manualLayout>
              </c:layout>
              <c:showLegendKey val="0"/>
              <c:showVal val="0"/>
              <c:showCatName val="1"/>
              <c:showSerName val="0"/>
              <c:showPercent val="1"/>
              <c:showBubbleSize val="0"/>
            </c:dLbl>
            <c:dLbl>
              <c:idx val="2"/>
              <c:layout>
                <c:manualLayout>
                  <c:x val="0"/>
                  <c:y val="3.1321749757182604E-2"/>
                </c:manualLayout>
              </c:layout>
              <c:numFmt formatCode="0.0%" sourceLinked="0"/>
              <c:spPr/>
              <c:txPr>
                <a:bodyPr anchor="ctr" anchorCtr="0"/>
                <a:lstStyle/>
                <a:p>
                  <a:pPr>
                    <a:defRPr b="1" baseline="0">
                      <a:latin typeface="Calibri" panose="020F0502020204030204" pitchFamily="34" charset="0"/>
                    </a:defRPr>
                  </a:pPr>
                  <a:endParaRPr lang="de-DE"/>
                </a:p>
              </c:txPr>
              <c:showLegendKey val="0"/>
              <c:showVal val="0"/>
              <c:showCatName val="1"/>
              <c:showSerName val="0"/>
              <c:showPercent val="1"/>
              <c:showBubbleSize val="0"/>
            </c:dLbl>
            <c:numFmt formatCode="0.0%" sourceLinked="0"/>
            <c:txPr>
              <a:bodyPr/>
              <a:lstStyle/>
              <a:p>
                <a:pPr>
                  <a:defRPr b="1" baseline="0">
                    <a:latin typeface="Calibri" panose="020F0502020204030204" pitchFamily="34" charset="0"/>
                  </a:defRPr>
                </a:pPr>
                <a:endParaRPr lang="de-DE"/>
              </a:p>
            </c:txPr>
            <c:showLegendKey val="0"/>
            <c:showVal val="0"/>
            <c:showCatName val="1"/>
            <c:showSerName val="0"/>
            <c:showPercent val="1"/>
            <c:showBubbleSize val="0"/>
            <c:showLeaderLines val="0"/>
          </c:dLbls>
          <c:cat>
            <c:strRef>
              <c:f>Übersicht!$L$29:$L$30</c:f>
              <c:strCache>
                <c:ptCount val="2"/>
                <c:pt idx="0">
                  <c:v>Inland</c:v>
                </c:pt>
                <c:pt idx="1">
                  <c:v>Ausland</c:v>
                </c:pt>
              </c:strCache>
            </c:strRef>
          </c:cat>
          <c:val>
            <c:numRef>
              <c:f>Übersicht!$N$29:$N$30</c:f>
              <c:numCache>
                <c:formatCode>#,##0</c:formatCode>
                <c:ptCount val="2"/>
                <c:pt idx="0">
                  <c:v>4588195.5577999996</c:v>
                </c:pt>
                <c:pt idx="1">
                  <c:v>3213280.7363999998</c:v>
                </c:pt>
              </c:numCache>
            </c:numRef>
          </c:val>
        </c:ser>
        <c:dLbls>
          <c:showLegendKey val="0"/>
          <c:showVal val="0"/>
          <c:showCatName val="0"/>
          <c:showSerName val="0"/>
          <c:showPercent val="0"/>
          <c:showBubbleSize val="0"/>
          <c:showLeaderLines val="0"/>
        </c:dLbls>
        <c:firstSliceAng val="0"/>
        <c:holeSize val="35"/>
      </c:doughnutChart>
      <c:spPr>
        <a:noFill/>
        <a:ln w="25400">
          <a:noFill/>
        </a:ln>
      </c:spPr>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0"/>
      <c:rotY val="0"/>
      <c:depthPercent val="100"/>
      <c:rAngAx val="0"/>
      <c:perspective val="0"/>
    </c:view3D>
    <c:floor>
      <c:thickness val="0"/>
    </c:floor>
    <c:sideWall>
      <c:thickness val="0"/>
    </c:sideWall>
    <c:backWall>
      <c:thickness val="0"/>
    </c:backWall>
    <c:plotArea>
      <c:layout>
        <c:manualLayout>
          <c:layoutTarget val="inner"/>
          <c:xMode val="edge"/>
          <c:yMode val="edge"/>
          <c:x val="6.0835262867313063E-2"/>
          <c:y val="5.4324244874811363E-2"/>
          <c:w val="0.91741711629567924"/>
          <c:h val="0.84756370775820122"/>
        </c:manualLayout>
      </c:layout>
      <c:bar3DChart>
        <c:barDir val="col"/>
        <c:grouping val="clustered"/>
        <c:varyColors val="0"/>
        <c:ser>
          <c:idx val="0"/>
          <c:order val="0"/>
          <c:tx>
            <c:strRef>
              <c:f>Übersicht!$M$41</c:f>
              <c:strCache>
                <c:ptCount val="1"/>
                <c:pt idx="0">
                  <c:v>Veränd</c:v>
                </c:pt>
              </c:strCache>
            </c:strRef>
          </c:tx>
          <c:spPr>
            <a:solidFill>
              <a:srgbClr val="0070C0"/>
            </a:solidFill>
            <a:ln>
              <a:solidFill>
                <a:schemeClr val="tx1"/>
              </a:solidFill>
            </a:ln>
          </c:spPr>
          <c:invertIfNegative val="1"/>
          <c:cat>
            <c:strRef>
              <c:f>Übersicht!$L$42:$L$48</c:f>
              <c:strCache>
                <c:ptCount val="7"/>
                <c:pt idx="0">
                  <c:v>S1</c:v>
                </c:pt>
                <c:pt idx="1">
                  <c:v>S2</c:v>
                </c:pt>
                <c:pt idx="2">
                  <c:v>S3</c:v>
                </c:pt>
                <c:pt idx="3">
                  <c:v>S4</c:v>
                </c:pt>
                <c:pt idx="4">
                  <c:v>S5</c:v>
                </c:pt>
                <c:pt idx="5">
                  <c:v>EEV</c:v>
                </c:pt>
                <c:pt idx="6">
                  <c:v>S6</c:v>
                </c:pt>
              </c:strCache>
            </c:strRef>
          </c:cat>
          <c:val>
            <c:numRef>
              <c:f>Übersicht!$M$42:$M$48</c:f>
              <c:numCache>
                <c:formatCode>General</c:formatCode>
                <c:ptCount val="7"/>
                <c:pt idx="0">
                  <c:v>-24.884181571453269</c:v>
                </c:pt>
                <c:pt idx="1">
                  <c:v>-26.416349653816539</c:v>
                </c:pt>
                <c:pt idx="2">
                  <c:v>-32.934933756524615</c:v>
                </c:pt>
                <c:pt idx="3">
                  <c:v>-23.044884193899208</c:v>
                </c:pt>
                <c:pt idx="4">
                  <c:v>-19.222597511450886</c:v>
                </c:pt>
                <c:pt idx="5">
                  <c:v>-20.83878592569441</c:v>
                </c:pt>
                <c:pt idx="6">
                  <c:v>45.50697157193963</c:v>
                </c:pt>
              </c:numCache>
            </c:numRef>
          </c:val>
          <c:extLst>
            <c:ext xmlns:c14="http://schemas.microsoft.com/office/drawing/2007/8/2/chart" uri="{6F2FDCE9-48DA-4B69-8628-5D25D57E5C99}">
              <c14:invertSolidFillFmt>
                <c14:spPr xmlns:c14="http://schemas.microsoft.com/office/drawing/2007/8/2/chart">
                  <a:solidFill>
                    <a:srgbClr val="FF0000"/>
                  </a:solidFill>
                  <a:ln>
                    <a:solidFill>
                      <a:schemeClr val="tx1"/>
                    </a:solidFill>
                  </a:ln>
                </c14:spPr>
              </c14:invertSolidFillFmt>
            </c:ext>
          </c:extLst>
        </c:ser>
        <c:dLbls>
          <c:showLegendKey val="0"/>
          <c:showVal val="0"/>
          <c:showCatName val="0"/>
          <c:showSerName val="0"/>
          <c:showPercent val="0"/>
          <c:showBubbleSize val="0"/>
        </c:dLbls>
        <c:gapWidth val="150"/>
        <c:shape val="cylinder"/>
        <c:axId val="81058432"/>
        <c:axId val="81068416"/>
        <c:axId val="0"/>
      </c:bar3DChart>
      <c:catAx>
        <c:axId val="81058432"/>
        <c:scaling>
          <c:orientation val="minMax"/>
        </c:scaling>
        <c:delete val="0"/>
        <c:axPos val="b"/>
        <c:numFmt formatCode="General" sourceLinked="1"/>
        <c:majorTickMark val="out"/>
        <c:minorTickMark val="none"/>
        <c:tickLblPos val="low"/>
        <c:txPr>
          <a:bodyPr/>
          <a:lstStyle/>
          <a:p>
            <a:pPr>
              <a:defRPr sz="1100" b="1"/>
            </a:pPr>
            <a:endParaRPr lang="de-DE"/>
          </a:p>
        </c:txPr>
        <c:crossAx val="81068416"/>
        <c:crosses val="autoZero"/>
        <c:auto val="1"/>
        <c:lblAlgn val="ctr"/>
        <c:lblOffset val="100"/>
        <c:noMultiLvlLbl val="0"/>
      </c:catAx>
      <c:valAx>
        <c:axId val="81068416"/>
        <c:scaling>
          <c:orientation val="minMax"/>
        </c:scaling>
        <c:delete val="0"/>
        <c:axPos val="l"/>
        <c:majorGridlines>
          <c:spPr>
            <a:ln w="3175">
              <a:solidFill>
                <a:schemeClr val="bg1">
                  <a:lumMod val="85000"/>
                </a:schemeClr>
              </a:solidFill>
            </a:ln>
          </c:spPr>
        </c:majorGridlines>
        <c:numFmt formatCode="#,##0_ ;[Red]\-#,##0\ " sourceLinked="0"/>
        <c:majorTickMark val="out"/>
        <c:minorTickMark val="none"/>
        <c:tickLblPos val="nextTo"/>
        <c:txPr>
          <a:bodyPr/>
          <a:lstStyle/>
          <a:p>
            <a:pPr>
              <a:defRPr sz="1100" b="1"/>
            </a:pPr>
            <a:endParaRPr lang="de-DE"/>
          </a:p>
        </c:txPr>
        <c:crossAx val="81058432"/>
        <c:crosses val="autoZero"/>
        <c:crossBetween val="between"/>
      </c:valAx>
      <c:spPr>
        <a:noFill/>
        <a:ln w="25400">
          <a:noFill/>
        </a:ln>
      </c:spPr>
    </c:plotArea>
    <c:plotVisOnly val="1"/>
    <c:dispBlanksAs val="gap"/>
    <c:showDLblsOverMax val="0"/>
  </c:chart>
  <c:printSettings>
    <c:headerFooter/>
    <c:pageMargins b="0.78740157499999996" l="0.7" r="0.7" t="0.78740157499999996" header="0.3" footer="0.3"/>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5</xdr:col>
      <xdr:colOff>276225</xdr:colOff>
      <xdr:row>48</xdr:row>
      <xdr:rowOff>9525</xdr:rowOff>
    </xdr:from>
    <xdr:to>
      <xdr:col>9</xdr:col>
      <xdr:colOff>514350</xdr:colOff>
      <xdr:row>54</xdr:row>
      <xdr:rowOff>104775</xdr:rowOff>
    </xdr:to>
    <xdr:sp macro="" textlink="">
      <xdr:nvSpPr>
        <xdr:cNvPr id="16387" name="Text Box 3"/>
        <xdr:cNvSpPr txBox="1">
          <a:spLocks noChangeArrowheads="1"/>
        </xdr:cNvSpPr>
      </xdr:nvSpPr>
      <xdr:spPr bwMode="auto">
        <a:xfrm>
          <a:off x="2867025" y="7781925"/>
          <a:ext cx="3286125" cy="1066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41148" rIns="45720" bIns="0" anchor="t" upright="1"/>
        <a:lstStyle/>
        <a:p>
          <a:pPr algn="r" rtl="0">
            <a:defRPr sz="1000"/>
          </a:pPr>
          <a:r>
            <a:rPr lang="de-DE" sz="2200" b="1" i="0" u="none" strike="noStrike" baseline="0">
              <a:solidFill>
                <a:srgbClr val="000000"/>
              </a:solidFill>
              <a:latin typeface="Arial"/>
              <a:cs typeface="Arial"/>
            </a:rPr>
            <a:t>Mautstatistik</a:t>
          </a:r>
          <a:endParaRPr lang="de-DE" sz="1000" b="0" i="0" u="none" strike="noStrike" baseline="0">
            <a:solidFill>
              <a:srgbClr val="000000"/>
            </a:solidFill>
            <a:latin typeface="Arial"/>
            <a:cs typeface="Arial"/>
          </a:endParaRPr>
        </a:p>
        <a:p>
          <a:pPr algn="r" rtl="0">
            <a:defRPr sz="1000"/>
          </a:pPr>
          <a:endParaRPr lang="de-DE" sz="1000" b="0" i="0" u="none" strike="noStrike" baseline="0">
            <a:solidFill>
              <a:srgbClr val="000000"/>
            </a:solidFill>
            <a:latin typeface="Arial"/>
            <a:cs typeface="Arial"/>
          </a:endParaRPr>
        </a:p>
        <a:p>
          <a:pPr algn="r" rtl="0">
            <a:defRPr sz="1000"/>
          </a:pPr>
          <a:r>
            <a:rPr lang="de-DE" sz="1600" b="0" i="0" u="none" strike="noStrike" baseline="0">
              <a:solidFill>
                <a:srgbClr val="000000"/>
              </a:solidFill>
              <a:latin typeface="Arial"/>
              <a:cs typeface="Arial"/>
            </a:rPr>
            <a:t>Monatstabellen März 2017</a:t>
          </a:r>
          <a:endParaRPr lang="de-DE" sz="1000" b="0" i="0" u="none" strike="noStrike" baseline="0">
            <a:solidFill>
              <a:srgbClr val="000000"/>
            </a:solidFill>
            <a:latin typeface="Arial"/>
            <a:cs typeface="Arial"/>
          </a:endParaRPr>
        </a:p>
        <a:p>
          <a:pPr algn="r" rtl="0">
            <a:defRPr sz="1000"/>
          </a:pPr>
          <a:endParaRPr lang="de-DE" sz="1000" b="0" i="0" u="none" strike="noStrike" baseline="0">
            <a:solidFill>
              <a:srgbClr val="000000"/>
            </a:solidFill>
            <a:latin typeface="Arial"/>
            <a:cs typeface="Arial"/>
          </a:endParaRPr>
        </a:p>
        <a:p>
          <a:pPr algn="r" rtl="0">
            <a:defRPr sz="1000"/>
          </a:pPr>
          <a:endParaRPr lang="de-DE" sz="1000" b="0" i="0" u="none" strike="noStrike" baseline="0">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9524</xdr:colOff>
      <xdr:row>46</xdr:row>
      <xdr:rowOff>95251</xdr:rowOff>
    </xdr:from>
    <xdr:to>
      <xdr:col>8</xdr:col>
      <xdr:colOff>723900</xdr:colOff>
      <xdr:row>48</xdr:row>
      <xdr:rowOff>133351</xdr:rowOff>
    </xdr:to>
    <xdr:sp macro="" textlink="">
      <xdr:nvSpPr>
        <xdr:cNvPr id="23554" name="Text Box 2"/>
        <xdr:cNvSpPr txBox="1">
          <a:spLocks noChangeArrowheads="1"/>
        </xdr:cNvSpPr>
      </xdr:nvSpPr>
      <xdr:spPr bwMode="auto">
        <a:xfrm>
          <a:off x="257174" y="9086851"/>
          <a:ext cx="5638801" cy="419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Die Begriffe Mautfahrzeug und Emissionskennzahl sind in den Methodischen Erläuterungen</a:t>
          </a:r>
        </a:p>
        <a:p>
          <a:pPr algn="l" rtl="0">
            <a:defRPr sz="1000"/>
          </a:pPr>
          <a:r>
            <a:rPr lang="de-DE" sz="1000" b="0" i="0" u="none" strike="noStrike" baseline="0">
              <a:solidFill>
                <a:srgbClr val="000000"/>
              </a:solidFill>
              <a:latin typeface="Arial"/>
              <a:cs typeface="Arial"/>
            </a:rPr>
            <a:t>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 name="Object 2" hidden="1">
              <a:extLst>
                <a:ext uri="{63B3BB69-23CF-44E3-9099-C40C66FF867C}">
                  <a14:compatExt spid="_x0000_s23554"/>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2</xdr:col>
      <xdr:colOff>28575</xdr:colOff>
      <xdr:row>86</xdr:row>
      <xdr:rowOff>76200</xdr:rowOff>
    </xdr:from>
    <xdr:to>
      <xdr:col>8</xdr:col>
      <xdr:colOff>504825</xdr:colOff>
      <xdr:row>87</xdr:row>
      <xdr:rowOff>152400</xdr:rowOff>
    </xdr:to>
    <xdr:sp macro="" textlink="">
      <xdr:nvSpPr>
        <xdr:cNvPr id="24578" name="Text Box 2"/>
        <xdr:cNvSpPr txBox="1">
          <a:spLocks noChangeArrowheads="1"/>
        </xdr:cNvSpPr>
      </xdr:nvSpPr>
      <xdr:spPr bwMode="auto">
        <a:xfrm>
          <a:off x="276225" y="18345150"/>
          <a:ext cx="53721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xdr:twoCellAnchor>
    <xdr:from>
      <xdr:col>2</xdr:col>
      <xdr:colOff>28575</xdr:colOff>
      <xdr:row>41</xdr:row>
      <xdr:rowOff>85725</xdr:rowOff>
    </xdr:from>
    <xdr:to>
      <xdr:col>8</xdr:col>
      <xdr:colOff>504825</xdr:colOff>
      <xdr:row>42</xdr:row>
      <xdr:rowOff>123825</xdr:rowOff>
    </xdr:to>
    <xdr:sp macro="" textlink="">
      <xdr:nvSpPr>
        <xdr:cNvPr id="24583" name="Text Box 7"/>
        <xdr:cNvSpPr txBox="1">
          <a:spLocks noChangeArrowheads="1"/>
        </xdr:cNvSpPr>
      </xdr:nvSpPr>
      <xdr:spPr bwMode="auto">
        <a:xfrm>
          <a:off x="276225" y="8839200"/>
          <a:ext cx="53721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7" hidden="1">
              <a:extLst>
                <a:ext uri="{63B3BB69-23CF-44E3-9099-C40C66FF867C}">
                  <a14:compatExt spid="_x0000_s245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45</xdr:row>
          <xdr:rowOff>142875</xdr:rowOff>
        </xdr:from>
        <xdr:to>
          <xdr:col>3</xdr:col>
          <xdr:colOff>371475</xdr:colOff>
          <xdr:row>51</xdr:row>
          <xdr:rowOff>0</xdr:rowOff>
        </xdr:to>
        <xdr:sp macro="" textlink="">
          <xdr:nvSpPr>
            <xdr:cNvPr id="24584" name="Object 8" hidden="1">
              <a:extLst>
                <a:ext uri="{63B3BB69-23CF-44E3-9099-C40C66FF867C}">
                  <a14:compatExt spid="_x0000_s24584"/>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2</xdr:col>
      <xdr:colOff>0</xdr:colOff>
      <xdr:row>99</xdr:row>
      <xdr:rowOff>85726</xdr:rowOff>
    </xdr:from>
    <xdr:to>
      <xdr:col>9</xdr:col>
      <xdr:colOff>647700</xdr:colOff>
      <xdr:row>100</xdr:row>
      <xdr:rowOff>133351</xdr:rowOff>
    </xdr:to>
    <xdr:sp macro="" textlink="">
      <xdr:nvSpPr>
        <xdr:cNvPr id="6" name="Text Box 8"/>
        <xdr:cNvSpPr txBox="1">
          <a:spLocks noChangeArrowheads="1"/>
        </xdr:cNvSpPr>
      </xdr:nvSpPr>
      <xdr:spPr bwMode="auto">
        <a:xfrm>
          <a:off x="247650" y="19592926"/>
          <a:ext cx="56769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DE" sz="1000" b="0" i="0" baseline="30000">
              <a:effectLst/>
              <a:latin typeface="Arial" panose="020B0604020202020204" pitchFamily="34" charset="0"/>
              <a:ea typeface="+mn-ea"/>
              <a:cs typeface="Arial" panose="020B0604020202020204" pitchFamily="34" charset="0"/>
            </a:rPr>
            <a:t>1)</a:t>
          </a:r>
          <a:r>
            <a:rPr lang="de-DE" sz="1000" b="0" i="0" baseline="0">
              <a:effectLst/>
              <a:latin typeface="Arial" panose="020B0604020202020204" pitchFamily="34" charset="0"/>
              <a:ea typeface="+mn-ea"/>
              <a:cs typeface="Arial" panose="020B0604020202020204" pitchFamily="34" charset="0"/>
            </a:rPr>
            <a:t>  PMK = Partikelminderungsklasse.</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DE" sz="900">
            <a:effectLst/>
          </a:endParaRPr>
        </a:p>
        <a:p>
          <a:pPr algn="l" rtl="0">
            <a:defRPr sz="1000"/>
          </a:pPr>
          <a:endParaRPr lang="de-DE" sz="900" b="0" i="0" u="none" strike="noStrike" baseline="0">
            <a:solidFill>
              <a:srgbClr val="000000"/>
            </a:solidFill>
            <a:latin typeface="Arial"/>
            <a:cs typeface="Arial"/>
          </a:endParaRPr>
        </a:p>
        <a:p>
          <a:pPr algn="l" rtl="0">
            <a:defRPr sz="1000"/>
          </a:pPr>
          <a:endParaRPr lang="de-DE" sz="9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457200</xdr:colOff>
          <xdr:row>6</xdr:row>
          <xdr:rowOff>0</xdr:rowOff>
        </xdr:to>
        <xdr:sp macro="" textlink="">
          <xdr:nvSpPr>
            <xdr:cNvPr id="37899" name="Object 11" hidden="1">
              <a:extLst>
                <a:ext uri="{63B3BB69-23CF-44E3-9099-C40C66FF867C}">
                  <a14:compatExt spid="_x0000_s378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51</xdr:row>
          <xdr:rowOff>142875</xdr:rowOff>
        </xdr:from>
        <xdr:to>
          <xdr:col>3</xdr:col>
          <xdr:colOff>457200</xdr:colOff>
          <xdr:row>57</xdr:row>
          <xdr:rowOff>0</xdr:rowOff>
        </xdr:to>
        <xdr:sp macro="" textlink="">
          <xdr:nvSpPr>
            <xdr:cNvPr id="37900" name="Object 12" hidden="1">
              <a:extLst>
                <a:ext uri="{63B3BB69-23CF-44E3-9099-C40C66FF867C}">
                  <a14:compatExt spid="_x0000_s379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102</xdr:row>
          <xdr:rowOff>142875</xdr:rowOff>
        </xdr:from>
        <xdr:to>
          <xdr:col>3</xdr:col>
          <xdr:colOff>457200</xdr:colOff>
          <xdr:row>108</xdr:row>
          <xdr:rowOff>0</xdr:rowOff>
        </xdr:to>
        <xdr:sp macro="" textlink="">
          <xdr:nvSpPr>
            <xdr:cNvPr id="37901" name="Object 13" hidden="1">
              <a:extLst>
                <a:ext uri="{63B3BB69-23CF-44E3-9099-C40C66FF867C}">
                  <a14:compatExt spid="_x0000_s379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153</xdr:row>
          <xdr:rowOff>142875</xdr:rowOff>
        </xdr:from>
        <xdr:to>
          <xdr:col>3</xdr:col>
          <xdr:colOff>457200</xdr:colOff>
          <xdr:row>159</xdr:row>
          <xdr:rowOff>0</xdr:rowOff>
        </xdr:to>
        <xdr:sp macro="" textlink="">
          <xdr:nvSpPr>
            <xdr:cNvPr id="37902" name="Object 14" hidden="1">
              <a:extLst>
                <a:ext uri="{63B3BB69-23CF-44E3-9099-C40C66FF867C}">
                  <a14:compatExt spid="_x0000_s37902"/>
                </a:ext>
              </a:extLst>
            </xdr:cNvPr>
            <xdr:cNvSpPr/>
          </xdr:nvSpPr>
          <xdr:spPr>
            <a:xfrm>
              <a:off x="0" y="0"/>
              <a:ext cx="0" cy="0"/>
            </a:xfrm>
            <a:prstGeom prst="rect">
              <a:avLst/>
            </a:prstGeom>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2</xdr:col>
      <xdr:colOff>9525</xdr:colOff>
      <xdr:row>48</xdr:row>
      <xdr:rowOff>95250</xdr:rowOff>
    </xdr:from>
    <xdr:to>
      <xdr:col>9</xdr:col>
      <xdr:colOff>581025</xdr:colOff>
      <xdr:row>49</xdr:row>
      <xdr:rowOff>180975</xdr:rowOff>
    </xdr:to>
    <xdr:sp macro="" textlink="">
      <xdr:nvSpPr>
        <xdr:cNvPr id="40965" name="Text Box 5"/>
        <xdr:cNvSpPr txBox="1">
          <a:spLocks noChangeArrowheads="1"/>
        </xdr:cNvSpPr>
      </xdr:nvSpPr>
      <xdr:spPr bwMode="auto">
        <a:xfrm>
          <a:off x="257175" y="9563100"/>
          <a:ext cx="5600700" cy="2762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xdr:twoCellAnchor>
    <xdr:from>
      <xdr:col>2</xdr:col>
      <xdr:colOff>28575</xdr:colOff>
      <xdr:row>99</xdr:row>
      <xdr:rowOff>76200</xdr:rowOff>
    </xdr:from>
    <xdr:to>
      <xdr:col>9</xdr:col>
      <xdr:colOff>600075</xdr:colOff>
      <xdr:row>101</xdr:row>
      <xdr:rowOff>104775</xdr:rowOff>
    </xdr:to>
    <xdr:sp macro="" textlink="">
      <xdr:nvSpPr>
        <xdr:cNvPr id="40966" name="Text Box 6"/>
        <xdr:cNvSpPr txBox="1">
          <a:spLocks noChangeArrowheads="1"/>
        </xdr:cNvSpPr>
      </xdr:nvSpPr>
      <xdr:spPr bwMode="auto">
        <a:xfrm>
          <a:off x="276225" y="19592925"/>
          <a:ext cx="560070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000" b="0" i="0" baseline="30000">
              <a:effectLst/>
              <a:latin typeface="Arial" panose="020B0604020202020204" pitchFamily="34" charset="0"/>
              <a:ea typeface="+mn-ea"/>
              <a:cs typeface="Arial" panose="020B0604020202020204" pitchFamily="34" charset="0"/>
            </a:rPr>
            <a:t>2)</a:t>
          </a:r>
          <a:r>
            <a:rPr lang="de-DE" sz="1000" b="0" i="0" baseline="0">
              <a:effectLst/>
              <a:latin typeface="Arial" panose="020B0604020202020204" pitchFamily="34" charset="0"/>
              <a:ea typeface="+mn-ea"/>
              <a:cs typeface="Arial" panose="020B0604020202020204" pitchFamily="34" charset="0"/>
            </a:rPr>
            <a:t>  PMK = Partikelminderungsklasse.</a:t>
          </a:r>
          <a:endParaRPr lang="de-DE">
            <a:effectLst/>
            <a:latin typeface="Arial" panose="020B0604020202020204" pitchFamily="34" charset="0"/>
            <a:cs typeface="Arial" panose="020B0604020202020204" pitchFamily="34" charset="0"/>
          </a:endParaRPr>
        </a:p>
        <a:p>
          <a:pPr algn="l" rtl="0">
            <a:defRPr sz="1000"/>
          </a:pPr>
          <a:endParaRPr lang="de-DE" sz="1000" b="0" i="0" u="none" strike="noStrike" baseline="0">
            <a:solidFill>
              <a:srgbClr val="000000"/>
            </a:solidFill>
            <a:latin typeface="Arial"/>
            <a:cs typeface="Arial"/>
          </a:endParaRPr>
        </a:p>
      </xdr:txBody>
    </xdr:sp>
    <xdr:clientData/>
  </xdr:twoCellAnchor>
  <xdr:twoCellAnchor>
    <xdr:from>
      <xdr:col>2</xdr:col>
      <xdr:colOff>19050</xdr:colOff>
      <xdr:row>150</xdr:row>
      <xdr:rowOff>95250</xdr:rowOff>
    </xdr:from>
    <xdr:to>
      <xdr:col>9</xdr:col>
      <xdr:colOff>590550</xdr:colOff>
      <xdr:row>152</xdr:row>
      <xdr:rowOff>19050</xdr:rowOff>
    </xdr:to>
    <xdr:sp macro="" textlink="">
      <xdr:nvSpPr>
        <xdr:cNvPr id="10" name="Text Box 5"/>
        <xdr:cNvSpPr txBox="1">
          <a:spLocks noChangeArrowheads="1"/>
        </xdr:cNvSpPr>
      </xdr:nvSpPr>
      <xdr:spPr bwMode="auto">
        <a:xfrm>
          <a:off x="266700" y="29565600"/>
          <a:ext cx="5600700" cy="2762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xdr:twoCellAnchor>
    <xdr:from>
      <xdr:col>2</xdr:col>
      <xdr:colOff>0</xdr:colOff>
      <xdr:row>201</xdr:row>
      <xdr:rowOff>95250</xdr:rowOff>
    </xdr:from>
    <xdr:to>
      <xdr:col>9</xdr:col>
      <xdr:colOff>571500</xdr:colOff>
      <xdr:row>203</xdr:row>
      <xdr:rowOff>28575</xdr:rowOff>
    </xdr:to>
    <xdr:sp macro="" textlink="">
      <xdr:nvSpPr>
        <xdr:cNvPr id="11" name="Text Box 5"/>
        <xdr:cNvSpPr txBox="1">
          <a:spLocks noChangeArrowheads="1"/>
        </xdr:cNvSpPr>
      </xdr:nvSpPr>
      <xdr:spPr bwMode="auto">
        <a:xfrm>
          <a:off x="247650" y="39547800"/>
          <a:ext cx="5600700" cy="2762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447675</xdr:colOff>
          <xdr:row>6</xdr:row>
          <xdr:rowOff>0</xdr:rowOff>
        </xdr:to>
        <xdr:sp macro="" textlink="">
          <xdr:nvSpPr>
            <xdr:cNvPr id="41041" name="Object 81" hidden="1">
              <a:extLst>
                <a:ext uri="{63B3BB69-23CF-44E3-9099-C40C66FF867C}">
                  <a14:compatExt spid="_x0000_s4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51</xdr:row>
          <xdr:rowOff>142875</xdr:rowOff>
        </xdr:from>
        <xdr:to>
          <xdr:col>3</xdr:col>
          <xdr:colOff>447675</xdr:colOff>
          <xdr:row>57</xdr:row>
          <xdr:rowOff>0</xdr:rowOff>
        </xdr:to>
        <xdr:sp macro="" textlink="">
          <xdr:nvSpPr>
            <xdr:cNvPr id="41042" name="Object 82" hidden="1">
              <a:extLst>
                <a:ext uri="{63B3BB69-23CF-44E3-9099-C40C66FF867C}">
                  <a14:compatExt spid="_x0000_s4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102</xdr:row>
          <xdr:rowOff>142875</xdr:rowOff>
        </xdr:from>
        <xdr:to>
          <xdr:col>3</xdr:col>
          <xdr:colOff>447675</xdr:colOff>
          <xdr:row>108</xdr:row>
          <xdr:rowOff>0</xdr:rowOff>
        </xdr:to>
        <xdr:sp macro="" textlink="">
          <xdr:nvSpPr>
            <xdr:cNvPr id="41043" name="Object 83" hidden="1">
              <a:extLst>
                <a:ext uri="{63B3BB69-23CF-44E3-9099-C40C66FF867C}">
                  <a14:compatExt spid="_x0000_s4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153</xdr:row>
          <xdr:rowOff>142875</xdr:rowOff>
        </xdr:from>
        <xdr:to>
          <xdr:col>3</xdr:col>
          <xdr:colOff>447675</xdr:colOff>
          <xdr:row>159</xdr:row>
          <xdr:rowOff>0</xdr:rowOff>
        </xdr:to>
        <xdr:sp macro="" textlink="">
          <xdr:nvSpPr>
            <xdr:cNvPr id="41044" name="Object 84" hidden="1">
              <a:extLst>
                <a:ext uri="{63B3BB69-23CF-44E3-9099-C40C66FF867C}">
                  <a14:compatExt spid="_x0000_s41044"/>
                </a:ext>
              </a:extLst>
            </xdr:cNvPr>
            <xdr:cNvSpPr/>
          </xdr:nvSpPr>
          <xdr:spPr>
            <a:xfrm>
              <a:off x="0" y="0"/>
              <a:ext cx="0" cy="0"/>
            </a:xfrm>
            <a:prstGeom prst="rect">
              <a:avLst/>
            </a:prstGeom>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2</xdr:col>
      <xdr:colOff>0</xdr:colOff>
      <xdr:row>47</xdr:row>
      <xdr:rowOff>0</xdr:rowOff>
    </xdr:from>
    <xdr:to>
      <xdr:col>8</xdr:col>
      <xdr:colOff>476250</xdr:colOff>
      <xdr:row>49</xdr:row>
      <xdr:rowOff>76200</xdr:rowOff>
    </xdr:to>
    <xdr:sp macro="" textlink="">
      <xdr:nvSpPr>
        <xdr:cNvPr id="29698" name="Text Box 2"/>
        <xdr:cNvSpPr txBox="1">
          <a:spLocks noChangeArrowheads="1"/>
        </xdr:cNvSpPr>
      </xdr:nvSpPr>
      <xdr:spPr bwMode="auto">
        <a:xfrm>
          <a:off x="247650" y="9667875"/>
          <a:ext cx="5372100" cy="457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900"/>
            </a:lnSpc>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Die Begriffe Mautfahrzeug und Mautfahrten sind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2" hidden="1">
              <a:extLst>
                <a:ext uri="{63B3BB69-23CF-44E3-9099-C40C66FF867C}">
                  <a14:compatExt spid="_x0000_s29698"/>
                </a:ext>
              </a:extLst>
            </xdr:cNvPr>
            <xdr:cNvSpPr/>
          </xdr:nvSpPr>
          <xdr:spPr>
            <a:xfrm>
              <a:off x="0" y="0"/>
              <a:ext cx="0" cy="0"/>
            </a:xfrm>
            <a:prstGeom prst="rect">
              <a:avLst/>
            </a:prstGeom>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2</xdr:col>
      <xdr:colOff>0</xdr:colOff>
      <xdr:row>47</xdr:row>
      <xdr:rowOff>0</xdr:rowOff>
    </xdr:from>
    <xdr:to>
      <xdr:col>8</xdr:col>
      <xdr:colOff>476250</xdr:colOff>
      <xdr:row>49</xdr:row>
      <xdr:rowOff>66675</xdr:rowOff>
    </xdr:to>
    <xdr:sp macro="" textlink="">
      <xdr:nvSpPr>
        <xdr:cNvPr id="30722" name="Text Box 2"/>
        <xdr:cNvSpPr txBox="1">
          <a:spLocks noChangeArrowheads="1"/>
        </xdr:cNvSpPr>
      </xdr:nvSpPr>
      <xdr:spPr bwMode="auto">
        <a:xfrm>
          <a:off x="247650" y="9563100"/>
          <a:ext cx="5372100" cy="4476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2" hidden="1">
              <a:extLst>
                <a:ext uri="{63B3BB69-23CF-44E3-9099-C40C66FF867C}">
                  <a14:compatExt spid="_x0000_s30722"/>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0</xdr:colOff>
      <xdr:row>9</xdr:row>
      <xdr:rowOff>0</xdr:rowOff>
    </xdr:from>
    <xdr:to>
      <xdr:col>9</xdr:col>
      <xdr:colOff>200025</xdr:colOff>
      <xdr:row>9</xdr:row>
      <xdr:rowOff>3667125</xdr:rowOff>
    </xdr:to>
    <xdr:sp macro="" textlink="">
      <xdr:nvSpPr>
        <xdr:cNvPr id="31746" name="Text Box 2"/>
        <xdr:cNvSpPr txBox="1">
          <a:spLocks noChangeArrowheads="1"/>
        </xdr:cNvSpPr>
      </xdr:nvSpPr>
      <xdr:spPr bwMode="auto">
        <a:xfrm>
          <a:off x="247650" y="1619250"/>
          <a:ext cx="5667375" cy="3667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de-DE" sz="1100" b="1" i="0" u="none" strike="noStrike" baseline="0">
              <a:solidFill>
                <a:srgbClr val="000000"/>
              </a:solidFill>
              <a:latin typeface="Arial"/>
              <a:cs typeface="Arial"/>
            </a:rPr>
            <a:t>Hinweis</a:t>
          </a:r>
          <a:endParaRPr lang="de-DE" sz="1000" b="0"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Beim Vergleich der Ergebnisse zwischen dem aktuellen Monat und dem Vorjahresmonat ist die jeweilige Anzahl und Art der Tage zu berücksichtigen. </a:t>
          </a:r>
        </a:p>
        <a:p>
          <a:pPr algn="l" rtl="0">
            <a:defRPr sz="1000"/>
          </a:pPr>
          <a:r>
            <a:rPr lang="de-DE" sz="1000" b="0" i="0" u="none" strike="noStrike" baseline="0">
              <a:solidFill>
                <a:srgbClr val="000000"/>
              </a:solidFill>
              <a:latin typeface="Arial"/>
              <a:cs typeface="Arial"/>
            </a:rPr>
            <a:t>Aufgrund der unterschiedlichen Fahrleistungen ist zu unterscheiden nach Werktagen, Samstagen und Sonntagen sowie bundeseinheitlichen Feiertagen (werden Sonntagen zugeordnet). Dies ist in der nachstehenden Tabelle dargestellt.</a:t>
          </a:r>
        </a:p>
        <a:p>
          <a:pPr algn="l" rtl="0">
            <a:defRPr sz="1000"/>
          </a:pPr>
          <a:r>
            <a:rPr lang="de-DE" sz="1000" b="0" i="0" u="none" strike="noStrike" baseline="0">
              <a:solidFill>
                <a:srgbClr val="000000"/>
              </a:solidFill>
              <a:latin typeface="Arial"/>
              <a:cs typeface="Arial"/>
            </a:rPr>
            <a:t>Auf Basis der Gesamtfahrleistungen in 2016 beträgt die durchschnittliche Gesamtfahrleistung an einem Samstag 31,3% und an einem Sonntag  10,5% eines Werktages von Montag bis Freitag. Ausschließlich für  Tabelle M 1 sind die Veränderungswerte unter Berücksichtigung der unterschiedlichen Kalenderverläufe in einer Tabelle M 1a dargestellt.</a:t>
          </a: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a:p>
          <a:pPr algn="l" rtl="0">
            <a:defRPr sz="1000"/>
          </a:pPr>
          <a:r>
            <a:rPr lang="de-DE" sz="1100" b="1" i="0" u="none" strike="noStrike" baseline="0">
              <a:solidFill>
                <a:srgbClr val="000000"/>
              </a:solidFill>
              <a:latin typeface="Arial"/>
              <a:cs typeface="Arial"/>
            </a:rPr>
            <a:t>Please note</a:t>
          </a:r>
          <a:endParaRPr lang="de-DE" sz="1000" b="1"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When comparing the results of the current month with the same month in the previous year, the respective number and type of days (e. g. workdays, Saturdays, Sundays) must be taken into account. </a:t>
          </a:r>
        </a:p>
        <a:p>
          <a:pPr algn="l" rtl="0">
            <a:defRPr sz="1000"/>
          </a:pPr>
          <a:r>
            <a:rPr lang="de-DE" sz="1000" b="0" i="0" u="none" strike="noStrike" baseline="0">
              <a:solidFill>
                <a:srgbClr val="000000"/>
              </a:solidFill>
              <a:latin typeface="Arial"/>
              <a:cs typeface="Arial"/>
            </a:rPr>
            <a:t>Due to the different volumes of traffic, a distinction should be made between working days, Saturdays, and Sundays, as well as nation-wide holidays (which are included in the 'Sundays' column). The following table illustrates this instance.</a:t>
          </a:r>
        </a:p>
        <a:p>
          <a:pPr algn="l" rtl="0">
            <a:defRPr sz="1000"/>
          </a:pPr>
          <a:r>
            <a:rPr lang="de-DE" sz="1000" b="0" i="0" u="none" strike="noStrike" baseline="0">
              <a:solidFill>
                <a:srgbClr val="000000"/>
              </a:solidFill>
              <a:latin typeface="Arial"/>
              <a:cs typeface="Arial"/>
            </a:rPr>
            <a:t>Based on the total traffic volume in 2016, the average total traffic volume on a Saturday and Sunday  correspond to 31.3% and 10.5% respectively of an average workday. For table M 1 solely, the rates of change considering different calender variations have been depicted in table M 1a.</a:t>
          </a: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676275</xdr:colOff>
          <xdr:row>6</xdr:row>
          <xdr:rowOff>0</xdr:rowOff>
        </xdr:to>
        <xdr:sp macro="" textlink="">
          <xdr:nvSpPr>
            <xdr:cNvPr id="31747" name="Object 3" hidden="1">
              <a:extLst>
                <a:ext uri="{63B3BB69-23CF-44E3-9099-C40C66FF867C}">
                  <a14:compatExt spid="_x0000_s3174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0</xdr:colOff>
      <xdr:row>9</xdr:row>
      <xdr:rowOff>0</xdr:rowOff>
    </xdr:from>
    <xdr:to>
      <xdr:col>9</xdr:col>
      <xdr:colOff>200025</xdr:colOff>
      <xdr:row>9</xdr:row>
      <xdr:rowOff>3838575</xdr:rowOff>
    </xdr:to>
    <xdr:sp macro="" textlink="">
      <xdr:nvSpPr>
        <xdr:cNvPr id="48220" name="Text Box 2"/>
        <xdr:cNvSpPr txBox="1">
          <a:spLocks noChangeArrowheads="1"/>
        </xdr:cNvSpPr>
      </xdr:nvSpPr>
      <xdr:spPr bwMode="auto">
        <a:xfrm>
          <a:off x="247650" y="1504950"/>
          <a:ext cx="566737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10</xdr:row>
      <xdr:rowOff>0</xdr:rowOff>
    </xdr:from>
    <xdr:to>
      <xdr:col>9</xdr:col>
      <xdr:colOff>0</xdr:colOff>
      <xdr:row>22</xdr:row>
      <xdr:rowOff>0</xdr:rowOff>
    </xdr:to>
    <xdr:graphicFrame macro="">
      <xdr:nvGraphicFramePr>
        <xdr:cNvPr id="48221"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24</xdr:row>
      <xdr:rowOff>104775</xdr:rowOff>
    </xdr:from>
    <xdr:to>
      <xdr:col>9</xdr:col>
      <xdr:colOff>9525</xdr:colOff>
      <xdr:row>35</xdr:row>
      <xdr:rowOff>171450</xdr:rowOff>
    </xdr:to>
    <xdr:graphicFrame macro="">
      <xdr:nvGraphicFramePr>
        <xdr:cNvPr id="48222"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24</xdr:row>
      <xdr:rowOff>133350</xdr:rowOff>
    </xdr:from>
    <xdr:to>
      <xdr:col>5</xdr:col>
      <xdr:colOff>476250</xdr:colOff>
      <xdr:row>35</xdr:row>
      <xdr:rowOff>171450</xdr:rowOff>
    </xdr:to>
    <xdr:graphicFrame macro="">
      <xdr:nvGraphicFramePr>
        <xdr:cNvPr id="48223"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39</xdr:row>
      <xdr:rowOff>0</xdr:rowOff>
    </xdr:from>
    <xdr:to>
      <xdr:col>9</xdr:col>
      <xdr:colOff>0</xdr:colOff>
      <xdr:row>51</xdr:row>
      <xdr:rowOff>190500</xdr:rowOff>
    </xdr:to>
    <xdr:graphicFrame macro="">
      <xdr:nvGraphicFramePr>
        <xdr:cNvPr id="48224"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666750</xdr:colOff>
          <xdr:row>5</xdr:row>
          <xdr:rowOff>152400</xdr:rowOff>
        </xdr:to>
        <xdr:sp macro="" textlink="">
          <xdr:nvSpPr>
            <xdr:cNvPr id="48130" name="Object 2" hidden="1">
              <a:extLst>
                <a:ext uri="{63B3BB69-23CF-44E3-9099-C40C66FF867C}">
                  <a14:compatExt spid="_x0000_s48130"/>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9525</xdr:colOff>
      <xdr:row>46</xdr:row>
      <xdr:rowOff>85725</xdr:rowOff>
    </xdr:from>
    <xdr:to>
      <xdr:col>8</xdr:col>
      <xdr:colOff>485775</xdr:colOff>
      <xdr:row>48</xdr:row>
      <xdr:rowOff>1</xdr:rowOff>
    </xdr:to>
    <xdr:sp macro="" textlink="">
      <xdr:nvSpPr>
        <xdr:cNvPr id="18434" name="Text Box 2"/>
        <xdr:cNvSpPr txBox="1">
          <a:spLocks noChangeArrowheads="1"/>
        </xdr:cNvSpPr>
      </xdr:nvSpPr>
      <xdr:spPr bwMode="auto">
        <a:xfrm>
          <a:off x="257175" y="9058275"/>
          <a:ext cx="5372100" cy="2952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18436" name="Object 4" hidden="1">
              <a:extLst>
                <a:ext uri="{63B3BB69-23CF-44E3-9099-C40C66FF867C}">
                  <a14:compatExt spid="_x0000_s18436"/>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0</xdr:colOff>
      <xdr:row>46</xdr:row>
      <xdr:rowOff>85725</xdr:rowOff>
    </xdr:from>
    <xdr:to>
      <xdr:col>6</xdr:col>
      <xdr:colOff>1057275</xdr:colOff>
      <xdr:row>49</xdr:row>
      <xdr:rowOff>95250</xdr:rowOff>
    </xdr:to>
    <xdr:sp macro="" textlink="">
      <xdr:nvSpPr>
        <xdr:cNvPr id="26625" name="Text Box 1"/>
        <xdr:cNvSpPr txBox="1">
          <a:spLocks noChangeArrowheads="1"/>
        </xdr:cNvSpPr>
      </xdr:nvSpPr>
      <xdr:spPr bwMode="auto">
        <a:xfrm>
          <a:off x="247650" y="9334500"/>
          <a:ext cx="537210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Auf Basis der jeweiligen Fahrleistungen für Werktage (Montag bis Freitag), Samstage und Sonntage (einschl. bundeseinheitliche Feiertage) erfolgt ein Vergleich in Abhängigkeit der Anzahl der entsprechenden Tage.</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6627" name="Object 3" hidden="1">
              <a:extLst>
                <a:ext uri="{63B3BB69-23CF-44E3-9099-C40C66FF867C}">
                  <a14:compatExt spid="_x0000_s26627"/>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xdr:col>
      <xdr:colOff>9525</xdr:colOff>
      <xdr:row>46</xdr:row>
      <xdr:rowOff>85725</xdr:rowOff>
    </xdr:from>
    <xdr:to>
      <xdr:col>8</xdr:col>
      <xdr:colOff>676275</xdr:colOff>
      <xdr:row>48</xdr:row>
      <xdr:rowOff>9525</xdr:rowOff>
    </xdr:to>
    <xdr:sp macro="" textlink="">
      <xdr:nvSpPr>
        <xdr:cNvPr id="19458" name="Text Box 2"/>
        <xdr:cNvSpPr txBox="1">
          <a:spLocks noChangeArrowheads="1"/>
        </xdr:cNvSpPr>
      </xdr:nvSpPr>
      <xdr:spPr bwMode="auto">
        <a:xfrm>
          <a:off x="257175" y="9058275"/>
          <a:ext cx="55626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900"/>
            </a:lnSpc>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Die Begriffe Mautfahrzeug und Mautfahrten sind in den Methodischen Erläuterungen definiert.</a:t>
          </a:r>
        </a:p>
        <a:p>
          <a:pPr algn="l" rtl="0">
            <a:lnSpc>
              <a:spcPts val="900"/>
            </a:lnSpc>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2" hidden="1">
              <a:extLst>
                <a:ext uri="{63B3BB69-23CF-44E3-9099-C40C66FF867C}">
                  <a14:compatExt spid="_x0000_s19458"/>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2</xdr:col>
      <xdr:colOff>9525</xdr:colOff>
      <xdr:row>51</xdr:row>
      <xdr:rowOff>95250</xdr:rowOff>
    </xdr:from>
    <xdr:to>
      <xdr:col>8</xdr:col>
      <xdr:colOff>485775</xdr:colOff>
      <xdr:row>52</xdr:row>
      <xdr:rowOff>123825</xdr:rowOff>
    </xdr:to>
    <xdr:sp macro="" textlink="">
      <xdr:nvSpPr>
        <xdr:cNvPr id="20482" name="Text Box 2"/>
        <xdr:cNvSpPr txBox="1">
          <a:spLocks noChangeArrowheads="1"/>
        </xdr:cNvSpPr>
      </xdr:nvSpPr>
      <xdr:spPr bwMode="auto">
        <a:xfrm>
          <a:off x="257175" y="10077450"/>
          <a:ext cx="54006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 name="Object 2" hidden="1">
              <a:extLst>
                <a:ext uri="{63B3BB69-23CF-44E3-9099-C40C66FF867C}">
                  <a14:compatExt spid="_x0000_s20482"/>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2</xdr:col>
      <xdr:colOff>9525</xdr:colOff>
      <xdr:row>51</xdr:row>
      <xdr:rowOff>95250</xdr:rowOff>
    </xdr:from>
    <xdr:to>
      <xdr:col>8</xdr:col>
      <xdr:colOff>485775</xdr:colOff>
      <xdr:row>52</xdr:row>
      <xdr:rowOff>133350</xdr:rowOff>
    </xdr:to>
    <xdr:sp macro="" textlink="">
      <xdr:nvSpPr>
        <xdr:cNvPr id="21508" name="Text Box 4"/>
        <xdr:cNvSpPr txBox="1">
          <a:spLocks noChangeArrowheads="1"/>
        </xdr:cNvSpPr>
      </xdr:nvSpPr>
      <xdr:spPr bwMode="auto">
        <a:xfrm>
          <a:off x="257175" y="10077450"/>
          <a:ext cx="540067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1506" name="Object 2" hidden="1">
              <a:extLst>
                <a:ext uri="{63B3BB69-23CF-44E3-9099-C40C66FF867C}">
                  <a14:compatExt spid="_x0000_s21506"/>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9525</xdr:colOff>
      <xdr:row>51</xdr:row>
      <xdr:rowOff>95250</xdr:rowOff>
    </xdr:from>
    <xdr:to>
      <xdr:col>8</xdr:col>
      <xdr:colOff>485775</xdr:colOff>
      <xdr:row>52</xdr:row>
      <xdr:rowOff>114300</xdr:rowOff>
    </xdr:to>
    <xdr:sp macro="" textlink="">
      <xdr:nvSpPr>
        <xdr:cNvPr id="22531" name="Text Box 3"/>
        <xdr:cNvSpPr txBox="1">
          <a:spLocks noChangeArrowheads="1"/>
        </xdr:cNvSpPr>
      </xdr:nvSpPr>
      <xdr:spPr bwMode="auto">
        <a:xfrm>
          <a:off x="257175" y="10077450"/>
          <a:ext cx="540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2530" name="Object 2" hidden="1">
              <a:extLst>
                <a:ext uri="{63B3BB69-23CF-44E3-9099-C40C66FF867C}">
                  <a14:compatExt spid="_x0000_s2253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image" Target="../media/image1.wmf"/><Relationship Id="rId5" Type="http://schemas.openxmlformats.org/officeDocument/2006/relationships/oleObject" Target="../embeddings/oleObject9.bin"/><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7" Type="http://schemas.openxmlformats.org/officeDocument/2006/relationships/oleObject" Target="../embeddings/oleObject11.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image" Target="../media/image1.wmf"/><Relationship Id="rId5" Type="http://schemas.openxmlformats.org/officeDocument/2006/relationships/oleObject" Target="../embeddings/oleObject10.bin"/><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drawing" Target="../drawings/drawing12.xml"/><Relationship Id="rId7" Type="http://schemas.openxmlformats.org/officeDocument/2006/relationships/oleObject" Target="../embeddings/oleObject13.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6" Type="http://schemas.openxmlformats.org/officeDocument/2006/relationships/image" Target="../media/image1.wmf"/><Relationship Id="rId5" Type="http://schemas.openxmlformats.org/officeDocument/2006/relationships/oleObject" Target="../embeddings/oleObject12.bin"/><Relationship Id="rId4" Type="http://schemas.openxmlformats.org/officeDocument/2006/relationships/vmlDrawing" Target="../drawings/vmlDrawing11.vml"/><Relationship Id="rId9" Type="http://schemas.openxmlformats.org/officeDocument/2006/relationships/oleObject" Target="../embeddings/oleObject15.bin"/></Relationships>
</file>

<file path=xl/worksheets/_rels/sheet13.xml.rels><?xml version="1.0" encoding="UTF-8" standalone="yes"?>
<Relationships xmlns="http://schemas.openxmlformats.org/package/2006/relationships"><Relationship Id="rId8" Type="http://schemas.openxmlformats.org/officeDocument/2006/relationships/oleObject" Target="../embeddings/oleObject18.bin"/><Relationship Id="rId3" Type="http://schemas.openxmlformats.org/officeDocument/2006/relationships/drawing" Target="../drawings/drawing13.xml"/><Relationship Id="rId7" Type="http://schemas.openxmlformats.org/officeDocument/2006/relationships/oleObject" Target="../embeddings/oleObject1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image" Target="../media/image1.wmf"/><Relationship Id="rId5" Type="http://schemas.openxmlformats.org/officeDocument/2006/relationships/oleObject" Target="../embeddings/oleObject16.bin"/><Relationship Id="rId4" Type="http://schemas.openxmlformats.org/officeDocument/2006/relationships/vmlDrawing" Target="../drawings/vmlDrawing12.vml"/><Relationship Id="rId9" Type="http://schemas.openxmlformats.org/officeDocument/2006/relationships/oleObject" Target="../embeddings/oleObject1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6" Type="http://schemas.openxmlformats.org/officeDocument/2006/relationships/image" Target="../media/image1.wmf"/><Relationship Id="rId5" Type="http://schemas.openxmlformats.org/officeDocument/2006/relationships/oleObject" Target="../embeddings/oleObject20.bin"/><Relationship Id="rId4"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image" Target="../media/image1.wmf"/><Relationship Id="rId5" Type="http://schemas.openxmlformats.org/officeDocument/2006/relationships/oleObject" Target="../embeddings/oleObject21.bin"/><Relationship Id="rId4"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image" Target="../media/image1.w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image" Target="../media/image1.w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image" Target="../media/image1.wmf"/><Relationship Id="rId5" Type="http://schemas.openxmlformats.org/officeDocument/2006/relationships/oleObject" Target="../embeddings/oleObject3.bin"/><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image" Target="../media/image1.wmf"/><Relationship Id="rId5" Type="http://schemas.openxmlformats.org/officeDocument/2006/relationships/oleObject" Target="../embeddings/oleObject4.bin"/><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image" Target="../media/image1.wmf"/><Relationship Id="rId5" Type="http://schemas.openxmlformats.org/officeDocument/2006/relationships/oleObject" Target="../embeddings/oleObject5.bin"/><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image" Target="../media/image1.wmf"/><Relationship Id="rId5" Type="http://schemas.openxmlformats.org/officeDocument/2006/relationships/oleObject" Target="../embeddings/oleObject6.bin"/><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image" Target="../media/image1.wmf"/><Relationship Id="rId5" Type="http://schemas.openxmlformats.org/officeDocument/2006/relationships/oleObject" Target="../embeddings/oleObject7.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image" Target="../media/image1.wmf"/><Relationship Id="rId5" Type="http://schemas.openxmlformats.org/officeDocument/2006/relationships/oleObject" Target="../embeddings/oleObject8.bin"/><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50" sqref="L50"/>
    </sheetView>
  </sheetViews>
  <sheetFormatPr baseColWidth="10" defaultRowHeight="12.75" x14ac:dyDescent="0.2"/>
  <cols>
    <col min="1" max="2" width="2.28515625" customWidth="1"/>
  </cols>
  <sheetData/>
  <customSheetViews>
    <customSheetView guid="{BD0090C9-DA10-4990-9651-066A2554CA18}">
      <selection activeCell="K60" sqref="K60"/>
      <pageMargins left="0" right="0" top="0.59055118110236227" bottom="0.31496062992125984" header="0.19685039370078741" footer="0.23622047244094491"/>
      <pageSetup paperSize="9" orientation="portrait" r:id="rId1"/>
      <headerFooter alignWithMargins="0"/>
    </customSheetView>
  </customSheetViews>
  <phoneticPr fontId="0" type="noConversion"/>
  <pageMargins left="0" right="0" top="0.59055118110236227" bottom="0.31496062992125984" header="0.19685039370078741" footer="0.23622047244094491"/>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workbookViewId="0">
      <selection activeCell="L30" sqref="L30"/>
    </sheetView>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120</v>
      </c>
    </row>
    <row r="10" spans="3:9" ht="12.75" customHeight="1" x14ac:dyDescent="0.2"/>
    <row r="11" spans="3:9" ht="15.95" customHeight="1" x14ac:dyDescent="0.2">
      <c r="C11" s="213" t="s">
        <v>41</v>
      </c>
      <c r="D11" s="216" t="str">
        <f>'M1'!D11:F11</f>
        <v>März</v>
      </c>
      <c r="E11" s="217"/>
      <c r="F11" s="218"/>
      <c r="G11" s="219" t="str">
        <f>'M1'!G11:I11</f>
        <v>Jahressumme:   Januar bis März</v>
      </c>
      <c r="H11" s="220"/>
      <c r="I11" s="221"/>
    </row>
    <row r="12" spans="3:9" ht="24.75" customHeight="1" x14ac:dyDescent="0.2">
      <c r="C12" s="214"/>
      <c r="D12" s="27">
        <v>2017</v>
      </c>
      <c r="E12" s="31">
        <v>2016</v>
      </c>
      <c r="F12" s="34" t="s">
        <v>1</v>
      </c>
      <c r="G12" s="27">
        <v>2017</v>
      </c>
      <c r="H12" s="31">
        <v>2016</v>
      </c>
      <c r="I12" s="34" t="s">
        <v>1</v>
      </c>
    </row>
    <row r="13" spans="3:9" ht="15.95" customHeight="1" x14ac:dyDescent="0.2">
      <c r="C13" s="215"/>
      <c r="D13" s="24" t="s">
        <v>14</v>
      </c>
      <c r="E13" s="29" t="s">
        <v>14</v>
      </c>
      <c r="F13" s="25" t="s">
        <v>0</v>
      </c>
      <c r="G13" s="30" t="s">
        <v>14</v>
      </c>
      <c r="H13" s="29" t="s">
        <v>14</v>
      </c>
      <c r="I13" s="25" t="s">
        <v>0</v>
      </c>
    </row>
    <row r="14" spans="3:9" s="6" customFormat="1" ht="15.95" customHeight="1" x14ac:dyDescent="0.2">
      <c r="C14" s="20" t="s">
        <v>10</v>
      </c>
      <c r="D14" s="54">
        <v>2.9258392082766465</v>
      </c>
      <c r="E14" s="54">
        <v>3.2453273541285563</v>
      </c>
      <c r="F14" s="46">
        <f>((D14/E14)*100)-100</f>
        <v>-9.8445583754585471</v>
      </c>
      <c r="G14" s="54">
        <v>2.9203341905252493</v>
      </c>
      <c r="H14" s="54">
        <v>3.253137095776907</v>
      </c>
      <c r="I14" s="39">
        <f>((G14/H14)*100)-100</f>
        <v>-10.230214572994456</v>
      </c>
    </row>
    <row r="15" spans="3:9" s="6" customFormat="1" ht="15.95" customHeight="1" x14ac:dyDescent="0.2">
      <c r="C15" s="21" t="s">
        <v>11</v>
      </c>
      <c r="D15" s="55">
        <v>3.1408301890835193</v>
      </c>
      <c r="E15" s="55">
        <v>3.5090312312715675</v>
      </c>
      <c r="F15" s="43">
        <f t="shared" ref="F15:F46" si="0">((D15/E15)*100)-100</f>
        <v>-10.492954263465577</v>
      </c>
      <c r="G15" s="55">
        <v>3.1510377884430292</v>
      </c>
      <c r="H15" s="55">
        <v>3.5350619102121223</v>
      </c>
      <c r="I15" s="41">
        <f t="shared" ref="I15:I46" si="1">((G15/H15)*100)-100</f>
        <v>-10.863292681231982</v>
      </c>
    </row>
    <row r="16" spans="3:9" s="6" customFormat="1" ht="15.95" customHeight="1" x14ac:dyDescent="0.2">
      <c r="C16" s="22" t="s">
        <v>53</v>
      </c>
      <c r="D16" s="18">
        <v>3.0970817145342284</v>
      </c>
      <c r="E16" s="18">
        <v>3.4718129889328044</v>
      </c>
      <c r="F16" s="44">
        <f t="shared" si="0"/>
        <v>-10.79353281968578</v>
      </c>
      <c r="G16" s="18">
        <v>3.1071061110061908</v>
      </c>
      <c r="H16" s="18">
        <v>3.4998151125011767</v>
      </c>
      <c r="I16" s="40">
        <f t="shared" si="1"/>
        <v>-11.220849926964647</v>
      </c>
    </row>
    <row r="17" spans="1:9" s="6" customFormat="1" ht="15.95" customHeight="1" x14ac:dyDescent="0.2">
      <c r="C17" s="12" t="s">
        <v>54</v>
      </c>
      <c r="D17" s="18">
        <v>3.0859087269233645</v>
      </c>
      <c r="E17" s="18">
        <v>3.4996626200462422</v>
      </c>
      <c r="F17" s="44">
        <f t="shared" si="0"/>
        <v>-11.822679442094639</v>
      </c>
      <c r="G17" s="18">
        <v>3.0948132762932294</v>
      </c>
      <c r="H17" s="18">
        <v>3.5257851794958075</v>
      </c>
      <c r="I17" s="40">
        <f t="shared" si="1"/>
        <v>-12.223430562613231</v>
      </c>
    </row>
    <row r="18" spans="1:9" s="6" customFormat="1" ht="15.95" customHeight="1" x14ac:dyDescent="0.2">
      <c r="C18" s="12" t="s">
        <v>55</v>
      </c>
      <c r="D18" s="18">
        <v>3.6106180562284433</v>
      </c>
      <c r="E18" s="18">
        <v>3.9682769476027553</v>
      </c>
      <c r="F18" s="44">
        <f t="shared" si="0"/>
        <v>-9.0129518704679725</v>
      </c>
      <c r="G18" s="18">
        <v>3.5949316441531352</v>
      </c>
      <c r="H18" s="18">
        <v>3.9830012872529545</v>
      </c>
      <c r="I18" s="40">
        <f t="shared" si="1"/>
        <v>-9.7431463138559025</v>
      </c>
    </row>
    <row r="19" spans="1:9" s="6" customFormat="1" ht="15.95" customHeight="1" x14ac:dyDescent="0.2">
      <c r="A19" s="6" t="s">
        <v>12</v>
      </c>
      <c r="C19" s="12" t="s">
        <v>56</v>
      </c>
      <c r="D19" s="18">
        <v>2.8951155810905793</v>
      </c>
      <c r="E19" s="18">
        <v>3.2705540414421352</v>
      </c>
      <c r="F19" s="44">
        <f t="shared" si="0"/>
        <v>-11.479353516079129</v>
      </c>
      <c r="G19" s="18">
        <v>2.9077284803861998</v>
      </c>
      <c r="H19" s="18">
        <v>3.2965791397665489</v>
      </c>
      <c r="I19" s="40">
        <f t="shared" si="1"/>
        <v>-11.795580900505428</v>
      </c>
    </row>
    <row r="20" spans="1:9" s="6" customFormat="1" ht="15.95" customHeight="1" x14ac:dyDescent="0.2">
      <c r="C20" s="12" t="s">
        <v>57</v>
      </c>
      <c r="D20" s="18">
        <v>3.2101077479237725</v>
      </c>
      <c r="E20" s="18">
        <v>3.6997500968535468</v>
      </c>
      <c r="F20" s="44">
        <f t="shared" si="0"/>
        <v>-13.234470872673015</v>
      </c>
      <c r="G20" s="18">
        <v>3.2308548246883761</v>
      </c>
      <c r="H20" s="18">
        <v>3.7279664783418101</v>
      </c>
      <c r="I20" s="40">
        <f t="shared" si="1"/>
        <v>-13.334659969221292</v>
      </c>
    </row>
    <row r="21" spans="1:9" s="6" customFormat="1" ht="15.95" customHeight="1" x14ac:dyDescent="0.2">
      <c r="C21" s="12" t="s">
        <v>58</v>
      </c>
      <c r="D21" s="18">
        <v>3.3107673357561858</v>
      </c>
      <c r="E21" s="18">
        <v>3.7505928278994087</v>
      </c>
      <c r="F21" s="44">
        <f t="shared" si="0"/>
        <v>-11.726825926597726</v>
      </c>
      <c r="G21" s="18">
        <v>3.3148016483944636</v>
      </c>
      <c r="H21" s="18">
        <v>3.7784614770319922</v>
      </c>
      <c r="I21" s="40">
        <f t="shared" si="1"/>
        <v>-12.27112758608132</v>
      </c>
    </row>
    <row r="22" spans="1:9" s="6" customFormat="1" ht="15.95" customHeight="1" x14ac:dyDescent="0.2">
      <c r="C22" s="12" t="s">
        <v>59</v>
      </c>
      <c r="D22" s="18">
        <v>3.3084214758412207</v>
      </c>
      <c r="E22" s="18">
        <v>3.6851207940544031</v>
      </c>
      <c r="F22" s="44">
        <f t="shared" si="0"/>
        <v>-10.222170161177658</v>
      </c>
      <c r="G22" s="18">
        <v>3.3164112110870301</v>
      </c>
      <c r="H22" s="18">
        <v>3.7296984537021167</v>
      </c>
      <c r="I22" s="40">
        <f t="shared" si="1"/>
        <v>-11.080982758937409</v>
      </c>
    </row>
    <row r="23" spans="1:9" s="6" customFormat="1" ht="15.95" customHeight="1" x14ac:dyDescent="0.2">
      <c r="C23" s="12" t="s">
        <v>60</v>
      </c>
      <c r="D23" s="18">
        <v>5.5277108973526783</v>
      </c>
      <c r="E23" s="18">
        <v>5.9725936540839486</v>
      </c>
      <c r="F23" s="44">
        <f t="shared" si="0"/>
        <v>-7.4487363865289495</v>
      </c>
      <c r="G23" s="18">
        <v>5.5347264216832253</v>
      </c>
      <c r="H23" s="18">
        <v>6.0171611767844162</v>
      </c>
      <c r="I23" s="40">
        <f t="shared" si="1"/>
        <v>-8.0176472081641066</v>
      </c>
    </row>
    <row r="24" spans="1:9" s="6" customFormat="1" ht="15.95" customHeight="1" x14ac:dyDescent="0.2">
      <c r="C24" s="12" t="s">
        <v>61</v>
      </c>
      <c r="D24" s="18">
        <v>3.6052156444522239</v>
      </c>
      <c r="E24" s="18">
        <v>3.7828087944208924</v>
      </c>
      <c r="F24" s="44">
        <f t="shared" si="0"/>
        <v>-4.6947429706358292</v>
      </c>
      <c r="G24" s="18">
        <v>3.5651460998384219</v>
      </c>
      <c r="H24" s="18">
        <v>3.8078633402601811</v>
      </c>
      <c r="I24" s="40">
        <f t="shared" si="1"/>
        <v>-6.3741058628741314</v>
      </c>
    </row>
    <row r="25" spans="1:9" s="6" customFormat="1" ht="15.95" customHeight="1" x14ac:dyDescent="0.2">
      <c r="A25" s="6" t="s">
        <v>13</v>
      </c>
      <c r="C25" s="12" t="s">
        <v>62</v>
      </c>
      <c r="D25" s="18">
        <v>4.068900966404704</v>
      </c>
      <c r="E25" s="18">
        <v>4.4745791816068188</v>
      </c>
      <c r="F25" s="44">
        <f t="shared" si="0"/>
        <v>-9.0662875487753922</v>
      </c>
      <c r="G25" s="18">
        <v>4.1053175120307532</v>
      </c>
      <c r="H25" s="18">
        <v>4.5441289295949092</v>
      </c>
      <c r="I25" s="40">
        <f t="shared" si="1"/>
        <v>-9.6566674133357822</v>
      </c>
    </row>
    <row r="26" spans="1:9" s="6" customFormat="1" ht="15.95" customHeight="1" x14ac:dyDescent="0.2">
      <c r="C26" s="12" t="s">
        <v>63</v>
      </c>
      <c r="D26" s="18">
        <v>3.1306156263205067</v>
      </c>
      <c r="E26" s="18">
        <v>3.5329030788544413</v>
      </c>
      <c r="F26" s="44">
        <f t="shared" si="0"/>
        <v>-11.386880521624093</v>
      </c>
      <c r="G26" s="18">
        <v>3.1452411283877466</v>
      </c>
      <c r="H26" s="18">
        <v>3.5571765889196616</v>
      </c>
      <c r="I26" s="40">
        <f t="shared" si="1"/>
        <v>-11.580405139712852</v>
      </c>
    </row>
    <row r="27" spans="1:9" s="6" customFormat="1" ht="15.95" customHeight="1" x14ac:dyDescent="0.2">
      <c r="A27" s="6" t="s">
        <v>13</v>
      </c>
      <c r="C27" s="12" t="s">
        <v>132</v>
      </c>
      <c r="D27" s="18">
        <v>3.1754853085722967</v>
      </c>
      <c r="E27" s="18">
        <v>3.494390277422093</v>
      </c>
      <c r="F27" s="44">
        <f>((D27/E27)*100)-100</f>
        <v>-9.1261978065329714</v>
      </c>
      <c r="G27" s="18">
        <v>3.1764140646936503</v>
      </c>
      <c r="H27" s="18">
        <v>3.5156361451764235</v>
      </c>
      <c r="I27" s="40">
        <f>((G27/H27)*100)-100</f>
        <v>-9.648953033669244</v>
      </c>
    </row>
    <row r="28" spans="1:9" s="6" customFormat="1" ht="15.95" customHeight="1" x14ac:dyDescent="0.2">
      <c r="A28" s="6" t="s">
        <v>13</v>
      </c>
      <c r="C28" s="12" t="s">
        <v>64</v>
      </c>
      <c r="D28" s="18">
        <v>3.1956550841732443</v>
      </c>
      <c r="E28" s="18">
        <v>3.6802350656625498</v>
      </c>
      <c r="F28" s="44">
        <f t="shared" si="0"/>
        <v>-13.167093211261133</v>
      </c>
      <c r="G28" s="18">
        <v>3.1886458558565223</v>
      </c>
      <c r="H28" s="18">
        <v>3.7016265720557748</v>
      </c>
      <c r="I28" s="40">
        <f t="shared" si="1"/>
        <v>-13.858251398772452</v>
      </c>
    </row>
    <row r="29" spans="1:9" s="6" customFormat="1" ht="15.95" customHeight="1" x14ac:dyDescent="0.2">
      <c r="C29" s="12" t="s">
        <v>65</v>
      </c>
      <c r="D29" s="18">
        <v>3.2570123126568773</v>
      </c>
      <c r="E29" s="18">
        <v>3.8083412492768804</v>
      </c>
      <c r="F29" s="44">
        <f t="shared" si="0"/>
        <v>-14.476878528800128</v>
      </c>
      <c r="G29" s="18">
        <v>3.2797744453423849</v>
      </c>
      <c r="H29" s="18">
        <v>3.8460902715020433</v>
      </c>
      <c r="I29" s="40">
        <f t="shared" si="1"/>
        <v>-14.724454866694813</v>
      </c>
    </row>
    <row r="30" spans="1:9" s="6" customFormat="1" ht="15.95" customHeight="1" x14ac:dyDescent="0.2">
      <c r="C30" s="12" t="s">
        <v>66</v>
      </c>
      <c r="D30" s="18">
        <v>2.8910708610135241</v>
      </c>
      <c r="E30" s="18">
        <v>3.2424550175802582</v>
      </c>
      <c r="F30" s="44">
        <f t="shared" si="0"/>
        <v>-10.836978606073643</v>
      </c>
      <c r="G30" s="18">
        <v>2.9041265368553355</v>
      </c>
      <c r="H30" s="18">
        <v>3.2842547250368228</v>
      </c>
      <c r="I30" s="40">
        <f t="shared" si="1"/>
        <v>-11.574260220550499</v>
      </c>
    </row>
    <row r="31" spans="1:9" s="6" customFormat="1" ht="15.95" customHeight="1" x14ac:dyDescent="0.2">
      <c r="C31" s="12" t="s">
        <v>67</v>
      </c>
      <c r="D31" s="18">
        <v>3.389212962906627</v>
      </c>
      <c r="E31" s="18">
        <v>3.6814299945818152</v>
      </c>
      <c r="F31" s="44">
        <f t="shared" si="0"/>
        <v>-7.9375957740677308</v>
      </c>
      <c r="G31" s="18">
        <v>3.4352893470558303</v>
      </c>
      <c r="H31" s="18">
        <v>3.6808543150776871</v>
      </c>
      <c r="I31" s="40">
        <f t="shared" si="1"/>
        <v>-6.6714123136023602</v>
      </c>
    </row>
    <row r="32" spans="1:9" s="6" customFormat="1" ht="15.95" customHeight="1" x14ac:dyDescent="0.2">
      <c r="C32" s="12" t="s">
        <v>68</v>
      </c>
      <c r="D32" s="18">
        <v>3.0081529305922254</v>
      </c>
      <c r="E32" s="18">
        <v>3.3318393314081503</v>
      </c>
      <c r="F32" s="44">
        <f t="shared" si="0"/>
        <v>-9.7149462690064325</v>
      </c>
      <c r="G32" s="18">
        <v>3.0154582080420202</v>
      </c>
      <c r="H32" s="18">
        <v>3.3554367487350345</v>
      </c>
      <c r="I32" s="40">
        <f t="shared" si="1"/>
        <v>-10.132169555011956</v>
      </c>
    </row>
    <row r="33" spans="1:9" s="6" customFormat="1" ht="15.95" customHeight="1" x14ac:dyDescent="0.2">
      <c r="C33" s="12" t="s">
        <v>69</v>
      </c>
      <c r="D33" s="18">
        <v>2.8412860878745674</v>
      </c>
      <c r="E33" s="18">
        <v>3.1759791604412242</v>
      </c>
      <c r="F33" s="44">
        <f t="shared" si="0"/>
        <v>-10.538264127657555</v>
      </c>
      <c r="G33" s="18">
        <v>2.845973154294291</v>
      </c>
      <c r="H33" s="18">
        <v>3.1890408183478138</v>
      </c>
      <c r="I33" s="40">
        <f t="shared" si="1"/>
        <v>-10.757706896685633</v>
      </c>
    </row>
    <row r="34" spans="1:9" s="6" customFormat="1" ht="15.95" customHeight="1" x14ac:dyDescent="0.2">
      <c r="C34" s="12" t="s">
        <v>70</v>
      </c>
      <c r="D34" s="18">
        <v>3.1815533219153225</v>
      </c>
      <c r="E34" s="18">
        <v>3.5595227055349765</v>
      </c>
      <c r="F34" s="44">
        <f t="shared" si="0"/>
        <v>-10.618541160923627</v>
      </c>
      <c r="G34" s="18">
        <v>3.1978382906191558</v>
      </c>
      <c r="H34" s="18">
        <v>3.5912886718195054</v>
      </c>
      <c r="I34" s="40">
        <f t="shared" si="1"/>
        <v>-10.955687975954604</v>
      </c>
    </row>
    <row r="35" spans="1:9" s="6" customFormat="1" ht="15.95" customHeight="1" x14ac:dyDescent="0.2">
      <c r="C35" s="12" t="s">
        <v>71</v>
      </c>
      <c r="D35" s="18">
        <v>3.0352004713689293</v>
      </c>
      <c r="E35" s="18">
        <v>3.5206479502672363</v>
      </c>
      <c r="F35" s="44">
        <f t="shared" si="0"/>
        <v>-13.788583401571259</v>
      </c>
      <c r="G35" s="18">
        <v>3.0573170703544021</v>
      </c>
      <c r="H35" s="18">
        <v>3.5306398295950148</v>
      </c>
      <c r="I35" s="40">
        <f t="shared" si="1"/>
        <v>-13.406146819991704</v>
      </c>
    </row>
    <row r="36" spans="1:9" s="6" customFormat="1" ht="15.95" customHeight="1" x14ac:dyDescent="0.2">
      <c r="C36" s="12" t="s">
        <v>72</v>
      </c>
      <c r="D36" s="18">
        <v>3.2078478846526819</v>
      </c>
      <c r="E36" s="18">
        <v>3.5796440411952153</v>
      </c>
      <c r="F36" s="44">
        <f t="shared" si="0"/>
        <v>-10.386400219235028</v>
      </c>
      <c r="G36" s="18">
        <v>3.2094710916837337</v>
      </c>
      <c r="H36" s="18">
        <v>3.6040955155312893</v>
      </c>
      <c r="I36" s="40">
        <f t="shared" si="1"/>
        <v>-10.94933311692165</v>
      </c>
    </row>
    <row r="37" spans="1:9" s="6" customFormat="1" ht="15.95" customHeight="1" x14ac:dyDescent="0.2">
      <c r="C37" s="12" t="s">
        <v>80</v>
      </c>
      <c r="D37" s="18">
        <v>2.893089655258815</v>
      </c>
      <c r="E37" s="18">
        <v>3.2453735369598715</v>
      </c>
      <c r="F37" s="44">
        <f t="shared" si="0"/>
        <v>-10.854956376795428</v>
      </c>
      <c r="G37" s="18">
        <v>2.9146963930083025</v>
      </c>
      <c r="H37" s="18">
        <v>3.2874147669088414</v>
      </c>
      <c r="I37" s="40">
        <f t="shared" si="1"/>
        <v>-11.337734978023661</v>
      </c>
    </row>
    <row r="38" spans="1:9" s="6" customFormat="1" ht="15.95" customHeight="1" x14ac:dyDescent="0.2">
      <c r="C38" s="12" t="s">
        <v>73</v>
      </c>
      <c r="D38" s="18">
        <v>2.8331762342663236</v>
      </c>
      <c r="E38" s="18">
        <v>3.188250286431531</v>
      </c>
      <c r="F38" s="44">
        <f t="shared" si="0"/>
        <v>-11.136956645979836</v>
      </c>
      <c r="G38" s="18">
        <v>2.8508557871693809</v>
      </c>
      <c r="H38" s="18">
        <v>3.212525558385491</v>
      </c>
      <c r="I38" s="40">
        <f t="shared" si="1"/>
        <v>-11.258113426430555</v>
      </c>
    </row>
    <row r="39" spans="1:9" s="6" customFormat="1" ht="15.95" customHeight="1" x14ac:dyDescent="0.2">
      <c r="C39" s="12" t="s">
        <v>74</v>
      </c>
      <c r="D39" s="18">
        <v>2.8904329197732976</v>
      </c>
      <c r="E39" s="18">
        <v>3.2544827581310538</v>
      </c>
      <c r="F39" s="44">
        <f t="shared" si="0"/>
        <v>-11.186104380126395</v>
      </c>
      <c r="G39" s="18">
        <v>2.9058331504811714</v>
      </c>
      <c r="H39" s="18">
        <v>3.2848817779327359</v>
      </c>
      <c r="I39" s="40">
        <f t="shared" si="1"/>
        <v>-11.539186280551931</v>
      </c>
    </row>
    <row r="40" spans="1:9" s="6" customFormat="1" ht="15.95" customHeight="1" x14ac:dyDescent="0.2">
      <c r="C40" s="12" t="s">
        <v>75</v>
      </c>
      <c r="D40" s="18">
        <v>2.9004427457242103</v>
      </c>
      <c r="E40" s="18">
        <v>3.3476784262745864</v>
      </c>
      <c r="F40" s="44">
        <f t="shared" si="0"/>
        <v>-13.3595771039477</v>
      </c>
      <c r="G40" s="18">
        <v>2.9129941172495588</v>
      </c>
      <c r="H40" s="18">
        <v>3.3830716451479041</v>
      </c>
      <c r="I40" s="40">
        <f t="shared" si="1"/>
        <v>-13.894991806411895</v>
      </c>
    </row>
    <row r="41" spans="1:9" s="6" customFormat="1" ht="15.95" customHeight="1" x14ac:dyDescent="0.2">
      <c r="C41" s="12" t="s">
        <v>76</v>
      </c>
      <c r="D41" s="18">
        <v>2.8332101232020279</v>
      </c>
      <c r="E41" s="18">
        <v>3.2184861099758377</v>
      </c>
      <c r="F41" s="44">
        <f t="shared" si="0"/>
        <v>-11.970720817456069</v>
      </c>
      <c r="G41" s="18">
        <v>2.8451676044094159</v>
      </c>
      <c r="H41" s="18">
        <v>3.2515260135942996</v>
      </c>
      <c r="I41" s="40">
        <f t="shared" si="1"/>
        <v>-12.497467573254539</v>
      </c>
    </row>
    <row r="42" spans="1:9" s="6" customFormat="1" ht="15.95" customHeight="1" x14ac:dyDescent="0.2">
      <c r="A42" s="6" t="s">
        <v>12</v>
      </c>
      <c r="C42" s="12" t="s">
        <v>77</v>
      </c>
      <c r="D42" s="18">
        <v>2.8255601312453398</v>
      </c>
      <c r="E42" s="18">
        <v>3.2186462338272825</v>
      </c>
      <c r="F42" s="44">
        <f t="shared" si="0"/>
        <v>-12.212777485474859</v>
      </c>
      <c r="G42" s="18">
        <v>2.8441589329436159</v>
      </c>
      <c r="H42" s="18">
        <v>3.246046084880704</v>
      </c>
      <c r="I42" s="40">
        <f t="shared" si="1"/>
        <v>-12.380820894964529</v>
      </c>
    </row>
    <row r="43" spans="1:9" s="6" customFormat="1" ht="15.95" customHeight="1" x14ac:dyDescent="0.2">
      <c r="C43" s="12" t="s">
        <v>78</v>
      </c>
      <c r="D43" s="18">
        <v>4.3609693859099714</v>
      </c>
      <c r="E43" s="18">
        <v>4.642342064251884</v>
      </c>
      <c r="F43" s="44">
        <f t="shared" si="0"/>
        <v>-6.0610070186040019</v>
      </c>
      <c r="G43" s="18">
        <v>4.3360883149110503</v>
      </c>
      <c r="H43" s="18">
        <v>4.7084813240619292</v>
      </c>
      <c r="I43" s="40">
        <f t="shared" si="1"/>
        <v>-7.9089834602895195</v>
      </c>
    </row>
    <row r="44" spans="1:9" s="6" customFormat="1" ht="15.95" customHeight="1" x14ac:dyDescent="0.2">
      <c r="C44" s="23" t="s">
        <v>79</v>
      </c>
      <c r="D44" s="19">
        <v>3.9499653356354294</v>
      </c>
      <c r="E44" s="19">
        <v>4.1884955445693883</v>
      </c>
      <c r="F44" s="45">
        <f t="shared" si="0"/>
        <v>-5.6948898810033626</v>
      </c>
      <c r="G44" s="19">
        <v>3.9565547431187449</v>
      </c>
      <c r="H44" s="19">
        <v>4.1856743937078758</v>
      </c>
      <c r="I44" s="42">
        <f t="shared" si="1"/>
        <v>-5.4739004766724264</v>
      </c>
    </row>
    <row r="45" spans="1:9" s="6" customFormat="1" ht="15.95" customHeight="1" x14ac:dyDescent="0.2">
      <c r="C45" s="21" t="s">
        <v>43</v>
      </c>
      <c r="D45" s="55">
        <v>4.5673574088493112</v>
      </c>
      <c r="E45" s="55">
        <v>4.5834150386661499</v>
      </c>
      <c r="F45" s="43">
        <f t="shared" si="0"/>
        <v>-0.35034204149907566</v>
      </c>
      <c r="G45" s="55">
        <v>4.6551892138924247</v>
      </c>
      <c r="H45" s="55">
        <v>4.5797569799834665</v>
      </c>
      <c r="I45" s="41">
        <f t="shared" si="1"/>
        <v>1.64707940265491</v>
      </c>
    </row>
    <row r="46" spans="1:9" s="4" customFormat="1" ht="15.95" customHeight="1" x14ac:dyDescent="0.2">
      <c r="C46" s="138" t="s">
        <v>9</v>
      </c>
      <c r="D46" s="143">
        <v>3.0173893163523053</v>
      </c>
      <c r="E46" s="143">
        <v>3.3553803171641894</v>
      </c>
      <c r="F46" s="47">
        <f t="shared" si="0"/>
        <v>-10.073105545827914</v>
      </c>
      <c r="G46" s="143">
        <v>3.0189351651861358</v>
      </c>
      <c r="H46" s="143">
        <v>3.370866070230377</v>
      </c>
      <c r="I46" s="52">
        <f t="shared" si="1"/>
        <v>-10.440370448185405</v>
      </c>
    </row>
    <row r="47" spans="1:9" ht="15" customHeight="1" x14ac:dyDescent="0.2">
      <c r="C47" s="3"/>
    </row>
    <row r="48" spans="1:9" ht="15" customHeight="1" x14ac:dyDescent="0.2">
      <c r="C48" s="3"/>
    </row>
    <row r="49" spans="3:3" ht="15" customHeight="1" x14ac:dyDescent="0.2">
      <c r="C49" s="3"/>
    </row>
    <row r="50" spans="3:3" ht="15" customHeight="1" x14ac:dyDescent="0.2"/>
  </sheetData>
  <customSheetViews>
    <customSheetView guid="{BD0090C9-DA10-4990-9651-066A2554CA18}">
      <selection activeCell="K30" sqref="K30"/>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3554" r:id="rId5"/>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P119"/>
  <sheetViews>
    <sheetView topLeftCell="A4" zoomScaleNormal="100" workbookViewId="0">
      <selection activeCell="K39" sqref="K39"/>
    </sheetView>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121</v>
      </c>
      <c r="I9" s="91" t="s">
        <v>99</v>
      </c>
    </row>
    <row r="10" spans="3:9" ht="12.75" customHeight="1" x14ac:dyDescent="0.2"/>
    <row r="11" spans="3:9" ht="15" customHeight="1" x14ac:dyDescent="0.2">
      <c r="C11" s="213" t="s">
        <v>47</v>
      </c>
      <c r="D11" s="216" t="str">
        <f>'M1'!D11:F11</f>
        <v>März</v>
      </c>
      <c r="E11" s="217"/>
      <c r="F11" s="218"/>
      <c r="G11" s="219" t="str">
        <f>'M1'!G11:I11</f>
        <v>Jahressumme:   Januar bis März</v>
      </c>
      <c r="H11" s="220"/>
      <c r="I11" s="221"/>
    </row>
    <row r="12" spans="3:9" ht="23.25" customHeight="1" x14ac:dyDescent="0.2">
      <c r="C12" s="214"/>
      <c r="D12" s="27">
        <v>2017</v>
      </c>
      <c r="E12" s="31">
        <v>2016</v>
      </c>
      <c r="F12" s="34" t="s">
        <v>1</v>
      </c>
      <c r="G12" s="27">
        <v>2017</v>
      </c>
      <c r="H12" s="31">
        <v>2016</v>
      </c>
      <c r="I12" s="34" t="s">
        <v>1</v>
      </c>
    </row>
    <row r="13" spans="3:9" ht="15" customHeight="1" x14ac:dyDescent="0.2">
      <c r="C13" s="215"/>
      <c r="D13" s="24" t="s">
        <v>134</v>
      </c>
      <c r="E13" s="29" t="s">
        <v>134</v>
      </c>
      <c r="F13" s="25" t="s">
        <v>0</v>
      </c>
      <c r="G13" s="24" t="s">
        <v>134</v>
      </c>
      <c r="H13" s="29" t="s">
        <v>134</v>
      </c>
      <c r="I13" s="25" t="s">
        <v>0</v>
      </c>
    </row>
    <row r="14" spans="3:9" s="5" customFormat="1" ht="32.1" customHeight="1" x14ac:dyDescent="0.2">
      <c r="C14" s="224" t="s">
        <v>9</v>
      </c>
      <c r="D14" s="224"/>
      <c r="E14" s="224"/>
      <c r="F14" s="224"/>
      <c r="G14" s="224"/>
      <c r="H14" s="224"/>
      <c r="I14" s="224"/>
    </row>
    <row r="15" spans="3:9" s="6" customFormat="1" ht="15.95" customHeight="1" x14ac:dyDescent="0.2">
      <c r="C15" s="20" t="s">
        <v>10</v>
      </c>
      <c r="D15" s="16">
        <f>'M1'!D14</f>
        <v>1788853.0902</v>
      </c>
      <c r="E15" s="16">
        <f>'M1'!E14</f>
        <v>1645760.8718000001</v>
      </c>
      <c r="F15" s="46">
        <f>'M1'!F14</f>
        <v>8.6945935373647103</v>
      </c>
      <c r="G15" s="16">
        <f>'M1'!G14</f>
        <v>4763726.4456000002</v>
      </c>
      <c r="H15" s="16">
        <f>'M1'!H14</f>
        <v>4588195.5577999996</v>
      </c>
      <c r="I15" s="39">
        <f>'M1'!I14</f>
        <v>3.8257063280922239</v>
      </c>
    </row>
    <row r="16" spans="3:9" s="6" customFormat="1" ht="15.95" customHeight="1" x14ac:dyDescent="0.2">
      <c r="C16" s="21" t="s">
        <v>11</v>
      </c>
      <c r="D16" s="17">
        <f>'M1'!D15</f>
        <v>1319168.1627</v>
      </c>
      <c r="E16" s="17">
        <f>'M1'!E15</f>
        <v>1149843.7782999999</v>
      </c>
      <c r="F16" s="43">
        <f>'M1'!F15</f>
        <v>14.72585994684772</v>
      </c>
      <c r="G16" s="17">
        <f>'M1'!G15</f>
        <v>3537281.5756999999</v>
      </c>
      <c r="H16" s="17">
        <f>'M1'!H15</f>
        <v>3213280.7363999998</v>
      </c>
      <c r="I16" s="41">
        <f>'M1'!I15</f>
        <v>10.083178716061838</v>
      </c>
    </row>
    <row r="17" spans="3:16" s="6" customFormat="1" ht="15.95" customHeight="1" x14ac:dyDescent="0.2">
      <c r="C17" s="11" t="s">
        <v>53</v>
      </c>
      <c r="D17" s="7">
        <f>'M1'!D16</f>
        <v>1251501.7268999999</v>
      </c>
      <c r="E17" s="7">
        <f>'M1'!E16</f>
        <v>1090130.9193</v>
      </c>
      <c r="F17" s="44">
        <f>'M1'!F16</f>
        <v>14.802883281543842</v>
      </c>
      <c r="G17" s="7">
        <f>'M1'!G16</f>
        <v>3354340.8923999998</v>
      </c>
      <c r="H17" s="7">
        <f>'M1'!H16</f>
        <v>3048147.9471999998</v>
      </c>
      <c r="I17" s="40">
        <f>'M1'!I16</f>
        <v>10.045212716176266</v>
      </c>
    </row>
    <row r="18" spans="3:16" s="6" customFormat="1" ht="15.95" customHeight="1" x14ac:dyDescent="0.2">
      <c r="C18" s="13" t="s">
        <v>79</v>
      </c>
      <c r="D18" s="8">
        <f>'M1'!D44</f>
        <v>67666.435800000399</v>
      </c>
      <c r="E18" s="8">
        <f>'M1'!E44</f>
        <v>59712.8590000002</v>
      </c>
      <c r="F18" s="45">
        <f>'M1'!F44</f>
        <v>13.31970522463206</v>
      </c>
      <c r="G18" s="8">
        <f>'M1'!G44</f>
        <v>182940.68330000099</v>
      </c>
      <c r="H18" s="8">
        <f>'M1'!H44</f>
        <v>165132.7892</v>
      </c>
      <c r="I18" s="42">
        <f>'M1'!I44</f>
        <v>10.783984323327232</v>
      </c>
    </row>
    <row r="19" spans="3:16" s="6" customFormat="1" ht="15.95" customHeight="1" x14ac:dyDescent="0.2">
      <c r="C19" s="22" t="s">
        <v>43</v>
      </c>
      <c r="D19" s="56">
        <f>'M1'!D45</f>
        <v>600.28620000000001</v>
      </c>
      <c r="E19" s="56">
        <f>'M1'!E45</f>
        <v>3620.6734999999999</v>
      </c>
      <c r="F19" s="57">
        <f>'M1'!F45</f>
        <v>-83.420592881407288</v>
      </c>
      <c r="G19" s="56">
        <f>'M1'!G45</f>
        <v>1481.3685</v>
      </c>
      <c r="H19" s="56">
        <f>'M1'!H45</f>
        <v>10386.568300000001</v>
      </c>
      <c r="I19" s="58">
        <f>'M1'!I45</f>
        <v>-85.737652156006135</v>
      </c>
    </row>
    <row r="20" spans="3:16" s="4" customFormat="1" ht="15.95" customHeight="1" x14ac:dyDescent="0.2">
      <c r="C20" s="138" t="s">
        <v>9</v>
      </c>
      <c r="D20" s="32">
        <f>D15+D16+D19</f>
        <v>3108621.5390999997</v>
      </c>
      <c r="E20" s="32">
        <f>E15+E16+E19</f>
        <v>2799225.3236000002</v>
      </c>
      <c r="F20" s="47">
        <f>((D20/E20)*100)-100</f>
        <v>11.052922853030438</v>
      </c>
      <c r="G20" s="32">
        <f>G15+G16+G19</f>
        <v>8302489.3898</v>
      </c>
      <c r="H20" s="32">
        <f>H15+H16+H19</f>
        <v>7811862.8624999998</v>
      </c>
      <c r="I20" s="52">
        <f>((G20/H20)*100)-100</f>
        <v>6.2805317494140809</v>
      </c>
    </row>
    <row r="21" spans="3:16" s="5" customFormat="1" ht="32.1" customHeight="1" x14ac:dyDescent="0.2">
      <c r="C21" s="223" t="s">
        <v>48</v>
      </c>
      <c r="D21" s="223"/>
      <c r="E21" s="223"/>
      <c r="F21" s="223"/>
      <c r="G21" s="223"/>
      <c r="H21" s="223"/>
      <c r="I21" s="223"/>
    </row>
    <row r="22" spans="3:16" s="6" customFormat="1" ht="15.95" customHeight="1" x14ac:dyDescent="0.2">
      <c r="C22" s="20" t="s">
        <v>10</v>
      </c>
      <c r="D22" s="16">
        <v>1328.2816</v>
      </c>
      <c r="E22" s="16">
        <v>1491.3368</v>
      </c>
      <c r="F22" s="46">
        <f t="shared" ref="F22:F27" si="0">((D22/E22)*100)-100</f>
        <v>-10.933492689243636</v>
      </c>
      <c r="G22" s="16">
        <v>2982.3262</v>
      </c>
      <c r="H22" s="16">
        <v>3745.4902000000002</v>
      </c>
      <c r="I22" s="39">
        <f t="shared" ref="I22:I27" si="1">((G22/H22)*100)-100</f>
        <v>-20.375543900768989</v>
      </c>
      <c r="K22" s="35"/>
      <c r="L22" s="35"/>
      <c r="M22" s="35"/>
      <c r="N22" s="35"/>
      <c r="O22" s="35"/>
      <c r="P22" s="35"/>
    </row>
    <row r="23" spans="3:16" s="6" customFormat="1" ht="15.95" customHeight="1" x14ac:dyDescent="0.2">
      <c r="C23" s="21" t="s">
        <v>11</v>
      </c>
      <c r="D23" s="17">
        <v>367.59429999999998</v>
      </c>
      <c r="E23" s="17">
        <v>504.85320000000002</v>
      </c>
      <c r="F23" s="43">
        <f t="shared" si="0"/>
        <v>-27.187883527330328</v>
      </c>
      <c r="G23" s="17">
        <v>975.20190000000002</v>
      </c>
      <c r="H23" s="17">
        <v>1423.5944</v>
      </c>
      <c r="I23" s="41">
        <f t="shared" si="1"/>
        <v>-31.497208755527552</v>
      </c>
      <c r="K23" s="35"/>
      <c r="L23" s="35"/>
      <c r="M23" s="35"/>
      <c r="N23" s="35"/>
      <c r="O23" s="35"/>
      <c r="P23" s="35"/>
    </row>
    <row r="24" spans="3:16" s="6" customFormat="1" ht="15.95" customHeight="1" x14ac:dyDescent="0.2">
      <c r="C24" s="11" t="s">
        <v>53</v>
      </c>
      <c r="D24" s="7">
        <v>327.59030000000001</v>
      </c>
      <c r="E24" s="7">
        <v>475.67320000000001</v>
      </c>
      <c r="F24" s="44">
        <f t="shared" si="0"/>
        <v>-31.131226228427408</v>
      </c>
      <c r="G24" s="7">
        <v>886.16390000000001</v>
      </c>
      <c r="H24" s="7">
        <v>1330.5225</v>
      </c>
      <c r="I24" s="40">
        <f t="shared" si="1"/>
        <v>-33.397300684505524</v>
      </c>
      <c r="K24" s="35"/>
      <c r="L24" s="35"/>
      <c r="M24" s="35"/>
      <c r="N24" s="35"/>
      <c r="O24" s="35"/>
      <c r="P24" s="35"/>
    </row>
    <row r="25" spans="3:16" s="6" customFormat="1" ht="15.95" customHeight="1" x14ac:dyDescent="0.2">
      <c r="C25" s="13" t="s">
        <v>79</v>
      </c>
      <c r="D25" s="8">
        <v>40.004000000000104</v>
      </c>
      <c r="E25" s="8">
        <v>29.1799999999999</v>
      </c>
      <c r="F25" s="45">
        <f t="shared" si="0"/>
        <v>37.093899931460726</v>
      </c>
      <c r="G25" s="8">
        <v>89.037999999999997</v>
      </c>
      <c r="H25" s="8">
        <v>93.0718999999999</v>
      </c>
      <c r="I25" s="42">
        <f t="shared" si="1"/>
        <v>-4.3341760509884324</v>
      </c>
      <c r="K25" s="37"/>
      <c r="L25" s="37"/>
      <c r="M25" s="37"/>
      <c r="N25" s="37"/>
      <c r="O25" s="37"/>
      <c r="P25" s="37"/>
    </row>
    <row r="26" spans="3:16" s="6" customFormat="1" ht="15.95" customHeight="1" x14ac:dyDescent="0.2">
      <c r="C26" s="22" t="s">
        <v>43</v>
      </c>
      <c r="D26" s="17">
        <v>4.9706999999999999</v>
      </c>
      <c r="E26" s="17">
        <v>44.5321</v>
      </c>
      <c r="F26" s="43">
        <f t="shared" si="0"/>
        <v>-88.837939374069492</v>
      </c>
      <c r="G26" s="17">
        <v>9.3082999999999991</v>
      </c>
      <c r="H26" s="17">
        <v>111.8755</v>
      </c>
      <c r="I26" s="41">
        <f t="shared" si="1"/>
        <v>-91.679769028965239</v>
      </c>
      <c r="K26" s="38"/>
      <c r="L26" s="38"/>
      <c r="M26" s="38"/>
      <c r="N26" s="38"/>
      <c r="O26" s="38"/>
      <c r="P26" s="38"/>
    </row>
    <row r="27" spans="3:16" s="4" customFormat="1" ht="15.95" customHeight="1" x14ac:dyDescent="0.2">
      <c r="C27" s="138" t="s">
        <v>9</v>
      </c>
      <c r="D27" s="32">
        <v>1700.8466000000001</v>
      </c>
      <c r="E27" s="32">
        <v>2040.7221000000002</v>
      </c>
      <c r="F27" s="47">
        <f t="shared" si="0"/>
        <v>-16.6546684626976</v>
      </c>
      <c r="G27" s="32">
        <v>3966.8363999999997</v>
      </c>
      <c r="H27" s="32">
        <v>5280.9600999999993</v>
      </c>
      <c r="I27" s="52">
        <f t="shared" si="1"/>
        <v>-24.884181571453269</v>
      </c>
      <c r="K27" s="36"/>
      <c r="L27" s="36"/>
      <c r="M27" s="36"/>
      <c r="N27" s="36"/>
      <c r="O27" s="36"/>
      <c r="P27" s="36"/>
    </row>
    <row r="28" spans="3:16" s="5" customFormat="1" ht="32.1" customHeight="1" x14ac:dyDescent="0.2">
      <c r="C28" s="223" t="s">
        <v>49</v>
      </c>
      <c r="D28" s="223"/>
      <c r="E28" s="223"/>
      <c r="F28" s="223"/>
      <c r="G28" s="223"/>
      <c r="H28" s="223"/>
      <c r="I28" s="223"/>
      <c r="K28" s="36"/>
      <c r="L28" s="36"/>
      <c r="M28" s="36"/>
      <c r="N28" s="36"/>
      <c r="O28" s="36"/>
      <c r="P28" s="36"/>
    </row>
    <row r="29" spans="3:16" s="6" customFormat="1" ht="15.95" customHeight="1" x14ac:dyDescent="0.2">
      <c r="C29" s="20" t="s">
        <v>10</v>
      </c>
      <c r="D29" s="16">
        <v>4284.0240999999996</v>
      </c>
      <c r="E29" s="16">
        <v>4960.0592999999999</v>
      </c>
      <c r="F29" s="46">
        <f t="shared" ref="F29:F34" si="2">((D29/E29)*100)-100</f>
        <v>-13.629578985073834</v>
      </c>
      <c r="G29" s="16">
        <v>9844.2981</v>
      </c>
      <c r="H29" s="16">
        <v>12698.102999999999</v>
      </c>
      <c r="I29" s="39">
        <f t="shared" ref="I29:I34" si="3">((G29/H29)*100)-100</f>
        <v>-22.474261706650196</v>
      </c>
      <c r="K29" s="36" t="s">
        <v>93</v>
      </c>
      <c r="L29" s="36"/>
      <c r="M29" s="36"/>
      <c r="N29" s="36"/>
      <c r="O29" s="36"/>
      <c r="P29" s="36"/>
    </row>
    <row r="30" spans="3:16" s="6" customFormat="1" ht="15.95" customHeight="1" x14ac:dyDescent="0.2">
      <c r="C30" s="21" t="s">
        <v>11</v>
      </c>
      <c r="D30" s="17">
        <v>1232.5348999999999</v>
      </c>
      <c r="E30" s="17">
        <v>1704.0476000000001</v>
      </c>
      <c r="F30" s="43">
        <f t="shared" si="2"/>
        <v>-27.670160152803263</v>
      </c>
      <c r="G30" s="17">
        <v>3140.8678</v>
      </c>
      <c r="H30" s="17">
        <v>4795.6734000000006</v>
      </c>
      <c r="I30" s="41">
        <f t="shared" si="3"/>
        <v>-34.506219710458183</v>
      </c>
      <c r="K30" s="36"/>
      <c r="L30" s="36"/>
      <c r="M30" s="36"/>
      <c r="N30" s="36"/>
      <c r="O30" s="36"/>
      <c r="P30" s="36"/>
    </row>
    <row r="31" spans="3:16" s="6" customFormat="1" ht="15.95" customHeight="1" x14ac:dyDescent="0.2">
      <c r="C31" s="11" t="s">
        <v>53</v>
      </c>
      <c r="D31" s="7">
        <v>1165.1896000000002</v>
      </c>
      <c r="E31" s="7">
        <v>1603.434</v>
      </c>
      <c r="F31" s="44">
        <f t="shared" si="2"/>
        <v>-27.331614522331435</v>
      </c>
      <c r="G31" s="7">
        <v>2988.0018999999998</v>
      </c>
      <c r="H31" s="7">
        <v>4525.4580999999998</v>
      </c>
      <c r="I31" s="40">
        <f t="shared" si="3"/>
        <v>-33.97349320282072</v>
      </c>
      <c r="K31" s="70"/>
      <c r="L31" s="71"/>
      <c r="M31" s="71"/>
      <c r="N31" s="71"/>
      <c r="O31" s="71"/>
      <c r="P31" s="72"/>
    </row>
    <row r="32" spans="3:16" s="6" customFormat="1" ht="15.95" customHeight="1" x14ac:dyDescent="0.2">
      <c r="C32" s="13" t="s">
        <v>79</v>
      </c>
      <c r="D32" s="8">
        <v>67.345300000000009</v>
      </c>
      <c r="E32" s="8">
        <v>100.61360000000001</v>
      </c>
      <c r="F32" s="45">
        <f t="shared" si="2"/>
        <v>-33.065410640311043</v>
      </c>
      <c r="G32" s="8">
        <v>152.86589999999902</v>
      </c>
      <c r="H32" s="8">
        <v>270.21530000000098</v>
      </c>
      <c r="I32" s="42">
        <f t="shared" si="3"/>
        <v>-43.428110843465021</v>
      </c>
      <c r="K32" s="73"/>
      <c r="L32" s="74"/>
      <c r="M32" s="74"/>
      <c r="N32" s="74"/>
      <c r="O32" s="74"/>
      <c r="P32" s="75"/>
    </row>
    <row r="33" spans="3:16" s="6" customFormat="1" ht="15.95" customHeight="1" x14ac:dyDescent="0.2">
      <c r="C33" s="22" t="s">
        <v>43</v>
      </c>
      <c r="D33" s="17">
        <v>16.726099999999999</v>
      </c>
      <c r="E33" s="17">
        <v>82.302000000000007</v>
      </c>
      <c r="F33" s="43">
        <f t="shared" si="2"/>
        <v>-79.677164588952877</v>
      </c>
      <c r="G33" s="17">
        <v>38.805699999999995</v>
      </c>
      <c r="H33" s="17">
        <v>205.76900000000001</v>
      </c>
      <c r="I33" s="41">
        <f t="shared" si="3"/>
        <v>-81.141133990056815</v>
      </c>
      <c r="K33" s="76"/>
      <c r="L33" s="77"/>
      <c r="M33" s="77"/>
      <c r="N33" s="77"/>
      <c r="O33" s="77"/>
      <c r="P33" s="78"/>
    </row>
    <row r="34" spans="3:16" s="4" customFormat="1" ht="15.95" customHeight="1" x14ac:dyDescent="0.2">
      <c r="C34" s="138" t="s">
        <v>9</v>
      </c>
      <c r="D34" s="32">
        <v>5533.2851000000001</v>
      </c>
      <c r="E34" s="32">
        <v>6746.4089000000004</v>
      </c>
      <c r="F34" s="47">
        <f t="shared" si="2"/>
        <v>-17.981771013019994</v>
      </c>
      <c r="G34" s="32">
        <v>13023.971599999999</v>
      </c>
      <c r="H34" s="32">
        <v>17699.545399999999</v>
      </c>
      <c r="I34" s="52">
        <f t="shared" si="3"/>
        <v>-26.416349653816539</v>
      </c>
      <c r="K34" s="79"/>
      <c r="L34" s="80"/>
      <c r="M34" s="80"/>
      <c r="N34" s="80"/>
      <c r="O34" s="80"/>
      <c r="P34" s="81"/>
    </row>
    <row r="35" spans="3:16" s="5" customFormat="1" ht="32.1" customHeight="1" x14ac:dyDescent="0.2">
      <c r="C35" s="223" t="s">
        <v>50</v>
      </c>
      <c r="D35" s="223"/>
      <c r="E35" s="223"/>
      <c r="F35" s="223"/>
      <c r="G35" s="223"/>
      <c r="H35" s="223"/>
      <c r="I35" s="223"/>
      <c r="K35" s="79"/>
      <c r="L35" s="80"/>
      <c r="M35" s="80"/>
      <c r="N35" s="80"/>
      <c r="O35" s="80"/>
      <c r="P35" s="81"/>
    </row>
    <row r="36" spans="3:16" s="6" customFormat="1" ht="15.95" customHeight="1" x14ac:dyDescent="0.2">
      <c r="C36" s="20" t="s">
        <v>10</v>
      </c>
      <c r="D36" s="16">
        <v>28892.191199999997</v>
      </c>
      <c r="E36" s="16">
        <v>37528.535000000003</v>
      </c>
      <c r="F36" s="46">
        <f t="shared" ref="F36:F41" si="4">((D36/E36)*100)-100</f>
        <v>-23.012738973157383</v>
      </c>
      <c r="G36" s="16">
        <v>72584.178499999995</v>
      </c>
      <c r="H36" s="16">
        <v>101842.97870000001</v>
      </c>
      <c r="I36" s="39">
        <f t="shared" ref="I36:I41" si="5">((G36/H36)*100)-100</f>
        <v>-28.72932486213702</v>
      </c>
      <c r="K36" s="82"/>
      <c r="L36" s="83"/>
      <c r="M36" s="83"/>
      <c r="N36" s="83"/>
      <c r="O36" s="83"/>
      <c r="P36" s="84"/>
    </row>
    <row r="37" spans="3:16" s="6" customFormat="1" ht="15.95" customHeight="1" x14ac:dyDescent="0.2">
      <c r="C37" s="21" t="s">
        <v>11</v>
      </c>
      <c r="D37" s="17">
        <v>31561.8138</v>
      </c>
      <c r="E37" s="17">
        <v>46391.241399999999</v>
      </c>
      <c r="F37" s="43">
        <f t="shared" si="4"/>
        <v>-31.966007273088408</v>
      </c>
      <c r="G37" s="17">
        <v>85416.093400000012</v>
      </c>
      <c r="H37" s="17">
        <v>132382.68890000001</v>
      </c>
      <c r="I37" s="41">
        <f t="shared" si="5"/>
        <v>-35.477898122675157</v>
      </c>
      <c r="K37" s="37"/>
      <c r="L37" s="37"/>
      <c r="M37" s="37"/>
      <c r="N37" s="37"/>
      <c r="O37" s="37"/>
      <c r="P37" s="37"/>
    </row>
    <row r="38" spans="3:16" s="6" customFormat="1" ht="15.95" customHeight="1" x14ac:dyDescent="0.2">
      <c r="C38" s="11" t="s">
        <v>53</v>
      </c>
      <c r="D38" s="7">
        <v>27234.0592</v>
      </c>
      <c r="E38" s="7">
        <v>41025.3462</v>
      </c>
      <c r="F38" s="44">
        <f t="shared" si="4"/>
        <v>-33.616503643301371</v>
      </c>
      <c r="G38" s="7">
        <v>73706.8796</v>
      </c>
      <c r="H38" s="7">
        <v>117910.2353</v>
      </c>
      <c r="I38" s="40">
        <f t="shared" si="5"/>
        <v>-37.488989473672937</v>
      </c>
      <c r="K38" s="5"/>
      <c r="L38" s="5"/>
      <c r="M38" s="5"/>
      <c r="N38" s="5"/>
      <c r="O38" s="5"/>
      <c r="P38" s="5"/>
    </row>
    <row r="39" spans="3:16" s="6" customFormat="1" ht="15.95" customHeight="1" x14ac:dyDescent="0.2">
      <c r="C39" s="13" t="s">
        <v>79</v>
      </c>
      <c r="D39" s="8">
        <v>4327.7546000000102</v>
      </c>
      <c r="E39" s="8">
        <v>5365.8951999999999</v>
      </c>
      <c r="F39" s="45">
        <f t="shared" si="4"/>
        <v>-19.347015946192727</v>
      </c>
      <c r="G39" s="8">
        <v>11709.213800000001</v>
      </c>
      <c r="H39" s="8">
        <v>14472.453599999999</v>
      </c>
      <c r="I39" s="42">
        <f t="shared" si="5"/>
        <v>-19.093098353412557</v>
      </c>
    </row>
    <row r="40" spans="3:16" s="6" customFormat="1" ht="15.95" customHeight="1" x14ac:dyDescent="0.2">
      <c r="C40" s="22" t="s">
        <v>43</v>
      </c>
      <c r="D40" s="17">
        <v>106.39749999999999</v>
      </c>
      <c r="E40" s="17">
        <v>626.63750000000005</v>
      </c>
      <c r="F40" s="43">
        <f t="shared" si="4"/>
        <v>-83.020885280564926</v>
      </c>
      <c r="G40" s="17">
        <v>292.35109999999997</v>
      </c>
      <c r="H40" s="17">
        <v>1802.7625</v>
      </c>
      <c r="I40" s="41">
        <f t="shared" si="5"/>
        <v>-83.783160566075679</v>
      </c>
    </row>
    <row r="41" spans="3:16" s="4" customFormat="1" ht="15.95" customHeight="1" x14ac:dyDescent="0.2">
      <c r="C41" s="138" t="s">
        <v>9</v>
      </c>
      <c r="D41" s="32">
        <v>60560.402499999997</v>
      </c>
      <c r="E41" s="32">
        <v>84546.4139</v>
      </c>
      <c r="F41" s="47">
        <f t="shared" si="4"/>
        <v>-28.370229195492826</v>
      </c>
      <c r="G41" s="32">
        <v>158292.62299999999</v>
      </c>
      <c r="H41" s="32">
        <v>236028.4301</v>
      </c>
      <c r="I41" s="52">
        <f t="shared" si="5"/>
        <v>-32.934933756524615</v>
      </c>
      <c r="K41" s="6"/>
      <c r="L41" s="6"/>
      <c r="M41" s="6"/>
      <c r="N41" s="6"/>
      <c r="O41" s="6"/>
      <c r="P41" s="6"/>
    </row>
    <row r="42" spans="3:16" ht="15" customHeight="1" x14ac:dyDescent="0.2">
      <c r="L42" s="5"/>
      <c r="M42" s="5"/>
      <c r="N42" s="5"/>
    </row>
    <row r="43" spans="3:16" ht="15" customHeight="1" x14ac:dyDescent="0.2">
      <c r="L43" s="6"/>
      <c r="M43" s="168"/>
      <c r="N43" s="168"/>
    </row>
    <row r="44" spans="3:16" ht="15" customHeight="1" x14ac:dyDescent="0.2">
      <c r="L44" s="6"/>
      <c r="M44" s="168"/>
      <c r="N44" s="168"/>
    </row>
    <row r="45" spans="3:16" ht="15" customHeight="1" x14ac:dyDescent="0.2">
      <c r="L45" s="6"/>
      <c r="M45" s="168"/>
      <c r="N45" s="168"/>
    </row>
    <row r="46" spans="3:16" ht="12.75" customHeight="1" x14ac:dyDescent="0.2">
      <c r="L46" s="6"/>
      <c r="M46" s="168"/>
      <c r="N46" s="168"/>
    </row>
    <row r="47" spans="3:16" ht="12.75" customHeight="1" x14ac:dyDescent="0.2">
      <c r="L47" s="6"/>
      <c r="M47" s="168"/>
      <c r="N47" s="168"/>
    </row>
    <row r="48" spans="3:16" ht="12.75" customHeight="1" x14ac:dyDescent="0.2">
      <c r="L48" s="4"/>
      <c r="M48" s="169"/>
      <c r="N48" s="169"/>
    </row>
    <row r="49" spans="3:16" ht="12.75" customHeight="1" x14ac:dyDescent="0.2">
      <c r="L49" s="167"/>
      <c r="M49" s="170"/>
      <c r="N49" s="170"/>
    </row>
    <row r="50" spans="3:16" ht="12.75" customHeight="1" x14ac:dyDescent="0.2"/>
    <row r="51" spans="3:16" ht="12.75" customHeight="1" x14ac:dyDescent="0.2"/>
    <row r="52" spans="3:16" ht="15.75" customHeight="1" x14ac:dyDescent="0.25">
      <c r="C52" s="2" t="s">
        <v>2</v>
      </c>
      <c r="I52" s="53"/>
    </row>
    <row r="53" spans="3:16" ht="12.75" customHeight="1" x14ac:dyDescent="0.2"/>
    <row r="54" spans="3:16" ht="12.75" customHeight="1" x14ac:dyDescent="0.2">
      <c r="C54" s="1" t="s">
        <v>121</v>
      </c>
      <c r="I54" s="91" t="s">
        <v>102</v>
      </c>
    </row>
    <row r="55" spans="3:16" ht="12.75" customHeight="1" x14ac:dyDescent="0.2"/>
    <row r="56" spans="3:16" ht="15" customHeight="1" x14ac:dyDescent="0.2">
      <c r="C56" s="213" t="s">
        <v>47</v>
      </c>
      <c r="D56" s="216" t="str">
        <f>'M1'!D11:F11</f>
        <v>März</v>
      </c>
      <c r="E56" s="217"/>
      <c r="F56" s="218"/>
      <c r="G56" s="219" t="str">
        <f>'M1'!G11:I11</f>
        <v>Jahressumme:   Januar bis März</v>
      </c>
      <c r="H56" s="220"/>
      <c r="I56" s="221"/>
    </row>
    <row r="57" spans="3:16" ht="23.25" customHeight="1" x14ac:dyDescent="0.2">
      <c r="C57" s="214"/>
      <c r="D57" s="27">
        <v>2017</v>
      </c>
      <c r="E57" s="31">
        <v>2016</v>
      </c>
      <c r="F57" s="34" t="s">
        <v>1</v>
      </c>
      <c r="G57" s="28">
        <v>2017</v>
      </c>
      <c r="H57" s="31">
        <v>2016</v>
      </c>
      <c r="I57" s="34" t="s">
        <v>1</v>
      </c>
    </row>
    <row r="58" spans="3:16" ht="15" customHeight="1" x14ac:dyDescent="0.2">
      <c r="C58" s="215"/>
      <c r="D58" s="24" t="s">
        <v>42</v>
      </c>
      <c r="E58" s="29" t="s">
        <v>42</v>
      </c>
      <c r="F58" s="25" t="s">
        <v>0</v>
      </c>
      <c r="G58" s="30" t="s">
        <v>42</v>
      </c>
      <c r="H58" s="29" t="s">
        <v>42</v>
      </c>
      <c r="I58" s="25" t="s">
        <v>0</v>
      </c>
    </row>
    <row r="59" spans="3:16" s="5" customFormat="1" ht="32.1" customHeight="1" x14ac:dyDescent="0.2">
      <c r="C59" s="223" t="s">
        <v>51</v>
      </c>
      <c r="D59" s="223"/>
      <c r="E59" s="223"/>
      <c r="F59" s="223"/>
      <c r="G59" s="223"/>
      <c r="H59" s="223"/>
      <c r="I59" s="223"/>
      <c r="K59" s="6"/>
      <c r="L59" s="6"/>
      <c r="M59" s="6"/>
      <c r="N59" s="6"/>
      <c r="O59" s="6"/>
      <c r="P59" s="6"/>
    </row>
    <row r="60" spans="3:16" s="6" customFormat="1" ht="15.95" customHeight="1" x14ac:dyDescent="0.2">
      <c r="C60" s="20" t="s">
        <v>10</v>
      </c>
      <c r="D60" s="16">
        <v>52774.602200000001</v>
      </c>
      <c r="E60" s="16">
        <v>63674.908799999997</v>
      </c>
      <c r="F60" s="46">
        <f t="shared" ref="F60:F65" si="6">((D60/E60)*100)-100</f>
        <v>-17.118684275210143</v>
      </c>
      <c r="G60" s="16">
        <v>136079.50599999999</v>
      </c>
      <c r="H60" s="16">
        <v>173889.47759999998</v>
      </c>
      <c r="I60" s="39">
        <f t="shared" ref="I60:I65" si="7">((G60/H60)*100)-100</f>
        <v>-21.743680021268858</v>
      </c>
    </row>
    <row r="61" spans="3:16" s="6" customFormat="1" ht="15.95" customHeight="1" x14ac:dyDescent="0.2">
      <c r="C61" s="21" t="s">
        <v>11</v>
      </c>
      <c r="D61" s="17">
        <v>36614.613299999997</v>
      </c>
      <c r="E61" s="17">
        <v>45831.342200000006</v>
      </c>
      <c r="F61" s="43">
        <f t="shared" si="6"/>
        <v>-20.110100332169651</v>
      </c>
      <c r="G61" s="17">
        <v>98251.512400000007</v>
      </c>
      <c r="H61" s="17">
        <v>129572.17959999999</v>
      </c>
      <c r="I61" s="41">
        <f t="shared" si="7"/>
        <v>-24.172370409056526</v>
      </c>
      <c r="K61" s="4"/>
      <c r="L61" s="4"/>
      <c r="M61" s="4"/>
      <c r="N61" s="4"/>
      <c r="O61" s="4"/>
      <c r="P61" s="4"/>
    </row>
    <row r="62" spans="3:16" s="6" customFormat="1" ht="15.95" customHeight="1" x14ac:dyDescent="0.2">
      <c r="C62" s="11" t="s">
        <v>53</v>
      </c>
      <c r="D62" s="7">
        <v>34514.154900000001</v>
      </c>
      <c r="E62" s="7">
        <v>43556.304799999998</v>
      </c>
      <c r="F62" s="44">
        <f t="shared" si="6"/>
        <v>-20.759680926835642</v>
      </c>
      <c r="G62" s="7">
        <v>92749.537799999991</v>
      </c>
      <c r="H62" s="7">
        <v>123569.26109999999</v>
      </c>
      <c r="I62" s="40">
        <f t="shared" si="7"/>
        <v>-24.941254018714858</v>
      </c>
      <c r="K62" s="5"/>
      <c r="L62" s="5"/>
      <c r="M62" s="5"/>
      <c r="N62" s="5"/>
      <c r="O62" s="5"/>
      <c r="P62" s="5"/>
    </row>
    <row r="63" spans="3:16" s="6" customFormat="1" ht="15.95" customHeight="1" x14ac:dyDescent="0.2">
      <c r="C63" s="13" t="s">
        <v>79</v>
      </c>
      <c r="D63" s="8">
        <v>2100.4584</v>
      </c>
      <c r="E63" s="8">
        <v>2275.0374000000102</v>
      </c>
      <c r="F63" s="45">
        <f t="shared" si="6"/>
        <v>-7.6736760459414626</v>
      </c>
      <c r="G63" s="8">
        <v>5501.9745999999905</v>
      </c>
      <c r="H63" s="8">
        <v>6002.9185000000107</v>
      </c>
      <c r="I63" s="42">
        <f t="shared" si="7"/>
        <v>-8.3450058500714164</v>
      </c>
    </row>
    <row r="64" spans="3:16" s="6" customFormat="1" ht="15.95" customHeight="1" x14ac:dyDescent="0.2">
      <c r="C64" s="22" t="s">
        <v>43</v>
      </c>
      <c r="D64" s="17">
        <v>63.222300000000004</v>
      </c>
      <c r="E64" s="17">
        <v>415.25729999999999</v>
      </c>
      <c r="F64" s="43">
        <f t="shared" si="6"/>
        <v>-84.77515025021836</v>
      </c>
      <c r="G64" s="17">
        <v>147.85760000000002</v>
      </c>
      <c r="H64" s="17">
        <v>1233.9741999999999</v>
      </c>
      <c r="I64" s="41">
        <f t="shared" si="7"/>
        <v>-88.01777217060129</v>
      </c>
    </row>
    <row r="65" spans="3:16" s="4" customFormat="1" ht="15.95" customHeight="1" x14ac:dyDescent="0.2">
      <c r="C65" s="138" t="s">
        <v>9</v>
      </c>
      <c r="D65" s="32">
        <v>89452.4378</v>
      </c>
      <c r="E65" s="32">
        <v>109921.5083</v>
      </c>
      <c r="F65" s="47">
        <f t="shared" si="6"/>
        <v>-18.621533507469167</v>
      </c>
      <c r="G65" s="32">
        <v>234478.87599999999</v>
      </c>
      <c r="H65" s="32">
        <v>304695.63139999995</v>
      </c>
      <c r="I65" s="52">
        <f t="shared" si="7"/>
        <v>-23.044884193899208</v>
      </c>
      <c r="K65" s="6"/>
      <c r="L65" s="6"/>
      <c r="M65" s="6"/>
      <c r="N65" s="6"/>
      <c r="O65" s="6"/>
      <c r="P65" s="6"/>
    </row>
    <row r="66" spans="3:16" s="5" customFormat="1" ht="32.1" customHeight="1" x14ac:dyDescent="0.2">
      <c r="C66" s="223" t="s">
        <v>52</v>
      </c>
      <c r="D66" s="223"/>
      <c r="E66" s="223"/>
      <c r="F66" s="223"/>
      <c r="G66" s="223"/>
      <c r="H66" s="223"/>
      <c r="I66" s="223"/>
      <c r="K66" s="6"/>
      <c r="L66" s="6"/>
      <c r="M66" s="6"/>
      <c r="N66" s="6"/>
      <c r="O66" s="6"/>
      <c r="P66" s="6"/>
    </row>
    <row r="67" spans="3:16" s="6" customFormat="1" ht="15.95" customHeight="1" x14ac:dyDescent="0.2">
      <c r="C67" s="20" t="s">
        <v>10</v>
      </c>
      <c r="D67" s="16">
        <v>488967.22580000001</v>
      </c>
      <c r="E67" s="16">
        <v>607556.41240000003</v>
      </c>
      <c r="F67" s="46">
        <f t="shared" ref="F67:F72" si="8">((D67/E67)*100)-100</f>
        <v>-19.519041224755256</v>
      </c>
      <c r="G67" s="16">
        <v>1312921.865</v>
      </c>
      <c r="H67" s="16">
        <v>1722033.0388</v>
      </c>
      <c r="I67" s="39">
        <f t="shared" ref="I67:I72" si="9">((G67/H67)*100)-100</f>
        <v>-23.757452068694889</v>
      </c>
    </row>
    <row r="68" spans="3:16" s="6" customFormat="1" ht="15.95" customHeight="1" x14ac:dyDescent="0.2">
      <c r="C68" s="21" t="s">
        <v>11</v>
      </c>
      <c r="D68" s="17">
        <v>464022.99110000004</v>
      </c>
      <c r="E68" s="17">
        <v>511801.03960000002</v>
      </c>
      <c r="F68" s="43">
        <f t="shared" si="8"/>
        <v>-9.3352777355319745</v>
      </c>
      <c r="G68" s="17">
        <v>1258127.7297</v>
      </c>
      <c r="H68" s="17">
        <v>1457859.7834999999</v>
      </c>
      <c r="I68" s="41">
        <f t="shared" si="9"/>
        <v>-13.700361040242655</v>
      </c>
      <c r="K68" s="4"/>
      <c r="L68" s="4"/>
      <c r="M68" s="4"/>
      <c r="N68" s="4"/>
      <c r="O68" s="4"/>
      <c r="P68" s="4"/>
    </row>
    <row r="69" spans="3:16" s="6" customFormat="1" ht="15.95" customHeight="1" x14ac:dyDescent="0.2">
      <c r="C69" s="11" t="s">
        <v>53</v>
      </c>
      <c r="D69" s="7">
        <v>417383.41249999998</v>
      </c>
      <c r="E69" s="7">
        <v>468884.17119999998</v>
      </c>
      <c r="F69" s="44">
        <f t="shared" si="8"/>
        <v>-10.983684641815856</v>
      </c>
      <c r="G69" s="7">
        <v>1130776.6279000002</v>
      </c>
      <c r="H69" s="7">
        <v>1337696.8667000001</v>
      </c>
      <c r="I69" s="40">
        <f t="shared" si="9"/>
        <v>-15.46839526584651</v>
      </c>
      <c r="K69" s="5"/>
      <c r="L69" s="5"/>
      <c r="M69" s="5"/>
      <c r="N69" s="5"/>
      <c r="O69" s="5"/>
      <c r="P69" s="5"/>
    </row>
    <row r="70" spans="3:16" s="6" customFormat="1" ht="15.95" customHeight="1" x14ac:dyDescent="0.2">
      <c r="C70" s="13" t="s">
        <v>79</v>
      </c>
      <c r="D70" s="8">
        <v>46639.578600000001</v>
      </c>
      <c r="E70" s="8">
        <v>42916.868399999999</v>
      </c>
      <c r="F70" s="45">
        <f t="shared" si="8"/>
        <v>8.6742354202153251</v>
      </c>
      <c r="G70" s="8">
        <v>127351.1018</v>
      </c>
      <c r="H70" s="8">
        <v>120162.91679999999</v>
      </c>
      <c r="I70" s="42">
        <f t="shared" si="9"/>
        <v>5.9820327197650016</v>
      </c>
    </row>
    <row r="71" spans="3:16" s="6" customFormat="1" ht="15.95" customHeight="1" x14ac:dyDescent="0.2">
      <c r="C71" s="22" t="s">
        <v>43</v>
      </c>
      <c r="D71" s="17">
        <v>200.83629999999999</v>
      </c>
      <c r="E71" s="17">
        <v>1209.1698000000001</v>
      </c>
      <c r="F71" s="43">
        <f t="shared" si="8"/>
        <v>-83.390562681932678</v>
      </c>
      <c r="G71" s="17">
        <v>523.423</v>
      </c>
      <c r="H71" s="17">
        <v>3637.3959</v>
      </c>
      <c r="I71" s="41">
        <f t="shared" si="9"/>
        <v>-85.609952438776318</v>
      </c>
    </row>
    <row r="72" spans="3:16" s="4" customFormat="1" ht="15.95" customHeight="1" x14ac:dyDescent="0.2">
      <c r="C72" s="138" t="s">
        <v>9</v>
      </c>
      <c r="D72" s="32">
        <v>953191.05320000008</v>
      </c>
      <c r="E72" s="32">
        <v>1120566.6217999998</v>
      </c>
      <c r="F72" s="47">
        <f t="shared" si="8"/>
        <v>-14.936690540642672</v>
      </c>
      <c r="G72" s="32">
        <v>2571573.0176999997</v>
      </c>
      <c r="H72" s="32">
        <v>3183530.2182</v>
      </c>
      <c r="I72" s="52">
        <f t="shared" si="9"/>
        <v>-19.222597511450886</v>
      </c>
      <c r="K72" s="6"/>
      <c r="L72" s="6"/>
      <c r="M72" s="6"/>
      <c r="N72" s="6"/>
      <c r="O72" s="6"/>
      <c r="P72" s="6"/>
    </row>
    <row r="73" spans="3:16" s="5" customFormat="1" ht="32.1" customHeight="1" x14ac:dyDescent="0.2">
      <c r="C73" s="223" t="s">
        <v>131</v>
      </c>
      <c r="D73" s="223"/>
      <c r="E73" s="223"/>
      <c r="F73" s="223"/>
      <c r="G73" s="223"/>
      <c r="H73" s="223"/>
      <c r="I73" s="223"/>
      <c r="K73" s="6"/>
      <c r="L73" s="6"/>
      <c r="M73" s="6"/>
      <c r="N73" s="6"/>
      <c r="O73" s="6"/>
      <c r="P73" s="6"/>
    </row>
    <row r="74" spans="3:16" s="6" customFormat="1" ht="15.95" customHeight="1" x14ac:dyDescent="0.2">
      <c r="C74" s="20" t="s">
        <v>10</v>
      </c>
      <c r="D74" s="16">
        <v>129875.2589</v>
      </c>
      <c r="E74" s="16">
        <v>171562.4614</v>
      </c>
      <c r="F74" s="46">
        <f t="shared" ref="F74:F86" si="10">((D74/E74)*100)-100</f>
        <v>-24.298557015223608</v>
      </c>
      <c r="G74" s="16">
        <v>355669.11139999999</v>
      </c>
      <c r="H74" s="16">
        <v>493806.88160000002</v>
      </c>
      <c r="I74" s="39">
        <f t="shared" ref="I74:I86" si="11">((G74/H74)*100)-100</f>
        <v>-27.974047213035035</v>
      </c>
    </row>
    <row r="75" spans="3:16" s="6" customFormat="1" ht="15.95" customHeight="1" x14ac:dyDescent="0.2">
      <c r="C75" s="21" t="s">
        <v>11</v>
      </c>
      <c r="D75" s="17">
        <v>129935.538</v>
      </c>
      <c r="E75" s="17">
        <v>141269.80740000002</v>
      </c>
      <c r="F75" s="43">
        <f t="shared" si="10"/>
        <v>-8.0231364426706335</v>
      </c>
      <c r="G75" s="17">
        <v>351997.16950000002</v>
      </c>
      <c r="H75" s="17">
        <v>399677.45360000001</v>
      </c>
      <c r="I75" s="41">
        <f t="shared" si="11"/>
        <v>-11.929690721988734</v>
      </c>
      <c r="K75" s="4"/>
      <c r="L75" s="4"/>
      <c r="M75" s="4"/>
      <c r="N75" s="4"/>
      <c r="O75" s="4"/>
      <c r="P75" s="4"/>
    </row>
    <row r="76" spans="3:16" s="6" customFormat="1" ht="15.95" customHeight="1" x14ac:dyDescent="0.2">
      <c r="C76" s="11" t="s">
        <v>53</v>
      </c>
      <c r="D76" s="7">
        <v>126976.3437</v>
      </c>
      <c r="E76" s="7">
        <v>138635.38830000002</v>
      </c>
      <c r="F76" s="44">
        <f t="shared" si="10"/>
        <v>-8.4098618274653205</v>
      </c>
      <c r="G76" s="7">
        <v>344067.46060000005</v>
      </c>
      <c r="H76" s="7">
        <v>392561.27960000001</v>
      </c>
      <c r="I76" s="40">
        <f t="shared" si="11"/>
        <v>-12.353184463177996</v>
      </c>
      <c r="K76"/>
      <c r="L76"/>
      <c r="M76"/>
      <c r="N76"/>
      <c r="O76"/>
      <c r="P76"/>
    </row>
    <row r="77" spans="3:16" s="6" customFormat="1" ht="15.95" customHeight="1" x14ac:dyDescent="0.2">
      <c r="C77" s="13" t="s">
        <v>79</v>
      </c>
      <c r="D77" s="8">
        <v>2959.1942999999997</v>
      </c>
      <c r="E77" s="8">
        <v>2634.4191000000201</v>
      </c>
      <c r="F77" s="45">
        <f t="shared" si="10"/>
        <v>12.328152342957765</v>
      </c>
      <c r="G77" s="8">
        <v>7929.7089000000406</v>
      </c>
      <c r="H77" s="8">
        <v>7116.17400000012</v>
      </c>
      <c r="I77" s="42">
        <f t="shared" si="11"/>
        <v>11.432195165546915</v>
      </c>
      <c r="K77"/>
      <c r="L77"/>
      <c r="M77"/>
      <c r="N77"/>
      <c r="O77"/>
      <c r="P77"/>
    </row>
    <row r="78" spans="3:16" s="6" customFormat="1" ht="15.95" customHeight="1" x14ac:dyDescent="0.2">
      <c r="C78" s="22" t="s">
        <v>43</v>
      </c>
      <c r="D78" s="17">
        <v>30.617900000000002</v>
      </c>
      <c r="E78" s="17">
        <v>200.30590000000001</v>
      </c>
      <c r="F78" s="43">
        <f t="shared" si="10"/>
        <v>-84.714429280415601</v>
      </c>
      <c r="G78" s="17">
        <v>73.254100000000008</v>
      </c>
      <c r="H78" s="17">
        <v>564.02330000000006</v>
      </c>
      <c r="I78" s="41">
        <f t="shared" si="11"/>
        <v>-87.012220949028176</v>
      </c>
      <c r="K78"/>
      <c r="L78"/>
      <c r="M78"/>
      <c r="N78"/>
      <c r="O78"/>
      <c r="P78"/>
    </row>
    <row r="79" spans="3:16" s="4" customFormat="1" ht="15.95" customHeight="1" x14ac:dyDescent="0.2">
      <c r="C79" s="138" t="s">
        <v>9</v>
      </c>
      <c r="D79" s="32">
        <v>259841.4148</v>
      </c>
      <c r="E79" s="32">
        <v>313032.5747</v>
      </c>
      <c r="F79" s="47">
        <f t="shared" si="10"/>
        <v>-16.992212376292343</v>
      </c>
      <c r="G79" s="32">
        <v>707739.53500000003</v>
      </c>
      <c r="H79" s="32">
        <v>894048.35849999997</v>
      </c>
      <c r="I79" s="52">
        <f t="shared" si="11"/>
        <v>-20.83878592569441</v>
      </c>
      <c r="K79"/>
      <c r="L79"/>
      <c r="M79"/>
      <c r="N79"/>
      <c r="O79"/>
      <c r="P79"/>
    </row>
    <row r="80" spans="3:16" s="5" customFormat="1" ht="32.1" customHeight="1" x14ac:dyDescent="0.2">
      <c r="C80" s="223" t="s">
        <v>133</v>
      </c>
      <c r="D80" s="223"/>
      <c r="E80" s="223"/>
      <c r="F80" s="223"/>
      <c r="G80" s="223"/>
      <c r="H80" s="223"/>
      <c r="I80" s="223"/>
      <c r="K80" s="6"/>
      <c r="L80" s="6"/>
      <c r="M80" s="6"/>
      <c r="N80" s="6"/>
      <c r="O80" s="6"/>
      <c r="P80" s="6"/>
    </row>
    <row r="81" spans="3:16" s="6" customFormat="1" ht="15.95" customHeight="1" x14ac:dyDescent="0.2">
      <c r="C81" s="20" t="s">
        <v>10</v>
      </c>
      <c r="D81" s="16">
        <v>1082731.5064000001</v>
      </c>
      <c r="E81" s="146">
        <v>758987.1581</v>
      </c>
      <c r="F81" s="147">
        <f t="shared" si="10"/>
        <v>42.654786032275041</v>
      </c>
      <c r="G81" s="16">
        <v>2873645.1603999999</v>
      </c>
      <c r="H81" s="146">
        <v>2080179.5879000002</v>
      </c>
      <c r="I81" s="154">
        <f t="shared" si="11"/>
        <v>38.144089919708591</v>
      </c>
    </row>
    <row r="82" spans="3:16" s="6" customFormat="1" ht="15.95" customHeight="1" x14ac:dyDescent="0.2">
      <c r="C82" s="21" t="s">
        <v>11</v>
      </c>
      <c r="D82" s="17">
        <v>655433.0773</v>
      </c>
      <c r="E82" s="148">
        <v>402341.44689999998</v>
      </c>
      <c r="F82" s="149">
        <f t="shared" si="10"/>
        <v>62.904687635351848</v>
      </c>
      <c r="G82" s="17">
        <v>1739373.0009999999</v>
      </c>
      <c r="H82" s="148">
        <v>1087569.3629999999</v>
      </c>
      <c r="I82" s="155">
        <f t="shared" si="11"/>
        <v>59.932144116494385</v>
      </c>
      <c r="K82" s="4"/>
      <c r="L82" s="4"/>
      <c r="M82" s="4"/>
      <c r="N82" s="4"/>
      <c r="O82" s="4"/>
      <c r="P82" s="4"/>
    </row>
    <row r="83" spans="3:16" s="6" customFormat="1" ht="15.95" customHeight="1" x14ac:dyDescent="0.2">
      <c r="C83" s="11" t="s">
        <v>53</v>
      </c>
      <c r="D83" s="7">
        <v>643900.9767</v>
      </c>
      <c r="E83" s="150">
        <v>395950.60160000005</v>
      </c>
      <c r="F83" s="151">
        <f t="shared" si="10"/>
        <v>62.621542712160362</v>
      </c>
      <c r="G83" s="7">
        <v>1709166.2206999999</v>
      </c>
      <c r="H83" s="150">
        <v>1070554.3239</v>
      </c>
      <c r="I83" s="156">
        <f t="shared" si="11"/>
        <v>59.652451308921371</v>
      </c>
      <c r="K83"/>
      <c r="L83"/>
      <c r="M83"/>
      <c r="N83"/>
      <c r="O83"/>
      <c r="P83"/>
    </row>
    <row r="84" spans="3:16" s="6" customFormat="1" ht="15.95" customHeight="1" x14ac:dyDescent="0.2">
      <c r="C84" s="13" t="s">
        <v>79</v>
      </c>
      <c r="D84" s="8">
        <v>11532.100599999902</v>
      </c>
      <c r="E84" s="152">
        <v>6390.8452999999508</v>
      </c>
      <c r="F84" s="153">
        <f t="shared" si="10"/>
        <v>80.447187479252392</v>
      </c>
      <c r="G84" s="8">
        <v>30206.780300000399</v>
      </c>
      <c r="H84" s="152">
        <v>17015.039099999802</v>
      </c>
      <c r="I84" s="157">
        <f t="shared" si="11"/>
        <v>77.529890601313696</v>
      </c>
      <c r="K84"/>
      <c r="L84"/>
      <c r="M84"/>
      <c r="N84"/>
      <c r="O84"/>
      <c r="P84"/>
    </row>
    <row r="85" spans="3:16" s="6" customFormat="1" ht="15.95" customHeight="1" x14ac:dyDescent="0.2">
      <c r="C85" s="22" t="s">
        <v>43</v>
      </c>
      <c r="D85" s="17">
        <v>177.5154</v>
      </c>
      <c r="E85" s="148">
        <v>1042.4689000000001</v>
      </c>
      <c r="F85" s="149">
        <f t="shared" si="10"/>
        <v>-82.971635892447253</v>
      </c>
      <c r="G85" s="17">
        <v>396.36869999999999</v>
      </c>
      <c r="H85" s="148">
        <v>2830.7678999999998</v>
      </c>
      <c r="I85" s="155">
        <f t="shared" si="11"/>
        <v>-85.997838254418525</v>
      </c>
      <c r="K85"/>
      <c r="L85"/>
      <c r="M85"/>
      <c r="N85"/>
      <c r="O85"/>
      <c r="P85"/>
    </row>
    <row r="86" spans="3:16" s="4" customFormat="1" ht="15.95" customHeight="1" x14ac:dyDescent="0.2">
      <c r="C86" s="138" t="s">
        <v>9</v>
      </c>
      <c r="D86" s="32">
        <v>1738342.0991</v>
      </c>
      <c r="E86" s="32">
        <v>1162371.0739000002</v>
      </c>
      <c r="F86" s="47">
        <f t="shared" si="10"/>
        <v>49.551390096752442</v>
      </c>
      <c r="G86" s="32">
        <v>4613414.5301000001</v>
      </c>
      <c r="H86" s="32">
        <v>3170579.7188000004</v>
      </c>
      <c r="I86" s="52">
        <f t="shared" si="11"/>
        <v>45.50697157193963</v>
      </c>
      <c r="K86"/>
      <c r="L86"/>
      <c r="M86"/>
      <c r="N86"/>
      <c r="O86"/>
      <c r="P86"/>
    </row>
    <row r="87" spans="3:16" ht="15" customHeight="1" x14ac:dyDescent="0.2"/>
    <row r="88" spans="3:16" ht="15" customHeight="1" x14ac:dyDescent="0.2"/>
    <row r="89" spans="3:16" ht="15" customHeight="1" x14ac:dyDescent="0.2"/>
    <row r="90" spans="3:16" ht="15" customHeight="1" x14ac:dyDescent="0.2"/>
    <row r="91" spans="3:16" ht="15" customHeight="1" x14ac:dyDescent="0.2"/>
    <row r="92" spans="3:16" ht="15" customHeight="1" x14ac:dyDescent="0.2"/>
    <row r="93" spans="3:16" ht="15" customHeight="1" x14ac:dyDescent="0.2"/>
    <row r="94" spans="3:16" ht="15" customHeight="1" x14ac:dyDescent="0.2"/>
    <row r="95" spans="3:16" ht="15" customHeight="1" x14ac:dyDescent="0.2"/>
    <row r="96" spans="3:1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sheetData>
  <customSheetViews>
    <customSheetView guid="{BD0090C9-DA10-4990-9651-066A2554CA18}">
      <selection activeCell="G56" sqref="G56:I56"/>
      <rowBreaks count="1" manualBreakCount="1">
        <brk id="45" max="8" man="1"/>
      </rowBreaks>
      <pageMargins left="0.39370078740157483" right="0.19685039370078741" top="0.19685039370078741" bottom="0.19685039370078741" header="0" footer="0"/>
      <pageSetup paperSize="9" orientation="portrait" r:id="rId1"/>
      <headerFooter alignWithMargins="0"/>
    </customSheetView>
  </customSheetViews>
  <mergeCells count="14">
    <mergeCell ref="C35:I35"/>
    <mergeCell ref="C59:I59"/>
    <mergeCell ref="C66:I66"/>
    <mergeCell ref="C80:I80"/>
    <mergeCell ref="C73:I73"/>
    <mergeCell ref="C56:C58"/>
    <mergeCell ref="D56:F56"/>
    <mergeCell ref="G56:I56"/>
    <mergeCell ref="C21:I21"/>
    <mergeCell ref="C28:I28"/>
    <mergeCell ref="C14:I14"/>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rowBreaks count="1" manualBreakCount="1">
    <brk id="45" max="8" man="1"/>
  </rowBreaks>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24583" r:id="rId5"/>
      </mc:Fallback>
    </mc:AlternateContent>
    <mc:AlternateContent xmlns:mc="http://schemas.openxmlformats.org/markup-compatibility/2006">
      <mc:Choice Requires="x14">
        <oleObject progId="Word.Picture.8" shapeId="24584" r:id="rId7">
          <objectPr defaultSize="0" autoPict="0" r:id="rId6">
            <anchor moveWithCells="1" sizeWithCells="1">
              <from>
                <xdr:col>2</xdr:col>
                <xdr:colOff>19050</xdr:colOff>
                <xdr:row>45</xdr:row>
                <xdr:rowOff>142875</xdr:rowOff>
              </from>
              <to>
                <xdr:col>3</xdr:col>
                <xdr:colOff>371475</xdr:colOff>
                <xdr:row>51</xdr:row>
                <xdr:rowOff>0</xdr:rowOff>
              </to>
            </anchor>
          </objectPr>
        </oleObject>
      </mc:Choice>
      <mc:Fallback>
        <oleObject progId="Word.Picture.8" shapeId="24584" r:id="rId7"/>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4"/>
  <sheetViews>
    <sheetView zoomScaleNormal="100" workbookViewId="0">
      <selection activeCell="M43" sqref="M43"/>
    </sheetView>
  </sheetViews>
  <sheetFormatPr baseColWidth="10" defaultRowHeight="12.75" x14ac:dyDescent="0.2"/>
  <cols>
    <col min="1" max="2" width="1.85546875" customWidth="1"/>
    <col min="3" max="3" width="15" customWidth="1"/>
    <col min="4" max="6" width="9.85546875" customWidth="1"/>
    <col min="7" max="7" width="10.7109375" customWidth="1"/>
    <col min="8" max="10" width="9.85546875" customWidth="1"/>
    <col min="11" max="11" width="10.7109375" customWidth="1"/>
    <col min="12" max="13" width="9.28515625" customWidth="1"/>
  </cols>
  <sheetData>
    <row r="1" spans="3:13" ht="12.75" customHeight="1" x14ac:dyDescent="0.2"/>
    <row r="2" spans="3:13" ht="12.75" customHeight="1" x14ac:dyDescent="0.2"/>
    <row r="3" spans="3:13" ht="12.75" customHeight="1" x14ac:dyDescent="0.2"/>
    <row r="4" spans="3:13" ht="12.75" customHeight="1" x14ac:dyDescent="0.2">
      <c r="L4" s="61"/>
    </row>
    <row r="5" spans="3:13" ht="12.75" customHeight="1" x14ac:dyDescent="0.2">
      <c r="L5" s="61"/>
    </row>
    <row r="6" spans="3:13" ht="12.75" customHeight="1" x14ac:dyDescent="0.2">
      <c r="L6" s="61"/>
    </row>
    <row r="7" spans="3:13" ht="15.75" customHeight="1" x14ac:dyDescent="0.25">
      <c r="C7" s="2" t="s">
        <v>2</v>
      </c>
      <c r="K7" s="53"/>
      <c r="L7" s="61"/>
      <c r="M7" s="53"/>
    </row>
    <row r="8" spans="3:13" ht="12.75" customHeight="1" x14ac:dyDescent="0.2">
      <c r="L8" s="61"/>
    </row>
    <row r="9" spans="3:13" ht="12.75" customHeight="1" x14ac:dyDescent="0.2">
      <c r="C9" s="225" t="s">
        <v>108</v>
      </c>
      <c r="D9" s="226"/>
      <c r="E9" s="226"/>
      <c r="F9" s="226"/>
      <c r="G9" s="226"/>
      <c r="H9" s="226"/>
      <c r="I9" s="226"/>
      <c r="J9" s="226"/>
      <c r="K9" s="197" t="s">
        <v>99</v>
      </c>
      <c r="L9" s="61"/>
    </row>
    <row r="10" spans="3:13" ht="12.75" customHeight="1" x14ac:dyDescent="0.2">
      <c r="L10" s="61"/>
    </row>
    <row r="11" spans="3:13" ht="17.100000000000001" customHeight="1" x14ac:dyDescent="0.2">
      <c r="C11" s="227" t="s">
        <v>41</v>
      </c>
      <c r="D11" s="235" t="str">
        <f>CONCATENATE('M1'!D11," ",'M1'!D12)</f>
        <v>März 2017</v>
      </c>
      <c r="E11" s="236"/>
      <c r="F11" s="236"/>
      <c r="G11" s="237"/>
      <c r="H11" s="237"/>
      <c r="I11" s="237"/>
      <c r="J11" s="237"/>
      <c r="K11" s="222"/>
      <c r="L11" s="61"/>
    </row>
    <row r="12" spans="3:13" ht="32.25" customHeight="1" x14ac:dyDescent="0.2">
      <c r="C12" s="228"/>
      <c r="D12" s="214" t="s">
        <v>100</v>
      </c>
      <c r="E12" s="229"/>
      <c r="F12" s="229"/>
      <c r="G12" s="230"/>
      <c r="H12" s="214" t="s">
        <v>101</v>
      </c>
      <c r="I12" s="229"/>
      <c r="J12" s="229"/>
      <c r="K12" s="230"/>
      <c r="L12" s="61"/>
    </row>
    <row r="13" spans="3:13" ht="15" customHeight="1" x14ac:dyDescent="0.2">
      <c r="C13" s="228"/>
      <c r="D13" s="231" t="s">
        <v>142</v>
      </c>
      <c r="E13" s="232"/>
      <c r="F13" s="233"/>
      <c r="G13" s="234"/>
      <c r="H13" s="231" t="s">
        <v>142</v>
      </c>
      <c r="I13" s="232"/>
      <c r="J13" s="233"/>
      <c r="K13" s="234"/>
      <c r="L13" s="61"/>
    </row>
    <row r="14" spans="3:13" ht="15" customHeight="1" x14ac:dyDescent="0.2">
      <c r="C14" s="133"/>
      <c r="D14" s="134">
        <v>2</v>
      </c>
      <c r="E14" s="158">
        <v>3</v>
      </c>
      <c r="F14" s="158">
        <v>4</v>
      </c>
      <c r="G14" s="135" t="s">
        <v>139</v>
      </c>
      <c r="H14" s="134">
        <v>2</v>
      </c>
      <c r="I14" s="158">
        <v>3</v>
      </c>
      <c r="J14" s="158">
        <v>4</v>
      </c>
      <c r="K14" s="135" t="s">
        <v>139</v>
      </c>
      <c r="L14" s="61"/>
    </row>
    <row r="15" spans="3:13" ht="15" customHeight="1" x14ac:dyDescent="0.2">
      <c r="C15" s="109"/>
      <c r="D15" s="110" t="s">
        <v>135</v>
      </c>
      <c r="E15" s="159" t="s">
        <v>135</v>
      </c>
      <c r="F15" s="159" t="s">
        <v>135</v>
      </c>
      <c r="G15" s="111" t="s">
        <v>135</v>
      </c>
      <c r="H15" s="110" t="s">
        <v>135</v>
      </c>
      <c r="I15" s="159" t="s">
        <v>135</v>
      </c>
      <c r="J15" s="159" t="s">
        <v>135</v>
      </c>
      <c r="K15" s="111" t="s">
        <v>135</v>
      </c>
      <c r="L15" s="61"/>
    </row>
    <row r="16" spans="3:13" s="6" customFormat="1" ht="15.95" customHeight="1" x14ac:dyDescent="0.2">
      <c r="C16" s="20" t="s">
        <v>10</v>
      </c>
      <c r="D16" s="92">
        <v>584334.1</v>
      </c>
      <c r="E16" s="92">
        <v>216711.2</v>
      </c>
      <c r="F16" s="92">
        <v>331554.5</v>
      </c>
      <c r="G16" s="92">
        <v>195681.8</v>
      </c>
      <c r="H16" s="92">
        <v>1513713.7</v>
      </c>
      <c r="I16" s="92">
        <v>742908.9</v>
      </c>
      <c r="J16" s="92">
        <v>866688.1</v>
      </c>
      <c r="K16" s="97">
        <v>1160713.3999999999</v>
      </c>
      <c r="L16" s="130"/>
      <c r="M16" s="130"/>
    </row>
    <row r="17" spans="1:13" s="6" customFormat="1" ht="15.95" customHeight="1" x14ac:dyDescent="0.2">
      <c r="C17" s="21" t="s">
        <v>11</v>
      </c>
      <c r="D17" s="93">
        <v>86181.3</v>
      </c>
      <c r="E17" s="93">
        <v>19941.599999999999</v>
      </c>
      <c r="F17" s="93">
        <v>134611.1</v>
      </c>
      <c r="G17" s="93">
        <v>126860.3</v>
      </c>
      <c r="H17" s="93">
        <v>332068.40000000002</v>
      </c>
      <c r="I17" s="93">
        <v>65408.800000000003</v>
      </c>
      <c r="J17" s="93">
        <v>344433.6</v>
      </c>
      <c r="K17" s="98">
        <v>490624.1</v>
      </c>
      <c r="L17" s="131"/>
      <c r="M17" s="131"/>
    </row>
    <row r="18" spans="1:13" s="6" customFormat="1" ht="15.95" customHeight="1" x14ac:dyDescent="0.2">
      <c r="C18" s="22" t="s">
        <v>53</v>
      </c>
      <c r="D18" s="94">
        <v>76384.3</v>
      </c>
      <c r="E18" s="94">
        <v>18802.900000000001</v>
      </c>
      <c r="F18" s="94">
        <v>131773.20000000001</v>
      </c>
      <c r="G18" s="94">
        <v>100629.9</v>
      </c>
      <c r="H18" s="94">
        <v>321532.59999999998</v>
      </c>
      <c r="I18" s="94">
        <v>64240.6</v>
      </c>
      <c r="J18" s="94">
        <v>340183.9</v>
      </c>
      <c r="K18" s="99">
        <v>439232.5</v>
      </c>
      <c r="L18" s="131"/>
      <c r="M18" s="131"/>
    </row>
    <row r="19" spans="1:13" s="6" customFormat="1" ht="15.95" customHeight="1" x14ac:dyDescent="0.2">
      <c r="C19" s="12" t="s">
        <v>54</v>
      </c>
      <c r="D19" s="94">
        <v>6048</v>
      </c>
      <c r="E19" s="94">
        <v>152.30000000000001</v>
      </c>
      <c r="F19" s="94">
        <v>452.1</v>
      </c>
      <c r="G19" s="94">
        <v>354.9</v>
      </c>
      <c r="H19" s="94">
        <v>9585.4</v>
      </c>
      <c r="I19" s="94">
        <v>5238</v>
      </c>
      <c r="J19" s="94">
        <v>1431</v>
      </c>
      <c r="K19" s="99">
        <v>1873.5</v>
      </c>
      <c r="L19" s="131"/>
      <c r="M19" s="131"/>
    </row>
    <row r="20" spans="1:13" s="6" customFormat="1" ht="15.95" customHeight="1" x14ac:dyDescent="0.2">
      <c r="A20" s="6" t="s">
        <v>12</v>
      </c>
      <c r="C20" s="12" t="s">
        <v>55</v>
      </c>
      <c r="D20" s="94">
        <v>85.4</v>
      </c>
      <c r="E20" s="94">
        <v>0</v>
      </c>
      <c r="F20" s="94">
        <v>1516.9</v>
      </c>
      <c r="G20" s="94">
        <v>385.3</v>
      </c>
      <c r="H20" s="94">
        <v>3561.4</v>
      </c>
      <c r="I20" s="94">
        <v>7.8</v>
      </c>
      <c r="J20" s="94">
        <v>3015.1</v>
      </c>
      <c r="K20" s="99">
        <v>62026.6</v>
      </c>
      <c r="L20" s="131"/>
      <c r="M20" s="131"/>
    </row>
    <row r="21" spans="1:13" s="6" customFormat="1" ht="15.95" customHeight="1" x14ac:dyDescent="0.2">
      <c r="C21" s="12" t="s">
        <v>56</v>
      </c>
      <c r="D21" s="94">
        <v>1296.2</v>
      </c>
      <c r="E21" s="94">
        <v>0</v>
      </c>
      <c r="F21" s="94">
        <v>342.9</v>
      </c>
      <c r="G21" s="94">
        <v>1384.2</v>
      </c>
      <c r="H21" s="94">
        <v>1329</v>
      </c>
      <c r="I21" s="94">
        <v>1212.0999999999999</v>
      </c>
      <c r="J21" s="94">
        <v>476.2</v>
      </c>
      <c r="K21" s="99">
        <v>8879</v>
      </c>
      <c r="L21" s="131"/>
      <c r="M21" s="131"/>
    </row>
    <row r="22" spans="1:13" s="6" customFormat="1" ht="15.95" customHeight="1" x14ac:dyDescent="0.2">
      <c r="C22" s="12" t="s">
        <v>57</v>
      </c>
      <c r="D22" s="94">
        <v>0</v>
      </c>
      <c r="E22" s="94">
        <v>85.3</v>
      </c>
      <c r="F22" s="94">
        <v>0</v>
      </c>
      <c r="G22" s="94">
        <v>1319.4</v>
      </c>
      <c r="H22" s="94">
        <v>536.29999999999995</v>
      </c>
      <c r="I22" s="94">
        <v>0</v>
      </c>
      <c r="J22" s="94">
        <v>0</v>
      </c>
      <c r="K22" s="99">
        <v>761.6</v>
      </c>
      <c r="L22" s="131"/>
      <c r="M22" s="131"/>
    </row>
    <row r="23" spans="1:13" s="6" customFormat="1" ht="15.95" customHeight="1" x14ac:dyDescent="0.2">
      <c r="C23" s="12" t="s">
        <v>58</v>
      </c>
      <c r="D23" s="94">
        <v>184.6</v>
      </c>
      <c r="E23" s="94">
        <v>0</v>
      </c>
      <c r="F23" s="94">
        <v>0</v>
      </c>
      <c r="G23" s="94">
        <v>2800.7</v>
      </c>
      <c r="H23" s="94">
        <v>883.7</v>
      </c>
      <c r="I23" s="94">
        <v>653.9</v>
      </c>
      <c r="J23" s="94">
        <v>0</v>
      </c>
      <c r="K23" s="99">
        <v>233.1</v>
      </c>
      <c r="L23" s="131"/>
      <c r="M23" s="131"/>
    </row>
    <row r="24" spans="1:13" s="6" customFormat="1" ht="15.95" customHeight="1" x14ac:dyDescent="0.2">
      <c r="C24" s="12" t="s">
        <v>59</v>
      </c>
      <c r="D24" s="94">
        <v>6444.4</v>
      </c>
      <c r="E24" s="94">
        <v>2374.1999999999998</v>
      </c>
      <c r="F24" s="94">
        <v>1522.7</v>
      </c>
      <c r="G24" s="94">
        <v>1578</v>
      </c>
      <c r="H24" s="94">
        <v>11289</v>
      </c>
      <c r="I24" s="94">
        <v>862.7</v>
      </c>
      <c r="J24" s="94">
        <v>5167.8999999999996</v>
      </c>
      <c r="K24" s="99">
        <v>12036.5</v>
      </c>
      <c r="L24" s="131"/>
      <c r="M24" s="131"/>
    </row>
    <row r="25" spans="1:13" s="6" customFormat="1" ht="15.95" customHeight="1" x14ac:dyDescent="0.2">
      <c r="C25" s="12" t="s">
        <v>60</v>
      </c>
      <c r="D25" s="94">
        <v>0</v>
      </c>
      <c r="E25" s="94">
        <v>438</v>
      </c>
      <c r="F25" s="94">
        <v>0</v>
      </c>
      <c r="G25" s="94">
        <v>5134.1000000000004</v>
      </c>
      <c r="H25" s="94">
        <v>1021.6</v>
      </c>
      <c r="I25" s="94">
        <v>437.9</v>
      </c>
      <c r="J25" s="94">
        <v>0</v>
      </c>
      <c r="K25" s="99">
        <v>55199.7</v>
      </c>
      <c r="L25" s="131"/>
      <c r="M25" s="131"/>
    </row>
    <row r="26" spans="1:13" s="6" customFormat="1" ht="15.95" customHeight="1" x14ac:dyDescent="0.2">
      <c r="A26" s="6" t="s">
        <v>13</v>
      </c>
      <c r="C26" s="12" t="s">
        <v>61</v>
      </c>
      <c r="D26" s="94">
        <v>1833</v>
      </c>
      <c r="E26" s="94">
        <v>0</v>
      </c>
      <c r="F26" s="94">
        <v>0</v>
      </c>
      <c r="G26" s="94">
        <v>2538.6</v>
      </c>
      <c r="H26" s="94">
        <v>5229.2</v>
      </c>
      <c r="I26" s="94">
        <v>1432.3</v>
      </c>
      <c r="J26" s="94">
        <v>0</v>
      </c>
      <c r="K26" s="99">
        <v>617</v>
      </c>
      <c r="L26" s="131"/>
      <c r="M26" s="131"/>
    </row>
    <row r="27" spans="1:13" s="6" customFormat="1" ht="15.95" customHeight="1" x14ac:dyDescent="0.2">
      <c r="C27" s="12" t="s">
        <v>62</v>
      </c>
      <c r="D27" s="94">
        <v>0</v>
      </c>
      <c r="E27" s="94">
        <v>0</v>
      </c>
      <c r="F27" s="94">
        <v>830.5</v>
      </c>
      <c r="G27" s="94">
        <v>0</v>
      </c>
      <c r="H27" s="94">
        <v>10.8</v>
      </c>
      <c r="I27" s="94">
        <v>204.9</v>
      </c>
      <c r="J27" s="94">
        <v>0</v>
      </c>
      <c r="K27" s="99">
        <v>1750.6</v>
      </c>
      <c r="L27" s="131"/>
      <c r="M27" s="131"/>
    </row>
    <row r="28" spans="1:13" s="6" customFormat="1" ht="15.95" customHeight="1" x14ac:dyDescent="0.2">
      <c r="A28" s="6" t="s">
        <v>13</v>
      </c>
      <c r="C28" s="12" t="s">
        <v>63</v>
      </c>
      <c r="D28" s="94">
        <v>3090.1</v>
      </c>
      <c r="E28" s="94">
        <v>3648.1</v>
      </c>
      <c r="F28" s="94">
        <v>562.6</v>
      </c>
      <c r="G28" s="94">
        <v>1097.4000000000001</v>
      </c>
      <c r="H28" s="94">
        <v>15531.7</v>
      </c>
      <c r="I28" s="94">
        <v>7013.3</v>
      </c>
      <c r="J28" s="94">
        <v>2756.7</v>
      </c>
      <c r="K28" s="99">
        <v>3898.6</v>
      </c>
      <c r="L28" s="131"/>
      <c r="M28" s="131"/>
    </row>
    <row r="29" spans="1:13" s="6" customFormat="1" ht="15.95" customHeight="1" x14ac:dyDescent="0.2">
      <c r="A29" s="6" t="s">
        <v>13</v>
      </c>
      <c r="C29" s="12" t="s">
        <v>132</v>
      </c>
      <c r="D29" s="94">
        <v>0</v>
      </c>
      <c r="E29" s="94">
        <v>0</v>
      </c>
      <c r="F29" s="94">
        <v>0</v>
      </c>
      <c r="G29" s="94">
        <v>0</v>
      </c>
      <c r="H29" s="94">
        <v>6499.6</v>
      </c>
      <c r="I29" s="94">
        <v>0</v>
      </c>
      <c r="J29" s="94">
        <v>0</v>
      </c>
      <c r="K29" s="99">
        <v>0</v>
      </c>
      <c r="L29" s="131"/>
      <c r="M29" s="131"/>
    </row>
    <row r="30" spans="1:13" s="6" customFormat="1" ht="15.95" customHeight="1" x14ac:dyDescent="0.2">
      <c r="C30" s="12" t="s">
        <v>64</v>
      </c>
      <c r="D30" s="94">
        <v>3433.2</v>
      </c>
      <c r="E30" s="94">
        <v>0</v>
      </c>
      <c r="F30" s="94">
        <v>1103.4000000000001</v>
      </c>
      <c r="G30" s="94">
        <v>7496.7</v>
      </c>
      <c r="H30" s="94">
        <v>4203</v>
      </c>
      <c r="I30" s="94">
        <v>0</v>
      </c>
      <c r="J30" s="94">
        <v>1947.1</v>
      </c>
      <c r="K30" s="99">
        <v>5116.3</v>
      </c>
      <c r="L30" s="131"/>
      <c r="M30" s="131"/>
    </row>
    <row r="31" spans="1:13" s="6" customFormat="1" ht="15.95" customHeight="1" x14ac:dyDescent="0.2">
      <c r="C31" s="12" t="s">
        <v>65</v>
      </c>
      <c r="D31" s="94">
        <v>4132.7</v>
      </c>
      <c r="E31" s="94">
        <v>1182.7</v>
      </c>
      <c r="F31" s="94">
        <v>96216.8</v>
      </c>
      <c r="G31" s="94">
        <v>16783.2</v>
      </c>
      <c r="H31" s="94">
        <v>12566.4</v>
      </c>
      <c r="I31" s="94">
        <v>2510</v>
      </c>
      <c r="J31" s="94">
        <v>49716.800000000003</v>
      </c>
      <c r="K31" s="99">
        <v>10336.299999999999</v>
      </c>
      <c r="L31" s="131"/>
      <c r="M31" s="131"/>
    </row>
    <row r="32" spans="1:13" s="6" customFormat="1" ht="15.95" customHeight="1" x14ac:dyDescent="0.2">
      <c r="C32" s="12" t="s">
        <v>66</v>
      </c>
      <c r="D32" s="94">
        <v>154.6</v>
      </c>
      <c r="E32" s="94">
        <v>159.19999999999999</v>
      </c>
      <c r="F32" s="94">
        <v>0</v>
      </c>
      <c r="G32" s="94">
        <v>621.9</v>
      </c>
      <c r="H32" s="94">
        <v>1274.4000000000001</v>
      </c>
      <c r="I32" s="94">
        <v>479.9</v>
      </c>
      <c r="J32" s="94">
        <v>105.3</v>
      </c>
      <c r="K32" s="99">
        <v>704.4</v>
      </c>
      <c r="L32" s="131"/>
      <c r="M32" s="131"/>
    </row>
    <row r="33" spans="1:14" s="6" customFormat="1" ht="15.95" customHeight="1" x14ac:dyDescent="0.2">
      <c r="C33" s="12" t="s">
        <v>67</v>
      </c>
      <c r="D33" s="94">
        <v>0</v>
      </c>
      <c r="E33" s="94">
        <v>0</v>
      </c>
      <c r="F33" s="94">
        <v>0</v>
      </c>
      <c r="G33" s="94">
        <v>0</v>
      </c>
      <c r="H33" s="94">
        <v>0</v>
      </c>
      <c r="I33" s="94">
        <v>0</v>
      </c>
      <c r="J33" s="94">
        <v>0</v>
      </c>
      <c r="K33" s="99">
        <v>0</v>
      </c>
      <c r="L33" s="131"/>
      <c r="M33" s="131"/>
    </row>
    <row r="34" spans="1:14" s="6" customFormat="1" ht="15.95" customHeight="1" x14ac:dyDescent="0.2">
      <c r="C34" s="12" t="s">
        <v>68</v>
      </c>
      <c r="D34" s="94">
        <v>11211.2</v>
      </c>
      <c r="E34" s="94">
        <v>2853.6</v>
      </c>
      <c r="F34" s="94">
        <v>3819.1</v>
      </c>
      <c r="G34" s="94">
        <v>16989.900000000001</v>
      </c>
      <c r="H34" s="94">
        <v>51770.2</v>
      </c>
      <c r="I34" s="94">
        <v>15405.3</v>
      </c>
      <c r="J34" s="94">
        <v>22164.9</v>
      </c>
      <c r="K34" s="99">
        <v>44501.2</v>
      </c>
      <c r="L34" s="131"/>
      <c r="M34" s="131"/>
    </row>
    <row r="35" spans="1:14" s="6" customFormat="1" ht="15.95" customHeight="1" x14ac:dyDescent="0.2">
      <c r="C35" s="12" t="s">
        <v>69</v>
      </c>
      <c r="D35" s="94">
        <v>5398.4</v>
      </c>
      <c r="E35" s="94">
        <v>951.1</v>
      </c>
      <c r="F35" s="94">
        <v>815.8</v>
      </c>
      <c r="G35" s="94">
        <v>1947.7</v>
      </c>
      <c r="H35" s="94">
        <v>9915.1</v>
      </c>
      <c r="I35" s="94">
        <v>6736</v>
      </c>
      <c r="J35" s="94">
        <v>10116.1</v>
      </c>
      <c r="K35" s="99">
        <v>6776.3</v>
      </c>
      <c r="L35" s="131"/>
      <c r="M35" s="131"/>
    </row>
    <row r="36" spans="1:14" s="6" customFormat="1" ht="15.95" customHeight="1" x14ac:dyDescent="0.2">
      <c r="C36" s="12" t="s">
        <v>70</v>
      </c>
      <c r="D36" s="94">
        <v>27642.799999999999</v>
      </c>
      <c r="E36" s="94">
        <v>5742.8</v>
      </c>
      <c r="F36" s="94">
        <v>20600.7</v>
      </c>
      <c r="G36" s="94">
        <v>37920.800000000003</v>
      </c>
      <c r="H36" s="94">
        <v>149373.79999999999</v>
      </c>
      <c r="I36" s="94">
        <v>12259.5</v>
      </c>
      <c r="J36" s="94">
        <v>212820.5</v>
      </c>
      <c r="K36" s="99">
        <v>159441.4</v>
      </c>
      <c r="L36" s="131"/>
      <c r="M36" s="131"/>
    </row>
    <row r="37" spans="1:14" s="6" customFormat="1" ht="15.95" customHeight="1" x14ac:dyDescent="0.2">
      <c r="C37" s="12" t="s">
        <v>71</v>
      </c>
      <c r="D37" s="94">
        <v>1199</v>
      </c>
      <c r="E37" s="94">
        <v>0</v>
      </c>
      <c r="F37" s="94">
        <v>1337.2</v>
      </c>
      <c r="G37" s="94">
        <v>130.80000000000001</v>
      </c>
      <c r="H37" s="94">
        <v>1276.0999999999999</v>
      </c>
      <c r="I37" s="94">
        <v>11</v>
      </c>
      <c r="J37" s="94">
        <v>2381.6</v>
      </c>
      <c r="K37" s="99">
        <v>9508.1</v>
      </c>
      <c r="L37" s="131"/>
      <c r="M37" s="131"/>
    </row>
    <row r="38" spans="1:14" s="6" customFormat="1" ht="15.95" customHeight="1" x14ac:dyDescent="0.2">
      <c r="C38" s="12" t="s">
        <v>72</v>
      </c>
      <c r="D38" s="94">
        <v>18.100000000000001</v>
      </c>
      <c r="E38" s="94">
        <v>0</v>
      </c>
      <c r="F38" s="94">
        <v>0</v>
      </c>
      <c r="G38" s="94">
        <v>375.1</v>
      </c>
      <c r="H38" s="94">
        <v>3614.8</v>
      </c>
      <c r="I38" s="94">
        <v>357.6</v>
      </c>
      <c r="J38" s="94">
        <v>5755.4</v>
      </c>
      <c r="K38" s="99">
        <v>13144.2</v>
      </c>
      <c r="L38" s="131"/>
      <c r="M38" s="131"/>
    </row>
    <row r="39" spans="1:14" s="6" customFormat="1" ht="15.95" customHeight="1" x14ac:dyDescent="0.2">
      <c r="C39" s="12" t="s">
        <v>80</v>
      </c>
      <c r="D39" s="94">
        <v>1662.1</v>
      </c>
      <c r="E39" s="94">
        <v>0</v>
      </c>
      <c r="F39" s="94">
        <v>0</v>
      </c>
      <c r="G39" s="94">
        <v>459.5</v>
      </c>
      <c r="H39" s="94">
        <v>2411.4</v>
      </c>
      <c r="I39" s="94">
        <v>610.6</v>
      </c>
      <c r="J39" s="94">
        <v>0</v>
      </c>
      <c r="K39" s="99">
        <v>0</v>
      </c>
      <c r="L39" s="131"/>
      <c r="M39" s="131"/>
    </row>
    <row r="40" spans="1:14" s="6" customFormat="1" ht="15.95" customHeight="1" x14ac:dyDescent="0.2">
      <c r="C40" s="12" t="s">
        <v>73</v>
      </c>
      <c r="D40" s="94">
        <v>41.8</v>
      </c>
      <c r="E40" s="94">
        <v>0</v>
      </c>
      <c r="F40" s="94">
        <v>0</v>
      </c>
      <c r="G40" s="94">
        <v>0</v>
      </c>
      <c r="H40" s="94">
        <v>3229.1</v>
      </c>
      <c r="I40" s="94">
        <v>243</v>
      </c>
      <c r="J40" s="94">
        <v>4407.7</v>
      </c>
      <c r="K40" s="99">
        <v>921</v>
      </c>
      <c r="L40" s="131"/>
      <c r="M40" s="131"/>
    </row>
    <row r="41" spans="1:14" s="6" customFormat="1" ht="15.95" customHeight="1" x14ac:dyDescent="0.2">
      <c r="C41" s="12" t="s">
        <v>74</v>
      </c>
      <c r="D41" s="94">
        <v>0</v>
      </c>
      <c r="E41" s="94">
        <v>0</v>
      </c>
      <c r="F41" s="94">
        <v>0</v>
      </c>
      <c r="G41" s="94">
        <v>0</v>
      </c>
      <c r="H41" s="94">
        <v>2059</v>
      </c>
      <c r="I41" s="94">
        <v>0</v>
      </c>
      <c r="J41" s="94">
        <v>731.4</v>
      </c>
      <c r="K41" s="99">
        <v>429.4</v>
      </c>
      <c r="L41" s="131"/>
      <c r="M41" s="131"/>
    </row>
    <row r="42" spans="1:14" s="6" customFormat="1" ht="15.95" customHeight="1" x14ac:dyDescent="0.2">
      <c r="C42" s="12" t="s">
        <v>75</v>
      </c>
      <c r="D42" s="94">
        <v>1425.8</v>
      </c>
      <c r="E42" s="94">
        <v>413.3</v>
      </c>
      <c r="F42" s="94">
        <v>0</v>
      </c>
      <c r="G42" s="94">
        <v>834.9</v>
      </c>
      <c r="H42" s="94">
        <v>2439.6999999999998</v>
      </c>
      <c r="I42" s="94">
        <v>1231.5</v>
      </c>
      <c r="J42" s="94">
        <v>2418.4</v>
      </c>
      <c r="K42" s="99">
        <v>27088.1</v>
      </c>
      <c r="L42" s="131"/>
      <c r="M42" s="131"/>
    </row>
    <row r="43" spans="1:14" s="6" customFormat="1" ht="15.95" customHeight="1" x14ac:dyDescent="0.2">
      <c r="A43" s="6" t="s">
        <v>12</v>
      </c>
      <c r="C43" s="12" t="s">
        <v>76</v>
      </c>
      <c r="D43" s="94">
        <v>1082.9000000000001</v>
      </c>
      <c r="E43" s="94">
        <v>533.9</v>
      </c>
      <c r="F43" s="94">
        <v>2587</v>
      </c>
      <c r="G43" s="94">
        <v>0</v>
      </c>
      <c r="H43" s="94">
        <v>13345.1</v>
      </c>
      <c r="I43" s="94">
        <v>4885.3</v>
      </c>
      <c r="J43" s="94">
        <v>9319.5</v>
      </c>
      <c r="K43" s="99">
        <v>5461</v>
      </c>
      <c r="L43" s="131"/>
      <c r="M43" s="131"/>
    </row>
    <row r="44" spans="1:14" s="6" customFormat="1" ht="15.95" customHeight="1" x14ac:dyDescent="0.2">
      <c r="C44" s="12" t="s">
        <v>77</v>
      </c>
      <c r="D44" s="94">
        <v>0</v>
      </c>
      <c r="E44" s="94">
        <v>268.39999999999998</v>
      </c>
      <c r="F44" s="94">
        <v>65.5</v>
      </c>
      <c r="G44" s="94">
        <v>476.8</v>
      </c>
      <c r="H44" s="94">
        <v>8558.5</v>
      </c>
      <c r="I44" s="94">
        <v>2448</v>
      </c>
      <c r="J44" s="94">
        <v>5452.3</v>
      </c>
      <c r="K44" s="99">
        <v>94.1</v>
      </c>
      <c r="L44" s="131"/>
      <c r="M44" s="131"/>
    </row>
    <row r="45" spans="1:14" s="6" customFormat="1" ht="15.95" customHeight="1" x14ac:dyDescent="0.2">
      <c r="C45" s="12" t="s">
        <v>78</v>
      </c>
      <c r="D45" s="94">
        <v>0</v>
      </c>
      <c r="E45" s="94">
        <v>0</v>
      </c>
      <c r="F45" s="94">
        <v>0</v>
      </c>
      <c r="G45" s="94">
        <v>0</v>
      </c>
      <c r="H45" s="94">
        <v>18.3</v>
      </c>
      <c r="I45" s="94">
        <v>0</v>
      </c>
      <c r="J45" s="94">
        <v>0</v>
      </c>
      <c r="K45" s="99">
        <v>8434.5</v>
      </c>
      <c r="L45" s="131"/>
      <c r="M45" s="131"/>
    </row>
    <row r="46" spans="1:14" s="6" customFormat="1" ht="15.95" customHeight="1" x14ac:dyDescent="0.2">
      <c r="C46" s="23" t="s">
        <v>79</v>
      </c>
      <c r="D46" s="95">
        <v>9797</v>
      </c>
      <c r="E46" s="95">
        <v>1138.7</v>
      </c>
      <c r="F46" s="95">
        <v>2837.8999999999901</v>
      </c>
      <c r="G46" s="95">
        <v>26230.400000000001</v>
      </c>
      <c r="H46" s="95">
        <v>10535.800000000099</v>
      </c>
      <c r="I46" s="95">
        <v>1168.2</v>
      </c>
      <c r="J46" s="95">
        <v>4249.6999999999498</v>
      </c>
      <c r="K46" s="100">
        <v>51391.6</v>
      </c>
      <c r="L46" s="130"/>
      <c r="M46" s="130"/>
    </row>
    <row r="47" spans="1:14" s="4" customFormat="1" ht="15.95" customHeight="1" x14ac:dyDescent="0.2">
      <c r="C47" s="23" t="s">
        <v>43</v>
      </c>
      <c r="D47" s="93">
        <v>2703.6</v>
      </c>
      <c r="E47" s="93">
        <v>1089.4000000000001</v>
      </c>
      <c r="F47" s="93">
        <v>839.9</v>
      </c>
      <c r="G47" s="93">
        <v>337.8</v>
      </c>
      <c r="H47" s="93">
        <v>7276.4</v>
      </c>
      <c r="I47" s="93">
        <v>4463.8999999999996</v>
      </c>
      <c r="J47" s="93">
        <v>1915.6</v>
      </c>
      <c r="K47" s="98">
        <v>3070.2</v>
      </c>
      <c r="L47" s="132"/>
      <c r="M47" s="132"/>
      <c r="N47" s="96"/>
    </row>
    <row r="48" spans="1:14" ht="15.95" customHeight="1" x14ac:dyDescent="0.2">
      <c r="C48" s="138" t="s">
        <v>9</v>
      </c>
      <c r="D48" s="144">
        <v>673219</v>
      </c>
      <c r="E48" s="144">
        <v>237742.2</v>
      </c>
      <c r="F48" s="144">
        <v>467005.5</v>
      </c>
      <c r="G48" s="144">
        <v>322879.90000000002</v>
      </c>
      <c r="H48" s="144">
        <v>1853058.5</v>
      </c>
      <c r="I48" s="144">
        <v>812781.6</v>
      </c>
      <c r="J48" s="144">
        <v>1213037.3</v>
      </c>
      <c r="K48" s="145">
        <v>1654407.7</v>
      </c>
      <c r="L48" s="130"/>
      <c r="M48" s="130"/>
    </row>
    <row r="49" spans="3:14" ht="15" customHeight="1" x14ac:dyDescent="0.2">
      <c r="C49" s="3"/>
      <c r="K49" s="61"/>
      <c r="L49" s="61"/>
    </row>
    <row r="50" spans="3:14" ht="15" customHeight="1" x14ac:dyDescent="0.2">
      <c r="C50" s="3"/>
      <c r="L50" s="61"/>
    </row>
    <row r="51" spans="3:14" ht="15" customHeight="1" x14ac:dyDescent="0.2">
      <c r="C51" s="3"/>
    </row>
    <row r="52" spans="3:14" ht="12.75" customHeight="1" x14ac:dyDescent="0.2"/>
    <row r="53" spans="3:14" ht="12.75" customHeight="1" x14ac:dyDescent="0.2"/>
    <row r="54" spans="3:14" ht="12.75" customHeight="1" x14ac:dyDescent="0.2"/>
    <row r="55" spans="3:14" ht="12.75" customHeight="1" x14ac:dyDescent="0.2">
      <c r="L55" s="61"/>
    </row>
    <row r="56" spans="3:14" ht="12.75" customHeight="1" x14ac:dyDescent="0.2">
      <c r="L56" s="61"/>
    </row>
    <row r="57" spans="3:14" ht="12.75" customHeight="1" x14ac:dyDescent="0.2">
      <c r="L57" s="61"/>
    </row>
    <row r="58" spans="3:14" ht="15.75" x14ac:dyDescent="0.25">
      <c r="C58" s="2" t="s">
        <v>2</v>
      </c>
      <c r="L58" s="61"/>
    </row>
    <row r="59" spans="3:14" ht="12.75" customHeight="1" x14ac:dyDescent="0.2">
      <c r="C59" s="225"/>
      <c r="D59" s="240"/>
      <c r="E59" s="240"/>
      <c r="F59" s="240"/>
      <c r="G59" s="240"/>
      <c r="H59" s="240"/>
      <c r="I59" s="240"/>
      <c r="J59" s="240"/>
      <c r="K59" s="91"/>
      <c r="L59" s="61"/>
    </row>
    <row r="60" spans="3:14" ht="12.75" customHeight="1" x14ac:dyDescent="0.2">
      <c r="C60" s="225" t="s">
        <v>108</v>
      </c>
      <c r="D60" s="226"/>
      <c r="E60" s="226"/>
      <c r="F60" s="226"/>
      <c r="G60" s="226"/>
      <c r="H60" s="226"/>
      <c r="I60" s="226"/>
      <c r="J60" s="226"/>
      <c r="K60" s="1" t="s">
        <v>102</v>
      </c>
      <c r="L60" s="61"/>
    </row>
    <row r="61" spans="3:14" ht="12.75" customHeight="1" x14ac:dyDescent="0.2"/>
    <row r="62" spans="3:14" ht="17.100000000000001" customHeight="1" x14ac:dyDescent="0.2">
      <c r="C62" s="227" t="s">
        <v>41</v>
      </c>
      <c r="D62" s="235" t="str">
        <f>CONCATENATE('M1'!D11," ",'M1'!D12)</f>
        <v>März 2017</v>
      </c>
      <c r="E62" s="236"/>
      <c r="F62" s="236"/>
      <c r="G62" s="237"/>
      <c r="H62" s="237"/>
      <c r="I62" s="237"/>
      <c r="J62" s="237"/>
      <c r="K62" s="222"/>
      <c r="L62" s="61"/>
    </row>
    <row r="63" spans="3:14" ht="32.25" customHeight="1" x14ac:dyDescent="0.2">
      <c r="C63" s="228"/>
      <c r="D63" s="241" t="s">
        <v>140</v>
      </c>
      <c r="E63" s="238"/>
      <c r="F63" s="238"/>
      <c r="G63" s="239"/>
      <c r="H63" s="241" t="s">
        <v>141</v>
      </c>
      <c r="I63" s="238"/>
      <c r="J63" s="238"/>
      <c r="K63" s="239"/>
      <c r="M63" s="61"/>
      <c r="N63" s="61"/>
    </row>
    <row r="64" spans="3:14" ht="15" customHeight="1" x14ac:dyDescent="0.2">
      <c r="C64" s="228"/>
      <c r="D64" s="231" t="s">
        <v>142</v>
      </c>
      <c r="E64" s="232"/>
      <c r="F64" s="233"/>
      <c r="G64" s="234"/>
      <c r="H64" s="231" t="s">
        <v>142</v>
      </c>
      <c r="I64" s="232"/>
      <c r="J64" s="233"/>
      <c r="K64" s="234"/>
      <c r="M64" s="61"/>
      <c r="N64" s="61"/>
    </row>
    <row r="65" spans="1:14" ht="15" customHeight="1" x14ac:dyDescent="0.2">
      <c r="C65" s="133"/>
      <c r="D65" s="134">
        <v>2</v>
      </c>
      <c r="E65" s="158">
        <v>3</v>
      </c>
      <c r="F65" s="158">
        <v>4</v>
      </c>
      <c r="G65" s="135" t="s">
        <v>139</v>
      </c>
      <c r="H65" s="134">
        <v>2</v>
      </c>
      <c r="I65" s="158">
        <v>3</v>
      </c>
      <c r="J65" s="158">
        <v>4</v>
      </c>
      <c r="K65" s="135" t="s">
        <v>139</v>
      </c>
      <c r="M65" s="61"/>
      <c r="N65" s="61"/>
    </row>
    <row r="66" spans="1:14" ht="15" customHeight="1" x14ac:dyDescent="0.2">
      <c r="C66" s="109"/>
      <c r="D66" s="110" t="s">
        <v>135</v>
      </c>
      <c r="E66" s="159" t="s">
        <v>135</v>
      </c>
      <c r="F66" s="159" t="s">
        <v>135</v>
      </c>
      <c r="G66" s="111" t="s">
        <v>135</v>
      </c>
      <c r="H66" s="110" t="s">
        <v>135</v>
      </c>
      <c r="I66" s="159" t="s">
        <v>135</v>
      </c>
      <c r="J66" s="159" t="s">
        <v>135</v>
      </c>
      <c r="K66" s="111" t="s">
        <v>135</v>
      </c>
      <c r="M66" s="61"/>
      <c r="N66" s="61"/>
    </row>
    <row r="67" spans="1:14" s="6" customFormat="1" ht="15.95" customHeight="1" x14ac:dyDescent="0.2">
      <c r="C67" s="20" t="s">
        <v>10</v>
      </c>
      <c r="D67" s="92">
        <v>8196857.9000000004</v>
      </c>
      <c r="E67" s="92">
        <v>4187595.9</v>
      </c>
      <c r="F67" s="92">
        <v>4749797.9000000004</v>
      </c>
      <c r="G67" s="92">
        <v>11757939.5</v>
      </c>
      <c r="H67" s="92">
        <v>16489546.1</v>
      </c>
      <c r="I67" s="92">
        <v>6826977.5</v>
      </c>
      <c r="J67" s="92">
        <v>8414637.9000000004</v>
      </c>
      <c r="K67" s="97">
        <v>21043440.699999999</v>
      </c>
      <c r="M67" s="141"/>
      <c r="N67" s="141"/>
    </row>
    <row r="68" spans="1:14" s="6" customFormat="1" ht="15.95" customHeight="1" x14ac:dyDescent="0.2">
      <c r="C68" s="21" t="s">
        <v>11</v>
      </c>
      <c r="D68" s="93">
        <v>3382656.3</v>
      </c>
      <c r="E68" s="93">
        <v>985042.2</v>
      </c>
      <c r="F68" s="93">
        <v>5296466.2</v>
      </c>
      <c r="G68" s="93">
        <v>21897649.100000001</v>
      </c>
      <c r="H68" s="93">
        <v>4827323.2</v>
      </c>
      <c r="I68" s="93">
        <v>1293766.8</v>
      </c>
      <c r="J68" s="93">
        <v>5281938.2</v>
      </c>
      <c r="K68" s="98">
        <v>25211585.100000001</v>
      </c>
      <c r="M68" s="141"/>
      <c r="N68" s="141"/>
    </row>
    <row r="69" spans="1:14" s="6" customFormat="1" ht="15.95" customHeight="1" x14ac:dyDescent="0.2">
      <c r="C69" s="22" t="s">
        <v>53</v>
      </c>
      <c r="D69" s="94">
        <v>3083854.5</v>
      </c>
      <c r="E69" s="94">
        <v>944024.8</v>
      </c>
      <c r="F69" s="94">
        <v>5147497.5</v>
      </c>
      <c r="G69" s="94">
        <v>18058682.399999999</v>
      </c>
      <c r="H69" s="94">
        <v>4690206.8</v>
      </c>
      <c r="I69" s="94">
        <v>1281390.8999999999</v>
      </c>
      <c r="J69" s="94">
        <v>5214520.3</v>
      </c>
      <c r="K69" s="99">
        <v>23328036.899999999</v>
      </c>
      <c r="M69" s="141"/>
      <c r="N69" s="141"/>
    </row>
    <row r="70" spans="1:14" s="6" customFormat="1" ht="15.95" customHeight="1" x14ac:dyDescent="0.2">
      <c r="C70" s="12" t="s">
        <v>54</v>
      </c>
      <c r="D70" s="94">
        <v>40616.699999999997</v>
      </c>
      <c r="E70" s="94">
        <v>18880.7</v>
      </c>
      <c r="F70" s="94">
        <v>25365.7</v>
      </c>
      <c r="G70" s="94">
        <v>97082.9</v>
      </c>
      <c r="H70" s="94">
        <v>39780.9</v>
      </c>
      <c r="I70" s="94">
        <v>17799.2</v>
      </c>
      <c r="J70" s="94">
        <v>21765.9</v>
      </c>
      <c r="K70" s="99">
        <v>165377.5</v>
      </c>
      <c r="M70" s="141"/>
      <c r="N70" s="141"/>
    </row>
    <row r="71" spans="1:14" s="6" customFormat="1" ht="15.95" customHeight="1" x14ac:dyDescent="0.2">
      <c r="A71" s="6" t="s">
        <v>12</v>
      </c>
      <c r="C71" s="12" t="s">
        <v>55</v>
      </c>
      <c r="D71" s="94">
        <v>87838.6</v>
      </c>
      <c r="E71" s="94">
        <v>7663.4</v>
      </c>
      <c r="F71" s="94">
        <v>244923</v>
      </c>
      <c r="G71" s="94">
        <v>1452523</v>
      </c>
      <c r="H71" s="94">
        <v>132842.29999999999</v>
      </c>
      <c r="I71" s="94">
        <v>8462.5</v>
      </c>
      <c r="J71" s="94">
        <v>78388.7</v>
      </c>
      <c r="K71" s="99">
        <v>2248344.9</v>
      </c>
      <c r="M71" s="141"/>
      <c r="N71" s="141"/>
    </row>
    <row r="72" spans="1:14" s="6" customFormat="1" ht="15.95" customHeight="1" x14ac:dyDescent="0.2">
      <c r="C72" s="12" t="s">
        <v>56</v>
      </c>
      <c r="D72" s="94">
        <v>15649.7</v>
      </c>
      <c r="E72" s="94">
        <v>11503.1</v>
      </c>
      <c r="F72" s="94">
        <v>17615.8</v>
      </c>
      <c r="G72" s="94">
        <v>55359.199999999997</v>
      </c>
      <c r="H72" s="94">
        <v>28950.799999999999</v>
      </c>
      <c r="I72" s="94">
        <v>17272.7</v>
      </c>
      <c r="J72" s="94">
        <v>36419.9</v>
      </c>
      <c r="K72" s="99">
        <v>157446.20000000001</v>
      </c>
      <c r="M72" s="141"/>
      <c r="N72" s="141"/>
    </row>
    <row r="73" spans="1:14" s="6" customFormat="1" ht="15.95" customHeight="1" x14ac:dyDescent="0.2">
      <c r="C73" s="12" t="s">
        <v>57</v>
      </c>
      <c r="D73" s="94">
        <v>5251.5</v>
      </c>
      <c r="E73" s="94">
        <v>0</v>
      </c>
      <c r="F73" s="94">
        <v>57536.1</v>
      </c>
      <c r="G73" s="94">
        <v>107285.4</v>
      </c>
      <c r="H73" s="94">
        <v>3949</v>
      </c>
      <c r="I73" s="94">
        <v>4958.5</v>
      </c>
      <c r="J73" s="94">
        <v>52264.6</v>
      </c>
      <c r="K73" s="99">
        <v>308060.90000000002</v>
      </c>
      <c r="M73" s="141"/>
      <c r="N73" s="141"/>
    </row>
    <row r="74" spans="1:14" s="6" customFormat="1" ht="15.95" customHeight="1" x14ac:dyDescent="0.2">
      <c r="C74" s="12" t="s">
        <v>58</v>
      </c>
      <c r="D74" s="94">
        <v>5092.8999999999996</v>
      </c>
      <c r="E74" s="94">
        <v>7663.5</v>
      </c>
      <c r="F74" s="94">
        <v>1558.8</v>
      </c>
      <c r="G74" s="94">
        <v>77452.2</v>
      </c>
      <c r="H74" s="94">
        <v>6299.8</v>
      </c>
      <c r="I74" s="94">
        <v>7334.9</v>
      </c>
      <c r="J74" s="94">
        <v>10422.1</v>
      </c>
      <c r="K74" s="99">
        <v>86964.9</v>
      </c>
      <c r="M74" s="141"/>
      <c r="N74" s="141"/>
    </row>
    <row r="75" spans="1:14" s="6" customFormat="1" ht="15.95" customHeight="1" x14ac:dyDescent="0.2">
      <c r="C75" s="12" t="s">
        <v>59</v>
      </c>
      <c r="D75" s="94">
        <v>58469.8</v>
      </c>
      <c r="E75" s="94">
        <v>28754.9</v>
      </c>
      <c r="F75" s="94">
        <v>22118.7</v>
      </c>
      <c r="G75" s="94">
        <v>108655.1</v>
      </c>
      <c r="H75" s="94">
        <v>76516</v>
      </c>
      <c r="I75" s="94">
        <v>15491.8</v>
      </c>
      <c r="J75" s="94">
        <v>29093.7</v>
      </c>
      <c r="K75" s="99">
        <v>225523</v>
      </c>
      <c r="M75" s="141"/>
      <c r="N75" s="141"/>
    </row>
    <row r="76" spans="1:14" s="6" customFormat="1" ht="15.95" customHeight="1" x14ac:dyDescent="0.2">
      <c r="C76" s="12" t="s">
        <v>60</v>
      </c>
      <c r="D76" s="94">
        <v>2219.3000000000002</v>
      </c>
      <c r="E76" s="94">
        <v>1002</v>
      </c>
      <c r="F76" s="94">
        <v>17362.900000000001</v>
      </c>
      <c r="G76" s="94">
        <v>690258.7</v>
      </c>
      <c r="H76" s="94">
        <v>333.1</v>
      </c>
      <c r="I76" s="94">
        <v>0</v>
      </c>
      <c r="J76" s="94">
        <v>5334.8</v>
      </c>
      <c r="K76" s="99">
        <v>127326.1</v>
      </c>
      <c r="M76" s="141"/>
      <c r="N76" s="141"/>
    </row>
    <row r="77" spans="1:14" s="6" customFormat="1" ht="15.95" customHeight="1" x14ac:dyDescent="0.2">
      <c r="A77" s="6" t="s">
        <v>13</v>
      </c>
      <c r="C77" s="12" t="s">
        <v>61</v>
      </c>
      <c r="D77" s="94">
        <v>14510.1</v>
      </c>
      <c r="E77" s="94">
        <v>11456.4</v>
      </c>
      <c r="F77" s="94">
        <v>14218.3</v>
      </c>
      <c r="G77" s="94">
        <v>46160.6</v>
      </c>
      <c r="H77" s="94">
        <v>39671.9</v>
      </c>
      <c r="I77" s="94">
        <v>14270.1</v>
      </c>
      <c r="J77" s="94">
        <v>22506.5</v>
      </c>
      <c r="K77" s="99">
        <v>86443.5</v>
      </c>
      <c r="M77" s="141"/>
      <c r="N77" s="141"/>
    </row>
    <row r="78" spans="1:14" s="6" customFormat="1" ht="15.95" customHeight="1" x14ac:dyDescent="0.2">
      <c r="C78" s="12" t="s">
        <v>62</v>
      </c>
      <c r="D78" s="94">
        <v>624.6</v>
      </c>
      <c r="E78" s="94">
        <v>3037.8</v>
      </c>
      <c r="F78" s="94">
        <v>95.3</v>
      </c>
      <c r="G78" s="94">
        <v>182170.5</v>
      </c>
      <c r="H78" s="94">
        <v>1392.7</v>
      </c>
      <c r="I78" s="94">
        <v>1420.7</v>
      </c>
      <c r="J78" s="94">
        <v>1254.9000000000001</v>
      </c>
      <c r="K78" s="99">
        <v>93442.2</v>
      </c>
      <c r="M78" s="141"/>
      <c r="N78" s="141"/>
    </row>
    <row r="79" spans="1:14" s="6" customFormat="1" ht="15.95" customHeight="1" x14ac:dyDescent="0.2">
      <c r="A79" s="6" t="s">
        <v>13</v>
      </c>
      <c r="C79" s="12" t="s">
        <v>63</v>
      </c>
      <c r="D79" s="94">
        <v>94707.6</v>
      </c>
      <c r="E79" s="94">
        <v>60562.9</v>
      </c>
      <c r="F79" s="94">
        <v>138265.9</v>
      </c>
      <c r="G79" s="94">
        <v>497725.8</v>
      </c>
      <c r="H79" s="94">
        <v>54947.3</v>
      </c>
      <c r="I79" s="94">
        <v>17613.7</v>
      </c>
      <c r="J79" s="94">
        <v>25197.599999999999</v>
      </c>
      <c r="K79" s="99">
        <v>204838.8</v>
      </c>
      <c r="M79" s="141"/>
      <c r="N79" s="141"/>
    </row>
    <row r="80" spans="1:14" s="6" customFormat="1" ht="15.95" customHeight="1" x14ac:dyDescent="0.2">
      <c r="A80" s="6" t="s">
        <v>13</v>
      </c>
      <c r="C80" s="12" t="s">
        <v>132</v>
      </c>
      <c r="D80" s="94">
        <v>32422.400000000001</v>
      </c>
      <c r="E80" s="94">
        <v>3988.7</v>
      </c>
      <c r="F80" s="94">
        <v>3984</v>
      </c>
      <c r="G80" s="94">
        <v>71936.2</v>
      </c>
      <c r="H80" s="94">
        <v>37498.1</v>
      </c>
      <c r="I80" s="94">
        <v>16466.099999999999</v>
      </c>
      <c r="J80" s="94">
        <v>51053.3</v>
      </c>
      <c r="K80" s="99">
        <v>40035.4</v>
      </c>
      <c r="M80" s="141"/>
      <c r="N80" s="141"/>
    </row>
    <row r="81" spans="1:14" s="6" customFormat="1" ht="15.95" customHeight="1" x14ac:dyDescent="0.2">
      <c r="C81" s="12" t="s">
        <v>64</v>
      </c>
      <c r="D81" s="94">
        <v>17251.7</v>
      </c>
      <c r="E81" s="94">
        <v>1686.2</v>
      </c>
      <c r="F81" s="94">
        <v>164373.4</v>
      </c>
      <c r="G81" s="94">
        <v>386463.5</v>
      </c>
      <c r="H81" s="94">
        <v>22925.200000000001</v>
      </c>
      <c r="I81" s="94">
        <v>1527.3</v>
      </c>
      <c r="J81" s="94">
        <v>17557.3</v>
      </c>
      <c r="K81" s="99">
        <v>384090.1</v>
      </c>
      <c r="M81" s="141"/>
      <c r="N81" s="141"/>
    </row>
    <row r="82" spans="1:14" s="6" customFormat="1" ht="15.95" customHeight="1" x14ac:dyDescent="0.2">
      <c r="C82" s="12" t="s">
        <v>65</v>
      </c>
      <c r="D82" s="94">
        <v>45778.7</v>
      </c>
      <c r="E82" s="94">
        <v>54653.1</v>
      </c>
      <c r="F82" s="94">
        <v>1530400.1</v>
      </c>
      <c r="G82" s="94">
        <v>1221980.5</v>
      </c>
      <c r="H82" s="94">
        <v>46099.1</v>
      </c>
      <c r="I82" s="94">
        <v>17017.599999999999</v>
      </c>
      <c r="J82" s="94">
        <v>836521.2</v>
      </c>
      <c r="K82" s="99">
        <v>1267158.3999999999</v>
      </c>
      <c r="M82" s="141"/>
      <c r="N82" s="141"/>
    </row>
    <row r="83" spans="1:14" s="6" customFormat="1" ht="15.95" customHeight="1" x14ac:dyDescent="0.2">
      <c r="C83" s="12" t="s">
        <v>66</v>
      </c>
      <c r="D83" s="94">
        <v>12082.8</v>
      </c>
      <c r="E83" s="94">
        <v>2913.9</v>
      </c>
      <c r="F83" s="94">
        <v>700.7</v>
      </c>
      <c r="G83" s="94">
        <v>56080.5</v>
      </c>
      <c r="H83" s="94">
        <v>9354.7999999999993</v>
      </c>
      <c r="I83" s="94">
        <v>7605.7</v>
      </c>
      <c r="J83" s="94">
        <v>12657.6</v>
      </c>
      <c r="K83" s="99">
        <v>78324.800000000003</v>
      </c>
      <c r="M83" s="141"/>
      <c r="N83" s="141"/>
    </row>
    <row r="84" spans="1:14" s="6" customFormat="1" ht="15.95" customHeight="1" x14ac:dyDescent="0.2">
      <c r="C84" s="12" t="s">
        <v>67</v>
      </c>
      <c r="D84" s="94">
        <v>0</v>
      </c>
      <c r="E84" s="94">
        <v>0</v>
      </c>
      <c r="F84" s="94">
        <v>0</v>
      </c>
      <c r="G84" s="94">
        <v>1363.6</v>
      </c>
      <c r="H84" s="94">
        <v>0</v>
      </c>
      <c r="I84" s="94">
        <v>0</v>
      </c>
      <c r="J84" s="94">
        <v>81.2</v>
      </c>
      <c r="K84" s="99">
        <v>605.5</v>
      </c>
      <c r="M84" s="141"/>
      <c r="N84" s="141"/>
    </row>
    <row r="85" spans="1:14" s="6" customFormat="1" ht="15.95" customHeight="1" x14ac:dyDescent="0.2">
      <c r="C85" s="12" t="s">
        <v>68</v>
      </c>
      <c r="D85" s="94">
        <v>194756</v>
      </c>
      <c r="E85" s="94">
        <v>86043.6</v>
      </c>
      <c r="F85" s="94">
        <v>157821.6</v>
      </c>
      <c r="G85" s="94">
        <v>1120528.8999999999</v>
      </c>
      <c r="H85" s="94">
        <v>141786</v>
      </c>
      <c r="I85" s="94">
        <v>87428.7</v>
      </c>
      <c r="J85" s="94">
        <v>177686.1</v>
      </c>
      <c r="K85" s="99">
        <v>1584122.9</v>
      </c>
      <c r="M85" s="141"/>
      <c r="N85" s="141"/>
    </row>
    <row r="86" spans="1:14" s="6" customFormat="1" ht="15.95" customHeight="1" x14ac:dyDescent="0.2">
      <c r="C86" s="12" t="s">
        <v>69</v>
      </c>
      <c r="D86" s="94">
        <v>67373.2</v>
      </c>
      <c r="E86" s="94">
        <v>54506.5</v>
      </c>
      <c r="F86" s="94">
        <v>33397.800000000003</v>
      </c>
      <c r="G86" s="94">
        <v>204022.5</v>
      </c>
      <c r="H86" s="94">
        <v>74785.2</v>
      </c>
      <c r="I86" s="94">
        <v>33662</v>
      </c>
      <c r="J86" s="94">
        <v>49127.9</v>
      </c>
      <c r="K86" s="99">
        <v>299606.7</v>
      </c>
      <c r="M86" s="141"/>
      <c r="N86" s="141"/>
    </row>
    <row r="87" spans="1:14" s="6" customFormat="1" ht="15.95" customHeight="1" x14ac:dyDescent="0.2">
      <c r="C87" s="12" t="s">
        <v>70</v>
      </c>
      <c r="D87" s="94">
        <v>1299535.3</v>
      </c>
      <c r="E87" s="94">
        <v>337096.9</v>
      </c>
      <c r="F87" s="94">
        <v>1718603.1</v>
      </c>
      <c r="G87" s="94">
        <v>6502594.9000000004</v>
      </c>
      <c r="H87" s="94">
        <v>2421201.7000000002</v>
      </c>
      <c r="I87" s="94">
        <v>609696.1</v>
      </c>
      <c r="J87" s="94">
        <v>2895831.5</v>
      </c>
      <c r="K87" s="99">
        <v>9858095.8000000007</v>
      </c>
      <c r="M87" s="141"/>
      <c r="N87" s="141"/>
    </row>
    <row r="88" spans="1:14" s="6" customFormat="1" ht="15.95" customHeight="1" x14ac:dyDescent="0.2">
      <c r="C88" s="12" t="s">
        <v>71</v>
      </c>
      <c r="D88" s="94">
        <v>9248.1</v>
      </c>
      <c r="E88" s="94">
        <v>2388.9</v>
      </c>
      <c r="F88" s="94">
        <v>28320.799999999999</v>
      </c>
      <c r="G88" s="94">
        <v>298783.7</v>
      </c>
      <c r="H88" s="94">
        <v>11316.9</v>
      </c>
      <c r="I88" s="94">
        <v>2143.5</v>
      </c>
      <c r="J88" s="94">
        <v>29799.4</v>
      </c>
      <c r="K88" s="99">
        <v>539956.30000000005</v>
      </c>
      <c r="M88" s="141"/>
      <c r="N88" s="141"/>
    </row>
    <row r="89" spans="1:14" s="6" customFormat="1" ht="15.95" customHeight="1" x14ac:dyDescent="0.2">
      <c r="C89" s="12" t="s">
        <v>72</v>
      </c>
      <c r="D89" s="94">
        <v>214743.3</v>
      </c>
      <c r="E89" s="94">
        <v>77263.399999999994</v>
      </c>
      <c r="F89" s="94">
        <v>331094.59999999998</v>
      </c>
      <c r="G89" s="94">
        <v>2105881.2999999998</v>
      </c>
      <c r="H89" s="94">
        <v>206377.9</v>
      </c>
      <c r="I89" s="94">
        <v>32253.599999999999</v>
      </c>
      <c r="J89" s="94">
        <v>128106.2</v>
      </c>
      <c r="K89" s="99">
        <v>2431611.2000000002</v>
      </c>
      <c r="M89" s="141"/>
      <c r="N89" s="141"/>
    </row>
    <row r="90" spans="1:14" s="6" customFormat="1" ht="15.95" customHeight="1" x14ac:dyDescent="0.2">
      <c r="C90" s="12" t="s">
        <v>80</v>
      </c>
      <c r="D90" s="94">
        <v>11524.7</v>
      </c>
      <c r="E90" s="94">
        <v>10941.1</v>
      </c>
      <c r="F90" s="94">
        <v>16272.5</v>
      </c>
      <c r="G90" s="94">
        <v>81008.2</v>
      </c>
      <c r="H90" s="94">
        <v>6197.9</v>
      </c>
      <c r="I90" s="94">
        <v>5247</v>
      </c>
      <c r="J90" s="94">
        <v>12466.6</v>
      </c>
      <c r="K90" s="99">
        <v>47611.199999999997</v>
      </c>
      <c r="M90" s="141"/>
      <c r="N90" s="141"/>
    </row>
    <row r="91" spans="1:14" s="6" customFormat="1" ht="15.95" customHeight="1" x14ac:dyDescent="0.2">
      <c r="C91" s="12" t="s">
        <v>73</v>
      </c>
      <c r="D91" s="94">
        <v>95418.1</v>
      </c>
      <c r="E91" s="94">
        <v>5709.6</v>
      </c>
      <c r="F91" s="94">
        <v>60855.7</v>
      </c>
      <c r="G91" s="94">
        <v>459699.4</v>
      </c>
      <c r="H91" s="94">
        <v>151198.1</v>
      </c>
      <c r="I91" s="94">
        <v>66192.5</v>
      </c>
      <c r="J91" s="94">
        <v>48839.4</v>
      </c>
      <c r="K91" s="99">
        <v>394794.2</v>
      </c>
      <c r="M91" s="141"/>
      <c r="N91" s="141"/>
    </row>
    <row r="92" spans="1:14" s="6" customFormat="1" ht="15.95" customHeight="1" x14ac:dyDescent="0.2">
      <c r="C92" s="12" t="s">
        <v>74</v>
      </c>
      <c r="D92" s="94">
        <v>32644</v>
      </c>
      <c r="E92" s="94">
        <v>35829.5</v>
      </c>
      <c r="F92" s="94">
        <v>111622.1</v>
      </c>
      <c r="G92" s="94">
        <v>133845.79999999999</v>
      </c>
      <c r="H92" s="94">
        <v>62442.8</v>
      </c>
      <c r="I92" s="94">
        <v>43185.8</v>
      </c>
      <c r="J92" s="94">
        <v>96550.1</v>
      </c>
      <c r="K92" s="99">
        <v>167103.79999999999</v>
      </c>
      <c r="M92" s="141"/>
      <c r="N92" s="141"/>
    </row>
    <row r="93" spans="1:14" s="6" customFormat="1" ht="15.95" customHeight="1" x14ac:dyDescent="0.2">
      <c r="C93" s="12" t="s">
        <v>75</v>
      </c>
      <c r="D93" s="94">
        <v>22585.200000000001</v>
      </c>
      <c r="E93" s="94">
        <v>10418.9</v>
      </c>
      <c r="F93" s="94">
        <v>39656.9</v>
      </c>
      <c r="G93" s="94">
        <v>705009.5</v>
      </c>
      <c r="H93" s="94">
        <v>16737.400000000001</v>
      </c>
      <c r="I93" s="94">
        <v>5346.6</v>
      </c>
      <c r="J93" s="94">
        <v>45754.8</v>
      </c>
      <c r="K93" s="99">
        <v>747543.6</v>
      </c>
      <c r="M93" s="141"/>
      <c r="N93" s="141"/>
    </row>
    <row r="94" spans="1:14" s="6" customFormat="1" ht="15.95" customHeight="1" x14ac:dyDescent="0.2">
      <c r="A94" s="6" t="s">
        <v>12</v>
      </c>
      <c r="C94" s="12" t="s">
        <v>76</v>
      </c>
      <c r="D94" s="94">
        <v>456013.2</v>
      </c>
      <c r="E94" s="94">
        <v>68194.5</v>
      </c>
      <c r="F94" s="94">
        <v>297111.40000000002</v>
      </c>
      <c r="G94" s="94">
        <v>928435</v>
      </c>
      <c r="H94" s="94">
        <v>688128.3</v>
      </c>
      <c r="I94" s="94">
        <v>163629.79999999999</v>
      </c>
      <c r="J94" s="94">
        <v>398727.2</v>
      </c>
      <c r="K94" s="99">
        <v>1283954.6000000001</v>
      </c>
      <c r="M94" s="141"/>
      <c r="N94" s="141"/>
    </row>
    <row r="95" spans="1:14" s="6" customFormat="1" ht="15.95" customHeight="1" x14ac:dyDescent="0.2">
      <c r="C95" s="12" t="s">
        <v>77</v>
      </c>
      <c r="D95" s="94">
        <v>241741.3</v>
      </c>
      <c r="E95" s="94">
        <v>41563</v>
      </c>
      <c r="F95" s="94">
        <v>114025.5</v>
      </c>
      <c r="G95" s="94">
        <v>378447.1</v>
      </c>
      <c r="H95" s="94">
        <v>409473.6</v>
      </c>
      <c r="I95" s="94">
        <v>85033.9</v>
      </c>
      <c r="J95" s="94">
        <v>130841.8</v>
      </c>
      <c r="K95" s="99">
        <v>436465.5</v>
      </c>
      <c r="M95" s="141"/>
      <c r="N95" s="141"/>
    </row>
    <row r="96" spans="1:14" s="6" customFormat="1" ht="15.95" customHeight="1" x14ac:dyDescent="0.2">
      <c r="C96" s="12" t="s">
        <v>78</v>
      </c>
      <c r="D96" s="94">
        <v>5755.7</v>
      </c>
      <c r="E96" s="94">
        <v>302.3</v>
      </c>
      <c r="F96" s="94">
        <v>196.8</v>
      </c>
      <c r="G96" s="94">
        <v>87928.4</v>
      </c>
      <c r="H96" s="94">
        <v>0</v>
      </c>
      <c r="I96" s="94">
        <v>330.6</v>
      </c>
      <c r="J96" s="94">
        <v>270</v>
      </c>
      <c r="K96" s="99">
        <v>63188.9</v>
      </c>
      <c r="M96" s="141"/>
      <c r="N96" s="141"/>
    </row>
    <row r="97" spans="3:15" s="6" customFormat="1" ht="15.95" customHeight="1" x14ac:dyDescent="0.2">
      <c r="C97" s="23" t="s">
        <v>79</v>
      </c>
      <c r="D97" s="95">
        <v>298801.799999999</v>
      </c>
      <c r="E97" s="95">
        <v>41017.399999999798</v>
      </c>
      <c r="F97" s="95">
        <v>148968.70000000001</v>
      </c>
      <c r="G97" s="95">
        <v>3838966.7</v>
      </c>
      <c r="H97" s="95">
        <v>137116.40000000101</v>
      </c>
      <c r="I97" s="95">
        <v>12375.9000000001</v>
      </c>
      <c r="J97" s="95">
        <v>67417.900000000402</v>
      </c>
      <c r="K97" s="100">
        <v>1883548.2</v>
      </c>
      <c r="M97" s="141"/>
      <c r="N97" s="141"/>
    </row>
    <row r="98" spans="3:15" s="4" customFormat="1" ht="15.95" customHeight="1" x14ac:dyDescent="0.2">
      <c r="C98" s="23" t="s">
        <v>43</v>
      </c>
      <c r="D98" s="93">
        <v>16414.8</v>
      </c>
      <c r="E98" s="93">
        <v>15010.8</v>
      </c>
      <c r="F98" s="93">
        <v>8520.2999999999993</v>
      </c>
      <c r="G98" s="93">
        <v>66451.600000000006</v>
      </c>
      <c r="H98" s="93">
        <v>18939.099999999999</v>
      </c>
      <c r="I98" s="93">
        <v>18526.7</v>
      </c>
      <c r="J98" s="93">
        <v>14954.3</v>
      </c>
      <c r="K98" s="98">
        <v>10802.2</v>
      </c>
      <c r="L98" s="96"/>
      <c r="M98" s="142"/>
      <c r="N98" s="142"/>
    </row>
    <row r="99" spans="3:15" ht="15.95" customHeight="1" x14ac:dyDescent="0.2">
      <c r="C99" s="138" t="s">
        <v>9</v>
      </c>
      <c r="D99" s="144">
        <v>11595929</v>
      </c>
      <c r="E99" s="144">
        <v>5187648.9000000004</v>
      </c>
      <c r="F99" s="144">
        <v>10054784.4</v>
      </c>
      <c r="G99" s="144">
        <v>33722040.200000003</v>
      </c>
      <c r="H99" s="144">
        <v>21335808.399999999</v>
      </c>
      <c r="I99" s="144">
        <v>8139271</v>
      </c>
      <c r="J99" s="144">
        <v>13711530.4</v>
      </c>
      <c r="K99" s="145">
        <v>46265828</v>
      </c>
      <c r="M99" s="61"/>
      <c r="N99" s="61"/>
    </row>
    <row r="100" spans="3:15" x14ac:dyDescent="0.2">
      <c r="K100" s="61"/>
      <c r="L100" s="61"/>
    </row>
    <row r="101" spans="3:15" x14ac:dyDescent="0.2">
      <c r="K101" s="61"/>
      <c r="L101" s="61"/>
    </row>
    <row r="102" spans="3:15" x14ac:dyDescent="0.2">
      <c r="L102" s="61"/>
      <c r="O102" s="129"/>
    </row>
    <row r="103" spans="3:15" x14ac:dyDescent="0.2">
      <c r="K103" s="61"/>
      <c r="L103" s="61"/>
    </row>
    <row r="106" spans="3:15" x14ac:dyDescent="0.2">
      <c r="L106" s="61"/>
    </row>
    <row r="107" spans="3:15" x14ac:dyDescent="0.2">
      <c r="L107" s="61"/>
    </row>
    <row r="108" spans="3:15" x14ac:dyDescent="0.2">
      <c r="L108" s="61"/>
    </row>
    <row r="109" spans="3:15" ht="15.75" x14ac:dyDescent="0.25">
      <c r="C109" s="2" t="s">
        <v>2</v>
      </c>
      <c r="L109" s="61"/>
    </row>
    <row r="110" spans="3:15" ht="12.75" customHeight="1" x14ac:dyDescent="0.2">
      <c r="C110" s="225"/>
      <c r="D110" s="240"/>
      <c r="E110" s="240"/>
      <c r="F110" s="240"/>
      <c r="G110" s="240"/>
      <c r="H110" s="240"/>
      <c r="I110" s="240"/>
      <c r="J110" s="240"/>
      <c r="K110" s="91"/>
      <c r="L110" s="61"/>
    </row>
    <row r="111" spans="3:15" ht="12.75" customHeight="1" x14ac:dyDescent="0.2">
      <c r="C111" s="225" t="s">
        <v>108</v>
      </c>
      <c r="D111" s="226"/>
      <c r="E111" s="226"/>
      <c r="F111" s="226"/>
      <c r="G111" s="226"/>
      <c r="H111" s="226"/>
      <c r="I111" s="226"/>
      <c r="J111" s="226"/>
      <c r="K111" s="1" t="s">
        <v>137</v>
      </c>
      <c r="L111" s="61"/>
    </row>
    <row r="112" spans="3:15" ht="12.75" customHeight="1" x14ac:dyDescent="0.2"/>
    <row r="113" spans="1:14" ht="17.100000000000001" customHeight="1" x14ac:dyDescent="0.2">
      <c r="C113" s="227" t="s">
        <v>41</v>
      </c>
      <c r="D113" s="235" t="str">
        <f>CONCATENATE('M1'!D11," ",'M1'!D12)</f>
        <v>März 2017</v>
      </c>
      <c r="E113" s="236"/>
      <c r="F113" s="236"/>
      <c r="G113" s="237"/>
      <c r="H113" s="237"/>
      <c r="I113" s="237"/>
      <c r="J113" s="237"/>
      <c r="K113" s="222"/>
      <c r="L113" s="61"/>
    </row>
    <row r="114" spans="1:14" ht="32.25" customHeight="1" x14ac:dyDescent="0.2">
      <c r="C114" s="228"/>
      <c r="D114" s="214" t="s">
        <v>103</v>
      </c>
      <c r="E114" s="238"/>
      <c r="F114" s="238"/>
      <c r="G114" s="239"/>
      <c r="H114" s="214" t="s">
        <v>127</v>
      </c>
      <c r="I114" s="238"/>
      <c r="J114" s="238"/>
      <c r="K114" s="239"/>
      <c r="M114" s="61"/>
      <c r="N114" s="61"/>
    </row>
    <row r="115" spans="1:14" ht="15" customHeight="1" x14ac:dyDescent="0.2">
      <c r="C115" s="228"/>
      <c r="D115" s="231" t="s">
        <v>142</v>
      </c>
      <c r="E115" s="232"/>
      <c r="F115" s="233"/>
      <c r="G115" s="234"/>
      <c r="H115" s="231" t="s">
        <v>142</v>
      </c>
      <c r="I115" s="232"/>
      <c r="J115" s="233"/>
      <c r="K115" s="234"/>
      <c r="M115" s="61"/>
      <c r="N115" s="61"/>
    </row>
    <row r="116" spans="1:14" ht="15" customHeight="1" x14ac:dyDescent="0.2">
      <c r="C116" s="133"/>
      <c r="D116" s="134">
        <v>2</v>
      </c>
      <c r="E116" s="158">
        <v>3</v>
      </c>
      <c r="F116" s="158">
        <v>4</v>
      </c>
      <c r="G116" s="135" t="s">
        <v>139</v>
      </c>
      <c r="H116" s="134">
        <v>2</v>
      </c>
      <c r="I116" s="158">
        <v>3</v>
      </c>
      <c r="J116" s="158">
        <v>4</v>
      </c>
      <c r="K116" s="135" t="s">
        <v>139</v>
      </c>
      <c r="M116" s="61"/>
      <c r="N116" s="61"/>
    </row>
    <row r="117" spans="1:14" ht="15" customHeight="1" x14ac:dyDescent="0.2">
      <c r="C117" s="109"/>
      <c r="D117" s="110" t="s">
        <v>135</v>
      </c>
      <c r="E117" s="159" t="s">
        <v>135</v>
      </c>
      <c r="F117" s="159" t="s">
        <v>135</v>
      </c>
      <c r="G117" s="111" t="s">
        <v>135</v>
      </c>
      <c r="H117" s="110" t="s">
        <v>135</v>
      </c>
      <c r="I117" s="159" t="s">
        <v>135</v>
      </c>
      <c r="J117" s="159" t="s">
        <v>135</v>
      </c>
      <c r="K117" s="111" t="s">
        <v>135</v>
      </c>
      <c r="M117" s="61"/>
      <c r="N117" s="61"/>
    </row>
    <row r="118" spans="1:14" s="6" customFormat="1" ht="15.95" customHeight="1" x14ac:dyDescent="0.2">
      <c r="C118" s="20" t="s">
        <v>10</v>
      </c>
      <c r="D118" s="92">
        <v>59978582</v>
      </c>
      <c r="E118" s="92">
        <v>37181923.399999999</v>
      </c>
      <c r="F118" s="92">
        <v>46028327.700000003</v>
      </c>
      <c r="G118" s="92">
        <v>345778392.69999999</v>
      </c>
      <c r="H118" s="92">
        <v>8175572.9000000004</v>
      </c>
      <c r="I118" s="92">
        <v>6953679.0999999996</v>
      </c>
      <c r="J118" s="92">
        <v>8423093.9000000004</v>
      </c>
      <c r="K118" s="97">
        <v>106322913</v>
      </c>
      <c r="M118" s="141"/>
      <c r="N118" s="141"/>
    </row>
    <row r="119" spans="1:14" s="6" customFormat="1" ht="15.95" customHeight="1" x14ac:dyDescent="0.2">
      <c r="C119" s="21" t="s">
        <v>11</v>
      </c>
      <c r="D119" s="93">
        <v>11506056.4</v>
      </c>
      <c r="E119" s="93">
        <v>8890975.1999999993</v>
      </c>
      <c r="F119" s="93">
        <v>19583366.300000001</v>
      </c>
      <c r="G119" s="93">
        <v>424042593.19999999</v>
      </c>
      <c r="H119" s="93">
        <v>2003605.8</v>
      </c>
      <c r="I119" s="93">
        <v>1489702.6</v>
      </c>
      <c r="J119" s="93">
        <v>1999644.5</v>
      </c>
      <c r="K119" s="98">
        <v>124442585.09999999</v>
      </c>
      <c r="M119" s="141"/>
      <c r="N119" s="141"/>
    </row>
    <row r="120" spans="1:14" s="6" customFormat="1" ht="15.95" customHeight="1" x14ac:dyDescent="0.2">
      <c r="C120" s="22" t="s">
        <v>53</v>
      </c>
      <c r="D120" s="94">
        <v>11123381.1</v>
      </c>
      <c r="E120" s="94">
        <v>8795983.6999999993</v>
      </c>
      <c r="F120" s="94">
        <v>18987342.5</v>
      </c>
      <c r="G120" s="94">
        <v>378476705.19999999</v>
      </c>
      <c r="H120" s="94">
        <v>1989300.6</v>
      </c>
      <c r="I120" s="94">
        <v>1482253.6</v>
      </c>
      <c r="J120" s="94">
        <v>1980272.5</v>
      </c>
      <c r="K120" s="99">
        <v>121524517</v>
      </c>
      <c r="M120" s="141"/>
      <c r="N120" s="141"/>
    </row>
    <row r="121" spans="1:14" s="6" customFormat="1" ht="15.95" customHeight="1" x14ac:dyDescent="0.2">
      <c r="C121" s="12" t="s">
        <v>54</v>
      </c>
      <c r="D121" s="94">
        <v>127982.6</v>
      </c>
      <c r="E121" s="94">
        <v>52556.9</v>
      </c>
      <c r="F121" s="94">
        <v>192553.5</v>
      </c>
      <c r="G121" s="94">
        <v>4323949.5999999996</v>
      </c>
      <c r="H121" s="94">
        <v>12959.3</v>
      </c>
      <c r="I121" s="94">
        <v>423.3</v>
      </c>
      <c r="J121" s="94">
        <v>8212.4</v>
      </c>
      <c r="K121" s="99">
        <v>276565.7</v>
      </c>
      <c r="M121" s="141"/>
      <c r="N121" s="141"/>
    </row>
    <row r="122" spans="1:14" s="6" customFormat="1" ht="15.95" customHeight="1" x14ac:dyDescent="0.2">
      <c r="A122" s="6" t="s">
        <v>12</v>
      </c>
      <c r="C122" s="12" t="s">
        <v>55</v>
      </c>
      <c r="D122" s="94">
        <v>331714.5</v>
      </c>
      <c r="E122" s="94">
        <v>22035</v>
      </c>
      <c r="F122" s="94">
        <v>703703.8</v>
      </c>
      <c r="G122" s="94">
        <v>22123475.800000001</v>
      </c>
      <c r="H122" s="94">
        <v>26478.3</v>
      </c>
      <c r="I122" s="94">
        <v>14169.2</v>
      </c>
      <c r="J122" s="94">
        <v>59064.2</v>
      </c>
      <c r="K122" s="99">
        <v>5359977.9000000004</v>
      </c>
      <c r="M122" s="141"/>
      <c r="N122" s="141"/>
    </row>
    <row r="123" spans="1:14" s="6" customFormat="1" ht="15.95" customHeight="1" x14ac:dyDescent="0.2">
      <c r="C123" s="12" t="s">
        <v>56</v>
      </c>
      <c r="D123" s="94">
        <v>85151.5</v>
      </c>
      <c r="E123" s="94">
        <v>38278.6</v>
      </c>
      <c r="F123" s="94">
        <v>63639.8</v>
      </c>
      <c r="G123" s="94">
        <v>1402318.6</v>
      </c>
      <c r="H123" s="94">
        <v>5430.3</v>
      </c>
      <c r="I123" s="94">
        <v>5483.9</v>
      </c>
      <c r="J123" s="94">
        <v>881</v>
      </c>
      <c r="K123" s="99">
        <v>214103.4</v>
      </c>
      <c r="M123" s="141"/>
      <c r="N123" s="141"/>
    </row>
    <row r="124" spans="1:14" s="6" customFormat="1" ht="15.95" customHeight="1" x14ac:dyDescent="0.2">
      <c r="C124" s="12" t="s">
        <v>57</v>
      </c>
      <c r="D124" s="94">
        <v>20066.7</v>
      </c>
      <c r="E124" s="94">
        <v>1736.5</v>
      </c>
      <c r="F124" s="94">
        <v>59085.599999999999</v>
      </c>
      <c r="G124" s="94">
        <v>2899852.4</v>
      </c>
      <c r="H124" s="94">
        <v>689.1</v>
      </c>
      <c r="I124" s="94">
        <v>0</v>
      </c>
      <c r="J124" s="94">
        <v>0</v>
      </c>
      <c r="K124" s="99">
        <v>163403.20000000001</v>
      </c>
      <c r="M124" s="141"/>
      <c r="N124" s="141"/>
    </row>
    <row r="125" spans="1:14" s="6" customFormat="1" ht="15.95" customHeight="1" x14ac:dyDescent="0.2">
      <c r="C125" s="12" t="s">
        <v>58</v>
      </c>
      <c r="D125" s="94">
        <v>8912.7000000000007</v>
      </c>
      <c r="E125" s="94">
        <v>10873.5</v>
      </c>
      <c r="F125" s="94">
        <v>9112</v>
      </c>
      <c r="G125" s="94">
        <v>713026.2</v>
      </c>
      <c r="H125" s="94">
        <v>0</v>
      </c>
      <c r="I125" s="94">
        <v>0</v>
      </c>
      <c r="J125" s="94">
        <v>0</v>
      </c>
      <c r="K125" s="99">
        <v>38439.1</v>
      </c>
      <c r="M125" s="141"/>
      <c r="N125" s="141"/>
    </row>
    <row r="126" spans="1:14" s="6" customFormat="1" ht="15.95" customHeight="1" x14ac:dyDescent="0.2">
      <c r="C126" s="12" t="s">
        <v>59</v>
      </c>
      <c r="D126" s="94">
        <v>192866.6</v>
      </c>
      <c r="E126" s="94">
        <v>35066.400000000001</v>
      </c>
      <c r="F126" s="94">
        <v>101389.6</v>
      </c>
      <c r="G126" s="94">
        <v>2063675.1</v>
      </c>
      <c r="H126" s="94">
        <v>16017.3</v>
      </c>
      <c r="I126" s="94">
        <v>3147.8</v>
      </c>
      <c r="J126" s="94">
        <v>24178.7</v>
      </c>
      <c r="K126" s="99">
        <v>453561.3</v>
      </c>
      <c r="M126" s="141"/>
      <c r="N126" s="141"/>
    </row>
    <row r="127" spans="1:14" s="6" customFormat="1" ht="15.95" customHeight="1" x14ac:dyDescent="0.2">
      <c r="C127" s="12" t="s">
        <v>60</v>
      </c>
      <c r="D127" s="94">
        <v>4865.2</v>
      </c>
      <c r="E127" s="94">
        <v>1005.8</v>
      </c>
      <c r="F127" s="94">
        <v>20737</v>
      </c>
      <c r="G127" s="94">
        <v>769374.2</v>
      </c>
      <c r="H127" s="94">
        <v>0</v>
      </c>
      <c r="I127" s="94">
        <v>0</v>
      </c>
      <c r="J127" s="94">
        <v>0</v>
      </c>
      <c r="K127" s="99">
        <v>74009.899999999994</v>
      </c>
      <c r="M127" s="141"/>
      <c r="N127" s="141"/>
    </row>
    <row r="128" spans="1:14" s="6" customFormat="1" ht="15.95" customHeight="1" x14ac:dyDescent="0.2">
      <c r="A128" s="6" t="s">
        <v>13</v>
      </c>
      <c r="C128" s="12" t="s">
        <v>61</v>
      </c>
      <c r="D128" s="94">
        <v>95857.1</v>
      </c>
      <c r="E128" s="94">
        <v>30825.1</v>
      </c>
      <c r="F128" s="94">
        <v>90091.4</v>
      </c>
      <c r="G128" s="94">
        <v>765954.4</v>
      </c>
      <c r="H128" s="94">
        <v>3549.2</v>
      </c>
      <c r="I128" s="94">
        <v>0</v>
      </c>
      <c r="J128" s="94">
        <v>0</v>
      </c>
      <c r="K128" s="99">
        <v>18242.900000000001</v>
      </c>
      <c r="M128" s="141"/>
      <c r="N128" s="141"/>
    </row>
    <row r="129" spans="1:14" s="6" customFormat="1" ht="15.95" customHeight="1" x14ac:dyDescent="0.2">
      <c r="C129" s="12" t="s">
        <v>62</v>
      </c>
      <c r="D129" s="94">
        <v>3052.9</v>
      </c>
      <c r="E129" s="94">
        <v>1645.3</v>
      </c>
      <c r="F129" s="94">
        <v>1340.6</v>
      </c>
      <c r="G129" s="94">
        <v>551767.9</v>
      </c>
      <c r="H129" s="94">
        <v>1340.8</v>
      </c>
      <c r="I129" s="94">
        <v>0</v>
      </c>
      <c r="J129" s="94">
        <v>0</v>
      </c>
      <c r="K129" s="99">
        <v>8893.7999999999993</v>
      </c>
      <c r="M129" s="141"/>
      <c r="N129" s="141"/>
    </row>
    <row r="130" spans="1:14" s="6" customFormat="1" ht="15.95" customHeight="1" x14ac:dyDescent="0.2">
      <c r="A130" s="6" t="s">
        <v>13</v>
      </c>
      <c r="C130" s="12" t="s">
        <v>63</v>
      </c>
      <c r="D130" s="94">
        <v>178942.2</v>
      </c>
      <c r="E130" s="94">
        <v>224459.5</v>
      </c>
      <c r="F130" s="94">
        <v>296133</v>
      </c>
      <c r="G130" s="94">
        <v>4784284.0999999996</v>
      </c>
      <c r="H130" s="94">
        <v>35939.1</v>
      </c>
      <c r="I130" s="94">
        <v>21306.2</v>
      </c>
      <c r="J130" s="94">
        <v>6978.6</v>
      </c>
      <c r="K130" s="99">
        <v>1494856.2</v>
      </c>
      <c r="M130" s="141"/>
      <c r="N130" s="141"/>
    </row>
    <row r="131" spans="1:14" s="6" customFormat="1" ht="15.95" customHeight="1" x14ac:dyDescent="0.2">
      <c r="A131" s="6" t="s">
        <v>13</v>
      </c>
      <c r="C131" s="12" t="s">
        <v>132</v>
      </c>
      <c r="D131" s="94">
        <v>112746.1</v>
      </c>
      <c r="E131" s="94">
        <v>35461.9</v>
      </c>
      <c r="F131" s="94">
        <v>362629</v>
      </c>
      <c r="G131" s="94">
        <v>3667797.5</v>
      </c>
      <c r="H131" s="94">
        <v>39210.400000000001</v>
      </c>
      <c r="I131" s="94">
        <v>9207.4</v>
      </c>
      <c r="J131" s="94">
        <v>19497.3</v>
      </c>
      <c r="K131" s="99">
        <v>2523370.7000000002</v>
      </c>
      <c r="M131" s="141"/>
      <c r="N131" s="141"/>
    </row>
    <row r="132" spans="1:14" s="6" customFormat="1" ht="15.95" customHeight="1" x14ac:dyDescent="0.2">
      <c r="C132" s="12" t="s">
        <v>64</v>
      </c>
      <c r="D132" s="94">
        <v>60252.1</v>
      </c>
      <c r="E132" s="94">
        <v>7791.6</v>
      </c>
      <c r="F132" s="94">
        <v>176175.4</v>
      </c>
      <c r="G132" s="94">
        <v>5180775.7</v>
      </c>
      <c r="H132" s="94">
        <v>90.2</v>
      </c>
      <c r="I132" s="94">
        <v>0</v>
      </c>
      <c r="J132" s="94">
        <v>3374.8</v>
      </c>
      <c r="K132" s="99">
        <v>151659.79999999999</v>
      </c>
      <c r="M132" s="141"/>
      <c r="N132" s="141"/>
    </row>
    <row r="133" spans="1:14" s="6" customFormat="1" ht="15.95" customHeight="1" x14ac:dyDescent="0.2">
      <c r="C133" s="12" t="s">
        <v>65</v>
      </c>
      <c r="D133" s="94">
        <v>123628.3</v>
      </c>
      <c r="E133" s="94">
        <v>57549.1</v>
      </c>
      <c r="F133" s="94">
        <v>1769898.9</v>
      </c>
      <c r="G133" s="94">
        <v>20397784.5</v>
      </c>
      <c r="H133" s="94">
        <v>5095.8</v>
      </c>
      <c r="I133" s="94">
        <v>3328</v>
      </c>
      <c r="J133" s="94">
        <v>18951.3</v>
      </c>
      <c r="K133" s="99">
        <v>1000815.4</v>
      </c>
      <c r="M133" s="141"/>
      <c r="N133" s="141"/>
    </row>
    <row r="134" spans="1:14" s="6" customFormat="1" ht="15.95" customHeight="1" x14ac:dyDescent="0.2">
      <c r="C134" s="12" t="s">
        <v>66</v>
      </c>
      <c r="D134" s="94">
        <v>33437.4</v>
      </c>
      <c r="E134" s="94">
        <v>33838.6</v>
      </c>
      <c r="F134" s="94">
        <v>38291.800000000003</v>
      </c>
      <c r="G134" s="94">
        <v>2546446.1</v>
      </c>
      <c r="H134" s="94">
        <v>822</v>
      </c>
      <c r="I134" s="94">
        <v>424.6</v>
      </c>
      <c r="J134" s="94">
        <v>101.3</v>
      </c>
      <c r="K134" s="99">
        <v>292128.09999999998</v>
      </c>
      <c r="M134" s="141"/>
      <c r="N134" s="141"/>
    </row>
    <row r="135" spans="1:14" s="6" customFormat="1" ht="15.95" customHeight="1" x14ac:dyDescent="0.2">
      <c r="C135" s="12" t="s">
        <v>67</v>
      </c>
      <c r="D135" s="94">
        <v>217.9</v>
      </c>
      <c r="E135" s="94">
        <v>0</v>
      </c>
      <c r="F135" s="94">
        <v>0</v>
      </c>
      <c r="G135" s="94">
        <v>47594.2</v>
      </c>
      <c r="H135" s="94">
        <v>0</v>
      </c>
      <c r="I135" s="94">
        <v>0</v>
      </c>
      <c r="J135" s="94">
        <v>0</v>
      </c>
      <c r="K135" s="99">
        <v>4522.1000000000004</v>
      </c>
      <c r="M135" s="141"/>
      <c r="N135" s="141"/>
    </row>
    <row r="136" spans="1:14" s="6" customFormat="1" ht="15.95" customHeight="1" x14ac:dyDescent="0.2">
      <c r="C136" s="12" t="s">
        <v>68</v>
      </c>
      <c r="D136" s="94">
        <v>799409.5</v>
      </c>
      <c r="E136" s="94">
        <v>577467.30000000005</v>
      </c>
      <c r="F136" s="94">
        <v>1641900</v>
      </c>
      <c r="G136" s="94">
        <v>29029011.5</v>
      </c>
      <c r="H136" s="94">
        <v>229663.9</v>
      </c>
      <c r="I136" s="94">
        <v>79730.399999999994</v>
      </c>
      <c r="J136" s="94">
        <v>299709.5</v>
      </c>
      <c r="K136" s="99">
        <v>4759866.5</v>
      </c>
      <c r="M136" s="141"/>
      <c r="N136" s="141"/>
    </row>
    <row r="137" spans="1:14" s="6" customFormat="1" ht="15.95" customHeight="1" x14ac:dyDescent="0.2">
      <c r="C137" s="12" t="s">
        <v>69</v>
      </c>
      <c r="D137" s="94">
        <v>234638.8</v>
      </c>
      <c r="E137" s="94">
        <v>176624.4</v>
      </c>
      <c r="F137" s="94">
        <v>134969.1</v>
      </c>
      <c r="G137" s="94">
        <v>2896663.1</v>
      </c>
      <c r="H137" s="94">
        <v>146856.6</v>
      </c>
      <c r="I137" s="94">
        <v>164635.29999999999</v>
      </c>
      <c r="J137" s="94">
        <v>175092.9</v>
      </c>
      <c r="K137" s="99">
        <v>7441844.7999999998</v>
      </c>
      <c r="M137" s="141"/>
      <c r="N137" s="141"/>
    </row>
    <row r="138" spans="1:14" s="6" customFormat="1" ht="15.95" customHeight="1" x14ac:dyDescent="0.2">
      <c r="C138" s="12" t="s">
        <v>70</v>
      </c>
      <c r="D138" s="94">
        <v>4933473.7</v>
      </c>
      <c r="E138" s="94">
        <v>5362819</v>
      </c>
      <c r="F138" s="94">
        <v>8432434.4000000004</v>
      </c>
      <c r="G138" s="94">
        <v>183547115.5</v>
      </c>
      <c r="H138" s="94">
        <v>248996</v>
      </c>
      <c r="I138" s="94">
        <v>143783.4</v>
      </c>
      <c r="J138" s="94">
        <v>374680.5</v>
      </c>
      <c r="K138" s="99">
        <v>29067879.300000001</v>
      </c>
      <c r="M138" s="141"/>
      <c r="N138" s="141"/>
    </row>
    <row r="139" spans="1:14" s="6" customFormat="1" ht="15.95" customHeight="1" x14ac:dyDescent="0.2">
      <c r="C139" s="12" t="s">
        <v>71</v>
      </c>
      <c r="D139" s="94">
        <v>23987.7</v>
      </c>
      <c r="E139" s="94">
        <v>864.6</v>
      </c>
      <c r="F139" s="94">
        <v>74779.100000000006</v>
      </c>
      <c r="G139" s="94">
        <v>2312316.4</v>
      </c>
      <c r="H139" s="94">
        <v>0</v>
      </c>
      <c r="I139" s="94">
        <v>0</v>
      </c>
      <c r="J139" s="94">
        <v>2775.1</v>
      </c>
      <c r="K139" s="99">
        <v>215575.2</v>
      </c>
      <c r="M139" s="141"/>
      <c r="N139" s="141"/>
    </row>
    <row r="140" spans="1:14" s="6" customFormat="1" ht="15.95" customHeight="1" x14ac:dyDescent="0.2">
      <c r="C140" s="12" t="s">
        <v>72</v>
      </c>
      <c r="D140" s="94">
        <v>501302.4</v>
      </c>
      <c r="E140" s="94">
        <v>450585.59999999998</v>
      </c>
      <c r="F140" s="94">
        <v>1159607.6000000001</v>
      </c>
      <c r="G140" s="94">
        <v>36500573.299999997</v>
      </c>
      <c r="H140" s="94">
        <v>92888</v>
      </c>
      <c r="I140" s="94">
        <v>15395.1</v>
      </c>
      <c r="J140" s="94">
        <v>46541.4</v>
      </c>
      <c r="K140" s="99">
        <v>15171469.1</v>
      </c>
      <c r="M140" s="141"/>
      <c r="N140" s="141"/>
    </row>
    <row r="141" spans="1:14" s="6" customFormat="1" ht="15.95" customHeight="1" x14ac:dyDescent="0.2">
      <c r="C141" s="12" t="s">
        <v>80</v>
      </c>
      <c r="D141" s="94">
        <v>10113.6</v>
      </c>
      <c r="E141" s="94">
        <v>22925.200000000001</v>
      </c>
      <c r="F141" s="94">
        <v>43711.3</v>
      </c>
      <c r="G141" s="94">
        <v>726142.6</v>
      </c>
      <c r="H141" s="94">
        <v>3116.1</v>
      </c>
      <c r="I141" s="94">
        <v>0</v>
      </c>
      <c r="J141" s="94">
        <v>9033.7000000000007</v>
      </c>
      <c r="K141" s="99">
        <v>74606.399999999994</v>
      </c>
      <c r="M141" s="141"/>
      <c r="N141" s="141"/>
    </row>
    <row r="142" spans="1:14" s="6" customFormat="1" ht="15.95" customHeight="1" x14ac:dyDescent="0.2">
      <c r="C142" s="12" t="s">
        <v>73</v>
      </c>
      <c r="D142" s="94">
        <v>416686.7</v>
      </c>
      <c r="E142" s="94">
        <v>153352.4</v>
      </c>
      <c r="F142" s="94">
        <v>275514.3</v>
      </c>
      <c r="G142" s="94">
        <v>9500844.5999999996</v>
      </c>
      <c r="H142" s="94">
        <v>220858.1</v>
      </c>
      <c r="I142" s="94">
        <v>152347.1</v>
      </c>
      <c r="J142" s="94">
        <v>129246.7</v>
      </c>
      <c r="K142" s="99">
        <v>10821424.5</v>
      </c>
      <c r="M142" s="141"/>
      <c r="N142" s="141"/>
    </row>
    <row r="143" spans="1:14" s="6" customFormat="1" ht="15.95" customHeight="1" x14ac:dyDescent="0.2">
      <c r="C143" s="12" t="s">
        <v>74</v>
      </c>
      <c r="D143" s="94">
        <v>164831.4</v>
      </c>
      <c r="E143" s="94">
        <v>152902.6</v>
      </c>
      <c r="F143" s="94">
        <v>829607.7</v>
      </c>
      <c r="G143" s="94">
        <v>5319187.3</v>
      </c>
      <c r="H143" s="94">
        <v>93873</v>
      </c>
      <c r="I143" s="94">
        <v>95034.4</v>
      </c>
      <c r="J143" s="94">
        <v>141966.20000000001</v>
      </c>
      <c r="K143" s="99">
        <v>9559121.0999999996</v>
      </c>
      <c r="M143" s="141"/>
      <c r="N143" s="141"/>
    </row>
    <row r="144" spans="1:14" s="6" customFormat="1" ht="15.95" customHeight="1" x14ac:dyDescent="0.2">
      <c r="C144" s="12" t="s">
        <v>75</v>
      </c>
      <c r="D144" s="94">
        <v>25289.8</v>
      </c>
      <c r="E144" s="94">
        <v>11394.2</v>
      </c>
      <c r="F144" s="94">
        <v>151653.70000000001</v>
      </c>
      <c r="G144" s="94">
        <v>5362624.2</v>
      </c>
      <c r="H144" s="94">
        <v>2071.1</v>
      </c>
      <c r="I144" s="94">
        <v>0</v>
      </c>
      <c r="J144" s="94">
        <v>860.2</v>
      </c>
      <c r="K144" s="99">
        <v>507388.7</v>
      </c>
      <c r="M144" s="141"/>
      <c r="N144" s="141"/>
    </row>
    <row r="145" spans="1:14" s="6" customFormat="1" ht="15.95" customHeight="1" x14ac:dyDescent="0.2">
      <c r="A145" s="6" t="s">
        <v>12</v>
      </c>
      <c r="C145" s="12" t="s">
        <v>76</v>
      </c>
      <c r="D145" s="94">
        <v>1839933.2</v>
      </c>
      <c r="E145" s="94">
        <v>839215.6</v>
      </c>
      <c r="F145" s="94">
        <v>1788492.3</v>
      </c>
      <c r="G145" s="94">
        <v>23211400.199999999</v>
      </c>
      <c r="H145" s="94">
        <v>651512</v>
      </c>
      <c r="I145" s="94">
        <v>444236.5</v>
      </c>
      <c r="J145" s="94">
        <v>357584.8</v>
      </c>
      <c r="K145" s="99">
        <v>16596058.699999999</v>
      </c>
      <c r="M145" s="141"/>
      <c r="N145" s="141"/>
    </row>
    <row r="146" spans="1:14" s="6" customFormat="1" ht="15.95" customHeight="1" x14ac:dyDescent="0.2">
      <c r="C146" s="12" t="s">
        <v>77</v>
      </c>
      <c r="D146" s="94">
        <v>794020.5</v>
      </c>
      <c r="E146" s="94">
        <v>494045.1</v>
      </c>
      <c r="F146" s="94">
        <v>568738.6</v>
      </c>
      <c r="G146" s="94">
        <v>7357151</v>
      </c>
      <c r="H146" s="94">
        <v>151844</v>
      </c>
      <c r="I146" s="94">
        <v>329601</v>
      </c>
      <c r="J146" s="94">
        <v>301541.90000000002</v>
      </c>
      <c r="K146" s="99">
        <v>15147054</v>
      </c>
      <c r="M146" s="141"/>
      <c r="N146" s="141"/>
    </row>
    <row r="147" spans="1:14" s="6" customFormat="1" ht="15.95" customHeight="1" x14ac:dyDescent="0.2">
      <c r="C147" s="12" t="s">
        <v>78</v>
      </c>
      <c r="D147" s="94">
        <v>0</v>
      </c>
      <c r="E147" s="94">
        <v>663.9</v>
      </c>
      <c r="F147" s="94">
        <v>1153</v>
      </c>
      <c r="G147" s="94">
        <v>475599.2</v>
      </c>
      <c r="H147" s="94">
        <v>0</v>
      </c>
      <c r="I147" s="94">
        <v>0</v>
      </c>
      <c r="J147" s="94">
        <v>0</v>
      </c>
      <c r="K147" s="99">
        <v>87679.2</v>
      </c>
      <c r="M147" s="141"/>
      <c r="N147" s="141"/>
    </row>
    <row r="148" spans="1:14" s="6" customFormat="1" ht="15.95" customHeight="1" x14ac:dyDescent="0.2">
      <c r="C148" s="23" t="s">
        <v>79</v>
      </c>
      <c r="D148" s="95">
        <v>382675.30000000098</v>
      </c>
      <c r="E148" s="95">
        <v>94991.5</v>
      </c>
      <c r="F148" s="95">
        <v>596023.80000000098</v>
      </c>
      <c r="G148" s="95">
        <v>45565888.000000097</v>
      </c>
      <c r="H148" s="95">
        <v>14305.2</v>
      </c>
      <c r="I148" s="95">
        <v>7449</v>
      </c>
      <c r="J148" s="95">
        <v>19372</v>
      </c>
      <c r="K148" s="100">
        <v>2918068.0999999801</v>
      </c>
      <c r="M148" s="141"/>
      <c r="N148" s="141"/>
    </row>
    <row r="149" spans="1:14" s="4" customFormat="1" ht="15.95" customHeight="1" x14ac:dyDescent="0.2">
      <c r="C149" s="23" t="s">
        <v>43</v>
      </c>
      <c r="D149" s="93">
        <v>40913.300000000003</v>
      </c>
      <c r="E149" s="93">
        <v>35185.300000000003</v>
      </c>
      <c r="F149" s="93">
        <v>24714.400000000001</v>
      </c>
      <c r="G149" s="93">
        <v>100023.3</v>
      </c>
      <c r="H149" s="93">
        <v>7258.5</v>
      </c>
      <c r="I149" s="93">
        <v>9009.5</v>
      </c>
      <c r="J149" s="93">
        <v>4069.2</v>
      </c>
      <c r="K149" s="98">
        <v>10280.700000000001</v>
      </c>
      <c r="L149" s="96"/>
      <c r="M149" s="142"/>
      <c r="N149" s="142"/>
    </row>
    <row r="150" spans="1:14" ht="15.95" customHeight="1" x14ac:dyDescent="0.2">
      <c r="C150" s="138" t="s">
        <v>9</v>
      </c>
      <c r="D150" s="144">
        <v>71525551.700000003</v>
      </c>
      <c r="E150" s="144">
        <v>46108083.899999999</v>
      </c>
      <c r="F150" s="144">
        <v>65636408.399999999</v>
      </c>
      <c r="G150" s="144">
        <v>769921009.20000005</v>
      </c>
      <c r="H150" s="144">
        <v>10186437.199999999</v>
      </c>
      <c r="I150" s="144">
        <v>8452391.1999999993</v>
      </c>
      <c r="J150" s="144">
        <v>10426807.6</v>
      </c>
      <c r="K150" s="145">
        <v>230775778.80000001</v>
      </c>
      <c r="M150" s="61"/>
      <c r="N150" s="61"/>
    </row>
    <row r="151" spans="1:14" x14ac:dyDescent="0.2">
      <c r="K151" s="61"/>
      <c r="L151" s="61"/>
    </row>
    <row r="152" spans="1:14" x14ac:dyDescent="0.2">
      <c r="K152" s="61"/>
      <c r="L152" s="61"/>
    </row>
    <row r="153" spans="1:14" x14ac:dyDescent="0.2">
      <c r="L153" s="61"/>
    </row>
    <row r="154" spans="1:14" x14ac:dyDescent="0.2">
      <c r="K154" s="61"/>
      <c r="L154" s="61"/>
    </row>
    <row r="157" spans="1:14" x14ac:dyDescent="0.2">
      <c r="L157" s="61"/>
    </row>
    <row r="158" spans="1:14" x14ac:dyDescent="0.2">
      <c r="L158" s="61"/>
    </row>
    <row r="159" spans="1:14" x14ac:dyDescent="0.2">
      <c r="L159" s="61"/>
    </row>
    <row r="160" spans="1:14" ht="15.75" x14ac:dyDescent="0.25">
      <c r="C160" s="2" t="s">
        <v>2</v>
      </c>
      <c r="L160" s="61"/>
    </row>
    <row r="161" spans="1:14" ht="12.75" customHeight="1" x14ac:dyDescent="0.2">
      <c r="C161" s="225"/>
      <c r="D161" s="240"/>
      <c r="E161" s="240"/>
      <c r="F161" s="240"/>
      <c r="G161" s="240"/>
      <c r="H161" s="240"/>
      <c r="I161" s="240"/>
      <c r="J161" s="240"/>
      <c r="K161" s="91"/>
      <c r="L161" s="61"/>
    </row>
    <row r="162" spans="1:14" ht="12.75" customHeight="1" x14ac:dyDescent="0.2">
      <c r="C162" s="225" t="s">
        <v>108</v>
      </c>
      <c r="D162" s="226"/>
      <c r="E162" s="226"/>
      <c r="F162" s="226"/>
      <c r="G162" s="226"/>
      <c r="H162" s="226"/>
      <c r="I162" s="226"/>
      <c r="J162" s="226"/>
      <c r="K162" s="1" t="s">
        <v>138</v>
      </c>
      <c r="L162" s="61"/>
    </row>
    <row r="163" spans="1:14" ht="12.75" customHeight="1" x14ac:dyDescent="0.2"/>
    <row r="164" spans="1:14" ht="17.100000000000001" customHeight="1" x14ac:dyDescent="0.2">
      <c r="C164" s="227" t="s">
        <v>41</v>
      </c>
      <c r="D164" s="235" t="str">
        <f>CONCATENATE('M1'!D11," ",'M1'!D12)</f>
        <v>März 2017</v>
      </c>
      <c r="E164" s="236"/>
      <c r="F164" s="236"/>
      <c r="G164" s="237"/>
      <c r="H164" s="237"/>
      <c r="I164" s="237"/>
      <c r="J164" s="237"/>
      <c r="K164" s="222"/>
      <c r="L164" s="61"/>
    </row>
    <row r="165" spans="1:14" ht="32.25" customHeight="1" x14ac:dyDescent="0.2">
      <c r="C165" s="228"/>
      <c r="D165" s="214" t="s">
        <v>128</v>
      </c>
      <c r="E165" s="238"/>
      <c r="F165" s="238"/>
      <c r="G165" s="239"/>
      <c r="H165" s="214" t="s">
        <v>9</v>
      </c>
      <c r="I165" s="238"/>
      <c r="J165" s="238"/>
      <c r="K165" s="239"/>
      <c r="M165" s="61"/>
      <c r="N165" s="61"/>
    </row>
    <row r="166" spans="1:14" ht="15" customHeight="1" x14ac:dyDescent="0.2">
      <c r="C166" s="228"/>
      <c r="D166" s="231" t="s">
        <v>142</v>
      </c>
      <c r="E166" s="232"/>
      <c r="F166" s="233"/>
      <c r="G166" s="234"/>
      <c r="H166" s="231" t="s">
        <v>142</v>
      </c>
      <c r="I166" s="232"/>
      <c r="J166" s="233"/>
      <c r="K166" s="234"/>
      <c r="M166" s="61"/>
      <c r="N166" s="61"/>
    </row>
    <row r="167" spans="1:14" ht="15" customHeight="1" x14ac:dyDescent="0.2">
      <c r="C167" s="133"/>
      <c r="D167" s="134">
        <v>2</v>
      </c>
      <c r="E167" s="158">
        <v>3</v>
      </c>
      <c r="F167" s="158">
        <v>4</v>
      </c>
      <c r="G167" s="135" t="s">
        <v>139</v>
      </c>
      <c r="H167" s="134">
        <v>2</v>
      </c>
      <c r="I167" s="158">
        <v>3</v>
      </c>
      <c r="J167" s="158">
        <v>4</v>
      </c>
      <c r="K167" s="135" t="s">
        <v>139</v>
      </c>
      <c r="M167" s="61"/>
      <c r="N167" s="61"/>
    </row>
    <row r="168" spans="1:14" ht="15" customHeight="1" x14ac:dyDescent="0.2">
      <c r="C168" s="109"/>
      <c r="D168" s="110" t="s">
        <v>135</v>
      </c>
      <c r="E168" s="159" t="s">
        <v>135</v>
      </c>
      <c r="F168" s="159" t="s">
        <v>135</v>
      </c>
      <c r="G168" s="111" t="s">
        <v>135</v>
      </c>
      <c r="H168" s="110" t="s">
        <v>135</v>
      </c>
      <c r="I168" s="159" t="s">
        <v>135</v>
      </c>
      <c r="J168" s="159" t="s">
        <v>135</v>
      </c>
      <c r="K168" s="111" t="s">
        <v>135</v>
      </c>
      <c r="M168" s="61"/>
      <c r="N168" s="61"/>
    </row>
    <row r="169" spans="1:14" s="6" customFormat="1" ht="15.95" customHeight="1" x14ac:dyDescent="0.2">
      <c r="C169" s="20" t="s">
        <v>10</v>
      </c>
      <c r="D169" s="92">
        <v>55770367.899999999</v>
      </c>
      <c r="E169" s="92">
        <v>36787360.399999999</v>
      </c>
      <c r="F169" s="92">
        <v>63937492.100000001</v>
      </c>
      <c r="G169" s="92">
        <v>926236286</v>
      </c>
      <c r="H169" s="92">
        <f t="shared" ref="H169:K184" si="0">D16+H16+D67+H67+D118+H118+D169</f>
        <v>150708974.59999999</v>
      </c>
      <c r="I169" s="92">
        <f t="shared" si="0"/>
        <v>92897156.400000006</v>
      </c>
      <c r="J169" s="92">
        <f t="shared" si="0"/>
        <v>132751592.09999999</v>
      </c>
      <c r="K169" s="97">
        <f t="shared" si="0"/>
        <v>1412495367.0999999</v>
      </c>
      <c r="M169" s="141"/>
      <c r="N169" s="141"/>
    </row>
    <row r="170" spans="1:14" s="6" customFormat="1" ht="15.95" customHeight="1" x14ac:dyDescent="0.2">
      <c r="C170" s="21" t="s">
        <v>11</v>
      </c>
      <c r="D170" s="93">
        <v>11176073.1</v>
      </c>
      <c r="E170" s="93">
        <v>11985177.9</v>
      </c>
      <c r="F170" s="93">
        <v>19465036.600000001</v>
      </c>
      <c r="G170" s="93">
        <v>612806789.70000005</v>
      </c>
      <c r="H170" s="93">
        <f t="shared" si="0"/>
        <v>33313964.5</v>
      </c>
      <c r="I170" s="93">
        <f t="shared" si="0"/>
        <v>24730015.100000001</v>
      </c>
      <c r="J170" s="93">
        <f t="shared" si="0"/>
        <v>52105496.5</v>
      </c>
      <c r="K170" s="98">
        <f t="shared" si="0"/>
        <v>1209018686.5999999</v>
      </c>
      <c r="M170" s="141"/>
      <c r="N170" s="141"/>
    </row>
    <row r="171" spans="1:14" s="6" customFormat="1" ht="15.95" customHeight="1" x14ac:dyDescent="0.2">
      <c r="C171" s="22" t="s">
        <v>53</v>
      </c>
      <c r="D171" s="94">
        <v>11116983</v>
      </c>
      <c r="E171" s="94">
        <v>11951314.5</v>
      </c>
      <c r="F171" s="94">
        <v>19246770.5</v>
      </c>
      <c r="G171" s="94">
        <v>601585908.70000005</v>
      </c>
      <c r="H171" s="94">
        <f t="shared" si="0"/>
        <v>32401642.899999999</v>
      </c>
      <c r="I171" s="94">
        <f t="shared" si="0"/>
        <v>24538011</v>
      </c>
      <c r="J171" s="94">
        <f t="shared" si="0"/>
        <v>51048360.399999999</v>
      </c>
      <c r="K171" s="99">
        <f t="shared" si="0"/>
        <v>1143513712.5999999</v>
      </c>
      <c r="M171" s="141"/>
      <c r="N171" s="141"/>
    </row>
    <row r="172" spans="1:14" s="6" customFormat="1" ht="15.95" customHeight="1" x14ac:dyDescent="0.2">
      <c r="C172" s="12" t="s">
        <v>54</v>
      </c>
      <c r="D172" s="94">
        <v>123460</v>
      </c>
      <c r="E172" s="94">
        <v>55931.9</v>
      </c>
      <c r="F172" s="94">
        <v>170389.6</v>
      </c>
      <c r="G172" s="94">
        <v>5493363.5</v>
      </c>
      <c r="H172" s="94">
        <f t="shared" si="0"/>
        <v>360432.9</v>
      </c>
      <c r="I172" s="94">
        <f t="shared" si="0"/>
        <v>150982.30000000002</v>
      </c>
      <c r="J172" s="94">
        <f t="shared" si="0"/>
        <v>420170.2</v>
      </c>
      <c r="K172" s="99">
        <f t="shared" si="0"/>
        <v>10358567.6</v>
      </c>
      <c r="M172" s="141"/>
      <c r="N172" s="141"/>
    </row>
    <row r="173" spans="1:14" s="6" customFormat="1" ht="15.95" customHeight="1" x14ac:dyDescent="0.2">
      <c r="A173" s="6" t="s">
        <v>12</v>
      </c>
      <c r="C173" s="12" t="s">
        <v>55</v>
      </c>
      <c r="D173" s="94">
        <v>72631.399999999994</v>
      </c>
      <c r="E173" s="94">
        <v>2685</v>
      </c>
      <c r="F173" s="94">
        <v>487894.4</v>
      </c>
      <c r="G173" s="94">
        <v>13623476.1</v>
      </c>
      <c r="H173" s="94">
        <f t="shared" si="0"/>
        <v>655151.9</v>
      </c>
      <c r="I173" s="94">
        <f t="shared" si="0"/>
        <v>55022.899999999994</v>
      </c>
      <c r="J173" s="94">
        <f t="shared" si="0"/>
        <v>1578506.1</v>
      </c>
      <c r="K173" s="99">
        <f t="shared" si="0"/>
        <v>44870209.600000001</v>
      </c>
      <c r="M173" s="141"/>
      <c r="N173" s="141"/>
    </row>
    <row r="174" spans="1:14" s="6" customFormat="1" ht="15.95" customHeight="1" x14ac:dyDescent="0.2">
      <c r="C174" s="12" t="s">
        <v>56</v>
      </c>
      <c r="D174" s="94">
        <v>46812.1</v>
      </c>
      <c r="E174" s="94">
        <v>35621.699999999997</v>
      </c>
      <c r="F174" s="94">
        <v>89545</v>
      </c>
      <c r="G174" s="94">
        <v>3557519.8</v>
      </c>
      <c r="H174" s="94">
        <f t="shared" si="0"/>
        <v>184619.6</v>
      </c>
      <c r="I174" s="94">
        <f t="shared" si="0"/>
        <v>109372.09999999999</v>
      </c>
      <c r="J174" s="94">
        <f t="shared" si="0"/>
        <v>208920.6</v>
      </c>
      <c r="K174" s="99">
        <f t="shared" si="0"/>
        <v>5397010.4000000004</v>
      </c>
      <c r="M174" s="141"/>
      <c r="N174" s="141"/>
    </row>
    <row r="175" spans="1:14" s="6" customFormat="1" ht="15.95" customHeight="1" x14ac:dyDescent="0.2">
      <c r="C175" s="12" t="s">
        <v>57</v>
      </c>
      <c r="D175" s="94">
        <v>14057.7</v>
      </c>
      <c r="E175" s="94">
        <v>9.9</v>
      </c>
      <c r="F175" s="94">
        <v>133944.6</v>
      </c>
      <c r="G175" s="94">
        <v>3308680.1</v>
      </c>
      <c r="H175" s="94">
        <f t="shared" si="0"/>
        <v>44550.3</v>
      </c>
      <c r="I175" s="94">
        <f t="shared" si="0"/>
        <v>6790.2</v>
      </c>
      <c r="J175" s="94">
        <f t="shared" si="0"/>
        <v>302830.90000000002</v>
      </c>
      <c r="K175" s="99">
        <f t="shared" si="0"/>
        <v>6789363</v>
      </c>
      <c r="M175" s="141"/>
      <c r="N175" s="141"/>
    </row>
    <row r="176" spans="1:14" s="6" customFormat="1" ht="15.95" customHeight="1" x14ac:dyDescent="0.2">
      <c r="C176" s="12" t="s">
        <v>58</v>
      </c>
      <c r="D176" s="94">
        <v>7720.9</v>
      </c>
      <c r="E176" s="94">
        <v>2292.1999999999998</v>
      </c>
      <c r="F176" s="94">
        <v>2229.5</v>
      </c>
      <c r="G176" s="94">
        <v>951570.7</v>
      </c>
      <c r="H176" s="94">
        <f t="shared" si="0"/>
        <v>29094.6</v>
      </c>
      <c r="I176" s="94">
        <f t="shared" si="0"/>
        <v>28818</v>
      </c>
      <c r="J176" s="94">
        <f t="shared" si="0"/>
        <v>23322.400000000001</v>
      </c>
      <c r="K176" s="99">
        <f t="shared" si="0"/>
        <v>1870486.9</v>
      </c>
      <c r="M176" s="141"/>
      <c r="N176" s="141"/>
    </row>
    <row r="177" spans="1:14" s="6" customFormat="1" ht="15.95" customHeight="1" x14ac:dyDescent="0.2">
      <c r="C177" s="12" t="s">
        <v>59</v>
      </c>
      <c r="D177" s="94">
        <v>76604.600000000006</v>
      </c>
      <c r="E177" s="94">
        <v>23602.3</v>
      </c>
      <c r="F177" s="94">
        <v>170511.1</v>
      </c>
      <c r="G177" s="94">
        <v>2874584.1</v>
      </c>
      <c r="H177" s="94">
        <f t="shared" si="0"/>
        <v>438207.70000000007</v>
      </c>
      <c r="I177" s="94">
        <f t="shared" si="0"/>
        <v>109300.1</v>
      </c>
      <c r="J177" s="94">
        <f t="shared" si="0"/>
        <v>353982.4</v>
      </c>
      <c r="K177" s="99">
        <f t="shared" si="0"/>
        <v>5739613.0999999996</v>
      </c>
      <c r="M177" s="141"/>
      <c r="N177" s="141"/>
    </row>
    <row r="178" spans="1:14" s="6" customFormat="1" ht="15.95" customHeight="1" x14ac:dyDescent="0.2">
      <c r="C178" s="12" t="s">
        <v>60</v>
      </c>
      <c r="D178" s="94">
        <v>234.2</v>
      </c>
      <c r="E178" s="94">
        <v>536.5</v>
      </c>
      <c r="F178" s="94">
        <v>311</v>
      </c>
      <c r="G178" s="94">
        <v>207112.4</v>
      </c>
      <c r="H178" s="94">
        <f t="shared" si="0"/>
        <v>8673.4000000000015</v>
      </c>
      <c r="I178" s="94">
        <f t="shared" si="0"/>
        <v>3420.2</v>
      </c>
      <c r="J178" s="94">
        <f t="shared" si="0"/>
        <v>43745.7</v>
      </c>
      <c r="K178" s="99">
        <f t="shared" si="0"/>
        <v>1928415.0999999996</v>
      </c>
      <c r="M178" s="141"/>
      <c r="N178" s="141"/>
    </row>
    <row r="179" spans="1:14" s="6" customFormat="1" ht="15.95" customHeight="1" x14ac:dyDescent="0.2">
      <c r="A179" s="6" t="s">
        <v>13</v>
      </c>
      <c r="C179" s="12" t="s">
        <v>61</v>
      </c>
      <c r="D179" s="94">
        <v>53657.2</v>
      </c>
      <c r="E179" s="94">
        <v>15637.2</v>
      </c>
      <c r="F179" s="94">
        <v>41870</v>
      </c>
      <c r="G179" s="94">
        <v>629769.9</v>
      </c>
      <c r="H179" s="94">
        <f t="shared" si="0"/>
        <v>214307.7</v>
      </c>
      <c r="I179" s="94">
        <f t="shared" si="0"/>
        <v>73621.099999999991</v>
      </c>
      <c r="J179" s="94">
        <f t="shared" si="0"/>
        <v>168686.2</v>
      </c>
      <c r="K179" s="99">
        <f t="shared" si="0"/>
        <v>1549726.9000000001</v>
      </c>
      <c r="M179" s="141"/>
      <c r="N179" s="141"/>
    </row>
    <row r="180" spans="1:14" s="6" customFormat="1" ht="15.95" customHeight="1" x14ac:dyDescent="0.2">
      <c r="C180" s="12" t="s">
        <v>62</v>
      </c>
      <c r="D180" s="94">
        <v>2714.4</v>
      </c>
      <c r="E180" s="94">
        <v>0</v>
      </c>
      <c r="F180" s="94">
        <v>0</v>
      </c>
      <c r="G180" s="94">
        <v>399190.6</v>
      </c>
      <c r="H180" s="94">
        <f t="shared" si="0"/>
        <v>9136.2000000000007</v>
      </c>
      <c r="I180" s="94">
        <f t="shared" si="0"/>
        <v>6308.7000000000007</v>
      </c>
      <c r="J180" s="94">
        <f t="shared" si="0"/>
        <v>3521.2999999999997</v>
      </c>
      <c r="K180" s="99">
        <f t="shared" si="0"/>
        <v>1237215.6000000001</v>
      </c>
      <c r="M180" s="141"/>
      <c r="N180" s="141"/>
    </row>
    <row r="181" spans="1:14" s="6" customFormat="1" ht="15.95" customHeight="1" x14ac:dyDescent="0.2">
      <c r="A181" s="6" t="s">
        <v>13</v>
      </c>
      <c r="C181" s="12" t="s">
        <v>63</v>
      </c>
      <c r="D181" s="94">
        <v>125713.2</v>
      </c>
      <c r="E181" s="94">
        <v>213651.1</v>
      </c>
      <c r="F181" s="94">
        <v>359708.3</v>
      </c>
      <c r="G181" s="94">
        <v>8908568.4000000004</v>
      </c>
      <c r="H181" s="94">
        <f t="shared" si="0"/>
        <v>508871.2</v>
      </c>
      <c r="I181" s="94">
        <f t="shared" si="0"/>
        <v>548254.80000000005</v>
      </c>
      <c r="J181" s="94">
        <f t="shared" si="0"/>
        <v>829602.7</v>
      </c>
      <c r="K181" s="99">
        <f t="shared" si="0"/>
        <v>15895269.300000001</v>
      </c>
      <c r="M181" s="141"/>
      <c r="N181" s="141"/>
    </row>
    <row r="182" spans="1:14" s="6" customFormat="1" ht="15.95" customHeight="1" x14ac:dyDescent="0.2">
      <c r="A182" s="6" t="s">
        <v>13</v>
      </c>
      <c r="C182" s="12" t="s">
        <v>132</v>
      </c>
      <c r="D182" s="94">
        <v>62125.5</v>
      </c>
      <c r="E182" s="94">
        <v>13750.8</v>
      </c>
      <c r="F182" s="94">
        <v>140194.5</v>
      </c>
      <c r="G182" s="94">
        <v>4911080.7</v>
      </c>
      <c r="H182" s="94">
        <f t="shared" si="0"/>
        <v>290502.09999999998</v>
      </c>
      <c r="I182" s="94">
        <f t="shared" si="0"/>
        <v>78874.899999999994</v>
      </c>
      <c r="J182" s="94">
        <f t="shared" si="0"/>
        <v>577358.1</v>
      </c>
      <c r="K182" s="99">
        <f t="shared" si="0"/>
        <v>11214220.5</v>
      </c>
      <c r="M182" s="141"/>
      <c r="N182" s="141"/>
    </row>
    <row r="183" spans="1:14" s="6" customFormat="1" ht="15.95" customHeight="1" x14ac:dyDescent="0.2">
      <c r="C183" s="12" t="s">
        <v>64</v>
      </c>
      <c r="D183" s="94">
        <v>50996.9</v>
      </c>
      <c r="E183" s="94">
        <v>914.1</v>
      </c>
      <c r="F183" s="94">
        <v>73655.3</v>
      </c>
      <c r="G183" s="94">
        <v>6992111.2999999998</v>
      </c>
      <c r="H183" s="94">
        <f t="shared" si="0"/>
        <v>159152.30000000002</v>
      </c>
      <c r="I183" s="94">
        <f t="shared" si="0"/>
        <v>11919.2</v>
      </c>
      <c r="J183" s="94">
        <f t="shared" si="0"/>
        <v>438186.69999999995</v>
      </c>
      <c r="K183" s="99">
        <f t="shared" si="0"/>
        <v>13107713.399999999</v>
      </c>
      <c r="M183" s="141"/>
      <c r="N183" s="141"/>
    </row>
    <row r="184" spans="1:14" s="6" customFormat="1" ht="15.95" customHeight="1" x14ac:dyDescent="0.2">
      <c r="C184" s="12" t="s">
        <v>65</v>
      </c>
      <c r="D184" s="94">
        <v>184444.2</v>
      </c>
      <c r="E184" s="94">
        <v>19914.099999999999</v>
      </c>
      <c r="F184" s="94">
        <v>1293346.1000000001</v>
      </c>
      <c r="G184" s="94">
        <v>28708517.699999999</v>
      </c>
      <c r="H184" s="94">
        <f t="shared" si="0"/>
        <v>421745.2</v>
      </c>
      <c r="I184" s="94">
        <f t="shared" si="0"/>
        <v>156154.6</v>
      </c>
      <c r="J184" s="94">
        <f t="shared" si="0"/>
        <v>5595051.2000000011</v>
      </c>
      <c r="K184" s="99">
        <f t="shared" si="0"/>
        <v>52623376</v>
      </c>
      <c r="M184" s="141"/>
      <c r="N184" s="141"/>
    </row>
    <row r="185" spans="1:14" s="6" customFormat="1" ht="15.95" customHeight="1" x14ac:dyDescent="0.2">
      <c r="C185" s="12" t="s">
        <v>66</v>
      </c>
      <c r="D185" s="94">
        <v>43278.8</v>
      </c>
      <c r="E185" s="94">
        <v>32675.5</v>
      </c>
      <c r="F185" s="94">
        <v>37083.4</v>
      </c>
      <c r="G185" s="94">
        <v>4372767.5999999996</v>
      </c>
      <c r="H185" s="94">
        <f t="shared" ref="H185:K200" si="1">D32+H32+D83+H83+D134+H134+D185</f>
        <v>100404.8</v>
      </c>
      <c r="I185" s="94">
        <f t="shared" si="1"/>
        <v>78097.399999999994</v>
      </c>
      <c r="J185" s="94">
        <f t="shared" si="1"/>
        <v>88940.1</v>
      </c>
      <c r="K185" s="99">
        <f t="shared" si="1"/>
        <v>7347073.4000000004</v>
      </c>
      <c r="M185" s="141"/>
      <c r="N185" s="141"/>
    </row>
    <row r="186" spans="1:14" s="6" customFormat="1" ht="15.95" customHeight="1" x14ac:dyDescent="0.2">
      <c r="C186" s="12" t="s">
        <v>67</v>
      </c>
      <c r="D186" s="94">
        <v>0</v>
      </c>
      <c r="E186" s="94">
        <v>0</v>
      </c>
      <c r="F186" s="94">
        <v>0</v>
      </c>
      <c r="G186" s="94">
        <v>27794.6</v>
      </c>
      <c r="H186" s="94">
        <f t="shared" si="1"/>
        <v>217.9</v>
      </c>
      <c r="I186" s="94">
        <f t="shared" si="1"/>
        <v>0</v>
      </c>
      <c r="J186" s="94">
        <f t="shared" si="1"/>
        <v>81.2</v>
      </c>
      <c r="K186" s="99">
        <f t="shared" si="1"/>
        <v>81880</v>
      </c>
      <c r="M186" s="141"/>
      <c r="N186" s="141"/>
    </row>
    <row r="187" spans="1:14" s="6" customFormat="1" ht="15.95" customHeight="1" x14ac:dyDescent="0.2">
      <c r="C187" s="12" t="s">
        <v>68</v>
      </c>
      <c r="D187" s="94">
        <v>706569.5</v>
      </c>
      <c r="E187" s="94">
        <v>585016.4</v>
      </c>
      <c r="F187" s="94">
        <v>2802383.9</v>
      </c>
      <c r="G187" s="94">
        <v>46926663.200000003</v>
      </c>
      <c r="H187" s="94">
        <f t="shared" si="1"/>
        <v>2135166.2999999998</v>
      </c>
      <c r="I187" s="94">
        <f t="shared" si="1"/>
        <v>1433945.3</v>
      </c>
      <c r="J187" s="94">
        <f t="shared" si="1"/>
        <v>5105485.0999999996</v>
      </c>
      <c r="K187" s="99">
        <f t="shared" si="1"/>
        <v>83481684.099999994</v>
      </c>
      <c r="M187" s="141"/>
      <c r="N187" s="141"/>
    </row>
    <row r="188" spans="1:14" s="6" customFormat="1" ht="15.95" customHeight="1" x14ac:dyDescent="0.2">
      <c r="C188" s="12" t="s">
        <v>69</v>
      </c>
      <c r="D188" s="94">
        <v>380127.9</v>
      </c>
      <c r="E188" s="94">
        <v>460023.3</v>
      </c>
      <c r="F188" s="94">
        <v>352437.7</v>
      </c>
      <c r="G188" s="94">
        <v>17183550.800000001</v>
      </c>
      <c r="H188" s="94">
        <f t="shared" si="1"/>
        <v>919095.2</v>
      </c>
      <c r="I188" s="94">
        <f t="shared" si="1"/>
        <v>897138.6</v>
      </c>
      <c r="J188" s="94">
        <f t="shared" si="1"/>
        <v>755957.3</v>
      </c>
      <c r="K188" s="99">
        <f t="shared" si="1"/>
        <v>28034411.899999999</v>
      </c>
      <c r="M188" s="141"/>
      <c r="N188" s="141"/>
    </row>
    <row r="189" spans="1:14" s="6" customFormat="1" ht="15.95" customHeight="1" x14ac:dyDescent="0.2">
      <c r="C189" s="12" t="s">
        <v>70</v>
      </c>
      <c r="D189" s="94">
        <v>4337614.9000000004</v>
      </c>
      <c r="E189" s="94">
        <v>6333347</v>
      </c>
      <c r="F189" s="94">
        <v>6780507.5999999996</v>
      </c>
      <c r="G189" s="94">
        <v>216825280.90000001</v>
      </c>
      <c r="H189" s="94">
        <f t="shared" si="1"/>
        <v>13417838.200000001</v>
      </c>
      <c r="I189" s="94">
        <f t="shared" si="1"/>
        <v>12804744.699999999</v>
      </c>
      <c r="J189" s="94">
        <f t="shared" si="1"/>
        <v>20435478.299999997</v>
      </c>
      <c r="K189" s="99">
        <f t="shared" si="1"/>
        <v>445998328.60000002</v>
      </c>
      <c r="M189" s="141"/>
      <c r="N189" s="141"/>
    </row>
    <row r="190" spans="1:14" s="6" customFormat="1" ht="15.95" customHeight="1" x14ac:dyDescent="0.2">
      <c r="C190" s="12" t="s">
        <v>71</v>
      </c>
      <c r="D190" s="94">
        <v>13801.2</v>
      </c>
      <c r="E190" s="94">
        <v>672</v>
      </c>
      <c r="F190" s="94">
        <v>80880.600000000006</v>
      </c>
      <c r="G190" s="94">
        <v>5586116.9000000004</v>
      </c>
      <c r="H190" s="94">
        <f t="shared" si="1"/>
        <v>60829</v>
      </c>
      <c r="I190" s="94">
        <f t="shared" si="1"/>
        <v>6080</v>
      </c>
      <c r="J190" s="94">
        <f t="shared" si="1"/>
        <v>220273.80000000002</v>
      </c>
      <c r="K190" s="99">
        <f t="shared" si="1"/>
        <v>8962387.4000000004</v>
      </c>
      <c r="M190" s="141"/>
      <c r="N190" s="141"/>
    </row>
    <row r="191" spans="1:14" s="6" customFormat="1" ht="15.95" customHeight="1" x14ac:dyDescent="0.2">
      <c r="C191" s="12" t="s">
        <v>72</v>
      </c>
      <c r="D191" s="94">
        <v>299265.3</v>
      </c>
      <c r="E191" s="94">
        <v>398852.8</v>
      </c>
      <c r="F191" s="94">
        <v>669349.19999999995</v>
      </c>
      <c r="G191" s="94">
        <v>48035946.899999999</v>
      </c>
      <c r="H191" s="94">
        <f t="shared" si="1"/>
        <v>1318209.8</v>
      </c>
      <c r="I191" s="94">
        <f t="shared" si="1"/>
        <v>974708.09999999986</v>
      </c>
      <c r="J191" s="94">
        <f t="shared" si="1"/>
        <v>2340454.3999999999</v>
      </c>
      <c r="K191" s="99">
        <f t="shared" si="1"/>
        <v>104259001.09999999</v>
      </c>
      <c r="M191" s="141"/>
      <c r="N191" s="141"/>
    </row>
    <row r="192" spans="1:14" s="6" customFormat="1" ht="15.95" customHeight="1" x14ac:dyDescent="0.2">
      <c r="C192" s="12" t="s">
        <v>80</v>
      </c>
      <c r="D192" s="94">
        <v>21719.7</v>
      </c>
      <c r="E192" s="94">
        <v>18395.400000000001</v>
      </c>
      <c r="F192" s="94">
        <v>41319.699999999997</v>
      </c>
      <c r="G192" s="94">
        <v>2009353.4</v>
      </c>
      <c r="H192" s="94">
        <f t="shared" si="1"/>
        <v>56745.5</v>
      </c>
      <c r="I192" s="94">
        <f t="shared" si="1"/>
        <v>58119.3</v>
      </c>
      <c r="J192" s="94">
        <f t="shared" si="1"/>
        <v>122803.79999999999</v>
      </c>
      <c r="K192" s="99">
        <f t="shared" si="1"/>
        <v>2939181.3</v>
      </c>
      <c r="M192" s="141"/>
      <c r="N192" s="141"/>
    </row>
    <row r="193" spans="1:14" s="6" customFormat="1" ht="15.95" customHeight="1" x14ac:dyDescent="0.2">
      <c r="C193" s="12" t="s">
        <v>73</v>
      </c>
      <c r="D193" s="94">
        <v>485255.9</v>
      </c>
      <c r="E193" s="94">
        <v>511086.2</v>
      </c>
      <c r="F193" s="94">
        <v>353513.5</v>
      </c>
      <c r="G193" s="94">
        <v>33235248.199999999</v>
      </c>
      <c r="H193" s="94">
        <f t="shared" si="1"/>
        <v>1372687.8</v>
      </c>
      <c r="I193" s="94">
        <f t="shared" si="1"/>
        <v>888930.8</v>
      </c>
      <c r="J193" s="94">
        <f t="shared" si="1"/>
        <v>872377.3</v>
      </c>
      <c r="K193" s="99">
        <f t="shared" si="1"/>
        <v>54412931.899999999</v>
      </c>
      <c r="M193" s="141"/>
      <c r="N193" s="141"/>
    </row>
    <row r="194" spans="1:14" s="6" customFormat="1" ht="15.95" customHeight="1" x14ac:dyDescent="0.2">
      <c r="C194" s="12" t="s">
        <v>74</v>
      </c>
      <c r="D194" s="94">
        <v>290537.8</v>
      </c>
      <c r="E194" s="94">
        <v>324768.8</v>
      </c>
      <c r="F194" s="94">
        <v>1012572.2</v>
      </c>
      <c r="G194" s="94">
        <v>19880227.300000001</v>
      </c>
      <c r="H194" s="94">
        <f t="shared" si="1"/>
        <v>646388</v>
      </c>
      <c r="I194" s="94">
        <f t="shared" si="1"/>
        <v>651721.10000000009</v>
      </c>
      <c r="J194" s="94">
        <f t="shared" si="1"/>
        <v>2193049.7000000002</v>
      </c>
      <c r="K194" s="99">
        <f t="shared" si="1"/>
        <v>35059914.700000003</v>
      </c>
      <c r="M194" s="141"/>
      <c r="N194" s="141"/>
    </row>
    <row r="195" spans="1:14" s="6" customFormat="1" ht="15.95" customHeight="1" x14ac:dyDescent="0.2">
      <c r="C195" s="12" t="s">
        <v>75</v>
      </c>
      <c r="D195" s="94">
        <v>66019.5</v>
      </c>
      <c r="E195" s="94">
        <v>10979.8</v>
      </c>
      <c r="F195" s="94">
        <v>342149.4</v>
      </c>
      <c r="G195" s="94">
        <v>14387796.800000001</v>
      </c>
      <c r="H195" s="94">
        <f t="shared" si="1"/>
        <v>136568.5</v>
      </c>
      <c r="I195" s="94">
        <f t="shared" si="1"/>
        <v>39784.300000000003</v>
      </c>
      <c r="J195" s="94">
        <f t="shared" si="1"/>
        <v>582493.4</v>
      </c>
      <c r="K195" s="99">
        <f t="shared" si="1"/>
        <v>21738285.800000001</v>
      </c>
      <c r="M195" s="141"/>
      <c r="N195" s="141"/>
    </row>
    <row r="196" spans="1:14" s="6" customFormat="1" ht="15.95" customHeight="1" x14ac:dyDescent="0.2">
      <c r="A196" s="6" t="s">
        <v>12</v>
      </c>
      <c r="C196" s="12" t="s">
        <v>76</v>
      </c>
      <c r="D196" s="94">
        <v>2702629.9</v>
      </c>
      <c r="E196" s="94">
        <v>2137749.5</v>
      </c>
      <c r="F196" s="94">
        <v>3030128.3</v>
      </c>
      <c r="G196" s="94">
        <v>73468015</v>
      </c>
      <c r="H196" s="94">
        <f t="shared" si="1"/>
        <v>6352644.5999999996</v>
      </c>
      <c r="I196" s="94">
        <f t="shared" si="1"/>
        <v>3658445.1</v>
      </c>
      <c r="J196" s="94">
        <f t="shared" si="1"/>
        <v>5883950.5</v>
      </c>
      <c r="K196" s="99">
        <f t="shared" si="1"/>
        <v>115493324.5</v>
      </c>
      <c r="M196" s="141"/>
      <c r="N196" s="141"/>
    </row>
    <row r="197" spans="1:14" s="6" customFormat="1" ht="15.95" customHeight="1" x14ac:dyDescent="0.2">
      <c r="C197" s="12" t="s">
        <v>77</v>
      </c>
      <c r="D197" s="94">
        <v>948990.3</v>
      </c>
      <c r="E197" s="94">
        <v>753201</v>
      </c>
      <c r="F197" s="94">
        <v>780845.6</v>
      </c>
      <c r="G197" s="94">
        <v>38980816.299999997</v>
      </c>
      <c r="H197" s="94">
        <f t="shared" si="1"/>
        <v>2554628.2000000002</v>
      </c>
      <c r="I197" s="94">
        <f t="shared" si="1"/>
        <v>1706160.4</v>
      </c>
      <c r="J197" s="94">
        <f t="shared" si="1"/>
        <v>1901511.2000000002</v>
      </c>
      <c r="K197" s="99">
        <f t="shared" si="1"/>
        <v>62300504.799999997</v>
      </c>
      <c r="M197" s="141"/>
      <c r="N197" s="141"/>
    </row>
    <row r="198" spans="1:14" s="6" customFormat="1" ht="15.95" customHeight="1" x14ac:dyDescent="0.2">
      <c r="C198" s="12" t="s">
        <v>78</v>
      </c>
      <c r="D198" s="94">
        <v>0</v>
      </c>
      <c r="E198" s="94">
        <v>0</v>
      </c>
      <c r="F198" s="94">
        <v>0</v>
      </c>
      <c r="G198" s="94">
        <v>100785.5</v>
      </c>
      <c r="H198" s="94">
        <f t="shared" si="1"/>
        <v>5774</v>
      </c>
      <c r="I198" s="94">
        <f t="shared" si="1"/>
        <v>1296.8000000000002</v>
      </c>
      <c r="J198" s="94">
        <f t="shared" si="1"/>
        <v>1619.8</v>
      </c>
      <c r="K198" s="99">
        <f t="shared" si="1"/>
        <v>823615.7</v>
      </c>
      <c r="M198" s="141"/>
      <c r="N198" s="141"/>
    </row>
    <row r="199" spans="1:14" s="6" customFormat="1" ht="15.95" customHeight="1" x14ac:dyDescent="0.2">
      <c r="C199" s="23" t="s">
        <v>79</v>
      </c>
      <c r="D199" s="95">
        <v>59090.099999997801</v>
      </c>
      <c r="E199" s="95">
        <v>33863.399999998503</v>
      </c>
      <c r="F199" s="95">
        <v>218266.100000001</v>
      </c>
      <c r="G199" s="95">
        <v>11220881.000000199</v>
      </c>
      <c r="H199" s="95">
        <f t="shared" si="1"/>
        <v>912321.59999999881</v>
      </c>
      <c r="I199" s="95">
        <f t="shared" si="1"/>
        <v>192004.09999999841</v>
      </c>
      <c r="J199" s="95">
        <f t="shared" si="1"/>
        <v>1057136.1000000024</v>
      </c>
      <c r="K199" s="100">
        <f t="shared" si="1"/>
        <v>65504974.000000276</v>
      </c>
      <c r="M199" s="141"/>
      <c r="N199" s="141"/>
    </row>
    <row r="200" spans="1:14" s="4" customFormat="1" ht="15.95" customHeight="1" x14ac:dyDescent="0.2">
      <c r="C200" s="23" t="s">
        <v>43</v>
      </c>
      <c r="D200" s="93">
        <v>35929.199999999997</v>
      </c>
      <c r="E200" s="93">
        <v>20883.8</v>
      </c>
      <c r="F200" s="93">
        <v>46840.7</v>
      </c>
      <c r="G200" s="93">
        <v>73861.7</v>
      </c>
      <c r="H200" s="93">
        <f t="shared" si="1"/>
        <v>129434.9</v>
      </c>
      <c r="I200" s="93">
        <f t="shared" si="1"/>
        <v>104169.40000000001</v>
      </c>
      <c r="J200" s="93">
        <f t="shared" si="1"/>
        <v>101854.39999999999</v>
      </c>
      <c r="K200" s="98">
        <f t="shared" si="1"/>
        <v>264827.5</v>
      </c>
      <c r="L200" s="96"/>
      <c r="M200" s="142"/>
      <c r="N200" s="142"/>
    </row>
    <row r="201" spans="1:14" ht="15.95" customHeight="1" x14ac:dyDescent="0.2">
      <c r="C201" s="138" t="s">
        <v>9</v>
      </c>
      <c r="D201" s="144">
        <v>66982370.200000003</v>
      </c>
      <c r="E201" s="144">
        <v>48793422.100000001</v>
      </c>
      <c r="F201" s="144">
        <v>83449369.400000006</v>
      </c>
      <c r="G201" s="144">
        <v>1539116937.4000001</v>
      </c>
      <c r="H201" s="144">
        <f t="shared" ref="H201:K201" si="2">D48+H48+D99+H99+D150+H150+D201</f>
        <v>184152374</v>
      </c>
      <c r="I201" s="144">
        <f t="shared" si="2"/>
        <v>117731340.90000001</v>
      </c>
      <c r="J201" s="144">
        <f t="shared" si="2"/>
        <v>184958943</v>
      </c>
      <c r="K201" s="145">
        <f t="shared" si="2"/>
        <v>2621778881.1999998</v>
      </c>
      <c r="M201" s="61"/>
      <c r="N201" s="61"/>
    </row>
    <row r="202" spans="1:14" x14ac:dyDescent="0.2">
      <c r="K202" s="61"/>
      <c r="L202" s="61"/>
    </row>
    <row r="203" spans="1:14" x14ac:dyDescent="0.2">
      <c r="K203" s="61"/>
      <c r="L203" s="61"/>
    </row>
    <row r="204" spans="1:14" x14ac:dyDescent="0.2">
      <c r="K204" s="61"/>
      <c r="L204" s="61"/>
    </row>
  </sheetData>
  <customSheetViews>
    <customSheetView guid="{BD0090C9-DA10-4990-9651-066A2554CA18}">
      <selection activeCell="N32" sqref="N32"/>
      <rowBreaks count="3" manualBreakCount="3">
        <brk id="51" max="16383" man="1"/>
        <brk id="102" max="16383" man="1"/>
        <brk id="153" max="16383" man="1"/>
      </rowBreaks>
      <pageMargins left="0.39370078740157483" right="0.19685039370078741" top="0.19685039370078741" bottom="0.19685039370078741" header="0" footer="0"/>
      <pageSetup paperSize="9" orientation="portrait" r:id="rId1"/>
      <headerFooter alignWithMargins="0"/>
    </customSheetView>
  </customSheetViews>
  <mergeCells count="31">
    <mergeCell ref="D164:K164"/>
    <mergeCell ref="D166:G166"/>
    <mergeCell ref="H166:K166"/>
    <mergeCell ref="H63:K63"/>
    <mergeCell ref="H114:K114"/>
    <mergeCell ref="H165:K165"/>
    <mergeCell ref="C162:J162"/>
    <mergeCell ref="D64:G64"/>
    <mergeCell ref="H64:K64"/>
    <mergeCell ref="D115:G115"/>
    <mergeCell ref="C164:C166"/>
    <mergeCell ref="D165:G165"/>
    <mergeCell ref="C161:J161"/>
    <mergeCell ref="C113:C115"/>
    <mergeCell ref="H115:K115"/>
    <mergeCell ref="D63:G63"/>
    <mergeCell ref="D114:G114"/>
    <mergeCell ref="C59:J59"/>
    <mergeCell ref="C60:J60"/>
    <mergeCell ref="C62:C64"/>
    <mergeCell ref="C110:J110"/>
    <mergeCell ref="C111:J111"/>
    <mergeCell ref="D62:K62"/>
    <mergeCell ref="D113:K113"/>
    <mergeCell ref="C9:J9"/>
    <mergeCell ref="C11:C13"/>
    <mergeCell ref="D12:G12"/>
    <mergeCell ref="H12:K12"/>
    <mergeCell ref="D13:G13"/>
    <mergeCell ref="H13:K13"/>
    <mergeCell ref="D11:K11"/>
  </mergeCells>
  <phoneticPr fontId="0" type="noConversion"/>
  <pageMargins left="0.39370078740157483" right="0.19685039370078741" top="0.19685039370078741" bottom="0.19685039370078741" header="0" footer="0"/>
  <pageSetup paperSize="9" orientation="portrait" r:id="rId2"/>
  <headerFooter alignWithMargins="0"/>
  <rowBreaks count="3" manualBreakCount="3">
    <brk id="51" max="16383" man="1"/>
    <brk id="102" max="16383" man="1"/>
    <brk id="153" max="16383" man="1"/>
  </rowBreaks>
  <drawing r:id="rId3"/>
  <legacyDrawing r:id="rId4"/>
  <oleObjects>
    <mc:AlternateContent xmlns:mc="http://schemas.openxmlformats.org/markup-compatibility/2006">
      <mc:Choice Requires="x14">
        <oleObject progId="Word.Picture.8" shapeId="37899" r:id="rId5">
          <objectPr defaultSize="0" autoPict="0" r:id="rId6">
            <anchor moveWithCells="1" sizeWithCells="1">
              <from>
                <xdr:col>2</xdr:col>
                <xdr:colOff>19050</xdr:colOff>
                <xdr:row>0</xdr:row>
                <xdr:rowOff>142875</xdr:rowOff>
              </from>
              <to>
                <xdr:col>3</xdr:col>
                <xdr:colOff>457200</xdr:colOff>
                <xdr:row>6</xdr:row>
                <xdr:rowOff>0</xdr:rowOff>
              </to>
            </anchor>
          </objectPr>
        </oleObject>
      </mc:Choice>
      <mc:Fallback>
        <oleObject progId="Word.Picture.8" shapeId="37899" r:id="rId5"/>
      </mc:Fallback>
    </mc:AlternateContent>
    <mc:AlternateContent xmlns:mc="http://schemas.openxmlformats.org/markup-compatibility/2006">
      <mc:Choice Requires="x14">
        <oleObject progId="Word.Picture.8" shapeId="37900" r:id="rId7">
          <objectPr defaultSize="0" autoPict="0" r:id="rId6">
            <anchor moveWithCells="1" sizeWithCells="1">
              <from>
                <xdr:col>2</xdr:col>
                <xdr:colOff>19050</xdr:colOff>
                <xdr:row>51</xdr:row>
                <xdr:rowOff>142875</xdr:rowOff>
              </from>
              <to>
                <xdr:col>3</xdr:col>
                <xdr:colOff>457200</xdr:colOff>
                <xdr:row>57</xdr:row>
                <xdr:rowOff>0</xdr:rowOff>
              </to>
            </anchor>
          </objectPr>
        </oleObject>
      </mc:Choice>
      <mc:Fallback>
        <oleObject progId="Word.Picture.8" shapeId="37900" r:id="rId7"/>
      </mc:Fallback>
    </mc:AlternateContent>
    <mc:AlternateContent xmlns:mc="http://schemas.openxmlformats.org/markup-compatibility/2006">
      <mc:Choice Requires="x14">
        <oleObject progId="Word.Picture.8" shapeId="37901" r:id="rId8">
          <objectPr defaultSize="0" autoPict="0" r:id="rId6">
            <anchor moveWithCells="1" sizeWithCells="1">
              <from>
                <xdr:col>2</xdr:col>
                <xdr:colOff>19050</xdr:colOff>
                <xdr:row>102</xdr:row>
                <xdr:rowOff>142875</xdr:rowOff>
              </from>
              <to>
                <xdr:col>3</xdr:col>
                <xdr:colOff>457200</xdr:colOff>
                <xdr:row>108</xdr:row>
                <xdr:rowOff>0</xdr:rowOff>
              </to>
            </anchor>
          </objectPr>
        </oleObject>
      </mc:Choice>
      <mc:Fallback>
        <oleObject progId="Word.Picture.8" shapeId="37901" r:id="rId8"/>
      </mc:Fallback>
    </mc:AlternateContent>
    <mc:AlternateContent xmlns:mc="http://schemas.openxmlformats.org/markup-compatibility/2006">
      <mc:Choice Requires="x14">
        <oleObject progId="Word.Picture.8" shapeId="37902" r:id="rId9">
          <objectPr defaultSize="0" autoPict="0" r:id="rId6">
            <anchor moveWithCells="1" sizeWithCells="1">
              <from>
                <xdr:col>2</xdr:col>
                <xdr:colOff>19050</xdr:colOff>
                <xdr:row>153</xdr:row>
                <xdr:rowOff>142875</xdr:rowOff>
              </from>
              <to>
                <xdr:col>3</xdr:col>
                <xdr:colOff>457200</xdr:colOff>
                <xdr:row>159</xdr:row>
                <xdr:rowOff>0</xdr:rowOff>
              </to>
            </anchor>
          </objectPr>
        </oleObject>
      </mc:Choice>
      <mc:Fallback>
        <oleObject progId="Word.Picture.8" shapeId="37902" r:id="rId9"/>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8"/>
  <sheetViews>
    <sheetView zoomScaleNormal="100" workbookViewId="0">
      <selection activeCell="M41" sqref="M41"/>
    </sheetView>
  </sheetViews>
  <sheetFormatPr baseColWidth="10" defaultRowHeight="12.75" x14ac:dyDescent="0.2"/>
  <cols>
    <col min="1" max="2" width="1.85546875" customWidth="1"/>
    <col min="3" max="3" width="15.140625" customWidth="1"/>
    <col min="4" max="11" width="9.85546875" customWidth="1"/>
    <col min="12" max="13" width="9.28515625" customWidth="1"/>
  </cols>
  <sheetData>
    <row r="1" spans="3:13" ht="12.75" customHeight="1" x14ac:dyDescent="0.2"/>
    <row r="2" spans="3:13" ht="12.75" customHeight="1" x14ac:dyDescent="0.2"/>
    <row r="3" spans="3:13" ht="12.75" customHeight="1" x14ac:dyDescent="0.2"/>
    <row r="4" spans="3:13" ht="12.75" customHeight="1" x14ac:dyDescent="0.2">
      <c r="L4" s="61"/>
    </row>
    <row r="5" spans="3:13" ht="12.75" customHeight="1" x14ac:dyDescent="0.2">
      <c r="L5" s="61"/>
    </row>
    <row r="6" spans="3:13" ht="12.75" customHeight="1" x14ac:dyDescent="0.2">
      <c r="L6" s="61"/>
    </row>
    <row r="7" spans="3:13" ht="15.75" customHeight="1" x14ac:dyDescent="0.25">
      <c r="C7" s="2" t="s">
        <v>2</v>
      </c>
      <c r="K7" s="53"/>
      <c r="L7" s="61"/>
      <c r="M7" s="53"/>
    </row>
    <row r="8" spans="3:13" ht="12.75" customHeight="1" x14ac:dyDescent="0.2">
      <c r="L8" s="61"/>
    </row>
    <row r="9" spans="3:13" ht="12.75" customHeight="1" x14ac:dyDescent="0.2">
      <c r="C9" s="225" t="s">
        <v>171</v>
      </c>
      <c r="D9" s="226"/>
      <c r="E9" s="226"/>
      <c r="F9" s="226"/>
      <c r="G9" s="226"/>
      <c r="H9" s="226"/>
      <c r="I9" s="226"/>
      <c r="J9" s="226"/>
      <c r="K9" s="197" t="s">
        <v>99</v>
      </c>
      <c r="L9" s="61"/>
    </row>
    <row r="10" spans="3:13" ht="12.75" customHeight="1" x14ac:dyDescent="0.2">
      <c r="L10" s="61"/>
    </row>
    <row r="11" spans="3:13" ht="17.100000000000001" customHeight="1" x14ac:dyDescent="0.2">
      <c r="C11" s="227" t="s">
        <v>41</v>
      </c>
      <c r="D11" s="213" t="str">
        <f>CONCATENATE('M1'!D11," ",'M1'!D12)</f>
        <v>März 2017</v>
      </c>
      <c r="E11" s="242"/>
      <c r="F11" s="242"/>
      <c r="G11" s="242"/>
      <c r="H11" s="242"/>
      <c r="I11" s="242"/>
      <c r="J11" s="242"/>
      <c r="K11" s="243"/>
      <c r="L11" s="61"/>
    </row>
    <row r="12" spans="3:13" ht="32.25" customHeight="1" x14ac:dyDescent="0.2">
      <c r="C12" s="228"/>
      <c r="D12" s="214" t="s">
        <v>100</v>
      </c>
      <c r="E12" s="238"/>
      <c r="F12" s="238"/>
      <c r="G12" s="239"/>
      <c r="H12" s="214" t="s">
        <v>101</v>
      </c>
      <c r="I12" s="238"/>
      <c r="J12" s="238"/>
      <c r="K12" s="239"/>
      <c r="L12" s="61"/>
    </row>
    <row r="13" spans="3:13" ht="15" customHeight="1" x14ac:dyDescent="0.2">
      <c r="C13" s="228"/>
      <c r="D13" s="231" t="s">
        <v>142</v>
      </c>
      <c r="E13" s="232"/>
      <c r="F13" s="233"/>
      <c r="G13" s="234"/>
      <c r="H13" s="231" t="s">
        <v>142</v>
      </c>
      <c r="I13" s="232"/>
      <c r="J13" s="233"/>
      <c r="K13" s="234"/>
      <c r="L13" s="61"/>
    </row>
    <row r="14" spans="3:13" ht="15" customHeight="1" x14ac:dyDescent="0.2">
      <c r="C14" s="133"/>
      <c r="D14" s="134">
        <v>2</v>
      </c>
      <c r="E14" s="158">
        <v>3</v>
      </c>
      <c r="F14" s="158">
        <v>4</v>
      </c>
      <c r="G14" s="135" t="s">
        <v>139</v>
      </c>
      <c r="H14" s="134">
        <v>2</v>
      </c>
      <c r="I14" s="158">
        <v>3</v>
      </c>
      <c r="J14" s="158">
        <v>4</v>
      </c>
      <c r="K14" s="135" t="s">
        <v>139</v>
      </c>
      <c r="L14" s="61"/>
    </row>
    <row r="15" spans="3:13" ht="15" customHeight="1" x14ac:dyDescent="0.2">
      <c r="C15" s="109"/>
      <c r="D15" s="110" t="s">
        <v>107</v>
      </c>
      <c r="E15" s="159" t="s">
        <v>107</v>
      </c>
      <c r="F15" s="160" t="s">
        <v>107</v>
      </c>
      <c r="G15" s="137" t="s">
        <v>107</v>
      </c>
      <c r="H15" s="136" t="s">
        <v>107</v>
      </c>
      <c r="I15" s="160" t="s">
        <v>107</v>
      </c>
      <c r="J15" s="160" t="s">
        <v>107</v>
      </c>
      <c r="K15" s="137" t="s">
        <v>107</v>
      </c>
      <c r="L15" s="61"/>
    </row>
    <row r="16" spans="3:13" s="6" customFormat="1" ht="15.95" customHeight="1" x14ac:dyDescent="0.2">
      <c r="C16" s="20" t="s">
        <v>10</v>
      </c>
      <c r="D16" s="92">
        <v>35822</v>
      </c>
      <c r="E16" s="92">
        <v>12058</v>
      </c>
      <c r="F16" s="92">
        <v>12747</v>
      </c>
      <c r="G16" s="92">
        <v>8176</v>
      </c>
      <c r="H16" s="92">
        <v>84120</v>
      </c>
      <c r="I16" s="92">
        <v>45521</v>
      </c>
      <c r="J16" s="92">
        <v>41493</v>
      </c>
      <c r="K16" s="97">
        <v>50961</v>
      </c>
      <c r="L16" s="130"/>
      <c r="M16" s="130"/>
    </row>
    <row r="17" spans="1:13" s="6" customFormat="1" ht="15.95" customHeight="1" x14ac:dyDescent="0.2">
      <c r="C17" s="21" t="s">
        <v>11</v>
      </c>
      <c r="D17" s="93">
        <v>603</v>
      </c>
      <c r="E17" s="93">
        <v>152</v>
      </c>
      <c r="F17" s="93">
        <v>1270</v>
      </c>
      <c r="G17" s="93">
        <v>1250</v>
      </c>
      <c r="H17" s="93">
        <v>2835</v>
      </c>
      <c r="I17" s="93">
        <v>635</v>
      </c>
      <c r="J17" s="93">
        <v>2672</v>
      </c>
      <c r="K17" s="98">
        <v>4597</v>
      </c>
      <c r="L17" s="131"/>
      <c r="M17" s="131"/>
    </row>
    <row r="18" spans="1:13" s="6" customFormat="1" ht="15.95" customHeight="1" x14ac:dyDescent="0.2">
      <c r="C18" s="22" t="s">
        <v>53</v>
      </c>
      <c r="D18" s="94">
        <v>569</v>
      </c>
      <c r="E18" s="94">
        <v>149</v>
      </c>
      <c r="F18" s="94">
        <v>1254</v>
      </c>
      <c r="G18" s="94">
        <v>1144</v>
      </c>
      <c r="H18" s="94">
        <v>2789</v>
      </c>
      <c r="I18" s="94">
        <v>632</v>
      </c>
      <c r="J18" s="94">
        <v>2659</v>
      </c>
      <c r="K18" s="99">
        <v>4375</v>
      </c>
      <c r="L18" s="131"/>
      <c r="M18" s="131"/>
    </row>
    <row r="19" spans="1:13" s="6" customFormat="1" ht="15.95" customHeight="1" x14ac:dyDescent="0.2">
      <c r="C19" s="12" t="s">
        <v>54</v>
      </c>
      <c r="D19" s="94">
        <v>53</v>
      </c>
      <c r="E19" s="94">
        <v>6</v>
      </c>
      <c r="F19" s="94">
        <v>21</v>
      </c>
      <c r="G19" s="94">
        <v>5</v>
      </c>
      <c r="H19" s="94">
        <v>72</v>
      </c>
      <c r="I19" s="94">
        <v>38</v>
      </c>
      <c r="J19" s="94">
        <v>33</v>
      </c>
      <c r="K19" s="99">
        <v>27</v>
      </c>
      <c r="L19" s="131"/>
      <c r="M19" s="131"/>
    </row>
    <row r="20" spans="1:13" s="6" customFormat="1" ht="15.95" customHeight="1" x14ac:dyDescent="0.2">
      <c r="A20" s="6" t="s">
        <v>12</v>
      </c>
      <c r="C20" s="12" t="s">
        <v>55</v>
      </c>
      <c r="D20" s="94">
        <v>1</v>
      </c>
      <c r="E20" s="94">
        <v>0</v>
      </c>
      <c r="F20" s="94">
        <v>5</v>
      </c>
      <c r="G20" s="94">
        <v>7</v>
      </c>
      <c r="H20" s="94">
        <v>7</v>
      </c>
      <c r="I20" s="94">
        <v>2</v>
      </c>
      <c r="J20" s="94">
        <v>11</v>
      </c>
      <c r="K20" s="99">
        <v>358</v>
      </c>
      <c r="L20" s="131"/>
      <c r="M20" s="131"/>
    </row>
    <row r="21" spans="1:13" s="6" customFormat="1" ht="15.95" customHeight="1" x14ac:dyDescent="0.2">
      <c r="C21" s="12" t="s">
        <v>56</v>
      </c>
      <c r="D21" s="94">
        <v>6</v>
      </c>
      <c r="E21" s="94">
        <v>0</v>
      </c>
      <c r="F21" s="94">
        <v>4</v>
      </c>
      <c r="G21" s="94">
        <v>21</v>
      </c>
      <c r="H21" s="94">
        <v>5</v>
      </c>
      <c r="I21" s="94">
        <v>7</v>
      </c>
      <c r="J21" s="94">
        <v>3</v>
      </c>
      <c r="K21" s="99">
        <v>45</v>
      </c>
      <c r="L21" s="131"/>
      <c r="M21" s="131"/>
    </row>
    <row r="22" spans="1:13" s="6" customFormat="1" ht="15.95" customHeight="1" x14ac:dyDescent="0.2">
      <c r="C22" s="12" t="s">
        <v>57</v>
      </c>
      <c r="D22" s="94">
        <v>0</v>
      </c>
      <c r="E22" s="94">
        <v>1</v>
      </c>
      <c r="F22" s="94">
        <v>0</v>
      </c>
      <c r="G22" s="94">
        <v>3</v>
      </c>
      <c r="H22" s="94">
        <v>3</v>
      </c>
      <c r="I22" s="94">
        <v>0</v>
      </c>
      <c r="J22" s="94">
        <v>0</v>
      </c>
      <c r="K22" s="99">
        <v>4</v>
      </c>
      <c r="L22" s="131"/>
      <c r="M22" s="131"/>
    </row>
    <row r="23" spans="1:13" s="6" customFormat="1" ht="15.95" customHeight="1" x14ac:dyDescent="0.2">
      <c r="C23" s="12" t="s">
        <v>58</v>
      </c>
      <c r="D23" s="94">
        <v>1</v>
      </c>
      <c r="E23" s="94">
        <v>0</v>
      </c>
      <c r="F23" s="94">
        <v>0</v>
      </c>
      <c r="G23" s="94">
        <v>19</v>
      </c>
      <c r="H23" s="94">
        <v>2</v>
      </c>
      <c r="I23" s="94">
        <v>2</v>
      </c>
      <c r="J23" s="94">
        <v>0</v>
      </c>
      <c r="K23" s="99">
        <v>1</v>
      </c>
      <c r="L23" s="131"/>
      <c r="M23" s="131"/>
    </row>
    <row r="24" spans="1:13" s="6" customFormat="1" ht="15.95" customHeight="1" x14ac:dyDescent="0.2">
      <c r="C24" s="12" t="s">
        <v>59</v>
      </c>
      <c r="D24" s="94">
        <v>53</v>
      </c>
      <c r="E24" s="94">
        <v>45</v>
      </c>
      <c r="F24" s="94">
        <v>23</v>
      </c>
      <c r="G24" s="94">
        <v>61</v>
      </c>
      <c r="H24" s="94">
        <v>135</v>
      </c>
      <c r="I24" s="94">
        <v>8</v>
      </c>
      <c r="J24" s="94">
        <v>46</v>
      </c>
      <c r="K24" s="99">
        <v>256</v>
      </c>
      <c r="L24" s="131"/>
      <c r="M24" s="131"/>
    </row>
    <row r="25" spans="1:13" s="6" customFormat="1" ht="15.95" customHeight="1" x14ac:dyDescent="0.2">
      <c r="C25" s="12" t="s">
        <v>60</v>
      </c>
      <c r="D25" s="94">
        <v>0</v>
      </c>
      <c r="E25" s="94">
        <v>2</v>
      </c>
      <c r="F25" s="94">
        <v>0</v>
      </c>
      <c r="G25" s="94">
        <v>50</v>
      </c>
      <c r="H25" s="94">
        <v>9</v>
      </c>
      <c r="I25" s="94">
        <v>5</v>
      </c>
      <c r="J25" s="94">
        <v>0</v>
      </c>
      <c r="K25" s="99">
        <v>355</v>
      </c>
      <c r="L25" s="131"/>
      <c r="M25" s="131"/>
    </row>
    <row r="26" spans="1:13" s="6" customFormat="1" ht="15.95" customHeight="1" x14ac:dyDescent="0.2">
      <c r="A26" s="6" t="s">
        <v>13</v>
      </c>
      <c r="C26" s="12" t="s">
        <v>61</v>
      </c>
      <c r="D26" s="94">
        <v>3</v>
      </c>
      <c r="E26" s="94">
        <v>0</v>
      </c>
      <c r="F26" s="94">
        <v>0</v>
      </c>
      <c r="G26" s="94">
        <v>18</v>
      </c>
      <c r="H26" s="94">
        <v>12</v>
      </c>
      <c r="I26" s="94">
        <v>8</v>
      </c>
      <c r="J26" s="94">
        <v>0</v>
      </c>
      <c r="K26" s="99">
        <v>1</v>
      </c>
      <c r="L26" s="131"/>
      <c r="M26" s="131"/>
    </row>
    <row r="27" spans="1:13" s="6" customFormat="1" ht="15.95" customHeight="1" x14ac:dyDescent="0.2">
      <c r="C27" s="12" t="s">
        <v>62</v>
      </c>
      <c r="D27" s="94">
        <v>0</v>
      </c>
      <c r="E27" s="94">
        <v>0</v>
      </c>
      <c r="F27" s="94">
        <v>4</v>
      </c>
      <c r="G27" s="94">
        <v>0</v>
      </c>
      <c r="H27" s="94">
        <v>1</v>
      </c>
      <c r="I27" s="94">
        <v>1</v>
      </c>
      <c r="J27" s="94">
        <v>0</v>
      </c>
      <c r="K27" s="99">
        <v>15</v>
      </c>
      <c r="L27" s="131"/>
      <c r="M27" s="131"/>
    </row>
    <row r="28" spans="1:13" s="6" customFormat="1" ht="15.95" customHeight="1" x14ac:dyDescent="0.2">
      <c r="A28" s="6" t="s">
        <v>13</v>
      </c>
      <c r="C28" s="12" t="s">
        <v>63</v>
      </c>
      <c r="D28" s="94">
        <v>7</v>
      </c>
      <c r="E28" s="94">
        <v>9</v>
      </c>
      <c r="F28" s="94">
        <v>1</v>
      </c>
      <c r="G28" s="94">
        <v>4</v>
      </c>
      <c r="H28" s="94">
        <v>114</v>
      </c>
      <c r="I28" s="94">
        <v>19</v>
      </c>
      <c r="J28" s="94">
        <v>27</v>
      </c>
      <c r="K28" s="99">
        <v>6</v>
      </c>
      <c r="L28" s="131"/>
      <c r="M28" s="131"/>
    </row>
    <row r="29" spans="1:13" s="6" customFormat="1" ht="15.95" customHeight="1" x14ac:dyDescent="0.2">
      <c r="A29" s="6" t="s">
        <v>13</v>
      </c>
      <c r="C29" s="12" t="s">
        <v>132</v>
      </c>
      <c r="D29" s="94">
        <v>0</v>
      </c>
      <c r="E29" s="94">
        <v>0</v>
      </c>
      <c r="F29" s="94">
        <v>0</v>
      </c>
      <c r="G29" s="94">
        <v>0</v>
      </c>
      <c r="H29" s="94">
        <v>98</v>
      </c>
      <c r="I29" s="94">
        <v>0</v>
      </c>
      <c r="J29" s="94">
        <v>0</v>
      </c>
      <c r="K29" s="99">
        <v>0</v>
      </c>
      <c r="L29" s="131"/>
      <c r="M29" s="131"/>
    </row>
    <row r="30" spans="1:13" s="6" customFormat="1" ht="15.95" customHeight="1" x14ac:dyDescent="0.2">
      <c r="C30" s="12" t="s">
        <v>64</v>
      </c>
      <c r="D30" s="94">
        <v>19</v>
      </c>
      <c r="E30" s="94">
        <v>0</v>
      </c>
      <c r="F30" s="94">
        <v>2</v>
      </c>
      <c r="G30" s="94">
        <v>54</v>
      </c>
      <c r="H30" s="94">
        <v>99</v>
      </c>
      <c r="I30" s="94">
        <v>0</v>
      </c>
      <c r="J30" s="94">
        <v>8</v>
      </c>
      <c r="K30" s="99">
        <v>59</v>
      </c>
      <c r="L30" s="131"/>
      <c r="M30" s="131"/>
    </row>
    <row r="31" spans="1:13" s="6" customFormat="1" ht="15.95" customHeight="1" x14ac:dyDescent="0.2">
      <c r="C31" s="12" t="s">
        <v>65</v>
      </c>
      <c r="D31" s="94">
        <v>23</v>
      </c>
      <c r="E31" s="94">
        <v>7</v>
      </c>
      <c r="F31" s="94">
        <v>979</v>
      </c>
      <c r="G31" s="94">
        <v>61</v>
      </c>
      <c r="H31" s="94">
        <v>90</v>
      </c>
      <c r="I31" s="94">
        <v>14</v>
      </c>
      <c r="J31" s="94">
        <v>398</v>
      </c>
      <c r="K31" s="99">
        <v>76</v>
      </c>
      <c r="L31" s="131"/>
      <c r="M31" s="131"/>
    </row>
    <row r="32" spans="1:13" s="6" customFormat="1" ht="15.95" customHeight="1" x14ac:dyDescent="0.2">
      <c r="C32" s="12" t="s">
        <v>66</v>
      </c>
      <c r="D32" s="94">
        <v>2</v>
      </c>
      <c r="E32" s="94">
        <v>13</v>
      </c>
      <c r="F32" s="94">
        <v>0</v>
      </c>
      <c r="G32" s="94">
        <v>19</v>
      </c>
      <c r="H32" s="94">
        <v>34</v>
      </c>
      <c r="I32" s="94">
        <v>33</v>
      </c>
      <c r="J32" s="94">
        <v>9</v>
      </c>
      <c r="K32" s="99">
        <v>29</v>
      </c>
      <c r="L32" s="131"/>
      <c r="M32" s="131"/>
    </row>
    <row r="33" spans="1:14" s="6" customFormat="1" ht="15.95" customHeight="1" x14ac:dyDescent="0.2">
      <c r="C33" s="12" t="s">
        <v>67</v>
      </c>
      <c r="D33" s="94">
        <v>0</v>
      </c>
      <c r="E33" s="94">
        <v>0</v>
      </c>
      <c r="F33" s="94">
        <v>0</v>
      </c>
      <c r="G33" s="94">
        <v>0</v>
      </c>
      <c r="H33" s="94">
        <v>0</v>
      </c>
      <c r="I33" s="94">
        <v>0</v>
      </c>
      <c r="J33" s="94">
        <v>0</v>
      </c>
      <c r="K33" s="99">
        <v>0</v>
      </c>
      <c r="L33" s="131"/>
      <c r="M33" s="131"/>
    </row>
    <row r="34" spans="1:14" s="6" customFormat="1" ht="15.95" customHeight="1" x14ac:dyDescent="0.2">
      <c r="C34" s="12" t="s">
        <v>68</v>
      </c>
      <c r="D34" s="94">
        <v>136</v>
      </c>
      <c r="E34" s="94">
        <v>23</v>
      </c>
      <c r="F34" s="94">
        <v>75</v>
      </c>
      <c r="G34" s="94">
        <v>318</v>
      </c>
      <c r="H34" s="94">
        <v>889</v>
      </c>
      <c r="I34" s="94">
        <v>251</v>
      </c>
      <c r="J34" s="94">
        <v>235</v>
      </c>
      <c r="K34" s="99">
        <v>710</v>
      </c>
      <c r="L34" s="131"/>
      <c r="M34" s="131"/>
    </row>
    <row r="35" spans="1:14" s="6" customFormat="1" ht="15.95" customHeight="1" x14ac:dyDescent="0.2">
      <c r="C35" s="12" t="s">
        <v>69</v>
      </c>
      <c r="D35" s="94">
        <v>52</v>
      </c>
      <c r="E35" s="94">
        <v>10</v>
      </c>
      <c r="F35" s="94">
        <v>12</v>
      </c>
      <c r="G35" s="94">
        <v>13</v>
      </c>
      <c r="H35" s="94">
        <v>75</v>
      </c>
      <c r="I35" s="94">
        <v>48</v>
      </c>
      <c r="J35" s="94">
        <v>72</v>
      </c>
      <c r="K35" s="99">
        <v>125</v>
      </c>
      <c r="L35" s="131"/>
      <c r="M35" s="131"/>
    </row>
    <row r="36" spans="1:14" s="6" customFormat="1" ht="15.95" customHeight="1" x14ac:dyDescent="0.2">
      <c r="C36" s="12" t="s">
        <v>70</v>
      </c>
      <c r="D36" s="94">
        <v>188</v>
      </c>
      <c r="E36" s="94">
        <v>28</v>
      </c>
      <c r="F36" s="94">
        <v>92</v>
      </c>
      <c r="G36" s="94">
        <v>465</v>
      </c>
      <c r="H36" s="94">
        <v>952</v>
      </c>
      <c r="I36" s="94">
        <v>76</v>
      </c>
      <c r="J36" s="94">
        <v>1372</v>
      </c>
      <c r="K36" s="99">
        <v>1673</v>
      </c>
      <c r="L36" s="131"/>
      <c r="M36" s="131"/>
    </row>
    <row r="37" spans="1:14" s="6" customFormat="1" ht="15.95" customHeight="1" x14ac:dyDescent="0.2">
      <c r="C37" s="12" t="s">
        <v>71</v>
      </c>
      <c r="D37" s="94">
        <v>6</v>
      </c>
      <c r="E37" s="94">
        <v>0</v>
      </c>
      <c r="F37" s="94">
        <v>5</v>
      </c>
      <c r="G37" s="94">
        <v>4</v>
      </c>
      <c r="H37" s="94">
        <v>5</v>
      </c>
      <c r="I37" s="94">
        <v>1</v>
      </c>
      <c r="J37" s="94">
        <v>39</v>
      </c>
      <c r="K37" s="99">
        <v>68</v>
      </c>
      <c r="L37" s="131"/>
      <c r="M37" s="131"/>
    </row>
    <row r="38" spans="1:14" s="6" customFormat="1" ht="15.95" customHeight="1" x14ac:dyDescent="0.2">
      <c r="C38" s="12" t="s">
        <v>72</v>
      </c>
      <c r="D38" s="94">
        <v>1</v>
      </c>
      <c r="E38" s="94">
        <v>0</v>
      </c>
      <c r="F38" s="94">
        <v>0</v>
      </c>
      <c r="G38" s="94">
        <v>3</v>
      </c>
      <c r="H38" s="94">
        <v>10</v>
      </c>
      <c r="I38" s="94">
        <v>1</v>
      </c>
      <c r="J38" s="94">
        <v>18</v>
      </c>
      <c r="K38" s="99">
        <v>242</v>
      </c>
      <c r="L38" s="131"/>
      <c r="M38" s="131"/>
    </row>
    <row r="39" spans="1:14" s="6" customFormat="1" ht="15.95" customHeight="1" x14ac:dyDescent="0.2">
      <c r="C39" s="12" t="s">
        <v>80</v>
      </c>
      <c r="D39" s="94">
        <v>4</v>
      </c>
      <c r="E39" s="94">
        <v>0</v>
      </c>
      <c r="F39" s="94">
        <v>0</v>
      </c>
      <c r="G39" s="94">
        <v>1</v>
      </c>
      <c r="H39" s="94">
        <v>5</v>
      </c>
      <c r="I39" s="94">
        <v>1</v>
      </c>
      <c r="J39" s="94">
        <v>0</v>
      </c>
      <c r="K39" s="99">
        <v>0</v>
      </c>
      <c r="L39" s="131"/>
      <c r="M39" s="131"/>
    </row>
    <row r="40" spans="1:14" s="6" customFormat="1" ht="15.95" customHeight="1" x14ac:dyDescent="0.2">
      <c r="C40" s="12" t="s">
        <v>73</v>
      </c>
      <c r="D40" s="94">
        <v>1</v>
      </c>
      <c r="E40" s="94">
        <v>0</v>
      </c>
      <c r="F40" s="94">
        <v>0</v>
      </c>
      <c r="G40" s="94">
        <v>0</v>
      </c>
      <c r="H40" s="94">
        <v>6</v>
      </c>
      <c r="I40" s="94">
        <v>1</v>
      </c>
      <c r="J40" s="94">
        <v>57</v>
      </c>
      <c r="K40" s="99">
        <v>3</v>
      </c>
      <c r="L40" s="131"/>
      <c r="M40" s="131"/>
    </row>
    <row r="41" spans="1:14" s="6" customFormat="1" ht="15.95" customHeight="1" x14ac:dyDescent="0.2">
      <c r="C41" s="12" t="s">
        <v>74</v>
      </c>
      <c r="D41" s="94">
        <v>0</v>
      </c>
      <c r="E41" s="94">
        <v>0</v>
      </c>
      <c r="F41" s="94">
        <v>0</v>
      </c>
      <c r="G41" s="94">
        <v>0</v>
      </c>
      <c r="H41" s="94">
        <v>7</v>
      </c>
      <c r="I41" s="94">
        <v>0</v>
      </c>
      <c r="J41" s="94">
        <v>2</v>
      </c>
      <c r="K41" s="99">
        <v>1</v>
      </c>
      <c r="L41" s="131"/>
      <c r="M41" s="131"/>
    </row>
    <row r="42" spans="1:14" s="6" customFormat="1" ht="15.95" customHeight="1" x14ac:dyDescent="0.2">
      <c r="C42" s="12" t="s">
        <v>75</v>
      </c>
      <c r="D42" s="94">
        <v>4</v>
      </c>
      <c r="E42" s="94">
        <v>1</v>
      </c>
      <c r="F42" s="94">
        <v>0</v>
      </c>
      <c r="G42" s="94">
        <v>17</v>
      </c>
      <c r="H42" s="94">
        <v>12</v>
      </c>
      <c r="I42" s="94">
        <v>4</v>
      </c>
      <c r="J42" s="94">
        <v>133</v>
      </c>
      <c r="K42" s="99">
        <v>206</v>
      </c>
      <c r="L42" s="131"/>
      <c r="M42" s="131"/>
    </row>
    <row r="43" spans="1:14" s="6" customFormat="1" ht="15.95" customHeight="1" x14ac:dyDescent="0.2">
      <c r="A43" s="6" t="s">
        <v>12</v>
      </c>
      <c r="C43" s="12" t="s">
        <v>76</v>
      </c>
      <c r="D43" s="94">
        <v>9</v>
      </c>
      <c r="E43" s="94">
        <v>3</v>
      </c>
      <c r="F43" s="94">
        <v>30</v>
      </c>
      <c r="G43" s="94">
        <v>0</v>
      </c>
      <c r="H43" s="94">
        <v>105</v>
      </c>
      <c r="I43" s="94">
        <v>100</v>
      </c>
      <c r="J43" s="94">
        <v>174</v>
      </c>
      <c r="K43" s="99">
        <v>96</v>
      </c>
      <c r="L43" s="131"/>
      <c r="M43" s="131"/>
    </row>
    <row r="44" spans="1:14" s="6" customFormat="1" ht="15.95" customHeight="1" x14ac:dyDescent="0.2">
      <c r="C44" s="12" t="s">
        <v>77</v>
      </c>
      <c r="D44" s="94">
        <v>0</v>
      </c>
      <c r="E44" s="94">
        <v>1</v>
      </c>
      <c r="F44" s="94">
        <v>1</v>
      </c>
      <c r="G44" s="94">
        <v>1</v>
      </c>
      <c r="H44" s="94">
        <v>41</v>
      </c>
      <c r="I44" s="94">
        <v>12</v>
      </c>
      <c r="J44" s="94">
        <v>22</v>
      </c>
      <c r="K44" s="99">
        <v>1</v>
      </c>
      <c r="L44" s="131"/>
      <c r="M44" s="131"/>
    </row>
    <row r="45" spans="1:14" s="6" customFormat="1" ht="15.95" customHeight="1" x14ac:dyDescent="0.2">
      <c r="C45" s="12" t="s">
        <v>78</v>
      </c>
      <c r="D45" s="94">
        <v>0</v>
      </c>
      <c r="E45" s="94">
        <v>0</v>
      </c>
      <c r="F45" s="94">
        <v>0</v>
      </c>
      <c r="G45" s="94">
        <v>0</v>
      </c>
      <c r="H45" s="94">
        <v>1</v>
      </c>
      <c r="I45" s="94">
        <v>0</v>
      </c>
      <c r="J45" s="94">
        <v>0</v>
      </c>
      <c r="K45" s="99">
        <v>18</v>
      </c>
      <c r="L45" s="131"/>
      <c r="M45" s="131"/>
    </row>
    <row r="46" spans="1:14" s="6" customFormat="1" ht="15.95" customHeight="1" x14ac:dyDescent="0.2">
      <c r="C46" s="23" t="s">
        <v>79</v>
      </c>
      <c r="D46" s="95">
        <v>34</v>
      </c>
      <c r="E46" s="95">
        <v>3</v>
      </c>
      <c r="F46" s="95">
        <v>16</v>
      </c>
      <c r="G46" s="95">
        <v>106</v>
      </c>
      <c r="H46" s="95">
        <v>46</v>
      </c>
      <c r="I46" s="95">
        <v>3</v>
      </c>
      <c r="J46" s="95">
        <v>13</v>
      </c>
      <c r="K46" s="100">
        <v>222</v>
      </c>
      <c r="L46" s="130"/>
      <c r="M46" s="130"/>
    </row>
    <row r="47" spans="1:14" s="4" customFormat="1" ht="15.95" customHeight="1" x14ac:dyDescent="0.2">
      <c r="C47" s="23" t="s">
        <v>43</v>
      </c>
      <c r="D47" s="93">
        <v>475</v>
      </c>
      <c r="E47" s="93">
        <v>148</v>
      </c>
      <c r="F47" s="93">
        <v>162</v>
      </c>
      <c r="G47" s="93">
        <v>59</v>
      </c>
      <c r="H47" s="93">
        <v>832</v>
      </c>
      <c r="I47" s="93">
        <v>563</v>
      </c>
      <c r="J47" s="93">
        <v>151</v>
      </c>
      <c r="K47" s="98">
        <v>142</v>
      </c>
      <c r="L47" s="132"/>
      <c r="M47" s="132"/>
      <c r="N47" s="96"/>
    </row>
    <row r="48" spans="1:14" ht="15.95" customHeight="1" x14ac:dyDescent="0.2">
      <c r="C48" s="138" t="s">
        <v>9</v>
      </c>
      <c r="D48" s="144">
        <v>36900</v>
      </c>
      <c r="E48" s="144">
        <v>12358</v>
      </c>
      <c r="F48" s="144">
        <v>14179</v>
      </c>
      <c r="G48" s="144">
        <v>9485</v>
      </c>
      <c r="H48" s="144">
        <v>87787</v>
      </c>
      <c r="I48" s="144">
        <v>46719</v>
      </c>
      <c r="J48" s="144">
        <v>44316</v>
      </c>
      <c r="K48" s="145">
        <v>55700</v>
      </c>
      <c r="L48" s="130"/>
      <c r="M48" s="130"/>
    </row>
    <row r="49" spans="3:14" ht="15" customHeight="1" x14ac:dyDescent="0.2">
      <c r="C49" s="3"/>
      <c r="K49" s="61"/>
      <c r="L49" s="61"/>
    </row>
    <row r="50" spans="3:14" ht="15" customHeight="1" x14ac:dyDescent="0.2">
      <c r="C50" s="3"/>
      <c r="L50" s="61"/>
    </row>
    <row r="51" spans="3:14" ht="15" customHeight="1" x14ac:dyDescent="0.2">
      <c r="C51" s="3"/>
    </row>
    <row r="55" spans="3:14" x14ac:dyDescent="0.2">
      <c r="L55" s="61"/>
    </row>
    <row r="56" spans="3:14" x14ac:dyDescent="0.2">
      <c r="L56" s="61"/>
    </row>
    <row r="57" spans="3:14" x14ac:dyDescent="0.2">
      <c r="L57" s="61"/>
    </row>
    <row r="58" spans="3:14" ht="15.75" customHeight="1" x14ac:dyDescent="0.25">
      <c r="C58" s="2" t="s">
        <v>2</v>
      </c>
      <c r="L58" s="61"/>
    </row>
    <row r="59" spans="3:14" ht="12.75" customHeight="1" x14ac:dyDescent="0.2">
      <c r="C59" s="225"/>
      <c r="D59" s="240"/>
      <c r="E59" s="240"/>
      <c r="F59" s="240"/>
      <c r="G59" s="240"/>
      <c r="H59" s="240"/>
      <c r="I59" s="240"/>
      <c r="J59" s="240"/>
      <c r="K59" s="91"/>
      <c r="L59" s="61"/>
    </row>
    <row r="60" spans="3:14" ht="12.75" customHeight="1" x14ac:dyDescent="0.25">
      <c r="C60" s="225" t="s">
        <v>130</v>
      </c>
      <c r="D60" s="226"/>
      <c r="E60" s="226"/>
      <c r="F60" s="226"/>
      <c r="G60" s="226"/>
      <c r="H60" s="226"/>
      <c r="I60" s="226"/>
      <c r="J60" s="226"/>
      <c r="K60" s="1" t="s">
        <v>102</v>
      </c>
      <c r="L60" s="61"/>
    </row>
    <row r="61" spans="3:14" ht="12.75" customHeight="1" x14ac:dyDescent="0.2"/>
    <row r="62" spans="3:14" ht="17.100000000000001" customHeight="1" x14ac:dyDescent="0.2">
      <c r="C62" s="227" t="s">
        <v>41</v>
      </c>
      <c r="D62" s="213" t="str">
        <f>CONCATENATE('M1'!D11," ",'M1'!D12)</f>
        <v>März 2017</v>
      </c>
      <c r="E62" s="242"/>
      <c r="F62" s="242"/>
      <c r="G62" s="242"/>
      <c r="H62" s="242"/>
      <c r="I62" s="242"/>
      <c r="J62" s="242"/>
      <c r="K62" s="243"/>
      <c r="L62" s="61"/>
    </row>
    <row r="63" spans="3:14" ht="32.25" customHeight="1" x14ac:dyDescent="0.2">
      <c r="C63" s="228"/>
      <c r="D63" s="241" t="s">
        <v>143</v>
      </c>
      <c r="E63" s="238"/>
      <c r="F63" s="238"/>
      <c r="G63" s="239"/>
      <c r="H63" s="241" t="s">
        <v>144</v>
      </c>
      <c r="I63" s="238"/>
      <c r="J63" s="238"/>
      <c r="K63" s="239"/>
      <c r="M63" s="61"/>
      <c r="N63" s="61"/>
    </row>
    <row r="64" spans="3:14" ht="15" customHeight="1" x14ac:dyDescent="0.2">
      <c r="C64" s="228"/>
      <c r="D64" s="231" t="s">
        <v>142</v>
      </c>
      <c r="E64" s="232"/>
      <c r="F64" s="233"/>
      <c r="G64" s="234"/>
      <c r="H64" s="231" t="s">
        <v>142</v>
      </c>
      <c r="I64" s="232"/>
      <c r="J64" s="233"/>
      <c r="K64" s="234"/>
      <c r="M64" s="61"/>
      <c r="N64" s="61"/>
    </row>
    <row r="65" spans="1:14" ht="15" customHeight="1" x14ac:dyDescent="0.2">
      <c r="C65" s="133"/>
      <c r="D65" s="134">
        <v>2</v>
      </c>
      <c r="E65" s="158">
        <v>3</v>
      </c>
      <c r="F65" s="158">
        <v>4</v>
      </c>
      <c r="G65" s="135" t="s">
        <v>139</v>
      </c>
      <c r="H65" s="134">
        <v>2</v>
      </c>
      <c r="I65" s="158">
        <v>3</v>
      </c>
      <c r="J65" s="158">
        <v>4</v>
      </c>
      <c r="K65" s="135" t="s">
        <v>139</v>
      </c>
      <c r="M65" s="61"/>
      <c r="N65" s="61"/>
    </row>
    <row r="66" spans="1:14" ht="15" customHeight="1" x14ac:dyDescent="0.2">
      <c r="C66" s="109"/>
      <c r="D66" s="136" t="s">
        <v>107</v>
      </c>
      <c r="E66" s="160" t="s">
        <v>107</v>
      </c>
      <c r="F66" s="160" t="s">
        <v>107</v>
      </c>
      <c r="G66" s="137" t="s">
        <v>107</v>
      </c>
      <c r="H66" s="136" t="s">
        <v>107</v>
      </c>
      <c r="I66" s="160" t="s">
        <v>107</v>
      </c>
      <c r="J66" s="160" t="s">
        <v>107</v>
      </c>
      <c r="K66" s="137" t="s">
        <v>107</v>
      </c>
      <c r="M66" s="61"/>
      <c r="N66" s="61"/>
    </row>
    <row r="67" spans="1:14" s="6" customFormat="1" ht="15.95" customHeight="1" x14ac:dyDescent="0.2">
      <c r="C67" s="20" t="s">
        <v>10</v>
      </c>
      <c r="D67" s="92">
        <v>396255</v>
      </c>
      <c r="E67" s="92">
        <v>224470</v>
      </c>
      <c r="F67" s="92">
        <v>201056</v>
      </c>
      <c r="G67" s="92">
        <v>414871</v>
      </c>
      <c r="H67" s="92">
        <v>742873</v>
      </c>
      <c r="I67" s="92">
        <v>321122</v>
      </c>
      <c r="J67" s="92">
        <v>320822</v>
      </c>
      <c r="K67" s="97">
        <v>600085</v>
      </c>
      <c r="M67" s="141"/>
      <c r="N67" s="141"/>
    </row>
    <row r="68" spans="1:14" s="6" customFormat="1" ht="15.95" customHeight="1" x14ac:dyDescent="0.2">
      <c r="C68" s="21" t="s">
        <v>11</v>
      </c>
      <c r="D68" s="93">
        <v>28030</v>
      </c>
      <c r="E68" s="93">
        <v>7638</v>
      </c>
      <c r="F68" s="93">
        <v>36179</v>
      </c>
      <c r="G68" s="93">
        <v>156438</v>
      </c>
      <c r="H68" s="93">
        <v>39407</v>
      </c>
      <c r="I68" s="93">
        <v>10705</v>
      </c>
      <c r="J68" s="93">
        <v>35204</v>
      </c>
      <c r="K68" s="98">
        <v>191420</v>
      </c>
      <c r="M68" s="141"/>
      <c r="N68" s="141"/>
    </row>
    <row r="69" spans="1:14" s="6" customFormat="1" ht="15.95" customHeight="1" x14ac:dyDescent="0.2">
      <c r="C69" s="22" t="s">
        <v>53</v>
      </c>
      <c r="D69" s="94">
        <v>26492</v>
      </c>
      <c r="E69" s="94">
        <v>7454</v>
      </c>
      <c r="F69" s="94">
        <v>35516</v>
      </c>
      <c r="G69" s="94">
        <v>138414</v>
      </c>
      <c r="H69" s="94">
        <v>38717</v>
      </c>
      <c r="I69" s="94">
        <v>10626</v>
      </c>
      <c r="J69" s="94">
        <v>34794</v>
      </c>
      <c r="K69" s="99">
        <v>182652</v>
      </c>
      <c r="M69" s="141"/>
      <c r="N69" s="141"/>
    </row>
    <row r="70" spans="1:14" s="6" customFormat="1" ht="15.95" customHeight="1" x14ac:dyDescent="0.2">
      <c r="C70" s="12" t="s">
        <v>54</v>
      </c>
      <c r="D70" s="94">
        <v>287</v>
      </c>
      <c r="E70" s="94">
        <v>234</v>
      </c>
      <c r="F70" s="94">
        <v>222</v>
      </c>
      <c r="G70" s="94">
        <v>1257</v>
      </c>
      <c r="H70" s="94">
        <v>488</v>
      </c>
      <c r="I70" s="94">
        <v>201</v>
      </c>
      <c r="J70" s="94">
        <v>265</v>
      </c>
      <c r="K70" s="99">
        <v>2467</v>
      </c>
      <c r="M70" s="141"/>
      <c r="N70" s="141"/>
    </row>
    <row r="71" spans="1:14" s="6" customFormat="1" ht="15.95" customHeight="1" x14ac:dyDescent="0.2">
      <c r="A71" s="6" t="s">
        <v>12</v>
      </c>
      <c r="C71" s="12" t="s">
        <v>55</v>
      </c>
      <c r="D71" s="94">
        <v>633</v>
      </c>
      <c r="E71" s="94">
        <v>60</v>
      </c>
      <c r="F71" s="94">
        <v>1844</v>
      </c>
      <c r="G71" s="94">
        <v>11218</v>
      </c>
      <c r="H71" s="94">
        <v>1073</v>
      </c>
      <c r="I71" s="94">
        <v>41</v>
      </c>
      <c r="J71" s="94">
        <v>678</v>
      </c>
      <c r="K71" s="99">
        <v>19911</v>
      </c>
      <c r="M71" s="141"/>
      <c r="N71" s="141"/>
    </row>
    <row r="72" spans="1:14" s="6" customFormat="1" ht="15.95" customHeight="1" x14ac:dyDescent="0.2">
      <c r="C72" s="12" t="s">
        <v>56</v>
      </c>
      <c r="D72" s="94">
        <v>95</v>
      </c>
      <c r="E72" s="94">
        <v>78</v>
      </c>
      <c r="F72" s="94">
        <v>84</v>
      </c>
      <c r="G72" s="94">
        <v>385</v>
      </c>
      <c r="H72" s="94">
        <v>234</v>
      </c>
      <c r="I72" s="94">
        <v>114</v>
      </c>
      <c r="J72" s="94">
        <v>342</v>
      </c>
      <c r="K72" s="99">
        <v>1713</v>
      </c>
      <c r="M72" s="141"/>
      <c r="N72" s="141"/>
    </row>
    <row r="73" spans="1:14" s="6" customFormat="1" ht="15.95" customHeight="1" x14ac:dyDescent="0.2">
      <c r="C73" s="12" t="s">
        <v>57</v>
      </c>
      <c r="D73" s="94">
        <v>26</v>
      </c>
      <c r="E73" s="94">
        <v>0</v>
      </c>
      <c r="F73" s="94">
        <v>551</v>
      </c>
      <c r="G73" s="94">
        <v>820</v>
      </c>
      <c r="H73" s="94">
        <v>17</v>
      </c>
      <c r="I73" s="94">
        <v>12</v>
      </c>
      <c r="J73" s="94">
        <v>452</v>
      </c>
      <c r="K73" s="99">
        <v>2180</v>
      </c>
      <c r="M73" s="141"/>
      <c r="N73" s="141"/>
    </row>
    <row r="74" spans="1:14" s="6" customFormat="1" ht="15.95" customHeight="1" x14ac:dyDescent="0.2">
      <c r="C74" s="12" t="s">
        <v>58</v>
      </c>
      <c r="D74" s="94">
        <v>29</v>
      </c>
      <c r="E74" s="94">
        <v>31</v>
      </c>
      <c r="F74" s="94">
        <v>3</v>
      </c>
      <c r="G74" s="94">
        <v>597</v>
      </c>
      <c r="H74" s="94">
        <v>23</v>
      </c>
      <c r="I74" s="94">
        <v>53</v>
      </c>
      <c r="J74" s="94">
        <v>67</v>
      </c>
      <c r="K74" s="99">
        <v>611</v>
      </c>
      <c r="M74" s="141"/>
      <c r="N74" s="141"/>
    </row>
    <row r="75" spans="1:14" s="6" customFormat="1" ht="15.95" customHeight="1" x14ac:dyDescent="0.2">
      <c r="C75" s="12" t="s">
        <v>59</v>
      </c>
      <c r="D75" s="94">
        <v>372</v>
      </c>
      <c r="E75" s="94">
        <v>309</v>
      </c>
      <c r="F75" s="94">
        <v>294</v>
      </c>
      <c r="G75" s="94">
        <v>2914</v>
      </c>
      <c r="H75" s="94">
        <v>623</v>
      </c>
      <c r="I75" s="94">
        <v>189</v>
      </c>
      <c r="J75" s="94">
        <v>564</v>
      </c>
      <c r="K75" s="99">
        <v>5253</v>
      </c>
      <c r="M75" s="141"/>
      <c r="N75" s="141"/>
    </row>
    <row r="76" spans="1:14" s="6" customFormat="1" ht="15.95" customHeight="1" x14ac:dyDescent="0.2">
      <c r="C76" s="12" t="s">
        <v>60</v>
      </c>
      <c r="D76" s="94">
        <v>22</v>
      </c>
      <c r="E76" s="94">
        <v>14</v>
      </c>
      <c r="F76" s="94">
        <v>94</v>
      </c>
      <c r="G76" s="94">
        <v>4257</v>
      </c>
      <c r="H76" s="94">
        <v>2</v>
      </c>
      <c r="I76" s="94">
        <v>0</v>
      </c>
      <c r="J76" s="94">
        <v>25</v>
      </c>
      <c r="K76" s="99">
        <v>710</v>
      </c>
      <c r="M76" s="141"/>
      <c r="N76" s="141"/>
    </row>
    <row r="77" spans="1:14" s="6" customFormat="1" ht="15.95" customHeight="1" x14ac:dyDescent="0.2">
      <c r="A77" s="6" t="s">
        <v>13</v>
      </c>
      <c r="C77" s="12" t="s">
        <v>61</v>
      </c>
      <c r="D77" s="94">
        <v>45</v>
      </c>
      <c r="E77" s="94">
        <v>23</v>
      </c>
      <c r="F77" s="94">
        <v>50</v>
      </c>
      <c r="G77" s="94">
        <v>307</v>
      </c>
      <c r="H77" s="94">
        <v>128</v>
      </c>
      <c r="I77" s="94">
        <v>36</v>
      </c>
      <c r="J77" s="94">
        <v>153</v>
      </c>
      <c r="K77" s="99">
        <v>513</v>
      </c>
      <c r="M77" s="141"/>
      <c r="N77" s="141"/>
    </row>
    <row r="78" spans="1:14" s="6" customFormat="1" ht="15.95" customHeight="1" x14ac:dyDescent="0.2">
      <c r="C78" s="12" t="s">
        <v>62</v>
      </c>
      <c r="D78" s="94">
        <v>3</v>
      </c>
      <c r="E78" s="94">
        <v>11</v>
      </c>
      <c r="F78" s="94">
        <v>1</v>
      </c>
      <c r="G78" s="94">
        <v>1110</v>
      </c>
      <c r="H78" s="94">
        <v>7</v>
      </c>
      <c r="I78" s="94">
        <v>4</v>
      </c>
      <c r="J78" s="94">
        <v>4</v>
      </c>
      <c r="K78" s="99">
        <v>552</v>
      </c>
      <c r="M78" s="141"/>
      <c r="N78" s="141"/>
    </row>
    <row r="79" spans="1:14" s="6" customFormat="1" ht="15.95" customHeight="1" x14ac:dyDescent="0.2">
      <c r="A79" s="6" t="s">
        <v>13</v>
      </c>
      <c r="C79" s="12" t="s">
        <v>63</v>
      </c>
      <c r="D79" s="94">
        <v>640</v>
      </c>
      <c r="E79" s="94">
        <v>310</v>
      </c>
      <c r="F79" s="94">
        <v>923</v>
      </c>
      <c r="G79" s="94">
        <v>2498</v>
      </c>
      <c r="H79" s="94">
        <v>573</v>
      </c>
      <c r="I79" s="94">
        <v>124</v>
      </c>
      <c r="J79" s="94">
        <v>120</v>
      </c>
      <c r="K79" s="99">
        <v>1196</v>
      </c>
      <c r="M79" s="141"/>
      <c r="N79" s="141"/>
    </row>
    <row r="80" spans="1:14" s="6" customFormat="1" ht="15.95" customHeight="1" x14ac:dyDescent="0.2">
      <c r="A80" s="6" t="s">
        <v>13</v>
      </c>
      <c r="C80" s="12" t="s">
        <v>132</v>
      </c>
      <c r="D80" s="94">
        <v>284</v>
      </c>
      <c r="E80" s="94">
        <v>8</v>
      </c>
      <c r="F80" s="94">
        <v>17</v>
      </c>
      <c r="G80" s="94">
        <v>422</v>
      </c>
      <c r="H80" s="94">
        <v>331</v>
      </c>
      <c r="I80" s="94">
        <v>106</v>
      </c>
      <c r="J80" s="94">
        <v>181</v>
      </c>
      <c r="K80" s="99">
        <v>193</v>
      </c>
      <c r="M80" s="141"/>
      <c r="N80" s="141"/>
    </row>
    <row r="81" spans="1:14" s="6" customFormat="1" ht="15.95" customHeight="1" x14ac:dyDescent="0.2">
      <c r="C81" s="12" t="s">
        <v>64</v>
      </c>
      <c r="D81" s="94">
        <v>200</v>
      </c>
      <c r="E81" s="94">
        <v>7</v>
      </c>
      <c r="F81" s="94">
        <v>1459</v>
      </c>
      <c r="G81" s="94">
        <v>2537</v>
      </c>
      <c r="H81" s="94">
        <v>197</v>
      </c>
      <c r="I81" s="94">
        <v>14</v>
      </c>
      <c r="J81" s="94">
        <v>111</v>
      </c>
      <c r="K81" s="99">
        <v>2660</v>
      </c>
      <c r="M81" s="141"/>
      <c r="N81" s="141"/>
    </row>
    <row r="82" spans="1:14" s="6" customFormat="1" ht="15.95" customHeight="1" x14ac:dyDescent="0.2">
      <c r="C82" s="12" t="s">
        <v>65</v>
      </c>
      <c r="D82" s="94">
        <v>502</v>
      </c>
      <c r="E82" s="94">
        <v>566</v>
      </c>
      <c r="F82" s="94">
        <v>12233</v>
      </c>
      <c r="G82" s="94">
        <v>7733</v>
      </c>
      <c r="H82" s="94">
        <v>476</v>
      </c>
      <c r="I82" s="94">
        <v>86</v>
      </c>
      <c r="J82" s="94">
        <v>6515</v>
      </c>
      <c r="K82" s="99">
        <v>8973</v>
      </c>
      <c r="M82" s="141"/>
      <c r="N82" s="141"/>
    </row>
    <row r="83" spans="1:14" s="6" customFormat="1" ht="15.95" customHeight="1" x14ac:dyDescent="0.2">
      <c r="C83" s="12" t="s">
        <v>66</v>
      </c>
      <c r="D83" s="94">
        <v>146</v>
      </c>
      <c r="E83" s="94">
        <v>75</v>
      </c>
      <c r="F83" s="94">
        <v>41</v>
      </c>
      <c r="G83" s="94">
        <v>1034</v>
      </c>
      <c r="H83" s="94">
        <v>221</v>
      </c>
      <c r="I83" s="94">
        <v>281</v>
      </c>
      <c r="J83" s="94">
        <v>265</v>
      </c>
      <c r="K83" s="99">
        <v>1569</v>
      </c>
      <c r="M83" s="141"/>
      <c r="N83" s="141"/>
    </row>
    <row r="84" spans="1:14" s="6" customFormat="1" ht="15.95" customHeight="1" x14ac:dyDescent="0.2">
      <c r="C84" s="12" t="s">
        <v>67</v>
      </c>
      <c r="D84" s="94">
        <v>0</v>
      </c>
      <c r="E84" s="94">
        <v>0</v>
      </c>
      <c r="F84" s="94">
        <v>0</v>
      </c>
      <c r="G84" s="94">
        <v>4</v>
      </c>
      <c r="H84" s="94">
        <v>0</v>
      </c>
      <c r="I84" s="94">
        <v>0</v>
      </c>
      <c r="J84" s="94">
        <v>1</v>
      </c>
      <c r="K84" s="99">
        <v>5</v>
      </c>
      <c r="M84" s="141"/>
      <c r="N84" s="141"/>
    </row>
    <row r="85" spans="1:14" s="6" customFormat="1" ht="15.95" customHeight="1" x14ac:dyDescent="0.2">
      <c r="C85" s="12" t="s">
        <v>68</v>
      </c>
      <c r="D85" s="94">
        <v>3240</v>
      </c>
      <c r="E85" s="94">
        <v>1095</v>
      </c>
      <c r="F85" s="94">
        <v>2417</v>
      </c>
      <c r="G85" s="94">
        <v>16019</v>
      </c>
      <c r="H85" s="94">
        <v>2484</v>
      </c>
      <c r="I85" s="94">
        <v>1676</v>
      </c>
      <c r="J85" s="94">
        <v>2384</v>
      </c>
      <c r="K85" s="99">
        <v>22010</v>
      </c>
      <c r="M85" s="141"/>
      <c r="N85" s="141"/>
    </row>
    <row r="86" spans="1:14" s="6" customFormat="1" ht="15.95" customHeight="1" x14ac:dyDescent="0.2">
      <c r="C86" s="12" t="s">
        <v>69</v>
      </c>
      <c r="D86" s="94">
        <v>793</v>
      </c>
      <c r="E86" s="94">
        <v>663</v>
      </c>
      <c r="F86" s="94">
        <v>428</v>
      </c>
      <c r="G86" s="94">
        <v>3141</v>
      </c>
      <c r="H86" s="94">
        <v>843</v>
      </c>
      <c r="I86" s="94">
        <v>570</v>
      </c>
      <c r="J86" s="94">
        <v>572</v>
      </c>
      <c r="K86" s="99">
        <v>3800</v>
      </c>
      <c r="M86" s="141"/>
      <c r="N86" s="141"/>
    </row>
    <row r="87" spans="1:14" s="6" customFormat="1" ht="15.95" customHeight="1" x14ac:dyDescent="0.2">
      <c r="C87" s="12" t="s">
        <v>70</v>
      </c>
      <c r="D87" s="94">
        <v>9066</v>
      </c>
      <c r="E87" s="94">
        <v>2218</v>
      </c>
      <c r="F87" s="94">
        <v>8287</v>
      </c>
      <c r="G87" s="94">
        <v>41590</v>
      </c>
      <c r="H87" s="94">
        <v>17537</v>
      </c>
      <c r="I87" s="94">
        <v>4259</v>
      </c>
      <c r="J87" s="94">
        <v>15720</v>
      </c>
      <c r="K87" s="99">
        <v>59698</v>
      </c>
      <c r="M87" s="141"/>
      <c r="N87" s="141"/>
    </row>
    <row r="88" spans="1:14" s="6" customFormat="1" ht="15.95" customHeight="1" x14ac:dyDescent="0.2">
      <c r="C88" s="12" t="s">
        <v>71</v>
      </c>
      <c r="D88" s="94">
        <v>106</v>
      </c>
      <c r="E88" s="94">
        <v>20</v>
      </c>
      <c r="F88" s="94">
        <v>243</v>
      </c>
      <c r="G88" s="94">
        <v>2573</v>
      </c>
      <c r="H88" s="94">
        <v>86</v>
      </c>
      <c r="I88" s="94">
        <v>15</v>
      </c>
      <c r="J88" s="94">
        <v>231</v>
      </c>
      <c r="K88" s="99">
        <v>5002</v>
      </c>
      <c r="M88" s="141"/>
      <c r="N88" s="141"/>
    </row>
    <row r="89" spans="1:14" s="6" customFormat="1" ht="15.95" customHeight="1" x14ac:dyDescent="0.2">
      <c r="C89" s="12" t="s">
        <v>72</v>
      </c>
      <c r="D89" s="94">
        <v>1847</v>
      </c>
      <c r="E89" s="94">
        <v>534</v>
      </c>
      <c r="F89" s="94">
        <v>1694</v>
      </c>
      <c r="G89" s="94">
        <v>15383</v>
      </c>
      <c r="H89" s="94">
        <v>1758</v>
      </c>
      <c r="I89" s="94">
        <v>206</v>
      </c>
      <c r="J89" s="94">
        <v>665</v>
      </c>
      <c r="K89" s="99">
        <v>18536</v>
      </c>
      <c r="M89" s="141"/>
      <c r="N89" s="141"/>
    </row>
    <row r="90" spans="1:14" s="6" customFormat="1" ht="15.95" customHeight="1" x14ac:dyDescent="0.2">
      <c r="C90" s="12" t="s">
        <v>80</v>
      </c>
      <c r="D90" s="94">
        <v>25</v>
      </c>
      <c r="E90" s="94">
        <v>22</v>
      </c>
      <c r="F90" s="94">
        <v>111</v>
      </c>
      <c r="G90" s="94">
        <v>321</v>
      </c>
      <c r="H90" s="94">
        <v>19</v>
      </c>
      <c r="I90" s="94">
        <v>11</v>
      </c>
      <c r="J90" s="94">
        <v>54</v>
      </c>
      <c r="K90" s="99">
        <v>316</v>
      </c>
      <c r="M90" s="141"/>
      <c r="N90" s="141"/>
    </row>
    <row r="91" spans="1:14" s="6" customFormat="1" ht="15.95" customHeight="1" x14ac:dyDescent="0.2">
      <c r="C91" s="12" t="s">
        <v>73</v>
      </c>
      <c r="D91" s="94">
        <v>584</v>
      </c>
      <c r="E91" s="94">
        <v>68</v>
      </c>
      <c r="F91" s="94">
        <v>537</v>
      </c>
      <c r="G91" s="94">
        <v>2177</v>
      </c>
      <c r="H91" s="94">
        <v>1097</v>
      </c>
      <c r="I91" s="94">
        <v>442</v>
      </c>
      <c r="J91" s="94">
        <v>310</v>
      </c>
      <c r="K91" s="99">
        <v>2957</v>
      </c>
      <c r="M91" s="141"/>
      <c r="N91" s="141"/>
    </row>
    <row r="92" spans="1:14" s="6" customFormat="1" ht="15.95" customHeight="1" x14ac:dyDescent="0.2">
      <c r="C92" s="12" t="s">
        <v>74</v>
      </c>
      <c r="D92" s="94">
        <v>348</v>
      </c>
      <c r="E92" s="94">
        <v>214</v>
      </c>
      <c r="F92" s="94">
        <v>588</v>
      </c>
      <c r="G92" s="94">
        <v>1108</v>
      </c>
      <c r="H92" s="94">
        <v>578</v>
      </c>
      <c r="I92" s="94">
        <v>341</v>
      </c>
      <c r="J92" s="94">
        <v>614</v>
      </c>
      <c r="K92" s="99">
        <v>1111</v>
      </c>
      <c r="M92" s="141"/>
      <c r="N92" s="141"/>
    </row>
    <row r="93" spans="1:14" s="6" customFormat="1" ht="15.95" customHeight="1" x14ac:dyDescent="0.2">
      <c r="C93" s="12" t="s">
        <v>75</v>
      </c>
      <c r="D93" s="94">
        <v>159</v>
      </c>
      <c r="E93" s="94">
        <v>32</v>
      </c>
      <c r="F93" s="94">
        <v>323</v>
      </c>
      <c r="G93" s="94">
        <v>6409</v>
      </c>
      <c r="H93" s="94">
        <v>101</v>
      </c>
      <c r="I93" s="94">
        <v>71</v>
      </c>
      <c r="J93" s="94">
        <v>362</v>
      </c>
      <c r="K93" s="99">
        <v>7292</v>
      </c>
      <c r="M93" s="141"/>
      <c r="N93" s="141"/>
    </row>
    <row r="94" spans="1:14" s="6" customFormat="1" ht="15.95" customHeight="1" x14ac:dyDescent="0.2">
      <c r="A94" s="6" t="s">
        <v>12</v>
      </c>
      <c r="C94" s="12" t="s">
        <v>76</v>
      </c>
      <c r="D94" s="94">
        <v>4862</v>
      </c>
      <c r="E94" s="94">
        <v>635</v>
      </c>
      <c r="F94" s="94">
        <v>2375</v>
      </c>
      <c r="G94" s="94">
        <v>9838</v>
      </c>
      <c r="H94" s="94">
        <v>6204</v>
      </c>
      <c r="I94" s="94">
        <v>1097</v>
      </c>
      <c r="J94" s="94">
        <v>3152</v>
      </c>
      <c r="K94" s="99">
        <v>10513</v>
      </c>
      <c r="M94" s="141"/>
      <c r="N94" s="141"/>
    </row>
    <row r="95" spans="1:14" s="6" customFormat="1" ht="15.95" customHeight="1" x14ac:dyDescent="0.2">
      <c r="C95" s="12" t="s">
        <v>77</v>
      </c>
      <c r="D95" s="94">
        <v>2108</v>
      </c>
      <c r="E95" s="94">
        <v>226</v>
      </c>
      <c r="F95" s="94">
        <v>696</v>
      </c>
      <c r="G95" s="94">
        <v>2410</v>
      </c>
      <c r="H95" s="94">
        <v>3617</v>
      </c>
      <c r="I95" s="94">
        <v>676</v>
      </c>
      <c r="J95" s="94">
        <v>986</v>
      </c>
      <c r="K95" s="99">
        <v>2637</v>
      </c>
      <c r="M95" s="141"/>
      <c r="N95" s="141"/>
    </row>
    <row r="96" spans="1:14" s="6" customFormat="1" ht="15.95" customHeight="1" x14ac:dyDescent="0.2">
      <c r="C96" s="12" t="s">
        <v>78</v>
      </c>
      <c r="D96" s="94">
        <v>70</v>
      </c>
      <c r="E96" s="94">
        <v>1</v>
      </c>
      <c r="F96" s="94">
        <v>1</v>
      </c>
      <c r="G96" s="94">
        <v>352</v>
      </c>
      <c r="H96" s="94">
        <v>0</v>
      </c>
      <c r="I96" s="94">
        <v>1</v>
      </c>
      <c r="J96" s="94">
        <v>1</v>
      </c>
      <c r="K96" s="99">
        <v>274</v>
      </c>
      <c r="M96" s="141"/>
      <c r="N96" s="141"/>
    </row>
    <row r="97" spans="3:15" s="6" customFormat="1" ht="15.95" customHeight="1" x14ac:dyDescent="0.2">
      <c r="C97" s="23" t="s">
        <v>79</v>
      </c>
      <c r="D97" s="95">
        <v>1538</v>
      </c>
      <c r="E97" s="95">
        <v>184</v>
      </c>
      <c r="F97" s="95">
        <v>663</v>
      </c>
      <c r="G97" s="95">
        <v>18024</v>
      </c>
      <c r="H97" s="95">
        <v>690</v>
      </c>
      <c r="I97" s="95">
        <v>79</v>
      </c>
      <c r="J97" s="95">
        <v>410</v>
      </c>
      <c r="K97" s="100">
        <v>8768</v>
      </c>
      <c r="M97" s="141"/>
      <c r="N97" s="141"/>
    </row>
    <row r="98" spans="3:15" s="4" customFormat="1" ht="15.95" customHeight="1" x14ac:dyDescent="0.2">
      <c r="C98" s="23" t="s">
        <v>43</v>
      </c>
      <c r="D98" s="93">
        <v>1808</v>
      </c>
      <c r="E98" s="93">
        <v>2014</v>
      </c>
      <c r="F98" s="93">
        <v>835</v>
      </c>
      <c r="G98" s="93">
        <v>3592</v>
      </c>
      <c r="H98" s="93">
        <v>2055</v>
      </c>
      <c r="I98" s="93">
        <v>2740</v>
      </c>
      <c r="J98" s="93">
        <v>1729</v>
      </c>
      <c r="K98" s="98">
        <v>805</v>
      </c>
      <c r="L98" s="96"/>
      <c r="M98" s="142"/>
      <c r="N98" s="142"/>
    </row>
    <row r="99" spans="3:15" ht="17.100000000000001" customHeight="1" x14ac:dyDescent="0.2">
      <c r="C99" s="138" t="s">
        <v>9</v>
      </c>
      <c r="D99" s="144">
        <v>426093</v>
      </c>
      <c r="E99" s="144">
        <v>234122</v>
      </c>
      <c r="F99" s="144">
        <v>238070</v>
      </c>
      <c r="G99" s="144">
        <v>574901</v>
      </c>
      <c r="H99" s="144">
        <v>784335</v>
      </c>
      <c r="I99" s="144">
        <v>334567</v>
      </c>
      <c r="J99" s="144">
        <v>357755</v>
      </c>
      <c r="K99" s="145">
        <v>792310</v>
      </c>
      <c r="M99" s="61"/>
      <c r="N99" s="61"/>
    </row>
    <row r="100" spans="3:15" x14ac:dyDescent="0.2">
      <c r="K100" s="61"/>
      <c r="L100" s="61"/>
    </row>
    <row r="101" spans="3:15" x14ac:dyDescent="0.2">
      <c r="K101" s="61"/>
      <c r="L101" s="61"/>
    </row>
    <row r="102" spans="3:15" x14ac:dyDescent="0.2">
      <c r="K102" s="61"/>
      <c r="L102" s="61"/>
      <c r="O102" s="129"/>
    </row>
    <row r="106" spans="3:15" x14ac:dyDescent="0.2">
      <c r="L106" s="61"/>
    </row>
    <row r="107" spans="3:15" x14ac:dyDescent="0.2">
      <c r="L107" s="61"/>
    </row>
    <row r="108" spans="3:15" x14ac:dyDescent="0.2">
      <c r="L108" s="61"/>
    </row>
    <row r="109" spans="3:15" ht="15.75" customHeight="1" x14ac:dyDescent="0.25">
      <c r="C109" s="2" t="s">
        <v>2</v>
      </c>
      <c r="K109" s="53"/>
      <c r="L109" s="61"/>
      <c r="M109" s="53"/>
    </row>
    <row r="110" spans="3:15" ht="12.75" customHeight="1" x14ac:dyDescent="0.2">
      <c r="L110" s="61"/>
    </row>
    <row r="111" spans="3:15" ht="12.75" customHeight="1" x14ac:dyDescent="0.25">
      <c r="C111" s="225" t="s">
        <v>129</v>
      </c>
      <c r="D111" s="226"/>
      <c r="E111" s="226"/>
      <c r="F111" s="226"/>
      <c r="G111" s="226"/>
      <c r="H111" s="226"/>
      <c r="I111" s="226"/>
      <c r="J111" s="226"/>
      <c r="K111" s="197" t="s">
        <v>137</v>
      </c>
      <c r="L111" s="61"/>
    </row>
    <row r="112" spans="3:15" ht="12.75" customHeight="1" x14ac:dyDescent="0.2">
      <c r="L112" s="61"/>
    </row>
    <row r="113" spans="1:13" ht="17.100000000000001" customHeight="1" x14ac:dyDescent="0.2">
      <c r="C113" s="227" t="s">
        <v>41</v>
      </c>
      <c r="D113" s="235" t="str">
        <f>CONCATENATE('M1'!D11," ",'M1'!D12)</f>
        <v>März 2017</v>
      </c>
      <c r="E113" s="236"/>
      <c r="F113" s="236"/>
      <c r="G113" s="237"/>
      <c r="H113" s="237"/>
      <c r="I113" s="237"/>
      <c r="J113" s="237"/>
      <c r="K113" s="222"/>
      <c r="L113" s="61"/>
    </row>
    <row r="114" spans="1:13" ht="32.25" customHeight="1" x14ac:dyDescent="0.2">
      <c r="C114" s="228"/>
      <c r="D114" s="214" t="s">
        <v>103</v>
      </c>
      <c r="E114" s="238"/>
      <c r="F114" s="238"/>
      <c r="G114" s="239"/>
      <c r="H114" s="214" t="s">
        <v>127</v>
      </c>
      <c r="I114" s="238"/>
      <c r="J114" s="238"/>
      <c r="K114" s="239"/>
      <c r="L114" s="61"/>
    </row>
    <row r="115" spans="1:13" ht="15" customHeight="1" x14ac:dyDescent="0.2">
      <c r="C115" s="228"/>
      <c r="D115" s="231" t="s">
        <v>142</v>
      </c>
      <c r="E115" s="232"/>
      <c r="F115" s="233"/>
      <c r="G115" s="234"/>
      <c r="H115" s="231" t="s">
        <v>142</v>
      </c>
      <c r="I115" s="232"/>
      <c r="J115" s="233"/>
      <c r="K115" s="234"/>
      <c r="L115" s="61"/>
    </row>
    <row r="116" spans="1:13" ht="15" customHeight="1" x14ac:dyDescent="0.2">
      <c r="C116" s="133"/>
      <c r="D116" s="134">
        <v>2</v>
      </c>
      <c r="E116" s="158">
        <v>3</v>
      </c>
      <c r="F116" s="158">
        <v>4</v>
      </c>
      <c r="G116" s="135" t="s">
        <v>139</v>
      </c>
      <c r="H116" s="134">
        <v>2</v>
      </c>
      <c r="I116" s="158">
        <v>3</v>
      </c>
      <c r="J116" s="158">
        <v>4</v>
      </c>
      <c r="K116" s="135" t="s">
        <v>139</v>
      </c>
      <c r="L116" s="61"/>
    </row>
    <row r="117" spans="1:13" ht="15" customHeight="1" x14ac:dyDescent="0.2">
      <c r="C117" s="109"/>
      <c r="D117" s="110" t="s">
        <v>107</v>
      </c>
      <c r="E117" s="159" t="s">
        <v>107</v>
      </c>
      <c r="F117" s="160" t="s">
        <v>107</v>
      </c>
      <c r="G117" s="137" t="s">
        <v>107</v>
      </c>
      <c r="H117" s="136" t="s">
        <v>107</v>
      </c>
      <c r="I117" s="160" t="s">
        <v>107</v>
      </c>
      <c r="J117" s="160" t="s">
        <v>107</v>
      </c>
      <c r="K117" s="137" t="s">
        <v>107</v>
      </c>
      <c r="L117" s="61"/>
    </row>
    <row r="118" spans="1:13" s="6" customFormat="1" ht="15.95" customHeight="1" x14ac:dyDescent="0.2">
      <c r="C118" s="20" t="s">
        <v>10</v>
      </c>
      <c r="D118" s="92">
        <v>2503385</v>
      </c>
      <c r="E118" s="92">
        <v>1468634</v>
      </c>
      <c r="F118" s="92">
        <v>1468596</v>
      </c>
      <c r="G118" s="92">
        <v>7139649</v>
      </c>
      <c r="H118" s="92">
        <v>319479</v>
      </c>
      <c r="I118" s="92">
        <v>267748</v>
      </c>
      <c r="J118" s="92">
        <v>195968</v>
      </c>
      <c r="K118" s="97">
        <v>1753424</v>
      </c>
      <c r="L118" s="130"/>
      <c r="M118" s="130"/>
    </row>
    <row r="119" spans="1:13" s="6" customFormat="1" ht="15.95" customHeight="1" x14ac:dyDescent="0.2">
      <c r="C119" s="21" t="s">
        <v>11</v>
      </c>
      <c r="D119" s="93">
        <v>97272</v>
      </c>
      <c r="E119" s="93">
        <v>73964</v>
      </c>
      <c r="F119" s="93">
        <v>139627</v>
      </c>
      <c r="G119" s="93">
        <v>2933022</v>
      </c>
      <c r="H119" s="93">
        <v>20109</v>
      </c>
      <c r="I119" s="93">
        <v>14562</v>
      </c>
      <c r="J119" s="93">
        <v>14600</v>
      </c>
      <c r="K119" s="98">
        <v>883346</v>
      </c>
      <c r="L119" s="131"/>
      <c r="M119" s="131"/>
    </row>
    <row r="120" spans="1:13" s="6" customFormat="1" ht="15.95" customHeight="1" x14ac:dyDescent="0.2">
      <c r="C120" s="22" t="s">
        <v>53</v>
      </c>
      <c r="D120" s="94">
        <v>94802</v>
      </c>
      <c r="E120" s="94">
        <v>73126</v>
      </c>
      <c r="F120" s="94">
        <v>135725</v>
      </c>
      <c r="G120" s="94">
        <v>2693827</v>
      </c>
      <c r="H120" s="94">
        <v>20034</v>
      </c>
      <c r="I120" s="94">
        <v>14500</v>
      </c>
      <c r="J120" s="94">
        <v>14439</v>
      </c>
      <c r="K120" s="99">
        <v>864268</v>
      </c>
      <c r="L120" s="131"/>
      <c r="M120" s="131"/>
    </row>
    <row r="121" spans="1:13" s="6" customFormat="1" ht="15.95" customHeight="1" x14ac:dyDescent="0.2">
      <c r="C121" s="12" t="s">
        <v>54</v>
      </c>
      <c r="D121" s="94">
        <v>1356</v>
      </c>
      <c r="E121" s="94">
        <v>770</v>
      </c>
      <c r="F121" s="94">
        <v>1810</v>
      </c>
      <c r="G121" s="94">
        <v>47808</v>
      </c>
      <c r="H121" s="94">
        <v>73</v>
      </c>
      <c r="I121" s="94">
        <v>6</v>
      </c>
      <c r="J121" s="94">
        <v>96</v>
      </c>
      <c r="K121" s="99">
        <v>2657</v>
      </c>
      <c r="L121" s="131"/>
      <c r="M121" s="131"/>
    </row>
    <row r="122" spans="1:13" s="6" customFormat="1" ht="15.95" customHeight="1" x14ac:dyDescent="0.2">
      <c r="A122" s="6" t="s">
        <v>12</v>
      </c>
      <c r="C122" s="12" t="s">
        <v>55</v>
      </c>
      <c r="D122" s="94">
        <v>3031</v>
      </c>
      <c r="E122" s="94">
        <v>193</v>
      </c>
      <c r="F122" s="94">
        <v>5346</v>
      </c>
      <c r="G122" s="94">
        <v>178811</v>
      </c>
      <c r="H122" s="94">
        <v>252</v>
      </c>
      <c r="I122" s="94">
        <v>73</v>
      </c>
      <c r="J122" s="94">
        <v>471</v>
      </c>
      <c r="K122" s="99">
        <v>42846</v>
      </c>
      <c r="L122" s="131"/>
      <c r="M122" s="131"/>
    </row>
    <row r="123" spans="1:13" s="6" customFormat="1" ht="15.95" customHeight="1" x14ac:dyDescent="0.2">
      <c r="C123" s="12" t="s">
        <v>56</v>
      </c>
      <c r="D123" s="94">
        <v>844</v>
      </c>
      <c r="E123" s="94">
        <v>235</v>
      </c>
      <c r="F123" s="94">
        <v>523</v>
      </c>
      <c r="G123" s="94">
        <v>12151</v>
      </c>
      <c r="H123" s="94">
        <v>19</v>
      </c>
      <c r="I123" s="94">
        <v>22</v>
      </c>
      <c r="J123" s="94">
        <v>2</v>
      </c>
      <c r="K123" s="99">
        <v>1784</v>
      </c>
      <c r="L123" s="131"/>
      <c r="M123" s="131"/>
    </row>
    <row r="124" spans="1:13" s="6" customFormat="1" ht="15.95" customHeight="1" x14ac:dyDescent="0.2">
      <c r="C124" s="12" t="s">
        <v>57</v>
      </c>
      <c r="D124" s="94">
        <v>205</v>
      </c>
      <c r="E124" s="94">
        <v>10</v>
      </c>
      <c r="F124" s="94">
        <v>447</v>
      </c>
      <c r="G124" s="94">
        <v>20176</v>
      </c>
      <c r="H124" s="94">
        <v>10</v>
      </c>
      <c r="I124" s="94">
        <v>0</v>
      </c>
      <c r="J124" s="94">
        <v>0</v>
      </c>
      <c r="K124" s="99">
        <v>1144</v>
      </c>
      <c r="L124" s="131"/>
      <c r="M124" s="131"/>
    </row>
    <row r="125" spans="1:13" s="6" customFormat="1" ht="15.95" customHeight="1" x14ac:dyDescent="0.2">
      <c r="C125" s="12" t="s">
        <v>58</v>
      </c>
      <c r="D125" s="94">
        <v>71</v>
      </c>
      <c r="E125" s="94">
        <v>50</v>
      </c>
      <c r="F125" s="94">
        <v>43</v>
      </c>
      <c r="G125" s="94">
        <v>5760</v>
      </c>
      <c r="H125" s="94">
        <v>0</v>
      </c>
      <c r="I125" s="94">
        <v>0</v>
      </c>
      <c r="J125" s="94">
        <v>0</v>
      </c>
      <c r="K125" s="99">
        <v>329</v>
      </c>
      <c r="L125" s="131"/>
      <c r="M125" s="131"/>
    </row>
    <row r="126" spans="1:13" s="6" customFormat="1" ht="15.95" customHeight="1" x14ac:dyDescent="0.2">
      <c r="C126" s="12" t="s">
        <v>59</v>
      </c>
      <c r="D126" s="94">
        <v>1831</v>
      </c>
      <c r="E126" s="94">
        <v>397</v>
      </c>
      <c r="F126" s="94">
        <v>1724</v>
      </c>
      <c r="G126" s="94">
        <v>32367</v>
      </c>
      <c r="H126" s="94">
        <v>182</v>
      </c>
      <c r="I126" s="94">
        <v>49</v>
      </c>
      <c r="J126" s="94">
        <v>218</v>
      </c>
      <c r="K126" s="99">
        <v>8401</v>
      </c>
      <c r="L126" s="131"/>
      <c r="M126" s="131"/>
    </row>
    <row r="127" spans="1:13" s="6" customFormat="1" ht="15.95" customHeight="1" x14ac:dyDescent="0.2">
      <c r="C127" s="12" t="s">
        <v>60</v>
      </c>
      <c r="D127" s="94">
        <v>16</v>
      </c>
      <c r="E127" s="94">
        <v>14</v>
      </c>
      <c r="F127" s="94">
        <v>197</v>
      </c>
      <c r="G127" s="94">
        <v>4634</v>
      </c>
      <c r="H127" s="94">
        <v>0</v>
      </c>
      <c r="I127" s="94">
        <v>0</v>
      </c>
      <c r="J127" s="94">
        <v>0</v>
      </c>
      <c r="K127" s="99">
        <v>438</v>
      </c>
      <c r="L127" s="131"/>
      <c r="M127" s="131"/>
    </row>
    <row r="128" spans="1:13" s="6" customFormat="1" ht="15.95" customHeight="1" x14ac:dyDescent="0.2">
      <c r="A128" s="6" t="s">
        <v>13</v>
      </c>
      <c r="C128" s="12" t="s">
        <v>61</v>
      </c>
      <c r="D128" s="94">
        <v>419</v>
      </c>
      <c r="E128" s="94">
        <v>117</v>
      </c>
      <c r="F128" s="94">
        <v>660</v>
      </c>
      <c r="G128" s="94">
        <v>5029</v>
      </c>
      <c r="H128" s="94">
        <v>11</v>
      </c>
      <c r="I128" s="94">
        <v>0</v>
      </c>
      <c r="J128" s="94">
        <v>0</v>
      </c>
      <c r="K128" s="99">
        <v>142</v>
      </c>
      <c r="L128" s="131"/>
      <c r="M128" s="131"/>
    </row>
    <row r="129" spans="1:13" s="6" customFormat="1" ht="15.95" customHeight="1" x14ac:dyDescent="0.2">
      <c r="C129" s="12" t="s">
        <v>62</v>
      </c>
      <c r="D129" s="94">
        <v>24</v>
      </c>
      <c r="E129" s="94">
        <v>11</v>
      </c>
      <c r="F129" s="94">
        <v>13</v>
      </c>
      <c r="G129" s="94">
        <v>3692</v>
      </c>
      <c r="H129" s="94">
        <v>41</v>
      </c>
      <c r="I129" s="94">
        <v>0</v>
      </c>
      <c r="J129" s="94">
        <v>0</v>
      </c>
      <c r="K129" s="99">
        <v>65</v>
      </c>
      <c r="L129" s="131"/>
      <c r="M129" s="131"/>
    </row>
    <row r="130" spans="1:13" s="6" customFormat="1" ht="15.95" customHeight="1" x14ac:dyDescent="0.2">
      <c r="A130" s="6" t="s">
        <v>13</v>
      </c>
      <c r="C130" s="12" t="s">
        <v>63</v>
      </c>
      <c r="D130" s="94">
        <v>1809</v>
      </c>
      <c r="E130" s="94">
        <v>2585</v>
      </c>
      <c r="F130" s="94">
        <v>2563</v>
      </c>
      <c r="G130" s="94">
        <v>31799</v>
      </c>
      <c r="H130" s="94">
        <v>318</v>
      </c>
      <c r="I130" s="94">
        <v>291</v>
      </c>
      <c r="J130" s="94">
        <v>61</v>
      </c>
      <c r="K130" s="99">
        <v>11752</v>
      </c>
      <c r="L130" s="131"/>
      <c r="M130" s="131"/>
    </row>
    <row r="131" spans="1:13" s="6" customFormat="1" ht="15.95" customHeight="1" x14ac:dyDescent="0.2">
      <c r="A131" s="6" t="s">
        <v>13</v>
      </c>
      <c r="C131" s="12" t="s">
        <v>132</v>
      </c>
      <c r="D131" s="94">
        <v>903</v>
      </c>
      <c r="E131" s="94">
        <v>262</v>
      </c>
      <c r="F131" s="94">
        <v>2094</v>
      </c>
      <c r="G131" s="94">
        <v>21100</v>
      </c>
      <c r="H131" s="94">
        <v>323</v>
      </c>
      <c r="I131" s="94">
        <v>112</v>
      </c>
      <c r="J131" s="94">
        <v>117</v>
      </c>
      <c r="K131" s="99">
        <v>15956</v>
      </c>
      <c r="L131" s="131"/>
      <c r="M131" s="131"/>
    </row>
    <row r="132" spans="1:13" s="6" customFormat="1" ht="15.95" customHeight="1" x14ac:dyDescent="0.2">
      <c r="C132" s="12" t="s">
        <v>64</v>
      </c>
      <c r="D132" s="94">
        <v>553</v>
      </c>
      <c r="E132" s="94">
        <v>40</v>
      </c>
      <c r="F132" s="94">
        <v>1398</v>
      </c>
      <c r="G132" s="94">
        <v>32209</v>
      </c>
      <c r="H132" s="94">
        <v>5</v>
      </c>
      <c r="I132" s="94">
        <v>0</v>
      </c>
      <c r="J132" s="94">
        <v>28</v>
      </c>
      <c r="K132" s="99">
        <v>1186</v>
      </c>
      <c r="L132" s="131"/>
      <c r="M132" s="131"/>
    </row>
    <row r="133" spans="1:13" s="6" customFormat="1" ht="15.95" customHeight="1" x14ac:dyDescent="0.2">
      <c r="C133" s="12" t="s">
        <v>65</v>
      </c>
      <c r="D133" s="94">
        <v>1193</v>
      </c>
      <c r="E133" s="94">
        <v>572</v>
      </c>
      <c r="F133" s="94">
        <v>15143</v>
      </c>
      <c r="G133" s="94">
        <v>146715</v>
      </c>
      <c r="H133" s="94">
        <v>42</v>
      </c>
      <c r="I133" s="94">
        <v>16</v>
      </c>
      <c r="J133" s="94">
        <v>128</v>
      </c>
      <c r="K133" s="99">
        <v>8148</v>
      </c>
      <c r="L133" s="131"/>
      <c r="M133" s="131"/>
    </row>
    <row r="134" spans="1:13" s="6" customFormat="1" ht="15.95" customHeight="1" x14ac:dyDescent="0.2">
      <c r="C134" s="12" t="s">
        <v>66</v>
      </c>
      <c r="D134" s="94">
        <v>837</v>
      </c>
      <c r="E134" s="94">
        <v>957</v>
      </c>
      <c r="F134" s="94">
        <v>1456</v>
      </c>
      <c r="G134" s="94">
        <v>37071</v>
      </c>
      <c r="H134" s="94">
        <v>22</v>
      </c>
      <c r="I134" s="94">
        <v>20</v>
      </c>
      <c r="J134" s="94">
        <v>4</v>
      </c>
      <c r="K134" s="99">
        <v>3144</v>
      </c>
      <c r="L134" s="131"/>
      <c r="M134" s="131"/>
    </row>
    <row r="135" spans="1:13" s="6" customFormat="1" ht="15.95" customHeight="1" x14ac:dyDescent="0.2">
      <c r="C135" s="12" t="s">
        <v>67</v>
      </c>
      <c r="D135" s="94">
        <v>1</v>
      </c>
      <c r="E135" s="94">
        <v>0</v>
      </c>
      <c r="F135" s="94">
        <v>0</v>
      </c>
      <c r="G135" s="94">
        <v>455</v>
      </c>
      <c r="H135" s="94">
        <v>0</v>
      </c>
      <c r="I135" s="94">
        <v>0</v>
      </c>
      <c r="J135" s="94">
        <v>0</v>
      </c>
      <c r="K135" s="99">
        <v>20</v>
      </c>
      <c r="L135" s="131"/>
      <c r="M135" s="131"/>
    </row>
    <row r="136" spans="1:13" s="6" customFormat="1" ht="15.95" customHeight="1" x14ac:dyDescent="0.2">
      <c r="C136" s="12" t="s">
        <v>68</v>
      </c>
      <c r="D136" s="94">
        <v>13355</v>
      </c>
      <c r="E136" s="94">
        <v>9638</v>
      </c>
      <c r="F136" s="94">
        <v>21386</v>
      </c>
      <c r="G136" s="94">
        <v>360173</v>
      </c>
      <c r="H136" s="94">
        <v>4128</v>
      </c>
      <c r="I136" s="94">
        <v>1545</v>
      </c>
      <c r="J136" s="94">
        <v>3059</v>
      </c>
      <c r="K136" s="99">
        <v>58285</v>
      </c>
      <c r="L136" s="131"/>
      <c r="M136" s="131"/>
    </row>
    <row r="137" spans="1:13" s="6" customFormat="1" ht="15.95" customHeight="1" x14ac:dyDescent="0.2">
      <c r="C137" s="12" t="s">
        <v>69</v>
      </c>
      <c r="D137" s="94">
        <v>3294</v>
      </c>
      <c r="E137" s="94">
        <v>2563</v>
      </c>
      <c r="F137" s="94">
        <v>1863</v>
      </c>
      <c r="G137" s="94">
        <v>29820</v>
      </c>
      <c r="H137" s="94">
        <v>2728</v>
      </c>
      <c r="I137" s="94">
        <v>3358</v>
      </c>
      <c r="J137" s="94">
        <v>2365</v>
      </c>
      <c r="K137" s="99">
        <v>71915</v>
      </c>
      <c r="L137" s="131"/>
      <c r="M137" s="131"/>
    </row>
    <row r="138" spans="1:13" s="6" customFormat="1" ht="15.95" customHeight="1" x14ac:dyDescent="0.2">
      <c r="C138" s="12" t="s">
        <v>70</v>
      </c>
      <c r="D138" s="94">
        <v>33859</v>
      </c>
      <c r="E138" s="94">
        <v>37684</v>
      </c>
      <c r="F138" s="94">
        <v>44880</v>
      </c>
      <c r="G138" s="94">
        <v>1050123</v>
      </c>
      <c r="H138" s="94">
        <v>1768</v>
      </c>
      <c r="I138" s="94">
        <v>1120</v>
      </c>
      <c r="J138" s="94">
        <v>1836</v>
      </c>
      <c r="K138" s="99">
        <v>170236</v>
      </c>
      <c r="L138" s="131"/>
      <c r="M138" s="131"/>
    </row>
    <row r="139" spans="1:13" s="6" customFormat="1" ht="15.95" customHeight="1" x14ac:dyDescent="0.2">
      <c r="C139" s="12" t="s">
        <v>71</v>
      </c>
      <c r="D139" s="94">
        <v>161</v>
      </c>
      <c r="E139" s="94">
        <v>5</v>
      </c>
      <c r="F139" s="94">
        <v>698</v>
      </c>
      <c r="G139" s="94">
        <v>20338</v>
      </c>
      <c r="H139" s="94">
        <v>0</v>
      </c>
      <c r="I139" s="94">
        <v>0</v>
      </c>
      <c r="J139" s="94">
        <v>13</v>
      </c>
      <c r="K139" s="99">
        <v>1747</v>
      </c>
      <c r="L139" s="131"/>
      <c r="M139" s="131"/>
    </row>
    <row r="140" spans="1:13" s="6" customFormat="1" ht="15.95" customHeight="1" x14ac:dyDescent="0.2">
      <c r="C140" s="12" t="s">
        <v>72</v>
      </c>
      <c r="D140" s="94">
        <v>3266</v>
      </c>
      <c r="E140" s="94">
        <v>3583</v>
      </c>
      <c r="F140" s="94">
        <v>8673</v>
      </c>
      <c r="G140" s="94">
        <v>280207</v>
      </c>
      <c r="H140" s="94">
        <v>517</v>
      </c>
      <c r="I140" s="94">
        <v>123</v>
      </c>
      <c r="J140" s="94">
        <v>215</v>
      </c>
      <c r="K140" s="99">
        <v>112374</v>
      </c>
      <c r="L140" s="131"/>
      <c r="M140" s="131"/>
    </row>
    <row r="141" spans="1:13" s="6" customFormat="1" ht="15.95" customHeight="1" x14ac:dyDescent="0.2">
      <c r="C141" s="12" t="s">
        <v>80</v>
      </c>
      <c r="D141" s="94">
        <v>52</v>
      </c>
      <c r="E141" s="94">
        <v>86</v>
      </c>
      <c r="F141" s="94">
        <v>207</v>
      </c>
      <c r="G141" s="94">
        <v>5855</v>
      </c>
      <c r="H141" s="94">
        <v>10</v>
      </c>
      <c r="I141" s="94">
        <v>0</v>
      </c>
      <c r="J141" s="94">
        <v>37</v>
      </c>
      <c r="K141" s="99">
        <v>496</v>
      </c>
      <c r="L141" s="131"/>
      <c r="M141" s="131"/>
    </row>
    <row r="142" spans="1:13" s="6" customFormat="1" ht="15.95" customHeight="1" x14ac:dyDescent="0.2">
      <c r="C142" s="12" t="s">
        <v>73</v>
      </c>
      <c r="D142" s="94">
        <v>3095</v>
      </c>
      <c r="E142" s="94">
        <v>1125</v>
      </c>
      <c r="F142" s="94">
        <v>1514</v>
      </c>
      <c r="G142" s="94">
        <v>65672</v>
      </c>
      <c r="H142" s="94">
        <v>1550</v>
      </c>
      <c r="I142" s="94">
        <v>1665</v>
      </c>
      <c r="J142" s="94">
        <v>735</v>
      </c>
      <c r="K142" s="99">
        <v>72215</v>
      </c>
      <c r="L142" s="131"/>
      <c r="M142" s="131"/>
    </row>
    <row r="143" spans="1:13" s="6" customFormat="1" ht="15.95" customHeight="1" x14ac:dyDescent="0.2">
      <c r="C143" s="12" t="s">
        <v>74</v>
      </c>
      <c r="D143" s="94">
        <v>1457</v>
      </c>
      <c r="E143" s="94">
        <v>1028</v>
      </c>
      <c r="F143" s="94">
        <v>5118</v>
      </c>
      <c r="G143" s="94">
        <v>33344</v>
      </c>
      <c r="H143" s="94">
        <v>979</v>
      </c>
      <c r="I143" s="94">
        <v>686</v>
      </c>
      <c r="J143" s="94">
        <v>736</v>
      </c>
      <c r="K143" s="99">
        <v>60756</v>
      </c>
      <c r="L143" s="131"/>
      <c r="M143" s="131"/>
    </row>
    <row r="144" spans="1:13" s="6" customFormat="1" ht="15.95" customHeight="1" x14ac:dyDescent="0.2">
      <c r="C144" s="12" t="s">
        <v>75</v>
      </c>
      <c r="D144" s="94">
        <v>169</v>
      </c>
      <c r="E144" s="94">
        <v>67</v>
      </c>
      <c r="F144" s="94">
        <v>1303</v>
      </c>
      <c r="G144" s="94">
        <v>48376</v>
      </c>
      <c r="H144" s="94">
        <v>16</v>
      </c>
      <c r="I144" s="94">
        <v>0</v>
      </c>
      <c r="J144" s="94">
        <v>2</v>
      </c>
      <c r="K144" s="99">
        <v>4784</v>
      </c>
      <c r="L144" s="131"/>
      <c r="M144" s="131"/>
    </row>
    <row r="145" spans="1:14" s="6" customFormat="1" ht="15.95" customHeight="1" x14ac:dyDescent="0.2">
      <c r="A145" s="6" t="s">
        <v>12</v>
      </c>
      <c r="C145" s="12" t="s">
        <v>76</v>
      </c>
      <c r="D145" s="94">
        <v>16674</v>
      </c>
      <c r="E145" s="94">
        <v>7002</v>
      </c>
      <c r="F145" s="94">
        <v>13031</v>
      </c>
      <c r="G145" s="94">
        <v>170508</v>
      </c>
      <c r="H145" s="94">
        <v>5630</v>
      </c>
      <c r="I145" s="94">
        <v>3013</v>
      </c>
      <c r="J145" s="94">
        <v>2513</v>
      </c>
      <c r="K145" s="99">
        <v>116855</v>
      </c>
      <c r="L145" s="131"/>
      <c r="M145" s="131"/>
    </row>
    <row r="146" spans="1:14" s="6" customFormat="1" ht="15.95" customHeight="1" x14ac:dyDescent="0.2">
      <c r="C146" s="12" t="s">
        <v>77</v>
      </c>
      <c r="D146" s="94">
        <v>6327</v>
      </c>
      <c r="E146" s="94">
        <v>4128</v>
      </c>
      <c r="F146" s="94">
        <v>3629</v>
      </c>
      <c r="G146" s="94">
        <v>46513</v>
      </c>
      <c r="H146" s="94">
        <v>1410</v>
      </c>
      <c r="I146" s="94">
        <v>2401</v>
      </c>
      <c r="J146" s="94">
        <v>1803</v>
      </c>
      <c r="K146" s="99">
        <v>96068</v>
      </c>
      <c r="L146" s="131"/>
      <c r="M146" s="131"/>
    </row>
    <row r="147" spans="1:14" s="6" customFormat="1" ht="15.95" customHeight="1" x14ac:dyDescent="0.2">
      <c r="C147" s="12" t="s">
        <v>78</v>
      </c>
      <c r="D147" s="94">
        <v>0</v>
      </c>
      <c r="E147" s="94">
        <v>4</v>
      </c>
      <c r="F147" s="94">
        <v>6</v>
      </c>
      <c r="G147" s="94">
        <v>3121</v>
      </c>
      <c r="H147" s="94">
        <v>0</v>
      </c>
      <c r="I147" s="94">
        <v>0</v>
      </c>
      <c r="J147" s="94">
        <v>0</v>
      </c>
      <c r="K147" s="99">
        <v>525</v>
      </c>
      <c r="L147" s="131"/>
      <c r="M147" s="131"/>
    </row>
    <row r="148" spans="1:14" s="6" customFormat="1" ht="15.95" customHeight="1" x14ac:dyDescent="0.2">
      <c r="C148" s="23" t="s">
        <v>79</v>
      </c>
      <c r="D148" s="95">
        <v>2470</v>
      </c>
      <c r="E148" s="95">
        <v>838</v>
      </c>
      <c r="F148" s="95">
        <v>3902</v>
      </c>
      <c r="G148" s="95">
        <v>239195</v>
      </c>
      <c r="H148" s="95">
        <v>75</v>
      </c>
      <c r="I148" s="95">
        <v>62</v>
      </c>
      <c r="J148" s="95">
        <v>161</v>
      </c>
      <c r="K148" s="100">
        <v>19078</v>
      </c>
      <c r="L148" s="130"/>
      <c r="M148" s="130"/>
    </row>
    <row r="149" spans="1:14" s="4" customFormat="1" ht="15.95" customHeight="1" x14ac:dyDescent="0.2">
      <c r="C149" s="23" t="s">
        <v>43</v>
      </c>
      <c r="D149" s="93">
        <v>4259</v>
      </c>
      <c r="E149" s="93">
        <v>4137</v>
      </c>
      <c r="F149" s="93">
        <v>2756</v>
      </c>
      <c r="G149" s="93">
        <v>6135</v>
      </c>
      <c r="H149" s="93">
        <v>479</v>
      </c>
      <c r="I149" s="93">
        <v>1658</v>
      </c>
      <c r="J149" s="93">
        <v>515</v>
      </c>
      <c r="K149" s="98">
        <v>642</v>
      </c>
      <c r="L149" s="132"/>
      <c r="M149" s="132"/>
      <c r="N149" s="96"/>
    </row>
    <row r="150" spans="1:14" ht="15.95" customHeight="1" x14ac:dyDescent="0.2">
      <c r="C150" s="138" t="s">
        <v>9</v>
      </c>
      <c r="D150" s="144">
        <v>2604916</v>
      </c>
      <c r="E150" s="144">
        <v>1546735</v>
      </c>
      <c r="F150" s="144">
        <v>1610979</v>
      </c>
      <c r="G150" s="144">
        <v>10078806</v>
      </c>
      <c r="H150" s="144">
        <v>340067</v>
      </c>
      <c r="I150" s="144">
        <v>283968</v>
      </c>
      <c r="J150" s="144">
        <v>211083</v>
      </c>
      <c r="K150" s="145">
        <v>2637412</v>
      </c>
      <c r="L150" s="130"/>
      <c r="M150" s="130"/>
    </row>
    <row r="151" spans="1:14" ht="15" customHeight="1" x14ac:dyDescent="0.2">
      <c r="C151" s="161"/>
      <c r="K151" s="61"/>
      <c r="L151" s="61"/>
    </row>
    <row r="152" spans="1:14" x14ac:dyDescent="0.2">
      <c r="K152" s="61"/>
      <c r="L152" s="61"/>
    </row>
    <row r="153" spans="1:14" x14ac:dyDescent="0.2">
      <c r="L153" s="61"/>
    </row>
    <row r="157" spans="1:14" x14ac:dyDescent="0.2">
      <c r="L157" s="61"/>
    </row>
    <row r="158" spans="1:14" x14ac:dyDescent="0.2">
      <c r="L158" s="61"/>
    </row>
    <row r="159" spans="1:14" x14ac:dyDescent="0.2">
      <c r="L159" s="61"/>
    </row>
    <row r="160" spans="1:14" ht="15.75" customHeight="1" x14ac:dyDescent="0.25">
      <c r="C160" s="2" t="s">
        <v>2</v>
      </c>
      <c r="L160" s="61"/>
    </row>
    <row r="161" spans="1:14" ht="12.75" customHeight="1" x14ac:dyDescent="0.2">
      <c r="C161" s="225"/>
      <c r="D161" s="240"/>
      <c r="E161" s="240"/>
      <c r="F161" s="240"/>
      <c r="G161" s="240"/>
      <c r="H161" s="240"/>
      <c r="I161" s="240"/>
      <c r="J161" s="240"/>
      <c r="K161" s="91"/>
      <c r="L161" s="61"/>
    </row>
    <row r="162" spans="1:14" ht="12.75" customHeight="1" x14ac:dyDescent="0.25">
      <c r="C162" s="225" t="s">
        <v>130</v>
      </c>
      <c r="D162" s="226"/>
      <c r="E162" s="226"/>
      <c r="F162" s="226"/>
      <c r="G162" s="226"/>
      <c r="H162" s="226"/>
      <c r="I162" s="226"/>
      <c r="J162" s="226"/>
      <c r="K162" s="1" t="s">
        <v>138</v>
      </c>
      <c r="L162" s="61"/>
    </row>
    <row r="163" spans="1:14" ht="12.75" customHeight="1" x14ac:dyDescent="0.2"/>
    <row r="164" spans="1:14" ht="17.100000000000001" customHeight="1" x14ac:dyDescent="0.2">
      <c r="C164" s="227" t="s">
        <v>41</v>
      </c>
      <c r="D164" s="235" t="str">
        <f>CONCATENATE('M1'!D11," ",'M1'!D12)</f>
        <v>März 2017</v>
      </c>
      <c r="E164" s="236"/>
      <c r="F164" s="236"/>
      <c r="G164" s="237"/>
      <c r="H164" s="237"/>
      <c r="I164" s="237"/>
      <c r="J164" s="237"/>
      <c r="K164" s="222"/>
      <c r="L164" s="61"/>
    </row>
    <row r="165" spans="1:14" ht="32.25" customHeight="1" x14ac:dyDescent="0.2">
      <c r="C165" s="228"/>
      <c r="D165" s="214" t="s">
        <v>128</v>
      </c>
      <c r="E165" s="238"/>
      <c r="F165" s="238"/>
      <c r="G165" s="239"/>
      <c r="H165" s="214" t="s">
        <v>9</v>
      </c>
      <c r="I165" s="238"/>
      <c r="J165" s="238"/>
      <c r="K165" s="239"/>
      <c r="M165" s="61"/>
      <c r="N165" s="61"/>
    </row>
    <row r="166" spans="1:14" ht="15" customHeight="1" x14ac:dyDescent="0.2">
      <c r="C166" s="228"/>
      <c r="D166" s="231" t="s">
        <v>142</v>
      </c>
      <c r="E166" s="232"/>
      <c r="F166" s="233"/>
      <c r="G166" s="234"/>
      <c r="H166" s="231" t="s">
        <v>142</v>
      </c>
      <c r="I166" s="232"/>
      <c r="J166" s="233"/>
      <c r="K166" s="234"/>
      <c r="M166" s="61"/>
      <c r="N166" s="61"/>
    </row>
    <row r="167" spans="1:14" ht="15" customHeight="1" x14ac:dyDescent="0.2">
      <c r="C167" s="133"/>
      <c r="D167" s="134">
        <v>2</v>
      </c>
      <c r="E167" s="158">
        <v>3</v>
      </c>
      <c r="F167" s="158">
        <v>4</v>
      </c>
      <c r="G167" s="135" t="s">
        <v>139</v>
      </c>
      <c r="H167" s="134">
        <v>2</v>
      </c>
      <c r="I167" s="158">
        <v>3</v>
      </c>
      <c r="J167" s="158">
        <v>4</v>
      </c>
      <c r="K167" s="135" t="s">
        <v>139</v>
      </c>
      <c r="M167" s="61"/>
      <c r="N167" s="61"/>
    </row>
    <row r="168" spans="1:14" ht="15" customHeight="1" x14ac:dyDescent="0.2">
      <c r="C168" s="109"/>
      <c r="D168" s="136" t="s">
        <v>107</v>
      </c>
      <c r="E168" s="160" t="s">
        <v>107</v>
      </c>
      <c r="F168" s="160" t="s">
        <v>107</v>
      </c>
      <c r="G168" s="137" t="s">
        <v>107</v>
      </c>
      <c r="H168" s="136" t="s">
        <v>107</v>
      </c>
      <c r="I168" s="160" t="s">
        <v>107</v>
      </c>
      <c r="J168" s="160" t="s">
        <v>107</v>
      </c>
      <c r="K168" s="137" t="s">
        <v>107</v>
      </c>
      <c r="M168" s="61"/>
      <c r="N168" s="61"/>
    </row>
    <row r="169" spans="1:14" s="6" customFormat="1" ht="15.95" customHeight="1" x14ac:dyDescent="0.2">
      <c r="C169" s="20" t="s">
        <v>10</v>
      </c>
      <c r="D169" s="92">
        <v>2023325</v>
      </c>
      <c r="E169" s="92">
        <v>1124160</v>
      </c>
      <c r="F169" s="92">
        <v>1475809</v>
      </c>
      <c r="G169" s="92">
        <v>13774590</v>
      </c>
      <c r="H169" s="92">
        <f t="shared" ref="H169:K184" si="0">D16+H16+D67+H67+D118+H118+D169</f>
        <v>6105259</v>
      </c>
      <c r="I169" s="92">
        <f t="shared" si="0"/>
        <v>3463713</v>
      </c>
      <c r="J169" s="92">
        <f t="shared" si="0"/>
        <v>3716491</v>
      </c>
      <c r="K169" s="97">
        <f t="shared" si="0"/>
        <v>23741756</v>
      </c>
      <c r="M169" s="141"/>
      <c r="N169" s="141"/>
    </row>
    <row r="170" spans="1:14" s="6" customFormat="1" ht="15.95" customHeight="1" x14ac:dyDescent="0.2">
      <c r="C170" s="21" t="s">
        <v>11</v>
      </c>
      <c r="D170" s="93">
        <v>93684</v>
      </c>
      <c r="E170" s="93">
        <v>94795</v>
      </c>
      <c r="F170" s="93">
        <v>138111</v>
      </c>
      <c r="G170" s="93">
        <v>4359378</v>
      </c>
      <c r="H170" s="93">
        <f t="shared" si="0"/>
        <v>281940</v>
      </c>
      <c r="I170" s="93">
        <f t="shared" si="0"/>
        <v>202451</v>
      </c>
      <c r="J170" s="93">
        <f t="shared" si="0"/>
        <v>367663</v>
      </c>
      <c r="K170" s="98">
        <f t="shared" si="0"/>
        <v>8529451</v>
      </c>
      <c r="M170" s="141"/>
      <c r="N170" s="141"/>
    </row>
    <row r="171" spans="1:14" s="6" customFormat="1" ht="15.95" customHeight="1" x14ac:dyDescent="0.2">
      <c r="C171" s="22" t="s">
        <v>53</v>
      </c>
      <c r="D171" s="94">
        <v>93227</v>
      </c>
      <c r="E171" s="94">
        <v>94500</v>
      </c>
      <c r="F171" s="94">
        <v>136126</v>
      </c>
      <c r="G171" s="94">
        <v>4285300</v>
      </c>
      <c r="H171" s="94">
        <f t="shared" si="0"/>
        <v>276630</v>
      </c>
      <c r="I171" s="94">
        <f t="shared" si="0"/>
        <v>200987</v>
      </c>
      <c r="J171" s="94">
        <f t="shared" si="0"/>
        <v>360513</v>
      </c>
      <c r="K171" s="99">
        <f t="shared" si="0"/>
        <v>8169980</v>
      </c>
      <c r="M171" s="141"/>
      <c r="N171" s="141"/>
    </row>
    <row r="172" spans="1:14" s="6" customFormat="1" ht="15.95" customHeight="1" x14ac:dyDescent="0.2">
      <c r="C172" s="12" t="s">
        <v>54</v>
      </c>
      <c r="D172" s="94">
        <v>1014</v>
      </c>
      <c r="E172" s="94">
        <v>776</v>
      </c>
      <c r="F172" s="94">
        <v>1469</v>
      </c>
      <c r="G172" s="94">
        <v>59803</v>
      </c>
      <c r="H172" s="94">
        <f t="shared" si="0"/>
        <v>3343</v>
      </c>
      <c r="I172" s="94">
        <f t="shared" si="0"/>
        <v>2031</v>
      </c>
      <c r="J172" s="94">
        <f t="shared" si="0"/>
        <v>3916</v>
      </c>
      <c r="K172" s="99">
        <f t="shared" si="0"/>
        <v>114024</v>
      </c>
      <c r="M172" s="141"/>
      <c r="N172" s="141"/>
    </row>
    <row r="173" spans="1:14" s="6" customFormat="1" ht="15.95" customHeight="1" x14ac:dyDescent="0.2">
      <c r="A173" s="6" t="s">
        <v>12</v>
      </c>
      <c r="C173" s="12" t="s">
        <v>55</v>
      </c>
      <c r="D173" s="94">
        <v>482</v>
      </c>
      <c r="E173" s="94">
        <v>26</v>
      </c>
      <c r="F173" s="94">
        <v>3134</v>
      </c>
      <c r="G173" s="94">
        <v>103620</v>
      </c>
      <c r="H173" s="94">
        <f t="shared" si="0"/>
        <v>5479</v>
      </c>
      <c r="I173" s="94">
        <f t="shared" si="0"/>
        <v>395</v>
      </c>
      <c r="J173" s="94">
        <f t="shared" si="0"/>
        <v>11489</v>
      </c>
      <c r="K173" s="99">
        <f t="shared" si="0"/>
        <v>356771</v>
      </c>
      <c r="M173" s="141"/>
      <c r="N173" s="141"/>
    </row>
    <row r="174" spans="1:14" s="6" customFormat="1" ht="15.95" customHeight="1" x14ac:dyDescent="0.2">
      <c r="C174" s="12" t="s">
        <v>56</v>
      </c>
      <c r="D174" s="94">
        <v>251</v>
      </c>
      <c r="E174" s="94">
        <v>309</v>
      </c>
      <c r="F174" s="94">
        <v>711</v>
      </c>
      <c r="G174" s="94">
        <v>27376</v>
      </c>
      <c r="H174" s="94">
        <f t="shared" si="0"/>
        <v>1454</v>
      </c>
      <c r="I174" s="94">
        <f t="shared" si="0"/>
        <v>765</v>
      </c>
      <c r="J174" s="94">
        <f t="shared" si="0"/>
        <v>1669</v>
      </c>
      <c r="K174" s="99">
        <f t="shared" si="0"/>
        <v>43475</v>
      </c>
      <c r="M174" s="141"/>
      <c r="N174" s="141"/>
    </row>
    <row r="175" spans="1:14" s="6" customFormat="1" ht="15.95" customHeight="1" x14ac:dyDescent="0.2">
      <c r="C175" s="12" t="s">
        <v>57</v>
      </c>
      <c r="D175" s="94">
        <v>119</v>
      </c>
      <c r="E175" s="94">
        <v>1</v>
      </c>
      <c r="F175" s="94">
        <v>648</v>
      </c>
      <c r="G175" s="94">
        <v>23678</v>
      </c>
      <c r="H175" s="94">
        <f t="shared" si="0"/>
        <v>380</v>
      </c>
      <c r="I175" s="94">
        <f t="shared" si="0"/>
        <v>24</v>
      </c>
      <c r="J175" s="94">
        <f t="shared" si="0"/>
        <v>2098</v>
      </c>
      <c r="K175" s="99">
        <f t="shared" si="0"/>
        <v>48005</v>
      </c>
      <c r="M175" s="141"/>
      <c r="N175" s="141"/>
    </row>
    <row r="176" spans="1:14" s="6" customFormat="1" ht="15.95" customHeight="1" x14ac:dyDescent="0.2">
      <c r="C176" s="12" t="s">
        <v>58</v>
      </c>
      <c r="D176" s="94">
        <v>70</v>
      </c>
      <c r="E176" s="94">
        <v>5</v>
      </c>
      <c r="F176" s="94">
        <v>4</v>
      </c>
      <c r="G176" s="94">
        <v>8841</v>
      </c>
      <c r="H176" s="94">
        <f t="shared" si="0"/>
        <v>196</v>
      </c>
      <c r="I176" s="94">
        <f t="shared" si="0"/>
        <v>141</v>
      </c>
      <c r="J176" s="94">
        <f t="shared" si="0"/>
        <v>117</v>
      </c>
      <c r="K176" s="99">
        <f t="shared" si="0"/>
        <v>16158</v>
      </c>
      <c r="M176" s="141"/>
      <c r="N176" s="141"/>
    </row>
    <row r="177" spans="1:14" s="6" customFormat="1" ht="15.95" customHeight="1" x14ac:dyDescent="0.2">
      <c r="C177" s="12" t="s">
        <v>59</v>
      </c>
      <c r="D177" s="94">
        <v>954</v>
      </c>
      <c r="E177" s="94">
        <v>209</v>
      </c>
      <c r="F177" s="94">
        <v>1741</v>
      </c>
      <c r="G177" s="94">
        <v>44471</v>
      </c>
      <c r="H177" s="94">
        <f t="shared" si="0"/>
        <v>4150</v>
      </c>
      <c r="I177" s="94">
        <f t="shared" si="0"/>
        <v>1206</v>
      </c>
      <c r="J177" s="94">
        <f t="shared" si="0"/>
        <v>4610</v>
      </c>
      <c r="K177" s="99">
        <f t="shared" si="0"/>
        <v>93723</v>
      </c>
      <c r="M177" s="141"/>
      <c r="N177" s="141"/>
    </row>
    <row r="178" spans="1:14" s="6" customFormat="1" ht="15.95" customHeight="1" x14ac:dyDescent="0.2">
      <c r="C178" s="12" t="s">
        <v>60</v>
      </c>
      <c r="D178" s="94">
        <v>7</v>
      </c>
      <c r="E178" s="94">
        <v>14</v>
      </c>
      <c r="F178" s="94">
        <v>2</v>
      </c>
      <c r="G178" s="94">
        <v>1003</v>
      </c>
      <c r="H178" s="94">
        <f t="shared" si="0"/>
        <v>56</v>
      </c>
      <c r="I178" s="94">
        <f t="shared" si="0"/>
        <v>49</v>
      </c>
      <c r="J178" s="94">
        <f t="shared" si="0"/>
        <v>318</v>
      </c>
      <c r="K178" s="99">
        <f t="shared" si="0"/>
        <v>11447</v>
      </c>
      <c r="M178" s="141"/>
      <c r="N178" s="141"/>
    </row>
    <row r="179" spans="1:14" s="6" customFormat="1" ht="15.95" customHeight="1" x14ac:dyDescent="0.2">
      <c r="A179" s="6" t="s">
        <v>13</v>
      </c>
      <c r="C179" s="12" t="s">
        <v>61</v>
      </c>
      <c r="D179" s="94">
        <v>272</v>
      </c>
      <c r="E179" s="94">
        <v>71</v>
      </c>
      <c r="F179" s="94">
        <v>309</v>
      </c>
      <c r="G179" s="94">
        <v>4279</v>
      </c>
      <c r="H179" s="94">
        <f t="shared" si="0"/>
        <v>890</v>
      </c>
      <c r="I179" s="94">
        <f t="shared" si="0"/>
        <v>255</v>
      </c>
      <c r="J179" s="94">
        <f t="shared" si="0"/>
        <v>1172</v>
      </c>
      <c r="K179" s="99">
        <f t="shared" si="0"/>
        <v>10289</v>
      </c>
      <c r="M179" s="141"/>
      <c r="N179" s="141"/>
    </row>
    <row r="180" spans="1:14" s="6" customFormat="1" ht="15.95" customHeight="1" x14ac:dyDescent="0.2">
      <c r="C180" s="12" t="s">
        <v>62</v>
      </c>
      <c r="D180" s="94">
        <v>18</v>
      </c>
      <c r="E180" s="94">
        <v>0</v>
      </c>
      <c r="F180" s="94">
        <v>0</v>
      </c>
      <c r="G180" s="94">
        <v>2629</v>
      </c>
      <c r="H180" s="94">
        <f t="shared" si="0"/>
        <v>94</v>
      </c>
      <c r="I180" s="94">
        <f t="shared" si="0"/>
        <v>27</v>
      </c>
      <c r="J180" s="94">
        <f t="shared" si="0"/>
        <v>22</v>
      </c>
      <c r="K180" s="99">
        <f t="shared" si="0"/>
        <v>8063</v>
      </c>
      <c r="M180" s="141"/>
      <c r="N180" s="141"/>
    </row>
    <row r="181" spans="1:14" s="6" customFormat="1" ht="15.95" customHeight="1" x14ac:dyDescent="0.2">
      <c r="A181" s="6" t="s">
        <v>13</v>
      </c>
      <c r="C181" s="12" t="s">
        <v>63</v>
      </c>
      <c r="D181" s="94">
        <v>1192</v>
      </c>
      <c r="E181" s="94">
        <v>2538</v>
      </c>
      <c r="F181" s="94">
        <v>3710</v>
      </c>
      <c r="G181" s="94">
        <v>61863</v>
      </c>
      <c r="H181" s="94">
        <f t="shared" si="0"/>
        <v>4653</v>
      </c>
      <c r="I181" s="94">
        <f t="shared" si="0"/>
        <v>5876</v>
      </c>
      <c r="J181" s="94">
        <f t="shared" si="0"/>
        <v>7405</v>
      </c>
      <c r="K181" s="99">
        <f t="shared" si="0"/>
        <v>109118</v>
      </c>
      <c r="M181" s="141"/>
      <c r="N181" s="141"/>
    </row>
    <row r="182" spans="1:14" s="6" customFormat="1" ht="15.95" customHeight="1" x14ac:dyDescent="0.2">
      <c r="A182" s="6" t="s">
        <v>13</v>
      </c>
      <c r="C182" s="12" t="s">
        <v>132</v>
      </c>
      <c r="D182" s="94">
        <v>436</v>
      </c>
      <c r="E182" s="94">
        <v>115</v>
      </c>
      <c r="F182" s="94">
        <v>668</v>
      </c>
      <c r="G182" s="94">
        <v>30073</v>
      </c>
      <c r="H182" s="94">
        <f t="shared" si="0"/>
        <v>2375</v>
      </c>
      <c r="I182" s="94">
        <f t="shared" si="0"/>
        <v>603</v>
      </c>
      <c r="J182" s="94">
        <f t="shared" si="0"/>
        <v>3077</v>
      </c>
      <c r="K182" s="99">
        <f t="shared" si="0"/>
        <v>67744</v>
      </c>
      <c r="M182" s="141"/>
      <c r="N182" s="141"/>
    </row>
    <row r="183" spans="1:14" s="6" customFormat="1" ht="15.95" customHeight="1" x14ac:dyDescent="0.2">
      <c r="C183" s="12" t="s">
        <v>64</v>
      </c>
      <c r="D183" s="94">
        <v>519</v>
      </c>
      <c r="E183" s="94">
        <v>16</v>
      </c>
      <c r="F183" s="94">
        <v>611</v>
      </c>
      <c r="G183" s="94">
        <v>48150</v>
      </c>
      <c r="H183" s="94">
        <f t="shared" si="0"/>
        <v>1592</v>
      </c>
      <c r="I183" s="94">
        <f t="shared" si="0"/>
        <v>77</v>
      </c>
      <c r="J183" s="94">
        <f t="shared" si="0"/>
        <v>3617</v>
      </c>
      <c r="K183" s="99">
        <f t="shared" si="0"/>
        <v>86855</v>
      </c>
      <c r="M183" s="141"/>
      <c r="N183" s="141"/>
    </row>
    <row r="184" spans="1:14" s="6" customFormat="1" ht="15.95" customHeight="1" x14ac:dyDescent="0.2">
      <c r="C184" s="12" t="s">
        <v>65</v>
      </c>
      <c r="D184" s="94">
        <v>1139</v>
      </c>
      <c r="E184" s="94">
        <v>253</v>
      </c>
      <c r="F184" s="94">
        <v>11207</v>
      </c>
      <c r="G184" s="94">
        <v>226422</v>
      </c>
      <c r="H184" s="94">
        <f t="shared" si="0"/>
        <v>3465</v>
      </c>
      <c r="I184" s="94">
        <f t="shared" si="0"/>
        <v>1514</v>
      </c>
      <c r="J184" s="94">
        <f t="shared" si="0"/>
        <v>46603</v>
      </c>
      <c r="K184" s="99">
        <f t="shared" si="0"/>
        <v>398128</v>
      </c>
      <c r="M184" s="141"/>
      <c r="N184" s="141"/>
    </row>
    <row r="185" spans="1:14" s="6" customFormat="1" ht="15.95" customHeight="1" x14ac:dyDescent="0.2">
      <c r="C185" s="12" t="s">
        <v>66</v>
      </c>
      <c r="D185" s="94">
        <v>1525</v>
      </c>
      <c r="E185" s="94">
        <v>677</v>
      </c>
      <c r="F185" s="94">
        <v>898</v>
      </c>
      <c r="G185" s="94">
        <v>62287</v>
      </c>
      <c r="H185" s="94">
        <f t="shared" ref="H185:K200" si="1">D32+H32+D83+H83+D134+H134+D185</f>
        <v>2787</v>
      </c>
      <c r="I185" s="94">
        <f t="shared" si="1"/>
        <v>2056</v>
      </c>
      <c r="J185" s="94">
        <f t="shared" si="1"/>
        <v>2673</v>
      </c>
      <c r="K185" s="99">
        <f t="shared" si="1"/>
        <v>105153</v>
      </c>
      <c r="M185" s="141"/>
      <c r="N185" s="141"/>
    </row>
    <row r="186" spans="1:14" s="6" customFormat="1" ht="15.95" customHeight="1" x14ac:dyDescent="0.2">
      <c r="C186" s="12" t="s">
        <v>67</v>
      </c>
      <c r="D186" s="94">
        <v>0</v>
      </c>
      <c r="E186" s="94">
        <v>0</v>
      </c>
      <c r="F186" s="94">
        <v>0</v>
      </c>
      <c r="G186" s="94">
        <v>187</v>
      </c>
      <c r="H186" s="94">
        <f t="shared" si="1"/>
        <v>1</v>
      </c>
      <c r="I186" s="94">
        <f t="shared" si="1"/>
        <v>0</v>
      </c>
      <c r="J186" s="94">
        <f t="shared" si="1"/>
        <v>1</v>
      </c>
      <c r="K186" s="99">
        <f t="shared" si="1"/>
        <v>671</v>
      </c>
      <c r="M186" s="141"/>
      <c r="N186" s="141"/>
    </row>
    <row r="187" spans="1:14" s="6" customFormat="1" ht="15.95" customHeight="1" x14ac:dyDescent="0.2">
      <c r="C187" s="12" t="s">
        <v>68</v>
      </c>
      <c r="D187" s="94">
        <v>12434</v>
      </c>
      <c r="E187" s="94">
        <v>9183</v>
      </c>
      <c r="F187" s="94">
        <v>30524</v>
      </c>
      <c r="G187" s="94">
        <v>529662</v>
      </c>
      <c r="H187" s="94">
        <f t="shared" si="1"/>
        <v>36666</v>
      </c>
      <c r="I187" s="94">
        <f t="shared" si="1"/>
        <v>23411</v>
      </c>
      <c r="J187" s="94">
        <f t="shared" si="1"/>
        <v>60080</v>
      </c>
      <c r="K187" s="99">
        <f t="shared" si="1"/>
        <v>987177</v>
      </c>
      <c r="M187" s="141"/>
      <c r="N187" s="141"/>
    </row>
    <row r="188" spans="1:14" s="6" customFormat="1" ht="15.95" customHeight="1" x14ac:dyDescent="0.2">
      <c r="C188" s="12" t="s">
        <v>69</v>
      </c>
      <c r="D188" s="94">
        <v>5624</v>
      </c>
      <c r="E188" s="94">
        <v>6067</v>
      </c>
      <c r="F188" s="94">
        <v>3854</v>
      </c>
      <c r="G188" s="94">
        <v>162460</v>
      </c>
      <c r="H188" s="94">
        <f t="shared" si="1"/>
        <v>13409</v>
      </c>
      <c r="I188" s="94">
        <f t="shared" si="1"/>
        <v>13279</v>
      </c>
      <c r="J188" s="94">
        <f t="shared" si="1"/>
        <v>9166</v>
      </c>
      <c r="K188" s="99">
        <f t="shared" si="1"/>
        <v>271274</v>
      </c>
      <c r="M188" s="141"/>
      <c r="N188" s="141"/>
    </row>
    <row r="189" spans="1:14" s="6" customFormat="1" ht="15.95" customHeight="1" x14ac:dyDescent="0.2">
      <c r="C189" s="12" t="s">
        <v>70</v>
      </c>
      <c r="D189" s="94">
        <v>30524</v>
      </c>
      <c r="E189" s="94">
        <v>43147</v>
      </c>
      <c r="F189" s="94">
        <v>34905</v>
      </c>
      <c r="G189" s="94">
        <v>1258036</v>
      </c>
      <c r="H189" s="94">
        <f t="shared" si="1"/>
        <v>93894</v>
      </c>
      <c r="I189" s="94">
        <f t="shared" si="1"/>
        <v>88532</v>
      </c>
      <c r="J189" s="94">
        <f t="shared" si="1"/>
        <v>107092</v>
      </c>
      <c r="K189" s="99">
        <f t="shared" si="1"/>
        <v>2581821</v>
      </c>
      <c r="M189" s="141"/>
      <c r="N189" s="141"/>
    </row>
    <row r="190" spans="1:14" s="6" customFormat="1" ht="15.95" customHeight="1" x14ac:dyDescent="0.2">
      <c r="C190" s="12" t="s">
        <v>71</v>
      </c>
      <c r="D190" s="94">
        <v>101</v>
      </c>
      <c r="E190" s="94">
        <v>14</v>
      </c>
      <c r="F190" s="94">
        <v>633</v>
      </c>
      <c r="G190" s="94">
        <v>47674</v>
      </c>
      <c r="H190" s="94">
        <f t="shared" si="1"/>
        <v>465</v>
      </c>
      <c r="I190" s="94">
        <f t="shared" si="1"/>
        <v>55</v>
      </c>
      <c r="J190" s="94">
        <f t="shared" si="1"/>
        <v>1862</v>
      </c>
      <c r="K190" s="99">
        <f t="shared" si="1"/>
        <v>77406</v>
      </c>
      <c r="M190" s="141"/>
      <c r="N190" s="141"/>
    </row>
    <row r="191" spans="1:14" s="6" customFormat="1" ht="15.95" customHeight="1" x14ac:dyDescent="0.2">
      <c r="C191" s="12" t="s">
        <v>72</v>
      </c>
      <c r="D191" s="94">
        <v>1743</v>
      </c>
      <c r="E191" s="94">
        <v>3577</v>
      </c>
      <c r="F191" s="94">
        <v>4049</v>
      </c>
      <c r="G191" s="94">
        <v>351121</v>
      </c>
      <c r="H191" s="94">
        <f t="shared" si="1"/>
        <v>9142</v>
      </c>
      <c r="I191" s="94">
        <f t="shared" si="1"/>
        <v>8024</v>
      </c>
      <c r="J191" s="94">
        <f t="shared" si="1"/>
        <v>15314</v>
      </c>
      <c r="K191" s="99">
        <f t="shared" si="1"/>
        <v>777866</v>
      </c>
      <c r="M191" s="141"/>
      <c r="N191" s="141"/>
    </row>
    <row r="192" spans="1:14" s="6" customFormat="1" ht="15.95" customHeight="1" x14ac:dyDescent="0.2">
      <c r="C192" s="12" t="s">
        <v>80</v>
      </c>
      <c r="D192" s="94">
        <v>140</v>
      </c>
      <c r="E192" s="94">
        <v>109</v>
      </c>
      <c r="F192" s="94">
        <v>168</v>
      </c>
      <c r="G192" s="94">
        <v>15992</v>
      </c>
      <c r="H192" s="94">
        <f t="shared" si="1"/>
        <v>255</v>
      </c>
      <c r="I192" s="94">
        <f t="shared" si="1"/>
        <v>229</v>
      </c>
      <c r="J192" s="94">
        <f t="shared" si="1"/>
        <v>577</v>
      </c>
      <c r="K192" s="99">
        <f t="shared" si="1"/>
        <v>22981</v>
      </c>
      <c r="M192" s="141"/>
      <c r="N192" s="141"/>
    </row>
    <row r="193" spans="1:14" s="6" customFormat="1" ht="15.95" customHeight="1" x14ac:dyDescent="0.2">
      <c r="C193" s="12" t="s">
        <v>73</v>
      </c>
      <c r="D193" s="94">
        <v>3635</v>
      </c>
      <c r="E193" s="94">
        <v>4279</v>
      </c>
      <c r="F193" s="94">
        <v>2245</v>
      </c>
      <c r="G193" s="94">
        <v>233897</v>
      </c>
      <c r="H193" s="94">
        <f t="shared" si="1"/>
        <v>9968</v>
      </c>
      <c r="I193" s="94">
        <f t="shared" si="1"/>
        <v>7580</v>
      </c>
      <c r="J193" s="94">
        <f t="shared" si="1"/>
        <v>5398</v>
      </c>
      <c r="K193" s="99">
        <f t="shared" si="1"/>
        <v>376921</v>
      </c>
      <c r="M193" s="141"/>
      <c r="N193" s="141"/>
    </row>
    <row r="194" spans="1:14" s="6" customFormat="1" ht="15.95" customHeight="1" x14ac:dyDescent="0.2">
      <c r="C194" s="12" t="s">
        <v>74</v>
      </c>
      <c r="D194" s="94">
        <v>2233</v>
      </c>
      <c r="E194" s="94">
        <v>2733</v>
      </c>
      <c r="F194" s="94">
        <v>5047</v>
      </c>
      <c r="G194" s="94">
        <v>122901</v>
      </c>
      <c r="H194" s="94">
        <f t="shared" si="1"/>
        <v>5602</v>
      </c>
      <c r="I194" s="94">
        <f t="shared" si="1"/>
        <v>5002</v>
      </c>
      <c r="J194" s="94">
        <f t="shared" si="1"/>
        <v>12105</v>
      </c>
      <c r="K194" s="99">
        <f t="shared" si="1"/>
        <v>219221</v>
      </c>
      <c r="M194" s="141"/>
      <c r="N194" s="141"/>
    </row>
    <row r="195" spans="1:14" s="6" customFormat="1" ht="15.95" customHeight="1" x14ac:dyDescent="0.2">
      <c r="C195" s="12" t="s">
        <v>75</v>
      </c>
      <c r="D195" s="94">
        <v>422</v>
      </c>
      <c r="E195" s="94">
        <v>101</v>
      </c>
      <c r="F195" s="94">
        <v>2915</v>
      </c>
      <c r="G195" s="94">
        <v>124680</v>
      </c>
      <c r="H195" s="94">
        <f t="shared" si="1"/>
        <v>883</v>
      </c>
      <c r="I195" s="94">
        <f t="shared" si="1"/>
        <v>276</v>
      </c>
      <c r="J195" s="94">
        <f t="shared" si="1"/>
        <v>5038</v>
      </c>
      <c r="K195" s="99">
        <f t="shared" si="1"/>
        <v>191764</v>
      </c>
      <c r="M195" s="141"/>
      <c r="N195" s="141"/>
    </row>
    <row r="196" spans="1:14" s="6" customFormat="1" ht="15.95" customHeight="1" x14ac:dyDescent="0.2">
      <c r="A196" s="6" t="s">
        <v>12</v>
      </c>
      <c r="C196" s="12" t="s">
        <v>76</v>
      </c>
      <c r="D196" s="94">
        <v>20825</v>
      </c>
      <c r="E196" s="94">
        <v>14463</v>
      </c>
      <c r="F196" s="94">
        <v>21958</v>
      </c>
      <c r="G196" s="94">
        <v>490833</v>
      </c>
      <c r="H196" s="94">
        <f t="shared" si="1"/>
        <v>54309</v>
      </c>
      <c r="I196" s="94">
        <f t="shared" si="1"/>
        <v>26313</v>
      </c>
      <c r="J196" s="94">
        <f t="shared" si="1"/>
        <v>43233</v>
      </c>
      <c r="K196" s="99">
        <f t="shared" si="1"/>
        <v>798643</v>
      </c>
      <c r="M196" s="141"/>
      <c r="N196" s="141"/>
    </row>
    <row r="197" spans="1:14" s="6" customFormat="1" ht="15.95" customHeight="1" x14ac:dyDescent="0.2">
      <c r="C197" s="12" t="s">
        <v>77</v>
      </c>
      <c r="D197" s="94">
        <v>7548</v>
      </c>
      <c r="E197" s="94">
        <v>5817</v>
      </c>
      <c r="F197" s="94">
        <v>4716</v>
      </c>
      <c r="G197" s="94">
        <v>242599</v>
      </c>
      <c r="H197" s="94">
        <f t="shared" si="1"/>
        <v>21051</v>
      </c>
      <c r="I197" s="94">
        <f t="shared" si="1"/>
        <v>13261</v>
      </c>
      <c r="J197" s="94">
        <f t="shared" si="1"/>
        <v>11853</v>
      </c>
      <c r="K197" s="99">
        <f t="shared" si="1"/>
        <v>390229</v>
      </c>
      <c r="M197" s="141"/>
      <c r="N197" s="141"/>
    </row>
    <row r="198" spans="1:14" s="6" customFormat="1" ht="15.95" customHeight="1" x14ac:dyDescent="0.2">
      <c r="C198" s="12" t="s">
        <v>78</v>
      </c>
      <c r="D198" s="94">
        <v>0</v>
      </c>
      <c r="E198" s="94">
        <v>0</v>
      </c>
      <c r="F198" s="94">
        <v>0</v>
      </c>
      <c r="G198" s="94">
        <v>763</v>
      </c>
      <c r="H198" s="94">
        <f t="shared" si="1"/>
        <v>71</v>
      </c>
      <c r="I198" s="94">
        <f t="shared" si="1"/>
        <v>6</v>
      </c>
      <c r="J198" s="94">
        <f t="shared" si="1"/>
        <v>8</v>
      </c>
      <c r="K198" s="99">
        <f t="shared" si="1"/>
        <v>5053</v>
      </c>
      <c r="M198" s="141"/>
      <c r="N198" s="141"/>
    </row>
    <row r="199" spans="1:14" s="6" customFormat="1" ht="15.95" customHeight="1" x14ac:dyDescent="0.2">
      <c r="C199" s="23" t="s">
        <v>79</v>
      </c>
      <c r="D199" s="95">
        <v>457</v>
      </c>
      <c r="E199" s="95">
        <v>295</v>
      </c>
      <c r="F199" s="95">
        <v>1985</v>
      </c>
      <c r="G199" s="95">
        <v>74078</v>
      </c>
      <c r="H199" s="95">
        <f t="shared" si="1"/>
        <v>5310</v>
      </c>
      <c r="I199" s="95">
        <f t="shared" si="1"/>
        <v>1464</v>
      </c>
      <c r="J199" s="95">
        <f t="shared" si="1"/>
        <v>7150</v>
      </c>
      <c r="K199" s="100">
        <f t="shared" si="1"/>
        <v>359471</v>
      </c>
      <c r="M199" s="141"/>
      <c r="N199" s="141"/>
    </row>
    <row r="200" spans="1:14" s="4" customFormat="1" ht="15.95" customHeight="1" x14ac:dyDescent="0.2">
      <c r="C200" s="23" t="s">
        <v>43</v>
      </c>
      <c r="D200" s="93">
        <v>3522</v>
      </c>
      <c r="E200" s="93">
        <v>2775</v>
      </c>
      <c r="F200" s="93">
        <v>2213</v>
      </c>
      <c r="G200" s="93">
        <v>4148</v>
      </c>
      <c r="H200" s="93">
        <f t="shared" si="1"/>
        <v>13430</v>
      </c>
      <c r="I200" s="93">
        <f t="shared" si="1"/>
        <v>14035</v>
      </c>
      <c r="J200" s="93">
        <f t="shared" si="1"/>
        <v>8361</v>
      </c>
      <c r="K200" s="98">
        <f t="shared" si="1"/>
        <v>15523</v>
      </c>
      <c r="L200" s="96"/>
      <c r="M200" s="142"/>
      <c r="N200" s="142"/>
    </row>
    <row r="201" spans="1:14" ht="15.95" customHeight="1" x14ac:dyDescent="0.2">
      <c r="C201" s="138" t="s">
        <v>9</v>
      </c>
      <c r="D201" s="144">
        <v>2120531</v>
      </c>
      <c r="E201" s="144">
        <v>1221730</v>
      </c>
      <c r="F201" s="144">
        <v>1616133</v>
      </c>
      <c r="G201" s="144">
        <v>18138116</v>
      </c>
      <c r="H201" s="144">
        <f t="shared" ref="H201:K201" si="2">D48+H48+D99+H99+D150+H150+D201</f>
        <v>6400629</v>
      </c>
      <c r="I201" s="144">
        <f t="shared" si="2"/>
        <v>3680199</v>
      </c>
      <c r="J201" s="144">
        <f t="shared" si="2"/>
        <v>4092515</v>
      </c>
      <c r="K201" s="145">
        <f t="shared" si="2"/>
        <v>32286730</v>
      </c>
      <c r="M201" s="61"/>
      <c r="N201" s="61"/>
    </row>
    <row r="202" spans="1:14" ht="14.25" x14ac:dyDescent="0.2">
      <c r="C202" s="161"/>
      <c r="K202" s="61"/>
      <c r="L202" s="61"/>
    </row>
    <row r="203" spans="1:14" x14ac:dyDescent="0.2">
      <c r="K203" s="61"/>
      <c r="L203" s="61"/>
    </row>
    <row r="204" spans="1:14" x14ac:dyDescent="0.2">
      <c r="K204" s="61"/>
      <c r="L204" s="61"/>
    </row>
    <row r="205" spans="1:14" x14ac:dyDescent="0.2">
      <c r="K205" s="61"/>
      <c r="L205" s="61"/>
    </row>
    <row r="206" spans="1:14" x14ac:dyDescent="0.2">
      <c r="K206" s="61"/>
      <c r="L206" s="61"/>
    </row>
    <row r="207" spans="1:14" x14ac:dyDescent="0.2">
      <c r="K207" s="61"/>
      <c r="L207" s="61"/>
    </row>
    <row r="208" spans="1:14" x14ac:dyDescent="0.2">
      <c r="K208" s="61"/>
      <c r="L208" s="61"/>
    </row>
  </sheetData>
  <customSheetViews>
    <customSheetView guid="{BD0090C9-DA10-4990-9651-066A2554CA18}">
      <selection activeCell="D62" sqref="D62:K62"/>
      <rowBreaks count="3" manualBreakCount="3">
        <brk id="51" max="16383" man="1"/>
        <brk id="102" max="16383" man="1"/>
        <brk id="153" max="16383" man="1"/>
      </rowBreaks>
      <pageMargins left="0.39370078740157483" right="0.19685039370078741" top="0.19685039370078741" bottom="0.19685039370078741" header="0" footer="0"/>
      <pageSetup paperSize="9" orientation="portrait" r:id="rId1"/>
      <headerFooter alignWithMargins="0"/>
    </customSheetView>
  </customSheetViews>
  <mergeCells count="30">
    <mergeCell ref="D113:K113"/>
    <mergeCell ref="C164:C166"/>
    <mergeCell ref="C111:J111"/>
    <mergeCell ref="C113:C115"/>
    <mergeCell ref="D114:G114"/>
    <mergeCell ref="H114:K114"/>
    <mergeCell ref="D115:G115"/>
    <mergeCell ref="H115:K115"/>
    <mergeCell ref="D165:G165"/>
    <mergeCell ref="D166:G166"/>
    <mergeCell ref="H165:K165"/>
    <mergeCell ref="H166:K166"/>
    <mergeCell ref="C161:J161"/>
    <mergeCell ref="C162:J162"/>
    <mergeCell ref="D164:K164"/>
    <mergeCell ref="C9:J9"/>
    <mergeCell ref="C11:C13"/>
    <mergeCell ref="C59:J59"/>
    <mergeCell ref="D12:G12"/>
    <mergeCell ref="D13:G13"/>
    <mergeCell ref="H12:K12"/>
    <mergeCell ref="H13:K13"/>
    <mergeCell ref="D11:K11"/>
    <mergeCell ref="C62:C64"/>
    <mergeCell ref="C60:J60"/>
    <mergeCell ref="D63:G63"/>
    <mergeCell ref="D64:G64"/>
    <mergeCell ref="H63:K63"/>
    <mergeCell ref="H64:K64"/>
    <mergeCell ref="D62:K62"/>
  </mergeCells>
  <phoneticPr fontId="0" type="noConversion"/>
  <pageMargins left="0.39370078740157483" right="0.19685039370078741" top="0.19685039370078741" bottom="0.19685039370078741" header="0" footer="0"/>
  <pageSetup paperSize="9" orientation="portrait" r:id="rId2"/>
  <headerFooter alignWithMargins="0"/>
  <rowBreaks count="3" manualBreakCount="3">
    <brk id="51" max="16383" man="1"/>
    <brk id="102" max="16383" man="1"/>
    <brk id="153" max="16383" man="1"/>
  </rowBreaks>
  <drawing r:id="rId3"/>
  <legacyDrawing r:id="rId4"/>
  <oleObjects>
    <mc:AlternateContent xmlns:mc="http://schemas.openxmlformats.org/markup-compatibility/2006">
      <mc:Choice Requires="x14">
        <oleObject progId="Word.Picture.8" shapeId="41041" r:id="rId5">
          <objectPr defaultSize="0" autoPict="0" r:id="rId6">
            <anchor moveWithCells="1" sizeWithCells="1">
              <from>
                <xdr:col>2</xdr:col>
                <xdr:colOff>19050</xdr:colOff>
                <xdr:row>0</xdr:row>
                <xdr:rowOff>142875</xdr:rowOff>
              </from>
              <to>
                <xdr:col>3</xdr:col>
                <xdr:colOff>447675</xdr:colOff>
                <xdr:row>6</xdr:row>
                <xdr:rowOff>0</xdr:rowOff>
              </to>
            </anchor>
          </objectPr>
        </oleObject>
      </mc:Choice>
      <mc:Fallback>
        <oleObject progId="Word.Picture.8" shapeId="41041" r:id="rId5"/>
      </mc:Fallback>
    </mc:AlternateContent>
    <mc:AlternateContent xmlns:mc="http://schemas.openxmlformats.org/markup-compatibility/2006">
      <mc:Choice Requires="x14">
        <oleObject progId="Word.Picture.8" shapeId="41042" r:id="rId7">
          <objectPr defaultSize="0" autoPict="0" r:id="rId6">
            <anchor moveWithCells="1" sizeWithCells="1">
              <from>
                <xdr:col>2</xdr:col>
                <xdr:colOff>19050</xdr:colOff>
                <xdr:row>51</xdr:row>
                <xdr:rowOff>142875</xdr:rowOff>
              </from>
              <to>
                <xdr:col>3</xdr:col>
                <xdr:colOff>447675</xdr:colOff>
                <xdr:row>57</xdr:row>
                <xdr:rowOff>0</xdr:rowOff>
              </to>
            </anchor>
          </objectPr>
        </oleObject>
      </mc:Choice>
      <mc:Fallback>
        <oleObject progId="Word.Picture.8" shapeId="41042" r:id="rId7"/>
      </mc:Fallback>
    </mc:AlternateContent>
    <mc:AlternateContent xmlns:mc="http://schemas.openxmlformats.org/markup-compatibility/2006">
      <mc:Choice Requires="x14">
        <oleObject progId="Word.Picture.8" shapeId="41043" r:id="rId8">
          <objectPr defaultSize="0" autoPict="0" r:id="rId6">
            <anchor moveWithCells="1" sizeWithCells="1">
              <from>
                <xdr:col>2</xdr:col>
                <xdr:colOff>19050</xdr:colOff>
                <xdr:row>102</xdr:row>
                <xdr:rowOff>142875</xdr:rowOff>
              </from>
              <to>
                <xdr:col>3</xdr:col>
                <xdr:colOff>447675</xdr:colOff>
                <xdr:row>108</xdr:row>
                <xdr:rowOff>0</xdr:rowOff>
              </to>
            </anchor>
          </objectPr>
        </oleObject>
      </mc:Choice>
      <mc:Fallback>
        <oleObject progId="Word.Picture.8" shapeId="41043" r:id="rId8"/>
      </mc:Fallback>
    </mc:AlternateContent>
    <mc:AlternateContent xmlns:mc="http://schemas.openxmlformats.org/markup-compatibility/2006">
      <mc:Choice Requires="x14">
        <oleObject progId="Word.Picture.8" shapeId="41044" r:id="rId9">
          <objectPr defaultSize="0" autoPict="0" r:id="rId6">
            <anchor moveWithCells="1" sizeWithCells="1">
              <from>
                <xdr:col>2</xdr:col>
                <xdr:colOff>19050</xdr:colOff>
                <xdr:row>153</xdr:row>
                <xdr:rowOff>142875</xdr:rowOff>
              </from>
              <to>
                <xdr:col>3</xdr:col>
                <xdr:colOff>447675</xdr:colOff>
                <xdr:row>159</xdr:row>
                <xdr:rowOff>0</xdr:rowOff>
              </to>
            </anchor>
          </objectPr>
        </oleObject>
      </mc:Choice>
      <mc:Fallback>
        <oleObject progId="Word.Picture.8" shapeId="41044" r:id="rId9"/>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zoomScaleNormal="100" workbookViewId="0">
      <selection activeCell="L30" sqref="L30"/>
    </sheetView>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118</v>
      </c>
    </row>
    <row r="10" spans="3:9" ht="12.75" customHeight="1" x14ac:dyDescent="0.2"/>
    <row r="11" spans="3:9" ht="15.95" customHeight="1" x14ac:dyDescent="0.2">
      <c r="C11" s="244" t="s">
        <v>41</v>
      </c>
      <c r="D11" s="247" t="str">
        <f>CONCATENATE('M1'!D11," ",'M1'!D12)</f>
        <v>März 2017</v>
      </c>
      <c r="E11" s="248"/>
      <c r="F11" s="249"/>
      <c r="G11" s="247" t="str">
        <f>CONCATENATE('M1'!D11," ",'M1'!E12)</f>
        <v>März 2016</v>
      </c>
      <c r="H11" s="248"/>
      <c r="I11" s="249"/>
    </row>
    <row r="12" spans="3:9" ht="32.1" customHeight="1" x14ac:dyDescent="0.2">
      <c r="C12" s="245"/>
      <c r="D12" s="198" t="s">
        <v>104</v>
      </c>
      <c r="E12" s="101" t="s">
        <v>105</v>
      </c>
      <c r="F12" s="34" t="s">
        <v>106</v>
      </c>
      <c r="G12" s="102" t="s">
        <v>104</v>
      </c>
      <c r="H12" s="103" t="s">
        <v>105</v>
      </c>
      <c r="I12" s="104" t="s">
        <v>106</v>
      </c>
    </row>
    <row r="13" spans="3:9" ht="15.95" customHeight="1" x14ac:dyDescent="0.2">
      <c r="C13" s="246"/>
      <c r="D13" s="199" t="s">
        <v>107</v>
      </c>
      <c r="E13" s="106" t="s">
        <v>135</v>
      </c>
      <c r="F13" s="107" t="s">
        <v>107</v>
      </c>
      <c r="G13" s="105" t="s">
        <v>107</v>
      </c>
      <c r="H13" s="106" t="s">
        <v>135</v>
      </c>
      <c r="I13" s="107" t="s">
        <v>107</v>
      </c>
    </row>
    <row r="14" spans="3:9" s="6" customFormat="1" ht="15.95" customHeight="1" x14ac:dyDescent="0.2">
      <c r="C14" s="20" t="s">
        <v>10</v>
      </c>
      <c r="D14" s="16">
        <v>479241</v>
      </c>
      <c r="E14" s="92">
        <f>('M1'!D14*1000)/D14</f>
        <v>3732.6795708213613</v>
      </c>
      <c r="F14" s="92">
        <f>'M2'!D14/D14</f>
        <v>77.262210453613108</v>
      </c>
      <c r="G14" s="16">
        <v>452085</v>
      </c>
      <c r="H14" s="92">
        <f>('M1'!E14*1000)/G14</f>
        <v>3640.379291062522</v>
      </c>
      <c r="I14" s="97">
        <f>'M2'!E14/G14</f>
        <v>73.199732351217136</v>
      </c>
    </row>
    <row r="15" spans="3:9" s="6" customFormat="1" ht="15.95" customHeight="1" x14ac:dyDescent="0.2">
      <c r="C15" s="21" t="s">
        <v>11</v>
      </c>
      <c r="D15" s="17">
        <v>446319</v>
      </c>
      <c r="E15" s="17">
        <f>('M1'!D15*1000)/D15</f>
        <v>2955.6621221592627</v>
      </c>
      <c r="F15" s="93">
        <f>'M2'!D15/D15</f>
        <v>21.019730282600563</v>
      </c>
      <c r="G15" s="17">
        <v>418998</v>
      </c>
      <c r="H15" s="17">
        <f>('M1'!E15*1000)/G15</f>
        <v>2744.2703265886707</v>
      </c>
      <c r="I15" s="98">
        <f>'M2'!E15/G15</f>
        <v>19.078730686065327</v>
      </c>
    </row>
    <row r="16" spans="3:9" s="6" customFormat="1" ht="15.95" customHeight="1" x14ac:dyDescent="0.2">
      <c r="C16" s="22" t="s">
        <v>53</v>
      </c>
      <c r="D16" s="7">
        <v>409617</v>
      </c>
      <c r="E16" s="7">
        <f>('M1'!D16*1000)/D16</f>
        <v>3055.2973311654541</v>
      </c>
      <c r="F16" s="94">
        <f>'M2'!D16/D16</f>
        <v>21.991543319735264</v>
      </c>
      <c r="G16" s="7">
        <v>384267</v>
      </c>
      <c r="H16" s="7">
        <f>('M1'!E16*1000)/G16</f>
        <v>2836.9100633153507</v>
      </c>
      <c r="I16" s="99">
        <f>'M2'!E16/G16</f>
        <v>19.937371671259829</v>
      </c>
    </row>
    <row r="17" spans="1:9" s="6" customFormat="1" ht="15.95" customHeight="1" x14ac:dyDescent="0.2">
      <c r="C17" s="12" t="s">
        <v>54</v>
      </c>
      <c r="D17" s="7">
        <v>8237</v>
      </c>
      <c r="E17" s="7">
        <f>('M1'!D17*1000)/D17</f>
        <v>1370.6632269029988</v>
      </c>
      <c r="F17" s="94">
        <f>'M2'!D17/D17</f>
        <v>14.970741774918052</v>
      </c>
      <c r="G17" s="7">
        <v>8351</v>
      </c>
      <c r="H17" s="7">
        <f>('M1'!E17*1000)/G17</f>
        <v>1375.8406538139145</v>
      </c>
      <c r="I17" s="99">
        <f>'M2'!E17/G17</f>
        <v>14.735480780744821</v>
      </c>
    </row>
    <row r="18" spans="1:9" s="6" customFormat="1" ht="15.95" customHeight="1" x14ac:dyDescent="0.2">
      <c r="C18" s="12" t="s">
        <v>55</v>
      </c>
      <c r="D18" s="7">
        <v>18245</v>
      </c>
      <c r="E18" s="7">
        <f>('M1'!D18*1000)/D18</f>
        <v>2584.7569471087968</v>
      </c>
      <c r="F18" s="94">
        <f>'M2'!D18/D18</f>
        <v>20.506111263359823</v>
      </c>
      <c r="G18" s="7">
        <v>16447</v>
      </c>
      <c r="H18" s="7">
        <f>('M1'!E18*1000)/G18</f>
        <v>2408.6609959263087</v>
      </c>
      <c r="I18" s="99">
        <f>'M2'!E18/G18</f>
        <v>18.092235666078921</v>
      </c>
    </row>
    <row r="19" spans="1:9" s="6" customFormat="1" ht="15.95" customHeight="1" x14ac:dyDescent="0.2">
      <c r="A19" s="6" t="s">
        <v>12</v>
      </c>
      <c r="C19" s="12" t="s">
        <v>56</v>
      </c>
      <c r="D19" s="7">
        <v>2350</v>
      </c>
      <c r="E19" s="7">
        <f>('M1'!D19*1000)/D19</f>
        <v>2510.6054042553192</v>
      </c>
      <c r="F19" s="94">
        <f>'M2'!D19/D19</f>
        <v>20.154468085106384</v>
      </c>
      <c r="G19" s="7">
        <v>2317</v>
      </c>
      <c r="H19" s="7">
        <f>('M1'!E19*1000)/G19</f>
        <v>2392.1410444540352</v>
      </c>
      <c r="I19" s="99">
        <f>'M2'!E19/G19</f>
        <v>19.463530427276652</v>
      </c>
    </row>
    <row r="20" spans="1:9" s="6" customFormat="1" ht="15.95" customHeight="1" x14ac:dyDescent="0.2">
      <c r="C20" s="12" t="s">
        <v>57</v>
      </c>
      <c r="D20" s="7">
        <v>2442</v>
      </c>
      <c r="E20" s="7">
        <f>('M1'!D20*1000)/D20</f>
        <v>2925.2802620802618</v>
      </c>
      <c r="F20" s="94">
        <f>'M2'!D20/D20</f>
        <v>20.682637182637183</v>
      </c>
      <c r="G20" s="7">
        <v>2440</v>
      </c>
      <c r="H20" s="7">
        <f>('M1'!E20*1000)/G20</f>
        <v>2645.0066803278692</v>
      </c>
      <c r="I20" s="99">
        <f>'M2'!E20/G20</f>
        <v>17.661065573770493</v>
      </c>
    </row>
    <row r="21" spans="1:9" s="6" customFormat="1" ht="15.95" customHeight="1" x14ac:dyDescent="0.2">
      <c r="C21" s="12" t="s">
        <v>58</v>
      </c>
      <c r="D21" s="7">
        <v>558</v>
      </c>
      <c r="E21" s="7">
        <f>('M1'!D21*1000)/D21</f>
        <v>3497.7094982078852</v>
      </c>
      <c r="F21" s="94">
        <f>'M2'!D21/D21</f>
        <v>29.770609318996417</v>
      </c>
      <c r="G21" s="7">
        <v>574</v>
      </c>
      <c r="H21" s="7">
        <f>('M1'!E21*1000)/G21</f>
        <v>3253.8249128919861</v>
      </c>
      <c r="I21" s="99">
        <f>'M2'!E21/G21</f>
        <v>23.923344947735192</v>
      </c>
    </row>
    <row r="22" spans="1:9" s="6" customFormat="1" ht="15.95" customHeight="1" x14ac:dyDescent="0.2">
      <c r="C22" s="12" t="s">
        <v>59</v>
      </c>
      <c r="D22" s="7">
        <v>8703</v>
      </c>
      <c r="E22" s="7">
        <f>('M1'!D22*1000)/D22</f>
        <v>763.08207514650121</v>
      </c>
      <c r="F22" s="94">
        <f>'M2'!D22/D22</f>
        <v>11.914167528438469</v>
      </c>
      <c r="G22" s="7">
        <v>9003</v>
      </c>
      <c r="H22" s="7">
        <f>('M1'!E22*1000)/G22</f>
        <v>739.11075197156515</v>
      </c>
      <c r="I22" s="99">
        <f>'M2'!E22/G22</f>
        <v>11.672109296901032</v>
      </c>
    </row>
    <row r="23" spans="1:9" s="6" customFormat="1" ht="15.95" customHeight="1" x14ac:dyDescent="0.2">
      <c r="C23" s="12" t="s">
        <v>60</v>
      </c>
      <c r="D23" s="7">
        <v>1012</v>
      </c>
      <c r="E23" s="7">
        <f>('M1'!D23*1000)/D23</f>
        <v>1960.7256916996048</v>
      </c>
      <c r="F23" s="94">
        <f>'M2'!D23/D23</f>
        <v>11.729249011857707</v>
      </c>
      <c r="G23" s="7">
        <v>1088</v>
      </c>
      <c r="H23" s="7">
        <f>('M1'!E23*1000)/G23</f>
        <v>2035.028125</v>
      </c>
      <c r="I23" s="99">
        <f>'M2'!E23/G23</f>
        <v>11.474264705882353</v>
      </c>
    </row>
    <row r="24" spans="1:9" s="6" customFormat="1" ht="15.95" customHeight="1" x14ac:dyDescent="0.2">
      <c r="C24" s="12" t="s">
        <v>61</v>
      </c>
      <c r="D24" s="7">
        <v>1972</v>
      </c>
      <c r="E24" s="7">
        <f>('M1'!D24*1000)/D24</f>
        <v>1017.4147565922921</v>
      </c>
      <c r="F24" s="94">
        <f>'M2'!D24/D24</f>
        <v>6.3924949290060855</v>
      </c>
      <c r="G24" s="7">
        <v>1882</v>
      </c>
      <c r="H24" s="7">
        <f>('M1'!E24*1000)/G24</f>
        <v>1044.0804463336874</v>
      </c>
      <c r="I24" s="99">
        <f>'M2'!E24/G24</f>
        <v>6.4622741764080764</v>
      </c>
    </row>
    <row r="25" spans="1:9" s="6" customFormat="1" ht="15.95" customHeight="1" x14ac:dyDescent="0.2">
      <c r="A25" s="6" t="s">
        <v>13</v>
      </c>
      <c r="C25" s="12" t="s">
        <v>62</v>
      </c>
      <c r="D25" s="7">
        <v>1032</v>
      </c>
      <c r="E25" s="7">
        <f>('M1'!D25*1000)/D25</f>
        <v>1217.2304263565893</v>
      </c>
      <c r="F25" s="94">
        <f>'M2'!D25/D25</f>
        <v>7.9515503875968996</v>
      </c>
      <c r="G25" s="7">
        <v>1033</v>
      </c>
      <c r="H25" s="7">
        <f>('M1'!E25*1000)/G25</f>
        <v>1207.9226524685382</v>
      </c>
      <c r="I25" s="99">
        <f>'M2'!E25/G25</f>
        <v>7.5421103581800581</v>
      </c>
    </row>
    <row r="26" spans="1:9" s="6" customFormat="1" ht="15.95" customHeight="1" x14ac:dyDescent="0.2">
      <c r="C26" s="12" t="s">
        <v>63</v>
      </c>
      <c r="D26" s="7">
        <v>7783</v>
      </c>
      <c r="E26" s="7">
        <f>('M1'!D26*1000)/D26</f>
        <v>2284.7228575099575</v>
      </c>
      <c r="F26" s="94">
        <f>'M2'!D26/D26</f>
        <v>16.324296543749195</v>
      </c>
      <c r="G26" s="7">
        <v>7773</v>
      </c>
      <c r="H26" s="7">
        <f>('M1'!E26*1000)/G26</f>
        <v>2265.1795059822462</v>
      </c>
      <c r="I26" s="99">
        <f>'M2'!E26/G26</f>
        <v>15.512800720442558</v>
      </c>
    </row>
    <row r="27" spans="1:9" s="6" customFormat="1" ht="15.95" customHeight="1" x14ac:dyDescent="0.2">
      <c r="A27" s="6" t="s">
        <v>13</v>
      </c>
      <c r="C27" s="12" t="s">
        <v>132</v>
      </c>
      <c r="D27" s="7">
        <v>3620</v>
      </c>
      <c r="E27" s="7">
        <f>('M1'!D27*1000)/D27</f>
        <v>3359.38</v>
      </c>
      <c r="F27" s="94">
        <f>'M2'!D27/D27</f>
        <v>20.386464088397791</v>
      </c>
      <c r="G27" s="7">
        <v>3387</v>
      </c>
      <c r="H27" s="7">
        <f>('M1'!E27*1000)/G27</f>
        <v>3185.5468260997932</v>
      </c>
      <c r="I27" s="99">
        <f>'M2'!E27/G27</f>
        <v>18.374963094183645</v>
      </c>
    </row>
    <row r="28" spans="1:9" s="6" customFormat="1" ht="15.95" customHeight="1" x14ac:dyDescent="0.2">
      <c r="A28" s="6" t="s">
        <v>13</v>
      </c>
      <c r="C28" s="12" t="s">
        <v>64</v>
      </c>
      <c r="D28" s="7">
        <v>5283</v>
      </c>
      <c r="E28" s="7">
        <f>('M1'!D28*1000)/D28</f>
        <v>2596.4360401287149</v>
      </c>
      <c r="F28" s="94">
        <f>'M2'!D28/D28</f>
        <v>17.44103728941889</v>
      </c>
      <c r="G28" s="7">
        <v>5127</v>
      </c>
      <c r="H28" s="7">
        <f>('M1'!E28*1000)/G28</f>
        <v>2388.6498732202067</v>
      </c>
      <c r="I28" s="99">
        <f>'M2'!E28/G28</f>
        <v>15.025941096157597</v>
      </c>
    </row>
    <row r="29" spans="1:9" s="6" customFormat="1" ht="15.95" customHeight="1" x14ac:dyDescent="0.2">
      <c r="C29" s="12" t="s">
        <v>65</v>
      </c>
      <c r="D29" s="7">
        <v>21551</v>
      </c>
      <c r="E29" s="7">
        <f>('M1'!D29*1000)/D29</f>
        <v>2728.2412417057212</v>
      </c>
      <c r="F29" s="94">
        <f>'M2'!D29/D29</f>
        <v>20.867245139436687</v>
      </c>
      <c r="G29" s="7">
        <v>18030</v>
      </c>
      <c r="H29" s="7">
        <f>('M1'!E29*1000)/G29</f>
        <v>2588.4070216306159</v>
      </c>
      <c r="I29" s="99">
        <f>'M2'!E29/G29</f>
        <v>18.516805324459234</v>
      </c>
    </row>
    <row r="30" spans="1:9" s="6" customFormat="1" ht="15.95" customHeight="1" x14ac:dyDescent="0.2">
      <c r="C30" s="12" t="s">
        <v>66</v>
      </c>
      <c r="D30" s="7">
        <v>3432</v>
      </c>
      <c r="E30" s="7">
        <f>('M1'!D30*1000)/D30</f>
        <v>2218.6817307692309</v>
      </c>
      <c r="F30" s="94">
        <f>'M2'!D30/D30</f>
        <v>32.828962703962702</v>
      </c>
      <c r="G30" s="7">
        <v>3331</v>
      </c>
      <c r="H30" s="7">
        <f>('M1'!E30*1000)/G30</f>
        <v>2221.2236865806062</v>
      </c>
      <c r="I30" s="99">
        <f>'M2'!E30/G30</f>
        <v>31.578204743320324</v>
      </c>
    </row>
    <row r="31" spans="1:9" s="6" customFormat="1" ht="15.95" customHeight="1" x14ac:dyDescent="0.2">
      <c r="C31" s="12" t="s">
        <v>67</v>
      </c>
      <c r="D31" s="7">
        <v>52</v>
      </c>
      <c r="E31" s="7">
        <f>('M1'!D31*1000)/D31</f>
        <v>1580.3673076923078</v>
      </c>
      <c r="F31" s="94">
        <f>'M2'!D31/D31</f>
        <v>12.942307692307692</v>
      </c>
      <c r="G31" s="7">
        <v>50</v>
      </c>
      <c r="H31" s="7">
        <f>('M1'!E31*1000)/G31</f>
        <v>1624.16</v>
      </c>
      <c r="I31" s="99">
        <f>'M2'!E31/G31</f>
        <v>13.9</v>
      </c>
    </row>
    <row r="32" spans="1:9" s="6" customFormat="1" ht="15.95" customHeight="1" x14ac:dyDescent="0.2">
      <c r="C32" s="12" t="s">
        <v>68</v>
      </c>
      <c r="D32" s="7">
        <v>41424</v>
      </c>
      <c r="E32" s="7">
        <f>('M1'!D32*1000)/D32</f>
        <v>2224.7074353032058</v>
      </c>
      <c r="F32" s="94">
        <f>'M2'!D32/D32</f>
        <v>26.731701429123213</v>
      </c>
      <c r="G32" s="7">
        <v>40797</v>
      </c>
      <c r="H32" s="7">
        <f>('M1'!E32*1000)/G32</f>
        <v>2229.5184155697725</v>
      </c>
      <c r="I32" s="99">
        <f>'M2'!E32/G32</f>
        <v>26.022158492045985</v>
      </c>
    </row>
    <row r="33" spans="1:9" s="6" customFormat="1" ht="15.95" customHeight="1" x14ac:dyDescent="0.2">
      <c r="C33" s="12" t="s">
        <v>69</v>
      </c>
      <c r="D33" s="7">
        <v>13206</v>
      </c>
      <c r="E33" s="7">
        <f>('M1'!D33*1000)/D33</f>
        <v>2317.6285779191276</v>
      </c>
      <c r="F33" s="94">
        <f>'M2'!D33/D33</f>
        <v>23.256701499318492</v>
      </c>
      <c r="G33" s="7">
        <v>12608</v>
      </c>
      <c r="H33" s="7">
        <f>('M1'!E33*1000)/G33</f>
        <v>2403.7976840101524</v>
      </c>
      <c r="I33" s="99">
        <f>'M2'!E33/G33</f>
        <v>22.900380710659899</v>
      </c>
    </row>
    <row r="34" spans="1:9" s="6" customFormat="1" ht="15.95" customHeight="1" x14ac:dyDescent="0.2">
      <c r="C34" s="12" t="s">
        <v>70</v>
      </c>
      <c r="D34" s="7">
        <v>121522</v>
      </c>
      <c r="E34" s="7">
        <f>('M1'!D34*1000)/D34</f>
        <v>4054.0510343806059</v>
      </c>
      <c r="F34" s="94">
        <f>'M2'!D34/D34</f>
        <v>23.628141406494297</v>
      </c>
      <c r="G34" s="7">
        <v>110827</v>
      </c>
      <c r="H34" s="7">
        <f>('M1'!E34*1000)/G34</f>
        <v>3659.6504714555113</v>
      </c>
      <c r="I34" s="99">
        <f>'M2'!E34/G34</f>
        <v>20.563247223149592</v>
      </c>
    </row>
    <row r="35" spans="1:9" s="6" customFormat="1" ht="15.95" customHeight="1" x14ac:dyDescent="0.2">
      <c r="C35" s="12" t="s">
        <v>71</v>
      </c>
      <c r="D35" s="7">
        <v>8104</v>
      </c>
      <c r="E35" s="7">
        <f>('M1'!D35*1000)/D35</f>
        <v>1141.3586130306021</v>
      </c>
      <c r="F35" s="94">
        <f>'M2'!D35/D35</f>
        <v>9.8455083909180647</v>
      </c>
      <c r="G35" s="7">
        <v>7546</v>
      </c>
      <c r="H35" s="7">
        <f>('M1'!E35*1000)/G35</f>
        <v>1095.4344420885238</v>
      </c>
      <c r="I35" s="99">
        <f>'M2'!E35/G35</f>
        <v>9.0156374238006887</v>
      </c>
    </row>
    <row r="36" spans="1:9" s="6" customFormat="1" ht="15.95" customHeight="1" x14ac:dyDescent="0.2">
      <c r="C36" s="12" t="s">
        <v>72</v>
      </c>
      <c r="D36" s="7">
        <v>40379</v>
      </c>
      <c r="E36" s="7">
        <f>('M1'!D36*1000)/D36</f>
        <v>2696.7575571460411</v>
      </c>
      <c r="F36" s="94">
        <f>'M2'!D36/D36</f>
        <v>20.068500953465911</v>
      </c>
      <c r="G36" s="7">
        <v>36394</v>
      </c>
      <c r="H36" s="7">
        <f>('M1'!E36*1000)/G36</f>
        <v>2423.8504231466723</v>
      </c>
      <c r="I36" s="99">
        <f>'M2'!E36/G36</f>
        <v>17.168873990218167</v>
      </c>
    </row>
    <row r="37" spans="1:9" s="6" customFormat="1" ht="15.95" customHeight="1" x14ac:dyDescent="0.2">
      <c r="C37" s="12" t="s">
        <v>80</v>
      </c>
      <c r="D37" s="7">
        <v>959</v>
      </c>
      <c r="E37" s="7">
        <f>('M1'!D37*1000)/D37</f>
        <v>3312.6693430656937</v>
      </c>
      <c r="F37" s="94">
        <f>'M2'!D37/D37</f>
        <v>25.069864442127216</v>
      </c>
      <c r="G37" s="7">
        <v>993</v>
      </c>
      <c r="H37" s="7">
        <f>('M1'!E37*1000)/G37</f>
        <v>3240.3574018126887</v>
      </c>
      <c r="I37" s="99">
        <f>'M2'!E37/G37</f>
        <v>22.846928499496475</v>
      </c>
    </row>
    <row r="38" spans="1:9" s="6" customFormat="1" ht="15.95" customHeight="1" x14ac:dyDescent="0.2">
      <c r="C38" s="12" t="s">
        <v>73</v>
      </c>
      <c r="D38" s="7">
        <v>17541</v>
      </c>
      <c r="E38" s="7">
        <f>('M1'!D38*1000)/D38</f>
        <v>3280.7096402713642</v>
      </c>
      <c r="F38" s="94">
        <f>'M2'!D38/D38</f>
        <v>22.796134769967505</v>
      </c>
      <c r="G38" s="7">
        <v>17146</v>
      </c>
      <c r="H38" s="7">
        <f>('M1'!E38*1000)/G38</f>
        <v>3125.4511197947045</v>
      </c>
      <c r="I38" s="99">
        <f>'M2'!E38/G38</f>
        <v>21.246938061355419</v>
      </c>
    </row>
    <row r="39" spans="1:9" s="6" customFormat="1" ht="15.95" customHeight="1" x14ac:dyDescent="0.2">
      <c r="C39" s="12" t="s">
        <v>74</v>
      </c>
      <c r="D39" s="7">
        <v>9598</v>
      </c>
      <c r="E39" s="7">
        <f>('M1'!D39*1000)/D39</f>
        <v>4016.5736090852261</v>
      </c>
      <c r="F39" s="94">
        <f>'M2'!D39/D39</f>
        <v>25.20629297770369</v>
      </c>
      <c r="G39" s="7">
        <v>8350</v>
      </c>
      <c r="H39" s="7">
        <f>('M1'!E39*1000)/G39</f>
        <v>3972.489868263473</v>
      </c>
      <c r="I39" s="99">
        <f>'M2'!E39/G39</f>
        <v>23.830299401197603</v>
      </c>
    </row>
    <row r="40" spans="1:9" s="6" customFormat="1" ht="15.95" customHeight="1" x14ac:dyDescent="0.2">
      <c r="C40" s="12" t="s">
        <v>75</v>
      </c>
      <c r="D40" s="7">
        <v>16645</v>
      </c>
      <c r="E40" s="7">
        <f>('M1'!D40*1000)/D40</f>
        <v>1351.5849804746169</v>
      </c>
      <c r="F40" s="94">
        <f>'M2'!D40/D40</f>
        <v>11.893121057374588</v>
      </c>
      <c r="G40" s="7">
        <v>15849</v>
      </c>
      <c r="H40" s="7">
        <f>('M1'!E40*1000)/G40</f>
        <v>1280.2553599596188</v>
      </c>
      <c r="I40" s="99">
        <f>'M2'!E40/G40</f>
        <v>10.768944412896714</v>
      </c>
    </row>
    <row r="41" spans="1:9" s="6" customFormat="1" ht="15.95" customHeight="1" x14ac:dyDescent="0.2">
      <c r="C41" s="12" t="s">
        <v>76</v>
      </c>
      <c r="D41" s="7">
        <v>34320</v>
      </c>
      <c r="E41" s="7">
        <f>('M1'!D41*1000)/D41</f>
        <v>3828.3323047785548</v>
      </c>
      <c r="F41" s="94">
        <f>'M2'!D41/D41</f>
        <v>26.879312354312354</v>
      </c>
      <c r="G41" s="7">
        <v>33604</v>
      </c>
      <c r="H41" s="7">
        <f>('M1'!E41*1000)/G41</f>
        <v>3595.7368081180812</v>
      </c>
      <c r="I41" s="99">
        <f>'M2'!E41/G41</f>
        <v>24.725925485061303</v>
      </c>
    </row>
    <row r="42" spans="1:9" s="6" customFormat="1" ht="15.95" customHeight="1" x14ac:dyDescent="0.2">
      <c r="A42" s="6" t="s">
        <v>12</v>
      </c>
      <c r="C42" s="12" t="s">
        <v>77</v>
      </c>
      <c r="D42" s="7">
        <v>19371</v>
      </c>
      <c r="E42" s="7">
        <f>('M1'!D42*1000)/D42</f>
        <v>3534.2937690361887</v>
      </c>
      <c r="F42" s="94">
        <f>'M2'!D42/D42</f>
        <v>22.528212276082805</v>
      </c>
      <c r="G42" s="7">
        <v>19097</v>
      </c>
      <c r="H42" s="7">
        <f>('M1'!E42*1000)/G42</f>
        <v>3304.9695606639789</v>
      </c>
      <c r="I42" s="99">
        <f>'M2'!E42/G42</f>
        <v>20.284442582604598</v>
      </c>
    </row>
    <row r="43" spans="1:9" s="6" customFormat="1" ht="15.95" customHeight="1" x14ac:dyDescent="0.2">
      <c r="C43" s="12" t="s">
        <v>78</v>
      </c>
      <c r="D43" s="7">
        <v>276</v>
      </c>
      <c r="E43" s="7">
        <f>('M1'!D43*1000)/D43</f>
        <v>3015.6025362318837</v>
      </c>
      <c r="F43" s="94">
        <f>'M2'!D43/D43</f>
        <v>18.615942028985508</v>
      </c>
      <c r="G43" s="7">
        <v>223</v>
      </c>
      <c r="H43" s="7">
        <f>('M1'!E43*1000)/G43</f>
        <v>3327.4869955156951</v>
      </c>
      <c r="I43" s="99">
        <f>'M2'!E43/G43</f>
        <v>20.246636771300448</v>
      </c>
    </row>
    <row r="44" spans="1:9" s="6" customFormat="1" ht="15.95" customHeight="1" x14ac:dyDescent="0.2">
      <c r="C44" s="23" t="s">
        <v>79</v>
      </c>
      <c r="D44" s="8">
        <v>36702</v>
      </c>
      <c r="E44" s="8">
        <f>('M1'!D44*1000)/D44</f>
        <v>1843.6716200752112</v>
      </c>
      <c r="F44" s="95">
        <f>'M2'!D44/D44</f>
        <v>10.173696256334805</v>
      </c>
      <c r="G44" s="8">
        <v>34731</v>
      </c>
      <c r="H44" s="8">
        <f>('M1'!E44*1000)/G44</f>
        <v>1719.2957012467307</v>
      </c>
      <c r="I44" s="100">
        <f>'M2'!E44/G44</f>
        <v>9.5786473179580209</v>
      </c>
    </row>
    <row r="45" spans="1:9" s="6" customFormat="1" ht="15.95" customHeight="1" x14ac:dyDescent="0.2">
      <c r="C45" s="23" t="s">
        <v>43</v>
      </c>
      <c r="D45" s="17">
        <v>1623</v>
      </c>
      <c r="E45" s="17">
        <f>('M1'!D45*1000)/D45</f>
        <v>369.86210720887243</v>
      </c>
      <c r="F45" s="93">
        <f>'M2'!D45/D45</f>
        <v>31.638324091189155</v>
      </c>
      <c r="G45" s="17">
        <v>13810</v>
      </c>
      <c r="H45" s="17">
        <f>('M1'!E45*1000)/G45</f>
        <v>262.17766111513396</v>
      </c>
      <c r="I45" s="98">
        <f>'M2'!E45/G45</f>
        <v>28.879000724112963</v>
      </c>
    </row>
    <row r="46" spans="1:9" s="4" customFormat="1" ht="15.95" customHeight="1" x14ac:dyDescent="0.2">
      <c r="C46" s="139" t="s">
        <v>9</v>
      </c>
      <c r="D46" s="32">
        <f>D14+D15+D45</f>
        <v>927183</v>
      </c>
      <c r="E46" s="32">
        <f>('M1'!D46*1000)/D46</f>
        <v>3352.7594219264161</v>
      </c>
      <c r="F46" s="144">
        <f>'M2'!D46/D46</f>
        <v>50.108849062159251</v>
      </c>
      <c r="G46" s="32">
        <f>G14+G15+G45</f>
        <v>884893</v>
      </c>
      <c r="H46" s="32">
        <f>('M1'!E46*1000)/G46</f>
        <v>3163.3489287405368</v>
      </c>
      <c r="I46" s="145">
        <f>'M2'!E46/G46</f>
        <v>46.881679479891922</v>
      </c>
    </row>
    <row r="47" spans="1:9" ht="15" customHeight="1" x14ac:dyDescent="0.2">
      <c r="C47" s="3"/>
    </row>
    <row r="48" spans="1:9" ht="15" customHeight="1" x14ac:dyDescent="0.2">
      <c r="C48" s="3"/>
    </row>
    <row r="49" spans="3:4" ht="15" customHeight="1" x14ac:dyDescent="0.2">
      <c r="C49" s="3"/>
      <c r="D49" s="108"/>
    </row>
    <row r="50" spans="3:4" ht="15" customHeight="1" x14ac:dyDescent="0.2"/>
  </sheetData>
  <customSheetViews>
    <customSheetView guid="{BD0090C9-DA10-4990-9651-066A2554CA18}">
      <selection activeCell="K34" sqref="K34"/>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29698" r:id="rId5"/>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
  <sheetViews>
    <sheetView zoomScaleNormal="100" workbookViewId="0"/>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119</v>
      </c>
    </row>
    <row r="10" spans="3:9" ht="12.75" customHeight="1" x14ac:dyDescent="0.2"/>
    <row r="11" spans="3:9" ht="15.95" customHeight="1" x14ac:dyDescent="0.2">
      <c r="C11" s="213" t="s">
        <v>41</v>
      </c>
      <c r="D11" s="216" t="str">
        <f>'M1'!D11:F11</f>
        <v>März</v>
      </c>
      <c r="E11" s="217"/>
      <c r="F11" s="218"/>
      <c r="G11" s="219" t="str">
        <f>'M1'!G11:I11</f>
        <v>Jahressumme:   Januar bis März</v>
      </c>
      <c r="H11" s="220"/>
      <c r="I11" s="221"/>
    </row>
    <row r="12" spans="3:9" ht="23.25" customHeight="1" x14ac:dyDescent="0.2">
      <c r="C12" s="214"/>
      <c r="D12" s="27">
        <v>2017</v>
      </c>
      <c r="E12" s="31">
        <v>2016</v>
      </c>
      <c r="F12" s="34" t="s">
        <v>1</v>
      </c>
      <c r="G12" s="27">
        <v>2017</v>
      </c>
      <c r="H12" s="31">
        <v>2016</v>
      </c>
      <c r="I12" s="34" t="s">
        <v>1</v>
      </c>
    </row>
    <row r="13" spans="3:9" ht="15.95" customHeight="1" x14ac:dyDescent="0.2">
      <c r="C13" s="215"/>
      <c r="D13" s="24" t="s">
        <v>135</v>
      </c>
      <c r="E13" s="29" t="s">
        <v>135</v>
      </c>
      <c r="F13" s="25" t="s">
        <v>0</v>
      </c>
      <c r="G13" s="24" t="s">
        <v>135</v>
      </c>
      <c r="H13" s="29" t="s">
        <v>135</v>
      </c>
      <c r="I13" s="25" t="s">
        <v>0</v>
      </c>
    </row>
    <row r="14" spans="3:9" s="6" customFormat="1" ht="15.95" customHeight="1" x14ac:dyDescent="0.2">
      <c r="C14" s="20" t="s">
        <v>10</v>
      </c>
      <c r="D14" s="46">
        <f>('M1'!D14*1000)/'M2'!D14</f>
        <v>48.311840276203299</v>
      </c>
      <c r="E14" s="46">
        <f>('M1'!E14*1000)/'M2'!E14</f>
        <v>49.732139368976682</v>
      </c>
      <c r="F14" s="46">
        <f t="shared" ref="F14:F46" si="0">((D14/E14)*100)-100</f>
        <v>-2.8558978374845054</v>
      </c>
      <c r="G14" s="46">
        <f>('M1'!G14*1000)/'M2'!G14</f>
        <v>50.165108344743643</v>
      </c>
      <c r="H14" s="46">
        <f>('M1'!H14*1000)/'M2'!H14</f>
        <v>51.172746238018227</v>
      </c>
      <c r="I14" s="39">
        <f t="shared" ref="I14:I46" si="1">((G14/H14)*100)-100</f>
        <v>-1.9690909074681855</v>
      </c>
    </row>
    <row r="15" spans="3:9" s="6" customFormat="1" ht="15.95" customHeight="1" x14ac:dyDescent="0.2">
      <c r="C15" s="21" t="s">
        <v>11</v>
      </c>
      <c r="D15" s="43">
        <f>('M1'!D15*1000)/'M2'!D15</f>
        <v>140.61370352624658</v>
      </c>
      <c r="E15" s="43">
        <f>('M1'!E15*1000)/'M2'!E15</f>
        <v>143.83925072085765</v>
      </c>
      <c r="F15" s="43">
        <f t="shared" si="0"/>
        <v>-2.2424666274650917</v>
      </c>
      <c r="G15" s="43">
        <f>('M1'!G15*1000)/'M2'!G15</f>
        <v>143.8148800448852</v>
      </c>
      <c r="H15" s="43">
        <f>('M1'!H15*1000)/'M2'!H15</f>
        <v>146.23133990359676</v>
      </c>
      <c r="I15" s="41">
        <f t="shared" si="1"/>
        <v>-1.6524910872762462</v>
      </c>
    </row>
    <row r="16" spans="3:9" s="6" customFormat="1" ht="15.95" customHeight="1" x14ac:dyDescent="0.2">
      <c r="C16" s="22" t="s">
        <v>53</v>
      </c>
      <c r="D16" s="44">
        <f>('M1'!D16*1000)/'M2'!D16</f>
        <v>138.93055556603991</v>
      </c>
      <c r="E16" s="44">
        <f>('M1'!E16*1000)/'M2'!E16</f>
        <v>142.2910757793025</v>
      </c>
      <c r="F16" s="44">
        <f t="shared" si="0"/>
        <v>-2.3617224023766994</v>
      </c>
      <c r="G16" s="44">
        <f>('M1'!G16*1000)/'M2'!G16</f>
        <v>142.13473886942583</v>
      </c>
      <c r="H16" s="44">
        <f>('M1'!H16*1000)/'M2'!H16</f>
        <v>144.75348449080636</v>
      </c>
      <c r="I16" s="40">
        <f t="shared" si="1"/>
        <v>-1.8091071386587885</v>
      </c>
    </row>
    <row r="17" spans="1:11" s="6" customFormat="1" ht="15.95" customHeight="1" x14ac:dyDescent="0.2">
      <c r="C17" s="12" t="s">
        <v>54</v>
      </c>
      <c r="D17" s="44">
        <f>('M1'!D17*1000)/'M2'!D17</f>
        <v>91.556133123570717</v>
      </c>
      <c r="E17" s="44">
        <f>('M1'!E17*1000)/'M2'!E17</f>
        <v>93.369240833441694</v>
      </c>
      <c r="F17" s="44">
        <f t="shared" si="0"/>
        <v>-1.9418683216085242</v>
      </c>
      <c r="G17" s="44">
        <f>('M1'!G17*1000)/'M2'!G17</f>
        <v>93.729824290678593</v>
      </c>
      <c r="H17" s="44">
        <f>('M1'!H17*1000)/'M2'!H17</f>
        <v>94.410042198739831</v>
      </c>
      <c r="I17" s="40">
        <f t="shared" si="1"/>
        <v>-0.72049317235695298</v>
      </c>
      <c r="K17" s="140"/>
    </row>
    <row r="18" spans="1:11" s="6" customFormat="1" ht="15.95" customHeight="1" x14ac:dyDescent="0.2">
      <c r="C18" s="12" t="s">
        <v>55</v>
      </c>
      <c r="D18" s="44">
        <f>('M1'!D18*1000)/'M2'!D18</f>
        <v>126.04812847803194</v>
      </c>
      <c r="E18" s="44">
        <f>('M1'!E18*1000)/'M2'!E18</f>
        <v>133.13230273925186</v>
      </c>
      <c r="F18" s="44">
        <f t="shared" si="0"/>
        <v>-5.3211535558689462</v>
      </c>
      <c r="G18" s="44">
        <f>('M1'!G18*1000)/'M2'!G18</f>
        <v>129.11465557786187</v>
      </c>
      <c r="H18" s="44">
        <f>('M1'!H18*1000)/'M2'!H18</f>
        <v>135.4886539892187</v>
      </c>
      <c r="I18" s="40">
        <f t="shared" si="1"/>
        <v>-4.7044517925936731</v>
      </c>
    </row>
    <row r="19" spans="1:11" s="6" customFormat="1" ht="15.95" customHeight="1" x14ac:dyDescent="0.2">
      <c r="A19" s="6" t="s">
        <v>12</v>
      </c>
      <c r="C19" s="12" t="s">
        <v>56</v>
      </c>
      <c r="D19" s="44">
        <f>('M1'!D19*1000)/'M2'!D19</f>
        <v>124.56817980279966</v>
      </c>
      <c r="E19" s="44">
        <f>('M1'!E19*1000)/'M2'!E19</f>
        <v>122.90375856487127</v>
      </c>
      <c r="F19" s="44">
        <f t="shared" si="0"/>
        <v>1.3542476303113773</v>
      </c>
      <c r="G19" s="44">
        <f>('M1'!G19*1000)/'M2'!G19</f>
        <v>126.55835521321018</v>
      </c>
      <c r="H19" s="44">
        <f>('M1'!H19*1000)/'M2'!H19</f>
        <v>127.33797188577491</v>
      </c>
      <c r="I19" s="40">
        <f t="shared" si="1"/>
        <v>-0.61224209952398212</v>
      </c>
    </row>
    <row r="20" spans="1:11" s="6" customFormat="1" ht="15.95" customHeight="1" x14ac:dyDescent="0.2">
      <c r="C20" s="12" t="s">
        <v>57</v>
      </c>
      <c r="D20" s="44">
        <f>('M1'!D20*1000)/'M2'!D20</f>
        <v>141.43652167026352</v>
      </c>
      <c r="E20" s="44">
        <f>('M1'!E20*1000)/'M2'!E20</f>
        <v>149.76484115749659</v>
      </c>
      <c r="F20" s="44">
        <f t="shared" si="0"/>
        <v>-5.5609310054786363</v>
      </c>
      <c r="G20" s="44">
        <f>('M1'!G20*1000)/'M2'!G20</f>
        <v>146.42189559625075</v>
      </c>
      <c r="H20" s="44">
        <f>('M1'!H20*1000)/'M2'!H20</f>
        <v>151.21694156079243</v>
      </c>
      <c r="I20" s="40">
        <f t="shared" si="1"/>
        <v>-3.1709713971525986</v>
      </c>
    </row>
    <row r="21" spans="1:11" s="6" customFormat="1" ht="15.95" customHeight="1" x14ac:dyDescent="0.2">
      <c r="C21" s="12" t="s">
        <v>58</v>
      </c>
      <c r="D21" s="44">
        <f>('M1'!D21*1000)/'M2'!D21</f>
        <v>117.48867686010112</v>
      </c>
      <c r="E21" s="44">
        <f>('M1'!E21*1000)/'M2'!E21</f>
        <v>136.01045004369357</v>
      </c>
      <c r="F21" s="44">
        <f t="shared" si="0"/>
        <v>-13.617904490164022</v>
      </c>
      <c r="G21" s="44">
        <f>('M1'!G21*1000)/'M2'!G21</f>
        <v>121.48354704754952</v>
      </c>
      <c r="H21" s="44">
        <f>('M1'!H21*1000)/'M2'!H21</f>
        <v>136.70553013064708</v>
      </c>
      <c r="I21" s="40">
        <f t="shared" si="1"/>
        <v>-11.134870014804946</v>
      </c>
    </row>
    <row r="22" spans="1:11" s="6" customFormat="1" ht="15.95" customHeight="1" x14ac:dyDescent="0.2">
      <c r="C22" s="12" t="s">
        <v>59</v>
      </c>
      <c r="D22" s="44">
        <f>('M1'!D22*1000)/'M2'!D22</f>
        <v>64.048291525619874</v>
      </c>
      <c r="E22" s="44">
        <f>('M1'!E22*1000)/'M2'!E22</f>
        <v>63.322809371550385</v>
      </c>
      <c r="F22" s="44">
        <f t="shared" si="0"/>
        <v>1.145688514564597</v>
      </c>
      <c r="G22" s="44">
        <f>('M1'!G22*1000)/'M2'!G22</f>
        <v>66.573124243793643</v>
      </c>
      <c r="H22" s="44">
        <f>('M1'!H22*1000)/'M2'!H22</f>
        <v>64.591943181023012</v>
      </c>
      <c r="I22" s="40">
        <f t="shared" si="1"/>
        <v>3.0672262904651149</v>
      </c>
    </row>
    <row r="23" spans="1:11" s="6" customFormat="1" ht="15.95" customHeight="1" x14ac:dyDescent="0.2">
      <c r="C23" s="12" t="s">
        <v>60</v>
      </c>
      <c r="D23" s="44">
        <f>('M1'!D23*1000)/'M2'!D23</f>
        <v>167.16549283909015</v>
      </c>
      <c r="E23" s="44">
        <f>('M1'!E23*1000)/'M2'!E23</f>
        <v>177.35586350528678</v>
      </c>
      <c r="F23" s="44">
        <f t="shared" si="0"/>
        <v>-5.7457196310246985</v>
      </c>
      <c r="G23" s="44">
        <f>('M1'!G23*1000)/'M2'!G23</f>
        <v>173.76510884079124</v>
      </c>
      <c r="H23" s="44">
        <f>('M1'!H23*1000)/'M2'!H23</f>
        <v>184.98883719610791</v>
      </c>
      <c r="I23" s="40">
        <f t="shared" si="1"/>
        <v>-6.0672462865520345</v>
      </c>
    </row>
    <row r="24" spans="1:11" s="6" customFormat="1" ht="15.95" customHeight="1" x14ac:dyDescent="0.2">
      <c r="C24" s="12" t="s">
        <v>61</v>
      </c>
      <c r="D24" s="44">
        <f>('M1'!D24*1000)/'M2'!D24</f>
        <v>159.15769474853244</v>
      </c>
      <c r="E24" s="44">
        <f>('M1'!E24*1000)/'M2'!E24</f>
        <v>161.56548265087977</v>
      </c>
      <c r="F24" s="44">
        <f t="shared" si="0"/>
        <v>-1.4902860826716449</v>
      </c>
      <c r="G24" s="44">
        <f>('M1'!G24*1000)/'M2'!G24</f>
        <v>159.07560555100196</v>
      </c>
      <c r="H24" s="44">
        <f>('M1'!H24*1000)/'M2'!H24</f>
        <v>161.99399912904633</v>
      </c>
      <c r="I24" s="40">
        <f t="shared" si="1"/>
        <v>-1.8015442508580435</v>
      </c>
    </row>
    <row r="25" spans="1:11" s="6" customFormat="1" ht="15.95" customHeight="1" x14ac:dyDescent="0.2">
      <c r="A25" s="6" t="s">
        <v>13</v>
      </c>
      <c r="C25" s="12" t="s">
        <v>62</v>
      </c>
      <c r="D25" s="44">
        <f>('M1'!D25*1000)/'M2'!D25</f>
        <v>153.0808920302218</v>
      </c>
      <c r="E25" s="44">
        <f>('M1'!E25*1000)/'M2'!E25</f>
        <v>160.15711718649726</v>
      </c>
      <c r="F25" s="44">
        <f t="shared" si="0"/>
        <v>-4.4183020277740468</v>
      </c>
      <c r="G25" s="44">
        <f>('M1'!G25*1000)/'M2'!G25</f>
        <v>154.58092703481924</v>
      </c>
      <c r="H25" s="44">
        <f>('M1'!H25*1000)/'M2'!H25</f>
        <v>163.51531446962585</v>
      </c>
      <c r="I25" s="40">
        <f t="shared" si="1"/>
        <v>-5.4639453581372237</v>
      </c>
    </row>
    <row r="26" spans="1:11" s="6" customFormat="1" ht="15.95" customHeight="1" x14ac:dyDescent="0.2">
      <c r="C26" s="12" t="s">
        <v>63</v>
      </c>
      <c r="D26" s="44">
        <f>('M1'!D26*1000)/'M2'!D26</f>
        <v>139.95842647105121</v>
      </c>
      <c r="E26" s="44">
        <f>('M1'!E26*1000)/'M2'!E26</f>
        <v>146.02002222572381</v>
      </c>
      <c r="F26" s="44">
        <f t="shared" si="0"/>
        <v>-4.1512086235011907</v>
      </c>
      <c r="G26" s="44">
        <f>('M1'!G26*1000)/'M2'!G26</f>
        <v>143.03756399811198</v>
      </c>
      <c r="H26" s="44">
        <f>('M1'!H26*1000)/'M2'!H26</f>
        <v>147.94993114735078</v>
      </c>
      <c r="I26" s="40">
        <f t="shared" si="1"/>
        <v>-3.3202902570778008</v>
      </c>
    </row>
    <row r="27" spans="1:11" s="6" customFormat="1" ht="15.95" customHeight="1" x14ac:dyDescent="0.2">
      <c r="A27" s="6" t="s">
        <v>13</v>
      </c>
      <c r="C27" s="12" t="s">
        <v>132</v>
      </c>
      <c r="D27" s="44">
        <f>('M1'!D27*1000)/'M2'!D27</f>
        <v>164.78482906272441</v>
      </c>
      <c r="E27" s="44">
        <f>('M1'!E27*1000)/'M2'!E27</f>
        <v>173.36344077382864</v>
      </c>
      <c r="F27" s="44">
        <f>((D27/E27)*100)-100</f>
        <v>-4.9483395534909533</v>
      </c>
      <c r="G27" s="44">
        <f>('M1'!G27*1000)/'M2'!G27</f>
        <v>169.29632977541758</v>
      </c>
      <c r="H27" s="44">
        <f>('M1'!H27*1000)/'M2'!H27</f>
        <v>177.46624427215019</v>
      </c>
      <c r="I27" s="40">
        <f>((G27/H27)*100)-100</f>
        <v>-4.6036442199136189</v>
      </c>
    </row>
    <row r="28" spans="1:11" s="6" customFormat="1" ht="15.95" customHeight="1" x14ac:dyDescent="0.2">
      <c r="A28" s="6" t="s">
        <v>13</v>
      </c>
      <c r="C28" s="12" t="s">
        <v>64</v>
      </c>
      <c r="D28" s="44">
        <f>('M1'!D28*1000)/'M2'!D28</f>
        <v>148.86935891731153</v>
      </c>
      <c r="E28" s="44">
        <f>('M1'!E28*1000)/'M2'!E28</f>
        <v>158.96840390456657</v>
      </c>
      <c r="F28" s="44">
        <f t="shared" si="0"/>
        <v>-6.3528630464943205</v>
      </c>
      <c r="G28" s="44">
        <f>('M1'!G28*1000)/'M2'!G28</f>
        <v>152.87422949265056</v>
      </c>
      <c r="H28" s="44">
        <f>('M1'!H28*1000)/'M2'!H28</f>
        <v>161.19500658852903</v>
      </c>
      <c r="I28" s="40">
        <f t="shared" si="1"/>
        <v>-5.1619322905692258</v>
      </c>
    </row>
    <row r="29" spans="1:11" s="6" customFormat="1" ht="15.95" customHeight="1" x14ac:dyDescent="0.2">
      <c r="C29" s="12" t="s">
        <v>65</v>
      </c>
      <c r="D29" s="44">
        <f>('M1'!D29*1000)/'M2'!D29</f>
        <v>130.74276089035155</v>
      </c>
      <c r="E29" s="44">
        <f>('M1'!E29*1000)/'M2'!E29</f>
        <v>139.78691120176842</v>
      </c>
      <c r="F29" s="44">
        <f t="shared" si="0"/>
        <v>-6.4699550434750961</v>
      </c>
      <c r="G29" s="44">
        <f>('M1'!G29*1000)/'M2'!G29</f>
        <v>133.48647295863907</v>
      </c>
      <c r="H29" s="44">
        <f>('M1'!H29*1000)/'M2'!H29</f>
        <v>141.23493665683344</v>
      </c>
      <c r="I29" s="40">
        <f t="shared" si="1"/>
        <v>-5.4862230844633331</v>
      </c>
    </row>
    <row r="30" spans="1:11" s="6" customFormat="1" ht="15.95" customHeight="1" x14ac:dyDescent="0.2">
      <c r="C30" s="12" t="s">
        <v>66</v>
      </c>
      <c r="D30" s="44">
        <f>('M1'!D30*1000)/'M2'!D30</f>
        <v>67.583059226584069</v>
      </c>
      <c r="E30" s="44">
        <f>('M1'!E30*1000)/'M2'!E30</f>
        <v>70.340404232462177</v>
      </c>
      <c r="F30" s="44">
        <f t="shared" si="0"/>
        <v>-3.9200016490743934</v>
      </c>
      <c r="G30" s="44">
        <f>('M1'!G30*1000)/'M2'!G30</f>
        <v>69.618426002960348</v>
      </c>
      <c r="H30" s="44">
        <f>('M1'!H30*1000)/'M2'!H30</f>
        <v>71.104662277626105</v>
      </c>
      <c r="I30" s="40">
        <f t="shared" si="1"/>
        <v>-2.0902093154774946</v>
      </c>
    </row>
    <row r="31" spans="1:11" s="6" customFormat="1" ht="15.95" customHeight="1" x14ac:dyDescent="0.2">
      <c r="C31" s="12" t="s">
        <v>67</v>
      </c>
      <c r="D31" s="44">
        <f>('M1'!D31*1000)/'M2'!D31</f>
        <v>122.10861812778604</v>
      </c>
      <c r="E31" s="44">
        <f>('M1'!E31*1000)/'M2'!E31</f>
        <v>116.84604316546762</v>
      </c>
      <c r="F31" s="44">
        <f t="shared" si="0"/>
        <v>4.5038538060428834</v>
      </c>
      <c r="G31" s="44">
        <f>('M1'!G31*1000)/'M2'!G31</f>
        <v>124.87921686746988</v>
      </c>
      <c r="H31" s="44">
        <f>('M1'!H31*1000)/'M2'!H31</f>
        <v>125.79192902117916</v>
      </c>
      <c r="I31" s="40">
        <f t="shared" si="1"/>
        <v>-0.72557290504353489</v>
      </c>
    </row>
    <row r="32" spans="1:11" s="6" customFormat="1" ht="15.95" customHeight="1" x14ac:dyDescent="0.2">
      <c r="C32" s="12" t="s">
        <v>68</v>
      </c>
      <c r="D32" s="44">
        <f>('M1'!D32*1000)/'M2'!D32</f>
        <v>83.223562899721315</v>
      </c>
      <c r="E32" s="44">
        <f>('M1'!E32*1000)/'M2'!E32</f>
        <v>85.677689506474039</v>
      </c>
      <c r="F32" s="44">
        <f t="shared" si="0"/>
        <v>-2.8643706674271243</v>
      </c>
      <c r="G32" s="44">
        <f>('M1'!G32*1000)/'M2'!G32</f>
        <v>84.346097080681048</v>
      </c>
      <c r="H32" s="44">
        <f>('M1'!H32*1000)/'M2'!H32</f>
        <v>86.426742616700949</v>
      </c>
      <c r="I32" s="40">
        <f t="shared" si="1"/>
        <v>-2.4074094117459452</v>
      </c>
    </row>
    <row r="33" spans="1:9" s="6" customFormat="1" ht="15.95" customHeight="1" x14ac:dyDescent="0.2">
      <c r="C33" s="12" t="s">
        <v>69</v>
      </c>
      <c r="D33" s="44">
        <f>('M1'!D33*1000)/'M2'!D33</f>
        <v>99.654225599749935</v>
      </c>
      <c r="E33" s="44">
        <f>('M1'!E33*1000)/'M2'!E33</f>
        <v>104.96758610179823</v>
      </c>
      <c r="F33" s="44">
        <f t="shared" si="0"/>
        <v>-5.0619059648522153</v>
      </c>
      <c r="G33" s="44">
        <f>('M1'!G33*1000)/'M2'!G33</f>
        <v>102.85549666406592</v>
      </c>
      <c r="H33" s="44">
        <f>('M1'!H33*1000)/'M2'!H33</f>
        <v>107.11359651079354</v>
      </c>
      <c r="I33" s="40">
        <f t="shared" si="1"/>
        <v>-3.9753121783176653</v>
      </c>
    </row>
    <row r="34" spans="1:9" s="6" customFormat="1" ht="15.95" customHeight="1" x14ac:dyDescent="0.2">
      <c r="C34" s="12" t="s">
        <v>70</v>
      </c>
      <c r="D34" s="44">
        <f>('M1'!D34*1000)/'M2'!D34</f>
        <v>171.57722922998644</v>
      </c>
      <c r="E34" s="44">
        <f>('M1'!E34*1000)/'M2'!E34</f>
        <v>177.97045533429019</v>
      </c>
      <c r="F34" s="44">
        <f t="shared" si="0"/>
        <v>-3.5922963124947103</v>
      </c>
      <c r="G34" s="44">
        <f>('M1'!G34*1000)/'M2'!G34</f>
        <v>176.45993058141119</v>
      </c>
      <c r="H34" s="44">
        <f>('M1'!H34*1000)/'M2'!H34</f>
        <v>181.87724384054317</v>
      </c>
      <c r="I34" s="40">
        <f t="shared" si="1"/>
        <v>-2.9785547354574504</v>
      </c>
    </row>
    <row r="35" spans="1:9" s="6" customFormat="1" ht="15.95" customHeight="1" x14ac:dyDescent="0.2">
      <c r="C35" s="12" t="s">
        <v>71</v>
      </c>
      <c r="D35" s="44">
        <f>('M1'!D35*1000)/'M2'!D35</f>
        <v>115.926833609064</v>
      </c>
      <c r="E35" s="44">
        <f>('M1'!E35*1000)/'M2'!E35</f>
        <v>121.50382614063972</v>
      </c>
      <c r="F35" s="44">
        <f t="shared" si="0"/>
        <v>-4.5899727677056035</v>
      </c>
      <c r="G35" s="44">
        <f>('M1'!G35*1000)/'M2'!G35</f>
        <v>118.52089467697805</v>
      </c>
      <c r="H35" s="44">
        <f>('M1'!H35*1000)/'M2'!H35</f>
        <v>124.4967503815017</v>
      </c>
      <c r="I35" s="40">
        <f t="shared" si="1"/>
        <v>-4.8000093867603226</v>
      </c>
    </row>
    <row r="36" spans="1:9" s="6" customFormat="1" ht="15.95" customHeight="1" x14ac:dyDescent="0.2">
      <c r="C36" s="12" t="s">
        <v>72</v>
      </c>
      <c r="D36" s="44">
        <f>('M1'!D36*1000)/'M2'!D36</f>
        <v>134.37762807492106</v>
      </c>
      <c r="E36" s="44">
        <f>('M1'!E36*1000)/'M2'!E36</f>
        <v>141.17701746355891</v>
      </c>
      <c r="F36" s="44">
        <f t="shared" si="0"/>
        <v>-4.8162154937101747</v>
      </c>
      <c r="G36" s="44">
        <f>('M1'!G36*1000)/'M2'!G36</f>
        <v>136.87422855707177</v>
      </c>
      <c r="H36" s="44">
        <f>('M1'!H36*1000)/'M2'!H36</f>
        <v>142.45619557390114</v>
      </c>
      <c r="I36" s="40">
        <f t="shared" si="1"/>
        <v>-3.9183743426123243</v>
      </c>
    </row>
    <row r="37" spans="1:9" s="6" customFormat="1" ht="15.95" customHeight="1" x14ac:dyDescent="0.2">
      <c r="C37" s="12" t="s">
        <v>80</v>
      </c>
      <c r="D37" s="44">
        <f>('M1'!D37*1000)/'M2'!D37</f>
        <v>132.13750519923468</v>
      </c>
      <c r="E37" s="44">
        <f>('M1'!E37*1000)/'M2'!E37</f>
        <v>141.82901661744611</v>
      </c>
      <c r="F37" s="44">
        <f t="shared" si="0"/>
        <v>-6.8332359973645111</v>
      </c>
      <c r="G37" s="44">
        <f>('M1'!G37*1000)/'M2'!G37</f>
        <v>136.96611029011433</v>
      </c>
      <c r="H37" s="44">
        <f>('M1'!H37*1000)/'M2'!H37</f>
        <v>143.11585718829517</v>
      </c>
      <c r="I37" s="40">
        <f t="shared" si="1"/>
        <v>-4.2970408863147327</v>
      </c>
    </row>
    <row r="38" spans="1:9" s="6" customFormat="1" ht="15.95" customHeight="1" x14ac:dyDescent="0.2">
      <c r="C38" s="12" t="s">
        <v>73</v>
      </c>
      <c r="D38" s="44">
        <f>('M1'!D38*1000)/'M2'!D38</f>
        <v>143.9151712944554</v>
      </c>
      <c r="E38" s="44">
        <f>('M1'!E38*1000)/'M2'!E38</f>
        <v>147.10124869612957</v>
      </c>
      <c r="F38" s="44">
        <f t="shared" si="0"/>
        <v>-2.165907787945244</v>
      </c>
      <c r="G38" s="44">
        <f>('M1'!G38*1000)/'M2'!G38</f>
        <v>147.27958639067512</v>
      </c>
      <c r="H38" s="44">
        <f>('M1'!H38*1000)/'M2'!H38</f>
        <v>149.16876908350761</v>
      </c>
      <c r="I38" s="40">
        <f t="shared" si="1"/>
        <v>-1.2664733405253799</v>
      </c>
    </row>
    <row r="39" spans="1:9" s="6" customFormat="1" ht="15.95" customHeight="1" x14ac:dyDescent="0.2">
      <c r="C39" s="12" t="s">
        <v>74</v>
      </c>
      <c r="D39" s="44">
        <f>('M1'!D39*1000)/'M2'!D39</f>
        <v>159.34804902244451</v>
      </c>
      <c r="E39" s="44">
        <f>('M1'!E39*1000)/'M2'!E39</f>
        <v>166.69911700999583</v>
      </c>
      <c r="F39" s="44">
        <f t="shared" si="0"/>
        <v>-4.4097821988526249</v>
      </c>
      <c r="G39" s="44">
        <f>('M1'!G39*1000)/'M2'!G39</f>
        <v>162.96325790885746</v>
      </c>
      <c r="H39" s="44">
        <f>('M1'!H39*1000)/'M2'!H39</f>
        <v>169.03596893362359</v>
      </c>
      <c r="I39" s="40">
        <f t="shared" si="1"/>
        <v>-3.592555515300262</v>
      </c>
    </row>
    <row r="40" spans="1:9" s="6" customFormat="1" ht="15.95" customHeight="1" x14ac:dyDescent="0.2">
      <c r="C40" s="12" t="s">
        <v>75</v>
      </c>
      <c r="D40" s="44">
        <f>('M1'!D40*1000)/'M2'!D40</f>
        <v>113.64426326397624</v>
      </c>
      <c r="E40" s="44">
        <f>('M1'!E40*1000)/'M2'!E40</f>
        <v>118.88401600684332</v>
      </c>
      <c r="F40" s="44">
        <f t="shared" si="0"/>
        <v>-4.4074493097250809</v>
      </c>
      <c r="G40" s="44">
        <f>('M1'!G40*1000)/'M2'!G40</f>
        <v>115.97896663506253</v>
      </c>
      <c r="H40" s="44">
        <f>('M1'!H40*1000)/'M2'!H40</f>
        <v>119.26554340442225</v>
      </c>
      <c r="I40" s="40">
        <f t="shared" si="1"/>
        <v>-2.7556800359472788</v>
      </c>
    </row>
    <row r="41" spans="1:9" s="6" customFormat="1" ht="15.95" customHeight="1" x14ac:dyDescent="0.2">
      <c r="C41" s="12" t="s">
        <v>76</v>
      </c>
      <c r="D41" s="44">
        <f>('M1'!D41*1000)/'M2'!D41</f>
        <v>142.42672038313361</v>
      </c>
      <c r="E41" s="44">
        <f>('M1'!E41*1000)/'M2'!E41</f>
        <v>145.42375007522054</v>
      </c>
      <c r="F41" s="44">
        <f t="shared" si="0"/>
        <v>-2.0608942421968379</v>
      </c>
      <c r="G41" s="44">
        <f>('M1'!G41*1000)/'M2'!G41</f>
        <v>145.99078553024955</v>
      </c>
      <c r="H41" s="44">
        <f>('M1'!H41*1000)/'M2'!H41</f>
        <v>147.93460316176979</v>
      </c>
      <c r="I41" s="40">
        <f t="shared" si="1"/>
        <v>-1.3139708965823331</v>
      </c>
    </row>
    <row r="42" spans="1:9" s="6" customFormat="1" ht="15.95" customHeight="1" x14ac:dyDescent="0.2">
      <c r="A42" s="6" t="s">
        <v>12</v>
      </c>
      <c r="C42" s="12" t="s">
        <v>77</v>
      </c>
      <c r="D42" s="44">
        <f>('M1'!D42*1000)/'M2'!D42</f>
        <v>156.88301076550093</v>
      </c>
      <c r="E42" s="44">
        <f>('M1'!E42*1000)/'M2'!E42</f>
        <v>162.93124877378852</v>
      </c>
      <c r="F42" s="44">
        <f t="shared" si="0"/>
        <v>-3.7121411968583686</v>
      </c>
      <c r="G42" s="44">
        <f>('M1'!G42*1000)/'M2'!G42</f>
        <v>160.51513013382913</v>
      </c>
      <c r="H42" s="44">
        <f>('M1'!H42*1000)/'M2'!H42</f>
        <v>165.5718909890501</v>
      </c>
      <c r="I42" s="40">
        <f t="shared" si="1"/>
        <v>-3.0541179574710497</v>
      </c>
    </row>
    <row r="43" spans="1:9" s="6" customFormat="1" ht="15.95" customHeight="1" x14ac:dyDescent="0.2">
      <c r="C43" s="12" t="s">
        <v>78</v>
      </c>
      <c r="D43" s="44">
        <f>('M1'!D43*1000)/'M2'!D43</f>
        <v>161.99032697547682</v>
      </c>
      <c r="E43" s="44">
        <f>('M1'!E43*1000)/'M2'!E43</f>
        <v>164.34764119601329</v>
      </c>
      <c r="F43" s="44">
        <f t="shared" si="0"/>
        <v>-1.4343462451797251</v>
      </c>
      <c r="G43" s="44">
        <f>('M1'!G43*1000)/'M2'!G43</f>
        <v>158.03143363064009</v>
      </c>
      <c r="H43" s="44">
        <f>('M1'!H43*1000)/'M2'!H43</f>
        <v>172.99878735040028</v>
      </c>
      <c r="I43" s="40">
        <f t="shared" si="1"/>
        <v>-8.651710193461966</v>
      </c>
    </row>
    <row r="44" spans="1:9" s="6" customFormat="1" ht="15.95" customHeight="1" x14ac:dyDescent="0.2">
      <c r="C44" s="23" t="s">
        <v>79</v>
      </c>
      <c r="D44" s="45">
        <f>('M1'!D44*1000)/'M2'!D44</f>
        <v>181.21944803760201</v>
      </c>
      <c r="E44" s="45">
        <f>('M1'!E44*1000)/'M2'!E44</f>
        <v>179.49253628154781</v>
      </c>
      <c r="F44" s="45">
        <f t="shared" si="0"/>
        <v>0.96210783569597425</v>
      </c>
      <c r="G44" s="45">
        <f>('M1'!G44*1000)/'M2'!G44</f>
        <v>183.61104723345034</v>
      </c>
      <c r="H44" s="45">
        <f>('M1'!H44*1000)/'M2'!H44</f>
        <v>180.18863040185761</v>
      </c>
      <c r="I44" s="42">
        <f t="shared" si="1"/>
        <v>1.8993522643243637</v>
      </c>
    </row>
    <row r="45" spans="1:9" s="6" customFormat="1" ht="15.95" customHeight="1" x14ac:dyDescent="0.2">
      <c r="C45" s="23" t="s">
        <v>43</v>
      </c>
      <c r="D45" s="43">
        <f>('M1'!D45*1000)/'M2'!D45</f>
        <v>11.690319188299673</v>
      </c>
      <c r="E45" s="43">
        <f>('M1'!E45*1000)/'M2'!E45</f>
        <v>9.0784879857780094</v>
      </c>
      <c r="F45" s="43">
        <f t="shared" si="0"/>
        <v>28.769451549787306</v>
      </c>
      <c r="G45" s="43">
        <f>('M1'!G45*1000)/'M2'!G45</f>
        <v>11.726831218384618</v>
      </c>
      <c r="H45" s="43">
        <f>('M1'!H45*1000)/'M2'!H45</f>
        <v>9.19337813819938</v>
      </c>
      <c r="I45" s="41">
        <f t="shared" si="1"/>
        <v>27.557368380818502</v>
      </c>
    </row>
    <row r="46" spans="1:9" s="4" customFormat="1" ht="15.95" customHeight="1" x14ac:dyDescent="0.2">
      <c r="C46" s="139" t="s">
        <v>9</v>
      </c>
      <c r="D46" s="47">
        <f>('M1'!D46*1000)/'M2'!D46</f>
        <v>66.909527651839895</v>
      </c>
      <c r="E46" s="47">
        <f>('M1'!E46*1000)/'M2'!E46</f>
        <v>67.475162234691979</v>
      </c>
      <c r="F46" s="47">
        <f t="shared" si="0"/>
        <v>-0.83828562113670557</v>
      </c>
      <c r="G46" s="47">
        <f>('M1'!G46*1000)/'M2'!G46</f>
        <v>69.370462890619294</v>
      </c>
      <c r="H46" s="47">
        <f>('M1'!H46*1000)/'M2'!H46</f>
        <v>69.27580551098707</v>
      </c>
      <c r="I46" s="52">
        <f t="shared" si="1"/>
        <v>0.13663843954468291</v>
      </c>
    </row>
    <row r="47" spans="1:9" ht="15" customHeight="1" x14ac:dyDescent="0.2">
      <c r="C47" s="3"/>
    </row>
    <row r="48" spans="1:9" ht="15" customHeight="1" x14ac:dyDescent="0.2">
      <c r="C48" s="3"/>
      <c r="D48" s="108"/>
    </row>
    <row r="49" spans="3:3" ht="15" customHeight="1" x14ac:dyDescent="0.2">
      <c r="C49" s="3"/>
    </row>
    <row r="50" spans="3:3" ht="15" customHeight="1" x14ac:dyDescent="0.2"/>
  </sheetData>
  <customSheetViews>
    <customSheetView guid="{BD0090C9-DA10-4990-9651-066A2554CA18}">
      <selection activeCell="K25" sqref="K25"/>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30722"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7:L28"/>
  <sheetViews>
    <sheetView workbookViewId="0">
      <selection activeCell="L19" sqref="L19"/>
    </sheetView>
  </sheetViews>
  <sheetFormatPr baseColWidth="10" defaultRowHeight="12.75" x14ac:dyDescent="0.2"/>
  <cols>
    <col min="1" max="2" width="1.85546875" customWidth="1"/>
    <col min="3" max="9" width="11.7109375" customWidth="1"/>
    <col min="10" max="11" width="9.7109375" customWidth="1"/>
  </cols>
  <sheetData>
    <row r="7" spans="3:12" ht="15.75" x14ac:dyDescent="0.25">
      <c r="C7" s="2" t="s">
        <v>109</v>
      </c>
    </row>
    <row r="8" spans="3:12" ht="8.25" customHeight="1" x14ac:dyDescent="0.25">
      <c r="C8" s="115"/>
    </row>
    <row r="9" spans="3:12" s="59" customFormat="1" ht="27" customHeight="1" x14ac:dyDescent="0.2">
      <c r="C9" s="207"/>
      <c r="D9" s="207"/>
      <c r="E9" s="207"/>
      <c r="F9" s="207"/>
      <c r="G9" s="207"/>
      <c r="H9" s="207"/>
      <c r="I9" s="207"/>
      <c r="J9" s="207"/>
      <c r="K9" s="60"/>
      <c r="L9" s="60"/>
    </row>
    <row r="10" spans="3:12" ht="297" customHeight="1" x14ac:dyDescent="0.2"/>
    <row r="11" spans="3:12" ht="15" customHeight="1" x14ac:dyDescent="0.2">
      <c r="C11" s="205" t="s">
        <v>110</v>
      </c>
      <c r="D11" s="208">
        <v>2017</v>
      </c>
      <c r="E11" s="209"/>
      <c r="F11" s="210"/>
      <c r="G11" s="208">
        <v>2016</v>
      </c>
      <c r="H11" s="209"/>
      <c r="I11" s="210"/>
    </row>
    <row r="12" spans="3:12" ht="72.75" customHeight="1" x14ac:dyDescent="0.2">
      <c r="C12" s="206"/>
      <c r="D12" s="112" t="s">
        <v>111</v>
      </c>
      <c r="E12" s="113" t="s">
        <v>112</v>
      </c>
      <c r="F12" s="85" t="s">
        <v>113</v>
      </c>
      <c r="G12" s="112" t="s">
        <v>111</v>
      </c>
      <c r="H12" s="113" t="s">
        <v>112</v>
      </c>
      <c r="I12" s="85" t="s">
        <v>113</v>
      </c>
    </row>
    <row r="13" spans="3:12" ht="12.75" customHeight="1" x14ac:dyDescent="0.2">
      <c r="C13" s="62" t="s">
        <v>83</v>
      </c>
      <c r="D13" s="116">
        <v>22</v>
      </c>
      <c r="E13" s="116">
        <v>4</v>
      </c>
      <c r="F13" s="116">
        <v>5</v>
      </c>
      <c r="G13" s="116">
        <v>20</v>
      </c>
      <c r="H13" s="116">
        <v>5</v>
      </c>
      <c r="I13" s="117">
        <v>6</v>
      </c>
    </row>
    <row r="14" spans="3:12" ht="12.75" customHeight="1" x14ac:dyDescent="0.2">
      <c r="C14" s="63" t="s">
        <v>84</v>
      </c>
      <c r="D14" s="118">
        <v>20</v>
      </c>
      <c r="E14" s="118">
        <v>4</v>
      </c>
      <c r="F14" s="118">
        <v>4</v>
      </c>
      <c r="G14" s="118">
        <v>21</v>
      </c>
      <c r="H14" s="118">
        <v>4</v>
      </c>
      <c r="I14" s="119">
        <v>4</v>
      </c>
    </row>
    <row r="15" spans="3:12" ht="12.75" customHeight="1" x14ac:dyDescent="0.2">
      <c r="C15" s="63" t="s">
        <v>82</v>
      </c>
      <c r="D15" s="120">
        <v>23</v>
      </c>
      <c r="E15" s="120">
        <v>4</v>
      </c>
      <c r="F15" s="120">
        <v>4</v>
      </c>
      <c r="G15" s="120">
        <v>21</v>
      </c>
      <c r="H15" s="120">
        <v>4</v>
      </c>
      <c r="I15" s="121">
        <v>6</v>
      </c>
    </row>
    <row r="16" spans="3:12" ht="12.75" customHeight="1" x14ac:dyDescent="0.2">
      <c r="C16" s="63" t="s">
        <v>85</v>
      </c>
      <c r="D16" s="120">
        <v>18</v>
      </c>
      <c r="E16" s="120">
        <v>5</v>
      </c>
      <c r="F16" s="120">
        <v>7</v>
      </c>
      <c r="G16" s="120">
        <v>21</v>
      </c>
      <c r="H16" s="120">
        <v>5</v>
      </c>
      <c r="I16" s="121">
        <v>4</v>
      </c>
    </row>
    <row r="17" spans="3:9" ht="12.75" customHeight="1" x14ac:dyDescent="0.2">
      <c r="C17" s="63" t="s">
        <v>86</v>
      </c>
      <c r="D17" s="120">
        <v>21</v>
      </c>
      <c r="E17" s="120">
        <v>4</v>
      </c>
      <c r="F17" s="120">
        <v>6</v>
      </c>
      <c r="G17" s="120">
        <v>20</v>
      </c>
      <c r="H17" s="120">
        <v>4</v>
      </c>
      <c r="I17" s="121">
        <v>7</v>
      </c>
    </row>
    <row r="18" spans="3:9" ht="12.75" customHeight="1" x14ac:dyDescent="0.2">
      <c r="C18" s="63" t="s">
        <v>87</v>
      </c>
      <c r="D18" s="120">
        <v>21</v>
      </c>
      <c r="E18" s="120">
        <v>4</v>
      </c>
      <c r="F18" s="120">
        <v>5</v>
      </c>
      <c r="G18" s="120">
        <v>22</v>
      </c>
      <c r="H18" s="120">
        <v>4</v>
      </c>
      <c r="I18" s="121">
        <v>4</v>
      </c>
    </row>
    <row r="19" spans="3:9" ht="12.75" customHeight="1" x14ac:dyDescent="0.2">
      <c r="C19" s="63" t="s">
        <v>88</v>
      </c>
      <c r="D19" s="120">
        <v>21</v>
      </c>
      <c r="E19" s="120">
        <v>5</v>
      </c>
      <c r="F19" s="120">
        <v>5</v>
      </c>
      <c r="G19" s="120">
        <v>21</v>
      </c>
      <c r="H19" s="120">
        <v>5</v>
      </c>
      <c r="I19" s="121">
        <v>5</v>
      </c>
    </row>
    <row r="20" spans="3:9" ht="12.75" customHeight="1" x14ac:dyDescent="0.2">
      <c r="C20" s="63" t="s">
        <v>89</v>
      </c>
      <c r="D20" s="120">
        <v>23</v>
      </c>
      <c r="E20" s="120">
        <v>4</v>
      </c>
      <c r="F20" s="120">
        <v>4</v>
      </c>
      <c r="G20" s="120">
        <v>23</v>
      </c>
      <c r="H20" s="120">
        <v>4</v>
      </c>
      <c r="I20" s="121">
        <v>4</v>
      </c>
    </row>
    <row r="21" spans="3:9" ht="12.75" customHeight="1" x14ac:dyDescent="0.2">
      <c r="C21" s="63" t="s">
        <v>90</v>
      </c>
      <c r="D21" s="120">
        <v>21</v>
      </c>
      <c r="E21" s="120">
        <v>5</v>
      </c>
      <c r="F21" s="120">
        <v>4</v>
      </c>
      <c r="G21" s="120">
        <v>22</v>
      </c>
      <c r="H21" s="120">
        <v>4</v>
      </c>
      <c r="I21" s="121">
        <v>4</v>
      </c>
    </row>
    <row r="22" spans="3:9" ht="12.75" customHeight="1" x14ac:dyDescent="0.2">
      <c r="C22" s="63" t="s">
        <v>91</v>
      </c>
      <c r="D22" s="120">
        <v>20</v>
      </c>
      <c r="E22" s="120">
        <v>4</v>
      </c>
      <c r="F22" s="120">
        <v>7</v>
      </c>
      <c r="G22" s="120">
        <v>20</v>
      </c>
      <c r="H22" s="120">
        <v>5</v>
      </c>
      <c r="I22" s="121">
        <v>6</v>
      </c>
    </row>
    <row r="23" spans="3:9" ht="12.75" customHeight="1" x14ac:dyDescent="0.2">
      <c r="C23" s="63" t="s">
        <v>92</v>
      </c>
      <c r="D23" s="120">
        <v>22</v>
      </c>
      <c r="E23" s="120">
        <v>4</v>
      </c>
      <c r="F23" s="120">
        <v>4</v>
      </c>
      <c r="G23" s="120">
        <v>22</v>
      </c>
      <c r="H23" s="120">
        <v>4</v>
      </c>
      <c r="I23" s="121">
        <v>4</v>
      </c>
    </row>
    <row r="24" spans="3:9" ht="12.75" customHeight="1" x14ac:dyDescent="0.2">
      <c r="C24" s="64" t="s">
        <v>94</v>
      </c>
      <c r="D24" s="122">
        <v>19</v>
      </c>
      <c r="E24" s="122">
        <v>5</v>
      </c>
      <c r="F24" s="122">
        <v>7</v>
      </c>
      <c r="G24" s="122">
        <v>21</v>
      </c>
      <c r="H24" s="122">
        <v>4</v>
      </c>
      <c r="I24" s="123">
        <v>6</v>
      </c>
    </row>
    <row r="25" spans="3:9" ht="12.75" customHeight="1" x14ac:dyDescent="0.2">
      <c r="C25" s="26" t="s">
        <v>9</v>
      </c>
      <c r="D25" s="124">
        <v>251</v>
      </c>
      <c r="E25" s="124">
        <v>52</v>
      </c>
      <c r="F25" s="124">
        <v>62</v>
      </c>
      <c r="G25" s="124">
        <v>254</v>
      </c>
      <c r="H25" s="124">
        <v>52</v>
      </c>
      <c r="I25" s="125">
        <v>60</v>
      </c>
    </row>
    <row r="26" spans="3:9" ht="46.5" customHeight="1" x14ac:dyDescent="0.2">
      <c r="C26" s="203" t="s">
        <v>174</v>
      </c>
      <c r="D26" s="204"/>
      <c r="E26" s="204"/>
      <c r="F26" s="204"/>
      <c r="G26" s="204"/>
      <c r="H26" s="204"/>
      <c r="I26" s="204"/>
    </row>
    <row r="27" spans="3:9" ht="11.25" customHeight="1" x14ac:dyDescent="0.2"/>
    <row r="28" spans="3:9" ht="27" customHeight="1" x14ac:dyDescent="0.2">
      <c r="C28" s="201" t="s">
        <v>173</v>
      </c>
      <c r="D28" s="202"/>
      <c r="E28" s="202"/>
      <c r="F28" s="202"/>
      <c r="G28" s="202"/>
      <c r="H28" s="202"/>
      <c r="I28" s="202"/>
    </row>
  </sheetData>
  <customSheetViews>
    <customSheetView guid="{BD0090C9-DA10-4990-9651-066A2554CA18}">
      <selection activeCell="F3" sqref="F3"/>
      <pageMargins left="0.39370078740157483" right="0.19685039370078741" top="0.19685039370078741" bottom="0.19685039370078741" header="0" footer="0"/>
      <pageSetup paperSize="9" orientation="portrait" r:id="rId1"/>
      <headerFooter alignWithMargins="0"/>
    </customSheetView>
  </customSheetViews>
  <mergeCells count="6">
    <mergeCell ref="C28:I28"/>
    <mergeCell ref="C26:I26"/>
    <mergeCell ref="C11:C12"/>
    <mergeCell ref="C9:J9"/>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31747" r:id="rId5">
          <objectPr defaultSize="0" autoPict="0" r:id="rId6">
            <anchor moveWithCells="1" sizeWithCells="1">
              <from>
                <xdr:col>2</xdr:col>
                <xdr:colOff>19050</xdr:colOff>
                <xdr:row>0</xdr:row>
                <xdr:rowOff>142875</xdr:rowOff>
              </from>
              <to>
                <xdr:col>3</xdr:col>
                <xdr:colOff>676275</xdr:colOff>
                <xdr:row>6</xdr:row>
                <xdr:rowOff>0</xdr:rowOff>
              </to>
            </anchor>
          </objectPr>
        </oleObject>
      </mc:Choice>
      <mc:Fallback>
        <oleObject progId="Word.Picture.8" shapeId="31747"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P73"/>
  <sheetViews>
    <sheetView zoomScaleNormal="100" workbookViewId="0">
      <selection activeCell="P39" sqref="P39"/>
    </sheetView>
  </sheetViews>
  <sheetFormatPr baseColWidth="10" defaultRowHeight="12.75" x14ac:dyDescent="0.2"/>
  <cols>
    <col min="1" max="2" width="1.85546875" style="162" customWidth="1"/>
    <col min="3" max="9" width="11.7109375" style="162" customWidth="1"/>
    <col min="10" max="10" width="9.7109375" style="162" customWidth="1"/>
    <col min="11" max="16384" width="11.42578125" style="162"/>
  </cols>
  <sheetData>
    <row r="7" spans="1:16" ht="15.75" x14ac:dyDescent="0.25">
      <c r="C7" s="163" t="s">
        <v>2</v>
      </c>
    </row>
    <row r="8" spans="1:16" x14ac:dyDescent="0.2">
      <c r="M8" s="211"/>
      <c r="N8" s="211"/>
    </row>
    <row r="9" spans="1:16" ht="13.5" thickBot="1" x14ac:dyDescent="0.25">
      <c r="C9" s="164" t="s">
        <v>165</v>
      </c>
      <c r="F9" s="164" t="str">
        <f>M1a!F11</f>
        <v>Jahressumme:   Januar bis März</v>
      </c>
    </row>
    <row r="10" spans="1:16" x14ac:dyDescent="0.2">
      <c r="B10" s="173"/>
      <c r="C10" s="173"/>
      <c r="D10" s="173"/>
      <c r="E10" s="173"/>
      <c r="F10" s="173"/>
      <c r="G10" s="173"/>
      <c r="H10" s="173"/>
      <c r="I10" s="173"/>
      <c r="J10" s="173"/>
      <c r="L10" s="181" t="s">
        <v>168</v>
      </c>
      <c r="M10" s="188"/>
      <c r="N10" s="182"/>
    </row>
    <row r="11" spans="1:16" ht="15.95" customHeight="1" x14ac:dyDescent="0.2">
      <c r="B11" s="173"/>
      <c r="C11" s="171"/>
      <c r="D11" s="171"/>
      <c r="E11" s="171"/>
      <c r="F11" s="171"/>
      <c r="G11" s="171"/>
      <c r="H11" s="171"/>
      <c r="I11" s="171"/>
      <c r="J11" s="171"/>
      <c r="L11" s="183"/>
      <c r="M11" s="196">
        <v>2017</v>
      </c>
      <c r="N11" s="186">
        <v>2016</v>
      </c>
      <c r="O11" s="165"/>
      <c r="P11" s="165"/>
    </row>
    <row r="12" spans="1:16" ht="15.95" customHeight="1" x14ac:dyDescent="0.2">
      <c r="B12" s="173"/>
      <c r="C12" s="172"/>
      <c r="D12" s="171"/>
      <c r="E12" s="171"/>
      <c r="F12" s="171"/>
      <c r="G12" s="171"/>
      <c r="H12" s="171"/>
      <c r="I12" s="171"/>
      <c r="J12" s="171"/>
      <c r="L12" s="183" t="s">
        <v>145</v>
      </c>
      <c r="M12" s="191">
        <v>2584395.4190000002</v>
      </c>
      <c r="N12" s="192">
        <v>2210932.1285000001</v>
      </c>
      <c r="O12" s="166"/>
    </row>
    <row r="13" spans="1:16" ht="15.95" customHeight="1" x14ac:dyDescent="0.2">
      <c r="B13" s="173"/>
      <c r="C13" s="171"/>
      <c r="D13" s="171"/>
      <c r="E13" s="171"/>
      <c r="F13" s="171"/>
      <c r="G13" s="171"/>
      <c r="H13" s="171"/>
      <c r="I13" s="171"/>
      <c r="J13" s="171"/>
      <c r="L13" s="183" t="s">
        <v>146</v>
      </c>
      <c r="M13" s="191">
        <v>5193423.2670999998</v>
      </c>
      <c r="N13" s="192">
        <v>5011761.0115999999</v>
      </c>
      <c r="O13" s="166"/>
    </row>
    <row r="14" spans="1:16" ht="15.95" customHeight="1" x14ac:dyDescent="0.2">
      <c r="B14" s="173"/>
      <c r="C14" s="171"/>
      <c r="D14" s="171"/>
      <c r="E14" s="171"/>
      <c r="F14" s="171"/>
      <c r="G14" s="171"/>
      <c r="H14" s="171"/>
      <c r="I14" s="171"/>
      <c r="J14" s="171"/>
      <c r="L14" s="183" t="s">
        <v>147</v>
      </c>
      <c r="M14" s="191">
        <f>'M1'!G46</f>
        <v>8302489.3898</v>
      </c>
      <c r="N14" s="192">
        <v>7811327.9219000004</v>
      </c>
      <c r="O14" s="166"/>
    </row>
    <row r="15" spans="1:16" ht="15.95" customHeight="1" x14ac:dyDescent="0.2">
      <c r="A15" s="179"/>
      <c r="B15" s="178"/>
      <c r="C15" s="171"/>
      <c r="D15" s="171"/>
      <c r="E15" s="171"/>
      <c r="F15" s="171"/>
      <c r="G15" s="171"/>
      <c r="H15" s="171"/>
      <c r="I15" s="171"/>
      <c r="J15" s="171"/>
      <c r="L15" s="183" t="s">
        <v>148</v>
      </c>
      <c r="M15" s="191"/>
      <c r="N15" s="192">
        <v>10637786.8214</v>
      </c>
      <c r="O15" s="166"/>
    </row>
    <row r="16" spans="1:16" ht="15.95" customHeight="1" x14ac:dyDescent="0.2">
      <c r="A16" s="177"/>
      <c r="B16" s="176"/>
      <c r="C16" s="171"/>
      <c r="D16" s="171"/>
      <c r="E16" s="171"/>
      <c r="F16" s="171"/>
      <c r="G16" s="171"/>
      <c r="H16" s="171"/>
      <c r="I16" s="171"/>
      <c r="J16" s="171"/>
      <c r="L16" s="183" t="s">
        <v>86</v>
      </c>
      <c r="M16" s="191"/>
      <c r="N16" s="192">
        <v>13281401.3752</v>
      </c>
      <c r="O16" s="166"/>
    </row>
    <row r="17" spans="1:15" ht="15.95" customHeight="1" x14ac:dyDescent="0.2">
      <c r="A17" s="177"/>
      <c r="B17" s="176"/>
      <c r="C17" s="171"/>
      <c r="D17" s="171"/>
      <c r="E17" s="171"/>
      <c r="F17" s="171"/>
      <c r="G17" s="171"/>
      <c r="H17" s="171"/>
      <c r="I17" s="171"/>
      <c r="J17" s="171"/>
      <c r="L17" s="183" t="s">
        <v>149</v>
      </c>
      <c r="M17" s="191"/>
      <c r="N17" s="192">
        <v>16164251.420600001</v>
      </c>
      <c r="O17" s="166"/>
    </row>
    <row r="18" spans="1:15" ht="15.95" customHeight="1" x14ac:dyDescent="0.2">
      <c r="A18" s="177"/>
      <c r="B18" s="176"/>
      <c r="C18" s="171"/>
      <c r="D18" s="171"/>
      <c r="E18" s="171"/>
      <c r="F18" s="171"/>
      <c r="G18" s="171"/>
      <c r="H18" s="171"/>
      <c r="I18" s="171"/>
      <c r="J18" s="171"/>
      <c r="L18" s="183" t="s">
        <v>150</v>
      </c>
      <c r="M18" s="191"/>
      <c r="N18" s="192">
        <v>18799914.858399998</v>
      </c>
      <c r="O18" s="166"/>
    </row>
    <row r="19" spans="1:15" ht="15.95" customHeight="1" x14ac:dyDescent="0.2">
      <c r="A19" s="177"/>
      <c r="B19" s="176"/>
      <c r="C19" s="171"/>
      <c r="D19" s="171"/>
      <c r="E19" s="171"/>
      <c r="F19" s="171"/>
      <c r="G19" s="171"/>
      <c r="H19" s="171"/>
      <c r="I19" s="171"/>
      <c r="J19" s="171"/>
      <c r="L19" s="183" t="s">
        <v>151</v>
      </c>
      <c r="M19" s="191"/>
      <c r="N19" s="192">
        <v>21510774.788600001</v>
      </c>
      <c r="O19" s="166"/>
    </row>
    <row r="20" spans="1:15" ht="15.95" customHeight="1" x14ac:dyDescent="0.2">
      <c r="A20" s="177"/>
      <c r="B20" s="176"/>
      <c r="C20" s="171"/>
      <c r="D20" s="171"/>
      <c r="E20" s="171"/>
      <c r="F20" s="171"/>
      <c r="G20" s="171"/>
      <c r="H20" s="171"/>
      <c r="I20" s="171"/>
      <c r="J20" s="171"/>
      <c r="L20" s="183" t="s">
        <v>152</v>
      </c>
      <c r="M20" s="191"/>
      <c r="N20" s="192">
        <v>24359558.037799999</v>
      </c>
      <c r="O20" s="166"/>
    </row>
    <row r="21" spans="1:15" ht="15.95" customHeight="1" x14ac:dyDescent="0.2">
      <c r="A21" s="177"/>
      <c r="B21" s="176"/>
      <c r="C21" s="171"/>
      <c r="D21" s="171"/>
      <c r="E21" s="171"/>
      <c r="F21" s="171"/>
      <c r="G21" s="171"/>
      <c r="H21" s="171"/>
      <c r="I21" s="171"/>
      <c r="J21" s="171"/>
      <c r="L21" s="183" t="s">
        <v>153</v>
      </c>
      <c r="M21" s="191"/>
      <c r="N21" s="192">
        <v>27096984.9954</v>
      </c>
      <c r="O21" s="166"/>
    </row>
    <row r="22" spans="1:15" ht="15.95" customHeight="1" x14ac:dyDescent="0.2">
      <c r="A22" s="177"/>
      <c r="B22" s="176"/>
      <c r="C22" s="171"/>
      <c r="D22" s="171"/>
      <c r="E22" s="171"/>
      <c r="F22" s="171"/>
      <c r="G22" s="171"/>
      <c r="H22" s="171"/>
      <c r="I22" s="171"/>
      <c r="J22" s="171"/>
      <c r="L22" s="183" t="s">
        <v>154</v>
      </c>
      <c r="M22" s="191"/>
      <c r="N22" s="192">
        <v>30013090.924699999</v>
      </c>
      <c r="O22" s="166"/>
    </row>
    <row r="23" spans="1:15" ht="15.95" customHeight="1" thickBot="1" x14ac:dyDescent="0.25">
      <c r="A23" s="177"/>
      <c r="B23" s="176"/>
      <c r="C23" s="212" t="s">
        <v>163</v>
      </c>
      <c r="D23" s="212"/>
      <c r="E23" s="212"/>
      <c r="F23" s="212"/>
      <c r="G23" s="212"/>
      <c r="H23" s="212"/>
      <c r="I23" s="212"/>
      <c r="J23" s="171"/>
      <c r="L23" s="185" t="s">
        <v>155</v>
      </c>
      <c r="M23" s="194"/>
      <c r="N23" s="195">
        <v>32479146.9659</v>
      </c>
      <c r="O23" s="166"/>
    </row>
    <row r="24" spans="1:15" ht="15.95" customHeight="1" x14ac:dyDescent="0.2">
      <c r="A24" s="177"/>
      <c r="B24" s="176"/>
      <c r="C24" s="180"/>
      <c r="D24" s="180"/>
      <c r="E24" s="180"/>
      <c r="F24" s="180"/>
      <c r="G24" s="180"/>
      <c r="H24" s="180"/>
      <c r="I24" s="180"/>
      <c r="J24" s="171"/>
      <c r="M24" s="166"/>
      <c r="N24" s="166"/>
      <c r="O24" s="166"/>
    </row>
    <row r="25" spans="1:15" ht="15.95" customHeight="1" x14ac:dyDescent="0.2">
      <c r="A25" s="177"/>
      <c r="B25" s="176"/>
      <c r="C25" s="171"/>
      <c r="D25" s="171"/>
      <c r="E25" s="171"/>
      <c r="F25" s="171"/>
      <c r="G25" s="171"/>
      <c r="H25" s="171"/>
      <c r="I25" s="171"/>
      <c r="J25" s="171"/>
    </row>
    <row r="26" spans="1:15" ht="15.95" customHeight="1" thickBot="1" x14ac:dyDescent="0.25">
      <c r="A26" s="177"/>
      <c r="B26" s="176"/>
      <c r="C26" s="171"/>
      <c r="D26" s="171"/>
      <c r="E26" s="171"/>
      <c r="F26" s="171"/>
      <c r="G26" s="171"/>
      <c r="H26" s="171"/>
      <c r="I26" s="171"/>
      <c r="J26" s="171"/>
    </row>
    <row r="27" spans="1:15" ht="15.95" customHeight="1" x14ac:dyDescent="0.2">
      <c r="A27" s="177"/>
      <c r="B27" s="176"/>
      <c r="C27" s="171"/>
      <c r="D27" s="171"/>
      <c r="E27" s="171"/>
      <c r="F27" s="171"/>
      <c r="G27" s="171"/>
      <c r="H27" s="171"/>
      <c r="I27" s="171"/>
      <c r="J27" s="171"/>
      <c r="L27" s="181" t="s">
        <v>168</v>
      </c>
      <c r="M27" s="188"/>
      <c r="N27" s="182"/>
    </row>
    <row r="28" spans="1:15" ht="15.95" customHeight="1" x14ac:dyDescent="0.2">
      <c r="A28" s="177"/>
      <c r="B28" s="176"/>
      <c r="C28" s="173"/>
      <c r="D28" s="171"/>
      <c r="E28" s="171"/>
      <c r="F28" s="171"/>
      <c r="G28" s="171"/>
      <c r="H28" s="171"/>
      <c r="I28" s="171"/>
      <c r="J28" s="171"/>
      <c r="L28" s="183"/>
      <c r="M28" s="189">
        <v>2017</v>
      </c>
      <c r="N28" s="184">
        <v>2016</v>
      </c>
    </row>
    <row r="29" spans="1:15" ht="15.95" customHeight="1" x14ac:dyDescent="0.2">
      <c r="A29" s="177"/>
      <c r="B29" s="176"/>
      <c r="C29" s="173"/>
      <c r="D29" s="171"/>
      <c r="E29" s="171"/>
      <c r="F29" s="171"/>
      <c r="G29" s="171"/>
      <c r="H29" s="171"/>
      <c r="I29" s="171"/>
      <c r="J29" s="171"/>
      <c r="L29" s="190" t="s">
        <v>10</v>
      </c>
      <c r="M29" s="191">
        <f>'M1'!G14</f>
        <v>4763726.4456000002</v>
      </c>
      <c r="N29" s="192">
        <f>'M1'!H14</f>
        <v>4588195.5577999996</v>
      </c>
    </row>
    <row r="30" spans="1:15" ht="15.95" customHeight="1" thickBot="1" x14ac:dyDescent="0.25">
      <c r="A30" s="177"/>
      <c r="B30" s="176"/>
      <c r="C30" s="171"/>
      <c r="D30" s="171"/>
      <c r="E30" s="171"/>
      <c r="F30" s="171"/>
      <c r="G30" s="171"/>
      <c r="H30" s="171"/>
      <c r="I30" s="171"/>
      <c r="J30" s="171"/>
      <c r="L30" s="193" t="s">
        <v>11</v>
      </c>
      <c r="M30" s="194">
        <f>'M1'!G15</f>
        <v>3537281.5756999999</v>
      </c>
      <c r="N30" s="195">
        <f>'M1'!H15</f>
        <v>3213280.7363999998</v>
      </c>
    </row>
    <row r="31" spans="1:15" ht="15.95" customHeight="1" x14ac:dyDescent="0.2">
      <c r="A31" s="177"/>
      <c r="B31" s="176"/>
      <c r="C31" s="171"/>
      <c r="D31" s="171"/>
      <c r="E31" s="171"/>
      <c r="F31" s="171"/>
      <c r="G31" s="171"/>
      <c r="H31" s="171"/>
      <c r="I31" s="171"/>
      <c r="J31" s="171"/>
    </row>
    <row r="32" spans="1:15" ht="15.95" customHeight="1" x14ac:dyDescent="0.2">
      <c r="A32" s="177"/>
      <c r="B32" s="176"/>
      <c r="C32" s="171"/>
      <c r="D32" s="171"/>
      <c r="E32" s="171"/>
      <c r="F32" s="171"/>
      <c r="G32" s="171"/>
      <c r="H32" s="171"/>
      <c r="I32" s="171"/>
      <c r="J32" s="171"/>
    </row>
    <row r="33" spans="1:13" ht="15.95" customHeight="1" x14ac:dyDescent="0.2">
      <c r="A33" s="177"/>
      <c r="B33" s="176"/>
      <c r="C33" s="171"/>
      <c r="D33" s="171"/>
      <c r="E33" s="171"/>
      <c r="F33" s="171"/>
      <c r="G33" s="171"/>
      <c r="H33" s="171"/>
      <c r="I33" s="171"/>
      <c r="J33" s="171"/>
    </row>
    <row r="34" spans="1:13" ht="15.95" customHeight="1" x14ac:dyDescent="0.2">
      <c r="A34" s="177"/>
      <c r="B34" s="176"/>
      <c r="C34" s="171"/>
      <c r="D34" s="171"/>
      <c r="E34" s="171"/>
      <c r="F34" s="171"/>
      <c r="G34" s="171"/>
      <c r="H34" s="171"/>
      <c r="I34" s="171"/>
      <c r="J34" s="171"/>
    </row>
    <row r="35" spans="1:13" ht="15.95" customHeight="1" x14ac:dyDescent="0.2">
      <c r="A35" s="177"/>
      <c r="B35" s="176"/>
      <c r="C35" s="171"/>
      <c r="D35" s="171"/>
      <c r="E35" s="171"/>
      <c r="F35" s="171"/>
      <c r="G35" s="171"/>
      <c r="H35" s="171"/>
      <c r="I35" s="171"/>
      <c r="J35" s="171"/>
    </row>
    <row r="36" spans="1:13" ht="15.75" customHeight="1" x14ac:dyDescent="0.2">
      <c r="A36" s="177"/>
      <c r="B36" s="176"/>
      <c r="C36" s="171"/>
      <c r="D36" s="171"/>
      <c r="E36" s="171"/>
      <c r="F36" s="171"/>
      <c r="G36" s="171"/>
      <c r="H36" s="171"/>
      <c r="I36" s="171"/>
      <c r="J36" s="171"/>
    </row>
    <row r="37" spans="1:13" ht="12" customHeight="1" x14ac:dyDescent="0.2">
      <c r="A37" s="177"/>
      <c r="B37" s="176"/>
      <c r="C37" s="212" t="s">
        <v>164</v>
      </c>
      <c r="D37" s="212"/>
      <c r="E37" s="212"/>
      <c r="F37" s="212"/>
      <c r="G37" s="212"/>
      <c r="H37" s="212"/>
      <c r="I37" s="212"/>
      <c r="J37" s="171"/>
    </row>
    <row r="38" spans="1:13" ht="15" customHeight="1" x14ac:dyDescent="0.2">
      <c r="A38" s="177"/>
      <c r="B38" s="176"/>
      <c r="C38" s="180"/>
      <c r="D38" s="180"/>
      <c r="E38" s="180"/>
      <c r="F38" s="200" t="s">
        <v>172</v>
      </c>
      <c r="G38" s="180"/>
      <c r="H38" s="180"/>
      <c r="I38" s="180"/>
      <c r="J38" s="171"/>
    </row>
    <row r="39" spans="1:13" ht="15.95" customHeight="1" thickBot="1" x14ac:dyDescent="0.25">
      <c r="A39" s="177"/>
      <c r="B39" s="176"/>
      <c r="C39" s="171"/>
      <c r="D39" s="171"/>
      <c r="E39" s="171"/>
      <c r="F39" s="171"/>
      <c r="G39" s="171"/>
      <c r="H39" s="171"/>
      <c r="I39" s="171"/>
      <c r="J39" s="171"/>
    </row>
    <row r="40" spans="1:13" ht="15.95" customHeight="1" x14ac:dyDescent="0.2">
      <c r="A40" s="177"/>
      <c r="B40" s="176"/>
      <c r="C40" s="173"/>
      <c r="D40" s="173"/>
      <c r="E40" s="173"/>
      <c r="F40" s="173"/>
      <c r="G40" s="173"/>
      <c r="H40" s="173"/>
      <c r="I40" s="173"/>
      <c r="J40" s="171"/>
      <c r="L40" s="181" t="s">
        <v>169</v>
      </c>
      <c r="M40" s="182"/>
    </row>
    <row r="41" spans="1:13" ht="15.95" customHeight="1" x14ac:dyDescent="0.2">
      <c r="A41" s="177"/>
      <c r="B41" s="176"/>
      <c r="C41" s="171"/>
      <c r="D41" s="171"/>
      <c r="E41" s="171"/>
      <c r="F41" s="171"/>
      <c r="G41" s="171"/>
      <c r="H41" s="171"/>
      <c r="I41" s="171"/>
      <c r="J41" s="171"/>
      <c r="L41" s="183"/>
      <c r="M41" s="186" t="s">
        <v>167</v>
      </c>
    </row>
    <row r="42" spans="1:13" ht="15.95" customHeight="1" x14ac:dyDescent="0.2">
      <c r="A42" s="177"/>
      <c r="B42" s="176"/>
      <c r="C42" s="171"/>
      <c r="D42" s="171"/>
      <c r="E42" s="171"/>
      <c r="F42" s="171"/>
      <c r="G42" s="171"/>
      <c r="H42" s="171"/>
      <c r="I42" s="171"/>
      <c r="J42" s="171"/>
      <c r="L42" s="183" t="s">
        <v>156</v>
      </c>
      <c r="M42" s="186">
        <f>'M7'!I27</f>
        <v>-24.884181571453269</v>
      </c>
    </row>
    <row r="43" spans="1:13" ht="15.95" customHeight="1" x14ac:dyDescent="0.2">
      <c r="A43" s="177"/>
      <c r="B43" s="176"/>
      <c r="C43" s="171"/>
      <c r="D43" s="171"/>
      <c r="E43" s="171"/>
      <c r="F43" s="171"/>
      <c r="G43" s="171"/>
      <c r="H43" s="171"/>
      <c r="I43" s="171"/>
      <c r="J43" s="171"/>
      <c r="L43" s="183" t="s">
        <v>157</v>
      </c>
      <c r="M43" s="186">
        <f>'M7'!I34</f>
        <v>-26.416349653816539</v>
      </c>
    </row>
    <row r="44" spans="1:13" ht="15.95" customHeight="1" x14ac:dyDescent="0.2">
      <c r="A44" s="177"/>
      <c r="B44" s="176"/>
      <c r="C44" s="171"/>
      <c r="D44" s="171"/>
      <c r="E44" s="171"/>
      <c r="F44" s="171"/>
      <c r="G44" s="171"/>
      <c r="H44" s="171"/>
      <c r="I44" s="171"/>
      <c r="J44" s="171"/>
      <c r="L44" s="183" t="s">
        <v>158</v>
      </c>
      <c r="M44" s="186">
        <f>'M7'!I41</f>
        <v>-32.934933756524615</v>
      </c>
    </row>
    <row r="45" spans="1:13" ht="15.95" customHeight="1" x14ac:dyDescent="0.2">
      <c r="A45" s="177"/>
      <c r="B45" s="176"/>
      <c r="C45" s="173"/>
      <c r="D45" s="171"/>
      <c r="E45" s="171"/>
      <c r="F45" s="171"/>
      <c r="G45" s="171"/>
      <c r="H45" s="171"/>
      <c r="I45" s="171"/>
      <c r="J45" s="171"/>
      <c r="L45" s="183" t="s">
        <v>159</v>
      </c>
      <c r="M45" s="186">
        <f>'M7'!I65</f>
        <v>-23.044884193899208</v>
      </c>
    </row>
    <row r="46" spans="1:13" ht="15.95" customHeight="1" x14ac:dyDescent="0.2">
      <c r="A46" s="177"/>
      <c r="B46" s="176"/>
      <c r="C46" s="171"/>
      <c r="D46" s="171"/>
      <c r="E46" s="171"/>
      <c r="F46" s="171"/>
      <c r="G46" s="171"/>
      <c r="H46" s="171"/>
      <c r="I46" s="171"/>
      <c r="J46" s="171"/>
      <c r="L46" s="183" t="s">
        <v>160</v>
      </c>
      <c r="M46" s="186">
        <f>'M7'!I72</f>
        <v>-19.222597511450886</v>
      </c>
    </row>
    <row r="47" spans="1:13" ht="15.95" customHeight="1" x14ac:dyDescent="0.2">
      <c r="A47" s="177"/>
      <c r="B47" s="176"/>
      <c r="C47" s="171"/>
      <c r="D47" s="171"/>
      <c r="E47" s="171"/>
      <c r="F47" s="171"/>
      <c r="G47" s="171"/>
      <c r="H47" s="171"/>
      <c r="I47" s="171"/>
      <c r="J47" s="171"/>
      <c r="L47" s="183" t="s">
        <v>162</v>
      </c>
      <c r="M47" s="186">
        <f>'M7'!I79</f>
        <v>-20.83878592569441</v>
      </c>
    </row>
    <row r="48" spans="1:13" ht="15.95" customHeight="1" thickBot="1" x14ac:dyDescent="0.25">
      <c r="A48" s="177"/>
      <c r="B48" s="176"/>
      <c r="C48" s="171"/>
      <c r="D48" s="171"/>
      <c r="E48" s="171"/>
      <c r="F48" s="171"/>
      <c r="G48" s="171"/>
      <c r="H48" s="171"/>
      <c r="I48" s="171"/>
      <c r="J48" s="171"/>
      <c r="L48" s="185" t="s">
        <v>161</v>
      </c>
      <c r="M48" s="187">
        <f>'M7'!I86</f>
        <v>45.50697157193963</v>
      </c>
    </row>
    <row r="49" spans="1:10" ht="15.95" customHeight="1" x14ac:dyDescent="0.2">
      <c r="A49" s="177"/>
      <c r="B49" s="176"/>
      <c r="C49" s="171"/>
      <c r="D49" s="171"/>
      <c r="E49" s="171"/>
      <c r="F49" s="171"/>
      <c r="G49" s="171"/>
      <c r="H49" s="171"/>
      <c r="I49" s="171"/>
      <c r="J49" s="171"/>
    </row>
    <row r="50" spans="1:10" ht="15.95" customHeight="1" x14ac:dyDescent="0.2">
      <c r="A50" s="175"/>
      <c r="B50" s="174"/>
      <c r="C50" s="171"/>
      <c r="D50" s="171"/>
      <c r="E50" s="171"/>
      <c r="F50" s="171"/>
      <c r="G50" s="171"/>
      <c r="H50" s="171"/>
      <c r="I50" s="171"/>
      <c r="J50" s="171"/>
    </row>
    <row r="51" spans="1:10" ht="15.95" customHeight="1" x14ac:dyDescent="0.2">
      <c r="B51" s="173"/>
      <c r="C51" s="171"/>
      <c r="D51" s="171"/>
      <c r="E51" s="171"/>
      <c r="F51" s="171"/>
      <c r="G51" s="171"/>
      <c r="H51" s="171"/>
      <c r="I51" s="171"/>
      <c r="J51" s="171"/>
    </row>
    <row r="52" spans="1:10" ht="15.95" customHeight="1" x14ac:dyDescent="0.2">
      <c r="B52" s="173"/>
      <c r="C52" s="173"/>
      <c r="D52" s="173"/>
      <c r="E52" s="173"/>
      <c r="F52" s="173"/>
      <c r="G52" s="173"/>
      <c r="H52" s="173"/>
      <c r="I52" s="173"/>
      <c r="J52" s="173"/>
    </row>
    <row r="53" spans="1:10" ht="15.95" customHeight="1" x14ac:dyDescent="0.2">
      <c r="B53" s="173"/>
      <c r="C53" s="212" t="s">
        <v>166</v>
      </c>
      <c r="D53" s="212"/>
      <c r="E53" s="212"/>
      <c r="F53" s="212"/>
      <c r="G53" s="212"/>
      <c r="H53" s="212"/>
      <c r="I53" s="212"/>
      <c r="J53" s="173"/>
    </row>
    <row r="54" spans="1:10" ht="15.95" customHeight="1" x14ac:dyDescent="0.2">
      <c r="B54" s="173"/>
      <c r="C54" s="173"/>
      <c r="D54" s="173"/>
      <c r="E54" s="173"/>
      <c r="F54" s="173"/>
      <c r="G54" s="173"/>
      <c r="H54" s="173"/>
      <c r="I54" s="173"/>
      <c r="J54" s="173"/>
    </row>
    <row r="55" spans="1:10" ht="15.95" customHeight="1" x14ac:dyDescent="0.2">
      <c r="B55" s="173"/>
      <c r="C55" s="173"/>
      <c r="D55" s="173"/>
      <c r="E55" s="173"/>
      <c r="F55" s="173"/>
      <c r="G55" s="173"/>
      <c r="H55" s="173"/>
      <c r="I55" s="173"/>
      <c r="J55" s="173"/>
    </row>
    <row r="56" spans="1:10" ht="15.95" customHeight="1" x14ac:dyDescent="0.2"/>
    <row r="57" spans="1:10" ht="15.95" customHeight="1" x14ac:dyDescent="0.2"/>
    <row r="58" spans="1:10" ht="15.95" customHeight="1" x14ac:dyDescent="0.2"/>
    <row r="59" spans="1:10" ht="15.95" customHeight="1" x14ac:dyDescent="0.2"/>
    <row r="60" spans="1:10" ht="15.95" customHeight="1" x14ac:dyDescent="0.2"/>
    <row r="61" spans="1:10" ht="15.95" customHeight="1" x14ac:dyDescent="0.2"/>
    <row r="62" spans="1:10" ht="15.95" customHeight="1" x14ac:dyDescent="0.2"/>
    <row r="63" spans="1:10" ht="15.95" customHeight="1" x14ac:dyDescent="0.2"/>
    <row r="64" spans="1:10" ht="15.95" customHeight="1" x14ac:dyDescent="0.2"/>
    <row r="65" ht="15.95" customHeight="1" x14ac:dyDescent="0.2"/>
    <row r="66" ht="15.95" customHeight="1" x14ac:dyDescent="0.2"/>
    <row r="67" ht="15.95" customHeight="1" x14ac:dyDescent="0.2"/>
    <row r="68" ht="15.95" customHeight="1" x14ac:dyDescent="0.2"/>
    <row r="69" ht="15.95" customHeight="1" x14ac:dyDescent="0.2"/>
    <row r="70" ht="15.95" customHeight="1" x14ac:dyDescent="0.2"/>
    <row r="71" ht="15.95" customHeight="1" x14ac:dyDescent="0.2"/>
    <row r="72" ht="15.95" customHeight="1" x14ac:dyDescent="0.2"/>
    <row r="73" ht="15.95" customHeight="1" x14ac:dyDescent="0.2"/>
  </sheetData>
  <customSheetViews>
    <customSheetView guid="{BD0090C9-DA10-4990-9651-066A2554CA18}" fitToPage="1">
      <selection activeCell="P27" sqref="P27"/>
      <pageMargins left="0.39370078740157483" right="0.19685039370078741" top="0.19685039370078741" bottom="0.19685039370078741" header="0" footer="0"/>
      <pageSetup paperSize="9" scale="99" orientation="portrait" r:id="rId1"/>
      <headerFooter alignWithMargins="0"/>
    </customSheetView>
  </customSheetViews>
  <mergeCells count="4">
    <mergeCell ref="M8:N8"/>
    <mergeCell ref="C23:I23"/>
    <mergeCell ref="C37:I37"/>
    <mergeCell ref="C53:I53"/>
  </mergeCells>
  <pageMargins left="0.39370078740157483" right="0.19685039370078741" top="0.19685039370078741" bottom="0.19685039370078741" header="0" footer="0"/>
  <pageSetup paperSize="9" scale="98" orientation="portrait" r:id="rId2"/>
  <headerFooter alignWithMargins="0"/>
  <drawing r:id="rId3"/>
  <legacyDrawing r:id="rId4"/>
  <oleObjects>
    <mc:AlternateContent xmlns:mc="http://schemas.openxmlformats.org/markup-compatibility/2006">
      <mc:Choice Requires="x14">
        <oleObject progId="Word.Picture.8" shapeId="48130" r:id="rId5">
          <objectPr defaultSize="0" autoPict="0" r:id="rId6">
            <anchor moveWithCells="1" sizeWithCells="1">
              <from>
                <xdr:col>2</xdr:col>
                <xdr:colOff>19050</xdr:colOff>
                <xdr:row>0</xdr:row>
                <xdr:rowOff>142875</xdr:rowOff>
              </from>
              <to>
                <xdr:col>3</xdr:col>
                <xdr:colOff>666750</xdr:colOff>
                <xdr:row>5</xdr:row>
                <xdr:rowOff>152400</xdr:rowOff>
              </to>
            </anchor>
          </objectPr>
        </oleObject>
      </mc:Choice>
      <mc:Fallback>
        <oleObject progId="Word.Picture.8" shapeId="48130"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tabSelected="1" zoomScaleNormal="85" workbookViewId="0">
      <selection activeCell="L40" sqref="L40"/>
    </sheetView>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115</v>
      </c>
    </row>
    <row r="10" spans="3:9" ht="12.75" customHeight="1" x14ac:dyDescent="0.2"/>
    <row r="11" spans="3:9" ht="15.95" customHeight="1" x14ac:dyDescent="0.2">
      <c r="C11" s="213" t="s">
        <v>41</v>
      </c>
      <c r="D11" s="216" t="s">
        <v>82</v>
      </c>
      <c r="E11" s="217"/>
      <c r="F11" s="218"/>
      <c r="G11" s="219" t="s">
        <v>175</v>
      </c>
      <c r="H11" s="220"/>
      <c r="I11" s="221"/>
    </row>
    <row r="12" spans="3:9" ht="23.25" customHeight="1" x14ac:dyDescent="0.2">
      <c r="C12" s="214"/>
      <c r="D12" s="27">
        <v>2017</v>
      </c>
      <c r="E12" s="31">
        <v>2016</v>
      </c>
      <c r="F12" s="34" t="s">
        <v>1</v>
      </c>
      <c r="G12" s="27">
        <v>2017</v>
      </c>
      <c r="H12" s="31">
        <v>2016</v>
      </c>
      <c r="I12" s="34" t="s">
        <v>1</v>
      </c>
    </row>
    <row r="13" spans="3:9" ht="15.95" customHeight="1" x14ac:dyDescent="0.2">
      <c r="C13" s="215"/>
      <c r="D13" s="24" t="s">
        <v>134</v>
      </c>
      <c r="E13" s="29" t="s">
        <v>134</v>
      </c>
      <c r="F13" s="25" t="s">
        <v>0</v>
      </c>
      <c r="G13" s="24" t="s">
        <v>134</v>
      </c>
      <c r="H13" s="29" t="s">
        <v>134</v>
      </c>
      <c r="I13" s="25" t="s">
        <v>0</v>
      </c>
    </row>
    <row r="14" spans="3:9" s="6" customFormat="1" ht="15.95" customHeight="1" x14ac:dyDescent="0.2">
      <c r="C14" s="20" t="s">
        <v>10</v>
      </c>
      <c r="D14" s="16">
        <v>1788853.0902</v>
      </c>
      <c r="E14" s="16">
        <v>1645760.8718000001</v>
      </c>
      <c r="F14" s="46">
        <f>((D14/E14)*100)-100</f>
        <v>8.6945935373647103</v>
      </c>
      <c r="G14" s="16">
        <v>4763726.4456000002</v>
      </c>
      <c r="H14" s="16">
        <v>4588195.5577999996</v>
      </c>
      <c r="I14" s="39">
        <f>((G14/H14)*100)-100</f>
        <v>3.8257063280922239</v>
      </c>
    </row>
    <row r="15" spans="3:9" s="6" customFormat="1" ht="15.95" customHeight="1" x14ac:dyDescent="0.2">
      <c r="C15" s="21" t="s">
        <v>11</v>
      </c>
      <c r="D15" s="17">
        <v>1319168.1627</v>
      </c>
      <c r="E15" s="17">
        <v>1149843.7782999999</v>
      </c>
      <c r="F15" s="43">
        <f t="shared" ref="F15:F46" si="0">((D15/E15)*100)-100</f>
        <v>14.72585994684772</v>
      </c>
      <c r="G15" s="17">
        <v>3537281.5756999999</v>
      </c>
      <c r="H15" s="17">
        <v>3213280.7363999998</v>
      </c>
      <c r="I15" s="41">
        <f t="shared" ref="I15:I46" si="1">((G15/H15)*100)-100</f>
        <v>10.083178716061838</v>
      </c>
    </row>
    <row r="16" spans="3:9" s="6" customFormat="1" ht="15.95" customHeight="1" x14ac:dyDescent="0.2">
      <c r="C16" s="22" t="s">
        <v>53</v>
      </c>
      <c r="D16" s="7">
        <v>1251501.7268999999</v>
      </c>
      <c r="E16" s="7">
        <v>1090130.9193</v>
      </c>
      <c r="F16" s="44">
        <f t="shared" si="0"/>
        <v>14.802883281543842</v>
      </c>
      <c r="G16" s="7">
        <v>3354340.8923999998</v>
      </c>
      <c r="H16" s="7">
        <v>3048147.9471999998</v>
      </c>
      <c r="I16" s="40">
        <f t="shared" si="1"/>
        <v>10.045212716176266</v>
      </c>
    </row>
    <row r="17" spans="1:9" s="6" customFormat="1" ht="15.95" customHeight="1" x14ac:dyDescent="0.2">
      <c r="C17" s="12" t="s">
        <v>54</v>
      </c>
      <c r="D17" s="7">
        <v>11290.153</v>
      </c>
      <c r="E17" s="7">
        <v>11489.6453</v>
      </c>
      <c r="F17" s="44">
        <f t="shared" si="0"/>
        <v>-1.7362790128952099</v>
      </c>
      <c r="G17" s="7">
        <v>31584.794999999998</v>
      </c>
      <c r="H17" s="7">
        <v>32574.674500000001</v>
      </c>
      <c r="I17" s="40">
        <f t="shared" si="1"/>
        <v>-3.0388008942345692</v>
      </c>
    </row>
    <row r="18" spans="1:9" s="6" customFormat="1" ht="15.95" customHeight="1" x14ac:dyDescent="0.2">
      <c r="C18" s="12" t="s">
        <v>55</v>
      </c>
      <c r="D18" s="7">
        <v>47158.890500000001</v>
      </c>
      <c r="E18" s="7">
        <v>39615.2474</v>
      </c>
      <c r="F18" s="44">
        <f t="shared" si="0"/>
        <v>19.042271840008752</v>
      </c>
      <c r="G18" s="7">
        <v>118594.9099</v>
      </c>
      <c r="H18" s="7">
        <v>105085.4065</v>
      </c>
      <c r="I18" s="40">
        <f t="shared" si="1"/>
        <v>12.855736919093516</v>
      </c>
    </row>
    <row r="19" spans="1:9" s="6" customFormat="1" ht="15.95" customHeight="1" x14ac:dyDescent="0.2">
      <c r="A19" s="6" t="s">
        <v>12</v>
      </c>
      <c r="C19" s="12" t="s">
        <v>56</v>
      </c>
      <c r="D19" s="7">
        <v>5899.9227000000001</v>
      </c>
      <c r="E19" s="7">
        <v>5542.5907999999999</v>
      </c>
      <c r="F19" s="44">
        <f t="shared" si="0"/>
        <v>6.4470193253306718</v>
      </c>
      <c r="G19" s="7">
        <v>16003.0509</v>
      </c>
      <c r="H19" s="7">
        <v>15843.5178</v>
      </c>
      <c r="I19" s="40">
        <f t="shared" si="1"/>
        <v>1.0069297867674436</v>
      </c>
    </row>
    <row r="20" spans="1:9" s="6" customFormat="1" ht="15.95" customHeight="1" x14ac:dyDescent="0.2">
      <c r="C20" s="12" t="s">
        <v>57</v>
      </c>
      <c r="D20" s="7">
        <v>7143.5343999999996</v>
      </c>
      <c r="E20" s="7">
        <v>6453.8163000000004</v>
      </c>
      <c r="F20" s="44">
        <f t="shared" si="0"/>
        <v>10.68698066289862</v>
      </c>
      <c r="G20" s="7">
        <v>19261.361099999998</v>
      </c>
      <c r="H20" s="7">
        <v>17960.489799999999</v>
      </c>
      <c r="I20" s="40">
        <f t="shared" si="1"/>
        <v>7.2429611579969162</v>
      </c>
    </row>
    <row r="21" spans="1:9" s="6" customFormat="1" ht="15.95" customHeight="1" x14ac:dyDescent="0.2">
      <c r="C21" s="12" t="s">
        <v>58</v>
      </c>
      <c r="D21" s="7">
        <v>1951.7219</v>
      </c>
      <c r="E21" s="7">
        <v>1867.6955</v>
      </c>
      <c r="F21" s="44">
        <f t="shared" si="0"/>
        <v>4.498934649679228</v>
      </c>
      <c r="G21" s="7">
        <v>5324.3809000000001</v>
      </c>
      <c r="H21" s="7">
        <v>5346.9633999999996</v>
      </c>
      <c r="I21" s="40">
        <f t="shared" si="1"/>
        <v>-0.4223425206164535</v>
      </c>
    </row>
    <row r="22" spans="1:9" s="6" customFormat="1" ht="15.95" customHeight="1" x14ac:dyDescent="0.2">
      <c r="C22" s="12" t="s">
        <v>59</v>
      </c>
      <c r="D22" s="7">
        <v>6641.1032999999998</v>
      </c>
      <c r="E22" s="7">
        <v>6654.2141000000001</v>
      </c>
      <c r="F22" s="44">
        <f t="shared" si="0"/>
        <v>-0.19703002943654724</v>
      </c>
      <c r="G22" s="7">
        <v>18267.399000000001</v>
      </c>
      <c r="H22" s="7">
        <v>18461.6692</v>
      </c>
      <c r="I22" s="40">
        <f t="shared" si="1"/>
        <v>-1.0522894647034349</v>
      </c>
    </row>
    <row r="23" spans="1:9" s="6" customFormat="1" ht="15.95" customHeight="1" x14ac:dyDescent="0.2">
      <c r="C23" s="12" t="s">
        <v>60</v>
      </c>
      <c r="D23" s="7">
        <v>1984.2544</v>
      </c>
      <c r="E23" s="7">
        <v>2214.1106</v>
      </c>
      <c r="F23" s="44">
        <f t="shared" si="0"/>
        <v>-10.381423583808328</v>
      </c>
      <c r="G23" s="7">
        <v>5595.7578000000003</v>
      </c>
      <c r="H23" s="7">
        <v>6521.0415000000003</v>
      </c>
      <c r="I23" s="40">
        <f t="shared" si="1"/>
        <v>-14.189201218854379</v>
      </c>
    </row>
    <row r="24" spans="1:9" s="6" customFormat="1" ht="15.95" customHeight="1" x14ac:dyDescent="0.2">
      <c r="C24" s="12" t="s">
        <v>61</v>
      </c>
      <c r="D24" s="7">
        <v>2006.3418999999999</v>
      </c>
      <c r="E24" s="7">
        <v>1964.9594</v>
      </c>
      <c r="F24" s="44">
        <f t="shared" si="0"/>
        <v>2.1060231575268205</v>
      </c>
      <c r="G24" s="7">
        <v>5628.2539999999999</v>
      </c>
      <c r="H24" s="7">
        <v>5579.8833000000004</v>
      </c>
      <c r="I24" s="40">
        <f t="shared" si="1"/>
        <v>0.86687655277664533</v>
      </c>
    </row>
    <row r="25" spans="1:9" s="6" customFormat="1" ht="15.95" customHeight="1" x14ac:dyDescent="0.2">
      <c r="A25" s="6" t="s">
        <v>13</v>
      </c>
      <c r="C25" s="12" t="s">
        <v>62</v>
      </c>
      <c r="D25" s="7">
        <v>1256.1818000000001</v>
      </c>
      <c r="E25" s="7">
        <v>1247.7841000000001</v>
      </c>
      <c r="F25" s="44">
        <f t="shared" si="0"/>
        <v>0.67300905661484478</v>
      </c>
      <c r="G25" s="7">
        <v>3485.027</v>
      </c>
      <c r="H25" s="7">
        <v>3658.0011</v>
      </c>
      <c r="I25" s="40">
        <f t="shared" si="1"/>
        <v>-4.7286508470432125</v>
      </c>
    </row>
    <row r="26" spans="1:9" s="6" customFormat="1" ht="15.95" customHeight="1" x14ac:dyDescent="0.2">
      <c r="C26" s="12" t="s">
        <v>63</v>
      </c>
      <c r="D26" s="7">
        <v>17781.998</v>
      </c>
      <c r="E26" s="7">
        <v>17607.240300000001</v>
      </c>
      <c r="F26" s="44">
        <f t="shared" si="0"/>
        <v>0.99253316830120752</v>
      </c>
      <c r="G26" s="7">
        <v>47578.1558</v>
      </c>
      <c r="H26" s="7">
        <v>48455.229899999998</v>
      </c>
      <c r="I26" s="40">
        <f t="shared" si="1"/>
        <v>-1.8100710734632202</v>
      </c>
    </row>
    <row r="27" spans="1:9" s="6" customFormat="1" ht="15.95" customHeight="1" x14ac:dyDescent="0.2">
      <c r="C27" s="12" t="s">
        <v>132</v>
      </c>
      <c r="D27" s="7">
        <v>12160.955599999999</v>
      </c>
      <c r="E27" s="7">
        <v>10789.447099999999</v>
      </c>
      <c r="F27" s="44">
        <f t="shared" si="0"/>
        <v>12.711573515198936</v>
      </c>
      <c r="G27" s="7">
        <v>32007.502700000001</v>
      </c>
      <c r="H27" s="7">
        <v>29550.0818</v>
      </c>
      <c r="I27" s="40">
        <f t="shared" si="1"/>
        <v>8.3161221570628499</v>
      </c>
    </row>
    <row r="28" spans="1:9" s="6" customFormat="1" ht="15.95" customHeight="1" x14ac:dyDescent="0.2">
      <c r="A28" s="6" t="s">
        <v>13</v>
      </c>
      <c r="C28" s="12" t="s">
        <v>64</v>
      </c>
      <c r="D28" s="7">
        <v>13716.971600000001</v>
      </c>
      <c r="E28" s="7">
        <v>12246.607900000001</v>
      </c>
      <c r="F28" s="44">
        <f t="shared" si="0"/>
        <v>12.006293595796436</v>
      </c>
      <c r="G28" s="7">
        <v>38044.586499999998</v>
      </c>
      <c r="H28" s="7">
        <v>34864.061999999998</v>
      </c>
      <c r="I28" s="40">
        <f t="shared" si="1"/>
        <v>9.1226446878163614</v>
      </c>
    </row>
    <row r="29" spans="1:9" s="6" customFormat="1" ht="15.95" customHeight="1" x14ac:dyDescent="0.2">
      <c r="C29" s="12" t="s">
        <v>65</v>
      </c>
      <c r="D29" s="7">
        <v>58796.326999999997</v>
      </c>
      <c r="E29" s="7">
        <v>46668.978600000002</v>
      </c>
      <c r="F29" s="44">
        <f t="shared" si="0"/>
        <v>25.985887764854553</v>
      </c>
      <c r="G29" s="7">
        <v>158440.56770000001</v>
      </c>
      <c r="H29" s="7">
        <v>129889.95789999999</v>
      </c>
      <c r="I29" s="40">
        <f t="shared" si="1"/>
        <v>21.980613637569007</v>
      </c>
    </row>
    <row r="30" spans="1:9" s="6" customFormat="1" ht="15.95" customHeight="1" x14ac:dyDescent="0.2">
      <c r="C30" s="12" t="s">
        <v>66</v>
      </c>
      <c r="D30" s="7">
        <v>7614.5156999999999</v>
      </c>
      <c r="E30" s="7">
        <v>7398.8960999999999</v>
      </c>
      <c r="F30" s="44">
        <f t="shared" si="0"/>
        <v>2.9142131080878357</v>
      </c>
      <c r="G30" s="7">
        <v>20836.0291</v>
      </c>
      <c r="H30" s="7">
        <v>20887.8478</v>
      </c>
      <c r="I30" s="40">
        <f t="shared" si="1"/>
        <v>-0.24808060886005023</v>
      </c>
    </row>
    <row r="31" spans="1:9" s="6" customFormat="1" ht="15.95" customHeight="1" x14ac:dyDescent="0.2">
      <c r="C31" s="12" t="s">
        <v>67</v>
      </c>
      <c r="D31" s="7">
        <v>82.179100000000005</v>
      </c>
      <c r="E31" s="7">
        <v>81.207999999999998</v>
      </c>
      <c r="F31" s="44">
        <f t="shared" si="0"/>
        <v>1.1958181459954744</v>
      </c>
      <c r="G31" s="7">
        <v>207.29949999999999</v>
      </c>
      <c r="H31" s="7">
        <v>219.7585</v>
      </c>
      <c r="I31" s="40">
        <f t="shared" si="1"/>
        <v>-5.6694052789766971</v>
      </c>
    </row>
    <row r="32" spans="1:9" s="6" customFormat="1" ht="15.95" customHeight="1" x14ac:dyDescent="0.2">
      <c r="C32" s="12" t="s">
        <v>68</v>
      </c>
      <c r="D32" s="7">
        <v>92156.280799999993</v>
      </c>
      <c r="E32" s="7">
        <v>90957.662800000006</v>
      </c>
      <c r="F32" s="44">
        <f t="shared" si="0"/>
        <v>1.317775724553897</v>
      </c>
      <c r="G32" s="7">
        <v>247957.36670000001</v>
      </c>
      <c r="H32" s="7">
        <v>249232.08189999999</v>
      </c>
      <c r="I32" s="40">
        <f t="shared" si="1"/>
        <v>-0.51145710868452454</v>
      </c>
    </row>
    <row r="33" spans="1:9" s="6" customFormat="1" ht="15.95" customHeight="1" x14ac:dyDescent="0.2">
      <c r="C33" s="12" t="s">
        <v>69</v>
      </c>
      <c r="D33" s="7">
        <v>30606.602999999999</v>
      </c>
      <c r="E33" s="7">
        <v>30307.081200000001</v>
      </c>
      <c r="F33" s="44">
        <f t="shared" si="0"/>
        <v>0.98828982581140679</v>
      </c>
      <c r="G33" s="7">
        <v>82261.357699999993</v>
      </c>
      <c r="H33" s="7">
        <v>84040.363800000006</v>
      </c>
      <c r="I33" s="40">
        <f t="shared" si="1"/>
        <v>-2.1168472143144328</v>
      </c>
    </row>
    <row r="34" spans="1:9" s="6" customFormat="1" ht="15.95" customHeight="1" x14ac:dyDescent="0.2">
      <c r="C34" s="12" t="s">
        <v>70</v>
      </c>
      <c r="D34" s="7">
        <v>492656.3898</v>
      </c>
      <c r="E34" s="7">
        <v>405588.08279999997</v>
      </c>
      <c r="F34" s="44">
        <f t="shared" si="0"/>
        <v>21.46717585953688</v>
      </c>
      <c r="G34" s="7">
        <v>1315672.5373</v>
      </c>
      <c r="H34" s="7">
        <v>1141476.3144</v>
      </c>
      <c r="I34" s="40">
        <f t="shared" si="1"/>
        <v>15.260607750022714</v>
      </c>
    </row>
    <row r="35" spans="1:9" s="6" customFormat="1" ht="15.95" customHeight="1" x14ac:dyDescent="0.2">
      <c r="C35" s="12" t="s">
        <v>71</v>
      </c>
      <c r="D35" s="7">
        <v>9249.5702000000001</v>
      </c>
      <c r="E35" s="7">
        <v>8266.1483000000007</v>
      </c>
      <c r="F35" s="44">
        <f t="shared" si="0"/>
        <v>11.896978669013222</v>
      </c>
      <c r="G35" s="7">
        <v>25946.238700000002</v>
      </c>
      <c r="H35" s="7">
        <v>24067.0893</v>
      </c>
      <c r="I35" s="40">
        <f t="shared" si="1"/>
        <v>7.8079628848179965</v>
      </c>
    </row>
    <row r="36" spans="1:9" s="6" customFormat="1" ht="15.95" customHeight="1" x14ac:dyDescent="0.2">
      <c r="C36" s="12" t="s">
        <v>72</v>
      </c>
      <c r="D36" s="7">
        <v>108892.3734</v>
      </c>
      <c r="E36" s="7">
        <v>88213.612299999993</v>
      </c>
      <c r="F36" s="44">
        <f t="shared" si="0"/>
        <v>23.441689508955761</v>
      </c>
      <c r="G36" s="7">
        <v>283833.21340000001</v>
      </c>
      <c r="H36" s="7">
        <v>240753.9621</v>
      </c>
      <c r="I36" s="40">
        <f t="shared" si="1"/>
        <v>17.893475531715879</v>
      </c>
    </row>
    <row r="37" spans="1:9" s="6" customFormat="1" ht="15.95" customHeight="1" x14ac:dyDescent="0.2">
      <c r="C37" s="12" t="s">
        <v>80</v>
      </c>
      <c r="D37" s="7">
        <v>3176.8499000000002</v>
      </c>
      <c r="E37" s="7">
        <v>3217.6749</v>
      </c>
      <c r="F37" s="44">
        <f t="shared" si="0"/>
        <v>-1.268773299627</v>
      </c>
      <c r="G37" s="7">
        <v>8804.8664000000008</v>
      </c>
      <c r="H37" s="7">
        <v>8999.1250999999993</v>
      </c>
      <c r="I37" s="40">
        <f t="shared" si="1"/>
        <v>-2.1586398437776921</v>
      </c>
    </row>
    <row r="38" spans="1:9" s="6" customFormat="1" ht="15.95" customHeight="1" x14ac:dyDescent="0.2">
      <c r="C38" s="12" t="s">
        <v>73</v>
      </c>
      <c r="D38" s="7">
        <v>57546.927799999998</v>
      </c>
      <c r="E38" s="7">
        <v>53588.984900000003</v>
      </c>
      <c r="F38" s="44">
        <f t="shared" si="0"/>
        <v>7.3857396391921526</v>
      </c>
      <c r="G38" s="7">
        <v>155857.88589999999</v>
      </c>
      <c r="H38" s="7">
        <v>151007.57250000001</v>
      </c>
      <c r="I38" s="40">
        <f t="shared" si="1"/>
        <v>3.2119670025157205</v>
      </c>
    </row>
    <row r="39" spans="1:9" s="6" customFormat="1" ht="15.95" customHeight="1" x14ac:dyDescent="0.2">
      <c r="C39" s="12" t="s">
        <v>74</v>
      </c>
      <c r="D39" s="7">
        <v>38551.073499999999</v>
      </c>
      <c r="E39" s="7">
        <v>33170.290399999998</v>
      </c>
      <c r="F39" s="44">
        <f t="shared" si="0"/>
        <v>16.221694278564414</v>
      </c>
      <c r="G39" s="7">
        <v>101923.41409999999</v>
      </c>
      <c r="H39" s="7">
        <v>90300.873999999996</v>
      </c>
      <c r="I39" s="40">
        <f t="shared" si="1"/>
        <v>12.870905435533217</v>
      </c>
    </row>
    <row r="40" spans="1:9" s="6" customFormat="1" ht="15.95" customHeight="1" x14ac:dyDescent="0.2">
      <c r="C40" s="12" t="s">
        <v>75</v>
      </c>
      <c r="D40" s="7">
        <v>22497.132000000001</v>
      </c>
      <c r="E40" s="7">
        <v>20290.767199999998</v>
      </c>
      <c r="F40" s="44">
        <f t="shared" si="0"/>
        <v>10.873737686961405</v>
      </c>
      <c r="G40" s="7">
        <v>64220.453300000001</v>
      </c>
      <c r="H40" s="7">
        <v>62326.383999999998</v>
      </c>
      <c r="I40" s="40">
        <f t="shared" si="1"/>
        <v>3.0389526528604733</v>
      </c>
    </row>
    <row r="41" spans="1:9" s="6" customFormat="1" ht="15.95" customHeight="1" x14ac:dyDescent="0.2">
      <c r="C41" s="12" t="s">
        <v>76</v>
      </c>
      <c r="D41" s="7">
        <v>131388.36470000001</v>
      </c>
      <c r="E41" s="7">
        <v>120831.1397</v>
      </c>
      <c r="F41" s="44">
        <f t="shared" si="0"/>
        <v>8.7371724095390562</v>
      </c>
      <c r="G41" s="7">
        <v>357595.81569999998</v>
      </c>
      <c r="H41" s="7">
        <v>340330.50750000001</v>
      </c>
      <c r="I41" s="40">
        <f t="shared" si="1"/>
        <v>5.0731003596555126</v>
      </c>
    </row>
    <row r="42" spans="1:9" s="6" customFormat="1" ht="15.95" customHeight="1" x14ac:dyDescent="0.2">
      <c r="A42" s="6" t="s">
        <v>12</v>
      </c>
      <c r="C42" s="12" t="s">
        <v>77</v>
      </c>
      <c r="D42" s="7">
        <v>68462.804600000003</v>
      </c>
      <c r="E42" s="7">
        <v>63115.003700000001</v>
      </c>
      <c r="F42" s="44">
        <f t="shared" si="0"/>
        <v>8.4731055794899675</v>
      </c>
      <c r="G42" s="7">
        <v>186999.003</v>
      </c>
      <c r="H42" s="7">
        <v>178532.36189999999</v>
      </c>
      <c r="I42" s="40">
        <f t="shared" si="1"/>
        <v>4.7423565172695987</v>
      </c>
    </row>
    <row r="43" spans="1:9" s="6" customFormat="1" ht="15.95" customHeight="1" x14ac:dyDescent="0.2">
      <c r="C43" s="12" t="s">
        <v>78</v>
      </c>
      <c r="D43" s="7">
        <v>832.30629999999996</v>
      </c>
      <c r="E43" s="7">
        <v>742.02959999999996</v>
      </c>
      <c r="F43" s="44">
        <f t="shared" si="0"/>
        <v>12.166185823314862</v>
      </c>
      <c r="G43" s="7">
        <v>2409.6633000000002</v>
      </c>
      <c r="H43" s="7">
        <v>2182.7257</v>
      </c>
      <c r="I43" s="40">
        <f t="shared" si="1"/>
        <v>10.396982085289054</v>
      </c>
    </row>
    <row r="44" spans="1:9" s="6" customFormat="1" ht="15.95" customHeight="1" x14ac:dyDescent="0.2">
      <c r="C44" s="23" t="s">
        <v>79</v>
      </c>
      <c r="D44" s="8">
        <v>67666.435800000399</v>
      </c>
      <c r="E44" s="8">
        <v>59712.8590000002</v>
      </c>
      <c r="F44" s="45">
        <f t="shared" si="0"/>
        <v>13.31970522463206</v>
      </c>
      <c r="G44" s="8">
        <v>182940.68330000099</v>
      </c>
      <c r="H44" s="8">
        <v>165132.7892</v>
      </c>
      <c r="I44" s="42">
        <f t="shared" si="1"/>
        <v>10.783984323327232</v>
      </c>
    </row>
    <row r="45" spans="1:9" s="6" customFormat="1" ht="15.95" customHeight="1" x14ac:dyDescent="0.2">
      <c r="C45" s="23" t="s">
        <v>43</v>
      </c>
      <c r="D45" s="17">
        <v>600.28620000000001</v>
      </c>
      <c r="E45" s="17">
        <v>3620.6734999999999</v>
      </c>
      <c r="F45" s="43">
        <f t="shared" si="0"/>
        <v>-83.420592881407288</v>
      </c>
      <c r="G45" s="17">
        <v>1481.3685</v>
      </c>
      <c r="H45" s="17">
        <v>10386.568300000001</v>
      </c>
      <c r="I45" s="41">
        <f t="shared" si="1"/>
        <v>-85.737652156006135</v>
      </c>
    </row>
    <row r="46" spans="1:9" s="4" customFormat="1" ht="15.95" customHeight="1" x14ac:dyDescent="0.2">
      <c r="C46" s="138" t="s">
        <v>136</v>
      </c>
      <c r="D46" s="32">
        <v>3108621.5391000002</v>
      </c>
      <c r="E46" s="32">
        <v>2799225.3235999998</v>
      </c>
      <c r="F46" s="47">
        <f t="shared" si="0"/>
        <v>11.052922853030452</v>
      </c>
      <c r="G46" s="32">
        <v>8302489.3898</v>
      </c>
      <c r="H46" s="32">
        <v>7811862.8624999998</v>
      </c>
      <c r="I46" s="52">
        <f t="shared" si="1"/>
        <v>6.2805317494140809</v>
      </c>
    </row>
    <row r="47" spans="1:9" ht="15" customHeight="1" x14ac:dyDescent="0.2">
      <c r="C47" s="3"/>
    </row>
    <row r="48" spans="1:9" ht="15" customHeight="1" x14ac:dyDescent="0.2">
      <c r="C48" s="3"/>
    </row>
    <row r="49" spans="3:3" ht="15" customHeight="1" x14ac:dyDescent="0.2">
      <c r="C49" s="3"/>
    </row>
    <row r="50" spans="3:3" ht="15" customHeight="1" x14ac:dyDescent="0.2"/>
  </sheetData>
  <customSheetViews>
    <customSheetView guid="{BD0090C9-DA10-4990-9651-066A2554CA18}">
      <selection activeCell="L28" sqref="L28"/>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18436"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18436" r:id="rId5"/>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
  <sheetViews>
    <sheetView topLeftCell="A4" workbookViewId="0">
      <selection activeCell="I16" sqref="I16"/>
    </sheetView>
  </sheetViews>
  <sheetFormatPr baseColWidth="10" defaultRowHeight="12.75" x14ac:dyDescent="0.2"/>
  <cols>
    <col min="1" max="2" width="1.85546875" customWidth="1"/>
    <col min="3" max="3" width="16.28515625" customWidth="1"/>
    <col min="4" max="7" width="16.140625" customWidth="1"/>
    <col min="11" max="11" width="13.140625" customWidth="1"/>
  </cols>
  <sheetData>
    <row r="1" spans="3:11" ht="12.75" customHeight="1" x14ac:dyDescent="0.2"/>
    <row r="2" spans="3:11" ht="12.75" customHeight="1" x14ac:dyDescent="0.2"/>
    <row r="3" spans="3:11" ht="12.75" customHeight="1" x14ac:dyDescent="0.2"/>
    <row r="4" spans="3:11" ht="12.75" customHeight="1" x14ac:dyDescent="0.2"/>
    <row r="5" spans="3:11" ht="12.75" customHeight="1" x14ac:dyDescent="0.2"/>
    <row r="6" spans="3:11" ht="12.75" customHeight="1" x14ac:dyDescent="0.2"/>
    <row r="7" spans="3:11" ht="15.75" customHeight="1" x14ac:dyDescent="0.25">
      <c r="C7" s="2" t="s">
        <v>2</v>
      </c>
      <c r="F7" s="53"/>
      <c r="G7" s="53"/>
    </row>
    <row r="8" spans="3:11" ht="12.75" customHeight="1" x14ac:dyDescent="0.2"/>
    <row r="9" spans="3:11" ht="12.75" customHeight="1" x14ac:dyDescent="0.2">
      <c r="C9" s="1" t="s">
        <v>170</v>
      </c>
    </row>
    <row r="10" spans="3:11" ht="12.75" customHeight="1" x14ac:dyDescent="0.2"/>
    <row r="11" spans="3:11" ht="15.95" customHeight="1" x14ac:dyDescent="0.2">
      <c r="C11" s="213" t="s">
        <v>41</v>
      </c>
      <c r="D11" s="213" t="str">
        <f>'M1'!D11:F11</f>
        <v>März</v>
      </c>
      <c r="E11" s="222"/>
      <c r="F11" s="213" t="str">
        <f>'M1'!G11</f>
        <v>Jahressumme:   Januar bis März</v>
      </c>
      <c r="G11" s="222"/>
    </row>
    <row r="12" spans="3:11" ht="45" customHeight="1" x14ac:dyDescent="0.2">
      <c r="C12" s="214"/>
      <c r="D12" s="86" t="s">
        <v>95</v>
      </c>
      <c r="E12" s="87" t="s">
        <v>96</v>
      </c>
      <c r="F12" s="86" t="s">
        <v>95</v>
      </c>
      <c r="G12" s="87" t="s">
        <v>96</v>
      </c>
    </row>
    <row r="13" spans="3:11" ht="15.95" customHeight="1" x14ac:dyDescent="0.2">
      <c r="C13" s="215"/>
      <c r="D13" s="88" t="s">
        <v>0</v>
      </c>
      <c r="E13" s="25" t="s">
        <v>0</v>
      </c>
      <c r="F13" s="88" t="s">
        <v>0</v>
      </c>
      <c r="G13" s="25" t="s">
        <v>0</v>
      </c>
    </row>
    <row r="14" spans="3:11" s="6" customFormat="1" ht="15.95" customHeight="1" x14ac:dyDescent="0.2">
      <c r="C14" s="20" t="s">
        <v>10</v>
      </c>
      <c r="D14" s="46">
        <f>'M1'!F14</f>
        <v>8.6945935373647103</v>
      </c>
      <c r="E14" s="46">
        <v>0.27989430475170707</v>
      </c>
      <c r="F14" s="46">
        <f>'M1'!I14</f>
        <v>3.8257063280922239</v>
      </c>
      <c r="G14" s="39">
        <v>-0.13991433582172874</v>
      </c>
      <c r="I14" s="89"/>
      <c r="K14" s="89"/>
    </row>
    <row r="15" spans="3:11" s="6" customFormat="1" ht="15.95" customHeight="1" x14ac:dyDescent="0.2">
      <c r="C15" s="21" t="s">
        <v>11</v>
      </c>
      <c r="D15" s="43">
        <f>'M1'!F15</f>
        <v>14.72585994684772</v>
      </c>
      <c r="E15" s="43">
        <v>7.1703671835491036</v>
      </c>
      <c r="F15" s="43">
        <f>'M1'!I15</f>
        <v>10.083178716061838</v>
      </c>
      <c r="G15" s="41">
        <v>6.9809425333872781</v>
      </c>
      <c r="K15" s="89"/>
    </row>
    <row r="16" spans="3:11" s="6" customFormat="1" ht="15.95" customHeight="1" x14ac:dyDescent="0.2">
      <c r="C16" s="22" t="s">
        <v>53</v>
      </c>
      <c r="D16" s="44">
        <f>'M1'!F16</f>
        <v>14.802883281543842</v>
      </c>
      <c r="E16" s="44">
        <v>7.2376994068839906</v>
      </c>
      <c r="F16" s="44">
        <f>'M1'!I16</f>
        <v>10.045212716176266</v>
      </c>
      <c r="G16" s="40">
        <v>6.9320176330644614</v>
      </c>
      <c r="K16" s="89"/>
    </row>
    <row r="17" spans="1:11" s="6" customFormat="1" ht="15.95" customHeight="1" x14ac:dyDescent="0.2">
      <c r="C17" s="12" t="s">
        <v>54</v>
      </c>
      <c r="D17" s="44">
        <f>'M1'!F17</f>
        <v>-1.7362790128952099</v>
      </c>
      <c r="E17" s="44">
        <v>-9.4124560213322326</v>
      </c>
      <c r="F17" s="44">
        <f>'M1'!I17</f>
        <v>-3.0388008942345692</v>
      </c>
      <c r="G17" s="40">
        <v>-6.8232769935964654</v>
      </c>
      <c r="K17" s="89"/>
    </row>
    <row r="18" spans="1:11" s="6" customFormat="1" ht="15.95" customHeight="1" x14ac:dyDescent="0.2">
      <c r="C18" s="12" t="s">
        <v>55</v>
      </c>
      <c r="D18" s="44">
        <f>'M1'!F18</f>
        <v>19.042271840008752</v>
      </c>
      <c r="E18" s="44">
        <v>11.515596111436693</v>
      </c>
      <c r="F18" s="44">
        <f>'M1'!I18</f>
        <v>12.855736919093516</v>
      </c>
      <c r="G18" s="40">
        <v>9.9664688006136259</v>
      </c>
      <c r="K18" s="89"/>
    </row>
    <row r="19" spans="1:11" s="6" customFormat="1" ht="15.95" customHeight="1" x14ac:dyDescent="0.2">
      <c r="A19" s="6" t="s">
        <v>12</v>
      </c>
      <c r="C19" s="12" t="s">
        <v>56</v>
      </c>
      <c r="D19" s="44">
        <f>'M1'!F19</f>
        <v>6.4470193253306718</v>
      </c>
      <c r="E19" s="44">
        <v>1.639788005466869E-2</v>
      </c>
      <c r="F19" s="44">
        <f>'M1'!I19</f>
        <v>1.0069297867674436</v>
      </c>
      <c r="G19" s="40">
        <v>-1.5449146572609607</v>
      </c>
      <c r="K19" s="89"/>
    </row>
    <row r="20" spans="1:11" s="6" customFormat="1" ht="15.95" customHeight="1" x14ac:dyDescent="0.2">
      <c r="C20" s="12" t="s">
        <v>57</v>
      </c>
      <c r="D20" s="44">
        <f>'M1'!F20</f>
        <v>10.68698066289862</v>
      </c>
      <c r="E20" s="44">
        <v>4.2987650578154728</v>
      </c>
      <c r="F20" s="44">
        <f>'M1'!I20</f>
        <v>7.2429611579969162</v>
      </c>
      <c r="G20" s="40">
        <v>5.0604648170991879</v>
      </c>
      <c r="K20" s="89"/>
    </row>
    <row r="21" spans="1:11" s="6" customFormat="1" ht="15.95" customHeight="1" x14ac:dyDescent="0.2">
      <c r="C21" s="12" t="s">
        <v>58</v>
      </c>
      <c r="D21" s="44">
        <f>'M1'!F21</f>
        <v>4.498934649679228</v>
      </c>
      <c r="E21" s="44">
        <v>-0.3271207520293018</v>
      </c>
      <c r="F21" s="44">
        <f>'M1'!I21</f>
        <v>-0.4223425206164535</v>
      </c>
      <c r="G21" s="40">
        <v>-1.8868534682503224</v>
      </c>
      <c r="K21" s="89"/>
    </row>
    <row r="22" spans="1:11" s="6" customFormat="1" ht="15.95" customHeight="1" x14ac:dyDescent="0.2">
      <c r="C22" s="12" t="s">
        <v>59</v>
      </c>
      <c r="D22" s="44">
        <f>'M1'!F22</f>
        <v>-0.19703002943654724</v>
      </c>
      <c r="E22" s="44">
        <v>-7.8932076258653439</v>
      </c>
      <c r="F22" s="44">
        <f>'M1'!I22</f>
        <v>-1.0522894647034349</v>
      </c>
      <c r="G22" s="40">
        <v>-4.8085759639345582</v>
      </c>
      <c r="K22" s="89"/>
    </row>
    <row r="23" spans="1:11" s="6" customFormat="1" ht="15.95" customHeight="1" x14ac:dyDescent="0.2">
      <c r="C23" s="12" t="s">
        <v>60</v>
      </c>
      <c r="D23" s="44">
        <f>'M1'!F23</f>
        <v>-10.381423583808328</v>
      </c>
      <c r="E23" s="44">
        <v>-14.360682500605918</v>
      </c>
      <c r="F23" s="44">
        <f>'M1'!I23</f>
        <v>-14.189201218854379</v>
      </c>
      <c r="G23" s="40">
        <v>-15.167743056979091</v>
      </c>
      <c r="K23" s="89"/>
    </row>
    <row r="24" spans="1:11" s="6" customFormat="1" ht="15.95" customHeight="1" x14ac:dyDescent="0.2">
      <c r="C24" s="12" t="s">
        <v>61</v>
      </c>
      <c r="D24" s="44">
        <f>'M1'!F24</f>
        <v>2.1060231575268205</v>
      </c>
      <c r="E24" s="44">
        <v>-4.3062620021563731</v>
      </c>
      <c r="F24" s="44">
        <f>'M1'!I24</f>
        <v>0.86687655277664533</v>
      </c>
      <c r="G24" s="40">
        <v>-1.6371044203351914</v>
      </c>
      <c r="K24" s="89"/>
    </row>
    <row r="25" spans="1:11" s="6" customFormat="1" ht="15.95" customHeight="1" x14ac:dyDescent="0.2">
      <c r="A25" s="6" t="s">
        <v>13</v>
      </c>
      <c r="C25" s="12" t="s">
        <v>62</v>
      </c>
      <c r="D25" s="44">
        <f>'M1'!F25</f>
        <v>0.67300905661484478</v>
      </c>
      <c r="E25" s="44">
        <v>-4.4384878483524517</v>
      </c>
      <c r="F25" s="44">
        <f>'M1'!I25</f>
        <v>-4.7286508470432125</v>
      </c>
      <c r="G25" s="40">
        <v>-6.6215156098819961</v>
      </c>
      <c r="K25" s="89"/>
    </row>
    <row r="26" spans="1:11" s="6" customFormat="1" ht="15.95" customHeight="1" x14ac:dyDescent="0.2">
      <c r="C26" s="12" t="s">
        <v>63</v>
      </c>
      <c r="D26" s="44">
        <f>'M1'!F26</f>
        <v>0.99253316830120752</v>
      </c>
      <c r="E26" s="44">
        <v>-4.8712070232093936</v>
      </c>
      <c r="F26" s="44">
        <f>'M1'!I26</f>
        <v>-1.8100710734632202</v>
      </c>
      <c r="G26" s="40">
        <v>-4.1506287618422135</v>
      </c>
      <c r="K26" s="89"/>
    </row>
    <row r="27" spans="1:11" s="6" customFormat="1" ht="15.95" customHeight="1" x14ac:dyDescent="0.2">
      <c r="A27" s="6" t="s">
        <v>13</v>
      </c>
      <c r="C27" s="12" t="s">
        <v>132</v>
      </c>
      <c r="D27" s="44">
        <f>'M1'!F27</f>
        <v>12.711573515198936</v>
      </c>
      <c r="E27" s="44">
        <v>4.8756792825511752</v>
      </c>
      <c r="F27" s="44">
        <f>'M1'!I27</f>
        <v>8.3161221570628499</v>
      </c>
      <c r="G27" s="40">
        <v>5.1078095952673124</v>
      </c>
      <c r="K27" s="89"/>
    </row>
    <row r="28" spans="1:11" s="6" customFormat="1" ht="15.95" customHeight="1" x14ac:dyDescent="0.2">
      <c r="A28" s="6" t="s">
        <v>13</v>
      </c>
      <c r="C28" s="12" t="s">
        <v>64</v>
      </c>
      <c r="D28" s="44">
        <f>'M1'!F28</f>
        <v>12.006293595796436</v>
      </c>
      <c r="E28" s="44">
        <v>5.4212146901652574</v>
      </c>
      <c r="F28" s="44">
        <f>'M1'!I28</f>
        <v>9.1226446878163614</v>
      </c>
      <c r="G28" s="40">
        <v>6.7285711643006323</v>
      </c>
      <c r="K28" s="89"/>
    </row>
    <row r="29" spans="1:11" s="6" customFormat="1" ht="15.95" customHeight="1" x14ac:dyDescent="0.2">
      <c r="C29" s="12" t="s">
        <v>65</v>
      </c>
      <c r="D29" s="44">
        <f>'M1'!F29</f>
        <v>25.985887764854553</v>
      </c>
      <c r="E29" s="44">
        <v>18.752439101601297</v>
      </c>
      <c r="F29" s="44">
        <f>'M1'!I29</f>
        <v>21.980613637569007</v>
      </c>
      <c r="G29" s="40">
        <v>19.355269917428657</v>
      </c>
      <c r="K29" s="89"/>
    </row>
    <row r="30" spans="1:11" s="6" customFormat="1" ht="15.95" customHeight="1" x14ac:dyDescent="0.2">
      <c r="C30" s="12" t="s">
        <v>66</v>
      </c>
      <c r="D30" s="44">
        <f>'M1'!F30</f>
        <v>2.9142131080878357</v>
      </c>
      <c r="E30" s="44">
        <v>-4.6770239908109374</v>
      </c>
      <c r="F30" s="44">
        <f>'M1'!I30</f>
        <v>-0.24808060886005023</v>
      </c>
      <c r="G30" s="40">
        <v>-3.8275304541869843</v>
      </c>
      <c r="K30" s="89"/>
    </row>
    <row r="31" spans="1:11" s="6" customFormat="1" ht="15.95" customHeight="1" x14ac:dyDescent="0.2">
      <c r="C31" s="12" t="s">
        <v>67</v>
      </c>
      <c r="D31" s="44">
        <f>'M1'!F31</f>
        <v>1.1958181459954744</v>
      </c>
      <c r="E31" s="44">
        <v>-6.854507801758686</v>
      </c>
      <c r="F31" s="44">
        <f>'M1'!I31</f>
        <v>-5.6694052789766971</v>
      </c>
      <c r="G31" s="40">
        <v>-9.3225476007666401</v>
      </c>
      <c r="K31" s="89"/>
    </row>
    <row r="32" spans="1:11" s="6" customFormat="1" ht="15.95" customHeight="1" x14ac:dyDescent="0.2">
      <c r="C32" s="12" t="s">
        <v>68</v>
      </c>
      <c r="D32" s="44">
        <f>'M1'!F32</f>
        <v>1.317775724553897</v>
      </c>
      <c r="E32" s="44">
        <v>-5.8565786771542037</v>
      </c>
      <c r="F32" s="44">
        <f>'M1'!I32</f>
        <v>-0.51145710868452454</v>
      </c>
      <c r="G32" s="40">
        <v>-3.8292238382028927</v>
      </c>
      <c r="K32" s="89"/>
    </row>
    <row r="33" spans="1:11" s="6" customFormat="1" ht="15.95" customHeight="1" x14ac:dyDescent="0.2">
      <c r="C33" s="12" t="s">
        <v>69</v>
      </c>
      <c r="D33" s="44">
        <f>'M1'!F33</f>
        <v>0.98828982581140679</v>
      </c>
      <c r="E33" s="44">
        <v>-6.649776240354683</v>
      </c>
      <c r="F33" s="44">
        <f>'M1'!I33</f>
        <v>-2.1168472143144328</v>
      </c>
      <c r="G33" s="40">
        <v>-5.6684761542204427</v>
      </c>
      <c r="K33" s="89"/>
    </row>
    <row r="34" spans="1:11" s="6" customFormat="1" ht="15.95" customHeight="1" x14ac:dyDescent="0.2">
      <c r="C34" s="12" t="s">
        <v>70</v>
      </c>
      <c r="D34" s="44">
        <f>'M1'!F34</f>
        <v>21.46717585953688</v>
      </c>
      <c r="E34" s="44">
        <v>13.472466461257412</v>
      </c>
      <c r="F34" s="44">
        <f>'M1'!I34</f>
        <v>15.260607750022714</v>
      </c>
      <c r="G34" s="40">
        <v>12.000210366502046</v>
      </c>
      <c r="K34" s="89"/>
    </row>
    <row r="35" spans="1:11" s="6" customFormat="1" ht="15.95" customHeight="1" x14ac:dyDescent="0.2">
      <c r="C35" s="12" t="s">
        <v>71</v>
      </c>
      <c r="D35" s="44">
        <f>'M1'!F35</f>
        <v>11.896978669013222</v>
      </c>
      <c r="E35" s="44">
        <v>5.2776819835813882</v>
      </c>
      <c r="F35" s="44">
        <f>'M1'!I35</f>
        <v>7.8079628848179965</v>
      </c>
      <c r="G35" s="40">
        <v>5.4126719769354708</v>
      </c>
      <c r="K35" s="89"/>
    </row>
    <row r="36" spans="1:11" s="6" customFormat="1" ht="15.95" customHeight="1" x14ac:dyDescent="0.2">
      <c r="C36" s="12" t="s">
        <v>72</v>
      </c>
      <c r="D36" s="44">
        <f>'M1'!F36</f>
        <v>23.441689508955761</v>
      </c>
      <c r="E36" s="44">
        <v>15.696883145668863</v>
      </c>
      <c r="F36" s="44">
        <f>'M1'!I36</f>
        <v>17.893475531715879</v>
      </c>
      <c r="G36" s="40">
        <v>14.93643123335373</v>
      </c>
      <c r="K36" s="89"/>
    </row>
    <row r="37" spans="1:11" s="6" customFormat="1" ht="15.95" customHeight="1" x14ac:dyDescent="0.2">
      <c r="C37" s="12" t="s">
        <v>80</v>
      </c>
      <c r="D37" s="44">
        <f>'M1'!F37</f>
        <v>-1.268773299627</v>
      </c>
      <c r="E37" s="44">
        <v>-4.3038794876387243</v>
      </c>
      <c r="F37" s="44">
        <f>'M1'!I37</f>
        <v>-2.1586398437776921</v>
      </c>
      <c r="G37" s="40">
        <v>-2.7159436666252219</v>
      </c>
      <c r="K37" s="89"/>
    </row>
    <row r="38" spans="1:11" s="6" customFormat="1" ht="15.95" customHeight="1" x14ac:dyDescent="0.2">
      <c r="C38" s="12" t="s">
        <v>73</v>
      </c>
      <c r="D38" s="44">
        <f>'M1'!F38</f>
        <v>7.3857396391921526</v>
      </c>
      <c r="E38" s="44">
        <v>0.14126561020515283</v>
      </c>
      <c r="F38" s="44">
        <f>'M1'!I38</f>
        <v>3.2119670025157205</v>
      </c>
      <c r="G38" s="40">
        <v>0.19193721160861799</v>
      </c>
      <c r="K38" s="89"/>
    </row>
    <row r="39" spans="1:11" s="6" customFormat="1" ht="15.95" customHeight="1" x14ac:dyDescent="0.2">
      <c r="C39" s="12" t="s">
        <v>74</v>
      </c>
      <c r="D39" s="44">
        <f>'M1'!F39</f>
        <v>16.221694278564414</v>
      </c>
      <c r="E39" s="44">
        <v>8.4590730822234264</v>
      </c>
      <c r="F39" s="44">
        <f>'M1'!I39</f>
        <v>12.870905435533217</v>
      </c>
      <c r="G39" s="40">
        <v>9.7399518033911932</v>
      </c>
      <c r="K39" s="89"/>
    </row>
    <row r="40" spans="1:11" s="6" customFormat="1" ht="15.95" customHeight="1" x14ac:dyDescent="0.2">
      <c r="C40" s="12" t="s">
        <v>75</v>
      </c>
      <c r="D40" s="44">
        <f>'M1'!F40</f>
        <v>10.873737686961405</v>
      </c>
      <c r="E40" s="44">
        <v>5.9806215170140575</v>
      </c>
      <c r="F40" s="44">
        <f>'M1'!I40</f>
        <v>3.0389526528604733</v>
      </c>
      <c r="G40" s="40">
        <v>1.4650652856248598</v>
      </c>
      <c r="K40" s="89"/>
    </row>
    <row r="41" spans="1:11" s="6" customFormat="1" ht="15.95" customHeight="1" x14ac:dyDescent="0.2">
      <c r="C41" s="12" t="s">
        <v>76</v>
      </c>
      <c r="D41" s="44">
        <f>'M1'!F41</f>
        <v>8.7371724095390562</v>
      </c>
      <c r="E41" s="44">
        <v>0.72654547891242771</v>
      </c>
      <c r="F41" s="44">
        <f>'M1'!I41</f>
        <v>5.0731003596555126</v>
      </c>
      <c r="G41" s="40">
        <v>1.5289126350591005</v>
      </c>
      <c r="K41" s="89"/>
    </row>
    <row r="42" spans="1:11" s="6" customFormat="1" ht="15.95" customHeight="1" x14ac:dyDescent="0.2">
      <c r="A42" s="6" t="s">
        <v>12</v>
      </c>
      <c r="C42" s="12" t="s">
        <v>77</v>
      </c>
      <c r="D42" s="44">
        <f>'M1'!F42</f>
        <v>8.4731055794899675</v>
      </c>
      <c r="E42" s="44">
        <v>1.4761266283296521</v>
      </c>
      <c r="F42" s="44">
        <f>'M1'!I42</f>
        <v>4.7423565172695987</v>
      </c>
      <c r="G42" s="40">
        <v>1.9366611447478874</v>
      </c>
      <c r="K42" s="89"/>
    </row>
    <row r="43" spans="1:11" s="6" customFormat="1" ht="15.95" customHeight="1" x14ac:dyDescent="0.2">
      <c r="C43" s="12" t="s">
        <v>78</v>
      </c>
      <c r="D43" s="44">
        <f>'M1'!F43</f>
        <v>12.166185823314862</v>
      </c>
      <c r="E43" s="44">
        <v>6.6100254831039251</v>
      </c>
      <c r="F43" s="44">
        <f>'M1'!I43</f>
        <v>10.396982085289054</v>
      </c>
      <c r="G43" s="40">
        <v>8.2711124761259498</v>
      </c>
      <c r="K43" s="89"/>
    </row>
    <row r="44" spans="1:11" s="6" customFormat="1" ht="15.95" customHeight="1" x14ac:dyDescent="0.2">
      <c r="C44" s="23" t="s">
        <v>79</v>
      </c>
      <c r="D44" s="45">
        <f>'M1'!F44</f>
        <v>13.31970522463206</v>
      </c>
      <c r="E44" s="45">
        <v>5.9411354945663675</v>
      </c>
      <c r="F44" s="45">
        <f>'M1'!I44</f>
        <v>10.783984323327232</v>
      </c>
      <c r="G44" s="42">
        <v>7.884035948138802</v>
      </c>
      <c r="K44" s="89"/>
    </row>
    <row r="45" spans="1:11" s="6" customFormat="1" ht="15.95" customHeight="1" x14ac:dyDescent="0.2">
      <c r="C45" s="23" t="s">
        <v>43</v>
      </c>
      <c r="D45" s="43">
        <f>'M1'!F45</f>
        <v>-83.420592881407288</v>
      </c>
      <c r="E45" s="43">
        <v>-84.694941364530294</v>
      </c>
      <c r="F45" s="43">
        <f>'M1'!I45</f>
        <v>-85.737652156006135</v>
      </c>
      <c r="G45" s="41">
        <v>-86.267511741027192</v>
      </c>
      <c r="K45" s="89"/>
    </row>
    <row r="46" spans="1:11" s="4" customFormat="1" ht="15.95" customHeight="1" x14ac:dyDescent="0.2">
      <c r="C46" s="138" t="s">
        <v>9</v>
      </c>
      <c r="D46" s="47">
        <f>'M1'!F46</f>
        <v>11.052922853030452</v>
      </c>
      <c r="E46" s="47">
        <v>3.0003974272947715</v>
      </c>
      <c r="F46" s="47">
        <f>'M1'!I46</f>
        <v>6.2805317494140809</v>
      </c>
      <c r="G46" s="52">
        <v>2.6746181794726738</v>
      </c>
      <c r="J46" s="90"/>
      <c r="K46" s="89"/>
    </row>
    <row r="47" spans="1:11" ht="15" customHeight="1" x14ac:dyDescent="0.2">
      <c r="C47" s="3"/>
    </row>
    <row r="48" spans="1:11" ht="15" customHeight="1" x14ac:dyDescent="0.2">
      <c r="C48" s="3"/>
      <c r="D48" s="4"/>
      <c r="E48" s="4"/>
      <c r="F48" s="4"/>
      <c r="G48" s="4"/>
    </row>
    <row r="49" spans="3:3" ht="15" customHeight="1" x14ac:dyDescent="0.2">
      <c r="C49" s="3"/>
    </row>
    <row r="50" spans="3:3" ht="15" customHeight="1" x14ac:dyDescent="0.2"/>
  </sheetData>
  <customSheetViews>
    <customSheetView guid="{BD0090C9-DA10-4990-9651-066A2554CA18}">
      <selection activeCell="J22" sqref="J22"/>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F11:G11"/>
    <mergeCell ref="D11:E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6627"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26627" r:id="rId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workbookViewId="0">
      <selection activeCell="K42" sqref="K42"/>
    </sheetView>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116</v>
      </c>
      <c r="I9" s="53"/>
    </row>
    <row r="10" spans="3:9" ht="12.75" customHeight="1" x14ac:dyDescent="0.2"/>
    <row r="11" spans="3:9" ht="15.95" customHeight="1" x14ac:dyDescent="0.2">
      <c r="C11" s="213" t="s">
        <v>41</v>
      </c>
      <c r="D11" s="216" t="str">
        <f>'M1'!D11:F11</f>
        <v>März</v>
      </c>
      <c r="E11" s="217"/>
      <c r="F11" s="218"/>
      <c r="G11" s="219" t="str">
        <f>'M1'!G11:I11</f>
        <v>Jahressumme:   Januar bis März</v>
      </c>
      <c r="H11" s="220"/>
      <c r="I11" s="221"/>
    </row>
    <row r="12" spans="3:9" ht="23.25" customHeight="1" x14ac:dyDescent="0.2">
      <c r="C12" s="214"/>
      <c r="D12" s="27">
        <v>2017</v>
      </c>
      <c r="E12" s="31">
        <v>2016</v>
      </c>
      <c r="F12" s="34" t="s">
        <v>1</v>
      </c>
      <c r="G12" s="27">
        <v>2017</v>
      </c>
      <c r="H12" s="31">
        <v>2016</v>
      </c>
      <c r="I12" s="34" t="s">
        <v>1</v>
      </c>
    </row>
    <row r="13" spans="3:9" ht="15.95" customHeight="1" x14ac:dyDescent="0.2">
      <c r="C13" s="215"/>
      <c r="D13" s="24" t="s">
        <v>44</v>
      </c>
      <c r="E13" s="29" t="s">
        <v>44</v>
      </c>
      <c r="F13" s="25" t="s">
        <v>0</v>
      </c>
      <c r="G13" s="24" t="s">
        <v>44</v>
      </c>
      <c r="H13" s="29" t="s">
        <v>44</v>
      </c>
      <c r="I13" s="25" t="s">
        <v>0</v>
      </c>
    </row>
    <row r="14" spans="3:9" s="6" customFormat="1" ht="15.95" customHeight="1" x14ac:dyDescent="0.2">
      <c r="C14" s="20" t="s">
        <v>10</v>
      </c>
      <c r="D14" s="16">
        <v>37027219</v>
      </c>
      <c r="E14" s="16">
        <v>33092501</v>
      </c>
      <c r="F14" s="46">
        <f>((D14/E14)*100)-100</f>
        <v>11.890059321898946</v>
      </c>
      <c r="G14" s="16">
        <v>94960952</v>
      </c>
      <c r="H14" s="16">
        <v>89660921</v>
      </c>
      <c r="I14" s="39">
        <f>((G14/H14)*100)-100</f>
        <v>5.9111940195216306</v>
      </c>
    </row>
    <row r="15" spans="3:9" s="6" customFormat="1" ht="15.95" customHeight="1" x14ac:dyDescent="0.2">
      <c r="C15" s="21" t="s">
        <v>11</v>
      </c>
      <c r="D15" s="17">
        <v>9381505</v>
      </c>
      <c r="E15" s="17">
        <v>7993950</v>
      </c>
      <c r="F15" s="43">
        <f t="shared" ref="F15:F46" si="0">((D15/E15)*100)-100</f>
        <v>17.357564157894402</v>
      </c>
      <c r="G15" s="17">
        <v>24596075</v>
      </c>
      <c r="H15" s="17">
        <v>21973954</v>
      </c>
      <c r="I15" s="41">
        <f t="shared" ref="I15:I46" si="1">((G15/H15)*100)-100</f>
        <v>11.932859238715082</v>
      </c>
    </row>
    <row r="16" spans="3:9" s="6" customFormat="1" ht="15.95" customHeight="1" x14ac:dyDescent="0.2">
      <c r="C16" s="22" t="s">
        <v>53</v>
      </c>
      <c r="D16" s="7">
        <v>9008110</v>
      </c>
      <c r="E16" s="7">
        <v>7661274</v>
      </c>
      <c r="F16" s="44">
        <f t="shared" si="0"/>
        <v>17.579791559471687</v>
      </c>
      <c r="G16" s="7">
        <v>23599726</v>
      </c>
      <c r="H16" s="7">
        <v>21057510</v>
      </c>
      <c r="I16" s="40">
        <f t="shared" si="1"/>
        <v>12.072728447000628</v>
      </c>
    </row>
    <row r="17" spans="1:9" s="6" customFormat="1" ht="15.95" customHeight="1" x14ac:dyDescent="0.2">
      <c r="C17" s="12" t="s">
        <v>54</v>
      </c>
      <c r="D17" s="7">
        <v>123314</v>
      </c>
      <c r="E17" s="7">
        <v>123056</v>
      </c>
      <c r="F17" s="44">
        <f t="shared" si="0"/>
        <v>0.20966064230918846</v>
      </c>
      <c r="G17" s="7">
        <v>336977</v>
      </c>
      <c r="H17" s="7">
        <v>345034</v>
      </c>
      <c r="I17" s="40">
        <f t="shared" si="1"/>
        <v>-2.3351321898711461</v>
      </c>
    </row>
    <row r="18" spans="1:9" s="6" customFormat="1" ht="15.95" customHeight="1" x14ac:dyDescent="0.2">
      <c r="C18" s="12" t="s">
        <v>55</v>
      </c>
      <c r="D18" s="7">
        <v>374134</v>
      </c>
      <c r="E18" s="7">
        <v>297563</v>
      </c>
      <c r="F18" s="44">
        <f t="shared" si="0"/>
        <v>25.732701982437334</v>
      </c>
      <c r="G18" s="7">
        <v>918524</v>
      </c>
      <c r="H18" s="7">
        <v>775603</v>
      </c>
      <c r="I18" s="40">
        <f t="shared" si="1"/>
        <v>18.427081896279418</v>
      </c>
    </row>
    <row r="19" spans="1:9" s="6" customFormat="1" ht="15.95" customHeight="1" x14ac:dyDescent="0.2">
      <c r="A19" s="6" t="s">
        <v>12</v>
      </c>
      <c r="C19" s="12" t="s">
        <v>56</v>
      </c>
      <c r="D19" s="7">
        <v>47363</v>
      </c>
      <c r="E19" s="7">
        <v>45097</v>
      </c>
      <c r="F19" s="44">
        <f t="shared" si="0"/>
        <v>5.0247244827815507</v>
      </c>
      <c r="G19" s="7">
        <v>126448</v>
      </c>
      <c r="H19" s="7">
        <v>124421</v>
      </c>
      <c r="I19" s="40">
        <f t="shared" si="1"/>
        <v>1.6291462052225825</v>
      </c>
    </row>
    <row r="20" spans="1:9" s="6" customFormat="1" ht="15.95" customHeight="1" x14ac:dyDescent="0.2">
      <c r="C20" s="12" t="s">
        <v>57</v>
      </c>
      <c r="D20" s="7">
        <v>50507</v>
      </c>
      <c r="E20" s="7">
        <v>43093</v>
      </c>
      <c r="F20" s="44">
        <f t="shared" si="0"/>
        <v>17.204650407258711</v>
      </c>
      <c r="G20" s="7">
        <v>131547</v>
      </c>
      <c r="H20" s="7">
        <v>118773</v>
      </c>
      <c r="I20" s="40">
        <f t="shared" si="1"/>
        <v>10.754969563789743</v>
      </c>
    </row>
    <row r="21" spans="1:9" s="6" customFormat="1" ht="15.95" customHeight="1" x14ac:dyDescent="0.2">
      <c r="C21" s="12" t="s">
        <v>58</v>
      </c>
      <c r="D21" s="7">
        <v>16612</v>
      </c>
      <c r="E21" s="7">
        <v>13732</v>
      </c>
      <c r="F21" s="44">
        <f t="shared" si="0"/>
        <v>20.97290999126129</v>
      </c>
      <c r="G21" s="7">
        <v>43828</v>
      </c>
      <c r="H21" s="7">
        <v>39113</v>
      </c>
      <c r="I21" s="40">
        <f t="shared" si="1"/>
        <v>12.054815534477029</v>
      </c>
    </row>
    <row r="22" spans="1:9" s="6" customFormat="1" ht="15.95" customHeight="1" x14ac:dyDescent="0.2">
      <c r="C22" s="12" t="s">
        <v>59</v>
      </c>
      <c r="D22" s="7">
        <v>103689</v>
      </c>
      <c r="E22" s="7">
        <v>105084</v>
      </c>
      <c r="F22" s="44">
        <f t="shared" si="0"/>
        <v>-1.3275094210346055</v>
      </c>
      <c r="G22" s="7">
        <v>274396</v>
      </c>
      <c r="H22" s="7">
        <v>285820</v>
      </c>
      <c r="I22" s="40">
        <f t="shared" si="1"/>
        <v>-3.9969211391784967</v>
      </c>
    </row>
    <row r="23" spans="1:9" s="6" customFormat="1" ht="15.95" customHeight="1" x14ac:dyDescent="0.2">
      <c r="C23" s="12" t="s">
        <v>60</v>
      </c>
      <c r="D23" s="7">
        <v>11870</v>
      </c>
      <c r="E23" s="7">
        <v>12484</v>
      </c>
      <c r="F23" s="44">
        <f t="shared" si="0"/>
        <v>-4.9182954181352159</v>
      </c>
      <c r="G23" s="7">
        <v>32203</v>
      </c>
      <c r="H23" s="7">
        <v>35251</v>
      </c>
      <c r="I23" s="40">
        <f t="shared" si="1"/>
        <v>-8.6465632180647418</v>
      </c>
    </row>
    <row r="24" spans="1:9" s="6" customFormat="1" ht="15.95" customHeight="1" x14ac:dyDescent="0.2">
      <c r="C24" s="12" t="s">
        <v>61</v>
      </c>
      <c r="D24" s="7">
        <v>12606</v>
      </c>
      <c r="E24" s="7">
        <v>12162</v>
      </c>
      <c r="F24" s="44">
        <f t="shared" si="0"/>
        <v>3.6507153428712513</v>
      </c>
      <c r="G24" s="7">
        <v>35381</v>
      </c>
      <c r="H24" s="7">
        <v>34445</v>
      </c>
      <c r="I24" s="40">
        <f t="shared" si="1"/>
        <v>2.7173755262011952</v>
      </c>
    </row>
    <row r="25" spans="1:9" s="6" customFormat="1" ht="15.95" customHeight="1" x14ac:dyDescent="0.2">
      <c r="A25" s="6" t="s">
        <v>13</v>
      </c>
      <c r="C25" s="12" t="s">
        <v>62</v>
      </c>
      <c r="D25" s="7">
        <v>8206</v>
      </c>
      <c r="E25" s="7">
        <v>7791</v>
      </c>
      <c r="F25" s="44">
        <f t="shared" si="0"/>
        <v>5.3266589654729728</v>
      </c>
      <c r="G25" s="7">
        <v>22545</v>
      </c>
      <c r="H25" s="7">
        <v>22371</v>
      </c>
      <c r="I25" s="40">
        <f t="shared" si="1"/>
        <v>0.77779267802064567</v>
      </c>
    </row>
    <row r="26" spans="1:9" s="6" customFormat="1" ht="15.95" customHeight="1" x14ac:dyDescent="0.2">
      <c r="C26" s="12" t="s">
        <v>63</v>
      </c>
      <c r="D26" s="7">
        <v>127052</v>
      </c>
      <c r="E26" s="7">
        <v>120581</v>
      </c>
      <c r="F26" s="44">
        <f t="shared" si="0"/>
        <v>5.366517112978002</v>
      </c>
      <c r="G26" s="7">
        <v>332627</v>
      </c>
      <c r="H26" s="7">
        <v>327511</v>
      </c>
      <c r="I26" s="40">
        <f t="shared" si="1"/>
        <v>1.5620849376051495</v>
      </c>
    </row>
    <row r="27" spans="1:9" s="6" customFormat="1" ht="15.95" customHeight="1" x14ac:dyDescent="0.2">
      <c r="A27" s="6" t="s">
        <v>13</v>
      </c>
      <c r="C27" s="12" t="s">
        <v>132</v>
      </c>
      <c r="D27" s="7">
        <v>73799</v>
      </c>
      <c r="E27" s="7">
        <v>62236</v>
      </c>
      <c r="F27" s="44">
        <f>((D27/E27)*100)-100</f>
        <v>18.579278873963617</v>
      </c>
      <c r="G27" s="7">
        <v>189062</v>
      </c>
      <c r="H27" s="7">
        <v>166511</v>
      </c>
      <c r="I27" s="40">
        <f>((G27/H27)*100)-100</f>
        <v>13.543249394934875</v>
      </c>
    </row>
    <row r="28" spans="1:9" s="6" customFormat="1" ht="15.95" customHeight="1" x14ac:dyDescent="0.2">
      <c r="A28" s="6" t="s">
        <v>13</v>
      </c>
      <c r="C28" s="12" t="s">
        <v>64</v>
      </c>
      <c r="D28" s="7">
        <v>92141</v>
      </c>
      <c r="E28" s="7">
        <v>77038</v>
      </c>
      <c r="F28" s="44">
        <f t="shared" si="0"/>
        <v>19.604610711596877</v>
      </c>
      <c r="G28" s="7">
        <v>248862</v>
      </c>
      <c r="H28" s="7">
        <v>216285</v>
      </c>
      <c r="I28" s="40">
        <f t="shared" si="1"/>
        <v>15.062070878701704</v>
      </c>
    </row>
    <row r="29" spans="1:9" s="6" customFormat="1" ht="15.95" customHeight="1" x14ac:dyDescent="0.2">
      <c r="C29" s="12" t="s">
        <v>65</v>
      </c>
      <c r="D29" s="7">
        <v>449710</v>
      </c>
      <c r="E29" s="7">
        <v>333858</v>
      </c>
      <c r="F29" s="44">
        <f t="shared" si="0"/>
        <v>34.700980656446745</v>
      </c>
      <c r="G29" s="7">
        <v>1186941</v>
      </c>
      <c r="H29" s="7">
        <v>919673</v>
      </c>
      <c r="I29" s="40">
        <f t="shared" si="1"/>
        <v>29.061198926140065</v>
      </c>
    </row>
    <row r="30" spans="1:9" s="6" customFormat="1" ht="15.95" customHeight="1" x14ac:dyDescent="0.2">
      <c r="C30" s="12" t="s">
        <v>66</v>
      </c>
      <c r="D30" s="7">
        <v>112669</v>
      </c>
      <c r="E30" s="7">
        <v>105187</v>
      </c>
      <c r="F30" s="44">
        <f t="shared" si="0"/>
        <v>7.113046288990077</v>
      </c>
      <c r="G30" s="7">
        <v>299289</v>
      </c>
      <c r="H30" s="7">
        <v>293762</v>
      </c>
      <c r="I30" s="40">
        <f t="shared" si="1"/>
        <v>1.8814550554530456</v>
      </c>
    </row>
    <row r="31" spans="1:9" s="6" customFormat="1" ht="15.95" customHeight="1" x14ac:dyDescent="0.2">
      <c r="C31" s="12" t="s">
        <v>67</v>
      </c>
      <c r="D31" s="7">
        <v>673</v>
      </c>
      <c r="E31" s="7">
        <v>695</v>
      </c>
      <c r="F31" s="44">
        <f t="shared" si="0"/>
        <v>-3.1654676258992822</v>
      </c>
      <c r="G31" s="7">
        <v>1660</v>
      </c>
      <c r="H31" s="7">
        <v>1747</v>
      </c>
      <c r="I31" s="40">
        <f t="shared" si="1"/>
        <v>-4.9799656554092735</v>
      </c>
    </row>
    <row r="32" spans="1:9" s="6" customFormat="1" ht="15.95" customHeight="1" x14ac:dyDescent="0.2">
      <c r="C32" s="12" t="s">
        <v>68</v>
      </c>
      <c r="D32" s="7">
        <v>1107334</v>
      </c>
      <c r="E32" s="7">
        <v>1061626</v>
      </c>
      <c r="F32" s="44">
        <f t="shared" si="0"/>
        <v>4.3054710415909199</v>
      </c>
      <c r="G32" s="7">
        <v>2939761</v>
      </c>
      <c r="H32" s="7">
        <v>2883738</v>
      </c>
      <c r="I32" s="40">
        <f t="shared" si="1"/>
        <v>1.942721564857834</v>
      </c>
    </row>
    <row r="33" spans="1:9" s="6" customFormat="1" ht="15.95" customHeight="1" x14ac:dyDescent="0.2">
      <c r="C33" s="12" t="s">
        <v>69</v>
      </c>
      <c r="D33" s="7">
        <v>307128</v>
      </c>
      <c r="E33" s="7">
        <v>288728</v>
      </c>
      <c r="F33" s="44">
        <f t="shared" si="0"/>
        <v>6.3727799174309467</v>
      </c>
      <c r="G33" s="7">
        <v>799776</v>
      </c>
      <c r="H33" s="7">
        <v>784591</v>
      </c>
      <c r="I33" s="40">
        <f t="shared" si="1"/>
        <v>1.9354032865531252</v>
      </c>
    </row>
    <row r="34" spans="1:9" s="6" customFormat="1" ht="15.95" customHeight="1" x14ac:dyDescent="0.2">
      <c r="C34" s="12" t="s">
        <v>70</v>
      </c>
      <c r="D34" s="7">
        <v>2871339</v>
      </c>
      <c r="E34" s="7">
        <v>2278963</v>
      </c>
      <c r="F34" s="44">
        <f t="shared" si="0"/>
        <v>25.993225866326043</v>
      </c>
      <c r="G34" s="7">
        <v>7455928</v>
      </c>
      <c r="H34" s="7">
        <v>6276081</v>
      </c>
      <c r="I34" s="40">
        <f t="shared" si="1"/>
        <v>18.799104090594113</v>
      </c>
    </row>
    <row r="35" spans="1:9" s="6" customFormat="1" ht="15.95" customHeight="1" x14ac:dyDescent="0.2">
      <c r="C35" s="12" t="s">
        <v>71</v>
      </c>
      <c r="D35" s="7">
        <v>79788</v>
      </c>
      <c r="E35" s="7">
        <v>68032</v>
      </c>
      <c r="F35" s="44">
        <f t="shared" si="0"/>
        <v>17.280103480714956</v>
      </c>
      <c r="G35" s="7">
        <v>218917</v>
      </c>
      <c r="H35" s="7">
        <v>193315</v>
      </c>
      <c r="I35" s="40">
        <f t="shared" si="1"/>
        <v>13.243669658329665</v>
      </c>
    </row>
    <row r="36" spans="1:9" s="6" customFormat="1" ht="15.95" customHeight="1" x14ac:dyDescent="0.2">
      <c r="C36" s="12" t="s">
        <v>72</v>
      </c>
      <c r="D36" s="7">
        <v>810346</v>
      </c>
      <c r="E36" s="7">
        <v>624844</v>
      </c>
      <c r="F36" s="44">
        <f t="shared" si="0"/>
        <v>29.687730057422328</v>
      </c>
      <c r="G36" s="7">
        <v>2073679</v>
      </c>
      <c r="H36" s="7">
        <v>1690021</v>
      </c>
      <c r="I36" s="40">
        <f t="shared" si="1"/>
        <v>22.701374716645532</v>
      </c>
    </row>
    <row r="37" spans="1:9" s="6" customFormat="1" ht="15.95" customHeight="1" x14ac:dyDescent="0.2">
      <c r="C37" s="12" t="s">
        <v>80</v>
      </c>
      <c r="D37" s="7">
        <v>24042</v>
      </c>
      <c r="E37" s="7">
        <v>22687</v>
      </c>
      <c r="F37" s="44">
        <f t="shared" si="0"/>
        <v>5.9725834178163666</v>
      </c>
      <c r="G37" s="7">
        <v>64285</v>
      </c>
      <c r="H37" s="7">
        <v>62880</v>
      </c>
      <c r="I37" s="40">
        <f t="shared" si="1"/>
        <v>2.2344147582697076</v>
      </c>
    </row>
    <row r="38" spans="1:9" s="6" customFormat="1" ht="15.95" customHeight="1" x14ac:dyDescent="0.2">
      <c r="C38" s="12" t="s">
        <v>73</v>
      </c>
      <c r="D38" s="7">
        <v>399867</v>
      </c>
      <c r="E38" s="7">
        <v>364300</v>
      </c>
      <c r="F38" s="44">
        <f t="shared" si="0"/>
        <v>9.7631073291243524</v>
      </c>
      <c r="G38" s="7">
        <v>1058245</v>
      </c>
      <c r="H38" s="7">
        <v>1012327</v>
      </c>
      <c r="I38" s="40">
        <f t="shared" si="1"/>
        <v>4.5358861316551042</v>
      </c>
    </row>
    <row r="39" spans="1:9" s="6" customFormat="1" ht="15.95" customHeight="1" x14ac:dyDescent="0.2">
      <c r="C39" s="12" t="s">
        <v>74</v>
      </c>
      <c r="D39" s="7">
        <v>241930</v>
      </c>
      <c r="E39" s="7">
        <v>198983</v>
      </c>
      <c r="F39" s="44">
        <f t="shared" si="0"/>
        <v>21.583250830472949</v>
      </c>
      <c r="G39" s="7">
        <v>625438</v>
      </c>
      <c r="H39" s="7">
        <v>534211</v>
      </c>
      <c r="I39" s="40">
        <f t="shared" si="1"/>
        <v>17.076960227325898</v>
      </c>
    </row>
    <row r="40" spans="1:9" s="6" customFormat="1" ht="15.95" customHeight="1" x14ac:dyDescent="0.2">
      <c r="C40" s="12" t="s">
        <v>75</v>
      </c>
      <c r="D40" s="7">
        <v>197961</v>
      </c>
      <c r="E40" s="7">
        <v>170677</v>
      </c>
      <c r="F40" s="44">
        <f t="shared" si="0"/>
        <v>15.985750862740716</v>
      </c>
      <c r="G40" s="7">
        <v>553725</v>
      </c>
      <c r="H40" s="7">
        <v>522585</v>
      </c>
      <c r="I40" s="40">
        <f t="shared" si="1"/>
        <v>5.9588392318952828</v>
      </c>
    </row>
    <row r="41" spans="1:9" s="6" customFormat="1" ht="15.95" customHeight="1" x14ac:dyDescent="0.2">
      <c r="C41" s="12" t="s">
        <v>76</v>
      </c>
      <c r="D41" s="7">
        <v>922498</v>
      </c>
      <c r="E41" s="7">
        <v>830890</v>
      </c>
      <c r="F41" s="44">
        <f t="shared" si="0"/>
        <v>11.02528613895943</v>
      </c>
      <c r="G41" s="7">
        <v>2449441</v>
      </c>
      <c r="H41" s="7">
        <v>2300547</v>
      </c>
      <c r="I41" s="40">
        <f t="shared" si="1"/>
        <v>6.4721129366189842</v>
      </c>
    </row>
    <row r="42" spans="1:9" s="6" customFormat="1" ht="15.95" customHeight="1" x14ac:dyDescent="0.2">
      <c r="A42" s="6" t="s">
        <v>12</v>
      </c>
      <c r="C42" s="12" t="s">
        <v>77</v>
      </c>
      <c r="D42" s="7">
        <v>436394</v>
      </c>
      <c r="E42" s="7">
        <v>387372</v>
      </c>
      <c r="F42" s="44">
        <f t="shared" si="0"/>
        <v>12.655018948194495</v>
      </c>
      <c r="G42" s="7">
        <v>1164993</v>
      </c>
      <c r="H42" s="7">
        <v>1078277</v>
      </c>
      <c r="I42" s="40">
        <f t="shared" si="1"/>
        <v>8.0420893703565923</v>
      </c>
    </row>
    <row r="43" spans="1:9" s="6" customFormat="1" ht="15.95" customHeight="1" x14ac:dyDescent="0.2">
      <c r="C43" s="12" t="s">
        <v>78</v>
      </c>
      <c r="D43" s="7">
        <v>5138</v>
      </c>
      <c r="E43" s="7">
        <v>4515</v>
      </c>
      <c r="F43" s="44">
        <f t="shared" si="0"/>
        <v>13.798449612403104</v>
      </c>
      <c r="G43" s="7">
        <v>15248</v>
      </c>
      <c r="H43" s="7">
        <v>12617</v>
      </c>
      <c r="I43" s="40">
        <f t="shared" si="1"/>
        <v>20.852817627011163</v>
      </c>
    </row>
    <row r="44" spans="1:9" s="6" customFormat="1" ht="15.95" customHeight="1" x14ac:dyDescent="0.2">
      <c r="C44" s="23" t="s">
        <v>79</v>
      </c>
      <c r="D44" s="8">
        <v>373395</v>
      </c>
      <c r="E44" s="8">
        <v>332676</v>
      </c>
      <c r="F44" s="45">
        <f t="shared" si="0"/>
        <v>12.239836958482115</v>
      </c>
      <c r="G44" s="8">
        <v>996349</v>
      </c>
      <c r="H44" s="8">
        <v>916444</v>
      </c>
      <c r="I44" s="42">
        <f t="shared" si="1"/>
        <v>8.7190270218365811</v>
      </c>
    </row>
    <row r="45" spans="1:9" s="6" customFormat="1" ht="15.95" customHeight="1" x14ac:dyDescent="0.2">
      <c r="C45" s="65" t="s">
        <v>43</v>
      </c>
      <c r="D45" s="66">
        <v>51349</v>
      </c>
      <c r="E45" s="66">
        <v>398819</v>
      </c>
      <c r="F45" s="67">
        <f t="shared" si="0"/>
        <v>-87.124735782397522</v>
      </c>
      <c r="G45" s="66">
        <v>126323</v>
      </c>
      <c r="H45" s="66">
        <v>1129788</v>
      </c>
      <c r="I45" s="68">
        <f t="shared" si="1"/>
        <v>-88.818875753681226</v>
      </c>
    </row>
    <row r="46" spans="1:9" s="4" customFormat="1" ht="15.95" customHeight="1" x14ac:dyDescent="0.2">
      <c r="C46" s="138" t="s">
        <v>9</v>
      </c>
      <c r="D46" s="32">
        <v>46460073</v>
      </c>
      <c r="E46" s="32">
        <v>41485270</v>
      </c>
      <c r="F46" s="47">
        <f t="shared" si="0"/>
        <v>11.991733451415399</v>
      </c>
      <c r="G46" s="32">
        <v>119683350</v>
      </c>
      <c r="H46" s="32">
        <v>112764663</v>
      </c>
      <c r="I46" s="52">
        <f t="shared" si="1"/>
        <v>6.1355098449591452</v>
      </c>
    </row>
    <row r="47" spans="1:9" ht="15" customHeight="1" x14ac:dyDescent="0.2">
      <c r="C47" s="3"/>
    </row>
    <row r="48" spans="1:9" ht="15" customHeight="1" x14ac:dyDescent="0.2">
      <c r="C48" s="3"/>
    </row>
    <row r="49" spans="3:3" ht="15" customHeight="1" x14ac:dyDescent="0.2">
      <c r="C49" s="3"/>
    </row>
    <row r="50" spans="3:3" ht="15" customHeight="1" x14ac:dyDescent="0.2"/>
  </sheetData>
  <customSheetViews>
    <customSheetView guid="{BD0090C9-DA10-4990-9651-066A2554CA18}">
      <selection activeCell="L25" sqref="L25"/>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19458" r:id="rId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
  <sheetViews>
    <sheetView zoomScaleNormal="100" workbookViewId="0">
      <selection activeCell="G55" sqref="G55"/>
    </sheetView>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117</v>
      </c>
    </row>
    <row r="10" spans="3:9" ht="12.75" customHeight="1" x14ac:dyDescent="0.2"/>
    <row r="11" spans="3:9" ht="15.95" customHeight="1" x14ac:dyDescent="0.2">
      <c r="C11" s="213" t="s">
        <v>40</v>
      </c>
      <c r="D11" s="216" t="str">
        <f>'M1'!D11:F11</f>
        <v>März</v>
      </c>
      <c r="E11" s="217"/>
      <c r="F11" s="218"/>
      <c r="G11" s="219" t="str">
        <f>'M1'!G11:I11</f>
        <v>Jahressumme:   Januar bis März</v>
      </c>
      <c r="H11" s="220"/>
      <c r="I11" s="221"/>
    </row>
    <row r="12" spans="3:9" ht="24" customHeight="1" x14ac:dyDescent="0.2">
      <c r="C12" s="214"/>
      <c r="D12" s="27">
        <v>2017</v>
      </c>
      <c r="E12" s="31">
        <v>2016</v>
      </c>
      <c r="F12" s="34" t="s">
        <v>1</v>
      </c>
      <c r="G12" s="27">
        <v>2017</v>
      </c>
      <c r="H12" s="31">
        <v>2016</v>
      </c>
      <c r="I12" s="34" t="s">
        <v>1</v>
      </c>
    </row>
    <row r="13" spans="3:9" ht="15.95" customHeight="1" x14ac:dyDescent="0.2">
      <c r="C13" s="215"/>
      <c r="D13" s="24" t="s">
        <v>45</v>
      </c>
      <c r="E13" s="29" t="s">
        <v>45</v>
      </c>
      <c r="F13" s="25" t="s">
        <v>0</v>
      </c>
      <c r="G13" s="24" t="s">
        <v>45</v>
      </c>
      <c r="H13" s="29" t="s">
        <v>45</v>
      </c>
      <c r="I13" s="25" t="s">
        <v>0</v>
      </c>
    </row>
    <row r="14" spans="3:9" s="6" customFormat="1" ht="15.95" customHeight="1" x14ac:dyDescent="0.2">
      <c r="C14" s="14" t="s">
        <v>33</v>
      </c>
      <c r="D14" s="16">
        <f>'M4'!D14+'M5'!D14</f>
        <v>1430416</v>
      </c>
      <c r="E14" s="16">
        <f>'M4'!E14+'M5'!E14</f>
        <v>1304598</v>
      </c>
      <c r="F14" s="46">
        <f>((D14/E14)*100)-100</f>
        <v>9.6441969096993745</v>
      </c>
      <c r="G14" s="16">
        <f>'M4'!G14+'M5'!G14</f>
        <v>3859448</v>
      </c>
      <c r="H14" s="16">
        <f>'M4'!H14+'M5'!H14</f>
        <v>3646972</v>
      </c>
      <c r="I14" s="39">
        <f>((G14/H14)*100)-100</f>
        <v>5.8260935373235725</v>
      </c>
    </row>
    <row r="15" spans="3:9" s="6" customFormat="1" ht="15.95" customHeight="1" x14ac:dyDescent="0.2">
      <c r="C15" s="10" t="s">
        <v>15</v>
      </c>
      <c r="D15" s="9">
        <f>'M4'!D15+'M5'!D15</f>
        <v>46955</v>
      </c>
      <c r="E15" s="9">
        <f>'M4'!E15+'M5'!E15</f>
        <v>44457</v>
      </c>
      <c r="F15" s="48">
        <f t="shared" ref="F15:F31" si="0">((D15/E15)*100)-100</f>
        <v>5.6189126571743628</v>
      </c>
      <c r="G15" s="9">
        <f>'M4'!G15+'M5'!G15</f>
        <v>128789</v>
      </c>
      <c r="H15" s="9">
        <f>'M4'!H15+'M5'!H15</f>
        <v>122161</v>
      </c>
      <c r="I15" s="50">
        <f t="shared" ref="I15:I31" si="1">((G15/H15)*100)-100</f>
        <v>5.4256268367154803</v>
      </c>
    </row>
    <row r="16" spans="3:9" s="6" customFormat="1" ht="15.95" customHeight="1" x14ac:dyDescent="0.2">
      <c r="C16" s="10" t="s">
        <v>16</v>
      </c>
      <c r="D16" s="9">
        <f>'M4'!D16+'M5'!D16</f>
        <v>215459</v>
      </c>
      <c r="E16" s="9">
        <f>'M4'!E16+'M5'!E16</f>
        <v>196830</v>
      </c>
      <c r="F16" s="48">
        <f t="shared" si="0"/>
        <v>9.464512523497433</v>
      </c>
      <c r="G16" s="9">
        <f>'M4'!G16+'M5'!G16</f>
        <v>576645</v>
      </c>
      <c r="H16" s="9">
        <f>'M4'!H16+'M5'!H16</f>
        <v>551398</v>
      </c>
      <c r="I16" s="50">
        <f t="shared" si="1"/>
        <v>4.5787253490219513</v>
      </c>
    </row>
    <row r="17" spans="3:9" s="6" customFormat="1" ht="15.95" customHeight="1" x14ac:dyDescent="0.2">
      <c r="C17" s="10" t="s">
        <v>17</v>
      </c>
      <c r="D17" s="9">
        <f>'M4'!D17+'M5'!D17</f>
        <v>142633</v>
      </c>
      <c r="E17" s="9">
        <f>'M4'!E17+'M5'!E17</f>
        <v>128395</v>
      </c>
      <c r="F17" s="48">
        <f t="shared" si="0"/>
        <v>11.089216869815814</v>
      </c>
      <c r="G17" s="9">
        <f>'M4'!G17+'M5'!G17</f>
        <v>388449</v>
      </c>
      <c r="H17" s="9">
        <f>'M4'!H17+'M5'!H17</f>
        <v>363219</v>
      </c>
      <c r="I17" s="50">
        <f t="shared" si="1"/>
        <v>6.9462225269052595</v>
      </c>
    </row>
    <row r="18" spans="3:9" s="6" customFormat="1" ht="15.95" customHeight="1" x14ac:dyDescent="0.2">
      <c r="C18" s="10" t="s">
        <v>18</v>
      </c>
      <c r="D18" s="9">
        <f>'M4'!D18+'M5'!D18</f>
        <v>82533</v>
      </c>
      <c r="E18" s="9">
        <f>'M4'!E18+'M5'!E18</f>
        <v>73499</v>
      </c>
      <c r="F18" s="48">
        <f t="shared" si="0"/>
        <v>12.291323691478809</v>
      </c>
      <c r="G18" s="9">
        <f>'M4'!G18+'M5'!G18</f>
        <v>220949</v>
      </c>
      <c r="H18" s="9">
        <f>'M4'!H18+'M5'!H18</f>
        <v>210866</v>
      </c>
      <c r="I18" s="50">
        <f t="shared" si="1"/>
        <v>4.781709711380671</v>
      </c>
    </row>
    <row r="19" spans="3:9" s="6" customFormat="1" ht="15.95" customHeight="1" x14ac:dyDescent="0.2">
      <c r="C19" s="10" t="s">
        <v>19</v>
      </c>
      <c r="D19" s="9">
        <f>'M4'!D19+'M5'!D19</f>
        <v>358251</v>
      </c>
      <c r="E19" s="9">
        <f>'M4'!E19+'M5'!E19</f>
        <v>326160</v>
      </c>
      <c r="F19" s="48">
        <f t="shared" si="0"/>
        <v>9.8390360559234722</v>
      </c>
      <c r="G19" s="9">
        <f>'M4'!G19+'M5'!G19</f>
        <v>970430</v>
      </c>
      <c r="H19" s="9">
        <f>'M4'!H19+'M5'!H19</f>
        <v>919634</v>
      </c>
      <c r="I19" s="50">
        <f t="shared" si="1"/>
        <v>5.523501740909964</v>
      </c>
    </row>
    <row r="20" spans="3:9" s="6" customFormat="1" ht="15.95" customHeight="1" x14ac:dyDescent="0.2">
      <c r="C20" s="10" t="s">
        <v>20</v>
      </c>
      <c r="D20" s="9">
        <f>'M4'!D20+'M5'!D20</f>
        <v>220977</v>
      </c>
      <c r="E20" s="9">
        <f>'M4'!E20+'M5'!E20</f>
        <v>187915</v>
      </c>
      <c r="F20" s="48">
        <f t="shared" si="0"/>
        <v>17.594125003325985</v>
      </c>
      <c r="G20" s="9">
        <f>'M4'!G20+'M5'!G20</f>
        <v>585285</v>
      </c>
      <c r="H20" s="9">
        <f>'M4'!H20+'M5'!H20</f>
        <v>506040</v>
      </c>
      <c r="I20" s="50">
        <f t="shared" si="1"/>
        <v>15.659829262508879</v>
      </c>
    </row>
    <row r="21" spans="3:9" s="6" customFormat="1" ht="15.95" customHeight="1" x14ac:dyDescent="0.2">
      <c r="C21" s="10" t="s">
        <v>21</v>
      </c>
      <c r="D21" s="9">
        <f>'M4'!D21+'M5'!D21</f>
        <v>63444</v>
      </c>
      <c r="E21" s="9">
        <f>'M4'!E21+'M5'!E21</f>
        <v>58013</v>
      </c>
      <c r="F21" s="48">
        <f t="shared" si="0"/>
        <v>9.3616947925464871</v>
      </c>
      <c r="G21" s="9">
        <f>'M4'!G21+'M5'!G21</f>
        <v>170205</v>
      </c>
      <c r="H21" s="9">
        <f>'M4'!H21+'M5'!H21</f>
        <v>160618</v>
      </c>
      <c r="I21" s="50">
        <f t="shared" si="1"/>
        <v>5.9688204310849358</v>
      </c>
    </row>
    <row r="22" spans="3:9" s="6" customFormat="1" ht="15.95" customHeight="1" x14ac:dyDescent="0.2">
      <c r="C22" s="10" t="s">
        <v>22</v>
      </c>
      <c r="D22" s="9">
        <f>'M4'!D22+'M5'!D22</f>
        <v>190734</v>
      </c>
      <c r="E22" s="9">
        <f>'M4'!E22+'M5'!E22</f>
        <v>186967</v>
      </c>
      <c r="F22" s="48">
        <f t="shared" si="0"/>
        <v>2.014794054565769</v>
      </c>
      <c r="G22" s="9">
        <f>'M4'!G22+'M5'!G22</f>
        <v>522212</v>
      </c>
      <c r="H22" s="9">
        <f>'M4'!H22+'M5'!H22</f>
        <v>530730</v>
      </c>
      <c r="I22" s="50">
        <f t="shared" si="1"/>
        <v>-1.6049592071297951</v>
      </c>
    </row>
    <row r="23" spans="3:9" s="6" customFormat="1" ht="15.95" customHeight="1" x14ac:dyDescent="0.2">
      <c r="C23" s="10" t="s">
        <v>124</v>
      </c>
      <c r="D23" s="9">
        <f>'M4'!D23+'M5'!D23</f>
        <v>109430</v>
      </c>
      <c r="E23" s="126">
        <f>'M4'!E23+'M5'!E23</f>
        <v>102362</v>
      </c>
      <c r="F23" s="127">
        <f t="shared" si="0"/>
        <v>6.9049061175045381</v>
      </c>
      <c r="G23" s="9">
        <f>'M4'!G23+'M5'!G23</f>
        <v>296484</v>
      </c>
      <c r="H23" s="9">
        <f>'M4'!H23+'M5'!H23</f>
        <v>282306</v>
      </c>
      <c r="I23" s="50">
        <f>((G23/H23)*100)-100</f>
        <v>5.0222099424029238</v>
      </c>
    </row>
    <row r="24" spans="3:9" s="6" customFormat="1" ht="15.95" customHeight="1" x14ac:dyDescent="0.2">
      <c r="C24" s="15" t="s">
        <v>3</v>
      </c>
      <c r="D24" s="33">
        <f>'M4'!D24+'M5'!D24</f>
        <v>256050</v>
      </c>
      <c r="E24" s="33">
        <f>'M4'!E24+'M5'!E24</f>
        <v>205103</v>
      </c>
      <c r="F24" s="49">
        <f t="shared" si="0"/>
        <v>24.839714679941309</v>
      </c>
      <c r="G24" s="33">
        <f>'M4'!G24+'M5'!G24</f>
        <v>699891</v>
      </c>
      <c r="H24" s="33">
        <f>'M4'!H24+'M5'!H24</f>
        <v>580579</v>
      </c>
      <c r="I24" s="51">
        <f t="shared" si="1"/>
        <v>20.550519395293307</v>
      </c>
    </row>
    <row r="25" spans="3:9" s="6" customFormat="1" ht="15.95" customHeight="1" x14ac:dyDescent="0.2">
      <c r="C25" s="10" t="s">
        <v>23</v>
      </c>
      <c r="D25" s="9">
        <f>'M4'!D25+'M5'!D25</f>
        <v>210818</v>
      </c>
      <c r="E25" s="9">
        <f>'M4'!E25+'M5'!E25</f>
        <v>164401</v>
      </c>
      <c r="F25" s="48">
        <f t="shared" si="0"/>
        <v>28.234013175102348</v>
      </c>
      <c r="G25" s="9">
        <f>'M4'!G25+'M5'!G25</f>
        <v>579152</v>
      </c>
      <c r="H25" s="9">
        <f>'M4'!H25+'M5'!H25</f>
        <v>468501</v>
      </c>
      <c r="I25" s="50">
        <f t="shared" si="1"/>
        <v>23.618092597454449</v>
      </c>
    </row>
    <row r="26" spans="3:9" s="6" customFormat="1" ht="15.95" customHeight="1" x14ac:dyDescent="0.2">
      <c r="C26" s="10" t="s">
        <v>24</v>
      </c>
      <c r="D26" s="9">
        <f>'M4'!D26+'M5'!D26</f>
        <v>45232</v>
      </c>
      <c r="E26" s="9">
        <f>'M4'!E26+'M5'!E26</f>
        <v>40702</v>
      </c>
      <c r="F26" s="48">
        <f t="shared" si="0"/>
        <v>11.129674217483171</v>
      </c>
      <c r="G26" s="9">
        <f>'M4'!G26+'M5'!G26</f>
        <v>120739</v>
      </c>
      <c r="H26" s="9">
        <f>'M4'!H26+'M5'!H26</f>
        <v>112078</v>
      </c>
      <c r="I26" s="50">
        <f t="shared" si="1"/>
        <v>7.7276539552811414</v>
      </c>
    </row>
    <row r="27" spans="3:9" s="6" customFormat="1" ht="15.95" customHeight="1" x14ac:dyDescent="0.2">
      <c r="C27" s="15" t="s">
        <v>5</v>
      </c>
      <c r="D27" s="33">
        <f>'M4'!D27+'M5'!D27</f>
        <v>212125</v>
      </c>
      <c r="E27" s="33">
        <f>'M4'!E27+'M5'!E27</f>
        <v>191750</v>
      </c>
      <c r="F27" s="49">
        <f t="shared" si="0"/>
        <v>10.625814863102988</v>
      </c>
      <c r="G27" s="33">
        <f>'M4'!G27+'M5'!G27</f>
        <v>563312</v>
      </c>
      <c r="H27" s="33">
        <f>'M4'!H27+'M5'!H27</f>
        <v>546848</v>
      </c>
      <c r="I27" s="51">
        <f t="shared" si="1"/>
        <v>3.0107086429867138</v>
      </c>
    </row>
    <row r="28" spans="3:9" s="6" customFormat="1" ht="15.95" customHeight="1" x14ac:dyDescent="0.2">
      <c r="C28" s="10" t="s">
        <v>25</v>
      </c>
      <c r="D28" s="9">
        <f>'M4'!D28+'M5'!D28</f>
        <v>133573</v>
      </c>
      <c r="E28" s="9">
        <f>'M4'!E28+'M5'!E28</f>
        <v>117072</v>
      </c>
      <c r="F28" s="48">
        <f t="shared" si="0"/>
        <v>14.094745114117814</v>
      </c>
      <c r="G28" s="9">
        <f>'M4'!G28+'M5'!G28</f>
        <v>354040</v>
      </c>
      <c r="H28" s="9">
        <f>'M4'!H28+'M5'!H28</f>
        <v>332861</v>
      </c>
      <c r="I28" s="50">
        <f t="shared" si="1"/>
        <v>6.3627159685273966</v>
      </c>
    </row>
    <row r="29" spans="3:9" s="6" customFormat="1" ht="15.95" customHeight="1" x14ac:dyDescent="0.2">
      <c r="C29" s="10" t="s">
        <v>26</v>
      </c>
      <c r="D29" s="9">
        <f>'M4'!D29+'M5'!D29</f>
        <v>78552</v>
      </c>
      <c r="E29" s="7">
        <f>'M4'!E29+'M5'!E29</f>
        <v>74678</v>
      </c>
      <c r="F29" s="44">
        <f t="shared" si="0"/>
        <v>5.1876054527437674</v>
      </c>
      <c r="G29" s="7">
        <f>'M4'!G29+'M5'!G29</f>
        <v>209272</v>
      </c>
      <c r="H29" s="7">
        <f>'M4'!H29+'M5'!H29</f>
        <v>213987</v>
      </c>
      <c r="I29" s="40">
        <f t="shared" si="1"/>
        <v>-2.203404879735686</v>
      </c>
    </row>
    <row r="30" spans="3:9" s="6" customFormat="1" ht="15.95" customHeight="1" x14ac:dyDescent="0.2">
      <c r="C30" s="15" t="s">
        <v>81</v>
      </c>
      <c r="D30" s="33">
        <f>'M4'!D30+'M5'!D30</f>
        <v>86192</v>
      </c>
      <c r="E30" s="33">
        <f>'M4'!E30+'M5'!E30</f>
        <v>75525</v>
      </c>
      <c r="F30" s="43">
        <f t="shared" si="0"/>
        <v>14.123800066203245</v>
      </c>
      <c r="G30" s="33">
        <f>'M4'!G30+'M5'!G30</f>
        <v>229489</v>
      </c>
      <c r="H30" s="33">
        <f>'M4'!H30+'M5'!H30</f>
        <v>213846</v>
      </c>
      <c r="I30" s="41">
        <f t="shared" si="1"/>
        <v>7.3150772050915265</v>
      </c>
    </row>
    <row r="31" spans="3:9" s="6" customFormat="1" ht="15.95" customHeight="1" x14ac:dyDescent="0.2">
      <c r="C31" s="10" t="s">
        <v>98</v>
      </c>
      <c r="D31" s="9">
        <f>'M4'!D31+'M5'!D31</f>
        <v>86192</v>
      </c>
      <c r="E31" s="9">
        <f>'M4'!E31+'M5'!E31</f>
        <v>75525</v>
      </c>
      <c r="F31" s="44">
        <f t="shared" si="0"/>
        <v>14.123800066203245</v>
      </c>
      <c r="G31" s="7">
        <f>'M4'!G31+'M5'!G31</f>
        <v>229489</v>
      </c>
      <c r="H31" s="7">
        <f>'M4'!H31+'M5'!H31</f>
        <v>213846</v>
      </c>
      <c r="I31" s="40">
        <f t="shared" si="1"/>
        <v>7.3150772050915265</v>
      </c>
    </row>
    <row r="32" spans="3:9" s="6" customFormat="1" ht="15.95" customHeight="1" x14ac:dyDescent="0.2">
      <c r="C32" s="15" t="s">
        <v>27</v>
      </c>
      <c r="D32" s="33">
        <f>'M4'!D32+'M5'!D32</f>
        <v>39354</v>
      </c>
      <c r="E32" s="33">
        <f>'M4'!E32+'M5'!E32</f>
        <v>34160</v>
      </c>
      <c r="F32" s="49">
        <f t="shared" ref="F32:F50" si="2">((D32/E32)*100)-100</f>
        <v>15.204918032786892</v>
      </c>
      <c r="G32" s="33">
        <f>'M4'!G32+'M5'!G32</f>
        <v>102431</v>
      </c>
      <c r="H32" s="33">
        <f>'M4'!H32+'M5'!H32</f>
        <v>93684</v>
      </c>
      <c r="I32" s="51">
        <f t="shared" ref="I32:I49" si="3">((G32/H32)*100)-100</f>
        <v>9.3367063746210732</v>
      </c>
    </row>
    <row r="33" spans="1:9" s="6" customFormat="1" ht="15.95" customHeight="1" x14ac:dyDescent="0.2">
      <c r="C33" s="10" t="s">
        <v>28</v>
      </c>
      <c r="D33" s="9">
        <f>'M4'!D33+'M5'!D33</f>
        <v>39354</v>
      </c>
      <c r="E33" s="7">
        <f>'M4'!E33+'M5'!E33</f>
        <v>34160</v>
      </c>
      <c r="F33" s="44">
        <f t="shared" si="2"/>
        <v>15.204918032786892</v>
      </c>
      <c r="G33" s="7">
        <f>'M4'!G33+'M5'!G33</f>
        <v>102431</v>
      </c>
      <c r="H33" s="7">
        <f>'M4'!H33+'M5'!H33</f>
        <v>93684</v>
      </c>
      <c r="I33" s="40">
        <f t="shared" si="3"/>
        <v>9.3367063746210732</v>
      </c>
    </row>
    <row r="34" spans="1:9" s="6" customFormat="1" ht="15.95" customHeight="1" x14ac:dyDescent="0.2">
      <c r="C34" s="15" t="s">
        <v>6</v>
      </c>
      <c r="D34" s="33">
        <f>'M4'!D34+'M5'!D34</f>
        <v>873379</v>
      </c>
      <c r="E34" s="33">
        <f>'M4'!E34+'M5'!E34</f>
        <v>772330</v>
      </c>
      <c r="F34" s="49">
        <f t="shared" si="2"/>
        <v>13.083655950176734</v>
      </c>
      <c r="G34" s="33">
        <f>'M4'!G34+'M5'!G34</f>
        <v>2312225</v>
      </c>
      <c r="H34" s="33">
        <f>'M4'!H34+'M5'!H34</f>
        <v>2129752</v>
      </c>
      <c r="I34" s="51">
        <f t="shared" si="3"/>
        <v>8.5678050777743096</v>
      </c>
    </row>
    <row r="35" spans="1:9" s="6" customFormat="1" ht="15.95" customHeight="1" x14ac:dyDescent="0.2">
      <c r="C35" s="10" t="s">
        <v>29</v>
      </c>
      <c r="D35" s="9">
        <f>'M4'!D35+'M5'!D35</f>
        <v>122881</v>
      </c>
      <c r="E35" s="7">
        <f>'M4'!E35+'M5'!E35</f>
        <v>111542</v>
      </c>
      <c r="F35" s="44">
        <f t="shared" si="2"/>
        <v>10.165677502644741</v>
      </c>
      <c r="G35" s="7">
        <f>'M4'!G35+'M5'!G35</f>
        <v>316108</v>
      </c>
      <c r="H35" s="7">
        <f>'M4'!H35+'M5'!H35</f>
        <v>297992</v>
      </c>
      <c r="I35" s="40">
        <f t="shared" si="3"/>
        <v>6.0793578351096613</v>
      </c>
    </row>
    <row r="36" spans="1:9" s="6" customFormat="1" ht="15.95" customHeight="1" x14ac:dyDescent="0.2">
      <c r="C36" s="10" t="s">
        <v>30</v>
      </c>
      <c r="D36" s="9">
        <f>'M4'!D36+'M5'!D36</f>
        <v>253620</v>
      </c>
      <c r="E36" s="7">
        <f>'M4'!E36+'M5'!E36</f>
        <v>225101</v>
      </c>
      <c r="F36" s="44">
        <f t="shared" si="2"/>
        <v>12.669423947472453</v>
      </c>
      <c r="G36" s="7">
        <f>'M4'!G36+'M5'!G36</f>
        <v>675348</v>
      </c>
      <c r="H36" s="7">
        <f>'M4'!H36+'M5'!H36</f>
        <v>625873</v>
      </c>
      <c r="I36" s="40">
        <f t="shared" si="3"/>
        <v>7.904958354170887</v>
      </c>
    </row>
    <row r="37" spans="1:9" s="6" customFormat="1" ht="15.95" customHeight="1" x14ac:dyDescent="0.2">
      <c r="A37" s="6" t="s">
        <v>13</v>
      </c>
      <c r="C37" s="10" t="s">
        <v>31</v>
      </c>
      <c r="D37" s="9">
        <f>'M4'!D37+'M5'!D37</f>
        <v>180732</v>
      </c>
      <c r="E37" s="7">
        <f>'M4'!E37+'M5'!E37</f>
        <v>148993</v>
      </c>
      <c r="F37" s="44">
        <f t="shared" si="2"/>
        <v>21.302343063096927</v>
      </c>
      <c r="G37" s="7">
        <f>'M4'!G37+'M5'!G37</f>
        <v>477936</v>
      </c>
      <c r="H37" s="7">
        <f>'M4'!H37+'M5'!H37</f>
        <v>409946</v>
      </c>
      <c r="I37" s="40">
        <f t="shared" si="3"/>
        <v>16.585111209769082</v>
      </c>
    </row>
    <row r="38" spans="1:9" s="6" customFormat="1" ht="15.95" customHeight="1" x14ac:dyDescent="0.2">
      <c r="C38" s="10" t="s">
        <v>32</v>
      </c>
      <c r="D38" s="9">
        <f>'M4'!D38+'M5'!D38</f>
        <v>292038</v>
      </c>
      <c r="E38" s="7">
        <f>'M4'!E38+'M5'!E38</f>
        <v>266924</v>
      </c>
      <c r="F38" s="44">
        <f>((D38/E38)*100)-100</f>
        <v>9.4086706328393035</v>
      </c>
      <c r="G38" s="7">
        <f>'M4'!G38+'M5'!G38</f>
        <v>785239</v>
      </c>
      <c r="H38" s="7">
        <f>'M4'!H38+'M5'!H38</f>
        <v>745102</v>
      </c>
      <c r="I38" s="40">
        <f>((G38/H38)*100)-100</f>
        <v>5.3867792597523447</v>
      </c>
    </row>
    <row r="39" spans="1:9" s="6" customFormat="1" ht="15.95" customHeight="1" x14ac:dyDescent="0.2">
      <c r="C39" s="10" t="s">
        <v>114</v>
      </c>
      <c r="D39" s="9">
        <f>'M4'!D39+'M5'!D39</f>
        <v>24108</v>
      </c>
      <c r="E39" s="114">
        <f>'M4'!E39+'M5'!E39</f>
        <v>19770</v>
      </c>
      <c r="F39" s="44">
        <f>((D39/E39)*100)-100</f>
        <v>21.942336874051577</v>
      </c>
      <c r="G39" s="7">
        <f>'M4'!G39+'M5'!G39</f>
        <v>57594</v>
      </c>
      <c r="H39" s="114">
        <f>'M4'!H39+'M5'!H39</f>
        <v>50839</v>
      </c>
      <c r="I39" s="40">
        <f>((G39/H39)*100)-100</f>
        <v>13.287043411554109</v>
      </c>
    </row>
    <row r="40" spans="1:9" s="6" customFormat="1" ht="15.95" customHeight="1" x14ac:dyDescent="0.2">
      <c r="A40" s="6" t="s">
        <v>13</v>
      </c>
      <c r="C40" s="15" t="s">
        <v>8</v>
      </c>
      <c r="D40" s="33">
        <f>'M4'!D40+'M5'!D40</f>
        <v>348609</v>
      </c>
      <c r="E40" s="33">
        <f>'M4'!E40+'M5'!E40</f>
        <v>305196</v>
      </c>
      <c r="F40" s="49">
        <f t="shared" si="2"/>
        <v>14.224629418472063</v>
      </c>
      <c r="G40" s="33">
        <f>'M4'!G40+'M5'!G40</f>
        <v>959322</v>
      </c>
      <c r="H40" s="33">
        <f>'M4'!H40+'M5'!H40</f>
        <v>864694</v>
      </c>
      <c r="I40" s="51">
        <f t="shared" si="3"/>
        <v>10.943524530064977</v>
      </c>
    </row>
    <row r="41" spans="1:9" s="6" customFormat="1" ht="15.95" customHeight="1" x14ac:dyDescent="0.2">
      <c r="C41" s="10" t="s">
        <v>34</v>
      </c>
      <c r="D41" s="9">
        <f>'M4'!D41+'M5'!D41</f>
        <v>180200</v>
      </c>
      <c r="E41" s="7">
        <f>'M4'!E41+'M5'!E41</f>
        <v>160685</v>
      </c>
      <c r="F41" s="44">
        <f t="shared" si="2"/>
        <v>12.144879733640352</v>
      </c>
      <c r="G41" s="7">
        <f>'M4'!G41+'M5'!G41</f>
        <v>496563</v>
      </c>
      <c r="H41" s="7">
        <f>'M4'!H41+'M5'!H41</f>
        <v>458258</v>
      </c>
      <c r="I41" s="40">
        <f t="shared" si="3"/>
        <v>8.3588284328915137</v>
      </c>
    </row>
    <row r="42" spans="1:9" s="6" customFormat="1" ht="15.95" customHeight="1" x14ac:dyDescent="0.2">
      <c r="C42" s="10" t="s">
        <v>46</v>
      </c>
      <c r="D42" s="9">
        <f>'M4'!D42+'M5'!D42</f>
        <v>168409</v>
      </c>
      <c r="E42" s="7">
        <f>'M4'!E42+'M5'!E42</f>
        <v>144511</v>
      </c>
      <c r="F42" s="44">
        <f t="shared" si="2"/>
        <v>16.537149421151327</v>
      </c>
      <c r="G42" s="7">
        <f>'M4'!G42+'M5'!G42</f>
        <v>462759</v>
      </c>
      <c r="H42" s="7">
        <f>'M4'!H42+'M5'!H42</f>
        <v>406436</v>
      </c>
      <c r="I42" s="40">
        <f t="shared" si="3"/>
        <v>13.85777834640632</v>
      </c>
    </row>
    <row r="43" spans="1:9" s="6" customFormat="1" ht="15.95" customHeight="1" x14ac:dyDescent="0.2">
      <c r="C43" s="15" t="s">
        <v>7</v>
      </c>
      <c r="D43" s="33">
        <f>'M4'!D43+'M5'!D43</f>
        <v>730451</v>
      </c>
      <c r="E43" s="33">
        <f>'M4'!E43+'M5'!E43</f>
        <v>642923</v>
      </c>
      <c r="F43" s="49">
        <f t="shared" si="2"/>
        <v>13.61407198062598</v>
      </c>
      <c r="G43" s="33">
        <f>'M4'!G43+'M5'!G43</f>
        <v>1980163</v>
      </c>
      <c r="H43" s="33">
        <f>'M4'!H43+'M5'!H43</f>
        <v>1803216</v>
      </c>
      <c r="I43" s="51">
        <f t="shared" si="3"/>
        <v>9.8128565851234697</v>
      </c>
    </row>
    <row r="44" spans="1:9" s="6" customFormat="1" ht="15.95" customHeight="1" x14ac:dyDescent="0.2">
      <c r="C44" s="10" t="s">
        <v>35</v>
      </c>
      <c r="D44" s="9">
        <f>'M4'!D44+'M5'!D44</f>
        <v>230685</v>
      </c>
      <c r="E44" s="7">
        <f>'M4'!E44+'M5'!E44</f>
        <v>180569</v>
      </c>
      <c r="F44" s="44">
        <f t="shared" si="2"/>
        <v>27.754487204337394</v>
      </c>
      <c r="G44" s="7">
        <f>'M4'!G44+'M5'!G44</f>
        <v>613895</v>
      </c>
      <c r="H44" s="7">
        <f>'M4'!H44+'M5'!H44</f>
        <v>507828</v>
      </c>
      <c r="I44" s="40">
        <f t="shared" si="3"/>
        <v>20.886402482730375</v>
      </c>
    </row>
    <row r="45" spans="1:9" s="6" customFormat="1" ht="15.95" customHeight="1" x14ac:dyDescent="0.2">
      <c r="C45" s="10" t="s">
        <v>36</v>
      </c>
      <c r="D45" s="9">
        <f>'M4'!D45+'M5'!D45</f>
        <v>91400</v>
      </c>
      <c r="E45" s="7">
        <f>'M4'!E45+'M5'!E45</f>
        <v>90446</v>
      </c>
      <c r="F45" s="44">
        <f t="shared" si="2"/>
        <v>1.0547730137319604</v>
      </c>
      <c r="G45" s="7">
        <f>'M4'!G45+'M5'!G45</f>
        <v>254298</v>
      </c>
      <c r="H45" s="7">
        <f>'M4'!H45+'M5'!H45</f>
        <v>252990</v>
      </c>
      <c r="I45" s="40">
        <f t="shared" si="3"/>
        <v>0.51701648286493196</v>
      </c>
    </row>
    <row r="46" spans="1:9" s="6" customFormat="1" ht="15.95" customHeight="1" x14ac:dyDescent="0.2">
      <c r="C46" s="10" t="s">
        <v>37</v>
      </c>
      <c r="D46" s="9">
        <f>'M4'!D46+'M5'!D46</f>
        <v>337985</v>
      </c>
      <c r="E46" s="7">
        <f>'M4'!E46+'M5'!E46</f>
        <v>311982</v>
      </c>
      <c r="F46" s="44">
        <f t="shared" si="2"/>
        <v>8.3347757242405009</v>
      </c>
      <c r="G46" s="7">
        <f>'M4'!G46+'M5'!G46</f>
        <v>923893</v>
      </c>
      <c r="H46" s="7">
        <f>'M4'!H46+'M5'!H46</f>
        <v>880070</v>
      </c>
      <c r="I46" s="40">
        <f t="shared" si="3"/>
        <v>4.9794902678196138</v>
      </c>
    </row>
    <row r="47" spans="1:9" s="6" customFormat="1" ht="15.95" customHeight="1" x14ac:dyDescent="0.2">
      <c r="C47" s="10" t="s">
        <v>38</v>
      </c>
      <c r="D47" s="9">
        <f>'M4'!D47+'M5'!D47</f>
        <v>70381</v>
      </c>
      <c r="E47" s="7">
        <f>'M4'!E47+'M5'!E47</f>
        <v>59926</v>
      </c>
      <c r="F47" s="44">
        <f t="shared" si="2"/>
        <v>17.446517371424747</v>
      </c>
      <c r="G47" s="7">
        <f>'M4'!G47+'M5'!G47</f>
        <v>188077</v>
      </c>
      <c r="H47" s="7">
        <f>'M4'!H47+'M5'!H47</f>
        <v>162328</v>
      </c>
      <c r="I47" s="40">
        <f t="shared" si="3"/>
        <v>15.862328125770048</v>
      </c>
    </row>
    <row r="48" spans="1:9" s="6" customFormat="1" ht="15.95" customHeight="1" x14ac:dyDescent="0.2">
      <c r="C48" s="15" t="s">
        <v>4</v>
      </c>
      <c r="D48" s="33">
        <f>'M4'!D48+'M5'!D48</f>
        <v>173660</v>
      </c>
      <c r="E48" s="33">
        <f>'M4'!E48+'M5'!E48</f>
        <v>153883</v>
      </c>
      <c r="F48" s="49">
        <f t="shared" si="2"/>
        <v>12.851971952717321</v>
      </c>
      <c r="G48" s="33">
        <f>'M4'!G48+'M5'!G48</f>
        <v>464232</v>
      </c>
      <c r="H48" s="33">
        <f>'M4'!H48+'M5'!H48</f>
        <v>434974</v>
      </c>
      <c r="I48" s="51">
        <f t="shared" si="3"/>
        <v>6.7263790479430838</v>
      </c>
    </row>
    <row r="49" spans="3:9" s="6" customFormat="1" ht="15.95" customHeight="1" x14ac:dyDescent="0.2">
      <c r="C49" s="13" t="s">
        <v>39</v>
      </c>
      <c r="D49" s="9">
        <f>'M4'!D49+'M5'!D49</f>
        <v>172234</v>
      </c>
      <c r="E49" s="7">
        <f>'M4'!E49+'M5'!E49</f>
        <v>152458</v>
      </c>
      <c r="F49" s="44">
        <f t="shared" si="2"/>
        <v>12.971441314985114</v>
      </c>
      <c r="G49" s="7">
        <f>'M4'!G49+'M5'!G49</f>
        <v>460690</v>
      </c>
      <c r="H49" s="7">
        <f>'M4'!H49+'M5'!H49</f>
        <v>431182</v>
      </c>
      <c r="I49" s="40">
        <f t="shared" si="3"/>
        <v>6.8435138758111407</v>
      </c>
    </row>
    <row r="50" spans="3:9" s="6" customFormat="1" ht="15.95" customHeight="1" x14ac:dyDescent="0.2">
      <c r="C50" s="10" t="s">
        <v>126</v>
      </c>
      <c r="D50" s="9">
        <f>'M4'!D50+'M5'!D50</f>
        <v>1426</v>
      </c>
      <c r="E50" s="114">
        <f>'M4'!E50+'M5'!E50</f>
        <v>1425</v>
      </c>
      <c r="F50" s="128">
        <f t="shared" si="2"/>
        <v>7.0175438596493223E-2</v>
      </c>
      <c r="G50" s="7">
        <f>'M4'!G50+'M5'!G50</f>
        <v>3542</v>
      </c>
      <c r="H50" s="7">
        <f>'M4'!H50+'M5'!H50</f>
        <v>3792</v>
      </c>
      <c r="I50" s="40">
        <f>((G50/H50)*100)-100</f>
        <v>-6.5928270042194157</v>
      </c>
    </row>
    <row r="51" spans="3:9" s="6" customFormat="1" ht="15.95" customHeight="1" x14ac:dyDescent="0.2">
      <c r="C51" s="139" t="s">
        <v>9</v>
      </c>
      <c r="D51" s="32">
        <f>'M4'!D51+'M5'!D51</f>
        <v>4150236</v>
      </c>
      <c r="E51" s="32">
        <f>'M4'!E51+'M5'!E51</f>
        <v>3685468</v>
      </c>
      <c r="F51" s="47"/>
      <c r="G51" s="32">
        <f>'M4'!G51+'M5'!G51</f>
        <v>11170513</v>
      </c>
      <c r="H51" s="32">
        <f>'M4'!H51+'M5'!H51</f>
        <v>10314565</v>
      </c>
      <c r="I51" s="52"/>
    </row>
    <row r="52" spans="3:9" ht="15" customHeight="1" x14ac:dyDescent="0.2">
      <c r="C52" s="69"/>
    </row>
    <row r="53" spans="3:9" ht="15" customHeight="1" x14ac:dyDescent="0.2">
      <c r="C53" s="69"/>
    </row>
  </sheetData>
  <customSheetViews>
    <customSheetView guid="{BD0090C9-DA10-4990-9651-066A2554CA18}">
      <selection activeCell="L28" sqref="L28"/>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0482" r:id="rId5"/>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
  <sheetViews>
    <sheetView zoomScaleNormal="100" workbookViewId="0">
      <selection activeCell="K39" sqref="K39"/>
    </sheetView>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122</v>
      </c>
    </row>
    <row r="10" spans="3:9" ht="12.75" customHeight="1" x14ac:dyDescent="0.2"/>
    <row r="11" spans="3:9" ht="15.95" customHeight="1" x14ac:dyDescent="0.2">
      <c r="C11" s="213" t="s">
        <v>40</v>
      </c>
      <c r="D11" s="216" t="str">
        <f>'M1'!D11:F11</f>
        <v>März</v>
      </c>
      <c r="E11" s="217"/>
      <c r="F11" s="218"/>
      <c r="G11" s="219" t="str">
        <f>'M1'!G11:I11</f>
        <v>Jahressumme:   Januar bis März</v>
      </c>
      <c r="H11" s="220"/>
      <c r="I11" s="221"/>
    </row>
    <row r="12" spans="3:9" ht="24" customHeight="1" x14ac:dyDescent="0.2">
      <c r="C12" s="214"/>
      <c r="D12" s="27">
        <v>2017</v>
      </c>
      <c r="E12" s="31">
        <v>2016</v>
      </c>
      <c r="F12" s="34" t="s">
        <v>1</v>
      </c>
      <c r="G12" s="27">
        <v>2017</v>
      </c>
      <c r="H12" s="31">
        <v>2016</v>
      </c>
      <c r="I12" s="34" t="s">
        <v>1</v>
      </c>
    </row>
    <row r="13" spans="3:9" ht="15.95" customHeight="1" x14ac:dyDescent="0.2">
      <c r="C13" s="215"/>
      <c r="D13" s="24" t="s">
        <v>45</v>
      </c>
      <c r="E13" s="29" t="s">
        <v>45</v>
      </c>
      <c r="F13" s="25" t="s">
        <v>0</v>
      </c>
      <c r="G13" s="24" t="s">
        <v>45</v>
      </c>
      <c r="H13" s="29" t="s">
        <v>45</v>
      </c>
      <c r="I13" s="25" t="s">
        <v>0</v>
      </c>
    </row>
    <row r="14" spans="3:9" s="6" customFormat="1" ht="15.95" customHeight="1" x14ac:dyDescent="0.2">
      <c r="C14" s="14" t="s">
        <v>33</v>
      </c>
      <c r="D14" s="16">
        <v>726752</v>
      </c>
      <c r="E14" s="16">
        <v>657938</v>
      </c>
      <c r="F14" s="46">
        <f t="shared" ref="F14:F31" si="0">((D14/E14)*100)-100</f>
        <v>10.459040213515564</v>
      </c>
      <c r="G14" s="16">
        <v>1950348</v>
      </c>
      <c r="H14" s="16">
        <v>1833568</v>
      </c>
      <c r="I14" s="39">
        <f t="shared" ref="I14:I31" si="1">((G14/H14)*100)-100</f>
        <v>6.3690029494406559</v>
      </c>
    </row>
    <row r="15" spans="3:9" s="6" customFormat="1" ht="15.95" customHeight="1" x14ac:dyDescent="0.2">
      <c r="C15" s="10" t="s">
        <v>15</v>
      </c>
      <c r="D15" s="9">
        <v>23714</v>
      </c>
      <c r="E15" s="9">
        <v>22460</v>
      </c>
      <c r="F15" s="48">
        <f t="shared" si="0"/>
        <v>5.5832591273374845</v>
      </c>
      <c r="G15" s="9">
        <v>64555</v>
      </c>
      <c r="H15" s="9">
        <v>61595</v>
      </c>
      <c r="I15" s="50">
        <f t="shared" si="1"/>
        <v>4.805584868901704</v>
      </c>
    </row>
    <row r="16" spans="3:9" s="6" customFormat="1" ht="15.95" customHeight="1" x14ac:dyDescent="0.2">
      <c r="C16" s="10" t="s">
        <v>16</v>
      </c>
      <c r="D16" s="9">
        <v>110163</v>
      </c>
      <c r="E16" s="9">
        <v>99884</v>
      </c>
      <c r="F16" s="48">
        <f t="shared" si="0"/>
        <v>10.290937487485479</v>
      </c>
      <c r="G16" s="9">
        <v>290134</v>
      </c>
      <c r="H16" s="9">
        <v>276025</v>
      </c>
      <c r="I16" s="50">
        <f t="shared" si="1"/>
        <v>5.1114935241373161</v>
      </c>
    </row>
    <row r="17" spans="3:9" s="6" customFormat="1" ht="15.95" customHeight="1" x14ac:dyDescent="0.2">
      <c r="C17" s="10" t="s">
        <v>17</v>
      </c>
      <c r="D17" s="9">
        <v>73009</v>
      </c>
      <c r="E17" s="9">
        <v>65450</v>
      </c>
      <c r="F17" s="48">
        <f t="shared" si="0"/>
        <v>11.549274255156618</v>
      </c>
      <c r="G17" s="9">
        <v>198986</v>
      </c>
      <c r="H17" s="9">
        <v>185034</v>
      </c>
      <c r="I17" s="50">
        <f t="shared" si="1"/>
        <v>7.5402358485467573</v>
      </c>
    </row>
    <row r="18" spans="3:9" s="6" customFormat="1" ht="15.95" customHeight="1" x14ac:dyDescent="0.2">
      <c r="C18" s="10" t="s">
        <v>18</v>
      </c>
      <c r="D18" s="9">
        <v>40957</v>
      </c>
      <c r="E18" s="9">
        <v>36828</v>
      </c>
      <c r="F18" s="48">
        <f t="shared" si="0"/>
        <v>11.211578147062013</v>
      </c>
      <c r="G18" s="9">
        <v>109619</v>
      </c>
      <c r="H18" s="9">
        <v>105196</v>
      </c>
      <c r="I18" s="50">
        <f t="shared" si="1"/>
        <v>4.2045324917297222</v>
      </c>
    </row>
    <row r="19" spans="3:9" s="6" customFormat="1" ht="15.95" customHeight="1" x14ac:dyDescent="0.2">
      <c r="C19" s="10" t="s">
        <v>19</v>
      </c>
      <c r="D19" s="9">
        <v>181960</v>
      </c>
      <c r="E19" s="9">
        <v>162367</v>
      </c>
      <c r="F19" s="48">
        <f t="shared" si="0"/>
        <v>12.067107232380963</v>
      </c>
      <c r="G19" s="9">
        <v>486774</v>
      </c>
      <c r="H19" s="9">
        <v>457921</v>
      </c>
      <c r="I19" s="50">
        <f t="shared" si="1"/>
        <v>6.3008684904164625</v>
      </c>
    </row>
    <row r="20" spans="3:9" s="6" customFormat="1" ht="15.95" customHeight="1" x14ac:dyDescent="0.2">
      <c r="C20" s="10" t="s">
        <v>20</v>
      </c>
      <c r="D20" s="9">
        <v>113443</v>
      </c>
      <c r="E20" s="9">
        <v>97112</v>
      </c>
      <c r="F20" s="48">
        <f t="shared" si="0"/>
        <v>16.816665293681538</v>
      </c>
      <c r="G20" s="9">
        <v>301758</v>
      </c>
      <c r="H20" s="9">
        <v>260259</v>
      </c>
      <c r="I20" s="50">
        <f t="shared" si="1"/>
        <v>15.945269904210818</v>
      </c>
    </row>
    <row r="21" spans="3:9" s="6" customFormat="1" ht="15.95" customHeight="1" x14ac:dyDescent="0.2">
      <c r="C21" s="10" t="s">
        <v>21</v>
      </c>
      <c r="D21" s="9">
        <v>32043</v>
      </c>
      <c r="E21" s="9">
        <v>29532</v>
      </c>
      <c r="F21" s="48">
        <f t="shared" si="0"/>
        <v>8.5026412027631011</v>
      </c>
      <c r="G21" s="9">
        <v>85377</v>
      </c>
      <c r="H21" s="9">
        <v>81704</v>
      </c>
      <c r="I21" s="50">
        <f t="shared" si="1"/>
        <v>4.4954959365514497</v>
      </c>
    </row>
    <row r="22" spans="3:9" s="6" customFormat="1" ht="15.95" customHeight="1" x14ac:dyDescent="0.2">
      <c r="C22" s="10" t="s">
        <v>22</v>
      </c>
      <c r="D22" s="9">
        <v>96603</v>
      </c>
      <c r="E22" s="9">
        <v>93265</v>
      </c>
      <c r="F22" s="48">
        <f t="shared" si="0"/>
        <v>3.5790489465501452</v>
      </c>
      <c r="G22" s="9">
        <v>264763</v>
      </c>
      <c r="H22" s="9">
        <v>265528</v>
      </c>
      <c r="I22" s="50">
        <f t="shared" si="1"/>
        <v>-0.28810520924346861</v>
      </c>
    </row>
    <row r="23" spans="3:9" s="6" customFormat="1" ht="15.95" customHeight="1" x14ac:dyDescent="0.2">
      <c r="C23" s="10" t="s">
        <v>124</v>
      </c>
      <c r="D23" s="9">
        <v>54860</v>
      </c>
      <c r="E23" s="126">
        <v>51040</v>
      </c>
      <c r="F23" s="127">
        <f t="shared" si="0"/>
        <v>7.4843260188087726</v>
      </c>
      <c r="G23" s="9">
        <v>148382</v>
      </c>
      <c r="H23" s="9">
        <v>140306</v>
      </c>
      <c r="I23" s="50">
        <f t="shared" si="1"/>
        <v>5.7559904779553221</v>
      </c>
    </row>
    <row r="24" spans="3:9" s="6" customFormat="1" ht="15.95" customHeight="1" x14ac:dyDescent="0.2">
      <c r="C24" s="15" t="s">
        <v>3</v>
      </c>
      <c r="D24" s="33">
        <v>127808</v>
      </c>
      <c r="E24" s="33">
        <v>101828</v>
      </c>
      <c r="F24" s="49">
        <f t="shared" si="0"/>
        <v>25.513611187492629</v>
      </c>
      <c r="G24" s="33">
        <v>346114</v>
      </c>
      <c r="H24" s="33">
        <v>286913</v>
      </c>
      <c r="I24" s="51">
        <f t="shared" si="1"/>
        <v>20.633780971932254</v>
      </c>
    </row>
    <row r="25" spans="3:9" s="6" customFormat="1" ht="15.95" customHeight="1" x14ac:dyDescent="0.2">
      <c r="C25" s="10" t="s">
        <v>23</v>
      </c>
      <c r="D25" s="9">
        <v>105932</v>
      </c>
      <c r="E25" s="9">
        <v>81862</v>
      </c>
      <c r="F25" s="48">
        <f t="shared" si="0"/>
        <v>29.403141872908066</v>
      </c>
      <c r="G25" s="9">
        <v>287099</v>
      </c>
      <c r="H25" s="9">
        <v>231637</v>
      </c>
      <c r="I25" s="50">
        <f t="shared" si="1"/>
        <v>23.943497800437768</v>
      </c>
    </row>
    <row r="26" spans="3:9" s="6" customFormat="1" ht="15.95" customHeight="1" x14ac:dyDescent="0.2">
      <c r="C26" s="10" t="s">
        <v>24</v>
      </c>
      <c r="D26" s="9">
        <v>21876</v>
      </c>
      <c r="E26" s="9">
        <v>19966</v>
      </c>
      <c r="F26" s="48">
        <f t="shared" si="0"/>
        <v>9.566262646499041</v>
      </c>
      <c r="G26" s="9">
        <v>59015</v>
      </c>
      <c r="H26" s="9">
        <v>55276</v>
      </c>
      <c r="I26" s="50">
        <f t="shared" si="1"/>
        <v>6.7642376438237193</v>
      </c>
    </row>
    <row r="27" spans="3:9" s="6" customFormat="1" ht="15.95" customHeight="1" x14ac:dyDescent="0.2">
      <c r="C27" s="15" t="s">
        <v>5</v>
      </c>
      <c r="D27" s="33">
        <v>103570</v>
      </c>
      <c r="E27" s="33">
        <v>93853</v>
      </c>
      <c r="F27" s="49">
        <f t="shared" si="0"/>
        <v>10.353425037025985</v>
      </c>
      <c r="G27" s="33">
        <v>273375</v>
      </c>
      <c r="H27" s="33">
        <v>266414</v>
      </c>
      <c r="I27" s="51">
        <f t="shared" si="1"/>
        <v>2.6128506760155261</v>
      </c>
    </row>
    <row r="28" spans="3:9" s="6" customFormat="1" ht="15.95" customHeight="1" x14ac:dyDescent="0.2">
      <c r="C28" s="10" t="s">
        <v>25</v>
      </c>
      <c r="D28" s="9">
        <v>67532</v>
      </c>
      <c r="E28" s="9">
        <v>59508</v>
      </c>
      <c r="F28" s="48">
        <f t="shared" si="0"/>
        <v>13.483901324191706</v>
      </c>
      <c r="G28" s="9">
        <v>178831</v>
      </c>
      <c r="H28" s="9">
        <v>169714</v>
      </c>
      <c r="I28" s="50">
        <f t="shared" si="1"/>
        <v>5.3719787407049466</v>
      </c>
    </row>
    <row r="29" spans="3:9" s="6" customFormat="1" ht="15.95" customHeight="1" x14ac:dyDescent="0.2">
      <c r="C29" s="10" t="s">
        <v>26</v>
      </c>
      <c r="D29" s="7">
        <v>36038</v>
      </c>
      <c r="E29" s="7">
        <v>34345</v>
      </c>
      <c r="F29" s="44">
        <f t="shared" si="0"/>
        <v>4.9293929247343158</v>
      </c>
      <c r="G29" s="7">
        <v>94544</v>
      </c>
      <c r="H29" s="7">
        <v>96700</v>
      </c>
      <c r="I29" s="40">
        <f t="shared" si="1"/>
        <v>-2.2295760082729998</v>
      </c>
    </row>
    <row r="30" spans="3:9" s="6" customFormat="1" ht="15.95" customHeight="1" x14ac:dyDescent="0.2">
      <c r="C30" s="15" t="s">
        <v>81</v>
      </c>
      <c r="D30" s="33">
        <v>44007</v>
      </c>
      <c r="E30" s="33">
        <v>38935</v>
      </c>
      <c r="F30" s="43">
        <f t="shared" si="0"/>
        <v>13.026839604468975</v>
      </c>
      <c r="G30" s="33">
        <v>117509</v>
      </c>
      <c r="H30" s="33">
        <v>110116</v>
      </c>
      <c r="I30" s="41">
        <f t="shared" si="1"/>
        <v>6.713829052998662</v>
      </c>
    </row>
    <row r="31" spans="3:9" s="6" customFormat="1" ht="15.95" customHeight="1" x14ac:dyDescent="0.2">
      <c r="C31" s="10" t="s">
        <v>97</v>
      </c>
      <c r="D31" s="7">
        <v>44007</v>
      </c>
      <c r="E31" s="7">
        <v>38935</v>
      </c>
      <c r="F31" s="44">
        <f t="shared" si="0"/>
        <v>13.026839604468975</v>
      </c>
      <c r="G31" s="7">
        <v>117509</v>
      </c>
      <c r="H31" s="7">
        <v>110116</v>
      </c>
      <c r="I31" s="40">
        <f t="shared" si="1"/>
        <v>6.713829052998662</v>
      </c>
    </row>
    <row r="32" spans="3:9" s="6" customFormat="1" ht="15.95" customHeight="1" x14ac:dyDescent="0.2">
      <c r="C32" s="15" t="s">
        <v>27</v>
      </c>
      <c r="D32" s="33">
        <v>23172</v>
      </c>
      <c r="E32" s="33">
        <v>20576</v>
      </c>
      <c r="F32" s="49">
        <f t="shared" ref="F32:F50" si="2">((D32/E32)*100)-100</f>
        <v>12.616640746500778</v>
      </c>
      <c r="G32" s="33">
        <v>60042</v>
      </c>
      <c r="H32" s="33">
        <v>56210</v>
      </c>
      <c r="I32" s="51">
        <f t="shared" ref="I32:I49" si="3">((G32/H32)*100)-100</f>
        <v>6.8172922967443412</v>
      </c>
    </row>
    <row r="33" spans="1:9" s="6" customFormat="1" ht="15.95" customHeight="1" x14ac:dyDescent="0.2">
      <c r="C33" s="10" t="s">
        <v>28</v>
      </c>
      <c r="D33" s="7">
        <v>23172</v>
      </c>
      <c r="E33" s="7">
        <v>20576</v>
      </c>
      <c r="F33" s="44">
        <f t="shared" si="2"/>
        <v>12.616640746500778</v>
      </c>
      <c r="G33" s="7">
        <v>60042</v>
      </c>
      <c r="H33" s="7">
        <v>56210</v>
      </c>
      <c r="I33" s="40">
        <f t="shared" si="3"/>
        <v>6.8172922967443412</v>
      </c>
    </row>
    <row r="34" spans="1:9" s="6" customFormat="1" ht="15.95" customHeight="1" x14ac:dyDescent="0.2">
      <c r="C34" s="15" t="s">
        <v>6</v>
      </c>
      <c r="D34" s="33">
        <v>432016</v>
      </c>
      <c r="E34" s="33">
        <v>375295</v>
      </c>
      <c r="F34" s="49">
        <f t="shared" si="2"/>
        <v>15.113710547702482</v>
      </c>
      <c r="G34" s="33">
        <v>1154127</v>
      </c>
      <c r="H34" s="33">
        <v>1041424</v>
      </c>
      <c r="I34" s="51">
        <f t="shared" si="3"/>
        <v>10.822009095238826</v>
      </c>
    </row>
    <row r="35" spans="1:9" s="6" customFormat="1" ht="15.95" customHeight="1" x14ac:dyDescent="0.2">
      <c r="C35" s="10" t="s">
        <v>29</v>
      </c>
      <c r="D35" s="7">
        <v>63220</v>
      </c>
      <c r="E35" s="7">
        <v>56785</v>
      </c>
      <c r="F35" s="44">
        <f t="shared" si="2"/>
        <v>11.332218015320933</v>
      </c>
      <c r="G35" s="7">
        <v>162507</v>
      </c>
      <c r="H35" s="7">
        <v>152571</v>
      </c>
      <c r="I35" s="40">
        <f t="shared" si="3"/>
        <v>6.5123778437579745</v>
      </c>
    </row>
    <row r="36" spans="1:9" s="6" customFormat="1" ht="15.95" customHeight="1" x14ac:dyDescent="0.2">
      <c r="C36" s="10" t="s">
        <v>30</v>
      </c>
      <c r="D36" s="7">
        <v>127122</v>
      </c>
      <c r="E36" s="7">
        <v>109982</v>
      </c>
      <c r="F36" s="44">
        <f t="shared" si="2"/>
        <v>15.584368351184736</v>
      </c>
      <c r="G36" s="7">
        <v>335247</v>
      </c>
      <c r="H36" s="7">
        <v>307046</v>
      </c>
      <c r="I36" s="40">
        <f t="shared" si="3"/>
        <v>9.1846172886147315</v>
      </c>
    </row>
    <row r="37" spans="1:9" s="6" customFormat="1" ht="15.95" customHeight="1" x14ac:dyDescent="0.2">
      <c r="A37" s="6" t="s">
        <v>13</v>
      </c>
      <c r="C37" s="10" t="s">
        <v>31</v>
      </c>
      <c r="D37" s="7">
        <v>90402</v>
      </c>
      <c r="E37" s="7">
        <v>69957</v>
      </c>
      <c r="F37" s="44">
        <f t="shared" si="2"/>
        <v>29.225095415755391</v>
      </c>
      <c r="G37" s="7">
        <v>243176</v>
      </c>
      <c r="H37" s="7">
        <v>192393</v>
      </c>
      <c r="I37" s="40">
        <f t="shared" si="3"/>
        <v>26.395450977946183</v>
      </c>
    </row>
    <row r="38" spans="1:9" s="6" customFormat="1" ht="15.95" customHeight="1" x14ac:dyDescent="0.2">
      <c r="C38" s="10" t="s">
        <v>32</v>
      </c>
      <c r="D38" s="7">
        <v>138641</v>
      </c>
      <c r="E38" s="7">
        <v>128196</v>
      </c>
      <c r="F38" s="44">
        <f>((D38/E38)*100)-100</f>
        <v>8.1476801148241833</v>
      </c>
      <c r="G38" s="7">
        <v>382872</v>
      </c>
      <c r="H38" s="7">
        <v>362885</v>
      </c>
      <c r="I38" s="40">
        <f t="shared" si="3"/>
        <v>5.5078055031208208</v>
      </c>
    </row>
    <row r="39" spans="1:9" s="6" customFormat="1" ht="15.95" customHeight="1" x14ac:dyDescent="0.2">
      <c r="C39" s="10" t="s">
        <v>114</v>
      </c>
      <c r="D39" s="9">
        <v>12631</v>
      </c>
      <c r="E39" s="114">
        <v>10375</v>
      </c>
      <c r="F39" s="44">
        <f>((D39/E39)*100)-100</f>
        <v>21.744578313253001</v>
      </c>
      <c r="G39" s="7">
        <v>30325</v>
      </c>
      <c r="H39" s="114">
        <v>26529</v>
      </c>
      <c r="I39" s="40">
        <f t="shared" si="3"/>
        <v>14.308869538995054</v>
      </c>
    </row>
    <row r="40" spans="1:9" s="6" customFormat="1" ht="15.95" customHeight="1" x14ac:dyDescent="0.2">
      <c r="A40" s="6" t="s">
        <v>13</v>
      </c>
      <c r="C40" s="15" t="s">
        <v>8</v>
      </c>
      <c r="D40" s="33">
        <v>170409</v>
      </c>
      <c r="E40" s="33">
        <v>151232</v>
      </c>
      <c r="F40" s="49">
        <f t="shared" si="2"/>
        <v>12.680517350825227</v>
      </c>
      <c r="G40" s="33">
        <v>480581</v>
      </c>
      <c r="H40" s="33">
        <v>433276</v>
      </c>
      <c r="I40" s="51">
        <f t="shared" si="3"/>
        <v>10.917982994673153</v>
      </c>
    </row>
    <row r="41" spans="1:9" s="6" customFormat="1" ht="15.95" customHeight="1" x14ac:dyDescent="0.2">
      <c r="C41" s="10" t="s">
        <v>34</v>
      </c>
      <c r="D41" s="7">
        <v>90215</v>
      </c>
      <c r="E41" s="7">
        <v>81949</v>
      </c>
      <c r="F41" s="44">
        <f t="shared" si="2"/>
        <v>10.086761278356065</v>
      </c>
      <c r="G41" s="7">
        <v>255254</v>
      </c>
      <c r="H41" s="7">
        <v>236369</v>
      </c>
      <c r="I41" s="40">
        <f t="shared" si="3"/>
        <v>7.98962638924732</v>
      </c>
    </row>
    <row r="42" spans="1:9" s="6" customFormat="1" ht="15.95" customHeight="1" x14ac:dyDescent="0.2">
      <c r="C42" s="10" t="s">
        <v>46</v>
      </c>
      <c r="D42" s="7">
        <v>80194</v>
      </c>
      <c r="E42" s="7">
        <v>69283</v>
      </c>
      <c r="F42" s="44">
        <f t="shared" si="2"/>
        <v>15.748452001212428</v>
      </c>
      <c r="G42" s="7">
        <v>225327</v>
      </c>
      <c r="H42" s="7">
        <v>196907</v>
      </c>
      <c r="I42" s="40">
        <f t="shared" si="3"/>
        <v>14.43320958625138</v>
      </c>
    </row>
    <row r="43" spans="1:9" s="6" customFormat="1" ht="15.95" customHeight="1" x14ac:dyDescent="0.2">
      <c r="C43" s="15" t="s">
        <v>7</v>
      </c>
      <c r="D43" s="33">
        <v>357895</v>
      </c>
      <c r="E43" s="33">
        <v>322858</v>
      </c>
      <c r="F43" s="49">
        <f t="shared" si="2"/>
        <v>10.852139330603535</v>
      </c>
      <c r="G43" s="33">
        <v>1009554</v>
      </c>
      <c r="H43" s="33">
        <v>924607</v>
      </c>
      <c r="I43" s="51">
        <f t="shared" si="3"/>
        <v>9.1873628471339686</v>
      </c>
    </row>
    <row r="44" spans="1:9" s="6" customFormat="1" ht="15.95" customHeight="1" x14ac:dyDescent="0.2">
      <c r="C44" s="10" t="s">
        <v>35</v>
      </c>
      <c r="D44" s="7">
        <v>106956</v>
      </c>
      <c r="E44" s="7">
        <v>85597</v>
      </c>
      <c r="F44" s="44">
        <f t="shared" si="2"/>
        <v>24.952977323971638</v>
      </c>
      <c r="G44" s="7">
        <v>295691</v>
      </c>
      <c r="H44" s="7">
        <v>245634</v>
      </c>
      <c r="I44" s="40">
        <f t="shared" si="3"/>
        <v>20.378693503342376</v>
      </c>
    </row>
    <row r="45" spans="1:9" s="6" customFormat="1" ht="15.95" customHeight="1" x14ac:dyDescent="0.2">
      <c r="C45" s="10" t="s">
        <v>36</v>
      </c>
      <c r="D45" s="7">
        <v>51846</v>
      </c>
      <c r="E45" s="7">
        <v>52448</v>
      </c>
      <c r="F45" s="44">
        <f t="shared" si="2"/>
        <v>-1.1478035387431333</v>
      </c>
      <c r="G45" s="7">
        <v>149478</v>
      </c>
      <c r="H45" s="7">
        <v>149894</v>
      </c>
      <c r="I45" s="40">
        <f t="shared" si="3"/>
        <v>-0.27752945414759722</v>
      </c>
    </row>
    <row r="46" spans="1:9" s="6" customFormat="1" ht="15.95" customHeight="1" x14ac:dyDescent="0.2">
      <c r="C46" s="10" t="s">
        <v>37</v>
      </c>
      <c r="D46" s="7">
        <v>162704</v>
      </c>
      <c r="E46" s="7">
        <v>153253</v>
      </c>
      <c r="F46" s="44">
        <f t="shared" si="2"/>
        <v>6.1669265854501987</v>
      </c>
      <c r="G46" s="7">
        <v>463651</v>
      </c>
      <c r="H46" s="7">
        <v>441745</v>
      </c>
      <c r="I46" s="40">
        <f t="shared" si="3"/>
        <v>4.9589695412511645</v>
      </c>
    </row>
    <row r="47" spans="1:9" s="6" customFormat="1" ht="15.95" customHeight="1" x14ac:dyDescent="0.2">
      <c r="C47" s="10" t="s">
        <v>38</v>
      </c>
      <c r="D47" s="7">
        <v>36389</v>
      </c>
      <c r="E47" s="7">
        <v>31560</v>
      </c>
      <c r="F47" s="44">
        <f t="shared" si="2"/>
        <v>15.301013941698358</v>
      </c>
      <c r="G47" s="7">
        <v>100734</v>
      </c>
      <c r="H47" s="7">
        <v>87334</v>
      </c>
      <c r="I47" s="40">
        <f t="shared" si="3"/>
        <v>15.343394325234144</v>
      </c>
    </row>
    <row r="48" spans="1:9" s="6" customFormat="1" ht="15.95" customHeight="1" x14ac:dyDescent="0.2">
      <c r="C48" s="15" t="s">
        <v>4</v>
      </c>
      <c r="D48" s="33">
        <v>87999</v>
      </c>
      <c r="E48" s="33">
        <v>78157</v>
      </c>
      <c r="F48" s="49">
        <f t="shared" si="2"/>
        <v>12.592602070192044</v>
      </c>
      <c r="G48" s="33">
        <v>235504</v>
      </c>
      <c r="H48" s="33">
        <v>221032</v>
      </c>
      <c r="I48" s="51">
        <f t="shared" si="3"/>
        <v>6.5474682398928792</v>
      </c>
    </row>
    <row r="49" spans="3:9" s="6" customFormat="1" ht="15.95" customHeight="1" x14ac:dyDescent="0.2">
      <c r="C49" s="13" t="s">
        <v>39</v>
      </c>
      <c r="D49" s="7">
        <v>87452</v>
      </c>
      <c r="E49" s="7">
        <v>77459</v>
      </c>
      <c r="F49" s="44">
        <f t="shared" si="2"/>
        <v>12.901018603390185</v>
      </c>
      <c r="G49" s="7">
        <v>233902</v>
      </c>
      <c r="H49" s="7">
        <v>219163</v>
      </c>
      <c r="I49" s="40">
        <f t="shared" si="3"/>
        <v>6.7251315231129354</v>
      </c>
    </row>
    <row r="50" spans="3:9" s="6" customFormat="1" ht="15.95" customHeight="1" x14ac:dyDescent="0.2">
      <c r="C50" s="10" t="s">
        <v>125</v>
      </c>
      <c r="D50" s="7">
        <v>547</v>
      </c>
      <c r="E50" s="114">
        <v>698</v>
      </c>
      <c r="F50" s="128">
        <f t="shared" si="2"/>
        <v>-21.633237822349571</v>
      </c>
      <c r="G50" s="7">
        <v>1602</v>
      </c>
      <c r="H50" s="7">
        <v>1869</v>
      </c>
      <c r="I50" s="40">
        <f>((G50/H50)*100)-100</f>
        <v>-14.285714285714292</v>
      </c>
    </row>
    <row r="51" spans="3:9" s="6" customFormat="1" ht="15.95" customHeight="1" x14ac:dyDescent="0.2">
      <c r="C51" s="139" t="s">
        <v>9</v>
      </c>
      <c r="D51" s="32">
        <f>D14+D24+D27+D30+D32+D34+D40+D43+D48</f>
        <v>2073628</v>
      </c>
      <c r="E51" s="32">
        <f>E14+E24+E27+E30+E32+E34+E40+E43+E48</f>
        <v>1840672</v>
      </c>
      <c r="F51" s="47"/>
      <c r="G51" s="32">
        <f>G14+G24+G27+G30+G32+G34+G40+G43+G48</f>
        <v>5627154</v>
      </c>
      <c r="H51" s="32">
        <f>H14+H24+H27+H30+H32+H34+H40+H43+H48</f>
        <v>5173560</v>
      </c>
      <c r="I51" s="52"/>
    </row>
    <row r="52" spans="3:9" ht="15" customHeight="1" x14ac:dyDescent="0.2">
      <c r="C52" s="69"/>
    </row>
    <row r="53" spans="3:9" ht="15" customHeight="1" x14ac:dyDescent="0.2">
      <c r="C53" s="69"/>
    </row>
  </sheetData>
  <customSheetViews>
    <customSheetView guid="{BD0090C9-DA10-4990-9651-066A2554CA18}">
      <selection activeCell="K27" sqref="K27"/>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1506"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1506"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
  <sheetViews>
    <sheetView zoomScaleNormal="100" workbookViewId="0">
      <selection activeCell="K45" sqref="K45"/>
    </sheetView>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123</v>
      </c>
    </row>
    <row r="10" spans="3:9" ht="12.75" customHeight="1" x14ac:dyDescent="0.2"/>
    <row r="11" spans="3:9" ht="15.95" customHeight="1" x14ac:dyDescent="0.2">
      <c r="C11" s="213" t="s">
        <v>40</v>
      </c>
      <c r="D11" s="216" t="str">
        <f>'M1'!D11:F11</f>
        <v>März</v>
      </c>
      <c r="E11" s="217"/>
      <c r="F11" s="218"/>
      <c r="G11" s="219" t="str">
        <f>'M1'!G11:I11</f>
        <v>Jahressumme:   Januar bis März</v>
      </c>
      <c r="H11" s="220"/>
      <c r="I11" s="221"/>
    </row>
    <row r="12" spans="3:9" ht="24" customHeight="1" x14ac:dyDescent="0.2">
      <c r="C12" s="214"/>
      <c r="D12" s="27">
        <v>2017</v>
      </c>
      <c r="E12" s="31">
        <v>2016</v>
      </c>
      <c r="F12" s="34" t="s">
        <v>1</v>
      </c>
      <c r="G12" s="27">
        <v>2017</v>
      </c>
      <c r="H12" s="31">
        <v>2016</v>
      </c>
      <c r="I12" s="34" t="s">
        <v>1</v>
      </c>
    </row>
    <row r="13" spans="3:9" ht="15.95" customHeight="1" x14ac:dyDescent="0.2">
      <c r="C13" s="215"/>
      <c r="D13" s="24" t="s">
        <v>45</v>
      </c>
      <c r="E13" s="29" t="s">
        <v>45</v>
      </c>
      <c r="F13" s="25" t="s">
        <v>0</v>
      </c>
      <c r="G13" s="24" t="s">
        <v>45</v>
      </c>
      <c r="H13" s="29" t="s">
        <v>45</v>
      </c>
      <c r="I13" s="25" t="s">
        <v>0</v>
      </c>
    </row>
    <row r="14" spans="3:9" s="6" customFormat="1" ht="15.95" customHeight="1" x14ac:dyDescent="0.2">
      <c r="C14" s="14" t="s">
        <v>33</v>
      </c>
      <c r="D14" s="16">
        <v>703664</v>
      </c>
      <c r="E14" s="16">
        <v>646660</v>
      </c>
      <c r="F14" s="46">
        <f>((D14/E14)*100)-100</f>
        <v>8.8151424241486893</v>
      </c>
      <c r="G14" s="16">
        <v>1909100</v>
      </c>
      <c r="H14" s="16">
        <v>1813404</v>
      </c>
      <c r="I14" s="39">
        <f>((G14/H14)*100)-100</f>
        <v>5.2771472876424639</v>
      </c>
    </row>
    <row r="15" spans="3:9" s="6" customFormat="1" ht="15.95" customHeight="1" x14ac:dyDescent="0.2">
      <c r="C15" s="10" t="s">
        <v>15</v>
      </c>
      <c r="D15" s="9">
        <v>23241</v>
      </c>
      <c r="E15" s="9">
        <v>21997</v>
      </c>
      <c r="F15" s="48">
        <f t="shared" ref="F15:F31" si="0">((D15/E15)*100)-100</f>
        <v>5.6553166340864749</v>
      </c>
      <c r="G15" s="9">
        <v>64234</v>
      </c>
      <c r="H15" s="9">
        <v>60566</v>
      </c>
      <c r="I15" s="50">
        <f t="shared" ref="I15:I31" si="1">((G15/H15)*100)-100</f>
        <v>6.056203150282343</v>
      </c>
    </row>
    <row r="16" spans="3:9" s="6" customFormat="1" ht="15.95" customHeight="1" x14ac:dyDescent="0.2">
      <c r="C16" s="10" t="s">
        <v>16</v>
      </c>
      <c r="D16" s="9">
        <v>105296</v>
      </c>
      <c r="E16" s="9">
        <v>96946</v>
      </c>
      <c r="F16" s="48">
        <f t="shared" si="0"/>
        <v>8.6130423122150432</v>
      </c>
      <c r="G16" s="9">
        <v>286511</v>
      </c>
      <c r="H16" s="9">
        <v>275373</v>
      </c>
      <c r="I16" s="50">
        <f t="shared" si="1"/>
        <v>4.0446957399599768</v>
      </c>
    </row>
    <row r="17" spans="3:9" s="6" customFormat="1" ht="15.95" customHeight="1" x14ac:dyDescent="0.2">
      <c r="C17" s="10" t="s">
        <v>17</v>
      </c>
      <c r="D17" s="9">
        <v>69624</v>
      </c>
      <c r="E17" s="9">
        <v>62945</v>
      </c>
      <c r="F17" s="48">
        <f t="shared" si="0"/>
        <v>10.610850742711889</v>
      </c>
      <c r="G17" s="9">
        <v>189463</v>
      </c>
      <c r="H17" s="9">
        <v>178185</v>
      </c>
      <c r="I17" s="50">
        <f t="shared" si="1"/>
        <v>6.329376771333159</v>
      </c>
    </row>
    <row r="18" spans="3:9" s="6" customFormat="1" ht="15.95" customHeight="1" x14ac:dyDescent="0.2">
      <c r="C18" s="10" t="s">
        <v>18</v>
      </c>
      <c r="D18" s="9">
        <v>41576</v>
      </c>
      <c r="E18" s="9">
        <v>36671</v>
      </c>
      <c r="F18" s="48">
        <f t="shared" si="0"/>
        <v>13.375691963677028</v>
      </c>
      <c r="G18" s="9">
        <v>111330</v>
      </c>
      <c r="H18" s="9">
        <v>105670</v>
      </c>
      <c r="I18" s="50">
        <f t="shared" si="1"/>
        <v>5.3562979085833149</v>
      </c>
    </row>
    <row r="19" spans="3:9" s="6" customFormat="1" ht="15.95" customHeight="1" x14ac:dyDescent="0.2">
      <c r="C19" s="10" t="s">
        <v>19</v>
      </c>
      <c r="D19" s="9">
        <v>176291</v>
      </c>
      <c r="E19" s="9">
        <v>163793</v>
      </c>
      <c r="F19" s="48">
        <f t="shared" si="0"/>
        <v>7.6303627139132857</v>
      </c>
      <c r="G19" s="9">
        <v>483656</v>
      </c>
      <c r="H19" s="9">
        <v>461713</v>
      </c>
      <c r="I19" s="50">
        <f t="shared" si="1"/>
        <v>4.7525194222384926</v>
      </c>
    </row>
    <row r="20" spans="3:9" s="6" customFormat="1" ht="15.95" customHeight="1" x14ac:dyDescent="0.2">
      <c r="C20" s="10" t="s">
        <v>20</v>
      </c>
      <c r="D20" s="9">
        <v>107534</v>
      </c>
      <c r="E20" s="9">
        <v>90803</v>
      </c>
      <c r="F20" s="48">
        <f t="shared" si="0"/>
        <v>18.425602678325603</v>
      </c>
      <c r="G20" s="9">
        <v>283527</v>
      </c>
      <c r="H20" s="9">
        <v>245781</v>
      </c>
      <c r="I20" s="50">
        <f t="shared" si="1"/>
        <v>15.3575744260134</v>
      </c>
    </row>
    <row r="21" spans="3:9" s="6" customFormat="1" ht="15.95" customHeight="1" x14ac:dyDescent="0.2">
      <c r="C21" s="10" t="s">
        <v>21</v>
      </c>
      <c r="D21" s="9">
        <v>31401</v>
      </c>
      <c r="E21" s="9">
        <v>28481</v>
      </c>
      <c r="F21" s="48">
        <f t="shared" si="0"/>
        <v>10.252449001088436</v>
      </c>
      <c r="G21" s="9">
        <v>84828</v>
      </c>
      <c r="H21" s="9">
        <v>78914</v>
      </c>
      <c r="I21" s="50">
        <f t="shared" si="1"/>
        <v>7.4942342296677253</v>
      </c>
    </row>
    <row r="22" spans="3:9" s="6" customFormat="1" ht="15.95" customHeight="1" x14ac:dyDescent="0.2">
      <c r="C22" s="10" t="s">
        <v>22</v>
      </c>
      <c r="D22" s="9">
        <v>94131</v>
      </c>
      <c r="E22" s="9">
        <v>93702</v>
      </c>
      <c r="F22" s="48">
        <f t="shared" si="0"/>
        <v>0.45783441121854196</v>
      </c>
      <c r="G22" s="9">
        <v>257449</v>
      </c>
      <c r="H22" s="9">
        <v>265202</v>
      </c>
      <c r="I22" s="50">
        <f t="shared" si="1"/>
        <v>-2.9234319499852859</v>
      </c>
    </row>
    <row r="23" spans="3:9" s="6" customFormat="1" ht="15.95" customHeight="1" x14ac:dyDescent="0.2">
      <c r="C23" s="10" t="s">
        <v>124</v>
      </c>
      <c r="D23" s="9">
        <v>54570</v>
      </c>
      <c r="E23" s="126">
        <v>51322</v>
      </c>
      <c r="F23" s="127">
        <f t="shared" si="0"/>
        <v>6.328669966096399</v>
      </c>
      <c r="G23" s="9">
        <v>148102</v>
      </c>
      <c r="H23" s="9">
        <v>142000</v>
      </c>
      <c r="I23" s="50">
        <f>((G23/H23)*100)-100</f>
        <v>4.297183098591546</v>
      </c>
    </row>
    <row r="24" spans="3:9" s="6" customFormat="1" ht="15.95" customHeight="1" x14ac:dyDescent="0.2">
      <c r="C24" s="15" t="s">
        <v>3</v>
      </c>
      <c r="D24" s="33">
        <v>128242</v>
      </c>
      <c r="E24" s="33">
        <v>103275</v>
      </c>
      <c r="F24" s="49">
        <f t="shared" si="0"/>
        <v>24.17526022754781</v>
      </c>
      <c r="G24" s="33">
        <v>353777</v>
      </c>
      <c r="H24" s="33">
        <v>293666</v>
      </c>
      <c r="I24" s="51">
        <f t="shared" si="1"/>
        <v>20.46917246123148</v>
      </c>
    </row>
    <row r="25" spans="3:9" s="6" customFormat="1" ht="15.95" customHeight="1" x14ac:dyDescent="0.2">
      <c r="C25" s="10" t="s">
        <v>23</v>
      </c>
      <c r="D25" s="9">
        <v>104886</v>
      </c>
      <c r="E25" s="9">
        <v>82539</v>
      </c>
      <c r="F25" s="48">
        <f t="shared" si="0"/>
        <v>27.074473885072507</v>
      </c>
      <c r="G25" s="9">
        <v>292053</v>
      </c>
      <c r="H25" s="9">
        <v>236864</v>
      </c>
      <c r="I25" s="50">
        <f t="shared" si="1"/>
        <v>23.299868278843562</v>
      </c>
    </row>
    <row r="26" spans="3:9" s="6" customFormat="1" ht="15.95" customHeight="1" x14ac:dyDescent="0.2">
      <c r="C26" s="10" t="s">
        <v>24</v>
      </c>
      <c r="D26" s="9">
        <v>23356</v>
      </c>
      <c r="E26" s="9">
        <v>20736</v>
      </c>
      <c r="F26" s="48">
        <f t="shared" si="0"/>
        <v>12.635030864197532</v>
      </c>
      <c r="G26" s="9">
        <v>61724</v>
      </c>
      <c r="H26" s="9">
        <v>56802</v>
      </c>
      <c r="I26" s="50">
        <f t="shared" si="1"/>
        <v>8.6651878454983944</v>
      </c>
    </row>
    <row r="27" spans="3:9" s="6" customFormat="1" ht="15.95" customHeight="1" x14ac:dyDescent="0.2">
      <c r="C27" s="15" t="s">
        <v>5</v>
      </c>
      <c r="D27" s="33">
        <v>108555</v>
      </c>
      <c r="E27" s="33">
        <v>97897</v>
      </c>
      <c r="F27" s="49">
        <f t="shared" si="0"/>
        <v>10.886952613461091</v>
      </c>
      <c r="G27" s="33">
        <v>289937</v>
      </c>
      <c r="H27" s="33">
        <v>280434</v>
      </c>
      <c r="I27" s="51">
        <f t="shared" si="1"/>
        <v>3.38867612343725</v>
      </c>
    </row>
    <row r="28" spans="3:9" s="6" customFormat="1" ht="15.95" customHeight="1" x14ac:dyDescent="0.2">
      <c r="C28" s="10" t="s">
        <v>25</v>
      </c>
      <c r="D28" s="9">
        <v>66041</v>
      </c>
      <c r="E28" s="9">
        <v>57564</v>
      </c>
      <c r="F28" s="48">
        <f t="shared" si="0"/>
        <v>14.726217774998275</v>
      </c>
      <c r="G28" s="9">
        <v>175209</v>
      </c>
      <c r="H28" s="9">
        <v>163147</v>
      </c>
      <c r="I28" s="50">
        <f t="shared" si="1"/>
        <v>7.3933323934856361</v>
      </c>
    </row>
    <row r="29" spans="3:9" s="6" customFormat="1" ht="15.95" customHeight="1" x14ac:dyDescent="0.2">
      <c r="C29" s="10" t="s">
        <v>26</v>
      </c>
      <c r="D29" s="7">
        <v>42514</v>
      </c>
      <c r="E29" s="7">
        <v>40333</v>
      </c>
      <c r="F29" s="44">
        <f t="shared" si="0"/>
        <v>5.4074827064686417</v>
      </c>
      <c r="G29" s="7">
        <v>114728</v>
      </c>
      <c r="H29" s="7">
        <v>117287</v>
      </c>
      <c r="I29" s="40">
        <f t="shared" si="1"/>
        <v>-2.1818274830117588</v>
      </c>
    </row>
    <row r="30" spans="3:9" s="6" customFormat="1" ht="15.95" customHeight="1" x14ac:dyDescent="0.2">
      <c r="C30" s="15" t="s">
        <v>81</v>
      </c>
      <c r="D30" s="33">
        <v>42185</v>
      </c>
      <c r="E30" s="33">
        <v>36590</v>
      </c>
      <c r="F30" s="43">
        <f t="shared" si="0"/>
        <v>15.291063132003273</v>
      </c>
      <c r="G30" s="33">
        <v>111980</v>
      </c>
      <c r="H30" s="33">
        <v>103730</v>
      </c>
      <c r="I30" s="41">
        <f t="shared" si="1"/>
        <v>7.9533404029692463</v>
      </c>
    </row>
    <row r="31" spans="3:9" s="6" customFormat="1" ht="15.95" customHeight="1" x14ac:dyDescent="0.2">
      <c r="C31" s="10" t="s">
        <v>97</v>
      </c>
      <c r="D31" s="7">
        <v>42185</v>
      </c>
      <c r="E31" s="7">
        <v>36590</v>
      </c>
      <c r="F31" s="44">
        <f t="shared" si="0"/>
        <v>15.291063132003273</v>
      </c>
      <c r="G31" s="7">
        <v>111980</v>
      </c>
      <c r="H31" s="7">
        <v>103730</v>
      </c>
      <c r="I31" s="40">
        <f t="shared" si="1"/>
        <v>7.9533404029692463</v>
      </c>
    </row>
    <row r="32" spans="3:9" s="6" customFormat="1" ht="15.95" customHeight="1" x14ac:dyDescent="0.2">
      <c r="C32" s="15" t="s">
        <v>27</v>
      </c>
      <c r="D32" s="33">
        <v>16182</v>
      </c>
      <c r="E32" s="33">
        <v>13584</v>
      </c>
      <c r="F32" s="49">
        <f t="shared" ref="F32:F50" si="2">((D32/E32)*100)-100</f>
        <v>19.125441696113072</v>
      </c>
      <c r="G32" s="33">
        <v>42389</v>
      </c>
      <c r="H32" s="33">
        <v>37474</v>
      </c>
      <c r="I32" s="51">
        <f t="shared" ref="I32:I49" si="3">((G32/H32)*100)-100</f>
        <v>13.115760260447246</v>
      </c>
    </row>
    <row r="33" spans="1:9" s="6" customFormat="1" ht="15.95" customHeight="1" x14ac:dyDescent="0.2">
      <c r="C33" s="10" t="s">
        <v>28</v>
      </c>
      <c r="D33" s="7">
        <v>16182</v>
      </c>
      <c r="E33" s="7">
        <v>13584</v>
      </c>
      <c r="F33" s="44">
        <f t="shared" si="2"/>
        <v>19.125441696113072</v>
      </c>
      <c r="G33" s="7">
        <v>42389</v>
      </c>
      <c r="H33" s="7">
        <v>37474</v>
      </c>
      <c r="I33" s="40">
        <f t="shared" si="3"/>
        <v>13.115760260447246</v>
      </c>
    </row>
    <row r="34" spans="1:9" s="6" customFormat="1" ht="15.95" customHeight="1" x14ac:dyDescent="0.2">
      <c r="C34" s="15" t="s">
        <v>6</v>
      </c>
      <c r="D34" s="33">
        <v>441363</v>
      </c>
      <c r="E34" s="33">
        <v>397035</v>
      </c>
      <c r="F34" s="49">
        <f t="shared" si="2"/>
        <v>11.164758774415361</v>
      </c>
      <c r="G34" s="33">
        <v>1158098</v>
      </c>
      <c r="H34" s="33">
        <v>1088328</v>
      </c>
      <c r="I34" s="51">
        <f t="shared" si="3"/>
        <v>6.4107511706029925</v>
      </c>
    </row>
    <row r="35" spans="1:9" s="6" customFormat="1" ht="15.95" customHeight="1" x14ac:dyDescent="0.2">
      <c r="C35" s="10" t="s">
        <v>29</v>
      </c>
      <c r="D35" s="7">
        <v>59661</v>
      </c>
      <c r="E35" s="7">
        <v>54757</v>
      </c>
      <c r="F35" s="44">
        <f t="shared" si="2"/>
        <v>8.955932574830598</v>
      </c>
      <c r="G35" s="7">
        <v>153601</v>
      </c>
      <c r="H35" s="7">
        <v>145421</v>
      </c>
      <c r="I35" s="40">
        <f t="shared" si="3"/>
        <v>5.6250472765281501</v>
      </c>
    </row>
    <row r="36" spans="1:9" s="6" customFormat="1" ht="15.95" customHeight="1" x14ac:dyDescent="0.2">
      <c r="C36" s="10" t="s">
        <v>30</v>
      </c>
      <c r="D36" s="7">
        <v>126498</v>
      </c>
      <c r="E36" s="7">
        <v>115119</v>
      </c>
      <c r="F36" s="44">
        <f t="shared" si="2"/>
        <v>9.8845542438693883</v>
      </c>
      <c r="G36" s="7">
        <v>340101</v>
      </c>
      <c r="H36" s="7">
        <v>318827</v>
      </c>
      <c r="I36" s="40">
        <f t="shared" si="3"/>
        <v>6.6725841914266937</v>
      </c>
    </row>
    <row r="37" spans="1:9" s="6" customFormat="1" ht="15.95" customHeight="1" x14ac:dyDescent="0.2">
      <c r="A37" s="6" t="s">
        <v>13</v>
      </c>
      <c r="C37" s="10" t="s">
        <v>31</v>
      </c>
      <c r="D37" s="7">
        <v>90330</v>
      </c>
      <c r="E37" s="7">
        <v>79036</v>
      </c>
      <c r="F37" s="44">
        <f t="shared" si="2"/>
        <v>14.289690773824589</v>
      </c>
      <c r="G37" s="7">
        <v>234760</v>
      </c>
      <c r="H37" s="7">
        <v>217553</v>
      </c>
      <c r="I37" s="40">
        <f t="shared" si="3"/>
        <v>7.9093370351132677</v>
      </c>
    </row>
    <row r="38" spans="1:9" s="6" customFormat="1" ht="15.95" customHeight="1" x14ac:dyDescent="0.2">
      <c r="C38" s="10" t="s">
        <v>32</v>
      </c>
      <c r="D38" s="7">
        <v>153397</v>
      </c>
      <c r="E38" s="7">
        <v>138728</v>
      </c>
      <c r="F38" s="44">
        <f t="shared" si="2"/>
        <v>10.573928839167309</v>
      </c>
      <c r="G38" s="7">
        <v>402367</v>
      </c>
      <c r="H38" s="7">
        <v>382217</v>
      </c>
      <c r="I38" s="40">
        <f t="shared" si="3"/>
        <v>5.2718743540972781</v>
      </c>
    </row>
    <row r="39" spans="1:9" s="6" customFormat="1" ht="15.95" customHeight="1" x14ac:dyDescent="0.2">
      <c r="C39" s="10" t="s">
        <v>114</v>
      </c>
      <c r="D39" s="9">
        <v>11477</v>
      </c>
      <c r="E39" s="114">
        <v>9395</v>
      </c>
      <c r="F39" s="44">
        <f t="shared" si="2"/>
        <v>22.160723789249602</v>
      </c>
      <c r="G39" s="7">
        <v>27269</v>
      </c>
      <c r="H39" s="114">
        <v>24310</v>
      </c>
      <c r="I39" s="40">
        <f t="shared" si="3"/>
        <v>12.171945701357473</v>
      </c>
    </row>
    <row r="40" spans="1:9" s="6" customFormat="1" ht="15.95" customHeight="1" x14ac:dyDescent="0.2">
      <c r="A40" s="6" t="s">
        <v>13</v>
      </c>
      <c r="C40" s="15" t="s">
        <v>8</v>
      </c>
      <c r="D40" s="33">
        <v>178200</v>
      </c>
      <c r="E40" s="33">
        <v>153964</v>
      </c>
      <c r="F40" s="49">
        <f t="shared" si="2"/>
        <v>15.741342131926956</v>
      </c>
      <c r="G40" s="33">
        <v>478741</v>
      </c>
      <c r="H40" s="33">
        <v>431418</v>
      </c>
      <c r="I40" s="51">
        <f t="shared" si="3"/>
        <v>10.969176065903596</v>
      </c>
    </row>
    <row r="41" spans="1:9" s="6" customFormat="1" ht="15.95" customHeight="1" x14ac:dyDescent="0.2">
      <c r="C41" s="10" t="s">
        <v>34</v>
      </c>
      <c r="D41" s="7">
        <v>89985</v>
      </c>
      <c r="E41" s="7">
        <v>78736</v>
      </c>
      <c r="F41" s="44">
        <f t="shared" si="2"/>
        <v>14.286984352773828</v>
      </c>
      <c r="G41" s="7">
        <v>241309</v>
      </c>
      <c r="H41" s="7">
        <v>221889</v>
      </c>
      <c r="I41" s="40">
        <f t="shared" si="3"/>
        <v>8.7521238096525735</v>
      </c>
    </row>
    <row r="42" spans="1:9" s="6" customFormat="1" ht="15.95" customHeight="1" x14ac:dyDescent="0.2">
      <c r="C42" s="10" t="s">
        <v>46</v>
      </c>
      <c r="D42" s="7">
        <v>88215</v>
      </c>
      <c r="E42" s="7">
        <v>75228</v>
      </c>
      <c r="F42" s="44">
        <f t="shared" si="2"/>
        <v>17.263518902536276</v>
      </c>
      <c r="G42" s="7">
        <v>237432</v>
      </c>
      <c r="H42" s="7">
        <v>209529</v>
      </c>
      <c r="I42" s="40">
        <f t="shared" si="3"/>
        <v>13.317011010409047</v>
      </c>
    </row>
    <row r="43" spans="1:9" s="6" customFormat="1" ht="15.95" customHeight="1" x14ac:dyDescent="0.2">
      <c r="C43" s="15" t="s">
        <v>7</v>
      </c>
      <c r="D43" s="33">
        <v>372556</v>
      </c>
      <c r="E43" s="33">
        <v>320065</v>
      </c>
      <c r="F43" s="49">
        <f t="shared" si="2"/>
        <v>16.400106228422359</v>
      </c>
      <c r="G43" s="33">
        <v>970609</v>
      </c>
      <c r="H43" s="33">
        <v>878609</v>
      </c>
      <c r="I43" s="51">
        <f t="shared" si="3"/>
        <v>10.471096927074512</v>
      </c>
    </row>
    <row r="44" spans="1:9" s="6" customFormat="1" ht="15.95" customHeight="1" x14ac:dyDescent="0.2">
      <c r="C44" s="10" t="s">
        <v>35</v>
      </c>
      <c r="D44" s="7">
        <v>123729</v>
      </c>
      <c r="E44" s="7">
        <v>94972</v>
      </c>
      <c r="F44" s="44">
        <f t="shared" si="2"/>
        <v>30.279450785494674</v>
      </c>
      <c r="G44" s="7">
        <v>318204</v>
      </c>
      <c r="H44" s="7">
        <v>262194</v>
      </c>
      <c r="I44" s="40">
        <f t="shared" si="3"/>
        <v>21.362044898052574</v>
      </c>
    </row>
    <row r="45" spans="1:9" s="6" customFormat="1" ht="15.95" customHeight="1" x14ac:dyDescent="0.2">
      <c r="C45" s="10" t="s">
        <v>36</v>
      </c>
      <c r="D45" s="7">
        <v>39554</v>
      </c>
      <c r="E45" s="7">
        <v>37998</v>
      </c>
      <c r="F45" s="44">
        <f t="shared" si="2"/>
        <v>4.094952365913997</v>
      </c>
      <c r="G45" s="7">
        <v>104820</v>
      </c>
      <c r="H45" s="7">
        <v>103096</v>
      </c>
      <c r="I45" s="40">
        <f t="shared" si="3"/>
        <v>1.672227826491806</v>
      </c>
    </row>
    <row r="46" spans="1:9" s="6" customFormat="1" ht="15.95" customHeight="1" x14ac:dyDescent="0.2">
      <c r="C46" s="10" t="s">
        <v>37</v>
      </c>
      <c r="D46" s="7">
        <v>175281</v>
      </c>
      <c r="E46" s="7">
        <v>158729</v>
      </c>
      <c r="F46" s="44">
        <f t="shared" si="2"/>
        <v>10.427836123203704</v>
      </c>
      <c r="G46" s="7">
        <v>460242</v>
      </c>
      <c r="H46" s="7">
        <v>438325</v>
      </c>
      <c r="I46" s="40">
        <f t="shared" si="3"/>
        <v>5.0001711059145464</v>
      </c>
    </row>
    <row r="47" spans="1:9" s="6" customFormat="1" ht="15.95" customHeight="1" x14ac:dyDescent="0.2">
      <c r="C47" s="10" t="s">
        <v>38</v>
      </c>
      <c r="D47" s="7">
        <v>33992</v>
      </c>
      <c r="E47" s="7">
        <v>28366</v>
      </c>
      <c r="F47" s="44">
        <f t="shared" si="2"/>
        <v>19.833603609955588</v>
      </c>
      <c r="G47" s="7">
        <v>87343</v>
      </c>
      <c r="H47" s="7">
        <v>74994</v>
      </c>
      <c r="I47" s="40">
        <f t="shared" si="3"/>
        <v>16.466650665386567</v>
      </c>
    </row>
    <row r="48" spans="1:9" s="6" customFormat="1" ht="15.95" customHeight="1" x14ac:dyDescent="0.2">
      <c r="C48" s="15" t="s">
        <v>4</v>
      </c>
      <c r="D48" s="33">
        <v>85661</v>
      </c>
      <c r="E48" s="33">
        <v>75726</v>
      </c>
      <c r="F48" s="49">
        <f t="shared" si="2"/>
        <v>13.119668277738157</v>
      </c>
      <c r="G48" s="33">
        <v>228728</v>
      </c>
      <c r="H48" s="33">
        <v>213942</v>
      </c>
      <c r="I48" s="51">
        <f t="shared" si="3"/>
        <v>6.9112189284946481</v>
      </c>
    </row>
    <row r="49" spans="3:9" s="6" customFormat="1" ht="15.95" customHeight="1" x14ac:dyDescent="0.2">
      <c r="C49" s="13" t="s">
        <v>39</v>
      </c>
      <c r="D49" s="7">
        <v>84782</v>
      </c>
      <c r="E49" s="7">
        <v>74999</v>
      </c>
      <c r="F49" s="44">
        <f t="shared" si="2"/>
        <v>13.044173922318961</v>
      </c>
      <c r="G49" s="7">
        <v>226788</v>
      </c>
      <c r="H49" s="7">
        <v>212019</v>
      </c>
      <c r="I49" s="40">
        <f t="shared" si="3"/>
        <v>6.9658851329361937</v>
      </c>
    </row>
    <row r="50" spans="3:9" s="6" customFormat="1" ht="15.95" customHeight="1" x14ac:dyDescent="0.2">
      <c r="C50" s="10" t="s">
        <v>126</v>
      </c>
      <c r="D50" s="7">
        <v>879</v>
      </c>
      <c r="E50" s="114">
        <v>727</v>
      </c>
      <c r="F50" s="128">
        <f t="shared" si="2"/>
        <v>20.907840440165074</v>
      </c>
      <c r="G50" s="7">
        <v>1940</v>
      </c>
      <c r="H50" s="7">
        <v>1923</v>
      </c>
      <c r="I50" s="40">
        <f>((G50/H50)*100)-100</f>
        <v>0.88403536141446182</v>
      </c>
    </row>
    <row r="51" spans="3:9" s="6" customFormat="1" ht="15.95" customHeight="1" x14ac:dyDescent="0.2">
      <c r="C51" s="139" t="s">
        <v>9</v>
      </c>
      <c r="D51" s="32">
        <f>D14+D24+D27+D30+D32+D34+D40+D43+D48</f>
        <v>2076608</v>
      </c>
      <c r="E51" s="32">
        <f>E14+E24+E27+E30+E32+E34+E40+E43+E48</f>
        <v>1844796</v>
      </c>
      <c r="F51" s="47"/>
      <c r="G51" s="32">
        <f>G14+G24+G27+G30+G32+G34+G40+G43+G48</f>
        <v>5543359</v>
      </c>
      <c r="H51" s="32">
        <f>H14+H24+H27+H30+H32+H34+H40+H43+H48</f>
        <v>5141005</v>
      </c>
      <c r="I51" s="52"/>
    </row>
    <row r="52" spans="3:9" ht="15" customHeight="1" x14ac:dyDescent="0.2">
      <c r="C52" s="69"/>
    </row>
    <row r="53" spans="3:9" ht="15" customHeight="1" x14ac:dyDescent="0.2">
      <c r="C53" s="69"/>
    </row>
  </sheetData>
  <customSheetViews>
    <customSheetView guid="{BD0090C9-DA10-4990-9651-066A2554CA18}">
      <selection activeCell="K25" sqref="K25"/>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2530"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2530" r:id="rId5"/>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5</vt:i4>
      </vt:variant>
    </vt:vector>
  </HeadingPairs>
  <TitlesOfParts>
    <vt:vector size="20" baseType="lpstr">
      <vt:lpstr>Deckblatt</vt:lpstr>
      <vt:lpstr>Hinweis</vt:lpstr>
      <vt:lpstr>Übersicht</vt:lpstr>
      <vt:lpstr>M1</vt:lpstr>
      <vt:lpstr>M1a</vt:lpstr>
      <vt:lpstr>M2</vt:lpstr>
      <vt:lpstr>M3</vt:lpstr>
      <vt:lpstr>M4</vt:lpstr>
      <vt:lpstr>M5</vt:lpstr>
      <vt:lpstr>M6</vt:lpstr>
      <vt:lpstr>M7</vt:lpstr>
      <vt:lpstr>M8 </vt:lpstr>
      <vt:lpstr>M9</vt:lpstr>
      <vt:lpstr>M10</vt:lpstr>
      <vt:lpstr>M11</vt:lpstr>
      <vt:lpstr>'M3'!Druckbereich</vt:lpstr>
      <vt:lpstr>'M4'!Druckbereich</vt:lpstr>
      <vt:lpstr>'M5'!Druckbereich</vt:lpstr>
      <vt:lpstr>'M7'!Druckbereich</vt:lpstr>
      <vt:lpstr>Übersicht!Druckbereich</vt:lpstr>
    </vt:vector>
  </TitlesOfParts>
  <Company>BAG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TriebelJ</dc:creator>
  <cp:lastModifiedBy>Goetzke, Roland</cp:lastModifiedBy>
  <cp:lastPrinted>2017-02-17T09:29:58Z</cp:lastPrinted>
  <dcterms:created xsi:type="dcterms:W3CDTF">2007-08-29T12:57:24Z</dcterms:created>
  <dcterms:modified xsi:type="dcterms:W3CDTF">2017-04-24T08:43:03Z</dcterms:modified>
</cp:coreProperties>
</file>