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01\Documents\GitHub\mould\Mould_Database\"/>
    </mc:Choice>
  </mc:AlternateContent>
  <xr:revisionPtr revIDLastSave="0" documentId="13_ncr:1_{FE524A30-0E00-4CAC-BB62-BF4FA77A4939}" xr6:coauthVersionLast="47" xr6:coauthVersionMax="47" xr10:uidLastSave="{00000000-0000-0000-0000-000000000000}"/>
  <bookViews>
    <workbookView xWindow="810" yWindow="-120" windowWidth="28110" windowHeight="16440" tabRatio="638" xr2:uid="{331D296A-DE97-4357-9338-22F5C8F49D08}"/>
  </bookViews>
  <sheets>
    <sheet name="e00937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9" l="1"/>
  <c r="L42" i="19"/>
  <c r="K42" i="19"/>
  <c r="J42" i="19"/>
  <c r="I42" i="19"/>
  <c r="F42" i="19"/>
  <c r="E42" i="19"/>
  <c r="G42" i="19" s="1"/>
  <c r="D42" i="19"/>
  <c r="N42" i="19" s="1"/>
  <c r="M41" i="19"/>
  <c r="L41" i="19"/>
  <c r="K41" i="19"/>
  <c r="J41" i="19"/>
  <c r="I41" i="19"/>
  <c r="F41" i="19"/>
  <c r="E41" i="19"/>
  <c r="D41" i="19"/>
  <c r="N41" i="19" s="1"/>
  <c r="M40" i="19"/>
  <c r="L40" i="19"/>
  <c r="K40" i="19"/>
  <c r="J40" i="19"/>
  <c r="I40" i="19"/>
  <c r="F40" i="19"/>
  <c r="E40" i="19"/>
  <c r="G40" i="19" s="1"/>
  <c r="D40" i="19"/>
  <c r="N40" i="19" s="1"/>
  <c r="M39" i="19"/>
  <c r="L39" i="19"/>
  <c r="K39" i="19"/>
  <c r="J39" i="19"/>
  <c r="I39" i="19"/>
  <c r="F39" i="19"/>
  <c r="E39" i="19"/>
  <c r="D39" i="19"/>
  <c r="N39" i="19" s="1"/>
  <c r="M38" i="19"/>
  <c r="L38" i="19"/>
  <c r="K38" i="19"/>
  <c r="J38" i="19"/>
  <c r="I38" i="19"/>
  <c r="F38" i="19"/>
  <c r="E38" i="19"/>
  <c r="G38" i="19" s="1"/>
  <c r="D38" i="19"/>
  <c r="N38" i="19" s="1"/>
  <c r="M37" i="19"/>
  <c r="L37" i="19"/>
  <c r="K37" i="19"/>
  <c r="J37" i="19"/>
  <c r="I37" i="19"/>
  <c r="F37" i="19"/>
  <c r="E37" i="19"/>
  <c r="D37" i="19"/>
  <c r="N37" i="19" s="1"/>
  <c r="M36" i="19"/>
  <c r="L36" i="19"/>
  <c r="K36" i="19"/>
  <c r="J36" i="19"/>
  <c r="I36" i="19"/>
  <c r="F36" i="19"/>
  <c r="G36" i="19" s="1"/>
  <c r="E36" i="19"/>
  <c r="D36" i="19"/>
  <c r="N36" i="19" s="1"/>
  <c r="M35" i="19"/>
  <c r="L35" i="19"/>
  <c r="K35" i="19"/>
  <c r="J35" i="19"/>
  <c r="I35" i="19"/>
  <c r="F35" i="19"/>
  <c r="E35" i="19"/>
  <c r="D35" i="19"/>
  <c r="N35" i="19" s="1"/>
  <c r="N34" i="19"/>
  <c r="M34" i="19"/>
  <c r="L34" i="19"/>
  <c r="K34" i="19"/>
  <c r="J34" i="19"/>
  <c r="I34" i="19"/>
  <c r="F34" i="19"/>
  <c r="E34" i="19"/>
  <c r="D34" i="19"/>
  <c r="M33" i="19"/>
  <c r="L33" i="19"/>
  <c r="K33" i="19"/>
  <c r="J33" i="19"/>
  <c r="I33" i="19"/>
  <c r="F33" i="19"/>
  <c r="E33" i="19"/>
  <c r="G33" i="19" s="1"/>
  <c r="D33" i="19"/>
  <c r="N33" i="19" s="1"/>
  <c r="M32" i="19"/>
  <c r="L32" i="19"/>
  <c r="K32" i="19"/>
  <c r="J32" i="19"/>
  <c r="I32" i="19"/>
  <c r="F32" i="19"/>
  <c r="E32" i="19"/>
  <c r="D32" i="19"/>
  <c r="N32" i="19" s="1"/>
  <c r="M31" i="19"/>
  <c r="L31" i="19"/>
  <c r="K31" i="19"/>
  <c r="J31" i="19"/>
  <c r="I31" i="19"/>
  <c r="F31" i="19"/>
  <c r="E31" i="19"/>
  <c r="D31" i="19"/>
  <c r="N31" i="19" s="1"/>
  <c r="M30" i="19"/>
  <c r="L30" i="19"/>
  <c r="K30" i="19"/>
  <c r="J30" i="19"/>
  <c r="I30" i="19"/>
  <c r="F30" i="19"/>
  <c r="E30" i="19"/>
  <c r="G30" i="19" s="1"/>
  <c r="D30" i="19"/>
  <c r="N30" i="19" s="1"/>
  <c r="N29" i="19"/>
  <c r="M29" i="19"/>
  <c r="L29" i="19"/>
  <c r="K29" i="19"/>
  <c r="J29" i="19"/>
  <c r="I29" i="19"/>
  <c r="F29" i="19"/>
  <c r="E29" i="19"/>
  <c r="D29" i="19"/>
  <c r="M28" i="19"/>
  <c r="L28" i="19"/>
  <c r="K28" i="19"/>
  <c r="J28" i="19"/>
  <c r="I28" i="19"/>
  <c r="F28" i="19"/>
  <c r="E28" i="19"/>
  <c r="D28" i="19"/>
  <c r="N28" i="19" s="1"/>
  <c r="M27" i="19"/>
  <c r="L27" i="19"/>
  <c r="K27" i="19"/>
  <c r="J27" i="19"/>
  <c r="I27" i="19"/>
  <c r="F27" i="19"/>
  <c r="E27" i="19"/>
  <c r="G27" i="19" s="1"/>
  <c r="D27" i="19"/>
  <c r="N27" i="19" s="1"/>
  <c r="N26" i="19"/>
  <c r="M26" i="19"/>
  <c r="L26" i="19"/>
  <c r="K26" i="19"/>
  <c r="J26" i="19"/>
  <c r="I26" i="19"/>
  <c r="F26" i="19"/>
  <c r="E26" i="19"/>
  <c r="D26" i="19"/>
  <c r="M25" i="19"/>
  <c r="L25" i="19"/>
  <c r="K25" i="19"/>
  <c r="J25" i="19"/>
  <c r="I25" i="19"/>
  <c r="F25" i="19"/>
  <c r="E25" i="19"/>
  <c r="G25" i="19" s="1"/>
  <c r="D25" i="19"/>
  <c r="N25" i="19" s="1"/>
  <c r="M24" i="19"/>
  <c r="L24" i="19"/>
  <c r="K24" i="19"/>
  <c r="J24" i="19"/>
  <c r="I24" i="19"/>
  <c r="F24" i="19"/>
  <c r="E24" i="19"/>
  <c r="D24" i="19"/>
  <c r="N24" i="19" s="1"/>
  <c r="M23" i="19"/>
  <c r="L23" i="19"/>
  <c r="K23" i="19"/>
  <c r="J23" i="19"/>
  <c r="I23" i="19"/>
  <c r="F23" i="19"/>
  <c r="E23" i="19"/>
  <c r="D23" i="19"/>
  <c r="N23" i="19" s="1"/>
  <c r="M22" i="19"/>
  <c r="L22" i="19"/>
  <c r="K22" i="19"/>
  <c r="J22" i="19"/>
  <c r="I22" i="19"/>
  <c r="F22" i="19"/>
  <c r="E22" i="19"/>
  <c r="D22" i="19"/>
  <c r="N22" i="19" s="1"/>
  <c r="M21" i="19"/>
  <c r="L21" i="19"/>
  <c r="K21" i="19"/>
  <c r="J21" i="19"/>
  <c r="I21" i="19"/>
  <c r="F21" i="19"/>
  <c r="G21" i="19" s="1"/>
  <c r="E21" i="19"/>
  <c r="D21" i="19"/>
  <c r="N21" i="19" s="1"/>
  <c r="M20" i="19"/>
  <c r="L20" i="19"/>
  <c r="K20" i="19"/>
  <c r="J20" i="19"/>
  <c r="I20" i="19"/>
  <c r="F20" i="19"/>
  <c r="E20" i="19"/>
  <c r="D20" i="19"/>
  <c r="N20" i="19" s="1"/>
  <c r="M19" i="19"/>
  <c r="L19" i="19"/>
  <c r="K19" i="19"/>
  <c r="J19" i="19"/>
  <c r="I19" i="19"/>
  <c r="F19" i="19"/>
  <c r="E19" i="19"/>
  <c r="D19" i="19"/>
  <c r="N19" i="19" s="1"/>
  <c r="M18" i="19"/>
  <c r="L18" i="19"/>
  <c r="K18" i="19"/>
  <c r="J18" i="19"/>
  <c r="I18" i="19"/>
  <c r="G18" i="19"/>
  <c r="F18" i="19"/>
  <c r="E18" i="19"/>
  <c r="D18" i="19"/>
  <c r="N18" i="19" s="1"/>
  <c r="N17" i="19"/>
  <c r="M17" i="19"/>
  <c r="L17" i="19"/>
  <c r="K17" i="19"/>
  <c r="J17" i="19"/>
  <c r="I17" i="19"/>
  <c r="F17" i="19"/>
  <c r="E17" i="19"/>
  <c r="G17" i="19" s="1"/>
  <c r="D17" i="19"/>
  <c r="M16" i="19"/>
  <c r="L16" i="19"/>
  <c r="K16" i="19"/>
  <c r="J16" i="19"/>
  <c r="I16" i="19"/>
  <c r="F16" i="19"/>
  <c r="E16" i="19"/>
  <c r="D16" i="19"/>
  <c r="N16" i="19" s="1"/>
  <c r="N15" i="19"/>
  <c r="M15" i="19"/>
  <c r="L15" i="19"/>
  <c r="K15" i="19"/>
  <c r="J15" i="19"/>
  <c r="I15" i="19"/>
  <c r="F15" i="19"/>
  <c r="E15" i="19"/>
  <c r="D15" i="19"/>
  <c r="M14" i="19"/>
  <c r="L14" i="19"/>
  <c r="K14" i="19"/>
  <c r="J14" i="19"/>
  <c r="I14" i="19"/>
  <c r="F14" i="19"/>
  <c r="E14" i="19"/>
  <c r="D14" i="19"/>
  <c r="N14" i="19" s="1"/>
  <c r="M13" i="19"/>
  <c r="L13" i="19"/>
  <c r="K13" i="19"/>
  <c r="J13" i="19"/>
  <c r="I13" i="19"/>
  <c r="F13" i="19"/>
  <c r="E13" i="19"/>
  <c r="G13" i="19" s="1"/>
  <c r="D13" i="19"/>
  <c r="N13" i="19" s="1"/>
  <c r="N12" i="19"/>
  <c r="M12" i="19"/>
  <c r="L12" i="19"/>
  <c r="K12" i="19"/>
  <c r="J12" i="19"/>
  <c r="I12" i="19"/>
  <c r="F12" i="19"/>
  <c r="E12" i="19"/>
  <c r="D12" i="19"/>
  <c r="M11" i="19"/>
  <c r="L11" i="19"/>
  <c r="K11" i="19"/>
  <c r="J11" i="19"/>
  <c r="I11" i="19"/>
  <c r="F11" i="19"/>
  <c r="E11" i="19"/>
  <c r="G11" i="19" s="1"/>
  <c r="D11" i="19"/>
  <c r="N11" i="19" s="1"/>
  <c r="M10" i="19"/>
  <c r="L10" i="19"/>
  <c r="K10" i="19"/>
  <c r="J10" i="19"/>
  <c r="I10" i="19"/>
  <c r="F10" i="19"/>
  <c r="E10" i="19"/>
  <c r="G10" i="19" s="1"/>
  <c r="D10" i="19"/>
  <c r="N10" i="19" s="1"/>
  <c r="M9" i="19"/>
  <c r="L9" i="19"/>
  <c r="K9" i="19"/>
  <c r="J9" i="19"/>
  <c r="I9" i="19"/>
  <c r="F9" i="19"/>
  <c r="E9" i="19"/>
  <c r="D9" i="19"/>
  <c r="N9" i="19" s="1"/>
  <c r="M8" i="19"/>
  <c r="L8" i="19"/>
  <c r="K8" i="19"/>
  <c r="J8" i="19"/>
  <c r="I8" i="19"/>
  <c r="F8" i="19"/>
  <c r="E8" i="19"/>
  <c r="G8" i="19" s="1"/>
  <c r="D8" i="19"/>
  <c r="N8" i="19" s="1"/>
  <c r="M7" i="19"/>
  <c r="L7" i="19"/>
  <c r="K7" i="19"/>
  <c r="J7" i="19"/>
  <c r="I7" i="19"/>
  <c r="F7" i="19"/>
  <c r="E7" i="19"/>
  <c r="G7" i="19" s="1"/>
  <c r="D7" i="19"/>
  <c r="N7" i="19" s="1"/>
  <c r="M6" i="19"/>
  <c r="L6" i="19"/>
  <c r="K6" i="19"/>
  <c r="J6" i="19"/>
  <c r="I6" i="19"/>
  <c r="F6" i="19"/>
  <c r="E6" i="19"/>
  <c r="D6" i="19"/>
  <c r="N6" i="19" s="1"/>
  <c r="N5" i="19"/>
  <c r="M5" i="19"/>
  <c r="L5" i="19"/>
  <c r="K5" i="19"/>
  <c r="J5" i="19"/>
  <c r="I5" i="19"/>
  <c r="G5" i="19"/>
  <c r="F5" i="19"/>
  <c r="E5" i="19"/>
  <c r="D5" i="19"/>
  <c r="M4" i="19"/>
  <c r="L4" i="19"/>
  <c r="K4" i="19"/>
  <c r="J4" i="19"/>
  <c r="I4" i="19"/>
  <c r="F4" i="19"/>
  <c r="E4" i="19"/>
  <c r="D4" i="19"/>
  <c r="N4" i="19" s="1"/>
  <c r="M3" i="19"/>
  <c r="L3" i="19"/>
  <c r="K3" i="19"/>
  <c r="J3" i="19"/>
  <c r="I3" i="19"/>
  <c r="F3" i="19"/>
  <c r="E3" i="19"/>
  <c r="D3" i="19"/>
  <c r="N3" i="19" s="1"/>
  <c r="M2" i="19"/>
  <c r="L2" i="19"/>
  <c r="K2" i="19"/>
  <c r="J2" i="19"/>
  <c r="I2" i="19"/>
  <c r="D2" i="19"/>
  <c r="N2" i="19" s="1"/>
  <c r="G4" i="19" l="1"/>
  <c r="G35" i="19"/>
  <c r="G41" i="19"/>
  <c r="G16" i="19"/>
  <c r="G39" i="19"/>
  <c r="G19" i="19"/>
  <c r="G22" i="19"/>
  <c r="G15" i="19"/>
  <c r="G31" i="19"/>
  <c r="G3" i="19"/>
  <c r="G37" i="19"/>
  <c r="G6" i="19"/>
  <c r="G23" i="19"/>
  <c r="G9" i="19"/>
  <c r="G29" i="19"/>
  <c r="G32" i="19"/>
  <c r="G24" i="19"/>
  <c r="G14" i="19"/>
  <c r="G12" i="19"/>
  <c r="G20" i="19"/>
  <c r="G28" i="19"/>
  <c r="G26" i="19"/>
  <c r="G34" i="19"/>
</calcChain>
</file>

<file path=xl/sharedStrings.xml><?xml version="1.0" encoding="utf-8"?>
<sst xmlns="http://schemas.openxmlformats.org/spreadsheetml/2006/main" count="17" uniqueCount="14">
  <si>
    <t>-</t>
    <phoneticPr fontId="1"/>
  </si>
  <si>
    <t>pos</t>
    <phoneticPr fontId="1"/>
  </si>
  <si>
    <t>AC_len</t>
    <phoneticPr fontId="1"/>
  </si>
  <si>
    <t>BD_len</t>
    <phoneticPr fontId="1"/>
  </si>
  <si>
    <t>CR</t>
    <phoneticPr fontId="1"/>
  </si>
  <si>
    <t>ratioAC</t>
    <phoneticPr fontId="1"/>
  </si>
  <si>
    <t>ratioBD</t>
    <phoneticPr fontId="1"/>
  </si>
  <si>
    <t>ratioAve</t>
    <phoneticPr fontId="1"/>
  </si>
  <si>
    <t>mekki</t>
    <phoneticPr fontId="1"/>
  </si>
  <si>
    <t>pAC</t>
    <phoneticPr fontId="1"/>
  </si>
  <si>
    <t>pBD</t>
    <phoneticPr fontId="1"/>
  </si>
  <si>
    <t>pCR</t>
    <phoneticPr fontId="1"/>
  </si>
  <si>
    <t>mAC_len</t>
    <phoneticPr fontId="1"/>
  </si>
  <si>
    <t>mCR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</si>
</sst>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4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976C-0F09-4552-BA6B-234A6F953E2B}">
  <sheetPr codeName="Sheet17"/>
  <dimension ref="A1:O42"/>
  <sheetViews>
    <sheetView tabSelected="1" topLeftCell="A3" zoomScaleNormal="100" zoomScaleSheetLayoutView="100" workbookViewId="0">
      <selection activeCell="Q22" sqref="Q22"/>
    </sheetView>
  </sheetViews>
  <sheetFormatPr defaultRowHeight="15" x14ac:dyDescent="0.4"/>
  <cols>
    <col min="1" max="1" width="5" style="1" bestFit="1" customWidth="1"/>
    <col min="2" max="3" width="7.75" style="2" bestFit="1" customWidth="1"/>
    <col min="4" max="4" width="6" style="1" bestFit="1" customWidth="1"/>
    <col min="5" max="5" width="6.875" style="3" bestFit="1" customWidth="1"/>
    <col min="6" max="6" width="7" style="3" bestFit="1" customWidth="1"/>
    <col min="7" max="7" width="7.625" style="3" bestFit="1" customWidth="1"/>
    <col min="8" max="8" width="6" style="1" bestFit="1" customWidth="1"/>
    <col min="9" max="10" width="5.875" style="1" bestFit="1" customWidth="1"/>
    <col min="11" max="11" width="5.625" style="1" bestFit="1" customWidth="1"/>
    <col min="12" max="13" width="8" style="1" bestFit="1" customWidth="1"/>
    <col min="14" max="14" width="6" style="1" bestFit="1" customWidth="1"/>
    <col min="15" max="15" width="8.625" style="2" customWidth="1"/>
    <col min="16" max="16384" width="9" style="1"/>
  </cols>
  <sheetData>
    <row r="1" spans="1:14" x14ac:dyDescent="0.4">
      <c r="A1" s="1" t="s">
        <v>1</v>
      </c>
      <c r="B1" s="2" t="s">
        <v>2</v>
      </c>
      <c r="C1" s="2" t="s">
        <v>3</v>
      </c>
      <c r="D1" s="1" t="s">
        <v>4</v>
      </c>
      <c r="E1" s="3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12</v>
      </c>
      <c r="N1" s="1" t="s">
        <v>13</v>
      </c>
    </row>
    <row r="2" spans="1:14" x14ac:dyDescent="0.4">
      <c r="A2" s="1">
        <v>0</v>
      </c>
      <c r="B2" s="2">
        <v>156.863</v>
      </c>
      <c r="C2" s="2">
        <v>154.839</v>
      </c>
      <c r="D2" s="2">
        <f>4.5-$A2/$A$42</f>
        <v>4.5</v>
      </c>
      <c r="E2" s="3" t="s">
        <v>0</v>
      </c>
      <c r="F2" s="3" t="s">
        <v>0</v>
      </c>
      <c r="G2" s="3" t="s">
        <v>0</v>
      </c>
      <c r="H2" s="4">
        <v>7.0000000000000007E-2</v>
      </c>
      <c r="I2" s="1" t="str">
        <f>IF($A2="","","a"&amp;$A2)</f>
        <v>a0</v>
      </c>
      <c r="J2" s="1" t="str">
        <f>IF($A2="","","b"&amp;$A2)</f>
        <v>b0</v>
      </c>
      <c r="K2" s="1" t="str">
        <f>IF($A2="","","r"&amp;$A2)</f>
        <v>r0</v>
      </c>
      <c r="L2" s="2">
        <f t="shared" ref="L2:M42" si="0">IF($A2="","",B2+$H$2*2)</f>
        <v>157.00299999999999</v>
      </c>
      <c r="M2" s="2">
        <f t="shared" si="0"/>
        <v>154.97899999999998</v>
      </c>
      <c r="N2" s="2">
        <f t="shared" ref="N2:N42" si="1">IF($A2="","",D2+$H$2)</f>
        <v>4.57</v>
      </c>
    </row>
    <row r="3" spans="1:14" x14ac:dyDescent="0.4">
      <c r="A3" s="1">
        <v>25</v>
      </c>
      <c r="B3" s="2">
        <v>156.749</v>
      </c>
      <c r="C3" s="2">
        <v>154.726</v>
      </c>
      <c r="D3" s="2">
        <f>4.5-$A3/$A$42</f>
        <v>4.4749999999999996</v>
      </c>
      <c r="E3" s="3">
        <f t="shared" ref="E3:F18" si="2">IF($A3="","",(B2-B3)*1000/(B2*($A3-$A2))*100)</f>
        <v>2.9069952761327866</v>
      </c>
      <c r="F3" s="3">
        <f t="shared" si="2"/>
        <v>2.9191611932394177</v>
      </c>
      <c r="G3" s="3">
        <f>AVERAGE(E3,F3)</f>
        <v>2.9130782346861022</v>
      </c>
      <c r="I3" s="1" t="str">
        <f t="shared" ref="I3:I42" si="3">IF($A3="","","a"&amp;$A3)</f>
        <v>a25</v>
      </c>
      <c r="J3" s="1" t="str">
        <f t="shared" ref="J3:J42" si="4">IF($A3="","","b"&amp;$A3)</f>
        <v>b25</v>
      </c>
      <c r="K3" s="1" t="str">
        <f t="shared" ref="K3:K42" si="5">IF($A3="","","r"&amp;$A3)</f>
        <v>r25</v>
      </c>
      <c r="L3" s="2">
        <f t="shared" si="0"/>
        <v>156.88899999999998</v>
      </c>
      <c r="M3" s="2">
        <f t="shared" si="0"/>
        <v>154.86599999999999</v>
      </c>
      <c r="N3" s="2">
        <f t="shared" si="1"/>
        <v>4.5449999999999999</v>
      </c>
    </row>
    <row r="4" spans="1:14" x14ac:dyDescent="0.4">
      <c r="A4" s="1">
        <v>50</v>
      </c>
      <c r="B4" s="2">
        <v>156.63499999999999</v>
      </c>
      <c r="C4" s="2">
        <v>154.614</v>
      </c>
      <c r="D4" s="2">
        <f t="shared" ref="D4:D42" si="6">4.5-$A4/$A$42</f>
        <v>4.45</v>
      </c>
      <c r="E4" s="3">
        <f t="shared" si="2"/>
        <v>2.9091094680030958</v>
      </c>
      <c r="F4" s="3">
        <f t="shared" si="2"/>
        <v>2.8954409730748489</v>
      </c>
      <c r="G4" s="3">
        <f t="shared" ref="G4:G42" si="7">AVERAGE(E4,F4)</f>
        <v>2.9022752205389724</v>
      </c>
      <c r="I4" s="1" t="str">
        <f t="shared" si="3"/>
        <v>a50</v>
      </c>
      <c r="J4" s="1" t="str">
        <f t="shared" si="4"/>
        <v>b50</v>
      </c>
      <c r="K4" s="1" t="str">
        <f t="shared" si="5"/>
        <v>r50</v>
      </c>
      <c r="L4" s="2">
        <f t="shared" si="0"/>
        <v>156.77499999999998</v>
      </c>
      <c r="M4" s="2">
        <f t="shared" si="0"/>
        <v>154.75399999999999</v>
      </c>
      <c r="N4" s="2">
        <f t="shared" si="1"/>
        <v>4.5200000000000005</v>
      </c>
    </row>
    <row r="5" spans="1:14" x14ac:dyDescent="0.4">
      <c r="A5" s="1">
        <v>75</v>
      </c>
      <c r="B5" s="2">
        <v>156.52099999999999</v>
      </c>
      <c r="C5" s="2">
        <v>154.501</v>
      </c>
      <c r="D5" s="2">
        <f t="shared" si="6"/>
        <v>4.4249999999999998</v>
      </c>
      <c r="E5" s="3">
        <f t="shared" si="2"/>
        <v>2.9112267373193559</v>
      </c>
      <c r="F5" s="3">
        <f t="shared" si="2"/>
        <v>2.9234092643615597</v>
      </c>
      <c r="G5" s="3">
        <f t="shared" si="7"/>
        <v>2.9173180008404578</v>
      </c>
      <c r="I5" s="1" t="str">
        <f t="shared" si="3"/>
        <v>a75</v>
      </c>
      <c r="J5" s="1" t="str">
        <f t="shared" si="4"/>
        <v>b75</v>
      </c>
      <c r="K5" s="1" t="str">
        <f t="shared" si="5"/>
        <v>r75</v>
      </c>
      <c r="L5" s="2">
        <f t="shared" si="0"/>
        <v>156.66099999999997</v>
      </c>
      <c r="M5" s="2">
        <f t="shared" si="0"/>
        <v>154.64099999999999</v>
      </c>
      <c r="N5" s="2">
        <f t="shared" si="1"/>
        <v>4.4950000000000001</v>
      </c>
    </row>
    <row r="6" spans="1:14" x14ac:dyDescent="0.4">
      <c r="A6" s="1">
        <v>100</v>
      </c>
      <c r="B6" s="2">
        <v>156.40700000000001</v>
      </c>
      <c r="C6" s="2">
        <v>154.38900000000001</v>
      </c>
      <c r="D6" s="2">
        <f t="shared" si="6"/>
        <v>4.4000000000000004</v>
      </c>
      <c r="E6" s="3">
        <f t="shared" si="2"/>
        <v>2.9133470908050909</v>
      </c>
      <c r="F6" s="3">
        <f t="shared" si="2"/>
        <v>2.8996576073939915</v>
      </c>
      <c r="G6" s="3">
        <f t="shared" si="7"/>
        <v>2.906502349099541</v>
      </c>
      <c r="I6" s="1" t="str">
        <f t="shared" si="3"/>
        <v>a100</v>
      </c>
      <c r="J6" s="1" t="str">
        <f t="shared" si="4"/>
        <v>b100</v>
      </c>
      <c r="K6" s="1" t="str">
        <f t="shared" si="5"/>
        <v>r100</v>
      </c>
      <c r="L6" s="2">
        <f t="shared" si="0"/>
        <v>156.547</v>
      </c>
      <c r="M6" s="2">
        <f t="shared" si="0"/>
        <v>154.529</v>
      </c>
      <c r="N6" s="2">
        <f t="shared" si="1"/>
        <v>4.4700000000000006</v>
      </c>
    </row>
    <row r="7" spans="1:14" x14ac:dyDescent="0.4">
      <c r="A7" s="1">
        <v>125</v>
      </c>
      <c r="B7" s="2">
        <v>156.29300000000001</v>
      </c>
      <c r="C7" s="2">
        <v>154.27600000000001</v>
      </c>
      <c r="D7" s="2">
        <f t="shared" si="6"/>
        <v>4.375</v>
      </c>
      <c r="E7" s="3">
        <f t="shared" si="2"/>
        <v>2.9154705352063348</v>
      </c>
      <c r="F7" s="3">
        <f t="shared" si="2"/>
        <v>2.9276697174021344</v>
      </c>
      <c r="G7" s="3">
        <f t="shared" si="7"/>
        <v>2.9215701263042346</v>
      </c>
      <c r="I7" s="1" t="str">
        <f t="shared" si="3"/>
        <v>a125</v>
      </c>
      <c r="J7" s="1" t="str">
        <f t="shared" si="4"/>
        <v>b125</v>
      </c>
      <c r="K7" s="1" t="str">
        <f t="shared" si="5"/>
        <v>r125</v>
      </c>
      <c r="L7" s="2">
        <f t="shared" si="0"/>
        <v>156.43299999999999</v>
      </c>
      <c r="M7" s="2">
        <f t="shared" si="0"/>
        <v>154.416</v>
      </c>
      <c r="N7" s="2">
        <f t="shared" si="1"/>
        <v>4.4450000000000003</v>
      </c>
    </row>
    <row r="8" spans="1:14" x14ac:dyDescent="0.4">
      <c r="A8" s="1">
        <v>150</v>
      </c>
      <c r="B8" s="2">
        <v>156.179</v>
      </c>
      <c r="C8" s="2">
        <v>154.16399999999999</v>
      </c>
      <c r="D8" s="2">
        <f t="shared" si="6"/>
        <v>4.3499999999999996</v>
      </c>
      <c r="E8" s="3">
        <f t="shared" si="2"/>
        <v>2.9175970772844417</v>
      </c>
      <c r="F8" s="3">
        <f t="shared" si="2"/>
        <v>2.903886541005035</v>
      </c>
      <c r="G8" s="3">
        <f t="shared" si="7"/>
        <v>2.9107418091447386</v>
      </c>
      <c r="I8" s="1" t="str">
        <f t="shared" si="3"/>
        <v>a150</v>
      </c>
      <c r="J8" s="1" t="str">
        <f t="shared" si="4"/>
        <v>b150</v>
      </c>
      <c r="K8" s="1" t="str">
        <f t="shared" si="5"/>
        <v>r150</v>
      </c>
      <c r="L8" s="2">
        <f t="shared" si="0"/>
        <v>156.31899999999999</v>
      </c>
      <c r="M8" s="2">
        <f t="shared" si="0"/>
        <v>154.30399999999997</v>
      </c>
      <c r="N8" s="2">
        <f t="shared" si="1"/>
        <v>4.42</v>
      </c>
    </row>
    <row r="9" spans="1:14" x14ac:dyDescent="0.4">
      <c r="A9" s="1">
        <v>175</v>
      </c>
      <c r="B9" s="2">
        <v>156.077</v>
      </c>
      <c r="C9" s="2">
        <v>154.06299999999999</v>
      </c>
      <c r="D9" s="2">
        <f t="shared" si="6"/>
        <v>4.3250000000000002</v>
      </c>
      <c r="E9" s="3">
        <f t="shared" si="2"/>
        <v>2.6123870686841091</v>
      </c>
      <c r="F9" s="3">
        <f t="shared" si="2"/>
        <v>2.620585869593397</v>
      </c>
      <c r="G9" s="3">
        <f t="shared" si="7"/>
        <v>2.6164864691387528</v>
      </c>
      <c r="I9" s="1" t="str">
        <f t="shared" si="3"/>
        <v>a175</v>
      </c>
      <c r="J9" s="1" t="str">
        <f t="shared" si="4"/>
        <v>b175</v>
      </c>
      <c r="K9" s="1" t="str">
        <f t="shared" si="5"/>
        <v>r175</v>
      </c>
      <c r="L9" s="2">
        <f t="shared" si="0"/>
        <v>156.21699999999998</v>
      </c>
      <c r="M9" s="2">
        <f t="shared" si="0"/>
        <v>154.20299999999997</v>
      </c>
      <c r="N9" s="2">
        <f t="shared" si="1"/>
        <v>4.3950000000000005</v>
      </c>
    </row>
    <row r="10" spans="1:14" x14ac:dyDescent="0.4">
      <c r="A10" s="1">
        <v>200</v>
      </c>
      <c r="B10" s="2">
        <v>155.98400000000001</v>
      </c>
      <c r="C10" s="2">
        <v>153.97200000000001</v>
      </c>
      <c r="D10" s="2">
        <f t="shared" si="6"/>
        <v>4.3</v>
      </c>
      <c r="E10" s="3">
        <f t="shared" si="2"/>
        <v>2.3834389435980778</v>
      </c>
      <c r="F10" s="3">
        <f t="shared" si="2"/>
        <v>2.3626698168925637</v>
      </c>
      <c r="G10" s="3">
        <f t="shared" si="7"/>
        <v>2.3730543802453208</v>
      </c>
      <c r="I10" s="1" t="str">
        <f t="shared" si="3"/>
        <v>a200</v>
      </c>
      <c r="J10" s="1" t="str">
        <f t="shared" si="4"/>
        <v>b200</v>
      </c>
      <c r="K10" s="1" t="str">
        <f t="shared" si="5"/>
        <v>r200</v>
      </c>
      <c r="L10" s="2">
        <f t="shared" si="0"/>
        <v>156.124</v>
      </c>
      <c r="M10" s="2">
        <f t="shared" si="0"/>
        <v>154.11199999999999</v>
      </c>
      <c r="N10" s="2">
        <f t="shared" si="1"/>
        <v>4.37</v>
      </c>
    </row>
    <row r="11" spans="1:14" x14ac:dyDescent="0.4">
      <c r="A11" s="1">
        <v>225</v>
      </c>
      <c r="B11" s="2">
        <v>155.90199999999999</v>
      </c>
      <c r="C11" s="2">
        <v>153.88999999999999</v>
      </c>
      <c r="D11" s="2">
        <f t="shared" si="6"/>
        <v>4.2750000000000004</v>
      </c>
      <c r="E11" s="3">
        <f t="shared" si="2"/>
        <v>2.1027797722849022</v>
      </c>
      <c r="F11" s="3">
        <f t="shared" si="2"/>
        <v>2.1302574494069586</v>
      </c>
      <c r="G11" s="3">
        <f t="shared" si="7"/>
        <v>2.1165186108459304</v>
      </c>
      <c r="I11" s="1" t="str">
        <f t="shared" si="3"/>
        <v>a225</v>
      </c>
      <c r="J11" s="1" t="str">
        <f t="shared" si="4"/>
        <v>b225</v>
      </c>
      <c r="K11" s="1" t="str">
        <f t="shared" si="5"/>
        <v>r225</v>
      </c>
      <c r="L11" s="2">
        <f t="shared" si="0"/>
        <v>156.04199999999997</v>
      </c>
      <c r="M11" s="2">
        <f t="shared" si="0"/>
        <v>154.02999999999997</v>
      </c>
      <c r="N11" s="2">
        <f t="shared" si="1"/>
        <v>4.3450000000000006</v>
      </c>
    </row>
    <row r="12" spans="1:14" x14ac:dyDescent="0.4">
      <c r="A12" s="1">
        <v>250</v>
      </c>
      <c r="B12" s="2">
        <v>155.827</v>
      </c>
      <c r="C12" s="2">
        <v>153.81700000000001</v>
      </c>
      <c r="D12" s="2">
        <f t="shared" si="6"/>
        <v>4.25</v>
      </c>
      <c r="E12" s="3">
        <f t="shared" si="2"/>
        <v>1.9242857692650162</v>
      </c>
      <c r="F12" s="3">
        <f t="shared" si="2"/>
        <v>1.8974592241205821</v>
      </c>
      <c r="G12" s="3">
        <f t="shared" si="7"/>
        <v>1.9108724966927992</v>
      </c>
      <c r="I12" s="1" t="str">
        <f t="shared" si="3"/>
        <v>a250</v>
      </c>
      <c r="J12" s="1" t="str">
        <f t="shared" si="4"/>
        <v>b250</v>
      </c>
      <c r="K12" s="1" t="str">
        <f t="shared" si="5"/>
        <v>r250</v>
      </c>
      <c r="L12" s="2">
        <f t="shared" si="0"/>
        <v>155.96699999999998</v>
      </c>
      <c r="M12" s="2">
        <f t="shared" si="0"/>
        <v>153.95699999999999</v>
      </c>
      <c r="N12" s="2">
        <f t="shared" si="1"/>
        <v>4.32</v>
      </c>
    </row>
    <row r="13" spans="1:14" x14ac:dyDescent="0.4">
      <c r="A13" s="1">
        <v>275</v>
      </c>
      <c r="B13" s="2">
        <v>155.761</v>
      </c>
      <c r="C13" s="2">
        <v>153.751</v>
      </c>
      <c r="D13" s="2">
        <f t="shared" si="6"/>
        <v>4.2249999999999996</v>
      </c>
      <c r="E13" s="3">
        <f t="shared" si="2"/>
        <v>1.6941865016974593</v>
      </c>
      <c r="F13" s="3">
        <f t="shared" si="2"/>
        <v>1.7163252436337335</v>
      </c>
      <c r="G13" s="3">
        <f t="shared" si="7"/>
        <v>1.7052558726655964</v>
      </c>
      <c r="I13" s="1" t="str">
        <f t="shared" si="3"/>
        <v>a275</v>
      </c>
      <c r="J13" s="1" t="str">
        <f t="shared" si="4"/>
        <v>b275</v>
      </c>
      <c r="K13" s="1" t="str">
        <f t="shared" si="5"/>
        <v>r275</v>
      </c>
      <c r="L13" s="2">
        <f t="shared" si="0"/>
        <v>155.90099999999998</v>
      </c>
      <c r="M13" s="2">
        <f t="shared" si="0"/>
        <v>153.89099999999999</v>
      </c>
      <c r="N13" s="2">
        <f t="shared" si="1"/>
        <v>4.2949999999999999</v>
      </c>
    </row>
    <row r="14" spans="1:14" x14ac:dyDescent="0.4">
      <c r="A14" s="1">
        <v>300</v>
      </c>
      <c r="B14" s="2">
        <v>155.70099999999999</v>
      </c>
      <c r="C14" s="2">
        <v>153.69200000000001</v>
      </c>
      <c r="D14" s="2">
        <f t="shared" si="6"/>
        <v>4.2</v>
      </c>
      <c r="E14" s="3">
        <f t="shared" si="2"/>
        <v>1.5408221570226763</v>
      </c>
      <c r="F14" s="3">
        <f t="shared" si="2"/>
        <v>1.534949366182919</v>
      </c>
      <c r="G14" s="3">
        <f t="shared" si="7"/>
        <v>1.5378857616027977</v>
      </c>
      <c r="I14" s="1" t="str">
        <f t="shared" si="3"/>
        <v>a300</v>
      </c>
      <c r="J14" s="1" t="str">
        <f t="shared" si="4"/>
        <v>b300</v>
      </c>
      <c r="K14" s="1" t="str">
        <f t="shared" si="5"/>
        <v>r300</v>
      </c>
      <c r="L14" s="2">
        <f t="shared" si="0"/>
        <v>155.84099999999998</v>
      </c>
      <c r="M14" s="2">
        <f t="shared" si="0"/>
        <v>153.83199999999999</v>
      </c>
      <c r="N14" s="2">
        <f t="shared" si="1"/>
        <v>4.2700000000000005</v>
      </c>
    </row>
    <row r="15" spans="1:14" x14ac:dyDescent="0.4">
      <c r="A15" s="1">
        <v>325</v>
      </c>
      <c r="B15" s="2">
        <v>155.64699999999999</v>
      </c>
      <c r="C15" s="2">
        <v>153.63900000000001</v>
      </c>
      <c r="D15" s="2">
        <f t="shared" si="6"/>
        <v>4.1749999999999998</v>
      </c>
      <c r="E15" s="3">
        <f t="shared" si="2"/>
        <v>1.3872743270756656</v>
      </c>
      <c r="F15" s="3">
        <f t="shared" si="2"/>
        <v>1.3793821409051159</v>
      </c>
      <c r="G15" s="3">
        <f t="shared" si="7"/>
        <v>1.3833282339903907</v>
      </c>
      <c r="I15" s="1" t="str">
        <f t="shared" si="3"/>
        <v>a325</v>
      </c>
      <c r="J15" s="1" t="str">
        <f t="shared" si="4"/>
        <v>b325</v>
      </c>
      <c r="K15" s="1" t="str">
        <f t="shared" si="5"/>
        <v>r325</v>
      </c>
      <c r="L15" s="2">
        <f t="shared" si="0"/>
        <v>155.78699999999998</v>
      </c>
      <c r="M15" s="2">
        <f t="shared" si="0"/>
        <v>153.779</v>
      </c>
      <c r="N15" s="2">
        <f t="shared" si="1"/>
        <v>4.2450000000000001</v>
      </c>
    </row>
    <row r="16" spans="1:14" x14ac:dyDescent="0.4">
      <c r="A16" s="1">
        <v>350</v>
      </c>
      <c r="B16" s="2">
        <v>155.6</v>
      </c>
      <c r="C16" s="2">
        <v>153.59200000000001</v>
      </c>
      <c r="D16" s="2">
        <f t="shared" si="6"/>
        <v>4.1500000000000004</v>
      </c>
      <c r="E16" s="3">
        <f t="shared" si="2"/>
        <v>1.2078613786323422</v>
      </c>
      <c r="F16" s="3">
        <f t="shared" si="2"/>
        <v>1.2236476415492692</v>
      </c>
      <c r="G16" s="3">
        <f t="shared" si="7"/>
        <v>1.2157545100908056</v>
      </c>
      <c r="I16" s="1" t="str">
        <f t="shared" si="3"/>
        <v>a350</v>
      </c>
      <c r="J16" s="1" t="str">
        <f t="shared" si="4"/>
        <v>b350</v>
      </c>
      <c r="K16" s="1" t="str">
        <f t="shared" si="5"/>
        <v>r350</v>
      </c>
      <c r="L16" s="2">
        <f t="shared" si="0"/>
        <v>155.73999999999998</v>
      </c>
      <c r="M16" s="2">
        <f t="shared" si="0"/>
        <v>153.732</v>
      </c>
      <c r="N16" s="2">
        <f t="shared" si="1"/>
        <v>4.2200000000000006</v>
      </c>
    </row>
    <row r="17" spans="1:14" x14ac:dyDescent="0.4">
      <c r="A17" s="1">
        <v>375</v>
      </c>
      <c r="B17" s="2">
        <v>155.55600000000001</v>
      </c>
      <c r="C17" s="2">
        <v>153.54900000000001</v>
      </c>
      <c r="D17" s="2">
        <f t="shared" si="6"/>
        <v>4.125</v>
      </c>
      <c r="E17" s="3">
        <f t="shared" si="2"/>
        <v>1.1311053984571393</v>
      </c>
      <c r="F17" s="3">
        <f t="shared" si="2"/>
        <v>1.1198499921872587</v>
      </c>
      <c r="G17" s="3">
        <f t="shared" si="7"/>
        <v>1.125477695322199</v>
      </c>
      <c r="I17" s="1" t="str">
        <f t="shared" si="3"/>
        <v>a375</v>
      </c>
      <c r="J17" s="1" t="str">
        <f t="shared" si="4"/>
        <v>b375</v>
      </c>
      <c r="K17" s="1" t="str">
        <f t="shared" si="5"/>
        <v>r375</v>
      </c>
      <c r="L17" s="2">
        <f t="shared" si="0"/>
        <v>155.696</v>
      </c>
      <c r="M17" s="2">
        <f t="shared" si="0"/>
        <v>153.68899999999999</v>
      </c>
      <c r="N17" s="2">
        <f t="shared" si="1"/>
        <v>4.1950000000000003</v>
      </c>
    </row>
    <row r="18" spans="1:14" x14ac:dyDescent="0.4">
      <c r="A18" s="1">
        <v>400</v>
      </c>
      <c r="B18" s="2">
        <v>155.51599999999999</v>
      </c>
      <c r="C18" s="2">
        <v>153.51</v>
      </c>
      <c r="D18" s="2">
        <f t="shared" si="6"/>
        <v>4.0999999999999996</v>
      </c>
      <c r="E18" s="3">
        <f t="shared" si="2"/>
        <v>1.0285684898048411</v>
      </c>
      <c r="F18" s="3">
        <f t="shared" si="2"/>
        <v>1.015962331243204</v>
      </c>
      <c r="G18" s="3">
        <f t="shared" si="7"/>
        <v>1.0222654105240225</v>
      </c>
      <c r="I18" s="1" t="str">
        <f t="shared" si="3"/>
        <v>a400</v>
      </c>
      <c r="J18" s="1" t="str">
        <f t="shared" si="4"/>
        <v>b400</v>
      </c>
      <c r="K18" s="1" t="str">
        <f t="shared" si="5"/>
        <v>r400</v>
      </c>
      <c r="L18" s="2">
        <f t="shared" si="0"/>
        <v>155.65599999999998</v>
      </c>
      <c r="M18" s="2">
        <f t="shared" si="0"/>
        <v>153.64999999999998</v>
      </c>
      <c r="N18" s="2">
        <f t="shared" si="1"/>
        <v>4.17</v>
      </c>
    </row>
    <row r="19" spans="1:14" x14ac:dyDescent="0.4">
      <c r="A19" s="1">
        <v>425</v>
      </c>
      <c r="B19" s="2">
        <v>155.47999999999999</v>
      </c>
      <c r="C19" s="2">
        <v>153.47399999999999</v>
      </c>
      <c r="D19" s="2">
        <f t="shared" si="6"/>
        <v>4.0750000000000002</v>
      </c>
      <c r="E19" s="3">
        <f t="shared" ref="E19:F34" si="8">IF($A19="","",(B18-B19)*1000/(B18*($A19-$A18))*100)</f>
        <v>0.92594974150573239</v>
      </c>
      <c r="F19" s="3">
        <f t="shared" si="8"/>
        <v>0.93804963846007072</v>
      </c>
      <c r="G19" s="3">
        <f t="shared" si="7"/>
        <v>0.9319996899829015</v>
      </c>
      <c r="I19" s="1" t="str">
        <f t="shared" si="3"/>
        <v>a425</v>
      </c>
      <c r="J19" s="1" t="str">
        <f t="shared" si="4"/>
        <v>b425</v>
      </c>
      <c r="K19" s="1" t="str">
        <f t="shared" si="5"/>
        <v>r425</v>
      </c>
      <c r="L19" s="2">
        <f t="shared" si="0"/>
        <v>155.61999999999998</v>
      </c>
      <c r="M19" s="2">
        <f t="shared" si="0"/>
        <v>153.61399999999998</v>
      </c>
      <c r="N19" s="2">
        <f t="shared" si="1"/>
        <v>4.1450000000000005</v>
      </c>
    </row>
    <row r="20" spans="1:14" x14ac:dyDescent="0.4">
      <c r="A20" s="1">
        <v>450</v>
      </c>
      <c r="B20" s="2">
        <v>155.447</v>
      </c>
      <c r="C20" s="2">
        <v>153.441</v>
      </c>
      <c r="D20" s="2">
        <f t="shared" si="6"/>
        <v>4.05</v>
      </c>
      <c r="E20" s="3">
        <f t="shared" si="8"/>
        <v>0.84898379212727149</v>
      </c>
      <c r="F20" s="3">
        <f t="shared" si="8"/>
        <v>0.86008053481337665</v>
      </c>
      <c r="G20" s="3">
        <f t="shared" si="7"/>
        <v>0.85453216347032401</v>
      </c>
      <c r="I20" s="1" t="str">
        <f t="shared" si="3"/>
        <v>a450</v>
      </c>
      <c r="J20" s="1" t="str">
        <f t="shared" si="4"/>
        <v>b450</v>
      </c>
      <c r="K20" s="1" t="str">
        <f t="shared" si="5"/>
        <v>r450</v>
      </c>
      <c r="L20" s="2">
        <f t="shared" si="0"/>
        <v>155.58699999999999</v>
      </c>
      <c r="M20" s="2">
        <f t="shared" si="0"/>
        <v>153.58099999999999</v>
      </c>
      <c r="N20" s="2">
        <f t="shared" si="1"/>
        <v>4.12</v>
      </c>
    </row>
    <row r="21" spans="1:14" x14ac:dyDescent="0.4">
      <c r="A21" s="1">
        <v>475</v>
      </c>
      <c r="B21" s="2">
        <v>155.416</v>
      </c>
      <c r="C21" s="2">
        <v>153.411</v>
      </c>
      <c r="D21" s="2">
        <f t="shared" si="6"/>
        <v>4.0250000000000004</v>
      </c>
      <c r="E21" s="3">
        <f t="shared" si="8"/>
        <v>0.79769953746308164</v>
      </c>
      <c r="F21" s="3">
        <f t="shared" si="8"/>
        <v>0.7820595538350541</v>
      </c>
      <c r="G21" s="3">
        <f t="shared" si="7"/>
        <v>0.78987954564906793</v>
      </c>
      <c r="I21" s="1" t="str">
        <f t="shared" si="3"/>
        <v>a475</v>
      </c>
      <c r="J21" s="1" t="str">
        <f t="shared" si="4"/>
        <v>b475</v>
      </c>
      <c r="K21" s="1" t="str">
        <f t="shared" si="5"/>
        <v>r475</v>
      </c>
      <c r="L21" s="2">
        <f t="shared" si="0"/>
        <v>155.55599999999998</v>
      </c>
      <c r="M21" s="2">
        <f t="shared" si="0"/>
        <v>153.55099999999999</v>
      </c>
      <c r="N21" s="2">
        <f t="shared" si="1"/>
        <v>4.0950000000000006</v>
      </c>
    </row>
    <row r="22" spans="1:14" x14ac:dyDescent="0.4">
      <c r="A22" s="1">
        <v>500</v>
      </c>
      <c r="B22" s="2">
        <v>155.38800000000001</v>
      </c>
      <c r="C22" s="2">
        <v>153.38300000000001</v>
      </c>
      <c r="D22" s="2">
        <f t="shared" si="6"/>
        <v>4</v>
      </c>
      <c r="E22" s="3">
        <f t="shared" si="8"/>
        <v>0.7206465228803105</v>
      </c>
      <c r="F22" s="3">
        <f t="shared" si="8"/>
        <v>0.73006498882066051</v>
      </c>
      <c r="G22" s="3">
        <f t="shared" si="7"/>
        <v>0.72535575585048551</v>
      </c>
      <c r="I22" s="1" t="str">
        <f t="shared" si="3"/>
        <v>a500</v>
      </c>
      <c r="J22" s="1" t="str">
        <f t="shared" si="4"/>
        <v>b500</v>
      </c>
      <c r="K22" s="1" t="str">
        <f t="shared" si="5"/>
        <v>r500</v>
      </c>
      <c r="L22" s="2">
        <f t="shared" si="0"/>
        <v>155.52799999999999</v>
      </c>
      <c r="M22" s="2">
        <f t="shared" si="0"/>
        <v>153.523</v>
      </c>
      <c r="N22" s="2">
        <f t="shared" si="1"/>
        <v>4.07</v>
      </c>
    </row>
    <row r="23" spans="1:14" x14ac:dyDescent="0.4">
      <c r="A23" s="1">
        <v>525</v>
      </c>
      <c r="B23" s="2">
        <v>155.36099999999999</v>
      </c>
      <c r="C23" s="2">
        <v>153.357</v>
      </c>
      <c r="D23" s="2">
        <f t="shared" si="6"/>
        <v>3.9750000000000001</v>
      </c>
      <c r="E23" s="3">
        <f t="shared" si="8"/>
        <v>0.69503436558846832</v>
      </c>
      <c r="F23" s="3">
        <f t="shared" si="8"/>
        <v>0.67804124316281356</v>
      </c>
      <c r="G23" s="3">
        <f t="shared" si="7"/>
        <v>0.68653780437564094</v>
      </c>
      <c r="I23" s="1" t="str">
        <f t="shared" si="3"/>
        <v>a525</v>
      </c>
      <c r="J23" s="1" t="str">
        <f t="shared" si="4"/>
        <v>b525</v>
      </c>
      <c r="K23" s="1" t="str">
        <f t="shared" si="5"/>
        <v>r525</v>
      </c>
      <c r="L23" s="2">
        <f t="shared" si="0"/>
        <v>155.50099999999998</v>
      </c>
      <c r="M23" s="2">
        <f t="shared" si="0"/>
        <v>153.49699999999999</v>
      </c>
      <c r="N23" s="2">
        <f t="shared" si="1"/>
        <v>4.0449999999999999</v>
      </c>
    </row>
    <row r="24" spans="1:14" x14ac:dyDescent="0.4">
      <c r="A24" s="1">
        <v>550</v>
      </c>
      <c r="B24" s="2">
        <v>155.33600000000001</v>
      </c>
      <c r="C24" s="2">
        <v>153.33199999999999</v>
      </c>
      <c r="D24" s="2">
        <f t="shared" si="6"/>
        <v>3.95</v>
      </c>
      <c r="E24" s="3">
        <f t="shared" si="8"/>
        <v>0.64366218034068434</v>
      </c>
      <c r="F24" s="3">
        <f t="shared" si="8"/>
        <v>0.65207326695242296</v>
      </c>
      <c r="G24" s="3">
        <f t="shared" si="7"/>
        <v>0.64786772364655365</v>
      </c>
      <c r="I24" s="1" t="str">
        <f t="shared" si="3"/>
        <v>a550</v>
      </c>
      <c r="J24" s="1" t="str">
        <f t="shared" si="4"/>
        <v>b550</v>
      </c>
      <c r="K24" s="1" t="str">
        <f t="shared" si="5"/>
        <v>r550</v>
      </c>
      <c r="L24" s="2">
        <f t="shared" si="0"/>
        <v>155.476</v>
      </c>
      <c r="M24" s="2">
        <f t="shared" si="0"/>
        <v>153.47199999999998</v>
      </c>
      <c r="N24" s="2">
        <f t="shared" si="1"/>
        <v>4.0200000000000005</v>
      </c>
    </row>
    <row r="25" spans="1:14" x14ac:dyDescent="0.4">
      <c r="A25" s="1">
        <v>575</v>
      </c>
      <c r="B25" s="2">
        <v>155.31200000000001</v>
      </c>
      <c r="C25" s="2">
        <v>153.30799999999999</v>
      </c>
      <c r="D25" s="2">
        <f t="shared" si="6"/>
        <v>3.9249999999999998</v>
      </c>
      <c r="E25" s="3">
        <f t="shared" si="8"/>
        <v>0.6180151413709869</v>
      </c>
      <c r="F25" s="3">
        <f t="shared" si="8"/>
        <v>0.62609240080350903</v>
      </c>
      <c r="G25" s="3">
        <f t="shared" si="7"/>
        <v>0.62205377108724802</v>
      </c>
      <c r="I25" s="1" t="str">
        <f t="shared" si="3"/>
        <v>a575</v>
      </c>
      <c r="J25" s="1" t="str">
        <f t="shared" si="4"/>
        <v>b575</v>
      </c>
      <c r="K25" s="1" t="str">
        <f t="shared" si="5"/>
        <v>r575</v>
      </c>
      <c r="L25" s="2">
        <f t="shared" si="0"/>
        <v>155.452</v>
      </c>
      <c r="M25" s="2">
        <f t="shared" si="0"/>
        <v>153.44799999999998</v>
      </c>
      <c r="N25" s="2">
        <f t="shared" si="1"/>
        <v>3.9949999999999997</v>
      </c>
    </row>
    <row r="26" spans="1:14" x14ac:dyDescent="0.4">
      <c r="A26" s="1">
        <v>600</v>
      </c>
      <c r="B26" s="2">
        <v>155.28899999999999</v>
      </c>
      <c r="C26" s="2">
        <v>153.285</v>
      </c>
      <c r="D26" s="2">
        <f t="shared" si="6"/>
        <v>3.9</v>
      </c>
      <c r="E26" s="3">
        <f t="shared" si="8"/>
        <v>0.59235603173031204</v>
      </c>
      <c r="F26" s="3">
        <f t="shared" si="8"/>
        <v>0.60009914681545995</v>
      </c>
      <c r="G26" s="3">
        <f t="shared" si="7"/>
        <v>0.59622758927288599</v>
      </c>
      <c r="I26" s="1" t="str">
        <f t="shared" si="3"/>
        <v>a600</v>
      </c>
      <c r="J26" s="1" t="str">
        <f t="shared" si="4"/>
        <v>b600</v>
      </c>
      <c r="K26" s="1" t="str">
        <f t="shared" si="5"/>
        <v>r600</v>
      </c>
      <c r="L26" s="2">
        <f t="shared" si="0"/>
        <v>155.42899999999997</v>
      </c>
      <c r="M26" s="2">
        <f t="shared" si="0"/>
        <v>153.42499999999998</v>
      </c>
      <c r="N26" s="2">
        <f t="shared" si="1"/>
        <v>3.9699999999999998</v>
      </c>
    </row>
    <row r="27" spans="1:14" x14ac:dyDescent="0.4">
      <c r="A27" s="1">
        <v>625</v>
      </c>
      <c r="B27" s="2">
        <v>155.26599999999999</v>
      </c>
      <c r="C27" s="2">
        <v>153.26300000000001</v>
      </c>
      <c r="D27" s="2">
        <f t="shared" si="6"/>
        <v>3.875</v>
      </c>
      <c r="E27" s="3">
        <f t="shared" si="8"/>
        <v>0.5924437661391635</v>
      </c>
      <c r="F27" s="3">
        <f t="shared" si="8"/>
        <v>0.57409400789356713</v>
      </c>
      <c r="G27" s="3">
        <f t="shared" si="7"/>
        <v>0.58326888701636537</v>
      </c>
      <c r="I27" s="1" t="str">
        <f t="shared" si="3"/>
        <v>a625</v>
      </c>
      <c r="J27" s="1" t="str">
        <f t="shared" si="4"/>
        <v>b625</v>
      </c>
      <c r="K27" s="1" t="str">
        <f t="shared" si="5"/>
        <v>r625</v>
      </c>
      <c r="L27" s="2">
        <f t="shared" si="0"/>
        <v>155.40599999999998</v>
      </c>
      <c r="M27" s="2">
        <f t="shared" si="0"/>
        <v>153.40299999999999</v>
      </c>
      <c r="N27" s="2">
        <f t="shared" si="1"/>
        <v>3.9449999999999998</v>
      </c>
    </row>
    <row r="28" spans="1:14" x14ac:dyDescent="0.4">
      <c r="A28" s="1">
        <v>650</v>
      </c>
      <c r="B28" s="2">
        <v>155.244</v>
      </c>
      <c r="C28" s="2">
        <v>153.24100000000001</v>
      </c>
      <c r="D28" s="2">
        <f t="shared" si="6"/>
        <v>3.85</v>
      </c>
      <c r="E28" s="3">
        <f t="shared" si="8"/>
        <v>0.56676928625691037</v>
      </c>
      <c r="F28" s="3">
        <f t="shared" si="8"/>
        <v>0.57417641570349942</v>
      </c>
      <c r="G28" s="3">
        <f t="shared" si="7"/>
        <v>0.57047285098020484</v>
      </c>
      <c r="I28" s="1" t="str">
        <f t="shared" si="3"/>
        <v>a650</v>
      </c>
      <c r="J28" s="1" t="str">
        <f t="shared" si="4"/>
        <v>b650</v>
      </c>
      <c r="K28" s="1" t="str">
        <f t="shared" si="5"/>
        <v>r650</v>
      </c>
      <c r="L28" s="2">
        <f t="shared" si="0"/>
        <v>155.38399999999999</v>
      </c>
      <c r="M28" s="2">
        <f t="shared" si="0"/>
        <v>153.381</v>
      </c>
      <c r="N28" s="2">
        <f t="shared" si="1"/>
        <v>3.92</v>
      </c>
    </row>
    <row r="29" spans="1:14" x14ac:dyDescent="0.4">
      <c r="A29" s="1">
        <v>675</v>
      </c>
      <c r="B29" s="2">
        <v>155.22200000000001</v>
      </c>
      <c r="C29" s="2">
        <v>153.21899999999999</v>
      </c>
      <c r="D29" s="2">
        <f t="shared" si="6"/>
        <v>3.8250000000000002</v>
      </c>
      <c r="E29" s="3">
        <f t="shared" si="8"/>
        <v>0.56684960449334876</v>
      </c>
      <c r="F29" s="3">
        <f t="shared" si="8"/>
        <v>0.57425884717588049</v>
      </c>
      <c r="G29" s="3">
        <f t="shared" si="7"/>
        <v>0.57055422583461457</v>
      </c>
      <c r="I29" s="1" t="str">
        <f t="shared" si="3"/>
        <v>a675</v>
      </c>
      <c r="J29" s="1" t="str">
        <f t="shared" si="4"/>
        <v>b675</v>
      </c>
      <c r="K29" s="1" t="str">
        <f t="shared" si="5"/>
        <v>r675</v>
      </c>
      <c r="L29" s="2">
        <f t="shared" si="0"/>
        <v>155.36199999999999</v>
      </c>
      <c r="M29" s="2">
        <f t="shared" si="0"/>
        <v>153.35899999999998</v>
      </c>
      <c r="N29" s="2">
        <f t="shared" si="1"/>
        <v>3.895</v>
      </c>
    </row>
    <row r="30" spans="1:14" x14ac:dyDescent="0.4">
      <c r="A30" s="1">
        <v>700</v>
      </c>
      <c r="B30" s="2">
        <v>155.19999999999999</v>
      </c>
      <c r="C30" s="2">
        <v>153.197</v>
      </c>
      <c r="D30" s="2">
        <f t="shared" si="6"/>
        <v>3.8</v>
      </c>
      <c r="E30" s="3">
        <f t="shared" si="8"/>
        <v>0.5669299454979263</v>
      </c>
      <c r="F30" s="3">
        <f t="shared" si="8"/>
        <v>0.57434130231867742</v>
      </c>
      <c r="G30" s="3">
        <f t="shared" si="7"/>
        <v>0.57063562390830191</v>
      </c>
      <c r="I30" s="1" t="str">
        <f t="shared" si="3"/>
        <v>a700</v>
      </c>
      <c r="J30" s="1" t="str">
        <f t="shared" si="4"/>
        <v>b700</v>
      </c>
      <c r="K30" s="1" t="str">
        <f t="shared" si="5"/>
        <v>r700</v>
      </c>
      <c r="L30" s="2">
        <f t="shared" si="0"/>
        <v>155.33999999999997</v>
      </c>
      <c r="M30" s="2">
        <f t="shared" si="0"/>
        <v>153.33699999999999</v>
      </c>
      <c r="N30" s="2">
        <f t="shared" si="1"/>
        <v>3.8699999999999997</v>
      </c>
    </row>
    <row r="31" spans="1:14" x14ac:dyDescent="0.4">
      <c r="A31" s="1">
        <v>725</v>
      </c>
      <c r="B31" s="2">
        <v>155.179</v>
      </c>
      <c r="C31" s="2">
        <v>153.17599999999999</v>
      </c>
      <c r="D31" s="2">
        <f t="shared" si="6"/>
        <v>3.7749999999999999</v>
      </c>
      <c r="E31" s="3">
        <f t="shared" si="8"/>
        <v>0.54123711340171621</v>
      </c>
      <c r="F31" s="3">
        <f t="shared" si="8"/>
        <v>0.54831360927472483</v>
      </c>
      <c r="G31" s="3">
        <f t="shared" si="7"/>
        <v>0.54477536133822047</v>
      </c>
      <c r="I31" s="1" t="str">
        <f t="shared" si="3"/>
        <v>a725</v>
      </c>
      <c r="J31" s="1" t="str">
        <f t="shared" si="4"/>
        <v>b725</v>
      </c>
      <c r="K31" s="1" t="str">
        <f t="shared" si="5"/>
        <v>r725</v>
      </c>
      <c r="L31" s="2">
        <f t="shared" si="0"/>
        <v>155.31899999999999</v>
      </c>
      <c r="M31" s="2">
        <f t="shared" si="0"/>
        <v>153.31599999999997</v>
      </c>
      <c r="N31" s="2">
        <f t="shared" si="1"/>
        <v>3.8449999999999998</v>
      </c>
    </row>
    <row r="32" spans="1:14" x14ac:dyDescent="0.4">
      <c r="A32" s="1">
        <v>750</v>
      </c>
      <c r="B32" s="2">
        <v>155.15700000000001</v>
      </c>
      <c r="C32" s="2">
        <v>153.155</v>
      </c>
      <c r="D32" s="2">
        <f t="shared" si="6"/>
        <v>3.75</v>
      </c>
      <c r="E32" s="3">
        <f t="shared" si="8"/>
        <v>0.56708704141646382</v>
      </c>
      <c r="F32" s="3">
        <f t="shared" si="8"/>
        <v>0.54838878153200465</v>
      </c>
      <c r="G32" s="3">
        <f t="shared" si="7"/>
        <v>0.55773791147423424</v>
      </c>
      <c r="I32" s="1" t="str">
        <f>IF($A32="","","a"&amp;$A32)</f>
        <v>a750</v>
      </c>
      <c r="J32" s="1" t="str">
        <f>IF($A32="","","b"&amp;$A32)</f>
        <v>b750</v>
      </c>
      <c r="K32" s="1" t="str">
        <f>IF($A32="","","r"&amp;$A32)</f>
        <v>r750</v>
      </c>
      <c r="L32" s="2">
        <f t="shared" si="0"/>
        <v>155.297</v>
      </c>
      <c r="M32" s="2">
        <f t="shared" si="0"/>
        <v>153.29499999999999</v>
      </c>
      <c r="N32" s="2">
        <f t="shared" si="1"/>
        <v>3.82</v>
      </c>
    </row>
    <row r="33" spans="1:14" x14ac:dyDescent="0.4">
      <c r="A33" s="1">
        <v>775</v>
      </c>
      <c r="B33" s="2">
        <v>155.137</v>
      </c>
      <c r="C33" s="2">
        <v>153.13499999999999</v>
      </c>
      <c r="D33" s="2">
        <f t="shared" si="6"/>
        <v>3.7250000000000001</v>
      </c>
      <c r="E33" s="3">
        <f t="shared" si="8"/>
        <v>0.51560677249522047</v>
      </c>
      <c r="F33" s="3">
        <f t="shared" si="8"/>
        <v>0.52234664229075722</v>
      </c>
      <c r="G33" s="3">
        <f t="shared" si="7"/>
        <v>0.51897670739298885</v>
      </c>
      <c r="I33" s="1" t="str">
        <f>IF($A33="","","a"&amp;$A33)</f>
        <v>a775</v>
      </c>
      <c r="J33" s="1" t="str">
        <f>IF($A33="","","b"&amp;$A33)</f>
        <v>b775</v>
      </c>
      <c r="K33" s="1" t="str">
        <f>IF($A33="","","r"&amp;$A33)</f>
        <v>r775</v>
      </c>
      <c r="L33" s="2">
        <f t="shared" si="0"/>
        <v>155.27699999999999</v>
      </c>
      <c r="M33" s="2">
        <f t="shared" si="0"/>
        <v>153.27499999999998</v>
      </c>
      <c r="N33" s="2">
        <f t="shared" si="1"/>
        <v>3.7949999999999999</v>
      </c>
    </row>
    <row r="34" spans="1:14" x14ac:dyDescent="0.4">
      <c r="A34" s="1">
        <v>800</v>
      </c>
      <c r="B34" s="2">
        <v>155.11600000000001</v>
      </c>
      <c r="C34" s="2">
        <v>153.11500000000001</v>
      </c>
      <c r="D34" s="2">
        <f t="shared" si="6"/>
        <v>3.7</v>
      </c>
      <c r="E34" s="3">
        <f t="shared" si="8"/>
        <v>0.54145690583127382</v>
      </c>
      <c r="F34" s="3">
        <f t="shared" si="8"/>
        <v>0.52241486270236881</v>
      </c>
      <c r="G34" s="3">
        <f t="shared" si="7"/>
        <v>0.53193588426682137</v>
      </c>
      <c r="I34" s="1" t="str">
        <f>IF($A34="","","a"&amp;$A34)</f>
        <v>a800</v>
      </c>
      <c r="J34" s="1" t="str">
        <f>IF($A34="","","b"&amp;$A34)</f>
        <v>b800</v>
      </c>
      <c r="K34" s="1" t="str">
        <f>IF($A34="","","r"&amp;$A34)</f>
        <v>r800</v>
      </c>
      <c r="L34" s="2">
        <f t="shared" si="0"/>
        <v>155.256</v>
      </c>
      <c r="M34" s="2">
        <f t="shared" si="0"/>
        <v>153.255</v>
      </c>
      <c r="N34" s="2">
        <f t="shared" si="1"/>
        <v>3.77</v>
      </c>
    </row>
    <row r="35" spans="1:14" x14ac:dyDescent="0.4">
      <c r="A35" s="1">
        <v>825</v>
      </c>
      <c r="B35" s="2">
        <v>155.09700000000001</v>
      </c>
      <c r="C35" s="2">
        <v>153.095</v>
      </c>
      <c r="D35" s="2">
        <f t="shared" si="6"/>
        <v>3.6749999999999998</v>
      </c>
      <c r="E35" s="3">
        <f t="shared" ref="E35:F42" si="9">IF($A35="","",(B34-B35)*1000/(B34*($A35-$A34))*100)</f>
        <v>0.48995590396878352</v>
      </c>
      <c r="F35" s="3">
        <f t="shared" si="9"/>
        <v>0.52248310093747141</v>
      </c>
      <c r="G35" s="3">
        <f t="shared" si="7"/>
        <v>0.50621950245312752</v>
      </c>
      <c r="I35" s="1" t="str">
        <f>IF($A35="","","a"&amp;$A35)</f>
        <v>a825</v>
      </c>
      <c r="J35" s="1" t="str">
        <f>IF($A35="","","b"&amp;$A35)</f>
        <v>b825</v>
      </c>
      <c r="K35" s="1" t="str">
        <f>IF($A35="","","r"&amp;$A35)</f>
        <v>r825</v>
      </c>
      <c r="L35" s="2">
        <f t="shared" si="0"/>
        <v>155.23699999999999</v>
      </c>
      <c r="M35" s="2">
        <f t="shared" si="0"/>
        <v>153.23499999999999</v>
      </c>
      <c r="N35" s="2">
        <f t="shared" si="1"/>
        <v>3.7449999999999997</v>
      </c>
    </row>
    <row r="36" spans="1:14" x14ac:dyDescent="0.4">
      <c r="A36" s="1">
        <v>850</v>
      </c>
      <c r="B36" s="2">
        <v>155.078</v>
      </c>
      <c r="C36" s="2">
        <v>153.077</v>
      </c>
      <c r="D36" s="2">
        <f t="shared" si="6"/>
        <v>3.65</v>
      </c>
      <c r="E36" s="3">
        <f t="shared" si="9"/>
        <v>0.49001592551772</v>
      </c>
      <c r="F36" s="3">
        <f t="shared" si="9"/>
        <v>0.47029622130051751</v>
      </c>
      <c r="G36" s="3">
        <f t="shared" si="7"/>
        <v>0.48015607340911876</v>
      </c>
      <c r="I36" s="1" t="str">
        <f t="shared" si="3"/>
        <v>a850</v>
      </c>
      <c r="J36" s="1" t="str">
        <f t="shared" si="4"/>
        <v>b850</v>
      </c>
      <c r="K36" s="1" t="str">
        <f t="shared" si="5"/>
        <v>r850</v>
      </c>
      <c r="L36" s="2">
        <f t="shared" si="0"/>
        <v>155.21799999999999</v>
      </c>
      <c r="M36" s="2">
        <f t="shared" si="0"/>
        <v>153.21699999999998</v>
      </c>
      <c r="N36" s="2">
        <f t="shared" si="1"/>
        <v>3.7199999999999998</v>
      </c>
    </row>
    <row r="37" spans="1:14" x14ac:dyDescent="0.4">
      <c r="A37" s="1">
        <v>875</v>
      </c>
      <c r="B37" s="2">
        <v>155.06100000000001</v>
      </c>
      <c r="C37" s="2">
        <v>153.06</v>
      </c>
      <c r="D37" s="2">
        <f t="shared" si="6"/>
        <v>3.625</v>
      </c>
      <c r="E37" s="3">
        <f t="shared" si="9"/>
        <v>0.43848901842932991</v>
      </c>
      <c r="F37" s="3">
        <f t="shared" si="9"/>
        <v>0.44422088230095724</v>
      </c>
      <c r="G37" s="3">
        <f t="shared" si="7"/>
        <v>0.44135495036514361</v>
      </c>
      <c r="I37" s="1" t="str">
        <f t="shared" si="3"/>
        <v>a875</v>
      </c>
      <c r="J37" s="1" t="str">
        <f t="shared" si="4"/>
        <v>b875</v>
      </c>
      <c r="K37" s="1" t="str">
        <f t="shared" si="5"/>
        <v>r875</v>
      </c>
      <c r="L37" s="2">
        <f t="shared" si="0"/>
        <v>155.20099999999999</v>
      </c>
      <c r="M37" s="2">
        <f t="shared" si="0"/>
        <v>153.19999999999999</v>
      </c>
      <c r="N37" s="2">
        <f t="shared" si="1"/>
        <v>3.6949999999999998</v>
      </c>
    </row>
    <row r="38" spans="1:14" x14ac:dyDescent="0.4">
      <c r="A38" s="1">
        <v>900</v>
      </c>
      <c r="B38" s="2">
        <v>155.04400000000001</v>
      </c>
      <c r="C38" s="2">
        <v>153.04400000000001</v>
      </c>
      <c r="D38" s="2">
        <f t="shared" si="6"/>
        <v>3.6</v>
      </c>
      <c r="E38" s="3">
        <f t="shared" si="9"/>
        <v>0.43853709185406797</v>
      </c>
      <c r="F38" s="3">
        <f t="shared" si="9"/>
        <v>0.41813667842652902</v>
      </c>
      <c r="G38" s="3">
        <f t="shared" si="7"/>
        <v>0.4283368851402985</v>
      </c>
      <c r="I38" s="1" t="str">
        <f t="shared" si="3"/>
        <v>a900</v>
      </c>
      <c r="J38" s="1" t="str">
        <f t="shared" si="4"/>
        <v>b900</v>
      </c>
      <c r="K38" s="1" t="str">
        <f t="shared" si="5"/>
        <v>r900</v>
      </c>
      <c r="L38" s="2">
        <f t="shared" si="0"/>
        <v>155.184</v>
      </c>
      <c r="M38" s="2">
        <f t="shared" si="0"/>
        <v>153.184</v>
      </c>
      <c r="N38" s="2">
        <f t="shared" si="1"/>
        <v>3.67</v>
      </c>
    </row>
    <row r="39" spans="1:14" x14ac:dyDescent="0.4">
      <c r="A39" s="1">
        <v>925</v>
      </c>
      <c r="B39" s="2">
        <v>155.03</v>
      </c>
      <c r="C39" s="2">
        <v>153.029</v>
      </c>
      <c r="D39" s="2">
        <f t="shared" si="6"/>
        <v>3.5750000000000002</v>
      </c>
      <c r="E39" s="3">
        <f t="shared" si="9"/>
        <v>0.36118779185289346</v>
      </c>
      <c r="F39" s="3">
        <f t="shared" si="9"/>
        <v>0.392044118031802</v>
      </c>
      <c r="G39" s="3">
        <f t="shared" si="7"/>
        <v>0.37661595494234773</v>
      </c>
      <c r="I39" s="1" t="str">
        <f t="shared" si="3"/>
        <v>a925</v>
      </c>
      <c r="J39" s="1" t="str">
        <f t="shared" si="4"/>
        <v>b925</v>
      </c>
      <c r="K39" s="1" t="str">
        <f t="shared" si="5"/>
        <v>r925</v>
      </c>
      <c r="L39" s="2">
        <f t="shared" si="0"/>
        <v>155.16999999999999</v>
      </c>
      <c r="M39" s="2">
        <f t="shared" si="0"/>
        <v>153.16899999999998</v>
      </c>
      <c r="N39" s="2">
        <f t="shared" si="1"/>
        <v>3.645</v>
      </c>
    </row>
    <row r="40" spans="1:14" x14ac:dyDescent="0.4">
      <c r="A40" s="1">
        <v>950</v>
      </c>
      <c r="B40" s="2">
        <v>155.017</v>
      </c>
      <c r="C40" s="2">
        <v>153.017</v>
      </c>
      <c r="D40" s="2">
        <f t="shared" si="6"/>
        <v>3.55</v>
      </c>
      <c r="E40" s="3">
        <f t="shared" si="9"/>
        <v>0.33541895117087611</v>
      </c>
      <c r="F40" s="3">
        <f t="shared" si="9"/>
        <v>0.31366603715636787</v>
      </c>
      <c r="G40" s="3">
        <f t="shared" si="7"/>
        <v>0.32454249416362202</v>
      </c>
      <c r="I40" s="1" t="str">
        <f t="shared" si="3"/>
        <v>a950</v>
      </c>
      <c r="J40" s="1" t="str">
        <f t="shared" si="4"/>
        <v>b950</v>
      </c>
      <c r="K40" s="1" t="str">
        <f t="shared" si="5"/>
        <v>r950</v>
      </c>
      <c r="L40" s="2">
        <f t="shared" si="0"/>
        <v>155.15699999999998</v>
      </c>
      <c r="M40" s="2">
        <f t="shared" si="0"/>
        <v>153.15699999999998</v>
      </c>
      <c r="N40" s="2">
        <f t="shared" si="1"/>
        <v>3.6199999999999997</v>
      </c>
    </row>
    <row r="41" spans="1:14" x14ac:dyDescent="0.4">
      <c r="A41" s="1">
        <v>975</v>
      </c>
      <c r="B41" s="2">
        <v>155.00700000000001</v>
      </c>
      <c r="C41" s="2">
        <v>153.00700000000001</v>
      </c>
      <c r="D41" s="2">
        <f t="shared" si="6"/>
        <v>3.5249999999999999</v>
      </c>
      <c r="E41" s="3">
        <f t="shared" si="9"/>
        <v>0.2580362153825943</v>
      </c>
      <c r="F41" s="3">
        <f t="shared" si="9"/>
        <v>0.26140886306726457</v>
      </c>
      <c r="G41" s="3">
        <f t="shared" si="7"/>
        <v>0.25972253922492944</v>
      </c>
      <c r="I41" s="1" t="str">
        <f t="shared" si="3"/>
        <v>a975</v>
      </c>
      <c r="J41" s="1" t="str">
        <f t="shared" si="4"/>
        <v>b975</v>
      </c>
      <c r="K41" s="1" t="str">
        <f t="shared" si="5"/>
        <v>r975</v>
      </c>
      <c r="L41" s="2">
        <f t="shared" si="0"/>
        <v>155.14699999999999</v>
      </c>
      <c r="M41" s="2">
        <f t="shared" si="0"/>
        <v>153.14699999999999</v>
      </c>
      <c r="N41" s="2">
        <f t="shared" si="1"/>
        <v>3.5949999999999998</v>
      </c>
    </row>
    <row r="42" spans="1:14" x14ac:dyDescent="0.4">
      <c r="A42" s="1">
        <v>1000</v>
      </c>
      <c r="B42" s="2">
        <v>155</v>
      </c>
      <c r="C42" s="2">
        <v>153</v>
      </c>
      <c r="D42" s="2">
        <f t="shared" si="6"/>
        <v>3.5</v>
      </c>
      <c r="E42" s="3">
        <f t="shared" si="9"/>
        <v>0.18063700349029405</v>
      </c>
      <c r="F42" s="3">
        <f t="shared" si="9"/>
        <v>0.18299816348284725</v>
      </c>
      <c r="G42" s="3">
        <f t="shared" si="7"/>
        <v>0.18181758348657065</v>
      </c>
      <c r="I42" s="1" t="str">
        <f t="shared" si="3"/>
        <v>a1000</v>
      </c>
      <c r="J42" s="1" t="str">
        <f t="shared" si="4"/>
        <v>b1000</v>
      </c>
      <c r="K42" s="1" t="str">
        <f t="shared" si="5"/>
        <v>r1000</v>
      </c>
      <c r="L42" s="2">
        <f t="shared" si="0"/>
        <v>155.13999999999999</v>
      </c>
      <c r="M42" s="2">
        <f t="shared" si="0"/>
        <v>153.13999999999999</v>
      </c>
      <c r="N42" s="2">
        <f t="shared" si="1"/>
        <v>3.57</v>
      </c>
    </row>
  </sheetData>
  <phoneticPr fontId="1"/>
  <conditionalFormatting sqref="B2:D42">
    <cfRule type="expression" dxfId="1" priority="2">
      <formula>$A2&lt;&gt;""</formula>
    </cfRule>
  </conditionalFormatting>
  <conditionalFormatting sqref="I2:N42">
    <cfRule type="expression" dxfId="0" priority="1">
      <formula>$A2&lt;&gt;""</formula>
    </cfRule>
  </conditionalFormatting>
  <dataValidations count="1">
    <dataValidation imeMode="disabled" allowBlank="1" showInputMessage="1" showErrorMessage="1" sqref="I1:O1048576 A1:D1048576" xr:uid="{70387CA0-3AE1-4C17-86DC-E7259AE3215B}"/>
  </dataValidations>
  <pageMargins left="0.7" right="0.7" top="0.75" bottom="0.75" header="0.3" footer="0.3"/>
  <pageSetup paperSize="9" scale="85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e00937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mould mojimetal</cp:lastModifiedBy>
  <dcterms:created xsi:type="dcterms:W3CDTF">2023-08-17T04:42:45Z</dcterms:created>
  <dcterms:modified xsi:type="dcterms:W3CDTF">2023-12-22T02:26:26Z</dcterms:modified>
</cp:coreProperties>
</file>